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drawings/drawing2.xml" ContentType="application/vnd.openxmlformats-officedocument.drawingml.chartshapes+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imelines/timeline2.xml" ContentType="application/vnd.ms-excel.timelin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8.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9.xml" ContentType="application/vnd.openxmlformats-officedocument.drawing+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b110de158371509c/"/>
    </mc:Choice>
  </mc:AlternateContent>
  <xr:revisionPtr revIDLastSave="18" documentId="8_{DD5FD9EE-C880-408C-ABBD-33FB8315C3D9}" xr6:coauthVersionLast="47" xr6:coauthVersionMax="47" xr10:uidLastSave="{E8CF23D1-0A67-4C90-B6CC-F52148C99AC8}"/>
  <bookViews>
    <workbookView xWindow="12000" yWindow="0" windowWidth="12000" windowHeight="12900" firstSheet="3" activeTab="3" xr2:uid="{00000000-000D-0000-FFFF-FFFF00000000}"/>
  </bookViews>
  <sheets>
    <sheet name="Vendor_Analysis_Report" sheetId="18" r:id="rId1"/>
    <sheet name="Material_Defect Report" sheetId="21" r:id="rId2"/>
    <sheet name="V_performance_analysis" sheetId="9" r:id="rId3"/>
    <sheet name="Material_defect_Analysis" sheetId="11" r:id="rId4"/>
    <sheet name="Supplier Quality" sheetId="1" r:id="rId5"/>
    <sheet name="Material Type" sheetId="4" r:id="rId6"/>
    <sheet name="Defect Type" sheetId="3" r:id="rId7"/>
    <sheet name="Defect" sheetId="2" r:id="rId8"/>
    <sheet name="Data Cleaning" sheetId="7" r:id="rId9"/>
    <sheet name="Sheet2" sheetId="22" r:id="rId10"/>
  </sheets>
  <definedNames>
    <definedName name="_xlcn.WorksheetConnection_Supplychain_copyversion1.xlsb.xlsxSupplierQuality1" hidden="1">SupplierQuality[]</definedName>
    <definedName name="NativeTimeline_Date">#N/A</definedName>
    <definedName name="Slicer_Category">#N/A</definedName>
    <definedName name="Slicer_Defect_Type">#N/A</definedName>
    <definedName name="Slicer_Year">#N/A</definedName>
  </definedNames>
  <calcPr calcId="191028"/>
  <pivotCaches>
    <pivotCache cacheId="0" r:id="rId11"/>
    <pivotCache cacheId="1" r:id="rId12"/>
    <pivotCache cacheId="2" r:id="rId13"/>
    <pivotCache cacheId="3" r:id="rId14"/>
    <pivotCache cacheId="4"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plierQuality" name="SupplierQuality" connection="WorksheetConnection_Supply chain_copy (version 1).xlsb.xlsx!SupplierQualit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H562" i="1"/>
  <c r="L562" i="1"/>
  <c r="L1994" i="1"/>
  <c r="L1420" i="1"/>
  <c r="L688" i="1"/>
  <c r="L3877" i="1"/>
  <c r="L418" i="1"/>
  <c r="L1652" i="1"/>
  <c r="L4906" i="1"/>
  <c r="L819" i="1"/>
  <c r="L1564" i="1"/>
  <c r="L482" i="1"/>
  <c r="L3052" i="1"/>
  <c r="L3892" i="1"/>
  <c r="L3358" i="1"/>
  <c r="L5170" i="1"/>
  <c r="L4893" i="1"/>
  <c r="L3166" i="1"/>
  <c r="L4911" i="1"/>
  <c r="L3104" i="1"/>
  <c r="L3430" i="1"/>
  <c r="L2054" i="1"/>
  <c r="L872" i="1"/>
  <c r="L275" i="1"/>
  <c r="L1052" i="1"/>
  <c r="L616" i="1"/>
  <c r="L4445" i="1"/>
  <c r="L4449" i="1"/>
  <c r="L1525" i="1"/>
  <c r="L3298" i="1"/>
  <c r="L471" i="1"/>
  <c r="L1556" i="1"/>
  <c r="L3896" i="1"/>
  <c r="L238" i="1"/>
  <c r="L4225" i="1"/>
  <c r="L460" i="1"/>
  <c r="L1078" i="1"/>
  <c r="L2127" i="1"/>
  <c r="L3264" i="1"/>
  <c r="L3764" i="1"/>
  <c r="L853" i="1"/>
  <c r="L4493" i="1"/>
  <c r="L42" i="1"/>
  <c r="L2109" i="1"/>
  <c r="L2467" i="1"/>
  <c r="L2623" i="1"/>
  <c r="L1926" i="1"/>
  <c r="L340" i="1"/>
  <c r="L3990" i="1"/>
  <c r="L1484" i="1"/>
  <c r="L1360" i="1"/>
  <c r="L4149" i="1"/>
  <c r="L1990" i="1"/>
  <c r="L1760" i="1"/>
  <c r="L361" i="1"/>
  <c r="L2736" i="1"/>
  <c r="L1912" i="1"/>
  <c r="L1422" i="1"/>
  <c r="L4280" i="1"/>
  <c r="L2333" i="1"/>
  <c r="L545" i="1"/>
  <c r="L569" i="1"/>
  <c r="L720" i="1"/>
  <c r="L1356" i="1"/>
  <c r="L4386" i="1"/>
  <c r="L167" i="1"/>
  <c r="L5072" i="1"/>
  <c r="L2370" i="1"/>
  <c r="L1889" i="1"/>
  <c r="L557" i="1"/>
  <c r="L2180" i="1"/>
  <c r="L3630" i="1"/>
  <c r="L364" i="1"/>
  <c r="L1450" i="1"/>
  <c r="L4587" i="1"/>
  <c r="L1627" i="1"/>
  <c r="L4473" i="1"/>
  <c r="L3404" i="1"/>
  <c r="L2199" i="1"/>
  <c r="L2735" i="1"/>
  <c r="L1782" i="1"/>
  <c r="L3329" i="1"/>
  <c r="L2876" i="1"/>
  <c r="L663" i="1"/>
  <c r="L2216" i="1"/>
  <c r="L940" i="1"/>
  <c r="L3814" i="1"/>
  <c r="L276" i="1"/>
  <c r="L4050" i="1"/>
  <c r="L1162" i="1"/>
  <c r="L94" i="1"/>
  <c r="L4973" i="1"/>
  <c r="L656" i="1"/>
  <c r="L2203" i="1"/>
  <c r="L4298" i="1"/>
  <c r="L328" i="1"/>
  <c r="L2152" i="1"/>
  <c r="L2151" i="1"/>
  <c r="L5128" i="1"/>
  <c r="L1060" i="1"/>
  <c r="L854" i="1"/>
  <c r="L1502" i="1"/>
  <c r="L3192" i="1"/>
  <c r="L4859" i="1"/>
  <c r="L202" i="1"/>
  <c r="L3491" i="1"/>
  <c r="L3879" i="1"/>
  <c r="L142" i="1"/>
  <c r="L4064" i="1"/>
  <c r="L5178" i="1"/>
  <c r="L5018" i="1"/>
  <c r="L2687" i="1"/>
  <c r="L1813" i="1"/>
  <c r="L3352" i="1"/>
  <c r="L2176" i="1"/>
  <c r="L2044" i="1"/>
  <c r="L4292" i="1"/>
  <c r="L391" i="1"/>
  <c r="L2417" i="1"/>
  <c r="L3288" i="1"/>
  <c r="L3117" i="1"/>
  <c r="L2321" i="1"/>
  <c r="L3705" i="1"/>
  <c r="L801" i="1"/>
  <c r="L2189" i="1"/>
  <c r="L4053" i="1"/>
  <c r="L3876" i="1"/>
  <c r="L4513" i="1"/>
  <c r="L271" i="1"/>
  <c r="L2950" i="1"/>
  <c r="L3932" i="1"/>
  <c r="L1896" i="1"/>
  <c r="L156" i="1"/>
  <c r="L2711" i="1"/>
  <c r="L1201" i="1"/>
  <c r="L615" i="1"/>
  <c r="L4166" i="1"/>
  <c r="L2082" i="1"/>
  <c r="L4095" i="1"/>
  <c r="L2524" i="1"/>
  <c r="L3965" i="1"/>
  <c r="L112" i="1"/>
  <c r="L1105" i="1"/>
  <c r="L1364" i="1"/>
  <c r="L5000" i="1"/>
  <c r="L3476" i="1"/>
  <c r="L868" i="1"/>
  <c r="L792" i="1"/>
  <c r="L2305" i="1"/>
  <c r="L1811" i="1"/>
  <c r="L51" i="1"/>
  <c r="L2717" i="1"/>
  <c r="L4243" i="1"/>
  <c r="L3254" i="1"/>
  <c r="L1449" i="1"/>
  <c r="L4305" i="1"/>
  <c r="L1225" i="1"/>
  <c r="L603" i="1"/>
  <c r="L4701" i="1"/>
  <c r="L3525" i="1"/>
  <c r="L2718" i="1"/>
  <c r="L906" i="1"/>
  <c r="L4713" i="1"/>
  <c r="L4249" i="1"/>
  <c r="L371" i="1"/>
  <c r="L4167" i="1"/>
  <c r="L366" i="1"/>
  <c r="L3241" i="1"/>
  <c r="L3585" i="1"/>
  <c r="L1872" i="1"/>
  <c r="L1772" i="1"/>
  <c r="L4778" i="1"/>
  <c r="L4347" i="1"/>
  <c r="L3737" i="1"/>
  <c r="L114" i="1"/>
  <c r="L996" i="1"/>
  <c r="L4697" i="1"/>
  <c r="L4999" i="1"/>
  <c r="L2768" i="1"/>
  <c r="L2644" i="1"/>
  <c r="L3919" i="1"/>
  <c r="L935" i="1"/>
  <c r="L3963" i="1"/>
  <c r="L2651" i="1"/>
  <c r="L1664" i="1"/>
  <c r="L4800" i="1"/>
  <c r="L100" i="1"/>
  <c r="L2765" i="1"/>
  <c r="L3228" i="1"/>
  <c r="L4171" i="1"/>
  <c r="L4232" i="1"/>
  <c r="L3122" i="1"/>
  <c r="L4216" i="1"/>
  <c r="L2019" i="1"/>
  <c r="L2141" i="1"/>
  <c r="L719" i="1"/>
  <c r="L5181" i="1"/>
  <c r="L329" i="1"/>
  <c r="L2475" i="1"/>
  <c r="L2770" i="1"/>
  <c r="L2498" i="1"/>
  <c r="L910" i="1"/>
  <c r="L2031" i="1"/>
  <c r="L1269" i="1"/>
  <c r="L2464" i="1"/>
  <c r="L3261" i="1"/>
  <c r="L3045" i="1"/>
  <c r="L1191" i="1"/>
  <c r="L320" i="1"/>
  <c r="L2099" i="1"/>
  <c r="L4645" i="1"/>
  <c r="L4618" i="1"/>
  <c r="L776" i="1"/>
  <c r="L3667" i="1"/>
  <c r="L724" i="1"/>
  <c r="L793" i="1"/>
  <c r="L3327" i="1"/>
  <c r="L2075" i="1"/>
  <c r="L5079" i="1"/>
  <c r="L842" i="1"/>
  <c r="L4525" i="1"/>
  <c r="L5076" i="1"/>
  <c r="L5212" i="1"/>
  <c r="L4982" i="1"/>
  <c r="L516" i="1"/>
  <c r="L1253" i="1"/>
  <c r="L5109" i="1"/>
  <c r="L3395" i="1"/>
  <c r="L2017" i="1"/>
  <c r="L2821" i="1"/>
  <c r="L2999" i="1"/>
  <c r="L538" i="1"/>
  <c r="L3389" i="1"/>
  <c r="L2819" i="1"/>
  <c r="L5038" i="1"/>
  <c r="L3462" i="1"/>
  <c r="L1126" i="1"/>
  <c r="L3690" i="1"/>
  <c r="L574" i="1"/>
  <c r="L3234" i="1"/>
  <c r="L4299" i="1"/>
  <c r="L4818" i="1"/>
  <c r="L1991" i="1"/>
  <c r="L2631" i="1"/>
  <c r="L2239" i="1"/>
  <c r="L817" i="1"/>
  <c r="L590" i="1"/>
  <c r="L1102" i="1"/>
  <c r="L643" i="1"/>
  <c r="L287" i="1"/>
  <c r="L158" i="1"/>
  <c r="L3733" i="1"/>
  <c r="L1048" i="1"/>
  <c r="L1141" i="1"/>
  <c r="L3346" i="1"/>
  <c r="L548" i="1"/>
  <c r="L442" i="1"/>
  <c r="L2368" i="1"/>
  <c r="L3603" i="1"/>
  <c r="L1764" i="1"/>
  <c r="L3613" i="1"/>
  <c r="L2547" i="1"/>
  <c r="L3335" i="1"/>
  <c r="L1698" i="1"/>
  <c r="L2201" i="1"/>
  <c r="L2665" i="1"/>
  <c r="L439" i="1"/>
  <c r="L3775" i="1"/>
  <c r="L4736" i="1"/>
  <c r="L5016" i="1"/>
  <c r="L2746" i="1"/>
  <c r="L2214" i="1"/>
  <c r="L1776" i="1"/>
  <c r="L2801" i="1"/>
  <c r="L3731" i="1"/>
  <c r="L4953" i="1"/>
  <c r="L2695" i="1"/>
  <c r="L149" i="1"/>
  <c r="L4388" i="1"/>
  <c r="L1601" i="1"/>
  <c r="L1532" i="1"/>
  <c r="L3722" i="1"/>
  <c r="L4465" i="1"/>
  <c r="L4500" i="1"/>
  <c r="L4597" i="1"/>
  <c r="L3755" i="1"/>
  <c r="L5035" i="1"/>
  <c r="L3497" i="1"/>
  <c r="L5084" i="1"/>
  <c r="L3946" i="1"/>
  <c r="L2613" i="1"/>
  <c r="L3915" i="1"/>
  <c r="L1170" i="1"/>
  <c r="L2308" i="1"/>
  <c r="L3547" i="1"/>
  <c r="L283" i="1"/>
  <c r="L2303" i="1"/>
  <c r="L743" i="1"/>
  <c r="L2814" i="1"/>
  <c r="L2212" i="1"/>
  <c r="L3006" i="1"/>
  <c r="L3273" i="1"/>
  <c r="L3184" i="1"/>
  <c r="L3225" i="1"/>
  <c r="L618" i="1"/>
  <c r="L2804" i="1"/>
  <c r="L4420" i="1"/>
  <c r="L1541" i="1"/>
  <c r="L162" i="1"/>
  <c r="L1152" i="1"/>
  <c r="L2250" i="1"/>
  <c r="L3226" i="1"/>
  <c r="L5045" i="1"/>
  <c r="L2869" i="1"/>
  <c r="L3227" i="1"/>
  <c r="L3738" i="1"/>
  <c r="L5055" i="1"/>
  <c r="L4613" i="1"/>
  <c r="L890" i="1"/>
  <c r="L243" i="1"/>
  <c r="L3047" i="1"/>
  <c r="L1725" i="1"/>
  <c r="L302" i="1"/>
  <c r="L1401" i="1"/>
  <c r="L54" i="1"/>
  <c r="L1212" i="1"/>
  <c r="L3391" i="1"/>
  <c r="L1765" i="1"/>
  <c r="L282" i="1"/>
  <c r="L2502" i="1"/>
  <c r="L1612" i="1"/>
  <c r="L549" i="1"/>
  <c r="L2998" i="1"/>
  <c r="L3910" i="1"/>
  <c r="L4459" i="1"/>
  <c r="L511" i="1"/>
  <c r="L2307" i="1"/>
  <c r="L2522" i="1"/>
  <c r="L409" i="1"/>
  <c r="L4807" i="1"/>
  <c r="L1445" i="1"/>
  <c r="L1498" i="1"/>
  <c r="L987" i="1"/>
  <c r="L4957" i="1"/>
  <c r="L415" i="1"/>
  <c r="L662" i="1"/>
  <c r="L1759" i="1"/>
  <c r="L3905" i="1"/>
  <c r="L2206" i="1"/>
  <c r="L1171" i="1"/>
  <c r="L242" i="1"/>
  <c r="L2912" i="1"/>
  <c r="L2178" i="1"/>
  <c r="L3634" i="1"/>
  <c r="L2379" i="1"/>
  <c r="L5105" i="1"/>
  <c r="L141" i="1"/>
  <c r="L3424" i="1"/>
  <c r="L2594" i="1"/>
  <c r="L4954" i="1"/>
  <c r="L923" i="1"/>
  <c r="L3498" i="1"/>
  <c r="L3618" i="1"/>
  <c r="L1283" i="1"/>
  <c r="L2159" i="1"/>
  <c r="L740" i="1"/>
  <c r="L2204" i="1"/>
  <c r="L4033" i="1"/>
  <c r="L3309" i="1"/>
  <c r="L97" i="1"/>
  <c r="L3381" i="1"/>
  <c r="L4868" i="1"/>
  <c r="L1918" i="1"/>
  <c r="L367" i="1"/>
  <c r="L4117" i="1"/>
  <c r="L4191" i="1"/>
  <c r="L4789" i="1"/>
  <c r="L4629" i="1"/>
  <c r="L1667" i="1"/>
  <c r="L1743" i="1"/>
  <c r="L48" i="1"/>
  <c r="L4275" i="1"/>
  <c r="L5208" i="1"/>
  <c r="L1577" i="1"/>
  <c r="L693" i="1"/>
  <c r="L1531" i="1"/>
  <c r="L2543" i="1"/>
  <c r="L4627" i="1"/>
  <c r="L2932" i="1"/>
  <c r="L24" i="1"/>
  <c r="L1526" i="1"/>
  <c r="L1687" i="1"/>
  <c r="L4652" i="1"/>
  <c r="L4664" i="1"/>
  <c r="L4834" i="1"/>
  <c r="L600" i="1"/>
  <c r="L3820" i="1"/>
  <c r="L4102" i="1"/>
  <c r="L1436" i="1"/>
  <c r="L3988" i="1"/>
  <c r="L75" i="1"/>
  <c r="L2323" i="1"/>
  <c r="L1801" i="1"/>
  <c r="L2126" i="1"/>
  <c r="L4018" i="1"/>
  <c r="L4709" i="1"/>
  <c r="L3918" i="1"/>
  <c r="L4413" i="1"/>
  <c r="L4604" i="1"/>
  <c r="L716" i="1"/>
  <c r="L3340" i="1"/>
  <c r="L962" i="1"/>
  <c r="L582" i="1"/>
  <c r="L2593" i="1"/>
  <c r="L321" i="1"/>
  <c r="L2344" i="1"/>
  <c r="L2679" i="1"/>
  <c r="L4375" i="1"/>
  <c r="L2690" i="1"/>
  <c r="L4334" i="1"/>
  <c r="L4780" i="1"/>
  <c r="L2392" i="1"/>
  <c r="L4600" i="1"/>
  <c r="L1654" i="1"/>
  <c r="L4104" i="1"/>
  <c r="L4255" i="1"/>
  <c r="L4605" i="1"/>
  <c r="L4728" i="1"/>
  <c r="L72" i="1"/>
  <c r="L3120" i="1"/>
  <c r="L5085" i="1"/>
  <c r="L1341" i="1"/>
  <c r="L3759" i="1"/>
  <c r="L3889" i="1"/>
  <c r="L4937" i="1"/>
  <c r="L2654" i="1"/>
  <c r="L1309" i="1"/>
  <c r="L3522" i="1"/>
  <c r="L3116" i="1"/>
  <c r="L2121" i="1"/>
  <c r="L680" i="1"/>
  <c r="L1838" i="1"/>
  <c r="L1583" i="1"/>
  <c r="L913" i="1"/>
  <c r="L3046" i="1"/>
  <c r="L379" i="1"/>
  <c r="L2643" i="1"/>
  <c r="L4765" i="1"/>
  <c r="L1107" i="1"/>
  <c r="L1259" i="1"/>
  <c r="L3281" i="1"/>
  <c r="L983" i="1"/>
  <c r="L3191" i="1"/>
  <c r="L5185" i="1"/>
  <c r="L596" i="1"/>
  <c r="L2501" i="1"/>
  <c r="L4564" i="1"/>
  <c r="L1058" i="1"/>
  <c r="L113" i="1"/>
  <c r="L2104" i="1"/>
  <c r="L40" i="1"/>
  <c r="L5146" i="1"/>
  <c r="L2202" i="1"/>
  <c r="L4439" i="1"/>
  <c r="L47" i="1"/>
  <c r="L4457" i="1"/>
  <c r="L5194" i="1"/>
  <c r="L4634" i="1"/>
  <c r="L3268" i="1"/>
  <c r="L4316" i="1"/>
  <c r="L4106" i="1"/>
  <c r="L3677" i="1"/>
  <c r="L2777" i="1"/>
  <c r="L5002" i="1"/>
  <c r="L2640" i="1"/>
  <c r="L1897" i="1"/>
  <c r="L5120" i="1"/>
  <c r="L2491" i="1"/>
  <c r="L3551" i="1"/>
  <c r="L3862" i="1"/>
  <c r="L3362" i="1"/>
  <c r="L2064" i="1"/>
  <c r="L1477" i="1"/>
  <c r="L1239" i="1"/>
  <c r="L4109" i="1"/>
  <c r="L4943" i="1"/>
  <c r="L3003" i="1"/>
  <c r="L1492" i="1"/>
  <c r="L2395" i="1"/>
  <c r="L2400" i="1"/>
  <c r="L2258" i="1"/>
  <c r="L2971" i="1"/>
  <c r="L895" i="1"/>
  <c r="L4124" i="1"/>
  <c r="L1208" i="1"/>
  <c r="L1235" i="1"/>
  <c r="L3768" i="1"/>
  <c r="L1576" i="1"/>
  <c r="L604" i="1"/>
  <c r="L1683" i="1"/>
  <c r="L2384" i="1"/>
  <c r="L3353" i="1"/>
  <c r="L381" i="1"/>
  <c r="L1988" i="1"/>
  <c r="L144" i="1"/>
  <c r="L1014" i="1"/>
  <c r="L2607" i="1"/>
  <c r="L198" i="1"/>
  <c r="L3790" i="1"/>
  <c r="L1188" i="1"/>
  <c r="L4694" i="1"/>
  <c r="L193" i="1"/>
  <c r="L32" i="1"/>
  <c r="L5075" i="1"/>
  <c r="L763" i="1"/>
  <c r="L786" i="1"/>
  <c r="L4272" i="1"/>
  <c r="L5159" i="1"/>
  <c r="L1812" i="1"/>
  <c r="L4317" i="1"/>
  <c r="L5070" i="1"/>
  <c r="L270" i="1"/>
  <c r="L286" i="1"/>
  <c r="L3286" i="1"/>
  <c r="L4278" i="1"/>
  <c r="L4444" i="1"/>
  <c r="L4659" i="1"/>
  <c r="L2949" i="1"/>
  <c r="L1262" i="1"/>
  <c r="L2648" i="1"/>
  <c r="L3661" i="1"/>
  <c r="L4617" i="1"/>
  <c r="L225" i="1"/>
  <c r="L4289" i="1"/>
  <c r="L3865" i="1"/>
  <c r="L4093" i="1"/>
  <c r="L316" i="1"/>
  <c r="L2094" i="1"/>
  <c r="L566" i="1"/>
  <c r="L3519" i="1"/>
  <c r="L452" i="1"/>
  <c r="L1377" i="1"/>
  <c r="L3302" i="1"/>
  <c r="L1372" i="1"/>
  <c r="L3429" i="1"/>
  <c r="L1471" i="1"/>
  <c r="L4890" i="1"/>
  <c r="L1821" i="1"/>
  <c r="L1892" i="1"/>
  <c r="L1313" i="1"/>
  <c r="L2469" i="1"/>
  <c r="L2418" i="1"/>
  <c r="L1593" i="1"/>
  <c r="L4926" i="1"/>
  <c r="L2951" i="1"/>
  <c r="L4100" i="1"/>
  <c r="L1662" i="1"/>
  <c r="L4536" i="1"/>
  <c r="L5104" i="1"/>
  <c r="L1945" i="1"/>
  <c r="L2680" i="1"/>
  <c r="L5206" i="1"/>
  <c r="L397" i="1"/>
  <c r="L253" i="1"/>
  <c r="L4230" i="1"/>
  <c r="L1705" i="1"/>
  <c r="L3904" i="1"/>
  <c r="L536" i="1"/>
  <c r="L1647" i="1"/>
  <c r="L3423" i="1"/>
  <c r="L944" i="1"/>
  <c r="L3922" i="1"/>
  <c r="L4638" i="1"/>
  <c r="L1955" i="1"/>
  <c r="L4314" i="1"/>
  <c r="L2484" i="1"/>
  <c r="L3146" i="1"/>
  <c r="L1629" i="1"/>
  <c r="L897" i="1"/>
  <c r="L3095" i="1"/>
  <c r="L3487" i="1"/>
  <c r="L3749" i="1"/>
  <c r="L261" i="1"/>
  <c r="L4563" i="1"/>
  <c r="L3054" i="1"/>
  <c r="L4656" i="1"/>
  <c r="L2849" i="1"/>
  <c r="L5108" i="1"/>
  <c r="L101" i="1"/>
  <c r="L1050" i="1"/>
  <c r="L612" i="1"/>
  <c r="L3134" i="1"/>
  <c r="L22" i="1"/>
  <c r="L4058" i="1"/>
  <c r="L2774" i="1"/>
  <c r="L1294" i="1"/>
  <c r="L602" i="1"/>
  <c r="L1070" i="1"/>
  <c r="L4874" i="1"/>
  <c r="L4529" i="1"/>
  <c r="L5053" i="1"/>
  <c r="L2840" i="1"/>
  <c r="L348" i="1"/>
  <c r="L2269" i="1"/>
  <c r="L3127" i="1"/>
  <c r="L3118" i="1"/>
  <c r="L4215" i="1"/>
  <c r="L4589" i="1"/>
  <c r="L2138" i="1"/>
  <c r="L131" i="1"/>
  <c r="L746" i="1"/>
  <c r="L3108" i="1"/>
  <c r="L12" i="1"/>
  <c r="L1919" i="1"/>
  <c r="L858" i="1"/>
  <c r="L4873" i="1"/>
  <c r="L3640" i="1"/>
  <c r="L393" i="1"/>
  <c r="L563" i="1"/>
  <c r="L4894" i="1"/>
  <c r="L2033" i="1"/>
  <c r="L4435" i="1"/>
  <c r="L2823" i="1"/>
  <c r="L5198" i="1"/>
  <c r="L28" i="1"/>
  <c r="L4782" i="1"/>
  <c r="L3985" i="1"/>
  <c r="L3349" i="1"/>
  <c r="L3700" i="1"/>
  <c r="L4869" i="1"/>
  <c r="L915" i="1"/>
  <c r="L532" i="1"/>
  <c r="L269" i="1"/>
  <c r="L4546" i="1"/>
  <c r="L4719" i="1"/>
  <c r="L1302" i="1"/>
  <c r="L4378" i="1"/>
  <c r="L1381" i="1"/>
  <c r="L1807" i="1"/>
  <c r="L4837" i="1"/>
  <c r="L667" i="1"/>
  <c r="L2875" i="1"/>
  <c r="L1928" i="1"/>
  <c r="L1504" i="1"/>
  <c r="L2581" i="1"/>
  <c r="L3687" i="1"/>
  <c r="L3626" i="1"/>
  <c r="L2728" i="1"/>
  <c r="L1205" i="1"/>
  <c r="L3736" i="1"/>
  <c r="L4131" i="1"/>
  <c r="L2682" i="1"/>
  <c r="L1485" i="1"/>
  <c r="L539" i="1"/>
  <c r="L968" i="1"/>
  <c r="L2954" i="1"/>
  <c r="L3907" i="1"/>
  <c r="L2994" i="1"/>
  <c r="L969" i="1"/>
  <c r="L4979" i="1"/>
  <c r="L3313" i="1"/>
  <c r="L2591" i="1"/>
  <c r="L4391" i="1"/>
  <c r="L2604" i="1"/>
  <c r="L2120" i="1"/>
  <c r="L118" i="1"/>
  <c r="L2041" i="1"/>
  <c r="L2919" i="1"/>
  <c r="L1851" i="1"/>
  <c r="L1908" i="1"/>
  <c r="L2393" i="1"/>
  <c r="L4014" i="1"/>
  <c r="L4408" i="1"/>
  <c r="L1543" i="1"/>
  <c r="L3113" i="1"/>
  <c r="L631" i="1"/>
  <c r="L5218" i="1"/>
  <c r="L2510" i="1"/>
  <c r="L1533" i="1"/>
  <c r="L4059" i="1"/>
  <c r="L3072" i="1"/>
  <c r="L1724" i="1"/>
  <c r="L2976" i="1"/>
  <c r="L3214" i="1"/>
  <c r="L363" i="1"/>
  <c r="L883" i="1"/>
  <c r="L4913" i="1"/>
  <c r="L1034" i="1"/>
  <c r="L3151" i="1"/>
  <c r="L2734" i="1"/>
  <c r="L3608" i="1"/>
  <c r="L3005" i="1"/>
  <c r="L1761" i="1"/>
  <c r="L3543" i="1"/>
  <c r="L4290" i="1"/>
  <c r="L4118" i="1"/>
  <c r="L2606" i="1"/>
  <c r="L25" i="1"/>
  <c r="L2759" i="1"/>
  <c r="L1547" i="1"/>
  <c r="L2851" i="1"/>
  <c r="L4803" i="1"/>
  <c r="L4466" i="1"/>
  <c r="L5048" i="1"/>
  <c r="L1566" i="1"/>
  <c r="L3536" i="1"/>
  <c r="L5138" i="1"/>
  <c r="L3375" i="1"/>
  <c r="L4878" i="1"/>
  <c r="L3568" i="1"/>
  <c r="L2295" i="1"/>
  <c r="L3333" i="1"/>
  <c r="L2297" i="1"/>
  <c r="L525" i="1"/>
  <c r="L2709" i="1"/>
  <c r="L4311" i="1"/>
  <c r="L3014" i="1"/>
  <c r="L1622" i="1"/>
  <c r="L949" i="1"/>
  <c r="L3090" i="1"/>
  <c r="L2219" i="1"/>
  <c r="L2433" i="1"/>
  <c r="L2559" i="1"/>
  <c r="L3583" i="1"/>
  <c r="L606" i="1"/>
  <c r="L1806" i="1"/>
  <c r="L2513" i="1"/>
  <c r="L4046" i="1"/>
  <c r="L3022" i="1"/>
  <c r="L322" i="1"/>
  <c r="L3956" i="1"/>
  <c r="L1200" i="1"/>
  <c r="L1021" i="1"/>
  <c r="L1172" i="1"/>
  <c r="L2724" i="1"/>
  <c r="L1223" i="1"/>
  <c r="L390" i="1"/>
  <c r="L4733" i="1"/>
  <c r="L1819" i="1"/>
  <c r="L3678" i="1"/>
  <c r="L4853" i="1"/>
  <c r="L3024" i="1"/>
  <c r="L1635" i="1"/>
  <c r="L1324" i="1"/>
  <c r="L3249" i="1"/>
  <c r="L5033" i="1"/>
  <c r="L534" i="1"/>
  <c r="L5199" i="1"/>
  <c r="L692" i="1"/>
  <c r="L4114" i="1"/>
  <c r="L405" i="1"/>
  <c r="L2024" i="1"/>
  <c r="L3357" i="1"/>
  <c r="L3311" i="1"/>
  <c r="L5147" i="1"/>
  <c r="L4593" i="1"/>
  <c r="L2409" i="1"/>
  <c r="L3244" i="1"/>
  <c r="L135" i="1"/>
  <c r="L4440" i="1"/>
  <c r="L1835" i="1"/>
  <c r="L4176" i="1"/>
  <c r="L3508" i="1"/>
  <c r="L2590" i="1"/>
  <c r="L1602" i="1"/>
  <c r="L4946" i="1"/>
  <c r="L916" i="1"/>
  <c r="L4520" i="1"/>
  <c r="L1190" i="1"/>
  <c r="L4418" i="1"/>
  <c r="L2762" i="1"/>
  <c r="L2285" i="1"/>
  <c r="L4680" i="1"/>
  <c r="L920" i="1"/>
  <c r="L4731" i="1"/>
  <c r="L288" i="1"/>
  <c r="L810" i="1"/>
  <c r="L1085" i="1"/>
  <c r="L4356" i="1"/>
  <c r="L2564" i="1"/>
  <c r="L1958" i="1"/>
  <c r="L903" i="1"/>
  <c r="L4097" i="1"/>
  <c r="L3660" i="1"/>
  <c r="L808" i="1"/>
  <c r="L3796" i="1"/>
  <c r="L3761" i="1"/>
  <c r="L124" i="1"/>
  <c r="L3982" i="1"/>
  <c r="L1298" i="1"/>
  <c r="L1982" i="1"/>
  <c r="L4321" i="1"/>
  <c r="L730" i="1"/>
  <c r="L1868" i="1"/>
  <c r="L103" i="1"/>
  <c r="L177" i="1"/>
  <c r="L3916" i="1"/>
  <c r="L3342" i="1"/>
  <c r="L3173" i="1"/>
  <c r="L798" i="1"/>
  <c r="L2402" i="1"/>
  <c r="L5088" i="1"/>
  <c r="L3233" i="1"/>
  <c r="L4825" i="1"/>
  <c r="L2136" i="1"/>
  <c r="L1167" i="1"/>
  <c r="L4196" i="1"/>
  <c r="L873" i="1"/>
  <c r="L3174" i="1"/>
  <c r="L5059" i="1"/>
  <c r="L4657" i="1"/>
  <c r="L183" i="1"/>
  <c r="L250" i="1"/>
  <c r="L3411" i="1"/>
  <c r="L4397" i="1"/>
  <c r="L2338" i="1"/>
  <c r="L11" i="1"/>
  <c r="L4885" i="1"/>
  <c r="L4811" i="1"/>
  <c r="L2255" i="1"/>
  <c r="L205" i="1"/>
  <c r="L1428" i="1"/>
  <c r="L4974" i="1"/>
  <c r="L4687" i="1"/>
  <c r="L3957" i="1"/>
  <c r="L2169" i="1"/>
  <c r="L912" i="1"/>
  <c r="L4427" i="1"/>
  <c r="L4417" i="1"/>
  <c r="L4848" i="1"/>
  <c r="L1387" i="1"/>
  <c r="L4035" i="1"/>
  <c r="L611" i="1"/>
  <c r="L438" i="1"/>
  <c r="L4945" i="1"/>
  <c r="L2699" i="1"/>
  <c r="L3529" i="1"/>
  <c r="L521" i="1"/>
  <c r="L947" i="1"/>
  <c r="L4791" i="1"/>
  <c r="L2575" i="1"/>
  <c r="L375" i="1"/>
  <c r="L333" i="1"/>
  <c r="L5100" i="1"/>
  <c r="L1781" i="1"/>
  <c r="L4325" i="1"/>
  <c r="L3040" i="1"/>
  <c r="L3232" i="1"/>
  <c r="L2053" i="1"/>
  <c r="L3973" i="1"/>
  <c r="L1466" i="1"/>
  <c r="L1128" i="1"/>
  <c r="L4348" i="1"/>
  <c r="L383" i="1"/>
  <c r="L3984" i="1"/>
  <c r="L2266" i="1"/>
  <c r="L954" i="1"/>
  <c r="L1506" i="1"/>
  <c r="L2509" i="1"/>
  <c r="L412" i="1"/>
  <c r="L69" i="1"/>
  <c r="L450" i="1"/>
  <c r="L3067" i="1"/>
  <c r="L3291" i="1"/>
  <c r="L3772" i="1"/>
  <c r="L865" i="1"/>
  <c r="L2727" i="1"/>
  <c r="L2423" i="1"/>
  <c r="L3348" i="1"/>
  <c r="L3558" i="1"/>
  <c r="L5112" i="1"/>
  <c r="L2124" i="1"/>
  <c r="L3801" i="1"/>
  <c r="L2589" i="1"/>
  <c r="L1834" i="1"/>
  <c r="L3347" i="1"/>
  <c r="L2933" i="1"/>
  <c r="L1035" i="1"/>
  <c r="L759" i="1"/>
  <c r="L3086" i="1"/>
  <c r="L2205" i="1"/>
  <c r="L804" i="1"/>
  <c r="L524" i="1"/>
  <c r="L4997" i="1"/>
  <c r="L3786" i="1"/>
  <c r="L3185" i="1"/>
  <c r="L1451" i="1"/>
  <c r="L1270" i="1"/>
  <c r="L136" i="1"/>
  <c r="L1553" i="1"/>
  <c r="L401" i="1"/>
  <c r="L314" i="1"/>
  <c r="L3447" i="1"/>
  <c r="L4760" i="1"/>
  <c r="L2661" i="1"/>
  <c r="L1901" i="1"/>
  <c r="L4914" i="1"/>
  <c r="L2249" i="1"/>
  <c r="L2714" i="1"/>
  <c r="L3096" i="1"/>
  <c r="L4483" i="1"/>
  <c r="L1276" i="1"/>
  <c r="L1597" i="1"/>
  <c r="L1625" i="1"/>
  <c r="L1634" i="1"/>
  <c r="L4458" i="1"/>
  <c r="L3556" i="1"/>
  <c r="L3260" i="1"/>
  <c r="L3178" i="1"/>
  <c r="L4157" i="1"/>
  <c r="L380" i="1"/>
  <c r="L1222" i="1"/>
  <c r="L1780" i="1"/>
  <c r="L1067" i="1"/>
  <c r="L4678" i="1"/>
  <c r="L1008" i="1"/>
  <c r="L4696" i="1"/>
  <c r="L1749" i="1"/>
  <c r="L4721" i="1"/>
  <c r="L4864" i="1"/>
  <c r="L3154" i="1"/>
  <c r="L2037" i="1"/>
  <c r="L2234" i="1"/>
  <c r="L676" i="1"/>
  <c r="L4653" i="1"/>
  <c r="L4551" i="1"/>
  <c r="L1464" i="1"/>
  <c r="L5080" i="1"/>
  <c r="L1961" i="1"/>
  <c r="L1924" i="1"/>
  <c r="L2683" i="1"/>
  <c r="L512" i="1"/>
  <c r="L2011" i="1"/>
  <c r="L3269" i="1"/>
  <c r="L2580" i="1"/>
  <c r="L4658" i="1"/>
  <c r="L3485" i="1"/>
  <c r="L1076" i="1"/>
  <c r="L3969" i="1"/>
  <c r="L3597" i="1"/>
  <c r="L2525" i="1"/>
  <c r="L89" i="1"/>
  <c r="L35" i="1"/>
  <c r="L3319" i="1"/>
  <c r="L5155" i="1"/>
  <c r="L860" i="1"/>
  <c r="L4708" i="1"/>
  <c r="L2497" i="1"/>
  <c r="L2405" i="1"/>
  <c r="L5158" i="1"/>
  <c r="L2939" i="1"/>
  <c r="L1234" i="1"/>
  <c r="L748" i="1"/>
  <c r="L1905" i="1"/>
  <c r="L4099" i="1"/>
  <c r="L1063" i="1"/>
  <c r="L3049" i="1"/>
  <c r="L2916" i="1"/>
  <c r="L5131" i="1"/>
  <c r="L1244" i="1"/>
  <c r="L1290" i="1"/>
  <c r="L2541" i="1"/>
  <c r="L553" i="1"/>
  <c r="L4796" i="1"/>
  <c r="L1087" i="1"/>
  <c r="L4456" i="1"/>
  <c r="L992" i="1"/>
  <c r="L50" i="1"/>
  <c r="L4293" i="1"/>
  <c r="L4078" i="1"/>
  <c r="L2503" i="1"/>
  <c r="L4234" i="1"/>
  <c r="L5137" i="1"/>
  <c r="L866" i="1"/>
  <c r="L1297" i="1"/>
  <c r="L1655" i="1"/>
  <c r="L1306" i="1"/>
  <c r="L4980" i="1"/>
  <c r="L490" i="1"/>
  <c r="L1575" i="1"/>
  <c r="L3822" i="1"/>
  <c r="L1579" i="1"/>
  <c r="L1033" i="1"/>
  <c r="L1388" i="1"/>
  <c r="L1406" i="1"/>
  <c r="L4971" i="1"/>
  <c r="L664" i="1"/>
  <c r="L1645" i="1"/>
  <c r="L2653" i="1"/>
  <c r="L1925" i="1"/>
  <c r="L4660" i="1"/>
  <c r="L2805" i="1"/>
  <c r="L567" i="1"/>
  <c r="L1333" i="1"/>
  <c r="L1858" i="1"/>
  <c r="L1486" i="1"/>
  <c r="L1404" i="1"/>
  <c r="L3599" i="1"/>
  <c r="L111" i="1"/>
  <c r="L4079" i="1"/>
  <c r="L2992" i="1"/>
  <c r="L4935" i="1"/>
  <c r="L2881" i="1"/>
  <c r="L421" i="1"/>
  <c r="L1155" i="1"/>
  <c r="L1986" i="1"/>
  <c r="L4854" i="1"/>
  <c r="L5083" i="1"/>
  <c r="L3655" i="1"/>
  <c r="L840" i="1"/>
  <c r="L277" i="1"/>
  <c r="L3989" i="1"/>
  <c r="L2708" i="1"/>
  <c r="L2413" i="1"/>
  <c r="L4125" i="1"/>
  <c r="L2311" i="1"/>
  <c r="L2725" i="1"/>
  <c r="L1816" i="1"/>
  <c r="L1701" i="1"/>
  <c r="L835" i="1"/>
  <c r="L3050" i="1"/>
  <c r="L2089" i="1"/>
  <c r="L1470" i="1"/>
  <c r="L154" i="1"/>
  <c r="L414" i="1"/>
  <c r="L1592" i="1"/>
  <c r="L4714" i="1"/>
  <c r="L3344" i="1"/>
  <c r="L3071" i="1"/>
  <c r="L326" i="1"/>
  <c r="L151" i="1"/>
  <c r="L3434" i="1"/>
  <c r="L1663" i="1"/>
  <c r="L4094" i="1"/>
  <c r="L3431" i="1"/>
  <c r="L3026" i="1"/>
  <c r="L107" i="1"/>
  <c r="L3010" i="1"/>
  <c r="L4188" i="1"/>
  <c r="L3566" i="1"/>
  <c r="L3296" i="1"/>
  <c r="L4497" i="1"/>
  <c r="L3259" i="1"/>
  <c r="L3732" i="1"/>
  <c r="L4594" i="1"/>
  <c r="L3663" i="1"/>
  <c r="L2165" i="1"/>
  <c r="L2806" i="1"/>
  <c r="L4441" i="1"/>
  <c r="L1074" i="1"/>
  <c r="L3844" i="1"/>
  <c r="L3125" i="1"/>
  <c r="L494" i="1"/>
  <c r="L620" i="1"/>
  <c r="L4908" i="1"/>
  <c r="L2533" i="1"/>
  <c r="L3383" i="1"/>
  <c r="L4616" i="1"/>
  <c r="L2390" i="1"/>
  <c r="L2193" i="1"/>
  <c r="L2043" i="1"/>
  <c r="L2970" i="1"/>
  <c r="L1750" i="1"/>
  <c r="L4912" i="1"/>
  <c r="L2689" i="1"/>
  <c r="L1342" i="1"/>
  <c r="L3221" i="1"/>
  <c r="L3198" i="1"/>
  <c r="L44" i="1"/>
  <c r="L3218" i="1"/>
  <c r="L4320" i="1"/>
  <c r="L43" i="1"/>
  <c r="L2329" i="1"/>
  <c r="L2966" i="1"/>
  <c r="L106" i="1"/>
  <c r="L1236" i="1"/>
  <c r="L1238" i="1"/>
  <c r="L2062" i="1"/>
  <c r="L2838" i="1"/>
  <c r="L1232" i="1"/>
  <c r="L3012" i="1"/>
  <c r="L1968" i="1"/>
  <c r="L77" i="1"/>
  <c r="L777" i="1"/>
  <c r="L4096" i="1"/>
  <c r="L4222" i="1"/>
  <c r="L1054" i="1"/>
  <c r="L4867" i="1"/>
  <c r="L3928" i="1"/>
  <c r="L1679" i="1"/>
  <c r="L930" i="1"/>
  <c r="L2842" i="1"/>
  <c r="L4670" i="1"/>
  <c r="L1847" i="1"/>
  <c r="L3415" i="1"/>
  <c r="L2884" i="1"/>
  <c r="L3672" i="1"/>
  <c r="L4218" i="1"/>
  <c r="L977" i="1"/>
  <c r="L2692" i="1"/>
  <c r="L1003" i="1"/>
  <c r="L2983" i="1"/>
  <c r="L2656" i="1"/>
  <c r="L1357" i="1"/>
  <c r="L3570" i="1"/>
  <c r="L2716" i="1"/>
  <c r="L1998" i="1"/>
  <c r="L2926" i="1"/>
  <c r="L86" i="1"/>
  <c r="L550" i="1"/>
  <c r="L4262" i="1"/>
  <c r="L2429" i="1"/>
  <c r="L4162" i="1"/>
  <c r="L3399" i="1"/>
  <c r="L2476" i="1"/>
  <c r="L5213" i="1"/>
  <c r="L2901" i="1"/>
  <c r="L2562" i="1"/>
  <c r="L3001" i="1"/>
  <c r="L3741" i="1"/>
  <c r="L4134" i="1"/>
  <c r="L3527" i="1"/>
  <c r="L5223" i="1"/>
  <c r="L21" i="1"/>
  <c r="L576" i="1"/>
  <c r="L4883" i="1"/>
  <c r="L3056" i="1"/>
  <c r="L4297" i="1"/>
  <c r="L324" i="1"/>
  <c r="L2964" i="1"/>
  <c r="L308" i="1"/>
  <c r="L4270" i="1"/>
  <c r="L2457" i="1"/>
  <c r="L2283" i="1"/>
  <c r="L386" i="1"/>
  <c r="L1911" i="1"/>
  <c r="L2722" i="1"/>
  <c r="L1589" i="1"/>
  <c r="L4524" i="1"/>
  <c r="L3544" i="1"/>
  <c r="L881" i="1"/>
  <c r="L1669" i="1"/>
  <c r="L4828" i="1"/>
  <c r="L3418" i="1"/>
  <c r="L4715" i="1"/>
  <c r="L4482" i="1"/>
  <c r="L2030" i="1"/>
  <c r="L5162" i="1"/>
  <c r="L3379" i="1"/>
  <c r="L4436" i="1"/>
  <c r="L2276" i="1"/>
  <c r="L1616" i="1"/>
  <c r="L5171" i="1"/>
  <c r="L3921" i="1"/>
  <c r="L1658" i="1"/>
  <c r="L53" i="1"/>
  <c r="L3385" i="1"/>
  <c r="L2091" i="1"/>
  <c r="L4082" i="1"/>
  <c r="L305" i="1"/>
  <c r="L2142" i="1"/>
  <c r="L262" i="1"/>
  <c r="L3258" i="1"/>
  <c r="L4136" i="1"/>
  <c r="L457" i="1"/>
  <c r="L4424" i="1"/>
  <c r="L217" i="1"/>
  <c r="L4204" i="1"/>
  <c r="L4522" i="1"/>
  <c r="L4184" i="1"/>
  <c r="L3804" i="1"/>
  <c r="L1913" i="1"/>
  <c r="L2675" i="1"/>
  <c r="L3393" i="1"/>
  <c r="L4958" i="1"/>
  <c r="L2625" i="1"/>
  <c r="L499" i="1"/>
  <c r="L2229" i="1"/>
  <c r="L2537" i="1"/>
  <c r="L4467" i="1"/>
  <c r="L1554" i="1"/>
  <c r="L884" i="1"/>
  <c r="L2371" i="1"/>
  <c r="L2451" i="1"/>
  <c r="L678" i="1"/>
  <c r="L5066" i="1"/>
  <c r="L635" i="1"/>
  <c r="L2978" i="1"/>
  <c r="L3223" i="1"/>
  <c r="L2108" i="1"/>
  <c r="L578" i="1"/>
  <c r="L2659" i="1"/>
  <c r="L2969" i="1"/>
  <c r="L2626" i="1"/>
  <c r="L4197" i="1"/>
  <c r="L272" i="1"/>
  <c r="L827" i="1"/>
  <c r="L1856" i="1"/>
  <c r="L1242" i="1"/>
  <c r="L4366" i="1"/>
  <c r="L1538" i="1"/>
  <c r="L2673" i="1"/>
  <c r="L1610" i="1"/>
  <c r="L3455" i="1"/>
  <c r="L336" i="1"/>
  <c r="L2282" i="1"/>
  <c r="L2843" i="1"/>
  <c r="L1199" i="1"/>
  <c r="L1848" i="1"/>
  <c r="L3085" i="1"/>
  <c r="L4511" i="1"/>
  <c r="L3980" i="1"/>
  <c r="L3856" i="1"/>
  <c r="L268" i="1"/>
  <c r="L4772" i="1"/>
  <c r="L3275" i="1"/>
  <c r="L201" i="1"/>
  <c r="L1474" i="1"/>
  <c r="L584" i="1"/>
  <c r="L636" i="1"/>
  <c r="L3533" i="1"/>
  <c r="L3838" i="1"/>
  <c r="L2245" i="1"/>
  <c r="L1023" i="1"/>
  <c r="L2723" i="1"/>
  <c r="L5127" i="1"/>
  <c r="L3587" i="1"/>
  <c r="L1446" i="1"/>
  <c r="L2356" i="1"/>
  <c r="L2925" i="1"/>
  <c r="L2274" i="1"/>
  <c r="L2166" i="1"/>
  <c r="L2369" i="1"/>
  <c r="L4998" i="1"/>
  <c r="L4784" i="1"/>
  <c r="L294" i="1"/>
  <c r="L1946" i="1"/>
  <c r="L852" i="1"/>
  <c r="L5015" i="1"/>
  <c r="L926" i="1"/>
  <c r="L4401" i="1"/>
  <c r="L3454" i="1"/>
  <c r="L1020" i="1"/>
  <c r="L1605" i="1"/>
  <c r="L1354" i="1"/>
  <c r="L729" i="1"/>
  <c r="L4690" i="1"/>
  <c r="L317" i="1"/>
  <c r="L3859" i="1"/>
  <c r="L420" i="1"/>
  <c r="L2350" i="1"/>
  <c r="L3433" i="1"/>
  <c r="L4549" i="1"/>
  <c r="L3382" i="1"/>
  <c r="L4858" i="1"/>
  <c r="L1841" i="1"/>
  <c r="L2987" i="1"/>
  <c r="L2576" i="1"/>
  <c r="L1685" i="1"/>
  <c r="L2020" i="1"/>
  <c r="L4962" i="1"/>
  <c r="L975" i="1"/>
  <c r="L2314" i="1"/>
  <c r="L1159" i="1"/>
  <c r="L2474" i="1"/>
  <c r="L3671" i="1"/>
  <c r="L867" i="1"/>
  <c r="L1476" i="1"/>
  <c r="L3526" i="1"/>
  <c r="L5214" i="1"/>
  <c r="L466" i="1"/>
  <c r="L4852" i="1"/>
  <c r="L2335" i="1"/>
  <c r="L961" i="1"/>
  <c r="L3596" i="1"/>
  <c r="L3139" i="1"/>
  <c r="L822" i="1"/>
  <c r="L3236" i="1"/>
  <c r="L159" i="1"/>
  <c r="L1766" i="1"/>
  <c r="L3408" i="1"/>
  <c r="L3064" i="1"/>
  <c r="L1960" i="1"/>
  <c r="L639" i="1"/>
  <c r="L2397" i="1"/>
  <c r="L4266" i="1"/>
  <c r="L1939" i="1"/>
  <c r="L346" i="1"/>
  <c r="L3070" i="1"/>
  <c r="L695" i="1"/>
  <c r="L46" i="1"/>
  <c r="L3397" i="1"/>
  <c r="L4323" i="1"/>
  <c r="L3848" i="1"/>
  <c r="L105" i="1"/>
  <c r="L4107" i="1"/>
  <c r="L3081" i="1"/>
  <c r="L2187" i="1"/>
  <c r="L4024" i="1"/>
  <c r="L4888" i="1"/>
  <c r="L5141" i="1"/>
  <c r="L3874" i="1"/>
  <c r="L614" i="1"/>
  <c r="L2428" i="1"/>
  <c r="L2529" i="1"/>
  <c r="L4383" i="1"/>
  <c r="L2281" i="1"/>
  <c r="L4489" i="1"/>
  <c r="L1582" i="1"/>
  <c r="L778" i="1"/>
  <c r="L4663" i="1"/>
  <c r="L3590" i="1"/>
  <c r="L918" i="1"/>
  <c r="L2531" i="1"/>
  <c r="L3459" i="1"/>
  <c r="L952" i="1"/>
  <c r="L2835" i="1"/>
  <c r="L5103" i="1"/>
  <c r="L3204" i="1"/>
  <c r="L416" i="1"/>
  <c r="L3869" i="1"/>
  <c r="L2218" i="1"/>
  <c r="L2357" i="1"/>
  <c r="L4248" i="1"/>
  <c r="L4217" i="1"/>
  <c r="L4870" i="1"/>
  <c r="L3927" i="1"/>
  <c r="L2153" i="1"/>
  <c r="L2985" i="1"/>
  <c r="L1266" i="1"/>
  <c r="L473" i="1"/>
  <c r="L2584" i="1"/>
  <c r="L1810" i="1"/>
  <c r="L5067" i="1"/>
  <c r="L2381" i="1"/>
  <c r="L2061" i="1"/>
  <c r="L4142" i="1"/>
  <c r="L3591" i="1"/>
  <c r="L4310" i="1"/>
  <c r="L4944" i="1"/>
  <c r="L3811" i="1"/>
  <c r="L3486" i="1"/>
  <c r="L4556" i="1"/>
  <c r="L1009" i="1"/>
  <c r="L1473" i="1"/>
  <c r="L3206" i="1"/>
  <c r="L1080" i="1"/>
  <c r="L1184" i="1"/>
  <c r="L517" i="1"/>
  <c r="L1722" i="1"/>
  <c r="L1904" i="1"/>
  <c r="L3994" i="1"/>
  <c r="L1516" i="1"/>
  <c r="L714" i="1"/>
  <c r="L4955" i="1"/>
  <c r="L978" i="1"/>
  <c r="L4521" i="1"/>
  <c r="L2601" i="1"/>
  <c r="L2726" i="1"/>
  <c r="L1272" i="1"/>
  <c r="L537" i="1"/>
  <c r="L4147" i="1"/>
  <c r="L2346" i="1"/>
  <c r="L4862" i="1"/>
  <c r="L1161" i="1"/>
  <c r="L2785" i="1"/>
  <c r="L4324" i="1"/>
  <c r="L496" i="1"/>
  <c r="L2322" i="1"/>
  <c r="L2595" i="1"/>
  <c r="L2596" i="1"/>
  <c r="L998" i="1"/>
  <c r="L1845" i="1"/>
  <c r="L3569" i="1"/>
  <c r="L1758" i="1"/>
  <c r="L2521" i="1"/>
  <c r="L4074" i="1"/>
  <c r="L4620" i="1"/>
  <c r="L3621" i="1"/>
  <c r="L4683" i="1"/>
  <c r="L5006" i="1"/>
  <c r="L1006" i="1"/>
  <c r="L4301" i="1"/>
  <c r="L2150" i="1"/>
  <c r="L5139" i="1"/>
  <c r="L2738" i="1"/>
  <c r="L2809" i="1"/>
  <c r="L3635" i="1"/>
  <c r="L4362" i="1"/>
  <c r="L1973" i="1"/>
  <c r="L428" i="1"/>
  <c r="L2694" i="1"/>
  <c r="L431" i="1"/>
  <c r="L1717" i="1"/>
  <c r="L2006" i="1"/>
  <c r="L239" i="1"/>
  <c r="L435" i="1"/>
  <c r="L2795" i="1"/>
  <c r="L2508" i="1"/>
  <c r="L2446" i="1"/>
  <c r="L3658" i="1"/>
  <c r="L4684" i="1"/>
  <c r="L448" i="1"/>
  <c r="L4763" i="1"/>
  <c r="L3938" i="1"/>
  <c r="L3704" i="1"/>
  <c r="L2173" i="1"/>
  <c r="L726" i="1"/>
  <c r="L2372" i="1"/>
  <c r="L3899" i="1"/>
  <c r="L3673" i="1"/>
  <c r="L2055" i="1"/>
  <c r="L4606" i="1"/>
  <c r="L4108" i="1"/>
  <c r="L1702" i="1"/>
  <c r="L3893" i="1"/>
  <c r="L2598" i="1"/>
  <c r="L3278" i="1"/>
  <c r="L681" i="1"/>
  <c r="L2963" i="1"/>
  <c r="L4507" i="1"/>
  <c r="L3823" i="1"/>
  <c r="L2" i="1"/>
  <c r="L3512" i="1"/>
  <c r="L2480" i="1"/>
  <c r="L542" i="1"/>
  <c r="L647" i="1"/>
  <c r="L900" i="1"/>
  <c r="L1783" i="1"/>
  <c r="L1463" i="1"/>
  <c r="L1586" i="1"/>
  <c r="L3042" i="1"/>
  <c r="L3557" i="1"/>
  <c r="L2271" i="1"/>
  <c r="L805" i="1"/>
  <c r="L1882" i="1"/>
  <c r="L2336" i="1"/>
  <c r="L4351" i="1"/>
  <c r="L2029" i="1"/>
  <c r="L2899" i="1"/>
  <c r="L1136" i="1"/>
  <c r="L78" i="1"/>
  <c r="L2538" i="1"/>
  <c r="L607" i="1"/>
  <c r="L3048" i="1"/>
  <c r="L257" i="1"/>
  <c r="L4438" i="1"/>
  <c r="L1369" i="1"/>
  <c r="L2398" i="1"/>
  <c r="L1648" i="1"/>
  <c r="L3541" i="1"/>
  <c r="L799" i="1"/>
  <c r="L2658" i="1"/>
  <c r="L2929" i="1"/>
  <c r="L4282" i="1"/>
  <c r="L2833" i="1"/>
  <c r="L856" i="1"/>
  <c r="L670" i="1"/>
  <c r="L4951" i="1"/>
  <c r="L4919" i="1"/>
  <c r="L632" i="1"/>
  <c r="L254" i="1"/>
  <c r="L4756" i="1"/>
  <c r="L4464" i="1"/>
  <c r="L408" i="1"/>
  <c r="L4048" i="1"/>
  <c r="L2622" i="1"/>
  <c r="L5125" i="1"/>
  <c r="L2632" i="1"/>
  <c r="L657" i="1"/>
  <c r="L392" i="1"/>
  <c r="L3721" i="1"/>
  <c r="L809" i="1"/>
  <c r="L3912" i="1"/>
  <c r="L3894" i="1"/>
  <c r="L4897" i="1"/>
  <c r="L1708" i="1"/>
  <c r="L1194" i="1"/>
  <c r="L5136" i="1"/>
  <c r="L2406" i="1"/>
  <c r="L1157" i="1"/>
  <c r="L3426" i="1"/>
  <c r="L3643" i="1"/>
  <c r="L4236" i="1"/>
  <c r="L1952" i="1"/>
  <c r="L4554" i="1"/>
  <c r="L757" i="1"/>
  <c r="L2251" i="1"/>
  <c r="L5135" i="1"/>
  <c r="L4583" i="1"/>
  <c r="L4123" i="1"/>
  <c r="L4208" i="1"/>
  <c r="L679" i="1"/>
  <c r="L5073" i="1"/>
  <c r="L1611" i="1"/>
  <c r="L1275" i="1"/>
  <c r="L4840" i="1"/>
  <c r="L2270" i="1"/>
  <c r="L2931" i="1"/>
  <c r="L3008" i="1"/>
  <c r="L3203" i="1"/>
  <c r="L1104" i="1"/>
  <c r="L163" i="1"/>
  <c r="L5040" i="1"/>
  <c r="L479" i="1"/>
  <c r="L2287" i="1"/>
  <c r="L5123" i="1"/>
  <c r="L2973" i="1"/>
  <c r="L2958" i="1"/>
  <c r="L2248" i="1"/>
  <c r="L2181" i="1"/>
  <c r="L2505" i="1"/>
  <c r="L3312" i="1"/>
  <c r="L1784" i="1"/>
  <c r="L907" i="1"/>
  <c r="L2669" i="1"/>
  <c r="L1910" i="1"/>
  <c r="L2705" i="1"/>
  <c r="L2023" i="1"/>
  <c r="L577" i="1"/>
  <c r="L495" i="1"/>
  <c r="L3562" i="1"/>
  <c r="L45" i="1"/>
  <c r="L1031" i="1"/>
  <c r="L4448" i="1"/>
  <c r="L626" i="1"/>
  <c r="L5226" i="1"/>
  <c r="L3351" i="1"/>
  <c r="L638" i="1"/>
  <c r="L2905" i="1"/>
  <c r="L1456" i="1"/>
  <c r="L2720" i="1"/>
  <c r="L2995" i="1"/>
  <c r="L3121" i="1"/>
  <c r="L330" i="1"/>
  <c r="L780" i="1"/>
  <c r="L3152" i="1"/>
  <c r="L2782" i="1"/>
  <c r="L5157" i="1"/>
  <c r="L4548" i="1"/>
  <c r="L3751" i="1"/>
  <c r="L3725" i="1"/>
  <c r="L3782" i="1"/>
  <c r="L4090" i="1"/>
  <c r="L2852" i="1"/>
  <c r="L988" i="1"/>
  <c r="L1129" i="1"/>
  <c r="L4636" i="1"/>
  <c r="L2664" i="1"/>
  <c r="L4580" i="1"/>
  <c r="L629" i="1"/>
  <c r="L4396" i="1"/>
  <c r="L3364" i="1"/>
  <c r="L2698" i="1"/>
  <c r="L4364" i="1"/>
  <c r="L3689" i="1"/>
  <c r="L95" i="1"/>
  <c r="L2627" i="1"/>
  <c r="L4036" i="1"/>
  <c r="L2602" i="1"/>
  <c r="L410" i="1"/>
  <c r="L1056" i="1"/>
  <c r="L850" i="1"/>
  <c r="L174" i="1"/>
  <c r="L2299" i="1"/>
  <c r="L2671" i="1"/>
  <c r="L350" i="1"/>
  <c r="L2115" i="1"/>
  <c r="L788" i="1"/>
  <c r="L2810" i="1"/>
  <c r="L3868" i="1"/>
  <c r="L3403" i="1"/>
  <c r="L93" i="1"/>
  <c r="L3110" i="1"/>
  <c r="L1598" i="1"/>
  <c r="L341" i="1"/>
  <c r="L2408" i="1"/>
  <c r="L2829" i="1"/>
  <c r="L1187" i="1"/>
  <c r="L2586" i="1"/>
  <c r="L2007" i="1"/>
  <c r="L2896" i="1"/>
  <c r="L766" i="1"/>
  <c r="L733" i="1"/>
  <c r="L687" i="1"/>
  <c r="L1282" i="1"/>
  <c r="L4879" i="1"/>
  <c r="L3182" i="1"/>
  <c r="L4021" i="1"/>
  <c r="L1733" i="1"/>
  <c r="L3107" i="1"/>
  <c r="L4720" i="1"/>
  <c r="L1383" i="1"/>
  <c r="L1860" i="1"/>
  <c r="L458" i="1"/>
  <c r="L2339" i="1"/>
  <c r="L2874" i="1"/>
  <c r="L891" i="1"/>
  <c r="L3169" i="1"/>
  <c r="L2330" i="1"/>
  <c r="L3979" i="1"/>
  <c r="L203" i="1"/>
  <c r="L2519" i="1"/>
  <c r="L4612" i="1"/>
  <c r="L2633" i="1"/>
  <c r="L4872" i="1"/>
  <c r="L1861" i="1"/>
  <c r="L3456" i="1"/>
  <c r="L5056" i="1"/>
  <c r="L1032" i="1"/>
  <c r="L4841" i="1"/>
  <c r="L3167" i="1"/>
  <c r="L2225" i="1"/>
  <c r="L1626" i="1"/>
  <c r="L4319" i="1"/>
  <c r="L237" i="1"/>
  <c r="L833" i="1"/>
  <c r="L3878" i="1"/>
  <c r="L2391" i="1"/>
  <c r="L4246" i="1"/>
  <c r="L2530" i="1"/>
  <c r="L972" i="1"/>
  <c r="L2382" i="1"/>
  <c r="L49" i="1"/>
  <c r="L1943" i="1"/>
  <c r="L1651" i="1"/>
  <c r="L1328" i="1"/>
  <c r="L168" i="1"/>
  <c r="L1866" i="1"/>
  <c r="L2002" i="1"/>
  <c r="L3968" i="1"/>
  <c r="L491" i="1"/>
  <c r="L4122" i="1"/>
  <c r="L2816" i="1"/>
  <c r="L2844" i="1"/>
  <c r="L2697" i="1"/>
  <c r="L3789" i="1"/>
  <c r="L3727" i="1"/>
  <c r="L1762" i="1"/>
  <c r="L5220" i="1"/>
  <c r="L4103" i="1"/>
  <c r="L3452" i="1"/>
  <c r="L4288" i="1"/>
  <c r="L1530" i="1"/>
  <c r="L3202" i="1"/>
  <c r="L1059" i="1"/>
  <c r="L5028" i="1"/>
  <c r="L87" i="1"/>
  <c r="L932" i="1"/>
  <c r="L3641" i="1"/>
  <c r="L755" i="1"/>
  <c r="L1047" i="1"/>
  <c r="L2745" i="1"/>
  <c r="L441" i="1"/>
  <c r="L1400" i="1"/>
  <c r="L1017" i="1"/>
  <c r="L2046" i="1"/>
  <c r="L3881" i="1"/>
  <c r="L1402" i="1"/>
  <c r="L1440" i="1"/>
  <c r="L3489" i="1"/>
  <c r="L1951" i="1"/>
  <c r="L928" i="1"/>
  <c r="L1150" i="1"/>
  <c r="L1488" i="1"/>
  <c r="L1948" i="1"/>
  <c r="L1676" i="1"/>
  <c r="L4076" i="1"/>
  <c r="L1062" i="1"/>
  <c r="L1877" i="1"/>
  <c r="L2102" i="1"/>
  <c r="L5036" i="1"/>
  <c r="L1489" i="1"/>
  <c r="L444" i="1"/>
  <c r="L3933" i="1"/>
  <c r="L1989" i="1"/>
  <c r="L2439" i="1"/>
  <c r="L4023" i="1"/>
  <c r="L4502" i="1"/>
  <c r="L1442" i="1"/>
  <c r="L2771" i="1"/>
  <c r="L1500" i="1"/>
  <c r="L2952" i="1"/>
  <c r="L1026" i="1"/>
  <c r="L2478" i="1"/>
  <c r="L3913" i="1"/>
  <c r="L2563" i="1"/>
  <c r="L3099" i="1"/>
  <c r="L3179" i="1"/>
  <c r="L3620" i="1"/>
  <c r="L1548" i="1"/>
  <c r="L4762" i="1"/>
  <c r="L2856" i="1"/>
  <c r="L3693" i="1"/>
  <c r="L666" i="1"/>
  <c r="L3712" i="1"/>
  <c r="L4699" i="1"/>
  <c r="L1073" i="1"/>
  <c r="L986" i="1"/>
  <c r="L1121" i="1"/>
  <c r="L3207" i="1"/>
  <c r="L2238" i="1"/>
  <c r="L4915" i="1"/>
  <c r="L936" i="1"/>
  <c r="L3436" i="1"/>
  <c r="L3132" i="1"/>
  <c r="L1944" i="1"/>
  <c r="L1891" i="1"/>
  <c r="L3897" i="1"/>
  <c r="L2568" i="1"/>
  <c r="L970" i="1"/>
  <c r="L546" i="1"/>
  <c r="L1472" i="1"/>
  <c r="L1688" i="1"/>
  <c r="L1823" i="1"/>
  <c r="L683" i="1"/>
  <c r="L547" i="1"/>
  <c r="L1515" i="1"/>
  <c r="L3888" i="1"/>
  <c r="L2937" i="1"/>
  <c r="L2144" i="1"/>
  <c r="L4432" i="1"/>
  <c r="L1173" i="1"/>
  <c r="L1024" i="1"/>
  <c r="L531" i="1"/>
  <c r="L3073" i="1"/>
  <c r="L893" i="1"/>
  <c r="L4706" i="1"/>
  <c r="L2997" i="1"/>
  <c r="L2885" i="1"/>
  <c r="L5029" i="1"/>
  <c r="L4603" i="1"/>
  <c r="L1116" i="1"/>
  <c r="L2747" i="1"/>
  <c r="L2880" i="1"/>
  <c r="L3929" i="1"/>
  <c r="L1744" i="1"/>
  <c r="L5153" i="1"/>
  <c r="L4514" i="1"/>
  <c r="L2686" i="1"/>
  <c r="L306" i="1"/>
  <c r="L4177" i="1"/>
  <c r="L552" i="1"/>
  <c r="L3461" i="1"/>
  <c r="L1390" i="1"/>
  <c r="L4676" i="1"/>
  <c r="L1864" i="1"/>
  <c r="L1318" i="1"/>
  <c r="L2848" i="1"/>
  <c r="L735" i="1"/>
  <c r="L1211" i="1"/>
  <c r="L5001" i="1"/>
  <c r="L1854" i="1"/>
  <c r="L3083" i="1"/>
  <c r="L1689" i="1"/>
  <c r="L3799" i="1"/>
  <c r="L2532" i="1"/>
  <c r="L4640" i="1"/>
  <c r="L2775" i="1"/>
  <c r="L2788" i="1"/>
  <c r="L2267" i="1"/>
  <c r="L1742" i="1"/>
  <c r="L4030" i="1"/>
  <c r="L4116" i="1"/>
  <c r="L864" i="1"/>
  <c r="L2010" i="1"/>
  <c r="L2313" i="1"/>
  <c r="L4484" i="1"/>
  <c r="L3133" i="1"/>
  <c r="L4303" i="1"/>
  <c r="L3714" i="1"/>
  <c r="L5020" i="1"/>
  <c r="L4161" i="1"/>
  <c r="L2306" i="1"/>
  <c r="L2662" i="1"/>
  <c r="L355" i="1"/>
  <c r="L195" i="1"/>
  <c r="L186" i="1"/>
  <c r="L1691" i="1"/>
  <c r="L197" i="1"/>
  <c r="L226" i="1"/>
  <c r="L4927" i="1"/>
  <c r="L488" i="1"/>
  <c r="L2419" i="1"/>
  <c r="L3193" i="1"/>
  <c r="L3942" i="1"/>
  <c r="L2080" i="1"/>
  <c r="L2482" i="1"/>
  <c r="L4711" i="1"/>
  <c r="L4732" i="1"/>
  <c r="L2236" i="1"/>
  <c r="L59" i="1"/>
  <c r="L3208" i="1"/>
  <c r="L5219" i="1"/>
  <c r="L4966" i="1"/>
  <c r="L3168" i="1"/>
  <c r="L3747" i="1"/>
  <c r="L2288" i="1"/>
  <c r="L1903" i="1"/>
  <c r="L2088" i="1"/>
  <c r="L266" i="1"/>
  <c r="L3898" i="1"/>
  <c r="L1639" i="1"/>
  <c r="L2160" i="1"/>
  <c r="L1233" i="1"/>
  <c r="L4947" i="1"/>
  <c r="L1081" i="1"/>
  <c r="L2175" i="1"/>
  <c r="L4737" i="1"/>
  <c r="L1747" i="1"/>
  <c r="L3200" i="1"/>
  <c r="L2039" i="1"/>
  <c r="L2025" i="1"/>
  <c r="L3849" i="1"/>
  <c r="L3380" i="1"/>
  <c r="L2490" i="1"/>
  <c r="L3467" i="1"/>
  <c r="L3257" i="1"/>
  <c r="L4494" i="1"/>
  <c r="L5071" i="1"/>
  <c r="L5081" i="1"/>
  <c r="L4981" i="1"/>
  <c r="L892" i="1"/>
  <c r="L1883" i="1"/>
  <c r="L3594" i="1"/>
  <c r="L4371" i="1"/>
  <c r="L411" i="1"/>
  <c r="L3858" i="1"/>
  <c r="L1975" i="1"/>
  <c r="L4665" i="1"/>
  <c r="L3901" i="1"/>
  <c r="L2599" i="1"/>
  <c r="L1029" i="1"/>
  <c r="L4252" i="1"/>
  <c r="L33" i="1"/>
  <c r="L4938" i="1"/>
  <c r="L4614" i="1"/>
  <c r="L1243" i="1"/>
  <c r="L3161" i="1"/>
  <c r="L102" i="1"/>
  <c r="L3306" i="1"/>
  <c r="L1007" i="1"/>
  <c r="L2198" i="1"/>
  <c r="L4146" i="1"/>
  <c r="L1317" i="1"/>
  <c r="L3582" i="1"/>
  <c r="L3243" i="1"/>
  <c r="L2583" i="1"/>
  <c r="L1214" i="1"/>
  <c r="L1825" i="1"/>
  <c r="L4051" i="1"/>
  <c r="L5069" i="1"/>
  <c r="L4091" i="1"/>
  <c r="L4729" i="1"/>
  <c r="L4666" i="1"/>
  <c r="L2836" i="1"/>
  <c r="L2280" i="1"/>
  <c r="L3172" i="1"/>
  <c r="L4608" i="1"/>
  <c r="L4491" i="1"/>
  <c r="L3548" i="1"/>
  <c r="L4254" i="1"/>
  <c r="L1044" i="1"/>
  <c r="L4839" i="1"/>
  <c r="L4065" i="1"/>
  <c r="L2296" i="1"/>
  <c r="L4081" i="1"/>
  <c r="L5217" i="1"/>
  <c r="L4993" i="1"/>
  <c r="L1509" i="1"/>
  <c r="L4850" i="1"/>
  <c r="L4963" i="1"/>
  <c r="L1142" i="1"/>
  <c r="L4880" i="1"/>
  <c r="L1487" i="1"/>
  <c r="L652" i="1"/>
  <c r="L5143" i="1"/>
  <c r="L2758" i="1"/>
  <c r="L2898" i="1"/>
  <c r="L1380" i="1"/>
  <c r="L1493" i="1"/>
  <c r="L3709" i="1"/>
  <c r="L2693" i="1"/>
  <c r="L5021" i="1"/>
  <c r="L2450" i="1"/>
  <c r="L3190" i="1"/>
  <c r="L3448" i="1"/>
  <c r="L2565" i="1"/>
  <c r="L1594" i="1"/>
  <c r="L3145" i="1"/>
  <c r="L782" i="1"/>
  <c r="L4285" i="1"/>
  <c r="L2118" i="1"/>
  <c r="L3774" i="1"/>
  <c r="L2171" i="1"/>
  <c r="L2914" i="1"/>
  <c r="L4887" i="1"/>
  <c r="L1534" i="1"/>
  <c r="L185" i="1"/>
  <c r="L3277" i="1"/>
  <c r="L2696" i="1"/>
  <c r="L285" i="1"/>
  <c r="L901" i="1"/>
  <c r="L4758" i="1"/>
  <c r="L3532" i="1"/>
  <c r="L1361" i="1"/>
  <c r="L2860" i="1"/>
  <c r="L4510" i="1"/>
  <c r="L3880" i="1"/>
  <c r="L3998" i="1"/>
  <c r="L4802" i="1"/>
  <c r="L368" i="1"/>
  <c r="L1314" i="1"/>
  <c r="L1447" i="1"/>
  <c r="L3825" i="1"/>
  <c r="L4559" i="1"/>
  <c r="L1432" i="1"/>
  <c r="L520" i="1"/>
  <c r="L4921" i="1"/>
  <c r="L4988" i="1"/>
  <c r="L605" i="1"/>
  <c r="L1346" i="1"/>
  <c r="L823" i="1"/>
  <c r="L839" i="1"/>
  <c r="L2928" i="1"/>
  <c r="L1916" i="1"/>
  <c r="L2004" i="1"/>
  <c r="L3745" i="1"/>
  <c r="L2655" i="1"/>
  <c r="L1867" i="1"/>
  <c r="L2412" i="1"/>
  <c r="L3936" i="1"/>
  <c r="L3387" i="1"/>
  <c r="L1846" i="1"/>
  <c r="L252" i="1"/>
  <c r="L2850" i="1"/>
  <c r="L3445" i="1"/>
  <c r="L3719" i="1"/>
  <c r="L3622" i="1"/>
  <c r="L4855" i="1"/>
  <c r="L4478" i="1"/>
  <c r="L1636" i="1"/>
  <c r="L1879" i="1"/>
  <c r="L3084" i="1"/>
  <c r="L1376" i="1"/>
  <c r="L1937" i="1"/>
  <c r="L1933" i="1"/>
  <c r="L1153" i="1"/>
  <c r="L4509" i="1"/>
  <c r="L3602" i="1"/>
  <c r="L4349" i="1"/>
  <c r="L3068" i="1"/>
  <c r="L2906" i="1"/>
  <c r="L146" i="1"/>
  <c r="L2106" i="1"/>
  <c r="L756" i="1"/>
  <c r="L580" i="1"/>
  <c r="L3573" i="1"/>
  <c r="L3069" i="1"/>
  <c r="L459" i="1"/>
  <c r="L1693" i="1"/>
  <c r="L3354" i="1"/>
  <c r="L2235" i="1"/>
  <c r="L1644" i="1"/>
  <c r="L2868" i="1"/>
  <c r="L1133" i="1"/>
  <c r="L711" i="1"/>
  <c r="L2492" i="1"/>
  <c r="L649" i="1"/>
  <c r="L2866" i="1"/>
  <c r="L668" i="1"/>
  <c r="L1827" i="1"/>
  <c r="L1146" i="1"/>
  <c r="L2191" i="1"/>
  <c r="L4395" i="1"/>
  <c r="L4739" i="1"/>
  <c r="L1311" i="1"/>
  <c r="L878" i="1"/>
  <c r="L696" i="1"/>
  <c r="L370" i="1"/>
  <c r="L2065" i="1"/>
  <c r="L3872" i="1"/>
  <c r="L3699" i="1"/>
  <c r="L3410" i="1"/>
  <c r="L1578" i="1"/>
  <c r="L432" i="1"/>
  <c r="L507" i="1"/>
  <c r="L4086" i="1"/>
  <c r="L4385" i="1"/>
  <c r="L789" i="1"/>
  <c r="L886" i="1"/>
  <c r="L4633" i="1"/>
  <c r="L2042" i="1"/>
  <c r="L2143" i="1"/>
  <c r="L1646" i="1"/>
  <c r="L1027" i="1"/>
  <c r="L836" i="1"/>
  <c r="L82" i="1"/>
  <c r="L430" i="1"/>
  <c r="L2808" i="1"/>
  <c r="L2304" i="1"/>
  <c r="L813" i="1"/>
  <c r="L4896" i="1"/>
  <c r="L3279" i="1"/>
  <c r="L2934" i="1"/>
  <c r="L4582" i="1"/>
  <c r="L5202" i="1"/>
  <c r="L4716" i="1"/>
  <c r="L750" i="1"/>
  <c r="L3499" i="1"/>
  <c r="L4164" i="1"/>
  <c r="L2989" i="1"/>
  <c r="L400" i="1"/>
  <c r="L1375" i="1"/>
  <c r="L3501" i="1"/>
  <c r="L184" i="1"/>
  <c r="L1261" i="1"/>
  <c r="L544" i="1"/>
  <c r="L2455" i="1"/>
  <c r="L1093" i="1"/>
  <c r="L1972" i="1"/>
  <c r="L2841" i="1"/>
  <c r="L1590" i="1"/>
  <c r="L4863" i="1"/>
  <c r="L997" i="1"/>
  <c r="L1751" i="1"/>
  <c r="L1630" i="1"/>
  <c r="L3457" i="1"/>
  <c r="L3861" i="1"/>
  <c r="L4994" i="1"/>
  <c r="L3855" i="1"/>
  <c r="L4727" i="1"/>
  <c r="L2129" i="1"/>
  <c r="L3762" i="1"/>
  <c r="L2316" i="1"/>
  <c r="L3400" i="1"/>
  <c r="L3115" i="1"/>
  <c r="L2744" i="1"/>
  <c r="L4630" i="1"/>
  <c r="L3659" i="1"/>
  <c r="L4562" i="1"/>
  <c r="L1728" i="1"/>
  <c r="L3109" i="1"/>
  <c r="L2741" i="1"/>
  <c r="L4585" i="1"/>
  <c r="L476" i="1"/>
  <c r="L175" i="1"/>
  <c r="L3540" i="1"/>
  <c r="L5113" i="1"/>
  <c r="L1884" i="1"/>
  <c r="L80" i="1"/>
  <c r="L2319" i="1"/>
  <c r="L3224" i="1"/>
  <c r="L1319" i="1"/>
  <c r="L4195" i="1"/>
  <c r="L1288" i="1"/>
  <c r="L2752" i="1"/>
  <c r="L1967" i="1"/>
  <c r="L4934" i="1"/>
  <c r="L3650" i="1"/>
  <c r="L3051" i="1"/>
  <c r="L3652" i="1"/>
  <c r="L513" i="1"/>
  <c r="L5144" i="1"/>
  <c r="L4861" i="1"/>
  <c r="L5197" i="1"/>
  <c r="L771" i="1"/>
  <c r="L4662" i="1"/>
  <c r="L3038" i="1"/>
  <c r="L1755" i="1"/>
  <c r="L2871" i="1"/>
  <c r="L4016" i="1"/>
  <c r="L3266" i="1"/>
  <c r="L3251" i="1"/>
  <c r="L1046" i="1"/>
  <c r="L3853" i="1"/>
  <c r="L3041" i="1"/>
  <c r="L223" i="1"/>
  <c r="L1268" i="1"/>
  <c r="L2222" i="1"/>
  <c r="L4026" i="1"/>
  <c r="L4454" i="1"/>
  <c r="L964" i="1"/>
  <c r="L4598" i="1"/>
  <c r="L3773" i="1"/>
  <c r="L5060" i="1"/>
  <c r="L1240" i="1"/>
  <c r="L3097" i="1"/>
  <c r="L425" i="1"/>
  <c r="L2081" i="1"/>
  <c r="L1430" i="1"/>
  <c r="L1735" i="1"/>
  <c r="L832" i="1"/>
  <c r="L4186" i="1"/>
  <c r="L3834" i="1"/>
  <c r="L3692" i="1"/>
  <c r="L293" i="1"/>
  <c r="L2895" i="1"/>
  <c r="L1179" i="1"/>
  <c r="L463" i="1"/>
  <c r="L3967" i="1"/>
  <c r="L4499" i="1"/>
  <c r="L1650" i="1"/>
  <c r="L157" i="1"/>
  <c r="L2713" i="1"/>
  <c r="L784" i="1"/>
  <c r="L4632" i="1"/>
  <c r="L3971" i="1"/>
  <c r="L5151" i="1"/>
  <c r="L4941" i="1"/>
  <c r="L485" i="1"/>
  <c r="L1363" i="1"/>
  <c r="L4669" i="1"/>
  <c r="L4752" i="1"/>
  <c r="L289" i="1"/>
  <c r="L62" i="1"/>
  <c r="L3123" i="1"/>
  <c r="L3781" i="1"/>
  <c r="L3610" i="1"/>
  <c r="L3628" i="1"/>
  <c r="L2800" i="1"/>
  <c r="L2349" i="1"/>
  <c r="L1771" i="1"/>
  <c r="L1289" i="1"/>
  <c r="L3975" i="1"/>
  <c r="L1231" i="1"/>
  <c r="L1257" i="1"/>
  <c r="L1734" i="1"/>
  <c r="L96" i="1"/>
  <c r="L1659" i="1"/>
  <c r="L2380" i="1"/>
  <c r="L1113" i="1"/>
  <c r="L2650" i="1"/>
  <c r="L4689" i="1"/>
  <c r="L1203" i="1"/>
  <c r="L1049" i="1"/>
  <c r="L2903" i="1"/>
  <c r="L4244" i="1"/>
  <c r="L1219" i="1"/>
  <c r="L1979" i="1"/>
  <c r="L3280" i="1"/>
  <c r="L4329" i="1"/>
  <c r="L3571" i="1"/>
  <c r="L4512" i="1"/>
  <c r="L4047" i="1"/>
  <c r="L2953" i="1"/>
  <c r="L478" i="1"/>
  <c r="L1770" i="1"/>
  <c r="L4619" i="1"/>
  <c r="L1996" i="1"/>
  <c r="L1898" i="1"/>
  <c r="L4012" i="1"/>
  <c r="L4073" i="1"/>
  <c r="L1730" i="1"/>
  <c r="L4830" i="1"/>
  <c r="L2479" i="1"/>
  <c r="L501" i="1"/>
  <c r="L4702" i="1"/>
  <c r="L2293" i="1"/>
  <c r="L1158" i="1"/>
  <c r="L699" i="1"/>
  <c r="L698" i="1"/>
  <c r="L2756" i="1"/>
  <c r="L4239" i="1"/>
  <c r="L180" i="1"/>
  <c r="L3502" i="1"/>
  <c r="L4503" i="1"/>
  <c r="L2047" i="1"/>
  <c r="L3914" i="1"/>
  <c r="L4163" i="1"/>
  <c r="L2935" i="1"/>
  <c r="L1971" i="1"/>
  <c r="L3165" i="1"/>
  <c r="L245" i="1"/>
  <c r="L4761" i="1"/>
  <c r="L2592" i="1"/>
  <c r="L5215" i="1"/>
  <c r="L1719" i="1"/>
  <c r="L1036" i="1"/>
  <c r="L1713" i="1"/>
  <c r="L2440" i="1"/>
  <c r="L1736" i="1"/>
  <c r="L2315" i="1"/>
  <c r="L2060" i="1"/>
  <c r="L2944" i="1"/>
  <c r="L2605" i="1"/>
  <c r="L4343" i="1"/>
  <c r="L3605" i="1"/>
  <c r="L1809" i="1"/>
  <c r="L2174" i="1"/>
  <c r="L2798" i="1"/>
  <c r="L2244" i="1"/>
  <c r="L1022" i="1"/>
  <c r="L4479" i="1"/>
  <c r="L4738" i="1"/>
  <c r="L3365" i="1"/>
  <c r="L3890" i="1"/>
  <c r="L844" i="1"/>
  <c r="L2421" i="1"/>
  <c r="L1475" i="1"/>
  <c r="L3586" i="1"/>
  <c r="L1237" i="1"/>
  <c r="L3589" i="1"/>
  <c r="L84" i="1"/>
  <c r="L2520" i="1"/>
  <c r="L3481" i="1"/>
  <c r="L3681" i="1"/>
  <c r="L4377" i="1"/>
  <c r="L4764" i="1"/>
  <c r="L694" i="1"/>
  <c r="L859" i="1"/>
  <c r="L2493" i="1"/>
  <c r="L4882" i="1"/>
  <c r="L2834" i="1"/>
  <c r="L1947" i="1"/>
  <c r="L2862" i="1"/>
  <c r="L4302" i="1"/>
  <c r="L2468" i="1"/>
  <c r="L3906" i="1"/>
  <c r="L1325" i="1"/>
  <c r="L4693" i="1"/>
  <c r="L4247" i="1"/>
  <c r="L1894" i="1"/>
  <c r="L1741" i="1"/>
  <c r="L3953" i="1"/>
  <c r="L4820" i="1"/>
  <c r="L2947" i="1"/>
  <c r="L1348" i="1"/>
  <c r="L2424" i="1"/>
  <c r="L4112" i="1"/>
  <c r="L4250" i="1"/>
  <c r="L514" i="1"/>
  <c r="L1331" i="1"/>
  <c r="L4127" i="1"/>
  <c r="L3100" i="1"/>
  <c r="L4940" i="1"/>
  <c r="L4804" i="1"/>
  <c r="L1296" i="1"/>
  <c r="L4646" i="1"/>
  <c r="L4180" i="1"/>
  <c r="L2544" i="1"/>
  <c r="L5149" i="1"/>
  <c r="L1426" i="1"/>
  <c r="L2122" i="1"/>
  <c r="L1638" i="1"/>
  <c r="L1101" i="1"/>
  <c r="L4785" i="1"/>
  <c r="L3734" i="1"/>
  <c r="L889" i="1"/>
  <c r="L2110" i="1"/>
  <c r="L1503" i="1"/>
  <c r="L224" i="1"/>
  <c r="L3062" i="1"/>
  <c r="L3981" i="1"/>
  <c r="L4327" i="1"/>
  <c r="L1405" i="1"/>
  <c r="L2442" i="1"/>
  <c r="L3316" i="1"/>
  <c r="L3565" i="1"/>
  <c r="L1949" i="1"/>
  <c r="L905" i="1"/>
  <c r="L561" i="1"/>
  <c r="L3294" i="1"/>
  <c r="L3219" i="1"/>
  <c r="L877" i="1"/>
  <c r="L10" i="1"/>
  <c r="L360" i="1"/>
  <c r="L1574" i="1"/>
  <c r="L2514" i="1"/>
  <c r="L3758" i="1"/>
  <c r="L3614" i="1"/>
  <c r="L966" i="1"/>
  <c r="L5216" i="1"/>
  <c r="L309" i="1"/>
  <c r="L2112" i="1"/>
  <c r="L4407" i="1"/>
  <c r="L4387" i="1"/>
  <c r="L1418" i="1"/>
  <c r="L1907" i="1"/>
  <c r="L1398" i="1"/>
  <c r="L1264" i="1"/>
  <c r="L1174" i="1"/>
  <c r="L713" i="1"/>
  <c r="L4067" i="1"/>
  <c r="L4561" i="1"/>
  <c r="L4523" i="1"/>
  <c r="L826" i="1"/>
  <c r="L2977" i="1"/>
  <c r="L1094" i="1"/>
  <c r="L4335" i="1"/>
  <c r="L2358" i="1"/>
  <c r="L1000" i="1"/>
  <c r="L4331" i="1"/>
  <c r="L4574" i="1"/>
  <c r="L3023" i="1"/>
  <c r="L4233" i="1"/>
  <c r="L3063" i="1"/>
  <c r="L3576" i="1"/>
  <c r="L1618" i="1"/>
  <c r="L4115" i="1"/>
  <c r="L4009" i="1"/>
  <c r="L3577" i="1"/>
  <c r="L2154" i="1"/>
  <c r="L16" i="1"/>
  <c r="L2923" i="1"/>
  <c r="L5023" i="1"/>
  <c r="L4650" i="1"/>
  <c r="L1412" i="1"/>
  <c r="L3821" i="1"/>
  <c r="L2811" i="1"/>
  <c r="L3802" i="1"/>
  <c r="L2325" i="1"/>
  <c r="L4098" i="1"/>
  <c r="L5025" i="1"/>
  <c r="L3680" i="1"/>
  <c r="L4892" i="1"/>
  <c r="L1441" i="1"/>
  <c r="L2078" i="1"/>
  <c r="L3394" i="1"/>
  <c r="L4831" i="1"/>
  <c r="L4350" i="1"/>
  <c r="L209" i="1"/>
  <c r="L985" i="1"/>
  <c r="L812" i="1"/>
  <c r="L1132" i="1"/>
  <c r="L2527" i="1"/>
  <c r="L2618" i="1"/>
  <c r="L2957" i="1"/>
  <c r="L1985" i="1"/>
  <c r="L3017" i="1"/>
  <c r="L39" i="1"/>
  <c r="L5186" i="1"/>
  <c r="L4959" i="1"/>
  <c r="L3646" i="1"/>
  <c r="L1230" i="1"/>
  <c r="L722" i="1"/>
  <c r="L4857" i="1"/>
  <c r="L4601" i="1"/>
  <c r="L1367" i="1"/>
  <c r="L3992" i="1"/>
  <c r="L1748" i="1"/>
  <c r="L770" i="1"/>
  <c r="L1494" i="1"/>
  <c r="L5005" i="1"/>
  <c r="L2085" i="1"/>
  <c r="L3966" i="1"/>
  <c r="L2959" i="1"/>
  <c r="L3941" i="1"/>
  <c r="L480" i="1"/>
  <c r="L4402" i="1"/>
  <c r="L4995" i="1"/>
  <c r="L4648" i="1"/>
  <c r="L5" i="1"/>
  <c r="L1572" i="1"/>
  <c r="L2878" i="1"/>
  <c r="L36" i="1"/>
  <c r="L196" i="1"/>
  <c r="L3271" i="1"/>
  <c r="L1025" i="1"/>
  <c r="L4775" i="1"/>
  <c r="L3986" i="1"/>
  <c r="L470" i="1"/>
  <c r="L236" i="1"/>
  <c r="L4404" i="1"/>
  <c r="L3884" i="1"/>
  <c r="L30" i="1"/>
  <c r="L2645" i="1"/>
  <c r="L70" i="1"/>
  <c r="L2155" i="1"/>
  <c r="L3" i="1"/>
  <c r="L2275" i="1"/>
  <c r="L4309" i="1"/>
  <c r="L4376" i="1"/>
  <c r="L2086" i="1"/>
  <c r="L1745" i="1"/>
  <c r="L2132" i="1"/>
  <c r="L4061" i="1"/>
  <c r="L3791" i="1"/>
  <c r="L841" i="1"/>
  <c r="L651" i="1"/>
  <c r="L4751" i="1"/>
  <c r="L1066" i="1"/>
  <c r="L2499" i="1"/>
  <c r="L345" i="1"/>
  <c r="L9" i="1"/>
  <c r="L502" i="1"/>
  <c r="L2981" i="1"/>
  <c r="L3059" i="1"/>
  <c r="L554" i="1"/>
  <c r="L5182" i="1"/>
  <c r="L3575" i="1"/>
  <c r="L4066" i="1"/>
  <c r="L3472" i="1"/>
  <c r="L5052" i="1"/>
  <c r="L3037" i="1"/>
  <c r="L4842" i="1"/>
  <c r="L4006" i="1"/>
  <c r="L4939" i="1"/>
  <c r="L4460" i="1"/>
  <c r="L486" i="1"/>
  <c r="L3314" i="1"/>
  <c r="L1929" i="1"/>
  <c r="L3864" i="1"/>
  <c r="L3817" i="1"/>
  <c r="L5110" i="1"/>
  <c r="L710" i="1"/>
  <c r="L806" i="1"/>
  <c r="L1931" i="1"/>
  <c r="L3578" i="1"/>
  <c r="L374" i="1"/>
  <c r="L173" i="1"/>
  <c r="L417" i="1"/>
  <c r="L3361" i="1"/>
  <c r="L4001" i="1"/>
  <c r="L3450" i="1"/>
  <c r="L4130" i="1"/>
  <c r="L2014" i="1"/>
  <c r="L4258" i="1"/>
  <c r="L1965" i="1"/>
  <c r="L1197" i="1"/>
  <c r="L1880" i="1"/>
  <c r="L3882" i="1"/>
  <c r="L4625" i="1"/>
  <c r="L4210" i="1"/>
  <c r="L4043" i="1"/>
  <c r="L3180" i="1"/>
  <c r="L1176" i="1"/>
  <c r="L1970" i="1"/>
  <c r="L3521" i="1"/>
  <c r="L1279" i="1"/>
  <c r="L3716" i="1"/>
  <c r="L6" i="1"/>
  <c r="L1251" i="1"/>
  <c r="L73" i="1"/>
  <c r="L60" i="1"/>
  <c r="L2362" i="1"/>
  <c r="L227" i="1"/>
  <c r="L4054" i="1"/>
  <c r="L3743" i="1"/>
  <c r="L1185" i="1"/>
  <c r="L468" i="1"/>
  <c r="L3494" i="1"/>
  <c r="L1791" i="1"/>
  <c r="L4261" i="1"/>
  <c r="L3902" i="1"/>
  <c r="L3384" i="1"/>
  <c r="L1706" i="1"/>
  <c r="L2232" i="1"/>
  <c r="L4970" i="1"/>
  <c r="L172" i="1"/>
  <c r="L2528" i="1"/>
  <c r="L4534" i="1"/>
  <c r="L14" i="1"/>
  <c r="L3213" i="1"/>
  <c r="L4358" i="1"/>
  <c r="L1899" i="1"/>
  <c r="L1016" i="1"/>
  <c r="L2715" i="1"/>
  <c r="L1109" i="1"/>
  <c r="L4308" i="1"/>
  <c r="L4442" i="1"/>
  <c r="L4783" i="1"/>
  <c r="L2461" i="1"/>
  <c r="L2208" i="1"/>
  <c r="L1181" i="1"/>
  <c r="L354" i="1"/>
  <c r="L4049" i="1"/>
  <c r="L1915" i="1"/>
  <c r="L4987" i="1"/>
  <c r="L1005" i="1"/>
  <c r="L413" i="1"/>
  <c r="L1804" i="1"/>
  <c r="L2546" i="1"/>
  <c r="L1097" i="1"/>
  <c r="L1396" i="1"/>
  <c r="L2068" i="1"/>
  <c r="L2793" i="1"/>
  <c r="L1962" i="1"/>
  <c r="L5096" i="1"/>
  <c r="L2630" i="1"/>
  <c r="L3469" i="1"/>
  <c r="L530" i="1"/>
  <c r="L791" i="1"/>
  <c r="L5089" i="1"/>
  <c r="L599" i="1"/>
  <c r="L2363" i="1"/>
  <c r="L1852" i="1"/>
  <c r="L1969" i="1"/>
  <c r="L1258" i="1"/>
  <c r="L1416" i="1"/>
  <c r="L3574" i="1"/>
  <c r="L4113" i="1"/>
  <c r="L2192" i="1"/>
  <c r="L3886" i="1"/>
  <c r="L384" i="1"/>
  <c r="L2028" i="1"/>
  <c r="L1869" i="1"/>
  <c r="L3604" i="1"/>
  <c r="L2485" i="1"/>
  <c r="L1209" i="1"/>
  <c r="L3360" i="1"/>
  <c r="L406" i="1"/>
  <c r="L5063" i="1"/>
  <c r="L4705" i="1"/>
  <c r="L874" i="1"/>
  <c r="L3730" i="1"/>
  <c r="L967" i="1"/>
  <c r="L3341" i="1"/>
  <c r="L3211" i="1"/>
  <c r="L2057" i="1"/>
  <c r="L529" i="1"/>
  <c r="L4602" i="1"/>
  <c r="L2820" i="1"/>
  <c r="L2016" i="1"/>
  <c r="L433" i="1"/>
  <c r="L1465" i="1"/>
  <c r="L164" i="1"/>
  <c r="L3931" i="1"/>
  <c r="L3835" i="1"/>
  <c r="L1623" i="1"/>
  <c r="L5027" i="1"/>
  <c r="L1914" i="1"/>
  <c r="L2128" i="1"/>
  <c r="L4886" i="1"/>
  <c r="L4900" i="1"/>
  <c r="L1460" i="1"/>
  <c r="L2872" i="1"/>
  <c r="L1606" i="1"/>
  <c r="L1403" i="1"/>
  <c r="L1824" i="1"/>
  <c r="L5148" i="1"/>
  <c r="L1351" i="1"/>
  <c r="L3300" i="1"/>
  <c r="L4128" i="1"/>
  <c r="L132" i="1"/>
  <c r="L1410" i="1"/>
  <c r="L66" i="1"/>
  <c r="L5094" i="1"/>
  <c r="L4344" i="1"/>
  <c r="L5172" i="1"/>
  <c r="L4916" i="1"/>
  <c r="L2668" i="1"/>
  <c r="L4742" i="1"/>
  <c r="L2272" i="1"/>
  <c r="L761" i="1"/>
  <c r="L1853" i="1"/>
  <c r="L2704" i="1"/>
  <c r="L4040" i="1"/>
  <c r="L2223" i="1"/>
  <c r="L4567" i="1"/>
  <c r="L1559" i="1"/>
  <c r="L1385" i="1"/>
  <c r="L1089" i="1"/>
  <c r="L2040" i="1"/>
  <c r="L1177" i="1"/>
  <c r="L3217" i="1"/>
  <c r="L588" i="1"/>
  <c r="L1737" i="1"/>
  <c r="L4363" i="1"/>
  <c r="L5049" i="1"/>
  <c r="L4537" i="1"/>
  <c r="L3474" i="1"/>
  <c r="L2318" i="1"/>
  <c r="L3215" i="1"/>
  <c r="L4610" i="1"/>
  <c r="L3194" i="1"/>
  <c r="L4365" i="1"/>
  <c r="L1746" i="1"/>
  <c r="L1641" i="1"/>
  <c r="L219" i="1"/>
  <c r="L4032" i="1"/>
  <c r="L3058" i="1"/>
  <c r="L4004" i="1"/>
  <c r="L4992" i="1"/>
  <c r="L3247" i="1"/>
  <c r="L1536" i="1"/>
  <c r="L1245" i="1"/>
  <c r="L831" i="1"/>
  <c r="L3623" i="1"/>
  <c r="L56" i="1"/>
  <c r="L960" i="1"/>
  <c r="L2083" i="1"/>
  <c r="L3685" i="1"/>
  <c r="L1775" i="1"/>
  <c r="L3514" i="1"/>
  <c r="L3581" i="1"/>
  <c r="L1709" i="1"/>
  <c r="L3691" i="1"/>
  <c r="L2177" i="1"/>
  <c r="L4790" i="1"/>
  <c r="L2209" i="1"/>
  <c r="L3923" i="1"/>
  <c r="L4759" i="1"/>
  <c r="L2620" i="1"/>
  <c r="L2342" i="1"/>
  <c r="L137" i="1"/>
  <c r="L3075" i="1"/>
  <c r="L2292" i="1"/>
  <c r="L2130" i="1"/>
  <c r="L148" i="1"/>
  <c r="L3061" i="1"/>
  <c r="L3162" i="1"/>
  <c r="L5163" i="1"/>
  <c r="L2364" i="1"/>
  <c r="L3016" i="1"/>
  <c r="L2278" i="1"/>
  <c r="L3305" i="1"/>
  <c r="L3639" i="1"/>
  <c r="L3363" i="1"/>
  <c r="L3315" i="1"/>
  <c r="L4241" i="1"/>
  <c r="L4540" i="1"/>
  <c r="L5211" i="1"/>
  <c r="L2749" i="1"/>
  <c r="L2960" i="1"/>
  <c r="L2195" i="1"/>
  <c r="L3402" i="1"/>
  <c r="L127" i="1"/>
  <c r="L845" i="1"/>
  <c r="L3290" i="1"/>
  <c r="L2918" i="1"/>
  <c r="L263" i="1"/>
  <c r="L1927" i="1"/>
  <c r="L3267" i="1"/>
  <c r="L389" i="1"/>
  <c r="L377" i="1"/>
  <c r="L4213" i="1"/>
  <c r="L2328" i="1"/>
  <c r="L4141" i="1"/>
  <c r="L4571" i="1"/>
  <c r="L1796" i="1"/>
  <c r="L5207" i="1"/>
  <c r="L1068" i="1"/>
  <c r="L4488" i="1"/>
  <c r="L4480" i="1"/>
  <c r="L1535" i="1"/>
  <c r="L475" i="1"/>
  <c r="L3926" i="1"/>
  <c r="L2228" i="1"/>
  <c r="L2554" i="1"/>
  <c r="L674" i="1"/>
  <c r="L1140" i="1"/>
  <c r="L1569" i="1"/>
  <c r="L3684" i="1"/>
  <c r="L2879" i="1"/>
  <c r="L4200" i="1"/>
  <c r="L4626" i="1"/>
  <c r="L3263" i="1"/>
  <c r="L4075" i="1"/>
  <c r="L4918" i="1"/>
  <c r="L686" i="1"/>
  <c r="L1932" i="1"/>
  <c r="L882" i="1"/>
  <c r="L2858" i="1"/>
  <c r="L4643" i="1"/>
  <c r="L2032" i="1"/>
  <c r="L797" i="1"/>
  <c r="L1599" i="1"/>
  <c r="L2038" i="1"/>
  <c r="L447" i="1"/>
  <c r="L904" i="1"/>
  <c r="L5174" i="1"/>
  <c r="L558" i="1"/>
  <c r="L2265" i="1"/>
  <c r="L4661" i="1"/>
  <c r="L3398" i="1"/>
  <c r="L3255" i="1"/>
  <c r="L1826" i="1"/>
  <c r="L1417" i="1"/>
  <c r="L2611" i="1"/>
  <c r="L2979" i="1"/>
  <c r="L3301" i="1"/>
  <c r="L4345" i="1"/>
  <c r="L2133" i="1"/>
  <c r="L4757" i="1"/>
  <c r="L2351" i="1"/>
  <c r="L2326" i="1"/>
  <c r="L3317" i="1"/>
  <c r="L3983" i="1"/>
  <c r="L3935" i="1"/>
  <c r="L2022" i="1"/>
  <c r="L5011" i="1"/>
  <c r="L3036" i="1"/>
  <c r="L2990" i="1"/>
  <c r="L645" i="1"/>
  <c r="L2831" i="1"/>
  <c r="L133" i="1"/>
  <c r="L2018" i="1"/>
  <c r="L5061" i="1"/>
  <c r="L1127" i="1"/>
  <c r="L4849" i="1"/>
  <c r="L1182" i="1"/>
  <c r="L787" i="1"/>
  <c r="L2224" i="1"/>
  <c r="L3750" i="1"/>
  <c r="L583" i="1"/>
  <c r="L4565" i="1"/>
  <c r="L2320" i="1"/>
  <c r="L2473" i="1"/>
  <c r="L315" i="1"/>
  <c r="L5152" i="1"/>
  <c r="L1213" i="1"/>
  <c r="L728" i="1"/>
  <c r="L2103" i="1"/>
  <c r="L4609" i="1"/>
  <c r="L3135" i="1"/>
  <c r="L1808" i="1"/>
  <c r="L4496" i="1"/>
  <c r="L543" i="1"/>
  <c r="L2943" i="1"/>
  <c r="L721" i="1"/>
  <c r="L2015" i="1"/>
  <c r="L4933" i="1"/>
  <c r="L4411" i="1"/>
  <c r="L2220" i="1"/>
  <c r="L4588" i="1"/>
  <c r="L218" i="1"/>
  <c r="L1857" i="1"/>
  <c r="L1147" i="1"/>
  <c r="L1293" i="1"/>
  <c r="L1295" i="1"/>
  <c r="L2365" i="1"/>
  <c r="L4884" i="1"/>
  <c r="L568" i="1"/>
  <c r="L3334" i="1"/>
  <c r="L2965" i="1"/>
  <c r="L4028" i="1"/>
  <c r="L3654" i="1"/>
  <c r="L4723" i="1"/>
  <c r="L1071" i="1"/>
  <c r="L3803" i="1"/>
  <c r="L764" i="1"/>
  <c r="L767" i="1"/>
  <c r="L2991" i="1"/>
  <c r="L2465" i="1"/>
  <c r="L3427" i="1"/>
  <c r="L1169" i="1"/>
  <c r="L4671" i="1"/>
  <c r="L2456" i="1"/>
  <c r="L937" i="1"/>
  <c r="L453" i="1"/>
  <c r="L2147" i="1"/>
  <c r="L4037" i="1"/>
  <c r="L4370" i="1"/>
  <c r="L3338" i="1"/>
  <c r="L1028" i="1"/>
  <c r="L150" i="1"/>
  <c r="L1833" i="1"/>
  <c r="L4647" i="1"/>
  <c r="L753" i="1"/>
  <c r="L4771" i="1"/>
  <c r="L573" i="1"/>
  <c r="L4072" i="1"/>
  <c r="L2555" i="1"/>
  <c r="L1681" i="1"/>
  <c r="L702" i="1"/>
  <c r="L4747" i="1"/>
  <c r="L1315" i="1"/>
  <c r="L3142" i="1"/>
  <c r="L2996" i="1"/>
  <c r="L17" i="1"/>
  <c r="L4471" i="1"/>
  <c r="L2780" i="1"/>
  <c r="L556" i="1"/>
  <c r="L4672" i="1"/>
  <c r="L4899" i="1"/>
  <c r="L518" i="1"/>
  <c r="L2570" i="1"/>
  <c r="L1267" i="1"/>
  <c r="L1878" i="1"/>
  <c r="L1139" i="1"/>
  <c r="L3555" i="1"/>
  <c r="L2221" i="1"/>
  <c r="L2092" i="1"/>
  <c r="L5008" i="1"/>
  <c r="L4211" i="1"/>
  <c r="L2264" i="1"/>
  <c r="L1246" i="1"/>
  <c r="L963" i="1"/>
  <c r="L3441" i="1"/>
  <c r="L3535" i="1"/>
  <c r="L5077" i="1"/>
  <c r="L3446" i="1"/>
  <c r="L2058" i="1"/>
  <c r="L3303" i="1"/>
  <c r="L4468" i="1"/>
  <c r="L1084" i="1"/>
  <c r="L795" i="1"/>
  <c r="L2539" i="1"/>
  <c r="L3728" i="1"/>
  <c r="L1193" i="1"/>
  <c r="L769" i="1"/>
  <c r="L3713" i="1"/>
  <c r="L5050" i="1"/>
  <c r="L2667" i="1"/>
  <c r="L4986" i="1"/>
  <c r="L717" i="1"/>
  <c r="L3940" i="1"/>
  <c r="L1189" i="1"/>
  <c r="L273" i="1"/>
  <c r="L3129" i="1"/>
  <c r="L871" i="1"/>
  <c r="L2488" i="1"/>
  <c r="L1934" i="1"/>
  <c r="L1537" i="1"/>
  <c r="L2056" i="1"/>
  <c r="L1829" i="1"/>
  <c r="L825" i="1"/>
  <c r="L4568" i="1"/>
  <c r="L3170" i="1"/>
  <c r="L3995" i="1"/>
  <c r="L5057" i="1"/>
  <c r="L5114" i="1"/>
  <c r="L3717" i="1"/>
  <c r="L215" i="1"/>
  <c r="L29" i="1"/>
  <c r="L3465" i="1"/>
  <c r="L4904" i="1"/>
  <c r="L2962" i="1"/>
  <c r="L63" i="1"/>
  <c r="L1015" i="1"/>
  <c r="L993" i="1"/>
  <c r="L637" i="1"/>
  <c r="L1122" i="1"/>
  <c r="L4083" i="1"/>
  <c r="L3934" i="1"/>
  <c r="L3958" i="1"/>
  <c r="L1815" i="1"/>
  <c r="L2210" i="1"/>
  <c r="L310" i="1"/>
  <c r="L3009" i="1"/>
  <c r="L2893" i="1"/>
  <c r="L3810" i="1"/>
  <c r="L1923" i="1"/>
  <c r="L2489" i="1"/>
  <c r="L52" i="1"/>
  <c r="L1012" i="1"/>
  <c r="L3033" i="1"/>
  <c r="L497" i="1"/>
  <c r="L4153" i="1"/>
  <c r="L1103" i="1"/>
  <c r="L4359" i="1"/>
  <c r="L4794" i="1"/>
  <c r="L1672" i="1"/>
  <c r="L2832" i="1"/>
  <c r="L5154" i="1"/>
  <c r="L5037" i="1"/>
  <c r="L738" i="1"/>
  <c r="L1510" i="1"/>
  <c r="L3875" i="1"/>
  <c r="L3283" i="1"/>
  <c r="L489" i="1"/>
  <c r="L4526" i="1"/>
  <c r="L4930" i="1"/>
  <c r="L3230" i="1"/>
  <c r="L1384" i="1"/>
  <c r="L3827" i="1"/>
  <c r="L3103" i="1"/>
  <c r="L349" i="1"/>
  <c r="L707" i="1"/>
  <c r="L3516" i="1"/>
  <c r="L3863" i="1"/>
  <c r="L2830" i="1"/>
  <c r="L5086" i="1"/>
  <c r="L4595" i="1"/>
  <c r="L5034" i="1"/>
  <c r="L4741" i="1"/>
  <c r="L3794" i="1"/>
  <c r="L2743" i="1"/>
  <c r="L429" i="1"/>
  <c r="L4641" i="1"/>
  <c r="L1528" i="1"/>
  <c r="L4152" i="1"/>
  <c r="L2427" i="1"/>
  <c r="L4020" i="1"/>
  <c r="L1752" i="1"/>
  <c r="L4271" i="1"/>
  <c r="L327" i="1"/>
  <c r="L3195" i="1"/>
  <c r="L2986" i="1"/>
  <c r="L1936" i="1"/>
  <c r="L4754" i="1"/>
  <c r="L5046" i="1"/>
  <c r="L870" i="1"/>
  <c r="L1305" i="1"/>
  <c r="L1100" i="1"/>
  <c r="L3030" i="1"/>
  <c r="L3866" i="1"/>
  <c r="L1043" i="1"/>
  <c r="L1837" i="1"/>
  <c r="L2681" i="1"/>
  <c r="L5193" i="1"/>
  <c r="L4326" i="1"/>
  <c r="L1226" i="1"/>
  <c r="L67" i="1"/>
  <c r="L1118" i="1"/>
  <c r="L1520" i="1"/>
  <c r="L5042" i="1"/>
  <c r="L176" i="1"/>
  <c r="L924" i="1"/>
  <c r="L3201" i="1"/>
  <c r="L1839" i="1"/>
  <c r="L3615" i="1"/>
  <c r="L3987" i="1"/>
  <c r="L3909" i="1"/>
  <c r="L2972" i="1"/>
  <c r="L2084" i="1"/>
  <c r="L1950" i="1"/>
  <c r="L4333" i="1"/>
  <c r="L4668" i="1"/>
  <c r="L4437" i="1"/>
  <c r="L4284" i="1"/>
  <c r="L18" i="1"/>
  <c r="L3077" i="1"/>
  <c r="L3539" i="1"/>
  <c r="L4369" i="1"/>
  <c r="L1549" i="1"/>
  <c r="L4786" i="1"/>
  <c r="L824" i="1"/>
  <c r="L1661" i="1"/>
  <c r="L3779" i="1"/>
  <c r="L3824" i="1"/>
  <c r="L2087" i="1"/>
  <c r="L665" i="1"/>
  <c r="L4543" i="1"/>
  <c r="L1458" i="1"/>
  <c r="L1248" i="1"/>
  <c r="L2784" i="1"/>
  <c r="L4547" i="1"/>
  <c r="L4745" i="1"/>
  <c r="L3372" i="1"/>
  <c r="L4541" i="1"/>
  <c r="L4148" i="1"/>
  <c r="L3649" i="1"/>
  <c r="L3240" i="1"/>
  <c r="L2113" i="1"/>
  <c r="L965" i="1"/>
  <c r="L1431" i="1"/>
  <c r="L1699" i="1"/>
  <c r="L933" i="1"/>
  <c r="L1438" i="1"/>
  <c r="L76" i="1"/>
  <c r="L342" i="1"/>
  <c r="L953" i="1"/>
  <c r="L4649" i="1"/>
  <c r="L3239" i="1"/>
  <c r="L5091" i="1"/>
  <c r="L2796" i="1"/>
  <c r="L2578" i="1"/>
  <c r="L3780" i="1"/>
  <c r="L1591" i="1"/>
  <c r="L4538" i="1"/>
  <c r="L1350" i="1"/>
  <c r="L5041" i="1"/>
  <c r="L1902" i="1"/>
  <c r="L451" i="1"/>
  <c r="L1082" i="1"/>
  <c r="L3378" i="1"/>
  <c r="L1941" i="1"/>
  <c r="L4686" i="1"/>
  <c r="L4674" i="1"/>
  <c r="L3187" i="1"/>
  <c r="L3463" i="1"/>
  <c r="L956" i="1"/>
  <c r="L1633" i="1"/>
  <c r="L2188" i="1"/>
  <c r="L2677" i="1"/>
  <c r="L2348" i="1"/>
  <c r="L4245" i="1"/>
  <c r="L4455" i="1"/>
  <c r="L4295" i="1"/>
  <c r="L1115" i="1"/>
  <c r="L862" i="1"/>
  <c r="L1935" i="1"/>
  <c r="L4575" i="1"/>
  <c r="L4949" i="1"/>
  <c r="L673" i="1"/>
  <c r="L1111" i="1"/>
  <c r="L2980" i="1"/>
  <c r="L2453" i="1"/>
  <c r="L3140" i="1"/>
  <c r="L3039" i="1"/>
  <c r="L2845" i="1"/>
  <c r="L58" i="1"/>
  <c r="L3785" i="1"/>
  <c r="L2506" i="1"/>
  <c r="L5082" i="1"/>
  <c r="L1544" i="1"/>
  <c r="L851" i="1"/>
  <c r="L4573" i="1"/>
  <c r="L1030" i="1"/>
  <c r="L980" i="1"/>
  <c r="L129" i="1"/>
  <c r="L5003" i="1"/>
  <c r="L945" i="1"/>
  <c r="L3830" i="1"/>
  <c r="L2233" i="1"/>
  <c r="L1726" i="1"/>
  <c r="L4746" i="1"/>
  <c r="L5180" i="1"/>
  <c r="L3181" i="1"/>
  <c r="L3670" i="1"/>
  <c r="L1437" i="1"/>
  <c r="L745" i="1"/>
  <c r="L2005" i="1"/>
  <c r="L5101" i="1"/>
  <c r="L4515" i="1"/>
  <c r="L3405" i="1"/>
  <c r="L3091" i="1"/>
  <c r="L5054" i="1"/>
  <c r="L3816" i="1"/>
  <c r="L2867" i="1"/>
  <c r="L4121" i="1"/>
  <c r="L90" i="1"/>
  <c r="L1220" i="1"/>
  <c r="L1168" i="1"/>
  <c r="L1603" i="1"/>
  <c r="L1045" i="1"/>
  <c r="L188" i="1"/>
  <c r="L4905" i="1"/>
  <c r="L2486" i="1"/>
  <c r="L2359" i="1"/>
  <c r="L4015" i="1"/>
  <c r="L303" i="1"/>
  <c r="L4453" i="1"/>
  <c r="L3222" i="1"/>
  <c r="L2237" i="1"/>
  <c r="L1394" i="1"/>
  <c r="L2268" i="1"/>
  <c r="L981" i="1"/>
  <c r="L3153" i="1"/>
  <c r="L4228" i="1"/>
  <c r="L4389" i="1"/>
  <c r="L1329" i="1"/>
  <c r="L1178" i="1"/>
  <c r="L894" i="1"/>
  <c r="L869" i="1"/>
  <c r="L1920" i="1"/>
  <c r="L204" i="1"/>
  <c r="L2026" i="1"/>
  <c r="L4490" i="1"/>
  <c r="L2435" i="1"/>
  <c r="L4214" i="1"/>
  <c r="L4768" i="1"/>
  <c r="L888" i="1"/>
  <c r="L821" i="1"/>
  <c r="L3523" i="1"/>
  <c r="L1885" i="1"/>
  <c r="L5129" i="1"/>
  <c r="L2739" i="1"/>
  <c r="L5119" i="1"/>
  <c r="L4150" i="1"/>
  <c r="L4685" i="1"/>
  <c r="L3018" i="1"/>
  <c r="L5124" i="1"/>
  <c r="L5064" i="1"/>
  <c r="L4398" i="1"/>
  <c r="L1555" i="1"/>
  <c r="L4599" i="1"/>
  <c r="L265" i="1"/>
  <c r="L3959" i="1"/>
  <c r="L712" i="1"/>
  <c r="L1855" i="1"/>
  <c r="L3754" i="1"/>
  <c r="L1584" i="1"/>
  <c r="L1517" i="1"/>
  <c r="L4057" i="1"/>
  <c r="L4060" i="1"/>
  <c r="L359" i="1"/>
  <c r="L1632" i="1"/>
  <c r="L396" i="1"/>
  <c r="L2573" i="1"/>
  <c r="L3593" i="1"/>
  <c r="L3636" i="1"/>
  <c r="L4052" i="1"/>
  <c r="L2343" i="1"/>
  <c r="L3094" i="1"/>
  <c r="L4743" i="1"/>
  <c r="L3440" i="1"/>
  <c r="L2454" i="1"/>
  <c r="L4717" i="1"/>
  <c r="L1595" i="1"/>
  <c r="L4185" i="1"/>
  <c r="L3055" i="1"/>
  <c r="L4165" i="1"/>
  <c r="L358" i="1"/>
  <c r="L1511" i="1"/>
  <c r="L55" i="1"/>
  <c r="L4267" i="1"/>
  <c r="L3156" i="1"/>
  <c r="L1371" i="1"/>
  <c r="L4379" i="1"/>
  <c r="L4734" i="1"/>
  <c r="L911" i="1"/>
  <c r="L3729" i="1"/>
  <c r="L469" i="1"/>
  <c r="L4242" i="1"/>
  <c r="L803" i="1"/>
  <c r="L4207" i="1"/>
  <c r="L4055" i="1"/>
  <c r="L2353" i="1"/>
  <c r="L796" i="1"/>
  <c r="L4000" i="1"/>
  <c r="L3035" i="1"/>
  <c r="L661" i="1"/>
  <c r="L5012" i="1"/>
  <c r="L4068" i="1"/>
  <c r="L2883" i="1"/>
  <c r="L311" i="1"/>
  <c r="L510" i="1"/>
  <c r="L2411" i="1"/>
  <c r="L3954" i="1"/>
  <c r="L1335" i="1"/>
  <c r="L108" i="1"/>
  <c r="L4226" i="1"/>
  <c r="L4265" i="1"/>
  <c r="L4451" i="1"/>
  <c r="L3507" i="1"/>
  <c r="L4179" i="1"/>
  <c r="L4168" i="1"/>
  <c r="L1790" i="1"/>
  <c r="L3092" i="1"/>
  <c r="L625" i="1"/>
  <c r="L5009" i="1"/>
  <c r="L3324" i="1"/>
  <c r="L1186" i="1"/>
  <c r="L79" i="1"/>
  <c r="L4572" i="1"/>
  <c r="L2034" i="1"/>
  <c r="L3466" i="1"/>
  <c r="L3567" i="1"/>
  <c r="L4452" i="1"/>
  <c r="L4570" i="1"/>
  <c r="L3432" i="1"/>
  <c r="L3534" i="1"/>
  <c r="L2700" i="1"/>
  <c r="L4160" i="1"/>
  <c r="L2444" i="1"/>
  <c r="L706" i="1"/>
  <c r="L1557" i="1"/>
  <c r="L2961" i="1"/>
  <c r="L4779" i="1"/>
  <c r="L701" i="1"/>
  <c r="L1358" i="1"/>
  <c r="L298" i="1"/>
  <c r="L4353" i="1"/>
  <c r="L3130" i="1"/>
  <c r="L2345" i="1"/>
  <c r="L2915" i="1"/>
  <c r="L88" i="1"/>
  <c r="L4140" i="1"/>
  <c r="L4470" i="1"/>
  <c r="L181" i="1"/>
  <c r="L3242" i="1"/>
  <c r="L3845" i="1"/>
  <c r="L4133" i="1"/>
  <c r="L2240" i="1"/>
  <c r="L4836" i="1"/>
  <c r="L1873" i="1"/>
  <c r="L427" i="1"/>
  <c r="L1292" i="1"/>
  <c r="L284" i="1"/>
  <c r="L2824" i="1"/>
  <c r="L3841" i="1"/>
  <c r="L38" i="1"/>
  <c r="L2215" i="1"/>
  <c r="L535" i="1"/>
  <c r="L2751" i="1"/>
  <c r="L1963" i="1"/>
  <c r="L465" i="1"/>
  <c r="L1072" i="1"/>
  <c r="L4631" i="1"/>
  <c r="L3947" i="1"/>
  <c r="L515" i="1"/>
  <c r="L4624" i="1"/>
  <c r="L445" i="1"/>
  <c r="L2500" i="1"/>
  <c r="L4740" i="1"/>
  <c r="L3004" i="1"/>
  <c r="L2163" i="1"/>
  <c r="L1195" i="1"/>
  <c r="L4361" i="1"/>
  <c r="L4221" i="1"/>
  <c r="L982" i="1"/>
  <c r="L3177" i="1"/>
  <c r="L4517" i="1"/>
  <c r="L2149" i="1"/>
  <c r="L5176" i="1"/>
  <c r="L1421" i="1"/>
  <c r="L1842" i="1"/>
  <c r="L1712" i="1"/>
  <c r="L3425" i="1"/>
  <c r="L4373" i="1"/>
  <c r="L4544" i="1"/>
  <c r="L523" i="1"/>
  <c r="L4276" i="1"/>
  <c r="L1859" i="1"/>
  <c r="L1408" i="1"/>
  <c r="L1976" i="1"/>
  <c r="L1870" i="1"/>
  <c r="L1716" i="1"/>
  <c r="L1993" i="1"/>
  <c r="L5156" i="1"/>
  <c r="L934" i="1"/>
  <c r="L3951" i="1"/>
  <c r="L2908" i="1"/>
  <c r="L4846" i="1"/>
  <c r="L3609" i="1"/>
  <c r="L4202" i="1"/>
  <c r="L4576" i="1"/>
  <c r="L3846" i="1"/>
  <c r="L2481" i="1"/>
  <c r="L122" i="1"/>
  <c r="L1303" i="1"/>
  <c r="L2865" i="1"/>
  <c r="L560" i="1"/>
  <c r="L3598" i="1"/>
  <c r="L4799" i="1"/>
  <c r="L3645" i="1"/>
  <c r="L1483" i="1"/>
  <c r="L1454" i="1"/>
  <c r="L1886" i="1"/>
  <c r="L4212" i="1"/>
  <c r="L5065" i="1"/>
  <c r="L2534" i="1"/>
  <c r="L3606" i="1"/>
  <c r="L942" i="1"/>
  <c r="L3631" i="1"/>
  <c r="L4865" i="1"/>
  <c r="L1875" i="1"/>
  <c r="L2974" i="1"/>
  <c r="L4223" i="1"/>
  <c r="L4498" i="1"/>
  <c r="L2936" i="1"/>
  <c r="L1490" i="1"/>
  <c r="L4555" i="1"/>
  <c r="L4505" i="1"/>
  <c r="L1888" i="1"/>
  <c r="L3694" i="1"/>
  <c r="L3847" i="1"/>
  <c r="L4528" i="1"/>
  <c r="L4504" i="1"/>
  <c r="L1452" i="1"/>
  <c r="L424" i="1"/>
  <c r="L3703" i="1"/>
  <c r="L4360" i="1"/>
  <c r="L1455" i="1"/>
  <c r="L1108" i="1"/>
  <c r="L2378" i="1"/>
  <c r="L2975" i="1"/>
  <c r="L3468" i="1"/>
  <c r="L1337" i="1"/>
  <c r="L4034" i="1"/>
  <c r="L739" i="1"/>
  <c r="L4821" i="1"/>
  <c r="L4279" i="1"/>
  <c r="L2262" i="1"/>
  <c r="L528" i="1"/>
  <c r="L3013" i="1"/>
  <c r="L240" i="1"/>
  <c r="L565" i="1"/>
  <c r="L4352" i="1"/>
  <c r="L3366" i="1"/>
  <c r="L4077" i="1"/>
  <c r="L2495" i="1"/>
  <c r="L3310" i="1"/>
  <c r="L1149" i="1"/>
  <c r="L995" i="1"/>
  <c r="L4031" i="1"/>
  <c r="L1391" i="1"/>
  <c r="L4126" i="1"/>
  <c r="L630" i="1"/>
  <c r="L1992" i="1"/>
  <c r="L395" i="1"/>
  <c r="L4025" i="1"/>
  <c r="L3972" i="1"/>
  <c r="L344" i="1"/>
  <c r="L2731" i="1"/>
  <c r="L2729" i="1"/>
  <c r="L313" i="1"/>
  <c r="L2837" i="1"/>
  <c r="L1095" i="1"/>
  <c r="L4735" i="1"/>
  <c r="L4431" i="1"/>
  <c r="L914" i="1"/>
  <c r="L2913" i="1"/>
  <c r="L3952" i="1"/>
  <c r="L3478" i="1"/>
  <c r="L4069" i="1"/>
  <c r="L259" i="1"/>
  <c r="L481" i="1"/>
  <c r="L492" i="1"/>
  <c r="L5224" i="1"/>
  <c r="L984" i="1"/>
  <c r="L2523" i="1"/>
  <c r="L4950" i="1"/>
  <c r="L4922" i="1"/>
  <c r="L3633" i="1"/>
  <c r="L3515" i="1"/>
  <c r="L1352" i="1"/>
  <c r="L4231" i="1"/>
  <c r="L4832" i="1"/>
  <c r="L464" i="1"/>
  <c r="L2556" i="1"/>
  <c r="L2857" i="1"/>
  <c r="L931" i="1"/>
  <c r="L682" i="1"/>
  <c r="L3171" i="1"/>
  <c r="L318" i="1"/>
  <c r="L4826" i="1"/>
  <c r="L2889" i="1"/>
  <c r="L653" i="1"/>
  <c r="L4412" i="1"/>
  <c r="L3629" i="1"/>
  <c r="L2241" i="1"/>
  <c r="L4039" i="1"/>
  <c r="L4808" i="1"/>
  <c r="L4942" i="1"/>
  <c r="L2891" i="1"/>
  <c r="L3407" i="1"/>
  <c r="L3320" i="1"/>
  <c r="L117" i="1"/>
  <c r="L3784" i="1"/>
  <c r="L1818" i="1"/>
  <c r="L3563" i="1"/>
  <c r="L2773" i="1"/>
  <c r="L677" i="1"/>
  <c r="L4655" i="1"/>
  <c r="L4539" i="1"/>
  <c r="L581" i="1"/>
  <c r="L1281" i="1"/>
  <c r="L855" i="1"/>
  <c r="L800" i="1"/>
  <c r="L3479" i="1"/>
  <c r="L1673" i="1"/>
  <c r="L555" i="1"/>
  <c r="L669" i="1"/>
  <c r="L278" i="1"/>
  <c r="L3793" i="1"/>
  <c r="L4824" i="1"/>
  <c r="L3460" i="1"/>
  <c r="L3374" i="1"/>
  <c r="L3851" i="1"/>
  <c r="L369" i="1"/>
  <c r="L4677" i="1"/>
  <c r="L1674" i="1"/>
  <c r="L4422" i="1"/>
  <c r="L3248" i="1"/>
  <c r="L235" i="1"/>
  <c r="L2639" i="1"/>
  <c r="L887" i="1"/>
  <c r="L3553" i="1"/>
  <c r="L3031" i="1"/>
  <c r="L1739" i="1"/>
  <c r="L1563" i="1"/>
  <c r="L5039" i="1"/>
  <c r="L2148" i="1"/>
  <c r="L829" i="1"/>
  <c r="L3867" i="1"/>
  <c r="L875" i="1"/>
  <c r="L3464" i="1"/>
  <c r="L2518" i="1"/>
  <c r="L4801" i="1"/>
  <c r="L3908" i="1"/>
  <c r="L2786" i="1"/>
  <c r="L1720" i="1"/>
  <c r="L3873" i="1"/>
  <c r="L2093" i="1"/>
  <c r="L4925" i="1"/>
  <c r="L2863" i="1"/>
  <c r="L4622" i="1"/>
  <c r="L3537" i="1"/>
  <c r="L1828" i="1"/>
  <c r="L4753" i="1"/>
  <c r="L1359" i="1"/>
  <c r="L1518" i="1"/>
  <c r="L4569" i="1"/>
  <c r="L3416" i="1"/>
  <c r="L4615" i="1"/>
  <c r="L206" i="1"/>
  <c r="L2049" i="1"/>
  <c r="L2557" i="1"/>
  <c r="L4975" i="1"/>
  <c r="L5196" i="1"/>
  <c r="L3080" i="1"/>
  <c r="L4798" i="1"/>
  <c r="L2107" i="1"/>
  <c r="L5179" i="1"/>
  <c r="L1890" i="1"/>
  <c r="L2574" i="1"/>
  <c r="L2309" i="1"/>
  <c r="L3396" i="1"/>
  <c r="L3805" i="1"/>
  <c r="L1893" i="1"/>
  <c r="L1540" i="1"/>
  <c r="L4936" i="1"/>
  <c r="L357" i="1"/>
  <c r="L3149" i="1"/>
  <c r="L2414" i="1"/>
  <c r="L3520" i="1"/>
  <c r="L1110" i="1"/>
  <c r="L4909" i="1"/>
  <c r="L4920" i="1"/>
  <c r="L1353" i="1"/>
  <c r="L4238" i="1"/>
  <c r="L1166" i="1"/>
  <c r="L4586" i="1"/>
  <c r="L1134" i="1"/>
  <c r="L2922" i="1"/>
  <c r="L1974" i="1"/>
  <c r="L4776" i="1"/>
  <c r="L2920" i="1"/>
  <c r="L640" i="1"/>
  <c r="L2507" i="1"/>
  <c r="L708" i="1"/>
  <c r="L2553" i="1"/>
  <c r="L1642" i="1"/>
  <c r="L2674" i="1"/>
  <c r="L2449" i="1"/>
  <c r="L1468" i="1"/>
  <c r="L4170" i="1"/>
  <c r="L5092" i="1"/>
  <c r="L1615" i="1"/>
  <c r="L1794" i="1"/>
  <c r="L1887" i="1"/>
  <c r="L4566" i="1"/>
  <c r="L4700" i="1"/>
  <c r="L1010" i="1"/>
  <c r="L4531" i="1"/>
  <c r="L1175" i="1"/>
  <c r="L2783" i="1"/>
  <c r="L3752" i="1"/>
  <c r="L2332" i="1"/>
  <c r="L3293" i="1"/>
  <c r="L2910" i="1"/>
  <c r="L3157" i="1"/>
  <c r="L2921" i="1"/>
  <c r="L373" i="1"/>
  <c r="L1666" i="1"/>
  <c r="L3506" i="1"/>
  <c r="L2710" i="1"/>
  <c r="L4192" i="1"/>
  <c r="L296" i="1"/>
  <c r="L1086" i="1"/>
  <c r="L347" i="1"/>
  <c r="L946" i="1"/>
  <c r="L2403" i="1"/>
  <c r="L1349" i="1"/>
  <c r="L2542" i="1"/>
  <c r="L4461" i="1"/>
  <c r="L925" i="1"/>
  <c r="L1373" i="1"/>
  <c r="L2560" i="1"/>
  <c r="L3482" i="1"/>
  <c r="L3911" i="1"/>
  <c r="L3795" i="1"/>
  <c r="L4774" i="1"/>
  <c r="L1336" i="1"/>
  <c r="L3665" i="1"/>
  <c r="L2217" i="1"/>
  <c r="L5167" i="1"/>
  <c r="L64" i="1"/>
  <c r="L71" i="1"/>
  <c r="L31" i="1"/>
  <c r="L4264" i="1"/>
  <c r="L3950" i="1"/>
  <c r="L4415" i="1"/>
  <c r="L957" i="1"/>
  <c r="L134" i="1"/>
  <c r="L1247" i="1"/>
  <c r="L3682" i="1"/>
  <c r="L990" i="1"/>
  <c r="L4088" i="1"/>
  <c r="L1715" i="1"/>
  <c r="L104" i="1"/>
  <c r="L2993" i="1"/>
  <c r="L339" i="1"/>
  <c r="L115" i="1"/>
  <c r="L843" i="1"/>
  <c r="L1565" i="1"/>
  <c r="L4158" i="1"/>
  <c r="L2197" i="1"/>
  <c r="L3616" i="1"/>
  <c r="L4707" i="1"/>
  <c r="L2139" i="1"/>
  <c r="L1997" i="1"/>
  <c r="L2676" i="1"/>
  <c r="L2227" i="1"/>
  <c r="L1696" i="1"/>
  <c r="L4143" i="1"/>
  <c r="L505" i="1"/>
  <c r="L2927" i="1"/>
  <c r="L4005" i="1"/>
  <c r="L2385" i="1"/>
  <c r="L474" i="1"/>
  <c r="L4956" i="1"/>
  <c r="L4416" i="1"/>
  <c r="L4827" i="1"/>
  <c r="L3809" i="1"/>
  <c r="L484" i="1"/>
  <c r="L3531" i="1"/>
  <c r="L4342" i="1"/>
  <c r="L2373" i="1"/>
  <c r="L1256" i="1"/>
  <c r="L1567" i="1"/>
  <c r="L165" i="1"/>
  <c r="L3833" i="1"/>
  <c r="L3428" i="1"/>
  <c r="L3371" i="1"/>
  <c r="L2536" i="1"/>
  <c r="L4273" i="1"/>
  <c r="L1680" i="1"/>
  <c r="L3043" i="1"/>
  <c r="L2886" i="1"/>
  <c r="L4201" i="1"/>
  <c r="L4952" i="1"/>
  <c r="L927" i="1"/>
  <c r="L3632" i="1"/>
  <c r="L5116" i="1"/>
  <c r="L295" i="1"/>
  <c r="L290" i="1"/>
  <c r="L3007" i="1"/>
  <c r="L1522" i="1"/>
  <c r="L3114" i="1"/>
  <c r="L3828" i="1"/>
  <c r="L1881" i="1"/>
  <c r="L3176" i="1"/>
  <c r="L2827" i="1"/>
  <c r="L1769" i="1"/>
  <c r="L3883" i="1"/>
  <c r="L2888" i="1"/>
  <c r="L352" i="1"/>
  <c r="L3701" i="1"/>
  <c r="L5087" i="1"/>
  <c r="L1995" i="1"/>
  <c r="L1718" i="1"/>
  <c r="L2688" i="1"/>
  <c r="L571" i="1"/>
  <c r="L407" i="1"/>
  <c r="L5093" i="1"/>
  <c r="L1906" i="1"/>
  <c r="L3756" i="1"/>
  <c r="L2552" i="1"/>
  <c r="L589" i="1"/>
  <c r="L2941" i="1"/>
  <c r="L2243" i="1"/>
  <c r="L171" i="1"/>
  <c r="L3887" i="1"/>
  <c r="L2366" i="1"/>
  <c r="L2071" i="1"/>
  <c r="L4426" i="1"/>
  <c r="L1469" i="1"/>
  <c r="L830" i="1"/>
  <c r="L4704" i="1"/>
  <c r="L3282" i="1"/>
  <c r="L4300" i="1"/>
  <c r="L249" i="1"/>
  <c r="L3964" i="1"/>
  <c r="L1042" i="1"/>
  <c r="L1999" i="1"/>
  <c r="L955" i="1"/>
  <c r="L572" i="1"/>
  <c r="L216" i="1"/>
  <c r="L1921" i="1"/>
  <c r="L3119" i="1"/>
  <c r="L4891" i="1"/>
  <c r="L2196" i="1"/>
  <c r="L2105" i="1"/>
  <c r="L388" i="1"/>
  <c r="L2194" i="1"/>
  <c r="L1154" i="1"/>
  <c r="L4357" i="1"/>
  <c r="L4139" i="1"/>
  <c r="L2760" i="1"/>
  <c r="L4425" i="1"/>
  <c r="L5058" i="1"/>
  <c r="L2861" i="1"/>
  <c r="L1112" i="1"/>
  <c r="L1665" i="1"/>
  <c r="L487" i="1"/>
  <c r="L847" i="1"/>
  <c r="L779" i="1"/>
  <c r="L1830" i="1"/>
  <c r="L4722" i="1"/>
  <c r="L2096" i="1"/>
  <c r="L4984" i="1"/>
  <c r="L3356" i="1"/>
  <c r="L2401" i="1"/>
  <c r="L2355" i="1"/>
  <c r="L4421" i="1"/>
  <c r="L2512" i="1"/>
  <c r="L4845" i="1"/>
  <c r="L4688" i="1"/>
  <c r="L1287" i="1"/>
  <c r="L617" i="1"/>
  <c r="L4070" i="1"/>
  <c r="L1527" i="1"/>
  <c r="L443" i="1"/>
  <c r="L951" i="1"/>
  <c r="L2076" i="1"/>
  <c r="L5118" i="1"/>
  <c r="L3343" i="1"/>
  <c r="L2732" i="1"/>
  <c r="L1392" i="1"/>
  <c r="L3237" i="1"/>
  <c r="L5062" i="1"/>
  <c r="L1671" i="1"/>
  <c r="L1327" i="1"/>
  <c r="L4056" i="1"/>
  <c r="L837" i="1"/>
  <c r="L2797" i="1"/>
  <c r="L3034" i="1"/>
  <c r="L1843" i="1"/>
  <c r="L4085" i="1"/>
  <c r="L1580" i="1"/>
  <c r="L3839" i="1"/>
  <c r="L2211" i="1"/>
  <c r="L4591" i="1"/>
  <c r="L3144" i="1"/>
  <c r="L585" i="1"/>
  <c r="L4173" i="1"/>
  <c r="L3702" i="1"/>
  <c r="L2660" i="1"/>
  <c r="L2839" i="1"/>
  <c r="L4481" i="1"/>
  <c r="L2571" i="1"/>
  <c r="L5165" i="1"/>
  <c r="L4929" i="1"/>
  <c r="L1241" i="1"/>
  <c r="L802" i="1"/>
  <c r="L5121" i="1"/>
  <c r="L1207" i="1"/>
  <c r="L4105" i="1"/>
  <c r="L3027" i="1"/>
  <c r="L4581" i="1"/>
  <c r="L4338" i="1"/>
  <c r="L256" i="1"/>
  <c r="L2577" i="1"/>
  <c r="L2361" i="1"/>
  <c r="L3644" i="1"/>
  <c r="L2291" i="1"/>
  <c r="L1299" i="1"/>
  <c r="L4682" i="1"/>
  <c r="L2447" i="1"/>
  <c r="L3020" i="1"/>
  <c r="L436" i="1"/>
  <c r="L3029" i="1"/>
  <c r="L1117" i="1"/>
  <c r="L3493" i="1"/>
  <c r="L3332" i="1"/>
  <c r="L343" i="1"/>
  <c r="L2157" i="1"/>
  <c r="L758" i="1"/>
  <c r="L1481" i="1"/>
  <c r="L351" i="1"/>
  <c r="L4087" i="1"/>
  <c r="L4542" i="1"/>
  <c r="L2260" i="1"/>
  <c r="L179" i="1"/>
  <c r="L161" i="1"/>
  <c r="L908" i="1"/>
  <c r="L1053" i="1"/>
  <c r="L4822" i="1"/>
  <c r="L3141" i="1"/>
  <c r="L4875" i="1"/>
  <c r="L807" i="1"/>
  <c r="L3648" i="1"/>
  <c r="L4010" i="1"/>
  <c r="L1558" i="1"/>
  <c r="L3860" i="1"/>
  <c r="L1619" i="1"/>
  <c r="L3471" i="1"/>
  <c r="L2769" i="1"/>
  <c r="L1165" i="1"/>
  <c r="L898" i="1"/>
  <c r="L742" i="1"/>
  <c r="L4766" i="1"/>
  <c r="L3158" i="1"/>
  <c r="L929" i="1"/>
  <c r="L23" i="1"/>
  <c r="L2012" i="1"/>
  <c r="L4198" i="1"/>
  <c r="L1091" i="1"/>
  <c r="L4182" i="1"/>
  <c r="L4519" i="1"/>
  <c r="L3675" i="1"/>
  <c r="L4805" i="1"/>
  <c r="L5187" i="1"/>
  <c r="L2352" i="1"/>
  <c r="L902" i="1"/>
  <c r="L1704" i="1"/>
  <c r="L1792" i="1"/>
  <c r="L4508" i="1"/>
  <c r="L658" i="1"/>
  <c r="L85" i="1"/>
  <c r="L1551" i="1"/>
  <c r="L690" i="1"/>
  <c r="L4476" i="1"/>
  <c r="L2907" i="1"/>
  <c r="L385" i="1"/>
  <c r="L1389" i="1"/>
  <c r="L1607" i="1"/>
  <c r="L1797" i="1"/>
  <c r="L1552" i="1"/>
  <c r="L376" i="1"/>
  <c r="L1285" i="1"/>
  <c r="L5032" i="1"/>
  <c r="L5191" i="1"/>
  <c r="L1550" i="1"/>
  <c r="L2569" i="1"/>
  <c r="L4590" i="1"/>
  <c r="L3377" i="1"/>
  <c r="L1131" i="1"/>
  <c r="L1229" i="1"/>
  <c r="L2701" i="1"/>
  <c r="L1871" i="1"/>
  <c r="L5190" i="1"/>
  <c r="L939" i="1"/>
  <c r="L15" i="1"/>
  <c r="L2101" i="1"/>
  <c r="L378" i="1"/>
  <c r="L816" i="1"/>
  <c r="L4013" i="1"/>
  <c r="L2802" i="1"/>
  <c r="L1374" i="1"/>
  <c r="L2517" i="1"/>
  <c r="L5051" i="1"/>
  <c r="L3528" i="1"/>
  <c r="L2815" i="1"/>
  <c r="L2134" i="1"/>
  <c r="L2226" i="1"/>
  <c r="L4414" i="1"/>
  <c r="L5098" i="1"/>
  <c r="L2938" i="1"/>
  <c r="L1789" i="1"/>
  <c r="L4969" i="1"/>
  <c r="L1038" i="1"/>
  <c r="L5132" i="1"/>
  <c r="L2290" i="1"/>
  <c r="L3025" i="1"/>
  <c r="L2183" i="1"/>
  <c r="L4967" i="1"/>
  <c r="L2685" i="1"/>
  <c r="L1956" i="1"/>
  <c r="L675" i="1"/>
  <c r="L2984" i="1"/>
  <c r="L2079" i="1"/>
  <c r="L1228" i="1"/>
  <c r="L2389" i="1"/>
  <c r="L1653" i="1"/>
  <c r="L2448" i="1"/>
  <c r="L3057" i="1"/>
  <c r="L3350" i="1"/>
  <c r="L4889" i="1"/>
  <c r="L2277" i="1"/>
  <c r="L3089" i="1"/>
  <c r="L4675" i="1"/>
  <c r="L1124" i="1"/>
  <c r="L1322" i="1"/>
  <c r="L2614" i="1"/>
  <c r="L2286" i="1"/>
  <c r="L3065" i="1"/>
  <c r="L2902" i="1"/>
  <c r="L3854" i="1"/>
  <c r="L4135" i="1"/>
  <c r="L2327" i="1"/>
  <c r="L4695" i="1"/>
  <c r="L3414" i="1"/>
  <c r="L971" i="1"/>
  <c r="L4384" i="1"/>
  <c r="L4965" i="1"/>
  <c r="L3019" i="1"/>
  <c r="L1355" i="1"/>
  <c r="L1425" i="1"/>
  <c r="L3706" i="1"/>
  <c r="L3647" i="1"/>
  <c r="L1347" i="1"/>
  <c r="L4205" i="1"/>
  <c r="L4181" i="1"/>
  <c r="L4268" i="1"/>
  <c r="L2634" i="1"/>
  <c r="L4815" i="1"/>
  <c r="L3444" i="1"/>
  <c r="L3270" i="1"/>
  <c r="L747" i="1"/>
  <c r="L1320" i="1"/>
  <c r="L1624" i="1"/>
  <c r="L4795" i="1"/>
  <c r="L4533" i="1"/>
  <c r="L1631" i="1"/>
  <c r="L4724" i="1"/>
  <c r="L2156" i="1"/>
  <c r="L5095" i="1"/>
  <c r="L1876" i="1"/>
  <c r="L2013" i="1"/>
  <c r="L1682" i="1"/>
  <c r="L2628" i="1"/>
  <c r="L5169" i="1"/>
  <c r="L1798" i="1"/>
  <c r="L2263" i="1"/>
  <c r="L3836" i="1"/>
  <c r="L5074" i="1"/>
  <c r="L2609" i="1"/>
  <c r="L2504" i="1"/>
  <c r="L1125" i="1"/>
  <c r="L938" i="1"/>
  <c r="L5166" i="1"/>
  <c r="L5184" i="1"/>
  <c r="L1953" i="1"/>
  <c r="L2566" i="1"/>
  <c r="L2415" i="1"/>
  <c r="L1156" i="1"/>
  <c r="L1703" i="1"/>
  <c r="L2873" i="1"/>
  <c r="L3996" i="1"/>
  <c r="L2437" i="1"/>
  <c r="L2324" i="1"/>
  <c r="L3443" i="1"/>
  <c r="L749" i="1"/>
  <c r="L3021" i="1"/>
  <c r="L4712" i="1"/>
  <c r="L4895" i="1"/>
  <c r="L2549" i="1"/>
  <c r="L4251" i="1"/>
  <c r="L5183" i="1"/>
  <c r="L231" i="1"/>
  <c r="L3235" i="1"/>
  <c r="L1254" i="1"/>
  <c r="L1657" i="1"/>
  <c r="L2247" i="1"/>
  <c r="L274" i="1"/>
  <c r="L2807" i="1"/>
  <c r="L4253" i="1"/>
  <c r="L426" i="1"/>
  <c r="L3711" i="1"/>
  <c r="L3718" i="1"/>
  <c r="L3126" i="1"/>
  <c r="L994" i="1"/>
  <c r="L2892" i="1"/>
  <c r="L1849" i="1"/>
  <c r="L3662" i="1"/>
  <c r="L593" i="1"/>
  <c r="L5014" i="1"/>
  <c r="L1786" i="1"/>
  <c r="L4193" i="1"/>
  <c r="L3150" i="1"/>
  <c r="L3500" i="1"/>
  <c r="L2279" i="1"/>
  <c r="L437" i="1"/>
  <c r="L1013" i="1"/>
  <c r="L1495" i="1"/>
  <c r="L365" i="1"/>
  <c r="L2230" i="1"/>
  <c r="L613" i="1"/>
  <c r="L2487" i="1"/>
  <c r="L922" i="1"/>
  <c r="L255" i="1"/>
  <c r="L2436" i="1"/>
  <c r="L2812" i="1"/>
  <c r="L4506" i="1"/>
  <c r="L4977" i="1"/>
  <c r="L4679" i="1"/>
  <c r="L1844" i="1"/>
  <c r="L3164" i="1"/>
  <c r="L2600" i="1"/>
  <c r="L2111" i="1"/>
  <c r="L3815" i="1"/>
  <c r="L3322" i="1"/>
  <c r="L1424" i="1"/>
  <c r="L2781" i="1"/>
  <c r="L2200" i="1"/>
  <c r="L2459" i="1"/>
  <c r="L1340" i="1"/>
  <c r="L4463" i="1"/>
  <c r="L2794" i="1"/>
  <c r="L1433" i="1"/>
  <c r="L3504" i="1"/>
  <c r="L3367" i="1"/>
  <c r="L1643" i="1"/>
  <c r="L387" i="1"/>
  <c r="L5115" i="1"/>
  <c r="L230" i="1"/>
  <c r="L4866" i="1"/>
  <c r="L4220" i="1"/>
  <c r="L5068" i="1"/>
  <c r="L454" i="1"/>
  <c r="L4781" i="1"/>
  <c r="L1395" i="1"/>
  <c r="L4788" i="1"/>
  <c r="L1621" i="1"/>
  <c r="L4710" i="1"/>
  <c r="L3205" i="1"/>
  <c r="L3943" i="1"/>
  <c r="L646" i="1"/>
  <c r="L1814" i="1"/>
  <c r="L121" i="1"/>
  <c r="L2904" i="1"/>
  <c r="L503" i="1"/>
  <c r="L1817" i="1"/>
  <c r="L3669" i="1"/>
  <c r="L2416" i="1"/>
  <c r="L1135" i="1"/>
  <c r="L4871" i="1"/>
  <c r="L3421" i="1"/>
  <c r="L2420" i="1"/>
  <c r="L1326" i="1"/>
  <c r="L4996" i="1"/>
  <c r="L4823" i="1"/>
  <c r="L41" i="1"/>
  <c r="L3546" i="1"/>
  <c r="L20" i="1"/>
  <c r="L2396" i="1"/>
  <c r="L2387" i="1"/>
  <c r="L207" i="1"/>
  <c r="L2940" i="1"/>
  <c r="L331" i="1"/>
  <c r="L1204" i="1"/>
  <c r="L2190" i="1"/>
  <c r="L34" i="1"/>
  <c r="L2909" i="1"/>
  <c r="L781" i="1"/>
  <c r="L3679" i="1"/>
  <c r="L4287" i="1"/>
  <c r="L2579" i="1"/>
  <c r="L736" i="1"/>
  <c r="L1637" i="1"/>
  <c r="L1444" i="1"/>
  <c r="L1123" i="1"/>
  <c r="L4209" i="1"/>
  <c r="L828" i="1"/>
  <c r="L4394" i="1"/>
  <c r="L1984" i="1"/>
  <c r="L2494" i="1"/>
  <c r="L1779" i="1"/>
  <c r="L592" i="1"/>
  <c r="L1942" i="1"/>
  <c r="L1778" i="1"/>
  <c r="L4111" i="1"/>
  <c r="L601" i="1"/>
  <c r="L3128" i="1"/>
  <c r="L2360" i="1"/>
  <c r="L4681" i="1"/>
  <c r="L1077" i="1"/>
  <c r="L509" i="1"/>
  <c r="L2426" i="1"/>
  <c r="L4355" i="1"/>
  <c r="L863" i="1"/>
  <c r="L4621" i="1"/>
  <c r="L575" i="1"/>
  <c r="L299" i="1"/>
  <c r="L1757" i="1"/>
  <c r="L4318" i="1"/>
  <c r="L1143" i="1"/>
  <c r="L4044" i="1"/>
  <c r="L81" i="1"/>
  <c r="L3723" i="1"/>
  <c r="L4110" i="1"/>
  <c r="L1308" i="1"/>
  <c r="L2452" i="1"/>
  <c r="L3588" i="1"/>
  <c r="L3564" i="1"/>
  <c r="L3740" i="1"/>
  <c r="L1480" i="1"/>
  <c r="L2374" i="1"/>
  <c r="L3735" i="1"/>
  <c r="L727" i="1"/>
  <c r="L1560" i="1"/>
  <c r="L3763" i="1"/>
  <c r="L4516" i="1"/>
  <c r="L689" i="1"/>
  <c r="L3102" i="1"/>
  <c r="L4224" i="1"/>
  <c r="L2179" i="1"/>
  <c r="L4274" i="1"/>
  <c r="L4336" i="1"/>
  <c r="L2666" i="1"/>
  <c r="L2432" i="1"/>
  <c r="L2095" i="1"/>
  <c r="L446" i="1"/>
  <c r="L4120" i="1"/>
  <c r="L3076" i="1"/>
  <c r="L1753" i="1"/>
  <c r="L2252" i="1"/>
  <c r="L3559" i="1"/>
  <c r="L126" i="1"/>
  <c r="L2791" i="1"/>
  <c r="L4003" i="1"/>
  <c r="L999" i="1"/>
  <c r="L4041" i="1"/>
  <c r="L3253" i="1"/>
  <c r="L3788" i="1"/>
  <c r="L3930" i="1"/>
  <c r="L1840" i="1"/>
  <c r="L4748" i="1"/>
  <c r="L948" i="1"/>
  <c r="L1523" i="1"/>
  <c r="L483" i="1"/>
  <c r="L2119" i="1"/>
  <c r="L4145" i="1"/>
  <c r="L3769" i="1"/>
  <c r="L527" i="1"/>
  <c r="L4322" i="1"/>
  <c r="L3265" i="1"/>
  <c r="L3417" i="1"/>
  <c r="L1545" i="1"/>
  <c r="L5007" i="1"/>
  <c r="L1729" i="1"/>
  <c r="L3325" i="1"/>
  <c r="L4964" i="1"/>
  <c r="L1075" i="1"/>
  <c r="L4749" i="1"/>
  <c r="L1922" i="1"/>
  <c r="L2948" i="1"/>
  <c r="L3511" i="1"/>
  <c r="L2855" i="1"/>
  <c r="L1505" i="1"/>
  <c r="L3437" i="1"/>
  <c r="L4283" i="1"/>
  <c r="L2035" i="1"/>
  <c r="L4381" i="1"/>
  <c r="L570" i="1"/>
  <c r="L4291" i="1"/>
  <c r="L4410" i="1"/>
  <c r="L2657" i="1"/>
  <c r="L1040" i="1"/>
  <c r="L1457" i="1"/>
  <c r="L1508" i="1"/>
  <c r="L885" i="1"/>
  <c r="L4203" i="1"/>
  <c r="L1120" i="1"/>
  <c r="L1323" i="1"/>
  <c r="L2066" i="1"/>
  <c r="L5024" i="1"/>
  <c r="L422" i="1"/>
  <c r="L3664" i="1"/>
  <c r="L4485" i="1"/>
  <c r="L3831" i="1"/>
  <c r="L1656" i="1"/>
  <c r="L2168" i="1"/>
  <c r="L773" i="1"/>
  <c r="L4978" i="1"/>
  <c r="L4008" i="1"/>
  <c r="L2847" i="1"/>
  <c r="L5010" i="1"/>
  <c r="L4654" i="1"/>
  <c r="L99" i="1"/>
  <c r="L4129" i="1"/>
  <c r="L4382" i="1"/>
  <c r="L147" i="1"/>
  <c r="L3917" i="1"/>
  <c r="L423" i="1"/>
  <c r="L4770" i="1"/>
  <c r="L241" i="1"/>
  <c r="L2818" i="1"/>
  <c r="L1079" i="1"/>
  <c r="L402" i="1"/>
  <c r="L2471" i="1"/>
  <c r="L2813" i="1"/>
  <c r="L768" i="1"/>
  <c r="L5142" i="1"/>
  <c r="L989" i="1"/>
  <c r="L1546" i="1"/>
  <c r="L4910" i="1"/>
  <c r="L4328" i="1"/>
  <c r="L1660" i="1"/>
  <c r="L1215" i="1"/>
  <c r="L2445" i="1"/>
  <c r="L4545" i="1"/>
  <c r="L2740" i="1"/>
  <c r="L312" i="1"/>
  <c r="L3545" i="1"/>
  <c r="L3668" i="1"/>
  <c r="L5221" i="1"/>
  <c r="L5225" i="1"/>
  <c r="L4985" i="1"/>
  <c r="L2776" i="1"/>
  <c r="L4726" i="1"/>
  <c r="L3819" i="1"/>
  <c r="L3044" i="1"/>
  <c r="L1721" i="1"/>
  <c r="L4235" i="1"/>
  <c r="L1620" i="1"/>
  <c r="L4577" i="1"/>
  <c r="L292" i="1"/>
  <c r="L744" i="1"/>
  <c r="L1773" i="1"/>
  <c r="L959" i="1"/>
  <c r="L1501" i="1"/>
  <c r="L3776" i="1"/>
  <c r="L3739" i="1"/>
  <c r="L4294" i="1"/>
  <c r="L3760" i="1"/>
  <c r="L248" i="1"/>
  <c r="L762" i="1"/>
  <c r="L4881" i="1"/>
  <c r="L4475" i="1"/>
  <c r="L116" i="1"/>
  <c r="L4227" i="1"/>
  <c r="L139" i="1"/>
  <c r="L3720" i="1"/>
  <c r="L4169" i="1"/>
  <c r="L4259" i="1"/>
  <c r="L737" i="1"/>
  <c r="L4898" i="1"/>
  <c r="L233" i="1"/>
  <c r="L1453" i="1"/>
  <c r="L228" i="1"/>
  <c r="L1427" i="1"/>
  <c r="L3098" i="1"/>
  <c r="L2636" i="1"/>
  <c r="L3977" i="1"/>
  <c r="L1061" i="1"/>
  <c r="L192" i="1"/>
  <c r="L2003" i="1"/>
  <c r="L4462" i="1"/>
  <c r="L2425" i="1"/>
  <c r="L4584" i="1"/>
  <c r="L1252" i="1"/>
  <c r="L1407" i="1"/>
  <c r="L1777" i="1"/>
  <c r="L4469" i="1"/>
  <c r="L1265" i="1"/>
  <c r="L508" i="1"/>
  <c r="L372" i="1"/>
  <c r="L2000" i="1"/>
  <c r="L3406" i="1"/>
  <c r="L1180" i="1"/>
  <c r="L5209" i="1"/>
  <c r="L493" i="1"/>
  <c r="L57" i="1"/>
  <c r="L4651" i="1"/>
  <c r="L1542" i="1"/>
  <c r="L2337" i="1"/>
  <c r="L4313" i="1"/>
  <c r="L2621" i="1"/>
  <c r="L337" i="1"/>
  <c r="L3757" i="1"/>
  <c r="L684" i="1"/>
  <c r="L2737" i="1"/>
  <c r="L4446" i="1"/>
  <c r="L4814" i="1"/>
  <c r="L1805" i="1"/>
  <c r="L579" i="1"/>
  <c r="L3079" i="1"/>
  <c r="L3250" i="1"/>
  <c r="L4623" i="1"/>
  <c r="L3807" i="1"/>
  <c r="L472" i="1"/>
  <c r="L2826" i="1"/>
  <c r="L3676" i="1"/>
  <c r="L1731" i="1"/>
  <c r="L1316" i="1"/>
  <c r="L2114" i="1"/>
  <c r="L3517" i="1"/>
  <c r="L5117" i="1"/>
  <c r="L3439" i="1"/>
  <c r="L3449" i="1"/>
  <c r="L794" i="1"/>
  <c r="L3355" i="1"/>
  <c r="L143" i="1"/>
  <c r="L140" i="1"/>
  <c r="L4256" i="1"/>
  <c r="L1004" i="1"/>
  <c r="L2341" i="1"/>
  <c r="L2817" i="1"/>
  <c r="L1415" i="1"/>
  <c r="L641" i="1"/>
  <c r="L751" i="1"/>
  <c r="L1338" i="1"/>
  <c r="L3708" i="1"/>
  <c r="L2635" i="1"/>
  <c r="L5203" i="1"/>
  <c r="L4809" i="1"/>
  <c r="L1957" i="1"/>
  <c r="L1065" i="1"/>
  <c r="L234" i="1"/>
  <c r="L4492" i="1"/>
  <c r="L723" i="1"/>
  <c r="L3698" i="1"/>
  <c r="L3373" i="1"/>
  <c r="L2462" i="1"/>
  <c r="L2051" i="1"/>
  <c r="L3419" i="1"/>
  <c r="L297" i="1"/>
  <c r="L1609" i="1"/>
  <c r="L1865" i="1"/>
  <c r="L1668" i="1"/>
  <c r="L5205" i="1"/>
  <c r="L4433" i="1"/>
  <c r="L5200" i="1"/>
  <c r="L1562" i="1"/>
  <c r="L3111" i="1"/>
  <c r="L3572" i="1"/>
  <c r="L4263" i="1"/>
  <c r="L291" i="1"/>
  <c r="L2383" i="1"/>
  <c r="L4206" i="1"/>
  <c r="L1409" i="1"/>
  <c r="L208" i="1"/>
  <c r="L4403" i="1"/>
  <c r="L1393" i="1"/>
  <c r="L609" i="1"/>
  <c r="L300" i="1"/>
  <c r="L919" i="1"/>
  <c r="L3189" i="1"/>
  <c r="L1255" i="1"/>
  <c r="L1820" i="1"/>
  <c r="L2597" i="1"/>
  <c r="L623" i="1"/>
  <c r="L3370" i="1"/>
  <c r="L4797" i="1"/>
  <c r="L3843" i="1"/>
  <c r="L279" i="1"/>
  <c r="L3542" i="1"/>
  <c r="L3078" i="1"/>
  <c r="L2289" i="1"/>
  <c r="L1512" i="1"/>
  <c r="L2750" i="1"/>
  <c r="L1482" i="1"/>
  <c r="L1339" i="1"/>
  <c r="L2967" i="1"/>
  <c r="L3962" i="1"/>
  <c r="L2137" i="1"/>
  <c r="L2394" i="1"/>
  <c r="L2684" i="1"/>
  <c r="L211" i="1"/>
  <c r="L3552" i="1"/>
  <c r="L1221" i="1"/>
  <c r="L4368" i="1"/>
  <c r="L1096" i="1"/>
  <c r="L1756" i="1"/>
  <c r="L1321" i="1"/>
  <c r="L2535" i="1"/>
  <c r="L2603" i="1"/>
  <c r="L703" i="1"/>
  <c r="L187" i="1"/>
  <c r="L3285" i="1"/>
  <c r="L1723" i="1"/>
  <c r="L1088" i="1"/>
  <c r="L2545" i="1"/>
  <c r="L4367" i="1"/>
  <c r="L3388" i="1"/>
  <c r="L3420" i="1"/>
  <c r="L2624" i="1"/>
  <c r="L1802" i="1"/>
  <c r="L449" i="1"/>
  <c r="L1617" i="1"/>
  <c r="L4901" i="1"/>
  <c r="L2170" i="1"/>
  <c r="L4924" i="1"/>
  <c r="L3753" i="1"/>
  <c r="L594" i="1"/>
  <c r="L5150" i="1"/>
  <c r="L4190" i="1"/>
  <c r="L846" i="1"/>
  <c r="L440" i="1"/>
  <c r="L2672" i="1"/>
  <c r="L4194" i="1"/>
  <c r="L2123" i="1"/>
  <c r="L2763" i="1"/>
  <c r="L5126" i="1"/>
  <c r="L4718" i="1"/>
  <c r="L2511" i="1"/>
  <c r="L3488" i="1"/>
  <c r="L1218" i="1"/>
  <c r="L586" i="1"/>
  <c r="L3087" i="1"/>
  <c r="L1836" i="1"/>
  <c r="L3369" i="1"/>
  <c r="L1675" i="1"/>
  <c r="L5097" i="1"/>
  <c r="L5122" i="1"/>
  <c r="L4405" i="1"/>
  <c r="L2231" i="1"/>
  <c r="L1983" i="1"/>
  <c r="L3800" i="1"/>
  <c r="L2254" i="1"/>
  <c r="L3336" i="1"/>
  <c r="L4486" i="1"/>
  <c r="L2317" i="1"/>
  <c r="L3359" i="1"/>
  <c r="L1707" i="1"/>
  <c r="L1785" i="1"/>
  <c r="L3331" i="1"/>
  <c r="L3554" i="1"/>
  <c r="L1690" i="1"/>
  <c r="L2946" i="1"/>
  <c r="L5111" i="1"/>
  <c r="L1513" i="1"/>
  <c r="L3053" i="1"/>
  <c r="L4447" i="1"/>
  <c r="L1768" i="1"/>
  <c r="L1260" i="1"/>
  <c r="L4429" i="1"/>
  <c r="L1467" i="1"/>
  <c r="L2548" i="1"/>
  <c r="L213" i="1"/>
  <c r="L3625" i="1"/>
  <c r="L119" i="1"/>
  <c r="L3651" i="1"/>
  <c r="L691" i="1"/>
  <c r="L5177" i="1"/>
  <c r="L1300" i="1"/>
  <c r="L732" i="1"/>
  <c r="L1411" i="1"/>
  <c r="L3210" i="1"/>
  <c r="L2558" i="1"/>
  <c r="L3304" i="1"/>
  <c r="L2407" i="1"/>
  <c r="L3895" i="1"/>
  <c r="L2942" i="1"/>
  <c r="L4029" i="1"/>
  <c r="L3412" i="1"/>
  <c r="L1382" i="1"/>
  <c r="L3330" i="1"/>
  <c r="L2182" i="1"/>
  <c r="L4156" i="1"/>
  <c r="L2767" i="1"/>
  <c r="L1497" i="1"/>
  <c r="L1365" i="1"/>
  <c r="L3955" i="1"/>
  <c r="L3321" i="1"/>
  <c r="L2787" i="1"/>
  <c r="L3510" i="1"/>
  <c r="L1278" i="1"/>
  <c r="L4419" i="1"/>
  <c r="L3818" i="1"/>
  <c r="L1145" i="1"/>
  <c r="L3999" i="1"/>
  <c r="L4428" i="1"/>
  <c r="L3561" i="1"/>
  <c r="L597" i="1"/>
  <c r="L1439" i="1"/>
  <c r="L1217" i="1"/>
  <c r="L3742" i="1"/>
  <c r="L2702" i="1"/>
  <c r="L3993" i="1"/>
  <c r="L130" i="1"/>
  <c r="L3978" i="1"/>
  <c r="L2550" i="1"/>
  <c r="L4527" i="1"/>
  <c r="L3960" i="1"/>
  <c r="L74" i="1"/>
  <c r="L2466" i="1"/>
  <c r="L731" i="1"/>
  <c r="L4611" i="1"/>
  <c r="L608" i="1"/>
  <c r="L533" i="1"/>
  <c r="L2145" i="1"/>
  <c r="L109" i="1"/>
  <c r="L382" i="1"/>
  <c r="L3592" i="1"/>
  <c r="L587" i="1"/>
  <c r="L3948" i="1"/>
  <c r="L3538" i="1"/>
  <c r="L2483" i="1"/>
  <c r="L2185" i="1"/>
  <c r="L4844" i="1"/>
  <c r="L5164" i="1"/>
  <c r="L3771" i="1"/>
  <c r="L3666" i="1"/>
  <c r="L3458" i="1"/>
  <c r="L2982" i="1"/>
  <c r="L3513" i="1"/>
  <c r="L1435" i="1"/>
  <c r="L3220" i="1"/>
  <c r="L5133" i="1"/>
  <c r="L4443" i="1"/>
  <c r="L3376" i="1"/>
  <c r="L3015" i="1"/>
  <c r="L4430" i="1"/>
  <c r="L4472" i="1"/>
  <c r="L4628" i="1"/>
  <c r="L3560" i="1"/>
  <c r="L5173" i="1"/>
  <c r="L2388" i="1"/>
  <c r="L1378" i="1"/>
  <c r="L260" i="1"/>
  <c r="L2890" i="1"/>
  <c r="L3997" i="1"/>
  <c r="L3252" i="1"/>
  <c r="L2707" i="1"/>
  <c r="L319" i="1"/>
  <c r="L1694" i="1"/>
  <c r="L1909" i="1"/>
  <c r="L3082" i="1"/>
  <c r="L4923" i="1"/>
  <c r="L4332" i="1"/>
  <c r="L4390" i="1"/>
  <c r="L3627" i="1"/>
  <c r="L2691" i="1"/>
  <c r="L3186" i="1"/>
  <c r="L4552" i="1"/>
  <c r="L2077" i="1"/>
  <c r="L2422" i="1"/>
  <c r="L264" i="1"/>
  <c r="L760" i="1"/>
  <c r="L3442" i="1"/>
  <c r="L2615" i="1"/>
  <c r="L1002" i="1"/>
  <c r="L3925" i="1"/>
  <c r="L3475" i="1"/>
  <c r="L1001" i="1"/>
  <c r="L540" i="1"/>
  <c r="L434" i="1"/>
  <c r="L2638" i="1"/>
  <c r="L5031" i="1"/>
  <c r="L3945" i="1"/>
  <c r="L1940" i="1"/>
  <c r="L2386" i="1"/>
  <c r="L3617" i="1"/>
  <c r="L2090" i="1"/>
  <c r="L4642" i="1"/>
  <c r="L3637" i="1"/>
  <c r="L1419" i="1"/>
  <c r="L4635" i="1"/>
  <c r="L3826" i="1"/>
  <c r="L1863" i="1"/>
  <c r="L1334" i="1"/>
  <c r="L4007" i="1"/>
  <c r="L849" i="1"/>
  <c r="L1519" i="1"/>
  <c r="L1206" i="1"/>
  <c r="L811" i="1"/>
  <c r="L4817" i="1"/>
  <c r="L2438" i="1"/>
  <c r="L2864" i="1"/>
  <c r="L1090" i="1"/>
  <c r="L1137" i="1"/>
  <c r="L595" i="1"/>
  <c r="L1917" i="1"/>
  <c r="L4876" i="1"/>
  <c r="L2027" i="1"/>
  <c r="L2757" i="1"/>
  <c r="L4474" i="1"/>
  <c r="L3337" i="1"/>
  <c r="L4983" i="1"/>
  <c r="L3766" i="1"/>
  <c r="L3870" i="1"/>
  <c r="L3197" i="1"/>
  <c r="L1684" i="1"/>
  <c r="L4042" i="1"/>
  <c r="L559" i="1"/>
  <c r="L3287" i="1"/>
  <c r="L3857" i="1"/>
  <c r="L323" i="1"/>
  <c r="L4787" i="1"/>
  <c r="L1479" i="1"/>
  <c r="L2470" i="1"/>
  <c r="L1514" i="1"/>
  <c r="L715" i="1"/>
  <c r="L1330" i="1"/>
  <c r="L3131" i="1"/>
  <c r="L325" i="1"/>
  <c r="L3274" i="1"/>
  <c r="L3619" i="1"/>
  <c r="L2021" i="1"/>
  <c r="L2799" i="1"/>
  <c r="L7" i="1"/>
  <c r="L917" i="1"/>
  <c r="L2846" i="1"/>
  <c r="L3368" i="1"/>
  <c r="L419" i="1"/>
  <c r="L1850" i="1"/>
  <c r="L301" i="1"/>
  <c r="L2612" i="1"/>
  <c r="L153" i="1"/>
  <c r="L394" i="1"/>
  <c r="L2294" i="1"/>
  <c r="L3326" i="1"/>
  <c r="L704" i="1"/>
  <c r="L1332" i="1"/>
  <c r="L3724" i="1"/>
  <c r="L526" i="1"/>
  <c r="L3148" i="1"/>
  <c r="L258" i="1"/>
  <c r="L2140" i="1"/>
  <c r="L2430" i="1"/>
  <c r="L3292" i="1"/>
  <c r="L4304" i="1"/>
  <c r="L4101" i="1"/>
  <c r="L506" i="1"/>
  <c r="L4976" i="1"/>
  <c r="L353" i="1"/>
  <c r="L4667" i="1"/>
  <c r="L477" i="1"/>
  <c r="L2703" i="1"/>
  <c r="L772" i="1"/>
  <c r="L3657" i="1"/>
  <c r="L2067" i="1"/>
  <c r="L4960" i="1"/>
  <c r="L2778" i="1"/>
  <c r="L899" i="1"/>
  <c r="L1700" i="1"/>
  <c r="L1151" i="1"/>
  <c r="L1414" i="1"/>
  <c r="L1379" i="1"/>
  <c r="L5099" i="1"/>
  <c r="L3549" i="1"/>
  <c r="L4281" i="1"/>
  <c r="L3792" i="1"/>
  <c r="L1041" i="1"/>
  <c r="L2125" i="1"/>
  <c r="L3106" i="1"/>
  <c r="L3550" i="1"/>
  <c r="L2706" i="1"/>
  <c r="L4990" i="1"/>
  <c r="L4219" i="1"/>
  <c r="L3850" i="1"/>
  <c r="L973" i="1"/>
  <c r="L1210" i="1"/>
  <c r="L1284" i="1"/>
  <c r="L1499" i="1"/>
  <c r="L1301" i="1"/>
  <c r="L222" i="1"/>
  <c r="L774" i="1"/>
  <c r="L4071" i="1"/>
  <c r="L5160" i="1"/>
  <c r="L2310" i="1"/>
  <c r="L4903" i="1"/>
  <c r="L3453" i="1"/>
  <c r="L2721" i="1"/>
  <c r="L3726" i="1"/>
  <c r="L1273" i="1"/>
  <c r="L1039" i="1"/>
  <c r="L4380" i="1"/>
  <c r="L1366" i="1"/>
  <c r="L2172" i="1"/>
  <c r="L304" i="1"/>
  <c r="L2761" i="1"/>
  <c r="L1727" i="1"/>
  <c r="L4187" i="1"/>
  <c r="L5106" i="1"/>
  <c r="L4027" i="1"/>
  <c r="L2261" i="1"/>
  <c r="L725" i="1"/>
  <c r="L4810" i="1"/>
  <c r="L4423" i="1"/>
  <c r="L403" i="1"/>
  <c r="L3074" i="1"/>
  <c r="L1692" i="1"/>
  <c r="L4932" i="1"/>
  <c r="L4307" i="1"/>
  <c r="L5189" i="1"/>
  <c r="L2828" i="1"/>
  <c r="L2098" i="1"/>
  <c r="L2587" i="1"/>
  <c r="L1018" i="1"/>
  <c r="L3949" i="1"/>
  <c r="L5161" i="1"/>
  <c r="L2748" i="1"/>
  <c r="L3143" i="1"/>
  <c r="L3480" i="1"/>
  <c r="L1286" i="1"/>
  <c r="L3496" i="1"/>
  <c r="L3829" i="1"/>
  <c r="L3674" i="1"/>
  <c r="L2968" i="1"/>
  <c r="L210" i="1"/>
  <c r="L2551" i="1"/>
  <c r="L1434" i="1"/>
  <c r="L3961" i="1"/>
  <c r="L2753" i="1"/>
  <c r="L3262" i="1"/>
  <c r="L3924" i="1"/>
  <c r="L2477" i="1"/>
  <c r="L4155" i="1"/>
  <c r="L229" i="1"/>
  <c r="L2207" i="1"/>
  <c r="L4769" i="1"/>
  <c r="L2070" i="1"/>
  <c r="L4553" i="1"/>
  <c r="L2443" i="1"/>
  <c r="L2572" i="1"/>
  <c r="L5013" i="1"/>
  <c r="L3088" i="1"/>
  <c r="L125" i="1"/>
  <c r="L2789" i="1"/>
  <c r="L1271" i="1"/>
  <c r="L4907" i="1"/>
  <c r="L1106" i="1"/>
  <c r="L1051" i="1"/>
  <c r="L5107" i="1"/>
  <c r="L2894" i="1"/>
  <c r="L1585" i="1"/>
  <c r="L5047" i="1"/>
  <c r="L4354" i="1"/>
  <c r="L4835" i="1"/>
  <c r="L4" i="1"/>
  <c r="L3612" i="1"/>
  <c r="L1370" i="1"/>
  <c r="L1900" i="1"/>
  <c r="L2585" i="1"/>
  <c r="L3696" i="1"/>
  <c r="L5140" i="1"/>
  <c r="L5044" i="1"/>
  <c r="L1832" i="1"/>
  <c r="L4175" i="1"/>
  <c r="L621" i="1"/>
  <c r="L1507" i="1"/>
  <c r="L3806" i="1"/>
  <c r="L1608" i="1"/>
  <c r="L3386" i="1"/>
  <c r="L2561" i="1"/>
  <c r="L27" i="1"/>
  <c r="L128" i="1"/>
  <c r="L4792" i="1"/>
  <c r="L2897" i="1"/>
  <c r="L3920" i="1"/>
  <c r="L3812" i="1"/>
  <c r="L2253" i="1"/>
  <c r="L1304" i="1"/>
  <c r="L1280" i="1"/>
  <c r="L2097" i="1"/>
  <c r="L2073" i="1"/>
  <c r="L2399" i="1"/>
  <c r="L848" i="1"/>
  <c r="L4928" i="1"/>
  <c r="L2854" i="1"/>
  <c r="L267" i="1"/>
  <c r="L4773" i="1"/>
  <c r="L3707" i="1"/>
  <c r="L950" i="1"/>
  <c r="L3199" i="1"/>
  <c r="L182" i="1"/>
  <c r="L861" i="1"/>
  <c r="L4530" i="1"/>
  <c r="L622" i="1"/>
  <c r="L3937" i="1"/>
  <c r="L5210" i="1"/>
  <c r="L2988" i="1"/>
  <c r="L4961" i="1"/>
  <c r="L461" i="1"/>
  <c r="L194" i="1"/>
  <c r="L1966" i="1"/>
  <c r="L522" i="1"/>
  <c r="L4257" i="1"/>
  <c r="L120" i="1"/>
  <c r="L1413" i="1"/>
  <c r="L1202" i="1"/>
  <c r="L627" i="1"/>
  <c r="L2045" i="1"/>
  <c r="L1697" i="1"/>
  <c r="L3765" i="1"/>
  <c r="L3524" i="1"/>
  <c r="L697" i="1"/>
  <c r="L2367" i="1"/>
  <c r="L2273" i="1"/>
  <c r="L3770" i="1"/>
  <c r="L700" i="1"/>
  <c r="L2670" i="1"/>
  <c r="L2516" i="1"/>
  <c r="L2617" i="1"/>
  <c r="L1714" i="1"/>
  <c r="L783" i="1"/>
  <c r="L4340" i="1"/>
  <c r="L2582" i="1"/>
  <c r="L4607" i="1"/>
  <c r="L2719" i="1"/>
  <c r="L644" i="1"/>
  <c r="L4793" i="1"/>
  <c r="L3413" i="1"/>
  <c r="L145" i="1"/>
  <c r="L709" i="1"/>
  <c r="L4703" i="1"/>
  <c r="L909" i="1"/>
  <c r="L4063" i="1"/>
  <c r="L1478" i="1"/>
  <c r="L1312" i="1"/>
  <c r="L3767" i="1"/>
  <c r="L3028" i="1"/>
  <c r="L2646" i="1"/>
  <c r="L1604" i="1"/>
  <c r="L3032" i="1"/>
  <c r="L2167" i="1"/>
  <c r="L166" i="1"/>
  <c r="L3778" i="1"/>
  <c r="L4374" i="1"/>
  <c r="L4341" i="1"/>
  <c r="L3284" i="1"/>
  <c r="L1386" i="1"/>
  <c r="L3229" i="1"/>
  <c r="L879" i="1"/>
  <c r="L1959" i="1"/>
  <c r="L3744" i="1"/>
  <c r="L3813" i="1"/>
  <c r="L1310" i="1"/>
  <c r="L671" i="1"/>
  <c r="L3256" i="1"/>
  <c r="L1822" i="1"/>
  <c r="L4237" i="1"/>
  <c r="L61" i="1"/>
  <c r="L5078" i="1"/>
  <c r="L1198" i="1"/>
  <c r="L4137" i="1"/>
  <c r="L3295" i="1"/>
  <c r="L1711" i="1"/>
  <c r="L1677" i="1"/>
  <c r="L1144" i="1"/>
  <c r="L191" i="1"/>
  <c r="L4260" i="1"/>
  <c r="L1119" i="1"/>
  <c r="L2882" i="1"/>
  <c r="L619" i="1"/>
  <c r="L4851" i="1"/>
  <c r="L3272" i="1"/>
  <c r="L2259" i="1"/>
  <c r="L4972" i="1"/>
  <c r="L3748" i="1"/>
  <c r="L170" i="1"/>
  <c r="L152" i="1"/>
  <c r="L3299" i="1"/>
  <c r="L5004" i="1"/>
  <c r="L3451" i="1"/>
  <c r="L4062" i="1"/>
  <c r="L3518" i="1"/>
  <c r="L979" i="1"/>
  <c r="L1461" i="1"/>
  <c r="L2792" i="1"/>
  <c r="L3289" i="1"/>
  <c r="L1678" i="1"/>
  <c r="L189" i="1"/>
  <c r="L3492" i="1"/>
  <c r="L13" i="1"/>
  <c r="L4860" i="1"/>
  <c r="L1570" i="1"/>
  <c r="L672" i="1"/>
  <c r="L1930" i="1"/>
  <c r="L4392" i="1"/>
  <c r="L247" i="1"/>
  <c r="L3970" i="1"/>
  <c r="L2146" i="1"/>
  <c r="L5090" i="1"/>
  <c r="L1343" i="1"/>
  <c r="L4777" i="1"/>
  <c r="L2059" i="1"/>
  <c r="L3579" i="1"/>
  <c r="L2930" i="1"/>
  <c r="L4989" i="1"/>
  <c r="L2642" i="1"/>
  <c r="L5019" i="1"/>
  <c r="L2161" i="1"/>
  <c r="L2803" i="1"/>
  <c r="L362" i="1"/>
  <c r="L37" i="1"/>
  <c r="L2340" i="1"/>
  <c r="L281" i="1"/>
  <c r="L4902" i="1"/>
  <c r="L2870" i="1"/>
  <c r="L3308" i="1"/>
  <c r="L1399" i="1"/>
  <c r="L1614" i="1"/>
  <c r="L2164" i="1"/>
  <c r="L4080" i="1"/>
  <c r="L1571" i="1"/>
  <c r="L4725" i="1"/>
  <c r="L123" i="1"/>
  <c r="L3600" i="1"/>
  <c r="L3011" i="1"/>
  <c r="L3345" i="1"/>
  <c r="L2048" i="1"/>
  <c r="L660" i="1"/>
  <c r="L718" i="1"/>
  <c r="L3002" i="1"/>
  <c r="L1164" i="1"/>
  <c r="L3401" i="1"/>
  <c r="L4829" i="1"/>
  <c r="L2678" i="1"/>
  <c r="L1862" i="1"/>
  <c r="L3159" i="1"/>
  <c r="L790" i="1"/>
  <c r="L4806" i="1"/>
  <c r="L4816" i="1"/>
  <c r="L4346" i="1"/>
  <c r="L564" i="1"/>
  <c r="L3231" i="1"/>
  <c r="L880" i="1"/>
  <c r="L1114" i="1"/>
  <c r="L3000" i="1"/>
  <c r="L3196" i="1"/>
  <c r="L280" i="1"/>
  <c r="L3900" i="1"/>
  <c r="L2257" i="1"/>
  <c r="L4560" i="1"/>
  <c r="L634" i="1"/>
  <c r="L19" i="1"/>
  <c r="L4189" i="1"/>
  <c r="L3715" i="1"/>
  <c r="L2117" i="1"/>
  <c r="L2298" i="1"/>
  <c r="L5134" i="1"/>
  <c r="L4084" i="1"/>
  <c r="L3323" i="1"/>
  <c r="L1362" i="1"/>
  <c r="L650" i="1"/>
  <c r="L1524" i="1"/>
  <c r="L1649" i="1"/>
  <c r="L628" i="1"/>
  <c r="L3216" i="1"/>
  <c r="L2063" i="1"/>
  <c r="L1098" i="1"/>
  <c r="L519" i="1"/>
  <c r="L2334" i="1"/>
  <c r="L3188" i="1"/>
  <c r="L1686" i="1"/>
  <c r="L1695" i="1"/>
  <c r="L4518" i="1"/>
  <c r="L1099" i="1"/>
  <c r="L815" i="1"/>
  <c r="L2410" i="1"/>
  <c r="L3138" i="1"/>
  <c r="L2458" i="1"/>
  <c r="L2825" i="1"/>
  <c r="L5175" i="1"/>
  <c r="L1954" i="1"/>
  <c r="L2100" i="1"/>
  <c r="L2742" i="1"/>
  <c r="L5168" i="1"/>
  <c r="L4229" i="1"/>
  <c r="L4315" i="1"/>
  <c r="L1732" i="1"/>
  <c r="L3642" i="1"/>
  <c r="L1539" i="1"/>
  <c r="L5043" i="1"/>
  <c r="L356" i="1"/>
  <c r="L3837" i="1"/>
  <c r="L4450" i="1"/>
  <c r="L3607" i="1"/>
  <c r="L1192" i="1"/>
  <c r="L3328" i="1"/>
  <c r="L1183" i="1"/>
  <c r="L3871" i="1"/>
  <c r="L1443" i="1"/>
  <c r="L2526" i="1"/>
  <c r="L4755" i="1"/>
  <c r="L1799" i="1"/>
  <c r="L3136" i="1"/>
  <c r="L4730" i="1"/>
  <c r="L2331" i="1"/>
  <c r="L1568" i="1"/>
  <c r="L2610" i="1"/>
  <c r="L4557" i="1"/>
  <c r="L4144" i="1"/>
  <c r="L3183" i="1"/>
  <c r="L1964" i="1"/>
  <c r="L814" i="1"/>
  <c r="L2376" i="1"/>
  <c r="L4011" i="1"/>
  <c r="L4495" i="1"/>
  <c r="L3601" i="1"/>
  <c r="L4277" i="1"/>
  <c r="L3124" i="1"/>
  <c r="L775" i="1"/>
  <c r="L1600" i="1"/>
  <c r="L4017" i="1"/>
  <c r="L83" i="1"/>
  <c r="L1980" i="1"/>
  <c r="L2637" i="1"/>
  <c r="L3112" i="1"/>
  <c r="L4119" i="1"/>
  <c r="L1277" i="1"/>
  <c r="L2431" i="1"/>
  <c r="L155" i="1"/>
  <c r="L3318" i="1"/>
  <c r="L2158" i="1"/>
  <c r="L335" i="1"/>
  <c r="L3697" i="1"/>
  <c r="L1196" i="1"/>
  <c r="L3683" i="1"/>
  <c r="L399" i="1"/>
  <c r="L3209" i="1"/>
  <c r="L3105" i="1"/>
  <c r="L2072" i="1"/>
  <c r="L1274" i="1"/>
  <c r="L3490" i="1"/>
  <c r="L1981" i="1"/>
  <c r="L91" i="1"/>
  <c r="L246" i="1"/>
  <c r="L1344" i="1"/>
  <c r="L1767" i="1"/>
  <c r="L3584" i="1"/>
  <c r="L1429" i="1"/>
  <c r="L3939" i="1"/>
  <c r="L1249" i="1"/>
  <c r="L2069" i="1"/>
  <c r="L633" i="1"/>
  <c r="L4767" i="1"/>
  <c r="L1462" i="1"/>
  <c r="L2496" i="1"/>
  <c r="L4406" i="1"/>
  <c r="L943" i="1"/>
  <c r="L1496" i="1"/>
  <c r="L598" i="1"/>
  <c r="L2375" i="1"/>
  <c r="L1138" i="1"/>
  <c r="L3066" i="1"/>
  <c r="L2463" i="1"/>
  <c r="L4487" i="1"/>
  <c r="L3422" i="1"/>
  <c r="L3509" i="1"/>
  <c r="L3991" i="1"/>
  <c r="L4744" i="1"/>
  <c r="L1628" i="1"/>
  <c r="L4847" i="1"/>
  <c r="L2900" i="1"/>
  <c r="L4833" i="1"/>
  <c r="L3783" i="1"/>
  <c r="L648" i="1"/>
  <c r="L4002" i="1"/>
  <c r="L752" i="1"/>
  <c r="L1831" i="1"/>
  <c r="L1596" i="1"/>
  <c r="L2649" i="1"/>
  <c r="L221" i="1"/>
  <c r="L541" i="1"/>
  <c r="L3944" i="1"/>
  <c r="L1055" i="1"/>
  <c r="L2008" i="1"/>
  <c r="L178" i="1"/>
  <c r="L3530" i="1"/>
  <c r="L3653" i="1"/>
  <c r="L4178" i="1"/>
  <c r="L3246" i="1"/>
  <c r="L2242" i="1"/>
  <c r="L110" i="1"/>
  <c r="L4296" i="1"/>
  <c r="L3903" i="1"/>
  <c r="L3638" i="1"/>
  <c r="L2754" i="1"/>
  <c r="L232" i="1"/>
  <c r="L3798" i="1"/>
  <c r="L1573" i="1"/>
  <c r="L2629" i="1"/>
  <c r="L5102" i="1"/>
  <c r="L2853" i="1"/>
  <c r="L1057" i="1"/>
  <c r="L2347" i="1"/>
  <c r="L2354" i="1"/>
  <c r="L4019" i="1"/>
  <c r="L896" i="1"/>
  <c r="L467" i="1"/>
  <c r="L2434" i="1"/>
  <c r="L1064" i="1"/>
  <c r="L3842" i="1"/>
  <c r="L1459" i="1"/>
  <c r="L958" i="1"/>
  <c r="L1710" i="1"/>
  <c r="L3974" i="1"/>
  <c r="L2779" i="1"/>
  <c r="L4409" i="1"/>
  <c r="L3777" i="1"/>
  <c r="L5030" i="1"/>
  <c r="L1163" i="1"/>
  <c r="L4698" i="1"/>
  <c r="L976" i="1"/>
  <c r="L2712" i="1"/>
  <c r="L754" i="1"/>
  <c r="L4312" i="1"/>
  <c r="L2116" i="1"/>
  <c r="L4306" i="1"/>
  <c r="L1740" i="1"/>
  <c r="L765" i="1"/>
  <c r="L4038" i="1"/>
  <c r="L1787" i="1"/>
  <c r="L214" i="1"/>
  <c r="L654" i="1"/>
  <c r="L462" i="1"/>
  <c r="L1250" i="1"/>
  <c r="L1491" i="1"/>
  <c r="L4579" i="1"/>
  <c r="L2441" i="1"/>
  <c r="L1423" i="1"/>
  <c r="L3339" i="1"/>
  <c r="L2036" i="1"/>
  <c r="L3695" i="1"/>
  <c r="L1345" i="1"/>
  <c r="L3686" i="1"/>
  <c r="L244" i="1"/>
  <c r="L818" i="1"/>
  <c r="L2301" i="1"/>
  <c r="L4501" i="1"/>
  <c r="L2186" i="1"/>
  <c r="L941" i="1"/>
  <c r="L1368" i="1"/>
  <c r="L456" i="1"/>
  <c r="L3477" i="1"/>
  <c r="L3245" i="1"/>
  <c r="L4240" i="1"/>
  <c r="L3390" i="1"/>
  <c r="L1978" i="1"/>
  <c r="L4022" i="1"/>
  <c r="L3595" i="1"/>
  <c r="L3307" i="1"/>
  <c r="L2302" i="1"/>
  <c r="L4434" i="1"/>
  <c r="L307" i="1"/>
  <c r="L1581" i="1"/>
  <c r="L5201" i="1"/>
  <c r="L4339" i="1"/>
  <c r="L3101" i="1"/>
  <c r="L5145" i="1"/>
  <c r="L4917" i="1"/>
  <c r="L404" i="1"/>
  <c r="L2001" i="1"/>
  <c r="L2647" i="1"/>
  <c r="L1011" i="1"/>
  <c r="L3392" i="1"/>
  <c r="L3840" i="1"/>
  <c r="L591" i="1"/>
  <c r="L1224" i="1"/>
  <c r="L820" i="1"/>
  <c r="L3710" i="1"/>
  <c r="L876" i="1"/>
  <c r="L4154" i="1"/>
  <c r="L1987" i="1"/>
  <c r="L1795" i="1"/>
  <c r="L2460" i="1"/>
  <c r="L834" i="1"/>
  <c r="L4991" i="1"/>
  <c r="L398" i="1"/>
  <c r="L685" i="1"/>
  <c r="L5026" i="1"/>
  <c r="L2404" i="1"/>
  <c r="L504" i="1"/>
  <c r="L2955" i="1"/>
  <c r="L2246" i="1"/>
  <c r="L4159" i="1"/>
  <c r="L3797" i="1"/>
  <c r="L4399" i="1"/>
  <c r="L2663" i="1"/>
  <c r="L2472" i="1"/>
  <c r="L5195" i="1"/>
  <c r="L3624" i="1"/>
  <c r="L1397" i="1"/>
  <c r="L3137" i="1"/>
  <c r="L624" i="1"/>
  <c r="L3484" i="1"/>
  <c r="L1763" i="1"/>
  <c r="L2213" i="1"/>
  <c r="L2540" i="1"/>
  <c r="L3473" i="1"/>
  <c r="L2619" i="1"/>
  <c r="L2652" i="1"/>
  <c r="L1148" i="1"/>
  <c r="L98" i="1"/>
  <c r="L4750" i="1"/>
  <c r="L4639" i="1"/>
  <c r="L4199" i="1"/>
  <c r="L220" i="1"/>
  <c r="L2284" i="1"/>
  <c r="L4535" i="1"/>
  <c r="L1019" i="1"/>
  <c r="L3976" i="1"/>
  <c r="L5204" i="1"/>
  <c r="L3580" i="1"/>
  <c r="L2567" i="1"/>
  <c r="L4092" i="1"/>
  <c r="L138" i="1"/>
  <c r="L2764" i="1"/>
  <c r="L4172" i="1"/>
  <c r="L2515" i="1"/>
  <c r="L3470" i="1"/>
  <c r="L4877" i="1"/>
  <c r="L4477" i="1"/>
  <c r="L4813" i="1"/>
  <c r="L3891" i="1"/>
  <c r="L2877" i="1"/>
  <c r="L3175" i="1"/>
  <c r="L4183" i="1"/>
  <c r="L3832" i="1"/>
  <c r="L5192" i="1"/>
  <c r="L3505" i="1"/>
  <c r="L734" i="1"/>
  <c r="L4151" i="1"/>
  <c r="L1291" i="1"/>
  <c r="L2859" i="1"/>
  <c r="L2588" i="1"/>
  <c r="L2074" i="1"/>
  <c r="L169" i="1"/>
  <c r="L4931" i="1"/>
  <c r="L1774" i="1"/>
  <c r="L2184" i="1"/>
  <c r="L857" i="1"/>
  <c r="L4045" i="1"/>
  <c r="L2766" i="1"/>
  <c r="L4838" i="1"/>
  <c r="L1529" i="1"/>
  <c r="L2911" i="1"/>
  <c r="L2256" i="1"/>
  <c r="L1588" i="1"/>
  <c r="L2135" i="1"/>
  <c r="L3060" i="1"/>
  <c r="L2052" i="1"/>
  <c r="L3885" i="1"/>
  <c r="L3787" i="1"/>
  <c r="L65" i="1"/>
  <c r="L4673" i="1"/>
  <c r="L3276" i="1"/>
  <c r="L2300" i="1"/>
  <c r="L1263" i="1"/>
  <c r="L1670" i="1"/>
  <c r="L2377" i="1"/>
  <c r="L4558" i="1"/>
  <c r="L4372" i="1"/>
  <c r="L4948" i="1"/>
  <c r="L1977" i="1"/>
  <c r="L2009" i="1"/>
  <c r="L4856" i="1"/>
  <c r="L4132" i="1"/>
  <c r="L4596" i="1"/>
  <c r="L705" i="1"/>
  <c r="L2641" i="1"/>
  <c r="L3212" i="1"/>
  <c r="L1130" i="1"/>
  <c r="L2822" i="1"/>
  <c r="L5130" i="1"/>
  <c r="L212" i="1"/>
  <c r="L334" i="1"/>
  <c r="L4330" i="1"/>
  <c r="L1874" i="1"/>
  <c r="L4812" i="1"/>
  <c r="L642" i="1"/>
  <c r="L2924" i="1"/>
  <c r="L4843" i="1"/>
  <c r="L838" i="1"/>
  <c r="L4692" i="1"/>
  <c r="L1613" i="1"/>
  <c r="L498" i="1"/>
  <c r="L2616" i="1"/>
  <c r="L2733" i="1"/>
  <c r="L921" i="1"/>
  <c r="L199" i="1"/>
  <c r="L1754" i="1"/>
  <c r="L332" i="1"/>
  <c r="L3435" i="1"/>
  <c r="L190" i="1"/>
  <c r="L1037" i="1"/>
  <c r="L3656" i="1"/>
  <c r="L3483" i="1"/>
  <c r="L1069" i="1"/>
  <c r="L3852" i="1"/>
  <c r="L1738" i="1"/>
  <c r="L4174" i="1"/>
  <c r="L2050" i="1"/>
  <c r="L1227" i="1"/>
  <c r="L160" i="1"/>
  <c r="L1307" i="1"/>
  <c r="L1083" i="1"/>
  <c r="L2945" i="1"/>
  <c r="L3438" i="1"/>
  <c r="L3093" i="1"/>
  <c r="L68" i="1"/>
  <c r="L4400" i="1"/>
  <c r="L2790" i="1"/>
  <c r="L3238" i="1"/>
  <c r="L551" i="1"/>
  <c r="L1160" i="1"/>
  <c r="L3409" i="1"/>
  <c r="L2131" i="1"/>
  <c r="L2730" i="1"/>
  <c r="L2887" i="1"/>
  <c r="L2772" i="1"/>
  <c r="L1521" i="1"/>
  <c r="L4138" i="1"/>
  <c r="L1788" i="1"/>
  <c r="L1561" i="1"/>
  <c r="L3495" i="1"/>
  <c r="L2917" i="1"/>
  <c r="L2956" i="1"/>
  <c r="L1092" i="1"/>
  <c r="L4089" i="1"/>
  <c r="L5222" i="1"/>
  <c r="L4691" i="1"/>
  <c r="L1938" i="1"/>
  <c r="L2312" i="1"/>
  <c r="L4532" i="1"/>
  <c r="L5017" i="1"/>
  <c r="L4337" i="1"/>
  <c r="L655" i="1"/>
  <c r="L1895" i="1"/>
  <c r="L1803" i="1"/>
  <c r="L8" i="1"/>
  <c r="L3155" i="1"/>
  <c r="L4644" i="1"/>
  <c r="L200" i="1"/>
  <c r="L338" i="1"/>
  <c r="L4592" i="1"/>
  <c r="L4968" i="1"/>
  <c r="L2755" i="1"/>
  <c r="L1216" i="1"/>
  <c r="L3611" i="1"/>
  <c r="L2608" i="1"/>
  <c r="L1640" i="1"/>
  <c r="L4550" i="1"/>
  <c r="L5188" i="1"/>
  <c r="L3746" i="1"/>
  <c r="L4269" i="1"/>
  <c r="L251" i="1"/>
  <c r="L1587" i="1"/>
  <c r="L4637" i="1"/>
  <c r="L3503" i="1"/>
  <c r="L26" i="1"/>
  <c r="L5022" i="1"/>
  <c r="L92" i="1"/>
  <c r="L974" i="1"/>
  <c r="L3688" i="1"/>
  <c r="L3808" i="1"/>
  <c r="L785" i="1"/>
  <c r="L659" i="1"/>
  <c r="L1448" i="1"/>
  <c r="L3147" i="1"/>
  <c r="L3297" i="1"/>
  <c r="L991" i="1"/>
  <c r="L4578" i="1"/>
  <c r="L3163" i="1"/>
  <c r="L4393" i="1"/>
  <c r="L500" i="1"/>
  <c r="L3160" i="1"/>
  <c r="L1793" i="1"/>
  <c r="L4819" i="1"/>
  <c r="L741" i="1"/>
  <c r="L1800" i="1"/>
  <c r="L2162" i="1"/>
  <c r="L4286" i="1"/>
  <c r="L455" i="1"/>
  <c r="L610" i="1"/>
  <c r="J562" i="1"/>
  <c r="J1994" i="1"/>
  <c r="J1420" i="1"/>
  <c r="J688" i="1"/>
  <c r="J3877" i="1"/>
  <c r="J418" i="1"/>
  <c r="J1652" i="1"/>
  <c r="J4906" i="1"/>
  <c r="J819" i="1"/>
  <c r="J1564" i="1"/>
  <c r="J482" i="1"/>
  <c r="J3052" i="1"/>
  <c r="J3892" i="1"/>
  <c r="J3358" i="1"/>
  <c r="J5170" i="1"/>
  <c r="J4893" i="1"/>
  <c r="J3166" i="1"/>
  <c r="J4911" i="1"/>
  <c r="J3104" i="1"/>
  <c r="J3430" i="1"/>
  <c r="J2054" i="1"/>
  <c r="J872" i="1"/>
  <c r="J275" i="1"/>
  <c r="J1052" i="1"/>
  <c r="J616" i="1"/>
  <c r="J4445" i="1"/>
  <c r="J4449" i="1"/>
  <c r="J1525" i="1"/>
  <c r="J3298" i="1"/>
  <c r="J471" i="1"/>
  <c r="J1556" i="1"/>
  <c r="J3896" i="1"/>
  <c r="J238" i="1"/>
  <c r="J4225" i="1"/>
  <c r="J460" i="1"/>
  <c r="J1078" i="1"/>
  <c r="J2127" i="1"/>
  <c r="J3264" i="1"/>
  <c r="J3764" i="1"/>
  <c r="J853" i="1"/>
  <c r="J4493" i="1"/>
  <c r="J42" i="1"/>
  <c r="J2109" i="1"/>
  <c r="J2467" i="1"/>
  <c r="J2623" i="1"/>
  <c r="J1926" i="1"/>
  <c r="J340" i="1"/>
  <c r="J3990" i="1"/>
  <c r="J1484" i="1"/>
  <c r="J1360" i="1"/>
  <c r="J4149" i="1"/>
  <c r="J1990" i="1"/>
  <c r="J1760" i="1"/>
  <c r="J361" i="1"/>
  <c r="J2736" i="1"/>
  <c r="J1912" i="1"/>
  <c r="J1422" i="1"/>
  <c r="J4280" i="1"/>
  <c r="J2333" i="1"/>
  <c r="J545" i="1"/>
  <c r="J569" i="1"/>
  <c r="J720" i="1"/>
  <c r="J1356" i="1"/>
  <c r="J4386" i="1"/>
  <c r="J167" i="1"/>
  <c r="J5072" i="1"/>
  <c r="J2370" i="1"/>
  <c r="J1889" i="1"/>
  <c r="J557" i="1"/>
  <c r="J2180" i="1"/>
  <c r="J3630" i="1"/>
  <c r="J364" i="1"/>
  <c r="J1450" i="1"/>
  <c r="J4587" i="1"/>
  <c r="J1627" i="1"/>
  <c r="J4473" i="1"/>
  <c r="J3404" i="1"/>
  <c r="J2199" i="1"/>
  <c r="J2735" i="1"/>
  <c r="J1782" i="1"/>
  <c r="J3329" i="1"/>
  <c r="J2876" i="1"/>
  <c r="J663" i="1"/>
  <c r="J2216" i="1"/>
  <c r="J940" i="1"/>
  <c r="J3814" i="1"/>
  <c r="J276" i="1"/>
  <c r="J4050" i="1"/>
  <c r="J1162" i="1"/>
  <c r="J94" i="1"/>
  <c r="J4973" i="1"/>
  <c r="J656" i="1"/>
  <c r="J2203" i="1"/>
  <c r="J4298" i="1"/>
  <c r="J328" i="1"/>
  <c r="J2152" i="1"/>
  <c r="J2151" i="1"/>
  <c r="J5128" i="1"/>
  <c r="J1060" i="1"/>
  <c r="J854" i="1"/>
  <c r="J1502" i="1"/>
  <c r="J3192" i="1"/>
  <c r="J4859" i="1"/>
  <c r="J202" i="1"/>
  <c r="J3491" i="1"/>
  <c r="J3879" i="1"/>
  <c r="J142" i="1"/>
  <c r="J4064" i="1"/>
  <c r="J5178" i="1"/>
  <c r="J5018" i="1"/>
  <c r="J2687" i="1"/>
  <c r="J1813" i="1"/>
  <c r="J3352" i="1"/>
  <c r="J2176" i="1"/>
  <c r="J2044" i="1"/>
  <c r="J4292" i="1"/>
  <c r="J391" i="1"/>
  <c r="J2417" i="1"/>
  <c r="J3288" i="1"/>
  <c r="J3117" i="1"/>
  <c r="J2321" i="1"/>
  <c r="J3705" i="1"/>
  <c r="J801" i="1"/>
  <c r="J2189" i="1"/>
  <c r="J4053" i="1"/>
  <c r="J3876" i="1"/>
  <c r="J4513" i="1"/>
  <c r="J271" i="1"/>
  <c r="J2950" i="1"/>
  <c r="J3932" i="1"/>
  <c r="J1896" i="1"/>
  <c r="J156" i="1"/>
  <c r="J2711" i="1"/>
  <c r="J1201" i="1"/>
  <c r="J615" i="1"/>
  <c r="J4166" i="1"/>
  <c r="J2082" i="1"/>
  <c r="J4095" i="1"/>
  <c r="J2524" i="1"/>
  <c r="J3965" i="1"/>
  <c r="J112" i="1"/>
  <c r="J1105" i="1"/>
  <c r="J1364" i="1"/>
  <c r="J5000" i="1"/>
  <c r="J3476" i="1"/>
  <c r="J868" i="1"/>
  <c r="J792" i="1"/>
  <c r="J2305" i="1"/>
  <c r="J1811" i="1"/>
  <c r="J51" i="1"/>
  <c r="J2717" i="1"/>
  <c r="J4243" i="1"/>
  <c r="J3254" i="1"/>
  <c r="J1449" i="1"/>
  <c r="J4305" i="1"/>
  <c r="J1225" i="1"/>
  <c r="J603" i="1"/>
  <c r="J4701" i="1"/>
  <c r="J3525" i="1"/>
  <c r="J2718" i="1"/>
  <c r="J906" i="1"/>
  <c r="J4713" i="1"/>
  <c r="J4249" i="1"/>
  <c r="J371" i="1"/>
  <c r="J4167" i="1"/>
  <c r="J366" i="1"/>
  <c r="J3241" i="1"/>
  <c r="J3585" i="1"/>
  <c r="J1872" i="1"/>
  <c r="J1772" i="1"/>
  <c r="J4778" i="1"/>
  <c r="J4347" i="1"/>
  <c r="J3737" i="1"/>
  <c r="J114" i="1"/>
  <c r="J996" i="1"/>
  <c r="J4697" i="1"/>
  <c r="J4999" i="1"/>
  <c r="J2768" i="1"/>
  <c r="J2644" i="1"/>
  <c r="J3919" i="1"/>
  <c r="J935" i="1"/>
  <c r="J3963" i="1"/>
  <c r="J2651" i="1"/>
  <c r="J1664" i="1"/>
  <c r="J4800" i="1"/>
  <c r="J100" i="1"/>
  <c r="J2765" i="1"/>
  <c r="J3228" i="1"/>
  <c r="J4171" i="1"/>
  <c r="J4232" i="1"/>
  <c r="J3122" i="1"/>
  <c r="J4216" i="1"/>
  <c r="J2019" i="1"/>
  <c r="J2141" i="1"/>
  <c r="J719" i="1"/>
  <c r="J5181" i="1"/>
  <c r="J329" i="1"/>
  <c r="J2475" i="1"/>
  <c r="J2770" i="1"/>
  <c r="J2498" i="1"/>
  <c r="J910" i="1"/>
  <c r="J2031" i="1"/>
  <c r="J1269" i="1"/>
  <c r="J2464" i="1"/>
  <c r="J3261" i="1"/>
  <c r="J3045" i="1"/>
  <c r="J1191" i="1"/>
  <c r="J320" i="1"/>
  <c r="J2099" i="1"/>
  <c r="J4645" i="1"/>
  <c r="J4618" i="1"/>
  <c r="J776" i="1"/>
  <c r="J3667" i="1"/>
  <c r="J724" i="1"/>
  <c r="J793" i="1"/>
  <c r="J3327" i="1"/>
  <c r="J2075" i="1"/>
  <c r="J5079" i="1"/>
  <c r="J842" i="1"/>
  <c r="J4525" i="1"/>
  <c r="J5076" i="1"/>
  <c r="J5212" i="1"/>
  <c r="J4982" i="1"/>
  <c r="J516" i="1"/>
  <c r="J1253" i="1"/>
  <c r="J5109" i="1"/>
  <c r="J3395" i="1"/>
  <c r="J2017" i="1"/>
  <c r="J2821" i="1"/>
  <c r="J2999" i="1"/>
  <c r="J538" i="1"/>
  <c r="J3389" i="1"/>
  <c r="J2819" i="1"/>
  <c r="J5038" i="1"/>
  <c r="J3462" i="1"/>
  <c r="J1126" i="1"/>
  <c r="J3690" i="1"/>
  <c r="J574" i="1"/>
  <c r="J3234" i="1"/>
  <c r="J4299" i="1"/>
  <c r="J4818" i="1"/>
  <c r="J1991" i="1"/>
  <c r="J2631" i="1"/>
  <c r="J2239" i="1"/>
  <c r="J817" i="1"/>
  <c r="J590" i="1"/>
  <c r="J1102" i="1"/>
  <c r="J643" i="1"/>
  <c r="J287" i="1"/>
  <c r="J158" i="1"/>
  <c r="J3733" i="1"/>
  <c r="J1048" i="1"/>
  <c r="J1141" i="1"/>
  <c r="J3346" i="1"/>
  <c r="J548" i="1"/>
  <c r="J442" i="1"/>
  <c r="J2368" i="1"/>
  <c r="J3603" i="1"/>
  <c r="J1764" i="1"/>
  <c r="J3613" i="1"/>
  <c r="J2547" i="1"/>
  <c r="J3335" i="1"/>
  <c r="J1698" i="1"/>
  <c r="J2201" i="1"/>
  <c r="J2665" i="1"/>
  <c r="J439" i="1"/>
  <c r="J3775" i="1"/>
  <c r="J4736" i="1"/>
  <c r="J5016" i="1"/>
  <c r="J2746" i="1"/>
  <c r="J2214" i="1"/>
  <c r="J1776" i="1"/>
  <c r="J2801" i="1"/>
  <c r="J3731" i="1"/>
  <c r="J4953" i="1"/>
  <c r="J2695" i="1"/>
  <c r="J149" i="1"/>
  <c r="J4388" i="1"/>
  <c r="J1601" i="1"/>
  <c r="J1532" i="1"/>
  <c r="J3722" i="1"/>
  <c r="J4465" i="1"/>
  <c r="J4500" i="1"/>
  <c r="J4597" i="1"/>
  <c r="J3755" i="1"/>
  <c r="J5035" i="1"/>
  <c r="J3497" i="1"/>
  <c r="J5084" i="1"/>
  <c r="J3946" i="1"/>
  <c r="J2613" i="1"/>
  <c r="J3915" i="1"/>
  <c r="J1170" i="1"/>
  <c r="J2308" i="1"/>
  <c r="J3547" i="1"/>
  <c r="J283" i="1"/>
  <c r="J2303" i="1"/>
  <c r="J743" i="1"/>
  <c r="J2814" i="1"/>
  <c r="J2212" i="1"/>
  <c r="J3006" i="1"/>
  <c r="J3273" i="1"/>
  <c r="J3184" i="1"/>
  <c r="J3225" i="1"/>
  <c r="J618" i="1"/>
  <c r="J2804" i="1"/>
  <c r="J4420" i="1"/>
  <c r="J1541" i="1"/>
  <c r="J162" i="1"/>
  <c r="J1152" i="1"/>
  <c r="J2250" i="1"/>
  <c r="J3226" i="1"/>
  <c r="J5045" i="1"/>
  <c r="J2869" i="1"/>
  <c r="J3227" i="1"/>
  <c r="J3738" i="1"/>
  <c r="J5055" i="1"/>
  <c r="J4613" i="1"/>
  <c r="J890" i="1"/>
  <c r="J243" i="1"/>
  <c r="J3047" i="1"/>
  <c r="J1725" i="1"/>
  <c r="J302" i="1"/>
  <c r="J1401" i="1"/>
  <c r="J54" i="1"/>
  <c r="J1212" i="1"/>
  <c r="J3391" i="1"/>
  <c r="J1765" i="1"/>
  <c r="J282" i="1"/>
  <c r="J2502" i="1"/>
  <c r="J1612" i="1"/>
  <c r="J549" i="1"/>
  <c r="J2998" i="1"/>
  <c r="J3910" i="1"/>
  <c r="J4459" i="1"/>
  <c r="J511" i="1"/>
  <c r="J2307" i="1"/>
  <c r="J2522" i="1"/>
  <c r="J409" i="1"/>
  <c r="J4807" i="1"/>
  <c r="J1445" i="1"/>
  <c r="J1498" i="1"/>
  <c r="J987" i="1"/>
  <c r="J4957" i="1"/>
  <c r="J415" i="1"/>
  <c r="J662" i="1"/>
  <c r="J1759" i="1"/>
  <c r="J3905" i="1"/>
  <c r="J2206" i="1"/>
  <c r="J1171" i="1"/>
  <c r="J242" i="1"/>
  <c r="J2912" i="1"/>
  <c r="J2178" i="1"/>
  <c r="J3634" i="1"/>
  <c r="J2379" i="1"/>
  <c r="J5105" i="1"/>
  <c r="J141" i="1"/>
  <c r="J3424" i="1"/>
  <c r="J2594" i="1"/>
  <c r="J4954" i="1"/>
  <c r="J923" i="1"/>
  <c r="J3498" i="1"/>
  <c r="J3618" i="1"/>
  <c r="J1283" i="1"/>
  <c r="J2159" i="1"/>
  <c r="J740" i="1"/>
  <c r="J2204" i="1"/>
  <c r="J4033" i="1"/>
  <c r="J3309" i="1"/>
  <c r="J97" i="1"/>
  <c r="J3381" i="1"/>
  <c r="J4868" i="1"/>
  <c r="J1918" i="1"/>
  <c r="J367" i="1"/>
  <c r="J4117" i="1"/>
  <c r="J4191" i="1"/>
  <c r="J4789" i="1"/>
  <c r="J4629" i="1"/>
  <c r="J1667" i="1"/>
  <c r="J1743" i="1"/>
  <c r="J48" i="1"/>
  <c r="J4275" i="1"/>
  <c r="J5208" i="1"/>
  <c r="J1577" i="1"/>
  <c r="J693" i="1"/>
  <c r="J1531" i="1"/>
  <c r="J2543" i="1"/>
  <c r="J4627" i="1"/>
  <c r="J2932" i="1"/>
  <c r="J24" i="1"/>
  <c r="J1526" i="1"/>
  <c r="J1687" i="1"/>
  <c r="J4652" i="1"/>
  <c r="J4664" i="1"/>
  <c r="J4834" i="1"/>
  <c r="J600" i="1"/>
  <c r="J3820" i="1"/>
  <c r="J4102" i="1"/>
  <c r="J1436" i="1"/>
  <c r="J3988" i="1"/>
  <c r="J75" i="1"/>
  <c r="J2323" i="1"/>
  <c r="J1801" i="1"/>
  <c r="J2126" i="1"/>
  <c r="J4018" i="1"/>
  <c r="J4709" i="1"/>
  <c r="J3918" i="1"/>
  <c r="J4413" i="1"/>
  <c r="J4604" i="1"/>
  <c r="J716" i="1"/>
  <c r="J3340" i="1"/>
  <c r="J962" i="1"/>
  <c r="J582" i="1"/>
  <c r="J2593" i="1"/>
  <c r="J321" i="1"/>
  <c r="J2344" i="1"/>
  <c r="J2679" i="1"/>
  <c r="J4375" i="1"/>
  <c r="J2690" i="1"/>
  <c r="J4334" i="1"/>
  <c r="J4780" i="1"/>
  <c r="J2392" i="1"/>
  <c r="J4600" i="1"/>
  <c r="J1654" i="1"/>
  <c r="J4104" i="1"/>
  <c r="J4255" i="1"/>
  <c r="J4605" i="1"/>
  <c r="J4728" i="1"/>
  <c r="J72" i="1"/>
  <c r="J3120" i="1"/>
  <c r="J5085" i="1"/>
  <c r="J1341" i="1"/>
  <c r="J3759" i="1"/>
  <c r="J3889" i="1"/>
  <c r="J4937" i="1"/>
  <c r="J2654" i="1"/>
  <c r="J1309" i="1"/>
  <c r="J3522" i="1"/>
  <c r="J3116" i="1"/>
  <c r="J2121" i="1"/>
  <c r="J680" i="1"/>
  <c r="J1838" i="1"/>
  <c r="J1583" i="1"/>
  <c r="J913" i="1"/>
  <c r="J3046" i="1"/>
  <c r="J379" i="1"/>
  <c r="J2643" i="1"/>
  <c r="J4765" i="1"/>
  <c r="J1107" i="1"/>
  <c r="J1259" i="1"/>
  <c r="J3281" i="1"/>
  <c r="J983" i="1"/>
  <c r="J3191" i="1"/>
  <c r="J5185" i="1"/>
  <c r="J596" i="1"/>
  <c r="J2501" i="1"/>
  <c r="J4564" i="1"/>
  <c r="J1058" i="1"/>
  <c r="J113" i="1"/>
  <c r="J2104" i="1"/>
  <c r="J40" i="1"/>
  <c r="J5146" i="1"/>
  <c r="J2202" i="1"/>
  <c r="J4439" i="1"/>
  <c r="J47" i="1"/>
  <c r="J4457" i="1"/>
  <c r="J5194" i="1"/>
  <c r="J4634" i="1"/>
  <c r="J3268" i="1"/>
  <c r="J4316" i="1"/>
  <c r="J4106" i="1"/>
  <c r="J3677" i="1"/>
  <c r="J2777" i="1"/>
  <c r="J5002" i="1"/>
  <c r="J2640" i="1"/>
  <c r="J1897" i="1"/>
  <c r="J5120" i="1"/>
  <c r="J2491" i="1"/>
  <c r="J3551" i="1"/>
  <c r="J3862" i="1"/>
  <c r="J3362" i="1"/>
  <c r="J2064" i="1"/>
  <c r="J1477" i="1"/>
  <c r="J1239" i="1"/>
  <c r="J4109" i="1"/>
  <c r="J4943" i="1"/>
  <c r="J3003" i="1"/>
  <c r="J1492" i="1"/>
  <c r="J2395" i="1"/>
  <c r="J2400" i="1"/>
  <c r="J2258" i="1"/>
  <c r="J2971" i="1"/>
  <c r="J895" i="1"/>
  <c r="J4124" i="1"/>
  <c r="J1208" i="1"/>
  <c r="J1235" i="1"/>
  <c r="J3768" i="1"/>
  <c r="J1576" i="1"/>
  <c r="J604" i="1"/>
  <c r="J1683" i="1"/>
  <c r="J2384" i="1"/>
  <c r="J3353" i="1"/>
  <c r="J381" i="1"/>
  <c r="J1988" i="1"/>
  <c r="J144" i="1"/>
  <c r="J1014" i="1"/>
  <c r="J2607" i="1"/>
  <c r="J198" i="1"/>
  <c r="J3790" i="1"/>
  <c r="J1188" i="1"/>
  <c r="J4694" i="1"/>
  <c r="J193" i="1"/>
  <c r="J32" i="1"/>
  <c r="J5075" i="1"/>
  <c r="J763" i="1"/>
  <c r="J786" i="1"/>
  <c r="J4272" i="1"/>
  <c r="J5159" i="1"/>
  <c r="J1812" i="1"/>
  <c r="J4317" i="1"/>
  <c r="J5070" i="1"/>
  <c r="J270" i="1"/>
  <c r="J286" i="1"/>
  <c r="J3286" i="1"/>
  <c r="J4278" i="1"/>
  <c r="J4444" i="1"/>
  <c r="J4659" i="1"/>
  <c r="J2949" i="1"/>
  <c r="J1262" i="1"/>
  <c r="J2648" i="1"/>
  <c r="J3661" i="1"/>
  <c r="J4617" i="1"/>
  <c r="J225" i="1"/>
  <c r="J4289" i="1"/>
  <c r="J3865" i="1"/>
  <c r="J4093" i="1"/>
  <c r="J316" i="1"/>
  <c r="J2094" i="1"/>
  <c r="J566" i="1"/>
  <c r="J3519" i="1"/>
  <c r="J452" i="1"/>
  <c r="J1377" i="1"/>
  <c r="J3302" i="1"/>
  <c r="J1372" i="1"/>
  <c r="J3429" i="1"/>
  <c r="J1471" i="1"/>
  <c r="J4890" i="1"/>
  <c r="J1821" i="1"/>
  <c r="J1892" i="1"/>
  <c r="J1313" i="1"/>
  <c r="J2469" i="1"/>
  <c r="J2418" i="1"/>
  <c r="J1593" i="1"/>
  <c r="J4926" i="1"/>
  <c r="J2951" i="1"/>
  <c r="J4100" i="1"/>
  <c r="J1662" i="1"/>
  <c r="J4536" i="1"/>
  <c r="J5104" i="1"/>
  <c r="J1945" i="1"/>
  <c r="J2680" i="1"/>
  <c r="J5206" i="1"/>
  <c r="J397" i="1"/>
  <c r="J253" i="1"/>
  <c r="J4230" i="1"/>
  <c r="J1705" i="1"/>
  <c r="J3904" i="1"/>
  <c r="J536" i="1"/>
  <c r="J1647" i="1"/>
  <c r="J3423" i="1"/>
  <c r="J944" i="1"/>
  <c r="J3922" i="1"/>
  <c r="J4638" i="1"/>
  <c r="J1955" i="1"/>
  <c r="J4314" i="1"/>
  <c r="J2484" i="1"/>
  <c r="J3146" i="1"/>
  <c r="J1629" i="1"/>
  <c r="J897" i="1"/>
  <c r="J3095" i="1"/>
  <c r="J3487" i="1"/>
  <c r="J3749" i="1"/>
  <c r="J261" i="1"/>
  <c r="J4563" i="1"/>
  <c r="J3054" i="1"/>
  <c r="J4656" i="1"/>
  <c r="J2849" i="1"/>
  <c r="J5108" i="1"/>
  <c r="J101" i="1"/>
  <c r="J1050" i="1"/>
  <c r="J612" i="1"/>
  <c r="J3134" i="1"/>
  <c r="J22" i="1"/>
  <c r="J4058" i="1"/>
  <c r="J2774" i="1"/>
  <c r="J1294" i="1"/>
  <c r="J602" i="1"/>
  <c r="J1070" i="1"/>
  <c r="J4874" i="1"/>
  <c r="J4529" i="1"/>
  <c r="J5053" i="1"/>
  <c r="J2840" i="1"/>
  <c r="J348" i="1"/>
  <c r="J2269" i="1"/>
  <c r="J3127" i="1"/>
  <c r="J3118" i="1"/>
  <c r="J4215" i="1"/>
  <c r="J4589" i="1"/>
  <c r="J2138" i="1"/>
  <c r="J131" i="1"/>
  <c r="J746" i="1"/>
  <c r="J3108" i="1"/>
  <c r="J12" i="1"/>
  <c r="J1919" i="1"/>
  <c r="J858" i="1"/>
  <c r="J4873" i="1"/>
  <c r="J3640" i="1"/>
  <c r="J393" i="1"/>
  <c r="J563" i="1"/>
  <c r="J4894" i="1"/>
  <c r="J2033" i="1"/>
  <c r="J4435" i="1"/>
  <c r="J2823" i="1"/>
  <c r="J5198" i="1"/>
  <c r="J28" i="1"/>
  <c r="J4782" i="1"/>
  <c r="J3985" i="1"/>
  <c r="J3349" i="1"/>
  <c r="J3700" i="1"/>
  <c r="J4869" i="1"/>
  <c r="J915" i="1"/>
  <c r="J532" i="1"/>
  <c r="J269" i="1"/>
  <c r="J4546" i="1"/>
  <c r="J4719" i="1"/>
  <c r="J1302" i="1"/>
  <c r="J4378" i="1"/>
  <c r="J1381" i="1"/>
  <c r="J1807" i="1"/>
  <c r="J4837" i="1"/>
  <c r="J667" i="1"/>
  <c r="J2875" i="1"/>
  <c r="J1928" i="1"/>
  <c r="J1504" i="1"/>
  <c r="J2581" i="1"/>
  <c r="J3687" i="1"/>
  <c r="J3626" i="1"/>
  <c r="J2728" i="1"/>
  <c r="J1205" i="1"/>
  <c r="J3736" i="1"/>
  <c r="J4131" i="1"/>
  <c r="J2682" i="1"/>
  <c r="J1485" i="1"/>
  <c r="J539" i="1"/>
  <c r="J968" i="1"/>
  <c r="J2954" i="1"/>
  <c r="J3907" i="1"/>
  <c r="J2994" i="1"/>
  <c r="J969" i="1"/>
  <c r="J4979" i="1"/>
  <c r="J3313" i="1"/>
  <c r="J2591" i="1"/>
  <c r="J4391" i="1"/>
  <c r="J2604" i="1"/>
  <c r="J2120" i="1"/>
  <c r="J118" i="1"/>
  <c r="J2041" i="1"/>
  <c r="J2919" i="1"/>
  <c r="J1851" i="1"/>
  <c r="J1908" i="1"/>
  <c r="J2393" i="1"/>
  <c r="J4014" i="1"/>
  <c r="J4408" i="1"/>
  <c r="J1543" i="1"/>
  <c r="J3113" i="1"/>
  <c r="J631" i="1"/>
  <c r="J5218" i="1"/>
  <c r="J2510" i="1"/>
  <c r="J1533" i="1"/>
  <c r="J4059" i="1"/>
  <c r="J3072" i="1"/>
  <c r="J1724" i="1"/>
  <c r="J2976" i="1"/>
  <c r="J3214" i="1"/>
  <c r="J363" i="1"/>
  <c r="J883" i="1"/>
  <c r="J4913" i="1"/>
  <c r="J1034" i="1"/>
  <c r="J3151" i="1"/>
  <c r="J2734" i="1"/>
  <c r="J3608" i="1"/>
  <c r="J3005" i="1"/>
  <c r="J1761" i="1"/>
  <c r="J3543" i="1"/>
  <c r="J4290" i="1"/>
  <c r="J4118" i="1"/>
  <c r="J2606" i="1"/>
  <c r="J25" i="1"/>
  <c r="J2759" i="1"/>
  <c r="J1547" i="1"/>
  <c r="J2851" i="1"/>
  <c r="J4803" i="1"/>
  <c r="J4466" i="1"/>
  <c r="J5048" i="1"/>
  <c r="J1566" i="1"/>
  <c r="J3536" i="1"/>
  <c r="J5138" i="1"/>
  <c r="J3375" i="1"/>
  <c r="J4878" i="1"/>
  <c r="J3568" i="1"/>
  <c r="J2295" i="1"/>
  <c r="J3333" i="1"/>
  <c r="J2297" i="1"/>
  <c r="J525" i="1"/>
  <c r="J2709" i="1"/>
  <c r="J4311" i="1"/>
  <c r="J3014" i="1"/>
  <c r="J1622" i="1"/>
  <c r="J949" i="1"/>
  <c r="J3090" i="1"/>
  <c r="J2219" i="1"/>
  <c r="J2433" i="1"/>
  <c r="J2559" i="1"/>
  <c r="J3583" i="1"/>
  <c r="J606" i="1"/>
  <c r="J1806" i="1"/>
  <c r="J2513" i="1"/>
  <c r="J4046" i="1"/>
  <c r="J3022" i="1"/>
  <c r="J322" i="1"/>
  <c r="J3956" i="1"/>
  <c r="J1200" i="1"/>
  <c r="J1021" i="1"/>
  <c r="J1172" i="1"/>
  <c r="J2724" i="1"/>
  <c r="J1223" i="1"/>
  <c r="J390" i="1"/>
  <c r="J4733" i="1"/>
  <c r="J1819" i="1"/>
  <c r="J3678" i="1"/>
  <c r="J4853" i="1"/>
  <c r="J3024" i="1"/>
  <c r="J1635" i="1"/>
  <c r="J1324" i="1"/>
  <c r="J3249" i="1"/>
  <c r="J5033" i="1"/>
  <c r="J534" i="1"/>
  <c r="J5199" i="1"/>
  <c r="J692" i="1"/>
  <c r="J4114" i="1"/>
  <c r="J405" i="1"/>
  <c r="J2024" i="1"/>
  <c r="J3357" i="1"/>
  <c r="J3311" i="1"/>
  <c r="J5147" i="1"/>
  <c r="J4593" i="1"/>
  <c r="J2409" i="1"/>
  <c r="J3244" i="1"/>
  <c r="J135" i="1"/>
  <c r="J4440" i="1"/>
  <c r="J1835" i="1"/>
  <c r="J4176" i="1"/>
  <c r="J3508" i="1"/>
  <c r="J2590" i="1"/>
  <c r="J1602" i="1"/>
  <c r="J4946" i="1"/>
  <c r="J916" i="1"/>
  <c r="J4520" i="1"/>
  <c r="J1190" i="1"/>
  <c r="J4418" i="1"/>
  <c r="J2762" i="1"/>
  <c r="J2285" i="1"/>
  <c r="J4680" i="1"/>
  <c r="J920" i="1"/>
  <c r="J4731" i="1"/>
  <c r="J288" i="1"/>
  <c r="J810" i="1"/>
  <c r="J1085" i="1"/>
  <c r="J4356" i="1"/>
  <c r="J2564" i="1"/>
  <c r="J1958" i="1"/>
  <c r="J903" i="1"/>
  <c r="J4097" i="1"/>
  <c r="J3660" i="1"/>
  <c r="J808" i="1"/>
  <c r="J3796" i="1"/>
  <c r="J3761" i="1"/>
  <c r="J124" i="1"/>
  <c r="J3982" i="1"/>
  <c r="J1298" i="1"/>
  <c r="J1982" i="1"/>
  <c r="J4321" i="1"/>
  <c r="J730" i="1"/>
  <c r="J1868" i="1"/>
  <c r="J103" i="1"/>
  <c r="J177" i="1"/>
  <c r="J3916" i="1"/>
  <c r="J3342" i="1"/>
  <c r="J3173" i="1"/>
  <c r="J798" i="1"/>
  <c r="J2402" i="1"/>
  <c r="J5088" i="1"/>
  <c r="J3233" i="1"/>
  <c r="J4825" i="1"/>
  <c r="J2136" i="1"/>
  <c r="J1167" i="1"/>
  <c r="J4196" i="1"/>
  <c r="J873" i="1"/>
  <c r="J3174" i="1"/>
  <c r="J5059" i="1"/>
  <c r="J4657" i="1"/>
  <c r="J183" i="1"/>
  <c r="J250" i="1"/>
  <c r="J3411" i="1"/>
  <c r="J4397" i="1"/>
  <c r="J2338" i="1"/>
  <c r="J11" i="1"/>
  <c r="J4885" i="1"/>
  <c r="J4811" i="1"/>
  <c r="J2255" i="1"/>
  <c r="J205" i="1"/>
  <c r="J1428" i="1"/>
  <c r="J4974" i="1"/>
  <c r="J4687" i="1"/>
  <c r="J3957" i="1"/>
  <c r="J2169" i="1"/>
  <c r="J912" i="1"/>
  <c r="J4427" i="1"/>
  <c r="J4417" i="1"/>
  <c r="J4848" i="1"/>
  <c r="J1387" i="1"/>
  <c r="J4035" i="1"/>
  <c r="J611" i="1"/>
  <c r="J438" i="1"/>
  <c r="J4945" i="1"/>
  <c r="J2699" i="1"/>
  <c r="J3529" i="1"/>
  <c r="J521" i="1"/>
  <c r="J947" i="1"/>
  <c r="J4791" i="1"/>
  <c r="J2575" i="1"/>
  <c r="J375" i="1"/>
  <c r="J333" i="1"/>
  <c r="J5100" i="1"/>
  <c r="J1781" i="1"/>
  <c r="J4325" i="1"/>
  <c r="J3040" i="1"/>
  <c r="J3232" i="1"/>
  <c r="J2053" i="1"/>
  <c r="J3973" i="1"/>
  <c r="J1466" i="1"/>
  <c r="J1128" i="1"/>
  <c r="J4348" i="1"/>
  <c r="J383" i="1"/>
  <c r="J3984" i="1"/>
  <c r="J2266" i="1"/>
  <c r="J954" i="1"/>
  <c r="J1506" i="1"/>
  <c r="J2509" i="1"/>
  <c r="J412" i="1"/>
  <c r="J69" i="1"/>
  <c r="J450" i="1"/>
  <c r="J3067" i="1"/>
  <c r="J3291" i="1"/>
  <c r="J3772" i="1"/>
  <c r="J865" i="1"/>
  <c r="J2727" i="1"/>
  <c r="J2423" i="1"/>
  <c r="J3348" i="1"/>
  <c r="J3558" i="1"/>
  <c r="J5112" i="1"/>
  <c r="J2124" i="1"/>
  <c r="J3801" i="1"/>
  <c r="J2589" i="1"/>
  <c r="J1834" i="1"/>
  <c r="J3347" i="1"/>
  <c r="J2933" i="1"/>
  <c r="J1035" i="1"/>
  <c r="J759" i="1"/>
  <c r="J3086" i="1"/>
  <c r="J2205" i="1"/>
  <c r="J804" i="1"/>
  <c r="J524" i="1"/>
  <c r="J4997" i="1"/>
  <c r="J3786" i="1"/>
  <c r="J3185" i="1"/>
  <c r="J1451" i="1"/>
  <c r="J1270" i="1"/>
  <c r="J136" i="1"/>
  <c r="J1553" i="1"/>
  <c r="J401" i="1"/>
  <c r="J314" i="1"/>
  <c r="J3447" i="1"/>
  <c r="J4760" i="1"/>
  <c r="J2661" i="1"/>
  <c r="J1901" i="1"/>
  <c r="J4914" i="1"/>
  <c r="J2249" i="1"/>
  <c r="J2714" i="1"/>
  <c r="J3096" i="1"/>
  <c r="J4483" i="1"/>
  <c r="J1276" i="1"/>
  <c r="J1597" i="1"/>
  <c r="J1625" i="1"/>
  <c r="J1634" i="1"/>
  <c r="J4458" i="1"/>
  <c r="J3556" i="1"/>
  <c r="J3260" i="1"/>
  <c r="J3178" i="1"/>
  <c r="J4157" i="1"/>
  <c r="J380" i="1"/>
  <c r="J1222" i="1"/>
  <c r="J1780" i="1"/>
  <c r="J1067" i="1"/>
  <c r="J4678" i="1"/>
  <c r="J1008" i="1"/>
  <c r="J4696" i="1"/>
  <c r="J1749" i="1"/>
  <c r="J4721" i="1"/>
  <c r="J4864" i="1"/>
  <c r="J3154" i="1"/>
  <c r="J2037" i="1"/>
  <c r="J2234" i="1"/>
  <c r="J676" i="1"/>
  <c r="J4653" i="1"/>
  <c r="J4551" i="1"/>
  <c r="J1464" i="1"/>
  <c r="J5080" i="1"/>
  <c r="J1961" i="1"/>
  <c r="J1924" i="1"/>
  <c r="J2683" i="1"/>
  <c r="J512" i="1"/>
  <c r="J2011" i="1"/>
  <c r="J3269" i="1"/>
  <c r="J2580" i="1"/>
  <c r="J4658" i="1"/>
  <c r="J3485" i="1"/>
  <c r="J1076" i="1"/>
  <c r="J3969" i="1"/>
  <c r="J3597" i="1"/>
  <c r="J2525" i="1"/>
  <c r="J89" i="1"/>
  <c r="J35" i="1"/>
  <c r="J3319" i="1"/>
  <c r="J5155" i="1"/>
  <c r="J860" i="1"/>
  <c r="J4708" i="1"/>
  <c r="J2497" i="1"/>
  <c r="J2405" i="1"/>
  <c r="J5158" i="1"/>
  <c r="J2939" i="1"/>
  <c r="J1234" i="1"/>
  <c r="J748" i="1"/>
  <c r="J1905" i="1"/>
  <c r="J4099" i="1"/>
  <c r="J1063" i="1"/>
  <c r="J3049" i="1"/>
  <c r="J2916" i="1"/>
  <c r="J5131" i="1"/>
  <c r="J1244" i="1"/>
  <c r="J1290" i="1"/>
  <c r="J2541" i="1"/>
  <c r="J553" i="1"/>
  <c r="J4796" i="1"/>
  <c r="J1087" i="1"/>
  <c r="J4456" i="1"/>
  <c r="J992" i="1"/>
  <c r="J50" i="1"/>
  <c r="J4293" i="1"/>
  <c r="J4078" i="1"/>
  <c r="J2503" i="1"/>
  <c r="J4234" i="1"/>
  <c r="J5137" i="1"/>
  <c r="J866" i="1"/>
  <c r="J1297" i="1"/>
  <c r="J1655" i="1"/>
  <c r="J1306" i="1"/>
  <c r="J4980" i="1"/>
  <c r="J490" i="1"/>
  <c r="J1575" i="1"/>
  <c r="J3822" i="1"/>
  <c r="J1579" i="1"/>
  <c r="J1033" i="1"/>
  <c r="J1388" i="1"/>
  <c r="J1406" i="1"/>
  <c r="J4971" i="1"/>
  <c r="J664" i="1"/>
  <c r="J1645" i="1"/>
  <c r="J2653" i="1"/>
  <c r="J1925" i="1"/>
  <c r="J4660" i="1"/>
  <c r="J2805" i="1"/>
  <c r="J567" i="1"/>
  <c r="J1333" i="1"/>
  <c r="J1858" i="1"/>
  <c r="J1486" i="1"/>
  <c r="J1404" i="1"/>
  <c r="J3599" i="1"/>
  <c r="J111" i="1"/>
  <c r="J4079" i="1"/>
  <c r="J2992" i="1"/>
  <c r="J4935" i="1"/>
  <c r="J2881" i="1"/>
  <c r="J421" i="1"/>
  <c r="J1155" i="1"/>
  <c r="J1986" i="1"/>
  <c r="J4854" i="1"/>
  <c r="J5083" i="1"/>
  <c r="J3655" i="1"/>
  <c r="J840" i="1"/>
  <c r="J277" i="1"/>
  <c r="J3989" i="1"/>
  <c r="J2708" i="1"/>
  <c r="J2413" i="1"/>
  <c r="J4125" i="1"/>
  <c r="J2311" i="1"/>
  <c r="J2725" i="1"/>
  <c r="J1816" i="1"/>
  <c r="J1701" i="1"/>
  <c r="J835" i="1"/>
  <c r="J3050" i="1"/>
  <c r="J2089" i="1"/>
  <c r="J1470" i="1"/>
  <c r="J154" i="1"/>
  <c r="J414" i="1"/>
  <c r="J1592" i="1"/>
  <c r="J4714" i="1"/>
  <c r="J3344" i="1"/>
  <c r="J3071" i="1"/>
  <c r="J326" i="1"/>
  <c r="J151" i="1"/>
  <c r="J3434" i="1"/>
  <c r="J1663" i="1"/>
  <c r="J4094" i="1"/>
  <c r="J3431" i="1"/>
  <c r="J3026" i="1"/>
  <c r="J107" i="1"/>
  <c r="J3010" i="1"/>
  <c r="J4188" i="1"/>
  <c r="J3566" i="1"/>
  <c r="J3296" i="1"/>
  <c r="J4497" i="1"/>
  <c r="J3259" i="1"/>
  <c r="J3732" i="1"/>
  <c r="J4594" i="1"/>
  <c r="J3663" i="1"/>
  <c r="J2165" i="1"/>
  <c r="J2806" i="1"/>
  <c r="J4441" i="1"/>
  <c r="J1074" i="1"/>
  <c r="J3844" i="1"/>
  <c r="J3125" i="1"/>
  <c r="J494" i="1"/>
  <c r="J620" i="1"/>
  <c r="J4908" i="1"/>
  <c r="J2533" i="1"/>
  <c r="J3383" i="1"/>
  <c r="J4616" i="1"/>
  <c r="J2390" i="1"/>
  <c r="J2193" i="1"/>
  <c r="J2043" i="1"/>
  <c r="J2970" i="1"/>
  <c r="J1750" i="1"/>
  <c r="J4912" i="1"/>
  <c r="J2689" i="1"/>
  <c r="J1342" i="1"/>
  <c r="J3221" i="1"/>
  <c r="J3198" i="1"/>
  <c r="J44" i="1"/>
  <c r="J3218" i="1"/>
  <c r="J4320" i="1"/>
  <c r="J43" i="1"/>
  <c r="J2329" i="1"/>
  <c r="J2966" i="1"/>
  <c r="J106" i="1"/>
  <c r="J1236" i="1"/>
  <c r="J1238" i="1"/>
  <c r="J2062" i="1"/>
  <c r="J2838" i="1"/>
  <c r="J1232" i="1"/>
  <c r="J3012" i="1"/>
  <c r="J1968" i="1"/>
  <c r="J77" i="1"/>
  <c r="J777" i="1"/>
  <c r="J4096" i="1"/>
  <c r="J4222" i="1"/>
  <c r="J1054" i="1"/>
  <c r="J4867" i="1"/>
  <c r="J3928" i="1"/>
  <c r="J1679" i="1"/>
  <c r="J930" i="1"/>
  <c r="J2842" i="1"/>
  <c r="J4670" i="1"/>
  <c r="J1847" i="1"/>
  <c r="J3415" i="1"/>
  <c r="J2884" i="1"/>
  <c r="J3672" i="1"/>
  <c r="J4218" i="1"/>
  <c r="J977" i="1"/>
  <c r="J2692" i="1"/>
  <c r="J1003" i="1"/>
  <c r="J2983" i="1"/>
  <c r="J2656" i="1"/>
  <c r="J1357" i="1"/>
  <c r="J3570" i="1"/>
  <c r="J2716" i="1"/>
  <c r="J1998" i="1"/>
  <c r="J2926" i="1"/>
  <c r="J86" i="1"/>
  <c r="J550" i="1"/>
  <c r="J4262" i="1"/>
  <c r="J2429" i="1"/>
  <c r="J4162" i="1"/>
  <c r="J3399" i="1"/>
  <c r="J2476" i="1"/>
  <c r="J5213" i="1"/>
  <c r="J2901" i="1"/>
  <c r="J2562" i="1"/>
  <c r="J3001" i="1"/>
  <c r="J3741" i="1"/>
  <c r="J4134" i="1"/>
  <c r="J3527" i="1"/>
  <c r="J5223" i="1"/>
  <c r="J21" i="1"/>
  <c r="J576" i="1"/>
  <c r="J4883" i="1"/>
  <c r="J3056" i="1"/>
  <c r="J4297" i="1"/>
  <c r="J324" i="1"/>
  <c r="J2964" i="1"/>
  <c r="J308" i="1"/>
  <c r="J4270" i="1"/>
  <c r="J2457" i="1"/>
  <c r="J2283" i="1"/>
  <c r="J386" i="1"/>
  <c r="J1911" i="1"/>
  <c r="J2722" i="1"/>
  <c r="J1589" i="1"/>
  <c r="J4524" i="1"/>
  <c r="J3544" i="1"/>
  <c r="J881" i="1"/>
  <c r="J1669" i="1"/>
  <c r="J4828" i="1"/>
  <c r="J3418" i="1"/>
  <c r="J4715" i="1"/>
  <c r="J4482" i="1"/>
  <c r="J2030" i="1"/>
  <c r="J5162" i="1"/>
  <c r="J3379" i="1"/>
  <c r="J4436" i="1"/>
  <c r="J2276" i="1"/>
  <c r="J1616" i="1"/>
  <c r="J5171" i="1"/>
  <c r="J3921" i="1"/>
  <c r="J1658" i="1"/>
  <c r="J53" i="1"/>
  <c r="J3385" i="1"/>
  <c r="J2091" i="1"/>
  <c r="J4082" i="1"/>
  <c r="J305" i="1"/>
  <c r="J2142" i="1"/>
  <c r="J262" i="1"/>
  <c r="J3258" i="1"/>
  <c r="J4136" i="1"/>
  <c r="J457" i="1"/>
  <c r="J4424" i="1"/>
  <c r="J217" i="1"/>
  <c r="J4204" i="1"/>
  <c r="J4522" i="1"/>
  <c r="J4184" i="1"/>
  <c r="J3804" i="1"/>
  <c r="J1913" i="1"/>
  <c r="J2675" i="1"/>
  <c r="J3393" i="1"/>
  <c r="J4958" i="1"/>
  <c r="J2625" i="1"/>
  <c r="J499" i="1"/>
  <c r="J2229" i="1"/>
  <c r="J2537" i="1"/>
  <c r="J4467" i="1"/>
  <c r="J1554" i="1"/>
  <c r="J884" i="1"/>
  <c r="J2371" i="1"/>
  <c r="J2451" i="1"/>
  <c r="J678" i="1"/>
  <c r="J5066" i="1"/>
  <c r="J635" i="1"/>
  <c r="J2978" i="1"/>
  <c r="J3223" i="1"/>
  <c r="J2108" i="1"/>
  <c r="J578" i="1"/>
  <c r="J2659" i="1"/>
  <c r="J2969" i="1"/>
  <c r="J2626" i="1"/>
  <c r="J4197" i="1"/>
  <c r="J272" i="1"/>
  <c r="J827" i="1"/>
  <c r="J1856" i="1"/>
  <c r="J1242" i="1"/>
  <c r="J4366" i="1"/>
  <c r="J1538" i="1"/>
  <c r="J2673" i="1"/>
  <c r="J1610" i="1"/>
  <c r="J3455" i="1"/>
  <c r="J336" i="1"/>
  <c r="J2282" i="1"/>
  <c r="J2843" i="1"/>
  <c r="J1199" i="1"/>
  <c r="J1848" i="1"/>
  <c r="J3085" i="1"/>
  <c r="J4511" i="1"/>
  <c r="J3980" i="1"/>
  <c r="J3856" i="1"/>
  <c r="J268" i="1"/>
  <c r="J4772" i="1"/>
  <c r="J3275" i="1"/>
  <c r="J201" i="1"/>
  <c r="J1474" i="1"/>
  <c r="J584" i="1"/>
  <c r="J636" i="1"/>
  <c r="J3533" i="1"/>
  <c r="J3838" i="1"/>
  <c r="J2245" i="1"/>
  <c r="J1023" i="1"/>
  <c r="J2723" i="1"/>
  <c r="J5127" i="1"/>
  <c r="J3587" i="1"/>
  <c r="J1446" i="1"/>
  <c r="J2356" i="1"/>
  <c r="J2925" i="1"/>
  <c r="J2274" i="1"/>
  <c r="J2166" i="1"/>
  <c r="J2369" i="1"/>
  <c r="J4998" i="1"/>
  <c r="J4784" i="1"/>
  <c r="J294" i="1"/>
  <c r="J1946" i="1"/>
  <c r="J852" i="1"/>
  <c r="J5015" i="1"/>
  <c r="J926" i="1"/>
  <c r="J4401" i="1"/>
  <c r="J3454" i="1"/>
  <c r="J1020" i="1"/>
  <c r="J1605" i="1"/>
  <c r="J1354" i="1"/>
  <c r="J729" i="1"/>
  <c r="J4690" i="1"/>
  <c r="J317" i="1"/>
  <c r="J3859" i="1"/>
  <c r="J420" i="1"/>
  <c r="J2350" i="1"/>
  <c r="J3433" i="1"/>
  <c r="J4549" i="1"/>
  <c r="J3382" i="1"/>
  <c r="J4858" i="1"/>
  <c r="J1841" i="1"/>
  <c r="J2987" i="1"/>
  <c r="J2576" i="1"/>
  <c r="J1685" i="1"/>
  <c r="J2020" i="1"/>
  <c r="J4962" i="1"/>
  <c r="J975" i="1"/>
  <c r="J2314" i="1"/>
  <c r="J1159" i="1"/>
  <c r="J2474" i="1"/>
  <c r="J3671" i="1"/>
  <c r="J867" i="1"/>
  <c r="J1476" i="1"/>
  <c r="J3526" i="1"/>
  <c r="J5214" i="1"/>
  <c r="J466" i="1"/>
  <c r="J4852" i="1"/>
  <c r="J2335" i="1"/>
  <c r="J961" i="1"/>
  <c r="J3596" i="1"/>
  <c r="J3139" i="1"/>
  <c r="J822" i="1"/>
  <c r="J3236" i="1"/>
  <c r="J159" i="1"/>
  <c r="J1766" i="1"/>
  <c r="J3408" i="1"/>
  <c r="J3064" i="1"/>
  <c r="J1960" i="1"/>
  <c r="J639" i="1"/>
  <c r="J2397" i="1"/>
  <c r="J4266" i="1"/>
  <c r="J1939" i="1"/>
  <c r="J346" i="1"/>
  <c r="J3070" i="1"/>
  <c r="J695" i="1"/>
  <c r="J46" i="1"/>
  <c r="J3397" i="1"/>
  <c r="J4323" i="1"/>
  <c r="J3848" i="1"/>
  <c r="J105" i="1"/>
  <c r="J4107" i="1"/>
  <c r="J3081" i="1"/>
  <c r="J2187" i="1"/>
  <c r="J4024" i="1"/>
  <c r="J4888" i="1"/>
  <c r="J5141" i="1"/>
  <c r="J3874" i="1"/>
  <c r="J614" i="1"/>
  <c r="J2428" i="1"/>
  <c r="J2529" i="1"/>
  <c r="J4383" i="1"/>
  <c r="J2281" i="1"/>
  <c r="J4489" i="1"/>
  <c r="J1582" i="1"/>
  <c r="J778" i="1"/>
  <c r="J4663" i="1"/>
  <c r="J3590" i="1"/>
  <c r="J918" i="1"/>
  <c r="J2531" i="1"/>
  <c r="J3459" i="1"/>
  <c r="J952" i="1"/>
  <c r="J2835" i="1"/>
  <c r="J5103" i="1"/>
  <c r="J3204" i="1"/>
  <c r="J416" i="1"/>
  <c r="J3869" i="1"/>
  <c r="J2218" i="1"/>
  <c r="J2357" i="1"/>
  <c r="J4248" i="1"/>
  <c r="J4217" i="1"/>
  <c r="J4870" i="1"/>
  <c r="J3927" i="1"/>
  <c r="J2153" i="1"/>
  <c r="J2985" i="1"/>
  <c r="J1266" i="1"/>
  <c r="J473" i="1"/>
  <c r="J2584" i="1"/>
  <c r="J1810" i="1"/>
  <c r="J5067" i="1"/>
  <c r="J2381" i="1"/>
  <c r="J2061" i="1"/>
  <c r="J4142" i="1"/>
  <c r="J3591" i="1"/>
  <c r="J4310" i="1"/>
  <c r="J4944" i="1"/>
  <c r="J3811" i="1"/>
  <c r="J3486" i="1"/>
  <c r="J4556" i="1"/>
  <c r="J1009" i="1"/>
  <c r="J1473" i="1"/>
  <c r="J3206" i="1"/>
  <c r="J1080" i="1"/>
  <c r="J1184" i="1"/>
  <c r="J517" i="1"/>
  <c r="J1722" i="1"/>
  <c r="J1904" i="1"/>
  <c r="J3994" i="1"/>
  <c r="J1516" i="1"/>
  <c r="J714" i="1"/>
  <c r="J4955" i="1"/>
  <c r="J978" i="1"/>
  <c r="J4521" i="1"/>
  <c r="J2601" i="1"/>
  <c r="J2726" i="1"/>
  <c r="J1272" i="1"/>
  <c r="J537" i="1"/>
  <c r="J4147" i="1"/>
  <c r="J2346" i="1"/>
  <c r="J4862" i="1"/>
  <c r="J1161" i="1"/>
  <c r="J2785" i="1"/>
  <c r="J4324" i="1"/>
  <c r="J496" i="1"/>
  <c r="J2322" i="1"/>
  <c r="J2595" i="1"/>
  <c r="J2596" i="1"/>
  <c r="J998" i="1"/>
  <c r="J1845" i="1"/>
  <c r="J3569" i="1"/>
  <c r="J1758" i="1"/>
  <c r="J2521" i="1"/>
  <c r="J4074" i="1"/>
  <c r="J4620" i="1"/>
  <c r="J3621" i="1"/>
  <c r="J4683" i="1"/>
  <c r="J5006" i="1"/>
  <c r="J1006" i="1"/>
  <c r="J4301" i="1"/>
  <c r="J2150" i="1"/>
  <c r="J5139" i="1"/>
  <c r="J2738" i="1"/>
  <c r="J2809" i="1"/>
  <c r="J3635" i="1"/>
  <c r="J4362" i="1"/>
  <c r="J1973" i="1"/>
  <c r="J428" i="1"/>
  <c r="J2694" i="1"/>
  <c r="J431" i="1"/>
  <c r="J1717" i="1"/>
  <c r="J2006" i="1"/>
  <c r="J239" i="1"/>
  <c r="J435" i="1"/>
  <c r="J2795" i="1"/>
  <c r="J2508" i="1"/>
  <c r="J2446" i="1"/>
  <c r="J3658" i="1"/>
  <c r="J4684" i="1"/>
  <c r="J448" i="1"/>
  <c r="J4763" i="1"/>
  <c r="J3938" i="1"/>
  <c r="J3704" i="1"/>
  <c r="J2173" i="1"/>
  <c r="J726" i="1"/>
  <c r="J2372" i="1"/>
  <c r="J3899" i="1"/>
  <c r="J3673" i="1"/>
  <c r="J2055" i="1"/>
  <c r="J4606" i="1"/>
  <c r="J4108" i="1"/>
  <c r="J1702" i="1"/>
  <c r="J3893" i="1"/>
  <c r="J2598" i="1"/>
  <c r="J3278" i="1"/>
  <c r="J681" i="1"/>
  <c r="J2963" i="1"/>
  <c r="J4507" i="1"/>
  <c r="J3823" i="1"/>
  <c r="J2" i="1"/>
  <c r="J3512" i="1"/>
  <c r="J2480" i="1"/>
  <c r="J542" i="1"/>
  <c r="J647" i="1"/>
  <c r="J900" i="1"/>
  <c r="J1783" i="1"/>
  <c r="J1463" i="1"/>
  <c r="J1586" i="1"/>
  <c r="J3042" i="1"/>
  <c r="J3557" i="1"/>
  <c r="J2271" i="1"/>
  <c r="J805" i="1"/>
  <c r="J1882" i="1"/>
  <c r="J2336" i="1"/>
  <c r="J4351" i="1"/>
  <c r="J2029" i="1"/>
  <c r="J2899" i="1"/>
  <c r="J1136" i="1"/>
  <c r="J78" i="1"/>
  <c r="J2538" i="1"/>
  <c r="J607" i="1"/>
  <c r="J3048" i="1"/>
  <c r="J257" i="1"/>
  <c r="J4438" i="1"/>
  <c r="J1369" i="1"/>
  <c r="J2398" i="1"/>
  <c r="J1648" i="1"/>
  <c r="J3541" i="1"/>
  <c r="J799" i="1"/>
  <c r="J2658" i="1"/>
  <c r="J2929" i="1"/>
  <c r="J4282" i="1"/>
  <c r="J2833" i="1"/>
  <c r="J856" i="1"/>
  <c r="J670" i="1"/>
  <c r="J4951" i="1"/>
  <c r="J4919" i="1"/>
  <c r="J632" i="1"/>
  <c r="J254" i="1"/>
  <c r="J4756" i="1"/>
  <c r="J4464" i="1"/>
  <c r="J408" i="1"/>
  <c r="J4048" i="1"/>
  <c r="J2622" i="1"/>
  <c r="J5125" i="1"/>
  <c r="J2632" i="1"/>
  <c r="J657" i="1"/>
  <c r="J392" i="1"/>
  <c r="J3721" i="1"/>
  <c r="J809" i="1"/>
  <c r="J3912" i="1"/>
  <c r="J3894" i="1"/>
  <c r="J4897" i="1"/>
  <c r="J1708" i="1"/>
  <c r="J1194" i="1"/>
  <c r="J5136" i="1"/>
  <c r="J2406" i="1"/>
  <c r="J1157" i="1"/>
  <c r="J3426" i="1"/>
  <c r="J3643" i="1"/>
  <c r="J4236" i="1"/>
  <c r="J1952" i="1"/>
  <c r="J4554" i="1"/>
  <c r="J757" i="1"/>
  <c r="J2251" i="1"/>
  <c r="J5135" i="1"/>
  <c r="J4583" i="1"/>
  <c r="J4123" i="1"/>
  <c r="J4208" i="1"/>
  <c r="J679" i="1"/>
  <c r="J5073" i="1"/>
  <c r="J1611" i="1"/>
  <c r="J1275" i="1"/>
  <c r="J4840" i="1"/>
  <c r="J2270" i="1"/>
  <c r="J2931" i="1"/>
  <c r="J3008" i="1"/>
  <c r="J3203" i="1"/>
  <c r="J1104" i="1"/>
  <c r="J163" i="1"/>
  <c r="J5040" i="1"/>
  <c r="J479" i="1"/>
  <c r="J2287" i="1"/>
  <c r="J5123" i="1"/>
  <c r="J2973" i="1"/>
  <c r="J2958" i="1"/>
  <c r="J2248" i="1"/>
  <c r="J2181" i="1"/>
  <c r="J2505" i="1"/>
  <c r="J3312" i="1"/>
  <c r="J1784" i="1"/>
  <c r="J907" i="1"/>
  <c r="J2669" i="1"/>
  <c r="J1910" i="1"/>
  <c r="J2705" i="1"/>
  <c r="J2023" i="1"/>
  <c r="J577" i="1"/>
  <c r="J495" i="1"/>
  <c r="J3562" i="1"/>
  <c r="J45" i="1"/>
  <c r="J1031" i="1"/>
  <c r="J4448" i="1"/>
  <c r="J626" i="1"/>
  <c r="J5226" i="1"/>
  <c r="J3351" i="1"/>
  <c r="J638" i="1"/>
  <c r="J2905" i="1"/>
  <c r="J1456" i="1"/>
  <c r="J2720" i="1"/>
  <c r="J2995" i="1"/>
  <c r="J3121" i="1"/>
  <c r="J330" i="1"/>
  <c r="J780" i="1"/>
  <c r="J3152" i="1"/>
  <c r="J2782" i="1"/>
  <c r="J5157" i="1"/>
  <c r="J4548" i="1"/>
  <c r="J3751" i="1"/>
  <c r="J3725" i="1"/>
  <c r="J3782" i="1"/>
  <c r="J4090" i="1"/>
  <c r="J2852" i="1"/>
  <c r="J988" i="1"/>
  <c r="J1129" i="1"/>
  <c r="J4636" i="1"/>
  <c r="J2664" i="1"/>
  <c r="J4580" i="1"/>
  <c r="J629" i="1"/>
  <c r="J4396" i="1"/>
  <c r="J3364" i="1"/>
  <c r="J2698" i="1"/>
  <c r="J4364" i="1"/>
  <c r="J3689" i="1"/>
  <c r="J95" i="1"/>
  <c r="J2627" i="1"/>
  <c r="J4036" i="1"/>
  <c r="J2602" i="1"/>
  <c r="J410" i="1"/>
  <c r="J1056" i="1"/>
  <c r="J850" i="1"/>
  <c r="J174" i="1"/>
  <c r="J2299" i="1"/>
  <c r="J2671" i="1"/>
  <c r="J350" i="1"/>
  <c r="J2115" i="1"/>
  <c r="J788" i="1"/>
  <c r="J2810" i="1"/>
  <c r="J3868" i="1"/>
  <c r="J3403" i="1"/>
  <c r="J93" i="1"/>
  <c r="J3110" i="1"/>
  <c r="J1598" i="1"/>
  <c r="J341" i="1"/>
  <c r="J2408" i="1"/>
  <c r="J2829" i="1"/>
  <c r="J1187" i="1"/>
  <c r="J2586" i="1"/>
  <c r="J2007" i="1"/>
  <c r="J2896" i="1"/>
  <c r="J766" i="1"/>
  <c r="J733" i="1"/>
  <c r="J687" i="1"/>
  <c r="J1282" i="1"/>
  <c r="J4879" i="1"/>
  <c r="J3182" i="1"/>
  <c r="J4021" i="1"/>
  <c r="J1733" i="1"/>
  <c r="J3107" i="1"/>
  <c r="J4720" i="1"/>
  <c r="J1383" i="1"/>
  <c r="J1860" i="1"/>
  <c r="J458" i="1"/>
  <c r="J2339" i="1"/>
  <c r="J2874" i="1"/>
  <c r="J891" i="1"/>
  <c r="J3169" i="1"/>
  <c r="J2330" i="1"/>
  <c r="J3979" i="1"/>
  <c r="J203" i="1"/>
  <c r="J2519" i="1"/>
  <c r="J4612" i="1"/>
  <c r="J2633" i="1"/>
  <c r="J4872" i="1"/>
  <c r="J1861" i="1"/>
  <c r="J3456" i="1"/>
  <c r="J5056" i="1"/>
  <c r="J1032" i="1"/>
  <c r="J4841" i="1"/>
  <c r="J3167" i="1"/>
  <c r="J2225" i="1"/>
  <c r="J1626" i="1"/>
  <c r="J4319" i="1"/>
  <c r="J237" i="1"/>
  <c r="J833" i="1"/>
  <c r="J3878" i="1"/>
  <c r="J2391" i="1"/>
  <c r="J4246" i="1"/>
  <c r="J2530" i="1"/>
  <c r="J972" i="1"/>
  <c r="J2382" i="1"/>
  <c r="J49" i="1"/>
  <c r="J1943" i="1"/>
  <c r="J1651" i="1"/>
  <c r="J1328" i="1"/>
  <c r="J168" i="1"/>
  <c r="J1866" i="1"/>
  <c r="J2002" i="1"/>
  <c r="J3968" i="1"/>
  <c r="J491" i="1"/>
  <c r="J4122" i="1"/>
  <c r="J2816" i="1"/>
  <c r="J2844" i="1"/>
  <c r="J2697" i="1"/>
  <c r="J3789" i="1"/>
  <c r="J3727" i="1"/>
  <c r="J1762" i="1"/>
  <c r="J5220" i="1"/>
  <c r="J4103" i="1"/>
  <c r="J3452" i="1"/>
  <c r="J4288" i="1"/>
  <c r="J1530" i="1"/>
  <c r="J3202" i="1"/>
  <c r="J1059" i="1"/>
  <c r="J5028" i="1"/>
  <c r="J87" i="1"/>
  <c r="J932" i="1"/>
  <c r="J3641" i="1"/>
  <c r="J755" i="1"/>
  <c r="J1047" i="1"/>
  <c r="J2745" i="1"/>
  <c r="J441" i="1"/>
  <c r="J1400" i="1"/>
  <c r="J1017" i="1"/>
  <c r="J2046" i="1"/>
  <c r="J3881" i="1"/>
  <c r="J1402" i="1"/>
  <c r="J1440" i="1"/>
  <c r="J3489" i="1"/>
  <c r="J1951" i="1"/>
  <c r="J928" i="1"/>
  <c r="J1150" i="1"/>
  <c r="J1488" i="1"/>
  <c r="J1948" i="1"/>
  <c r="J1676" i="1"/>
  <c r="J4076" i="1"/>
  <c r="J1062" i="1"/>
  <c r="J1877" i="1"/>
  <c r="J2102" i="1"/>
  <c r="J5036" i="1"/>
  <c r="J1489" i="1"/>
  <c r="J444" i="1"/>
  <c r="J3933" i="1"/>
  <c r="J1989" i="1"/>
  <c r="J2439" i="1"/>
  <c r="J4023" i="1"/>
  <c r="J4502" i="1"/>
  <c r="J1442" i="1"/>
  <c r="J2771" i="1"/>
  <c r="J1500" i="1"/>
  <c r="J2952" i="1"/>
  <c r="J1026" i="1"/>
  <c r="J2478" i="1"/>
  <c r="J3913" i="1"/>
  <c r="J2563" i="1"/>
  <c r="J3099" i="1"/>
  <c r="J3179" i="1"/>
  <c r="J3620" i="1"/>
  <c r="J1548" i="1"/>
  <c r="J4762" i="1"/>
  <c r="J2856" i="1"/>
  <c r="J3693" i="1"/>
  <c r="J666" i="1"/>
  <c r="J3712" i="1"/>
  <c r="J4699" i="1"/>
  <c r="J1073" i="1"/>
  <c r="J986" i="1"/>
  <c r="J1121" i="1"/>
  <c r="J3207" i="1"/>
  <c r="J2238" i="1"/>
  <c r="J4915" i="1"/>
  <c r="J936" i="1"/>
  <c r="J3436" i="1"/>
  <c r="J3132" i="1"/>
  <c r="J1944" i="1"/>
  <c r="J1891" i="1"/>
  <c r="J3897" i="1"/>
  <c r="J2568" i="1"/>
  <c r="J970" i="1"/>
  <c r="J546" i="1"/>
  <c r="J1472" i="1"/>
  <c r="J1688" i="1"/>
  <c r="J1823" i="1"/>
  <c r="J683" i="1"/>
  <c r="J547" i="1"/>
  <c r="J1515" i="1"/>
  <c r="J3888" i="1"/>
  <c r="J2937" i="1"/>
  <c r="J2144" i="1"/>
  <c r="J4432" i="1"/>
  <c r="J1173" i="1"/>
  <c r="J1024" i="1"/>
  <c r="J531" i="1"/>
  <c r="J3073" i="1"/>
  <c r="J893" i="1"/>
  <c r="J4706" i="1"/>
  <c r="J2997" i="1"/>
  <c r="J2885" i="1"/>
  <c r="J5029" i="1"/>
  <c r="J4603" i="1"/>
  <c r="J1116" i="1"/>
  <c r="J2747" i="1"/>
  <c r="J2880" i="1"/>
  <c r="J3929" i="1"/>
  <c r="J1744" i="1"/>
  <c r="J5153" i="1"/>
  <c r="J4514" i="1"/>
  <c r="J2686" i="1"/>
  <c r="J306" i="1"/>
  <c r="J4177" i="1"/>
  <c r="J552" i="1"/>
  <c r="J3461" i="1"/>
  <c r="J1390" i="1"/>
  <c r="J4676" i="1"/>
  <c r="J1864" i="1"/>
  <c r="J1318" i="1"/>
  <c r="J2848" i="1"/>
  <c r="J735" i="1"/>
  <c r="J1211" i="1"/>
  <c r="J5001" i="1"/>
  <c r="J1854" i="1"/>
  <c r="J3083" i="1"/>
  <c r="J1689" i="1"/>
  <c r="J3799" i="1"/>
  <c r="J2532" i="1"/>
  <c r="J4640" i="1"/>
  <c r="J2775" i="1"/>
  <c r="J2788" i="1"/>
  <c r="J2267" i="1"/>
  <c r="J1742" i="1"/>
  <c r="J4030" i="1"/>
  <c r="J4116" i="1"/>
  <c r="J864" i="1"/>
  <c r="J2010" i="1"/>
  <c r="J2313" i="1"/>
  <c r="J4484" i="1"/>
  <c r="J3133" i="1"/>
  <c r="J4303" i="1"/>
  <c r="J3714" i="1"/>
  <c r="J5020" i="1"/>
  <c r="J4161" i="1"/>
  <c r="J2306" i="1"/>
  <c r="J2662" i="1"/>
  <c r="J355" i="1"/>
  <c r="J195" i="1"/>
  <c r="J186" i="1"/>
  <c r="J1691" i="1"/>
  <c r="J197" i="1"/>
  <c r="J226" i="1"/>
  <c r="J4927" i="1"/>
  <c r="J488" i="1"/>
  <c r="J2419" i="1"/>
  <c r="J3193" i="1"/>
  <c r="J3942" i="1"/>
  <c r="J2080" i="1"/>
  <c r="J2482" i="1"/>
  <c r="J4711" i="1"/>
  <c r="J4732" i="1"/>
  <c r="J2236" i="1"/>
  <c r="J59" i="1"/>
  <c r="J3208" i="1"/>
  <c r="J5219" i="1"/>
  <c r="J4966" i="1"/>
  <c r="J3168" i="1"/>
  <c r="J3747" i="1"/>
  <c r="J2288" i="1"/>
  <c r="J1903" i="1"/>
  <c r="J2088" i="1"/>
  <c r="J266" i="1"/>
  <c r="J3898" i="1"/>
  <c r="J1639" i="1"/>
  <c r="J2160" i="1"/>
  <c r="J1233" i="1"/>
  <c r="J4947" i="1"/>
  <c r="J1081" i="1"/>
  <c r="J2175" i="1"/>
  <c r="J4737" i="1"/>
  <c r="J1747" i="1"/>
  <c r="J3200" i="1"/>
  <c r="J2039" i="1"/>
  <c r="J2025" i="1"/>
  <c r="J3849" i="1"/>
  <c r="J3380" i="1"/>
  <c r="J2490" i="1"/>
  <c r="J3467" i="1"/>
  <c r="J3257" i="1"/>
  <c r="J4494" i="1"/>
  <c r="J5071" i="1"/>
  <c r="J5081" i="1"/>
  <c r="J4981" i="1"/>
  <c r="J892" i="1"/>
  <c r="J1883" i="1"/>
  <c r="J3594" i="1"/>
  <c r="J4371" i="1"/>
  <c r="J411" i="1"/>
  <c r="J3858" i="1"/>
  <c r="J1975" i="1"/>
  <c r="J4665" i="1"/>
  <c r="J3901" i="1"/>
  <c r="J2599" i="1"/>
  <c r="J1029" i="1"/>
  <c r="J4252" i="1"/>
  <c r="J33" i="1"/>
  <c r="J4938" i="1"/>
  <c r="J4614" i="1"/>
  <c r="J1243" i="1"/>
  <c r="J3161" i="1"/>
  <c r="J102" i="1"/>
  <c r="J3306" i="1"/>
  <c r="J1007" i="1"/>
  <c r="J2198" i="1"/>
  <c r="J4146" i="1"/>
  <c r="J1317" i="1"/>
  <c r="J3582" i="1"/>
  <c r="J3243" i="1"/>
  <c r="J2583" i="1"/>
  <c r="J1214" i="1"/>
  <c r="J1825" i="1"/>
  <c r="J4051" i="1"/>
  <c r="J5069" i="1"/>
  <c r="J4091" i="1"/>
  <c r="J4729" i="1"/>
  <c r="J4666" i="1"/>
  <c r="J2836" i="1"/>
  <c r="J2280" i="1"/>
  <c r="J3172" i="1"/>
  <c r="J4608" i="1"/>
  <c r="J4491" i="1"/>
  <c r="J3548" i="1"/>
  <c r="J4254" i="1"/>
  <c r="J1044" i="1"/>
  <c r="J4839" i="1"/>
  <c r="J4065" i="1"/>
  <c r="J2296" i="1"/>
  <c r="J4081" i="1"/>
  <c r="J5217" i="1"/>
  <c r="J4993" i="1"/>
  <c r="J1509" i="1"/>
  <c r="J4850" i="1"/>
  <c r="J4963" i="1"/>
  <c r="J1142" i="1"/>
  <c r="J4880" i="1"/>
  <c r="J1487" i="1"/>
  <c r="J652" i="1"/>
  <c r="J5143" i="1"/>
  <c r="J2758" i="1"/>
  <c r="J2898" i="1"/>
  <c r="J1380" i="1"/>
  <c r="J1493" i="1"/>
  <c r="J3709" i="1"/>
  <c r="J2693" i="1"/>
  <c r="J5021" i="1"/>
  <c r="J2450" i="1"/>
  <c r="J3190" i="1"/>
  <c r="J3448" i="1"/>
  <c r="J2565" i="1"/>
  <c r="J1594" i="1"/>
  <c r="J3145" i="1"/>
  <c r="J782" i="1"/>
  <c r="J4285" i="1"/>
  <c r="J2118" i="1"/>
  <c r="J3774" i="1"/>
  <c r="J2171" i="1"/>
  <c r="J2914" i="1"/>
  <c r="J4887" i="1"/>
  <c r="J1534" i="1"/>
  <c r="J185" i="1"/>
  <c r="J3277" i="1"/>
  <c r="J2696" i="1"/>
  <c r="J285" i="1"/>
  <c r="J901" i="1"/>
  <c r="J4758" i="1"/>
  <c r="J3532" i="1"/>
  <c r="J1361" i="1"/>
  <c r="J2860" i="1"/>
  <c r="J4510" i="1"/>
  <c r="J3880" i="1"/>
  <c r="J3998" i="1"/>
  <c r="J4802" i="1"/>
  <c r="J368" i="1"/>
  <c r="J1314" i="1"/>
  <c r="J1447" i="1"/>
  <c r="J3825" i="1"/>
  <c r="J4559" i="1"/>
  <c r="J1432" i="1"/>
  <c r="J520" i="1"/>
  <c r="J4921" i="1"/>
  <c r="J4988" i="1"/>
  <c r="J605" i="1"/>
  <c r="J1346" i="1"/>
  <c r="J823" i="1"/>
  <c r="J839" i="1"/>
  <c r="J2928" i="1"/>
  <c r="J1916" i="1"/>
  <c r="J2004" i="1"/>
  <c r="J3745" i="1"/>
  <c r="J2655" i="1"/>
  <c r="J1867" i="1"/>
  <c r="J2412" i="1"/>
  <c r="J3936" i="1"/>
  <c r="J3387" i="1"/>
  <c r="J1846" i="1"/>
  <c r="J252" i="1"/>
  <c r="J2850" i="1"/>
  <c r="J3445" i="1"/>
  <c r="J3719" i="1"/>
  <c r="J3622" i="1"/>
  <c r="J4855" i="1"/>
  <c r="J4478" i="1"/>
  <c r="J1636" i="1"/>
  <c r="J1879" i="1"/>
  <c r="J3084" i="1"/>
  <c r="J1376" i="1"/>
  <c r="J1937" i="1"/>
  <c r="J1933" i="1"/>
  <c r="J1153" i="1"/>
  <c r="J4509" i="1"/>
  <c r="J3602" i="1"/>
  <c r="J4349" i="1"/>
  <c r="J3068" i="1"/>
  <c r="J2906" i="1"/>
  <c r="J146" i="1"/>
  <c r="J2106" i="1"/>
  <c r="J756" i="1"/>
  <c r="J580" i="1"/>
  <c r="J3573" i="1"/>
  <c r="J3069" i="1"/>
  <c r="J459" i="1"/>
  <c r="J1693" i="1"/>
  <c r="J3354" i="1"/>
  <c r="J2235" i="1"/>
  <c r="J1644" i="1"/>
  <c r="J2868" i="1"/>
  <c r="J1133" i="1"/>
  <c r="J711" i="1"/>
  <c r="J2492" i="1"/>
  <c r="J649" i="1"/>
  <c r="J2866" i="1"/>
  <c r="J668" i="1"/>
  <c r="J1827" i="1"/>
  <c r="J1146" i="1"/>
  <c r="J2191" i="1"/>
  <c r="J4395" i="1"/>
  <c r="J4739" i="1"/>
  <c r="J1311" i="1"/>
  <c r="J878" i="1"/>
  <c r="J696" i="1"/>
  <c r="J370" i="1"/>
  <c r="J2065" i="1"/>
  <c r="J3872" i="1"/>
  <c r="J3699" i="1"/>
  <c r="J3410" i="1"/>
  <c r="J1578" i="1"/>
  <c r="J432" i="1"/>
  <c r="J507" i="1"/>
  <c r="J4086" i="1"/>
  <c r="J4385" i="1"/>
  <c r="J789" i="1"/>
  <c r="J886" i="1"/>
  <c r="J4633" i="1"/>
  <c r="J2042" i="1"/>
  <c r="J2143" i="1"/>
  <c r="J1646" i="1"/>
  <c r="J1027" i="1"/>
  <c r="J836" i="1"/>
  <c r="J82" i="1"/>
  <c r="J430" i="1"/>
  <c r="J2808" i="1"/>
  <c r="J2304" i="1"/>
  <c r="J813" i="1"/>
  <c r="J4896" i="1"/>
  <c r="J3279" i="1"/>
  <c r="J2934" i="1"/>
  <c r="J4582" i="1"/>
  <c r="J5202" i="1"/>
  <c r="J4716" i="1"/>
  <c r="J750" i="1"/>
  <c r="J3499" i="1"/>
  <c r="J4164" i="1"/>
  <c r="J2989" i="1"/>
  <c r="J400" i="1"/>
  <c r="J1375" i="1"/>
  <c r="J3501" i="1"/>
  <c r="J184" i="1"/>
  <c r="J1261" i="1"/>
  <c r="J544" i="1"/>
  <c r="J2455" i="1"/>
  <c r="J1093" i="1"/>
  <c r="J1972" i="1"/>
  <c r="J2841" i="1"/>
  <c r="J1590" i="1"/>
  <c r="J4863" i="1"/>
  <c r="J997" i="1"/>
  <c r="J1751" i="1"/>
  <c r="J1630" i="1"/>
  <c r="J3457" i="1"/>
  <c r="J3861" i="1"/>
  <c r="J4994" i="1"/>
  <c r="J3855" i="1"/>
  <c r="J4727" i="1"/>
  <c r="J2129" i="1"/>
  <c r="J3762" i="1"/>
  <c r="J2316" i="1"/>
  <c r="J3400" i="1"/>
  <c r="J3115" i="1"/>
  <c r="J2744" i="1"/>
  <c r="J4630" i="1"/>
  <c r="J3659" i="1"/>
  <c r="J4562" i="1"/>
  <c r="J1728" i="1"/>
  <c r="J3109" i="1"/>
  <c r="J2741" i="1"/>
  <c r="J4585" i="1"/>
  <c r="J476" i="1"/>
  <c r="J175" i="1"/>
  <c r="J3540" i="1"/>
  <c r="J5113" i="1"/>
  <c r="J1884" i="1"/>
  <c r="J80" i="1"/>
  <c r="J2319" i="1"/>
  <c r="J3224" i="1"/>
  <c r="J1319" i="1"/>
  <c r="J4195" i="1"/>
  <c r="J1288" i="1"/>
  <c r="J2752" i="1"/>
  <c r="J1967" i="1"/>
  <c r="J4934" i="1"/>
  <c r="J3650" i="1"/>
  <c r="J3051" i="1"/>
  <c r="J3652" i="1"/>
  <c r="J513" i="1"/>
  <c r="J5144" i="1"/>
  <c r="J4861" i="1"/>
  <c r="J5197" i="1"/>
  <c r="J771" i="1"/>
  <c r="J4662" i="1"/>
  <c r="J3038" i="1"/>
  <c r="J1755" i="1"/>
  <c r="J2871" i="1"/>
  <c r="J4016" i="1"/>
  <c r="J3266" i="1"/>
  <c r="J3251" i="1"/>
  <c r="J1046" i="1"/>
  <c r="J3853" i="1"/>
  <c r="J3041" i="1"/>
  <c r="J223" i="1"/>
  <c r="J1268" i="1"/>
  <c r="J2222" i="1"/>
  <c r="J4026" i="1"/>
  <c r="J4454" i="1"/>
  <c r="J964" i="1"/>
  <c r="J4598" i="1"/>
  <c r="J3773" i="1"/>
  <c r="J5060" i="1"/>
  <c r="J1240" i="1"/>
  <c r="J3097" i="1"/>
  <c r="J425" i="1"/>
  <c r="J2081" i="1"/>
  <c r="J1430" i="1"/>
  <c r="J1735" i="1"/>
  <c r="J832" i="1"/>
  <c r="J4186" i="1"/>
  <c r="J3834" i="1"/>
  <c r="J3692" i="1"/>
  <c r="J293" i="1"/>
  <c r="J2895" i="1"/>
  <c r="J1179" i="1"/>
  <c r="J463" i="1"/>
  <c r="J3967" i="1"/>
  <c r="J4499" i="1"/>
  <c r="J1650" i="1"/>
  <c r="J157" i="1"/>
  <c r="J2713" i="1"/>
  <c r="J784" i="1"/>
  <c r="J4632" i="1"/>
  <c r="J3971" i="1"/>
  <c r="J5151" i="1"/>
  <c r="J4941" i="1"/>
  <c r="J485" i="1"/>
  <c r="J1363" i="1"/>
  <c r="J4669" i="1"/>
  <c r="J4752" i="1"/>
  <c r="J289" i="1"/>
  <c r="J62" i="1"/>
  <c r="J3123" i="1"/>
  <c r="J3781" i="1"/>
  <c r="J3610" i="1"/>
  <c r="J3628" i="1"/>
  <c r="J2800" i="1"/>
  <c r="J2349" i="1"/>
  <c r="J1771" i="1"/>
  <c r="J1289" i="1"/>
  <c r="J3975" i="1"/>
  <c r="J1231" i="1"/>
  <c r="J1257" i="1"/>
  <c r="J1734" i="1"/>
  <c r="J96" i="1"/>
  <c r="J1659" i="1"/>
  <c r="J2380" i="1"/>
  <c r="J1113" i="1"/>
  <c r="J2650" i="1"/>
  <c r="J4689" i="1"/>
  <c r="J1203" i="1"/>
  <c r="J1049" i="1"/>
  <c r="J2903" i="1"/>
  <c r="J4244" i="1"/>
  <c r="J1219" i="1"/>
  <c r="J1979" i="1"/>
  <c r="J3280" i="1"/>
  <c r="J4329" i="1"/>
  <c r="J3571" i="1"/>
  <c r="J4512" i="1"/>
  <c r="J4047" i="1"/>
  <c r="J2953" i="1"/>
  <c r="J478" i="1"/>
  <c r="J1770" i="1"/>
  <c r="J4619" i="1"/>
  <c r="J1996" i="1"/>
  <c r="J1898" i="1"/>
  <c r="J4012" i="1"/>
  <c r="J4073" i="1"/>
  <c r="J1730" i="1"/>
  <c r="J4830" i="1"/>
  <c r="J2479" i="1"/>
  <c r="J501" i="1"/>
  <c r="J4702" i="1"/>
  <c r="J2293" i="1"/>
  <c r="J1158" i="1"/>
  <c r="J699" i="1"/>
  <c r="J698" i="1"/>
  <c r="J2756" i="1"/>
  <c r="J4239" i="1"/>
  <c r="J180" i="1"/>
  <c r="J3502" i="1"/>
  <c r="J4503" i="1"/>
  <c r="J2047" i="1"/>
  <c r="J3914" i="1"/>
  <c r="J4163" i="1"/>
  <c r="J2935" i="1"/>
  <c r="J1971" i="1"/>
  <c r="J3165" i="1"/>
  <c r="J245" i="1"/>
  <c r="J4761" i="1"/>
  <c r="J2592" i="1"/>
  <c r="J5215" i="1"/>
  <c r="J1719" i="1"/>
  <c r="J1036" i="1"/>
  <c r="J1713" i="1"/>
  <c r="J2440" i="1"/>
  <c r="J1736" i="1"/>
  <c r="J2315" i="1"/>
  <c r="J2060" i="1"/>
  <c r="J2944" i="1"/>
  <c r="J2605" i="1"/>
  <c r="J4343" i="1"/>
  <c r="J3605" i="1"/>
  <c r="J1809" i="1"/>
  <c r="J2174" i="1"/>
  <c r="J2798" i="1"/>
  <c r="J2244" i="1"/>
  <c r="J1022" i="1"/>
  <c r="J4479" i="1"/>
  <c r="J4738" i="1"/>
  <c r="J3365" i="1"/>
  <c r="J3890" i="1"/>
  <c r="J844" i="1"/>
  <c r="J2421" i="1"/>
  <c r="J1475" i="1"/>
  <c r="J3586" i="1"/>
  <c r="J1237" i="1"/>
  <c r="J3589" i="1"/>
  <c r="J84" i="1"/>
  <c r="J2520" i="1"/>
  <c r="J3481" i="1"/>
  <c r="J3681" i="1"/>
  <c r="J4377" i="1"/>
  <c r="J4764" i="1"/>
  <c r="J694" i="1"/>
  <c r="J859" i="1"/>
  <c r="J2493" i="1"/>
  <c r="J4882" i="1"/>
  <c r="J2834" i="1"/>
  <c r="J1947" i="1"/>
  <c r="J2862" i="1"/>
  <c r="J4302" i="1"/>
  <c r="J2468" i="1"/>
  <c r="J3906" i="1"/>
  <c r="J1325" i="1"/>
  <c r="J4693" i="1"/>
  <c r="J4247" i="1"/>
  <c r="J1894" i="1"/>
  <c r="J1741" i="1"/>
  <c r="J3953" i="1"/>
  <c r="J4820" i="1"/>
  <c r="J2947" i="1"/>
  <c r="J1348" i="1"/>
  <c r="J2424" i="1"/>
  <c r="J4112" i="1"/>
  <c r="J4250" i="1"/>
  <c r="J514" i="1"/>
  <c r="J1331" i="1"/>
  <c r="J4127" i="1"/>
  <c r="J3100" i="1"/>
  <c r="J4940" i="1"/>
  <c r="J4804" i="1"/>
  <c r="J1296" i="1"/>
  <c r="J4646" i="1"/>
  <c r="J4180" i="1"/>
  <c r="J2544" i="1"/>
  <c r="J5149" i="1"/>
  <c r="J1426" i="1"/>
  <c r="J2122" i="1"/>
  <c r="J1638" i="1"/>
  <c r="J1101" i="1"/>
  <c r="J4785" i="1"/>
  <c r="J3734" i="1"/>
  <c r="J889" i="1"/>
  <c r="J2110" i="1"/>
  <c r="J1503" i="1"/>
  <c r="J224" i="1"/>
  <c r="J3062" i="1"/>
  <c r="J3981" i="1"/>
  <c r="J4327" i="1"/>
  <c r="J1405" i="1"/>
  <c r="J2442" i="1"/>
  <c r="J3316" i="1"/>
  <c r="J3565" i="1"/>
  <c r="J1949" i="1"/>
  <c r="J905" i="1"/>
  <c r="J561" i="1"/>
  <c r="J3294" i="1"/>
  <c r="J3219" i="1"/>
  <c r="J877" i="1"/>
  <c r="J10" i="1"/>
  <c r="J360" i="1"/>
  <c r="J1574" i="1"/>
  <c r="J2514" i="1"/>
  <c r="J3758" i="1"/>
  <c r="J3614" i="1"/>
  <c r="J966" i="1"/>
  <c r="J5216" i="1"/>
  <c r="J309" i="1"/>
  <c r="J2112" i="1"/>
  <c r="J4407" i="1"/>
  <c r="J4387" i="1"/>
  <c r="J1418" i="1"/>
  <c r="J1907" i="1"/>
  <c r="J1398" i="1"/>
  <c r="J1264" i="1"/>
  <c r="J1174" i="1"/>
  <c r="J713" i="1"/>
  <c r="J4067" i="1"/>
  <c r="J4561" i="1"/>
  <c r="J4523" i="1"/>
  <c r="J826" i="1"/>
  <c r="J2977" i="1"/>
  <c r="J1094" i="1"/>
  <c r="J4335" i="1"/>
  <c r="J2358" i="1"/>
  <c r="J1000" i="1"/>
  <c r="J4331" i="1"/>
  <c r="J4574" i="1"/>
  <c r="J3023" i="1"/>
  <c r="J4233" i="1"/>
  <c r="J3063" i="1"/>
  <c r="J3576" i="1"/>
  <c r="J1618" i="1"/>
  <c r="J4115" i="1"/>
  <c r="J4009" i="1"/>
  <c r="J3577" i="1"/>
  <c r="J2154" i="1"/>
  <c r="J16" i="1"/>
  <c r="J2923" i="1"/>
  <c r="J5023" i="1"/>
  <c r="J4650" i="1"/>
  <c r="J1412" i="1"/>
  <c r="J3821" i="1"/>
  <c r="J2811" i="1"/>
  <c r="J3802" i="1"/>
  <c r="J2325" i="1"/>
  <c r="J4098" i="1"/>
  <c r="J5025" i="1"/>
  <c r="J3680" i="1"/>
  <c r="J4892" i="1"/>
  <c r="J1441" i="1"/>
  <c r="J2078" i="1"/>
  <c r="J3394" i="1"/>
  <c r="J4831" i="1"/>
  <c r="J4350" i="1"/>
  <c r="J209" i="1"/>
  <c r="J985" i="1"/>
  <c r="J812" i="1"/>
  <c r="J1132" i="1"/>
  <c r="J2527" i="1"/>
  <c r="J2618" i="1"/>
  <c r="J2957" i="1"/>
  <c r="J1985" i="1"/>
  <c r="J3017" i="1"/>
  <c r="J39" i="1"/>
  <c r="J5186" i="1"/>
  <c r="J4959" i="1"/>
  <c r="J3646" i="1"/>
  <c r="J1230" i="1"/>
  <c r="J722" i="1"/>
  <c r="J4857" i="1"/>
  <c r="J4601" i="1"/>
  <c r="J1367" i="1"/>
  <c r="J3992" i="1"/>
  <c r="J1748" i="1"/>
  <c r="J770" i="1"/>
  <c r="J1494" i="1"/>
  <c r="J5005" i="1"/>
  <c r="J2085" i="1"/>
  <c r="J3966" i="1"/>
  <c r="J2959" i="1"/>
  <c r="J3941" i="1"/>
  <c r="J480" i="1"/>
  <c r="J4402" i="1"/>
  <c r="J4995" i="1"/>
  <c r="J4648" i="1"/>
  <c r="J5" i="1"/>
  <c r="J1572" i="1"/>
  <c r="J2878" i="1"/>
  <c r="J36" i="1"/>
  <c r="J196" i="1"/>
  <c r="J3271" i="1"/>
  <c r="J1025" i="1"/>
  <c r="J4775" i="1"/>
  <c r="J3986" i="1"/>
  <c r="J470" i="1"/>
  <c r="J236" i="1"/>
  <c r="J4404" i="1"/>
  <c r="J3884" i="1"/>
  <c r="J30" i="1"/>
  <c r="J2645" i="1"/>
  <c r="J70" i="1"/>
  <c r="J2155" i="1"/>
  <c r="J3" i="1"/>
  <c r="J2275" i="1"/>
  <c r="J4309" i="1"/>
  <c r="J4376" i="1"/>
  <c r="J2086" i="1"/>
  <c r="J1745" i="1"/>
  <c r="J2132" i="1"/>
  <c r="J4061" i="1"/>
  <c r="J3791" i="1"/>
  <c r="J841" i="1"/>
  <c r="J651" i="1"/>
  <c r="J4751" i="1"/>
  <c r="J1066" i="1"/>
  <c r="J2499" i="1"/>
  <c r="J345" i="1"/>
  <c r="J9" i="1"/>
  <c r="J502" i="1"/>
  <c r="J2981" i="1"/>
  <c r="J3059" i="1"/>
  <c r="J554" i="1"/>
  <c r="J5182" i="1"/>
  <c r="J3575" i="1"/>
  <c r="J4066" i="1"/>
  <c r="J3472" i="1"/>
  <c r="J5052" i="1"/>
  <c r="J3037" i="1"/>
  <c r="J4842" i="1"/>
  <c r="J4006" i="1"/>
  <c r="J4939" i="1"/>
  <c r="J4460" i="1"/>
  <c r="J486" i="1"/>
  <c r="J3314" i="1"/>
  <c r="J1929" i="1"/>
  <c r="J3864" i="1"/>
  <c r="J3817" i="1"/>
  <c r="J5110" i="1"/>
  <c r="J710" i="1"/>
  <c r="J806" i="1"/>
  <c r="J1931" i="1"/>
  <c r="J3578" i="1"/>
  <c r="J374" i="1"/>
  <c r="J173" i="1"/>
  <c r="J417" i="1"/>
  <c r="J3361" i="1"/>
  <c r="J4001" i="1"/>
  <c r="J3450" i="1"/>
  <c r="J4130" i="1"/>
  <c r="J2014" i="1"/>
  <c r="J4258" i="1"/>
  <c r="J1965" i="1"/>
  <c r="J1197" i="1"/>
  <c r="J1880" i="1"/>
  <c r="J3882" i="1"/>
  <c r="J4625" i="1"/>
  <c r="J4210" i="1"/>
  <c r="J4043" i="1"/>
  <c r="J3180" i="1"/>
  <c r="J1176" i="1"/>
  <c r="J1970" i="1"/>
  <c r="J3521" i="1"/>
  <c r="J1279" i="1"/>
  <c r="J3716" i="1"/>
  <c r="J6" i="1"/>
  <c r="J1251" i="1"/>
  <c r="J73" i="1"/>
  <c r="J60" i="1"/>
  <c r="J2362" i="1"/>
  <c r="J227" i="1"/>
  <c r="J4054" i="1"/>
  <c r="J3743" i="1"/>
  <c r="J1185" i="1"/>
  <c r="J468" i="1"/>
  <c r="J3494" i="1"/>
  <c r="J1791" i="1"/>
  <c r="J4261" i="1"/>
  <c r="J3902" i="1"/>
  <c r="J3384" i="1"/>
  <c r="J1706" i="1"/>
  <c r="J2232" i="1"/>
  <c r="J4970" i="1"/>
  <c r="J172" i="1"/>
  <c r="J2528" i="1"/>
  <c r="J4534" i="1"/>
  <c r="J14" i="1"/>
  <c r="J3213" i="1"/>
  <c r="J4358" i="1"/>
  <c r="J1899" i="1"/>
  <c r="J1016" i="1"/>
  <c r="J2715" i="1"/>
  <c r="J1109" i="1"/>
  <c r="J4308" i="1"/>
  <c r="J4442" i="1"/>
  <c r="J4783" i="1"/>
  <c r="J2461" i="1"/>
  <c r="J2208" i="1"/>
  <c r="J1181" i="1"/>
  <c r="J354" i="1"/>
  <c r="J4049" i="1"/>
  <c r="J1915" i="1"/>
  <c r="J4987" i="1"/>
  <c r="J1005" i="1"/>
  <c r="J413" i="1"/>
  <c r="J1804" i="1"/>
  <c r="J2546" i="1"/>
  <c r="J1097" i="1"/>
  <c r="J1396" i="1"/>
  <c r="J2068" i="1"/>
  <c r="J2793" i="1"/>
  <c r="J1962" i="1"/>
  <c r="J5096" i="1"/>
  <c r="J2630" i="1"/>
  <c r="J3469" i="1"/>
  <c r="J530" i="1"/>
  <c r="J791" i="1"/>
  <c r="J5089" i="1"/>
  <c r="J599" i="1"/>
  <c r="J2363" i="1"/>
  <c r="J1852" i="1"/>
  <c r="J1969" i="1"/>
  <c r="J1258" i="1"/>
  <c r="J1416" i="1"/>
  <c r="J3574" i="1"/>
  <c r="J4113" i="1"/>
  <c r="J2192" i="1"/>
  <c r="J3886" i="1"/>
  <c r="J384" i="1"/>
  <c r="J2028" i="1"/>
  <c r="J1869" i="1"/>
  <c r="J3604" i="1"/>
  <c r="J2485" i="1"/>
  <c r="J1209" i="1"/>
  <c r="J3360" i="1"/>
  <c r="J406" i="1"/>
  <c r="J5063" i="1"/>
  <c r="J4705" i="1"/>
  <c r="J874" i="1"/>
  <c r="J3730" i="1"/>
  <c r="J967" i="1"/>
  <c r="J3341" i="1"/>
  <c r="J3211" i="1"/>
  <c r="J2057" i="1"/>
  <c r="J529" i="1"/>
  <c r="J4602" i="1"/>
  <c r="J2820" i="1"/>
  <c r="J2016" i="1"/>
  <c r="J433" i="1"/>
  <c r="J1465" i="1"/>
  <c r="J164" i="1"/>
  <c r="J3931" i="1"/>
  <c r="J3835" i="1"/>
  <c r="J1623" i="1"/>
  <c r="J5027" i="1"/>
  <c r="J1914" i="1"/>
  <c r="J2128" i="1"/>
  <c r="J4886" i="1"/>
  <c r="J4900" i="1"/>
  <c r="J1460" i="1"/>
  <c r="J2872" i="1"/>
  <c r="J1606" i="1"/>
  <c r="J1403" i="1"/>
  <c r="J1824" i="1"/>
  <c r="J5148" i="1"/>
  <c r="J1351" i="1"/>
  <c r="J3300" i="1"/>
  <c r="J4128" i="1"/>
  <c r="J132" i="1"/>
  <c r="J1410" i="1"/>
  <c r="J66" i="1"/>
  <c r="J5094" i="1"/>
  <c r="J4344" i="1"/>
  <c r="J5172" i="1"/>
  <c r="J4916" i="1"/>
  <c r="J2668" i="1"/>
  <c r="J4742" i="1"/>
  <c r="J2272" i="1"/>
  <c r="J761" i="1"/>
  <c r="J1853" i="1"/>
  <c r="J2704" i="1"/>
  <c r="J4040" i="1"/>
  <c r="J2223" i="1"/>
  <c r="J4567" i="1"/>
  <c r="J1559" i="1"/>
  <c r="J1385" i="1"/>
  <c r="J1089" i="1"/>
  <c r="J2040" i="1"/>
  <c r="J1177" i="1"/>
  <c r="J3217" i="1"/>
  <c r="J588" i="1"/>
  <c r="J1737" i="1"/>
  <c r="J4363" i="1"/>
  <c r="J5049" i="1"/>
  <c r="J4537" i="1"/>
  <c r="J3474" i="1"/>
  <c r="J2318" i="1"/>
  <c r="J3215" i="1"/>
  <c r="J4610" i="1"/>
  <c r="J3194" i="1"/>
  <c r="J4365" i="1"/>
  <c r="J1746" i="1"/>
  <c r="J1641" i="1"/>
  <c r="J219" i="1"/>
  <c r="J4032" i="1"/>
  <c r="J3058" i="1"/>
  <c r="J4004" i="1"/>
  <c r="J4992" i="1"/>
  <c r="J3247" i="1"/>
  <c r="J1536" i="1"/>
  <c r="J1245" i="1"/>
  <c r="J831" i="1"/>
  <c r="J3623" i="1"/>
  <c r="J56" i="1"/>
  <c r="J960" i="1"/>
  <c r="J2083" i="1"/>
  <c r="J3685" i="1"/>
  <c r="J1775" i="1"/>
  <c r="J3514" i="1"/>
  <c r="J3581" i="1"/>
  <c r="J1709" i="1"/>
  <c r="J3691" i="1"/>
  <c r="J2177" i="1"/>
  <c r="J4790" i="1"/>
  <c r="J2209" i="1"/>
  <c r="J3923" i="1"/>
  <c r="J4759" i="1"/>
  <c r="J2620" i="1"/>
  <c r="J2342" i="1"/>
  <c r="J137" i="1"/>
  <c r="J3075" i="1"/>
  <c r="J2292" i="1"/>
  <c r="J2130" i="1"/>
  <c r="J148" i="1"/>
  <c r="J3061" i="1"/>
  <c r="J3162" i="1"/>
  <c r="J5163" i="1"/>
  <c r="J2364" i="1"/>
  <c r="J3016" i="1"/>
  <c r="J2278" i="1"/>
  <c r="J3305" i="1"/>
  <c r="J3639" i="1"/>
  <c r="J3363" i="1"/>
  <c r="J3315" i="1"/>
  <c r="J4241" i="1"/>
  <c r="J4540" i="1"/>
  <c r="J5211" i="1"/>
  <c r="J2749" i="1"/>
  <c r="J2960" i="1"/>
  <c r="J2195" i="1"/>
  <c r="J3402" i="1"/>
  <c r="J127" i="1"/>
  <c r="J845" i="1"/>
  <c r="J3290" i="1"/>
  <c r="J2918" i="1"/>
  <c r="J263" i="1"/>
  <c r="J1927" i="1"/>
  <c r="J3267" i="1"/>
  <c r="J389" i="1"/>
  <c r="J377" i="1"/>
  <c r="J4213" i="1"/>
  <c r="J2328" i="1"/>
  <c r="J4141" i="1"/>
  <c r="J4571" i="1"/>
  <c r="J1796" i="1"/>
  <c r="J5207" i="1"/>
  <c r="J1068" i="1"/>
  <c r="J4488" i="1"/>
  <c r="J4480" i="1"/>
  <c r="J1535" i="1"/>
  <c r="J475" i="1"/>
  <c r="J3926" i="1"/>
  <c r="J2228" i="1"/>
  <c r="J2554" i="1"/>
  <c r="J674" i="1"/>
  <c r="J1140" i="1"/>
  <c r="J1569" i="1"/>
  <c r="J3684" i="1"/>
  <c r="J2879" i="1"/>
  <c r="J4200" i="1"/>
  <c r="J4626" i="1"/>
  <c r="J3263" i="1"/>
  <c r="J4075" i="1"/>
  <c r="J4918" i="1"/>
  <c r="J686" i="1"/>
  <c r="J1932" i="1"/>
  <c r="J882" i="1"/>
  <c r="J2858" i="1"/>
  <c r="J4643" i="1"/>
  <c r="J2032" i="1"/>
  <c r="J797" i="1"/>
  <c r="J1599" i="1"/>
  <c r="J2038" i="1"/>
  <c r="J447" i="1"/>
  <c r="J904" i="1"/>
  <c r="J5174" i="1"/>
  <c r="J558" i="1"/>
  <c r="J2265" i="1"/>
  <c r="J4661" i="1"/>
  <c r="J3398" i="1"/>
  <c r="J3255" i="1"/>
  <c r="J1826" i="1"/>
  <c r="J1417" i="1"/>
  <c r="J2611" i="1"/>
  <c r="J2979" i="1"/>
  <c r="J3301" i="1"/>
  <c r="J4345" i="1"/>
  <c r="J2133" i="1"/>
  <c r="J4757" i="1"/>
  <c r="J2351" i="1"/>
  <c r="J2326" i="1"/>
  <c r="J3317" i="1"/>
  <c r="J3983" i="1"/>
  <c r="J3935" i="1"/>
  <c r="J2022" i="1"/>
  <c r="J5011" i="1"/>
  <c r="J3036" i="1"/>
  <c r="J2990" i="1"/>
  <c r="J645" i="1"/>
  <c r="J2831" i="1"/>
  <c r="J133" i="1"/>
  <c r="J2018" i="1"/>
  <c r="J5061" i="1"/>
  <c r="J1127" i="1"/>
  <c r="J4849" i="1"/>
  <c r="J1182" i="1"/>
  <c r="J787" i="1"/>
  <c r="J2224" i="1"/>
  <c r="J3750" i="1"/>
  <c r="J583" i="1"/>
  <c r="J4565" i="1"/>
  <c r="J2320" i="1"/>
  <c r="J2473" i="1"/>
  <c r="J315" i="1"/>
  <c r="J5152" i="1"/>
  <c r="J1213" i="1"/>
  <c r="J728" i="1"/>
  <c r="J2103" i="1"/>
  <c r="J4609" i="1"/>
  <c r="J3135" i="1"/>
  <c r="J1808" i="1"/>
  <c r="J4496" i="1"/>
  <c r="J543" i="1"/>
  <c r="J2943" i="1"/>
  <c r="J721" i="1"/>
  <c r="J2015" i="1"/>
  <c r="J4933" i="1"/>
  <c r="J4411" i="1"/>
  <c r="J2220" i="1"/>
  <c r="J4588" i="1"/>
  <c r="J218" i="1"/>
  <c r="J1857" i="1"/>
  <c r="J1147" i="1"/>
  <c r="J1293" i="1"/>
  <c r="J1295" i="1"/>
  <c r="J2365" i="1"/>
  <c r="J4884" i="1"/>
  <c r="J568" i="1"/>
  <c r="J3334" i="1"/>
  <c r="J2965" i="1"/>
  <c r="J4028" i="1"/>
  <c r="J3654" i="1"/>
  <c r="J4723" i="1"/>
  <c r="J1071" i="1"/>
  <c r="J3803" i="1"/>
  <c r="J764" i="1"/>
  <c r="J767" i="1"/>
  <c r="J2991" i="1"/>
  <c r="J2465" i="1"/>
  <c r="J3427" i="1"/>
  <c r="J1169" i="1"/>
  <c r="J4671" i="1"/>
  <c r="J2456" i="1"/>
  <c r="J937" i="1"/>
  <c r="J453" i="1"/>
  <c r="J2147" i="1"/>
  <c r="J4037" i="1"/>
  <c r="J4370" i="1"/>
  <c r="J3338" i="1"/>
  <c r="J1028" i="1"/>
  <c r="J150" i="1"/>
  <c r="J1833" i="1"/>
  <c r="J4647" i="1"/>
  <c r="J753" i="1"/>
  <c r="J4771" i="1"/>
  <c r="J573" i="1"/>
  <c r="J4072" i="1"/>
  <c r="J2555" i="1"/>
  <c r="J1681" i="1"/>
  <c r="J702" i="1"/>
  <c r="J4747" i="1"/>
  <c r="J1315" i="1"/>
  <c r="J3142" i="1"/>
  <c r="J2996" i="1"/>
  <c r="J17" i="1"/>
  <c r="J4471" i="1"/>
  <c r="J2780" i="1"/>
  <c r="J556" i="1"/>
  <c r="J4672" i="1"/>
  <c r="J4899" i="1"/>
  <c r="J518" i="1"/>
  <c r="J2570" i="1"/>
  <c r="J1267" i="1"/>
  <c r="J1878" i="1"/>
  <c r="J1139" i="1"/>
  <c r="J3555" i="1"/>
  <c r="J2221" i="1"/>
  <c r="J2092" i="1"/>
  <c r="J5008" i="1"/>
  <c r="J4211" i="1"/>
  <c r="J2264" i="1"/>
  <c r="J1246" i="1"/>
  <c r="J963" i="1"/>
  <c r="J3441" i="1"/>
  <c r="J3535" i="1"/>
  <c r="J5077" i="1"/>
  <c r="J3446" i="1"/>
  <c r="J2058" i="1"/>
  <c r="J3303" i="1"/>
  <c r="J4468" i="1"/>
  <c r="J1084" i="1"/>
  <c r="J795" i="1"/>
  <c r="J2539" i="1"/>
  <c r="J3728" i="1"/>
  <c r="J1193" i="1"/>
  <c r="J769" i="1"/>
  <c r="J3713" i="1"/>
  <c r="J5050" i="1"/>
  <c r="J2667" i="1"/>
  <c r="J4986" i="1"/>
  <c r="J717" i="1"/>
  <c r="J3940" i="1"/>
  <c r="J1189" i="1"/>
  <c r="J273" i="1"/>
  <c r="J3129" i="1"/>
  <c r="J871" i="1"/>
  <c r="J2488" i="1"/>
  <c r="J1934" i="1"/>
  <c r="J1537" i="1"/>
  <c r="J2056" i="1"/>
  <c r="J1829" i="1"/>
  <c r="J825" i="1"/>
  <c r="J4568" i="1"/>
  <c r="J3170" i="1"/>
  <c r="J3995" i="1"/>
  <c r="J5057" i="1"/>
  <c r="J5114" i="1"/>
  <c r="J3717" i="1"/>
  <c r="J215" i="1"/>
  <c r="J29" i="1"/>
  <c r="J3465" i="1"/>
  <c r="J4904" i="1"/>
  <c r="J2962" i="1"/>
  <c r="J63" i="1"/>
  <c r="J1015" i="1"/>
  <c r="J993" i="1"/>
  <c r="J637" i="1"/>
  <c r="J1122" i="1"/>
  <c r="J4083" i="1"/>
  <c r="J3934" i="1"/>
  <c r="J3958" i="1"/>
  <c r="J1815" i="1"/>
  <c r="J2210" i="1"/>
  <c r="J310" i="1"/>
  <c r="J3009" i="1"/>
  <c r="J2893" i="1"/>
  <c r="J3810" i="1"/>
  <c r="J1923" i="1"/>
  <c r="J2489" i="1"/>
  <c r="J52" i="1"/>
  <c r="J1012" i="1"/>
  <c r="J3033" i="1"/>
  <c r="J497" i="1"/>
  <c r="J4153" i="1"/>
  <c r="J1103" i="1"/>
  <c r="J4359" i="1"/>
  <c r="J4794" i="1"/>
  <c r="J1672" i="1"/>
  <c r="J2832" i="1"/>
  <c r="J5154" i="1"/>
  <c r="J5037" i="1"/>
  <c r="J738" i="1"/>
  <c r="J1510" i="1"/>
  <c r="J3875" i="1"/>
  <c r="J3283" i="1"/>
  <c r="J489" i="1"/>
  <c r="J4526" i="1"/>
  <c r="J4930" i="1"/>
  <c r="J3230" i="1"/>
  <c r="J1384" i="1"/>
  <c r="J3827" i="1"/>
  <c r="J3103" i="1"/>
  <c r="J349" i="1"/>
  <c r="J707" i="1"/>
  <c r="J3516" i="1"/>
  <c r="J3863" i="1"/>
  <c r="J2830" i="1"/>
  <c r="J5086" i="1"/>
  <c r="J4595" i="1"/>
  <c r="J5034" i="1"/>
  <c r="J4741" i="1"/>
  <c r="J3794" i="1"/>
  <c r="J2743" i="1"/>
  <c r="J429" i="1"/>
  <c r="J4641" i="1"/>
  <c r="J1528" i="1"/>
  <c r="J4152" i="1"/>
  <c r="J2427" i="1"/>
  <c r="J4020" i="1"/>
  <c r="J1752" i="1"/>
  <c r="J4271" i="1"/>
  <c r="J327" i="1"/>
  <c r="J3195" i="1"/>
  <c r="J2986" i="1"/>
  <c r="J1936" i="1"/>
  <c r="J4754" i="1"/>
  <c r="J5046" i="1"/>
  <c r="J870" i="1"/>
  <c r="J1305" i="1"/>
  <c r="J1100" i="1"/>
  <c r="J3030" i="1"/>
  <c r="J3866" i="1"/>
  <c r="J1043" i="1"/>
  <c r="J1837" i="1"/>
  <c r="J2681" i="1"/>
  <c r="J5193" i="1"/>
  <c r="J4326" i="1"/>
  <c r="J1226" i="1"/>
  <c r="J67" i="1"/>
  <c r="J1118" i="1"/>
  <c r="J1520" i="1"/>
  <c r="J5042" i="1"/>
  <c r="J176" i="1"/>
  <c r="J924" i="1"/>
  <c r="J3201" i="1"/>
  <c r="J1839" i="1"/>
  <c r="J3615" i="1"/>
  <c r="J3987" i="1"/>
  <c r="J3909" i="1"/>
  <c r="J2972" i="1"/>
  <c r="J2084" i="1"/>
  <c r="J1950" i="1"/>
  <c r="J4333" i="1"/>
  <c r="J4668" i="1"/>
  <c r="J4437" i="1"/>
  <c r="J4284" i="1"/>
  <c r="J18" i="1"/>
  <c r="J3077" i="1"/>
  <c r="J3539" i="1"/>
  <c r="J4369" i="1"/>
  <c r="J1549" i="1"/>
  <c r="J4786" i="1"/>
  <c r="J824" i="1"/>
  <c r="J1661" i="1"/>
  <c r="J3779" i="1"/>
  <c r="J3824" i="1"/>
  <c r="J2087" i="1"/>
  <c r="J665" i="1"/>
  <c r="J4543" i="1"/>
  <c r="J1458" i="1"/>
  <c r="J1248" i="1"/>
  <c r="J2784" i="1"/>
  <c r="J4547" i="1"/>
  <c r="J4745" i="1"/>
  <c r="J3372" i="1"/>
  <c r="J4541" i="1"/>
  <c r="J4148" i="1"/>
  <c r="J3649" i="1"/>
  <c r="J3240" i="1"/>
  <c r="J2113" i="1"/>
  <c r="J965" i="1"/>
  <c r="J1431" i="1"/>
  <c r="J1699" i="1"/>
  <c r="J933" i="1"/>
  <c r="J1438" i="1"/>
  <c r="J76" i="1"/>
  <c r="J342" i="1"/>
  <c r="J953" i="1"/>
  <c r="J4649" i="1"/>
  <c r="J3239" i="1"/>
  <c r="J5091" i="1"/>
  <c r="J2796" i="1"/>
  <c r="J2578" i="1"/>
  <c r="J3780" i="1"/>
  <c r="J1591" i="1"/>
  <c r="J4538" i="1"/>
  <c r="J1350" i="1"/>
  <c r="J5041" i="1"/>
  <c r="J1902" i="1"/>
  <c r="J451" i="1"/>
  <c r="J1082" i="1"/>
  <c r="J3378" i="1"/>
  <c r="J1941" i="1"/>
  <c r="J4686" i="1"/>
  <c r="J4674" i="1"/>
  <c r="J3187" i="1"/>
  <c r="J3463" i="1"/>
  <c r="J956" i="1"/>
  <c r="J1633" i="1"/>
  <c r="J2188" i="1"/>
  <c r="J2677" i="1"/>
  <c r="J2348" i="1"/>
  <c r="J4245" i="1"/>
  <c r="J4455" i="1"/>
  <c r="J4295" i="1"/>
  <c r="J1115" i="1"/>
  <c r="J862" i="1"/>
  <c r="J1935" i="1"/>
  <c r="J4575" i="1"/>
  <c r="J4949" i="1"/>
  <c r="J673" i="1"/>
  <c r="J1111" i="1"/>
  <c r="J2980" i="1"/>
  <c r="J2453" i="1"/>
  <c r="J3140" i="1"/>
  <c r="J3039" i="1"/>
  <c r="J2845" i="1"/>
  <c r="J58" i="1"/>
  <c r="J3785" i="1"/>
  <c r="J2506" i="1"/>
  <c r="J5082" i="1"/>
  <c r="J1544" i="1"/>
  <c r="J851" i="1"/>
  <c r="J4573" i="1"/>
  <c r="J1030" i="1"/>
  <c r="J980" i="1"/>
  <c r="J129" i="1"/>
  <c r="J5003" i="1"/>
  <c r="J945" i="1"/>
  <c r="J3830" i="1"/>
  <c r="J2233" i="1"/>
  <c r="J1726" i="1"/>
  <c r="J4746" i="1"/>
  <c r="J5180" i="1"/>
  <c r="J3181" i="1"/>
  <c r="J3670" i="1"/>
  <c r="J1437" i="1"/>
  <c r="J745" i="1"/>
  <c r="J2005" i="1"/>
  <c r="J5101" i="1"/>
  <c r="J4515" i="1"/>
  <c r="J3405" i="1"/>
  <c r="J3091" i="1"/>
  <c r="J5054" i="1"/>
  <c r="J3816" i="1"/>
  <c r="J2867" i="1"/>
  <c r="J4121" i="1"/>
  <c r="J90" i="1"/>
  <c r="J1220" i="1"/>
  <c r="J1168" i="1"/>
  <c r="J1603" i="1"/>
  <c r="J1045" i="1"/>
  <c r="J188" i="1"/>
  <c r="J4905" i="1"/>
  <c r="J2486" i="1"/>
  <c r="J2359" i="1"/>
  <c r="J4015" i="1"/>
  <c r="J303" i="1"/>
  <c r="J4453" i="1"/>
  <c r="J3222" i="1"/>
  <c r="J2237" i="1"/>
  <c r="J1394" i="1"/>
  <c r="J2268" i="1"/>
  <c r="J981" i="1"/>
  <c r="J3153" i="1"/>
  <c r="J4228" i="1"/>
  <c r="J4389" i="1"/>
  <c r="J1329" i="1"/>
  <c r="J1178" i="1"/>
  <c r="J894" i="1"/>
  <c r="J869" i="1"/>
  <c r="J1920" i="1"/>
  <c r="J204" i="1"/>
  <c r="J2026" i="1"/>
  <c r="J4490" i="1"/>
  <c r="J2435" i="1"/>
  <c r="J4214" i="1"/>
  <c r="J4768" i="1"/>
  <c r="J888" i="1"/>
  <c r="J821" i="1"/>
  <c r="J3523" i="1"/>
  <c r="J1885" i="1"/>
  <c r="J5129" i="1"/>
  <c r="J2739" i="1"/>
  <c r="J5119" i="1"/>
  <c r="J4150" i="1"/>
  <c r="J4685" i="1"/>
  <c r="J3018" i="1"/>
  <c r="J5124" i="1"/>
  <c r="J5064" i="1"/>
  <c r="J4398" i="1"/>
  <c r="J1555" i="1"/>
  <c r="J4599" i="1"/>
  <c r="J265" i="1"/>
  <c r="J3959" i="1"/>
  <c r="J712" i="1"/>
  <c r="J1855" i="1"/>
  <c r="J3754" i="1"/>
  <c r="J1584" i="1"/>
  <c r="J1517" i="1"/>
  <c r="J4057" i="1"/>
  <c r="J4060" i="1"/>
  <c r="J359" i="1"/>
  <c r="J1632" i="1"/>
  <c r="J396" i="1"/>
  <c r="J2573" i="1"/>
  <c r="J3593" i="1"/>
  <c r="J3636" i="1"/>
  <c r="J4052" i="1"/>
  <c r="J2343" i="1"/>
  <c r="J3094" i="1"/>
  <c r="J4743" i="1"/>
  <c r="J3440" i="1"/>
  <c r="J2454" i="1"/>
  <c r="J4717" i="1"/>
  <c r="J1595" i="1"/>
  <c r="J4185" i="1"/>
  <c r="J3055" i="1"/>
  <c r="J4165" i="1"/>
  <c r="J358" i="1"/>
  <c r="J1511" i="1"/>
  <c r="J55" i="1"/>
  <c r="J4267" i="1"/>
  <c r="J3156" i="1"/>
  <c r="J1371" i="1"/>
  <c r="J4379" i="1"/>
  <c r="J4734" i="1"/>
  <c r="J911" i="1"/>
  <c r="J3729" i="1"/>
  <c r="J469" i="1"/>
  <c r="J4242" i="1"/>
  <c r="J803" i="1"/>
  <c r="J4207" i="1"/>
  <c r="J4055" i="1"/>
  <c r="J2353" i="1"/>
  <c r="J796" i="1"/>
  <c r="J4000" i="1"/>
  <c r="J3035" i="1"/>
  <c r="J661" i="1"/>
  <c r="J5012" i="1"/>
  <c r="J4068" i="1"/>
  <c r="J2883" i="1"/>
  <c r="J311" i="1"/>
  <c r="J510" i="1"/>
  <c r="J2411" i="1"/>
  <c r="J3954" i="1"/>
  <c r="J1335" i="1"/>
  <c r="J108" i="1"/>
  <c r="J4226" i="1"/>
  <c r="J4265" i="1"/>
  <c r="J4451" i="1"/>
  <c r="J3507" i="1"/>
  <c r="J4179" i="1"/>
  <c r="J4168" i="1"/>
  <c r="J1790" i="1"/>
  <c r="J3092" i="1"/>
  <c r="J625" i="1"/>
  <c r="J5009" i="1"/>
  <c r="J3324" i="1"/>
  <c r="J1186" i="1"/>
  <c r="J79" i="1"/>
  <c r="J4572" i="1"/>
  <c r="J2034" i="1"/>
  <c r="J3466" i="1"/>
  <c r="J3567" i="1"/>
  <c r="J4452" i="1"/>
  <c r="J4570" i="1"/>
  <c r="J3432" i="1"/>
  <c r="J3534" i="1"/>
  <c r="J2700" i="1"/>
  <c r="J4160" i="1"/>
  <c r="J2444" i="1"/>
  <c r="J706" i="1"/>
  <c r="J1557" i="1"/>
  <c r="J2961" i="1"/>
  <c r="J4779" i="1"/>
  <c r="J701" i="1"/>
  <c r="J1358" i="1"/>
  <c r="J298" i="1"/>
  <c r="J4353" i="1"/>
  <c r="J3130" i="1"/>
  <c r="J2345" i="1"/>
  <c r="J2915" i="1"/>
  <c r="J88" i="1"/>
  <c r="J4140" i="1"/>
  <c r="J4470" i="1"/>
  <c r="J181" i="1"/>
  <c r="J3242" i="1"/>
  <c r="J3845" i="1"/>
  <c r="J4133" i="1"/>
  <c r="J2240" i="1"/>
  <c r="J4836" i="1"/>
  <c r="J1873" i="1"/>
  <c r="J427" i="1"/>
  <c r="J1292" i="1"/>
  <c r="J284" i="1"/>
  <c r="J2824" i="1"/>
  <c r="J3841" i="1"/>
  <c r="J38" i="1"/>
  <c r="J2215" i="1"/>
  <c r="J535" i="1"/>
  <c r="J2751" i="1"/>
  <c r="J1963" i="1"/>
  <c r="J465" i="1"/>
  <c r="J1072" i="1"/>
  <c r="J4631" i="1"/>
  <c r="J3947" i="1"/>
  <c r="J515" i="1"/>
  <c r="J4624" i="1"/>
  <c r="J445" i="1"/>
  <c r="J2500" i="1"/>
  <c r="J4740" i="1"/>
  <c r="J3004" i="1"/>
  <c r="J2163" i="1"/>
  <c r="J1195" i="1"/>
  <c r="J4361" i="1"/>
  <c r="J4221" i="1"/>
  <c r="J982" i="1"/>
  <c r="J3177" i="1"/>
  <c r="J4517" i="1"/>
  <c r="J2149" i="1"/>
  <c r="J5176" i="1"/>
  <c r="J1421" i="1"/>
  <c r="J1842" i="1"/>
  <c r="J1712" i="1"/>
  <c r="J3425" i="1"/>
  <c r="J4373" i="1"/>
  <c r="J4544" i="1"/>
  <c r="J523" i="1"/>
  <c r="J4276" i="1"/>
  <c r="J1859" i="1"/>
  <c r="J1408" i="1"/>
  <c r="J1976" i="1"/>
  <c r="J1870" i="1"/>
  <c r="J1716" i="1"/>
  <c r="J1993" i="1"/>
  <c r="J5156" i="1"/>
  <c r="J934" i="1"/>
  <c r="J3951" i="1"/>
  <c r="J2908" i="1"/>
  <c r="J4846" i="1"/>
  <c r="J3609" i="1"/>
  <c r="J4202" i="1"/>
  <c r="J4576" i="1"/>
  <c r="J3846" i="1"/>
  <c r="J2481" i="1"/>
  <c r="J122" i="1"/>
  <c r="J1303" i="1"/>
  <c r="J2865" i="1"/>
  <c r="J560" i="1"/>
  <c r="J3598" i="1"/>
  <c r="J4799" i="1"/>
  <c r="J3645" i="1"/>
  <c r="J1483" i="1"/>
  <c r="J1454" i="1"/>
  <c r="J1886" i="1"/>
  <c r="J4212" i="1"/>
  <c r="J5065" i="1"/>
  <c r="J2534" i="1"/>
  <c r="J3606" i="1"/>
  <c r="J942" i="1"/>
  <c r="J3631" i="1"/>
  <c r="J4865" i="1"/>
  <c r="J1875" i="1"/>
  <c r="J2974" i="1"/>
  <c r="J4223" i="1"/>
  <c r="J4498" i="1"/>
  <c r="J2936" i="1"/>
  <c r="J1490" i="1"/>
  <c r="J4555" i="1"/>
  <c r="J4505" i="1"/>
  <c r="J1888" i="1"/>
  <c r="J3694" i="1"/>
  <c r="J3847" i="1"/>
  <c r="J4528" i="1"/>
  <c r="J4504" i="1"/>
  <c r="J1452" i="1"/>
  <c r="J424" i="1"/>
  <c r="J3703" i="1"/>
  <c r="J4360" i="1"/>
  <c r="J1455" i="1"/>
  <c r="J1108" i="1"/>
  <c r="J2378" i="1"/>
  <c r="J2975" i="1"/>
  <c r="J3468" i="1"/>
  <c r="J1337" i="1"/>
  <c r="J4034" i="1"/>
  <c r="J739" i="1"/>
  <c r="J4821" i="1"/>
  <c r="J4279" i="1"/>
  <c r="J2262" i="1"/>
  <c r="J528" i="1"/>
  <c r="J3013" i="1"/>
  <c r="J240" i="1"/>
  <c r="J565" i="1"/>
  <c r="J4352" i="1"/>
  <c r="J3366" i="1"/>
  <c r="J4077" i="1"/>
  <c r="J2495" i="1"/>
  <c r="J3310" i="1"/>
  <c r="J1149" i="1"/>
  <c r="J995" i="1"/>
  <c r="J4031" i="1"/>
  <c r="J1391" i="1"/>
  <c r="J4126" i="1"/>
  <c r="J630" i="1"/>
  <c r="J1992" i="1"/>
  <c r="J395" i="1"/>
  <c r="J4025" i="1"/>
  <c r="J3972" i="1"/>
  <c r="J344" i="1"/>
  <c r="J2731" i="1"/>
  <c r="J2729" i="1"/>
  <c r="J313" i="1"/>
  <c r="J2837" i="1"/>
  <c r="J1095" i="1"/>
  <c r="J4735" i="1"/>
  <c r="J4431" i="1"/>
  <c r="J914" i="1"/>
  <c r="J2913" i="1"/>
  <c r="J3952" i="1"/>
  <c r="J3478" i="1"/>
  <c r="J4069" i="1"/>
  <c r="J259" i="1"/>
  <c r="J481" i="1"/>
  <c r="J492" i="1"/>
  <c r="J5224" i="1"/>
  <c r="J984" i="1"/>
  <c r="J2523" i="1"/>
  <c r="J4950" i="1"/>
  <c r="J4922" i="1"/>
  <c r="J3633" i="1"/>
  <c r="J3515" i="1"/>
  <c r="J1352" i="1"/>
  <c r="J4231" i="1"/>
  <c r="J4832" i="1"/>
  <c r="J464" i="1"/>
  <c r="J2556" i="1"/>
  <c r="J2857" i="1"/>
  <c r="J931" i="1"/>
  <c r="J682" i="1"/>
  <c r="J3171" i="1"/>
  <c r="J318" i="1"/>
  <c r="J4826" i="1"/>
  <c r="J2889" i="1"/>
  <c r="J653" i="1"/>
  <c r="J4412" i="1"/>
  <c r="J3629" i="1"/>
  <c r="J2241" i="1"/>
  <c r="J4039" i="1"/>
  <c r="J4808" i="1"/>
  <c r="J4942" i="1"/>
  <c r="J2891" i="1"/>
  <c r="J3407" i="1"/>
  <c r="J3320" i="1"/>
  <c r="J117" i="1"/>
  <c r="J3784" i="1"/>
  <c r="J1818" i="1"/>
  <c r="J3563" i="1"/>
  <c r="J2773" i="1"/>
  <c r="J677" i="1"/>
  <c r="J4655" i="1"/>
  <c r="J4539" i="1"/>
  <c r="J581" i="1"/>
  <c r="J1281" i="1"/>
  <c r="J855" i="1"/>
  <c r="J800" i="1"/>
  <c r="J3479" i="1"/>
  <c r="J1673" i="1"/>
  <c r="J555" i="1"/>
  <c r="J669" i="1"/>
  <c r="J278" i="1"/>
  <c r="J3793" i="1"/>
  <c r="J4824" i="1"/>
  <c r="J3460" i="1"/>
  <c r="J3374" i="1"/>
  <c r="J3851" i="1"/>
  <c r="J369" i="1"/>
  <c r="J4677" i="1"/>
  <c r="J1674" i="1"/>
  <c r="J4422" i="1"/>
  <c r="J3248" i="1"/>
  <c r="J235" i="1"/>
  <c r="J2639" i="1"/>
  <c r="J887" i="1"/>
  <c r="J3553" i="1"/>
  <c r="J3031" i="1"/>
  <c r="J1739" i="1"/>
  <c r="J1563" i="1"/>
  <c r="J5039" i="1"/>
  <c r="J2148" i="1"/>
  <c r="J829" i="1"/>
  <c r="J3867" i="1"/>
  <c r="J875" i="1"/>
  <c r="J3464" i="1"/>
  <c r="J2518" i="1"/>
  <c r="J4801" i="1"/>
  <c r="J3908" i="1"/>
  <c r="J2786" i="1"/>
  <c r="J1720" i="1"/>
  <c r="J3873" i="1"/>
  <c r="J2093" i="1"/>
  <c r="J4925" i="1"/>
  <c r="J2863" i="1"/>
  <c r="J4622" i="1"/>
  <c r="J3537" i="1"/>
  <c r="J1828" i="1"/>
  <c r="J4753" i="1"/>
  <c r="J1359" i="1"/>
  <c r="J1518" i="1"/>
  <c r="J4569" i="1"/>
  <c r="J3416" i="1"/>
  <c r="J4615" i="1"/>
  <c r="J206" i="1"/>
  <c r="J2049" i="1"/>
  <c r="J2557" i="1"/>
  <c r="J4975" i="1"/>
  <c r="J5196" i="1"/>
  <c r="J3080" i="1"/>
  <c r="J4798" i="1"/>
  <c r="J2107" i="1"/>
  <c r="J5179" i="1"/>
  <c r="J1890" i="1"/>
  <c r="J2574" i="1"/>
  <c r="J2309" i="1"/>
  <c r="J3396" i="1"/>
  <c r="J3805" i="1"/>
  <c r="J1893" i="1"/>
  <c r="J1540" i="1"/>
  <c r="J4936" i="1"/>
  <c r="J357" i="1"/>
  <c r="J3149" i="1"/>
  <c r="J2414" i="1"/>
  <c r="J3520" i="1"/>
  <c r="J1110" i="1"/>
  <c r="J4909" i="1"/>
  <c r="J4920" i="1"/>
  <c r="J1353" i="1"/>
  <c r="J4238" i="1"/>
  <c r="J1166" i="1"/>
  <c r="J4586" i="1"/>
  <c r="J1134" i="1"/>
  <c r="J2922" i="1"/>
  <c r="J1974" i="1"/>
  <c r="J4776" i="1"/>
  <c r="J2920" i="1"/>
  <c r="J640" i="1"/>
  <c r="J2507" i="1"/>
  <c r="J708" i="1"/>
  <c r="J2553" i="1"/>
  <c r="J1642" i="1"/>
  <c r="J2674" i="1"/>
  <c r="J2449" i="1"/>
  <c r="J1468" i="1"/>
  <c r="J4170" i="1"/>
  <c r="J5092" i="1"/>
  <c r="J1615" i="1"/>
  <c r="J1794" i="1"/>
  <c r="J1887" i="1"/>
  <c r="J4566" i="1"/>
  <c r="J4700" i="1"/>
  <c r="J1010" i="1"/>
  <c r="J4531" i="1"/>
  <c r="J1175" i="1"/>
  <c r="J2783" i="1"/>
  <c r="J3752" i="1"/>
  <c r="J2332" i="1"/>
  <c r="J3293" i="1"/>
  <c r="J2910" i="1"/>
  <c r="J3157" i="1"/>
  <c r="J2921" i="1"/>
  <c r="J373" i="1"/>
  <c r="J1666" i="1"/>
  <c r="J3506" i="1"/>
  <c r="J2710" i="1"/>
  <c r="J4192" i="1"/>
  <c r="J296" i="1"/>
  <c r="J1086" i="1"/>
  <c r="J347" i="1"/>
  <c r="J946" i="1"/>
  <c r="J2403" i="1"/>
  <c r="J1349" i="1"/>
  <c r="J2542" i="1"/>
  <c r="J4461" i="1"/>
  <c r="J925" i="1"/>
  <c r="J1373" i="1"/>
  <c r="J2560" i="1"/>
  <c r="J3482" i="1"/>
  <c r="J3911" i="1"/>
  <c r="J3795" i="1"/>
  <c r="J4774" i="1"/>
  <c r="J1336" i="1"/>
  <c r="J3665" i="1"/>
  <c r="J2217" i="1"/>
  <c r="J5167" i="1"/>
  <c r="J64" i="1"/>
  <c r="J71" i="1"/>
  <c r="J31" i="1"/>
  <c r="J4264" i="1"/>
  <c r="J3950" i="1"/>
  <c r="J4415" i="1"/>
  <c r="J957" i="1"/>
  <c r="J134" i="1"/>
  <c r="J1247" i="1"/>
  <c r="J3682" i="1"/>
  <c r="J990" i="1"/>
  <c r="J4088" i="1"/>
  <c r="J1715" i="1"/>
  <c r="J104" i="1"/>
  <c r="J2993" i="1"/>
  <c r="J339" i="1"/>
  <c r="J115" i="1"/>
  <c r="J843" i="1"/>
  <c r="J1565" i="1"/>
  <c r="J4158" i="1"/>
  <c r="J2197" i="1"/>
  <c r="J3616" i="1"/>
  <c r="J4707" i="1"/>
  <c r="J2139" i="1"/>
  <c r="J1997" i="1"/>
  <c r="J2676" i="1"/>
  <c r="J2227" i="1"/>
  <c r="J1696" i="1"/>
  <c r="J4143" i="1"/>
  <c r="J505" i="1"/>
  <c r="J2927" i="1"/>
  <c r="J4005" i="1"/>
  <c r="J2385" i="1"/>
  <c r="J474" i="1"/>
  <c r="J4956" i="1"/>
  <c r="J4416" i="1"/>
  <c r="J4827" i="1"/>
  <c r="J3809" i="1"/>
  <c r="J484" i="1"/>
  <c r="J3531" i="1"/>
  <c r="J4342" i="1"/>
  <c r="J2373" i="1"/>
  <c r="J1256" i="1"/>
  <c r="J1567" i="1"/>
  <c r="J165" i="1"/>
  <c r="J3833" i="1"/>
  <c r="J3428" i="1"/>
  <c r="J3371" i="1"/>
  <c r="J2536" i="1"/>
  <c r="J4273" i="1"/>
  <c r="J1680" i="1"/>
  <c r="J3043" i="1"/>
  <c r="J2886" i="1"/>
  <c r="J4201" i="1"/>
  <c r="J4952" i="1"/>
  <c r="J927" i="1"/>
  <c r="J3632" i="1"/>
  <c r="J5116" i="1"/>
  <c r="J295" i="1"/>
  <c r="J290" i="1"/>
  <c r="J3007" i="1"/>
  <c r="J1522" i="1"/>
  <c r="J3114" i="1"/>
  <c r="J3828" i="1"/>
  <c r="J1881" i="1"/>
  <c r="J3176" i="1"/>
  <c r="J2827" i="1"/>
  <c r="J1769" i="1"/>
  <c r="J3883" i="1"/>
  <c r="J2888" i="1"/>
  <c r="J352" i="1"/>
  <c r="J3701" i="1"/>
  <c r="J5087" i="1"/>
  <c r="J1995" i="1"/>
  <c r="J1718" i="1"/>
  <c r="J2688" i="1"/>
  <c r="J571" i="1"/>
  <c r="J407" i="1"/>
  <c r="J5093" i="1"/>
  <c r="J1906" i="1"/>
  <c r="J3756" i="1"/>
  <c r="J2552" i="1"/>
  <c r="J589" i="1"/>
  <c r="J2941" i="1"/>
  <c r="J2243" i="1"/>
  <c r="J171" i="1"/>
  <c r="J3887" i="1"/>
  <c r="J2366" i="1"/>
  <c r="J2071" i="1"/>
  <c r="J4426" i="1"/>
  <c r="J1469" i="1"/>
  <c r="J830" i="1"/>
  <c r="J4704" i="1"/>
  <c r="J3282" i="1"/>
  <c r="J4300" i="1"/>
  <c r="J249" i="1"/>
  <c r="J3964" i="1"/>
  <c r="J1042" i="1"/>
  <c r="J1999" i="1"/>
  <c r="J955" i="1"/>
  <c r="J572" i="1"/>
  <c r="J216" i="1"/>
  <c r="J1921" i="1"/>
  <c r="J3119" i="1"/>
  <c r="J4891" i="1"/>
  <c r="J2196" i="1"/>
  <c r="J2105" i="1"/>
  <c r="J388" i="1"/>
  <c r="J2194" i="1"/>
  <c r="J1154" i="1"/>
  <c r="J4357" i="1"/>
  <c r="J4139" i="1"/>
  <c r="J2760" i="1"/>
  <c r="J4425" i="1"/>
  <c r="J5058" i="1"/>
  <c r="J2861" i="1"/>
  <c r="J1112" i="1"/>
  <c r="J1665" i="1"/>
  <c r="J487" i="1"/>
  <c r="J847" i="1"/>
  <c r="J779" i="1"/>
  <c r="J1830" i="1"/>
  <c r="J4722" i="1"/>
  <c r="J2096" i="1"/>
  <c r="J4984" i="1"/>
  <c r="J3356" i="1"/>
  <c r="J2401" i="1"/>
  <c r="J2355" i="1"/>
  <c r="J4421" i="1"/>
  <c r="J2512" i="1"/>
  <c r="J4845" i="1"/>
  <c r="J4688" i="1"/>
  <c r="J1287" i="1"/>
  <c r="J617" i="1"/>
  <c r="J4070" i="1"/>
  <c r="J1527" i="1"/>
  <c r="J443" i="1"/>
  <c r="J951" i="1"/>
  <c r="J2076" i="1"/>
  <c r="J5118" i="1"/>
  <c r="J3343" i="1"/>
  <c r="J2732" i="1"/>
  <c r="J1392" i="1"/>
  <c r="J3237" i="1"/>
  <c r="J5062" i="1"/>
  <c r="J1671" i="1"/>
  <c r="J1327" i="1"/>
  <c r="J4056" i="1"/>
  <c r="J837" i="1"/>
  <c r="J2797" i="1"/>
  <c r="J3034" i="1"/>
  <c r="J1843" i="1"/>
  <c r="J4085" i="1"/>
  <c r="J1580" i="1"/>
  <c r="J3839" i="1"/>
  <c r="J2211" i="1"/>
  <c r="J4591" i="1"/>
  <c r="J3144" i="1"/>
  <c r="J585" i="1"/>
  <c r="J4173" i="1"/>
  <c r="J3702" i="1"/>
  <c r="J2660" i="1"/>
  <c r="J2839" i="1"/>
  <c r="J4481" i="1"/>
  <c r="J2571" i="1"/>
  <c r="J5165" i="1"/>
  <c r="J4929" i="1"/>
  <c r="J1241" i="1"/>
  <c r="J802" i="1"/>
  <c r="J5121" i="1"/>
  <c r="J1207" i="1"/>
  <c r="J4105" i="1"/>
  <c r="J3027" i="1"/>
  <c r="J4581" i="1"/>
  <c r="J4338" i="1"/>
  <c r="J256" i="1"/>
  <c r="J2577" i="1"/>
  <c r="J2361" i="1"/>
  <c r="J3644" i="1"/>
  <c r="J2291" i="1"/>
  <c r="J1299" i="1"/>
  <c r="J4682" i="1"/>
  <c r="J2447" i="1"/>
  <c r="J3020" i="1"/>
  <c r="J436" i="1"/>
  <c r="J3029" i="1"/>
  <c r="J1117" i="1"/>
  <c r="J3493" i="1"/>
  <c r="J3332" i="1"/>
  <c r="J343" i="1"/>
  <c r="J2157" i="1"/>
  <c r="J758" i="1"/>
  <c r="J1481" i="1"/>
  <c r="J351" i="1"/>
  <c r="J4087" i="1"/>
  <c r="J4542" i="1"/>
  <c r="J2260" i="1"/>
  <c r="J179" i="1"/>
  <c r="J161" i="1"/>
  <c r="J908" i="1"/>
  <c r="J1053" i="1"/>
  <c r="J4822" i="1"/>
  <c r="J3141" i="1"/>
  <c r="J4875" i="1"/>
  <c r="J807" i="1"/>
  <c r="J3648" i="1"/>
  <c r="J4010" i="1"/>
  <c r="J1558" i="1"/>
  <c r="J3860" i="1"/>
  <c r="J1619" i="1"/>
  <c r="J3471" i="1"/>
  <c r="J2769" i="1"/>
  <c r="J1165" i="1"/>
  <c r="J898" i="1"/>
  <c r="J742" i="1"/>
  <c r="J4766" i="1"/>
  <c r="J3158" i="1"/>
  <c r="J929" i="1"/>
  <c r="J23" i="1"/>
  <c r="J2012" i="1"/>
  <c r="J4198" i="1"/>
  <c r="J1091" i="1"/>
  <c r="J4182" i="1"/>
  <c r="J4519" i="1"/>
  <c r="J3675" i="1"/>
  <c r="J4805" i="1"/>
  <c r="J5187" i="1"/>
  <c r="J2352" i="1"/>
  <c r="J902" i="1"/>
  <c r="J1704" i="1"/>
  <c r="J1792" i="1"/>
  <c r="J4508" i="1"/>
  <c r="J658" i="1"/>
  <c r="J85" i="1"/>
  <c r="J1551" i="1"/>
  <c r="J690" i="1"/>
  <c r="J4476" i="1"/>
  <c r="J2907" i="1"/>
  <c r="J385" i="1"/>
  <c r="J1389" i="1"/>
  <c r="J1607" i="1"/>
  <c r="J1797" i="1"/>
  <c r="J1552" i="1"/>
  <c r="J376" i="1"/>
  <c r="J1285" i="1"/>
  <c r="J5032" i="1"/>
  <c r="J5191" i="1"/>
  <c r="J1550" i="1"/>
  <c r="J2569" i="1"/>
  <c r="J4590" i="1"/>
  <c r="J3377" i="1"/>
  <c r="J1131" i="1"/>
  <c r="J1229" i="1"/>
  <c r="J2701" i="1"/>
  <c r="J1871" i="1"/>
  <c r="J5190" i="1"/>
  <c r="J939" i="1"/>
  <c r="J15" i="1"/>
  <c r="J2101" i="1"/>
  <c r="J378" i="1"/>
  <c r="J816" i="1"/>
  <c r="J4013" i="1"/>
  <c r="J2802" i="1"/>
  <c r="J1374" i="1"/>
  <c r="J2517" i="1"/>
  <c r="J5051" i="1"/>
  <c r="J3528" i="1"/>
  <c r="J2815" i="1"/>
  <c r="J2134" i="1"/>
  <c r="J2226" i="1"/>
  <c r="J4414" i="1"/>
  <c r="J5098" i="1"/>
  <c r="J2938" i="1"/>
  <c r="J1789" i="1"/>
  <c r="J4969" i="1"/>
  <c r="J1038" i="1"/>
  <c r="J5132" i="1"/>
  <c r="J2290" i="1"/>
  <c r="J3025" i="1"/>
  <c r="J2183" i="1"/>
  <c r="J4967" i="1"/>
  <c r="J2685" i="1"/>
  <c r="J1956" i="1"/>
  <c r="J675" i="1"/>
  <c r="J2984" i="1"/>
  <c r="J2079" i="1"/>
  <c r="J1228" i="1"/>
  <c r="J2389" i="1"/>
  <c r="J1653" i="1"/>
  <c r="J2448" i="1"/>
  <c r="J3057" i="1"/>
  <c r="J3350" i="1"/>
  <c r="J4889" i="1"/>
  <c r="J2277" i="1"/>
  <c r="J3089" i="1"/>
  <c r="J4675" i="1"/>
  <c r="J1124" i="1"/>
  <c r="J1322" i="1"/>
  <c r="J2614" i="1"/>
  <c r="J2286" i="1"/>
  <c r="J3065" i="1"/>
  <c r="J2902" i="1"/>
  <c r="J3854" i="1"/>
  <c r="J4135" i="1"/>
  <c r="J2327" i="1"/>
  <c r="J4695" i="1"/>
  <c r="J3414" i="1"/>
  <c r="J971" i="1"/>
  <c r="J4384" i="1"/>
  <c r="J4965" i="1"/>
  <c r="J3019" i="1"/>
  <c r="J1355" i="1"/>
  <c r="J1425" i="1"/>
  <c r="J3706" i="1"/>
  <c r="J3647" i="1"/>
  <c r="J1347" i="1"/>
  <c r="J4205" i="1"/>
  <c r="J4181" i="1"/>
  <c r="J4268" i="1"/>
  <c r="J2634" i="1"/>
  <c r="J4815" i="1"/>
  <c r="J3444" i="1"/>
  <c r="J3270" i="1"/>
  <c r="J747" i="1"/>
  <c r="J1320" i="1"/>
  <c r="J1624" i="1"/>
  <c r="J4795" i="1"/>
  <c r="J4533" i="1"/>
  <c r="J1631" i="1"/>
  <c r="J4724" i="1"/>
  <c r="J2156" i="1"/>
  <c r="J5095" i="1"/>
  <c r="J1876" i="1"/>
  <c r="J2013" i="1"/>
  <c r="J1682" i="1"/>
  <c r="J2628" i="1"/>
  <c r="J5169" i="1"/>
  <c r="J1798" i="1"/>
  <c r="J2263" i="1"/>
  <c r="J3836" i="1"/>
  <c r="J5074" i="1"/>
  <c r="J2609" i="1"/>
  <c r="J2504" i="1"/>
  <c r="J1125" i="1"/>
  <c r="J938" i="1"/>
  <c r="J5166" i="1"/>
  <c r="J5184" i="1"/>
  <c r="J1953" i="1"/>
  <c r="J2566" i="1"/>
  <c r="J2415" i="1"/>
  <c r="J1156" i="1"/>
  <c r="J1703" i="1"/>
  <c r="J2873" i="1"/>
  <c r="J3996" i="1"/>
  <c r="J2437" i="1"/>
  <c r="J2324" i="1"/>
  <c r="J3443" i="1"/>
  <c r="J749" i="1"/>
  <c r="J3021" i="1"/>
  <c r="J4712" i="1"/>
  <c r="J4895" i="1"/>
  <c r="J2549" i="1"/>
  <c r="J4251" i="1"/>
  <c r="J5183" i="1"/>
  <c r="J231" i="1"/>
  <c r="J3235" i="1"/>
  <c r="J1254" i="1"/>
  <c r="J1657" i="1"/>
  <c r="J2247" i="1"/>
  <c r="J274" i="1"/>
  <c r="J2807" i="1"/>
  <c r="J4253" i="1"/>
  <c r="J426" i="1"/>
  <c r="J3711" i="1"/>
  <c r="J3718" i="1"/>
  <c r="J3126" i="1"/>
  <c r="J994" i="1"/>
  <c r="J2892" i="1"/>
  <c r="J1849" i="1"/>
  <c r="J3662" i="1"/>
  <c r="J593" i="1"/>
  <c r="J5014" i="1"/>
  <c r="J1786" i="1"/>
  <c r="J4193" i="1"/>
  <c r="J3150" i="1"/>
  <c r="J3500" i="1"/>
  <c r="J2279" i="1"/>
  <c r="J437" i="1"/>
  <c r="J1013" i="1"/>
  <c r="J1495" i="1"/>
  <c r="J365" i="1"/>
  <c r="J2230" i="1"/>
  <c r="J613" i="1"/>
  <c r="J2487" i="1"/>
  <c r="J922" i="1"/>
  <c r="J255" i="1"/>
  <c r="J2436" i="1"/>
  <c r="J2812" i="1"/>
  <c r="J4506" i="1"/>
  <c r="J4977" i="1"/>
  <c r="J4679" i="1"/>
  <c r="J1844" i="1"/>
  <c r="J3164" i="1"/>
  <c r="J2600" i="1"/>
  <c r="J2111" i="1"/>
  <c r="J3815" i="1"/>
  <c r="J3322" i="1"/>
  <c r="J1424" i="1"/>
  <c r="J2781" i="1"/>
  <c r="J2200" i="1"/>
  <c r="J2459" i="1"/>
  <c r="J1340" i="1"/>
  <c r="J4463" i="1"/>
  <c r="J2794" i="1"/>
  <c r="J1433" i="1"/>
  <c r="J3504" i="1"/>
  <c r="J3367" i="1"/>
  <c r="J1643" i="1"/>
  <c r="J387" i="1"/>
  <c r="J5115" i="1"/>
  <c r="J230" i="1"/>
  <c r="J4866" i="1"/>
  <c r="J4220" i="1"/>
  <c r="J5068" i="1"/>
  <c r="J454" i="1"/>
  <c r="J4781" i="1"/>
  <c r="J1395" i="1"/>
  <c r="J4788" i="1"/>
  <c r="J1621" i="1"/>
  <c r="J4710" i="1"/>
  <c r="J3205" i="1"/>
  <c r="J3943" i="1"/>
  <c r="J646" i="1"/>
  <c r="J1814" i="1"/>
  <c r="J121" i="1"/>
  <c r="J2904" i="1"/>
  <c r="J503" i="1"/>
  <c r="J1817" i="1"/>
  <c r="J3669" i="1"/>
  <c r="J2416" i="1"/>
  <c r="J1135" i="1"/>
  <c r="J4871" i="1"/>
  <c r="J3421" i="1"/>
  <c r="J2420" i="1"/>
  <c r="J1326" i="1"/>
  <c r="J4996" i="1"/>
  <c r="J4823" i="1"/>
  <c r="J41" i="1"/>
  <c r="J3546" i="1"/>
  <c r="J20" i="1"/>
  <c r="J2396" i="1"/>
  <c r="J2387" i="1"/>
  <c r="J207" i="1"/>
  <c r="J2940" i="1"/>
  <c r="J331" i="1"/>
  <c r="J1204" i="1"/>
  <c r="J2190" i="1"/>
  <c r="J34" i="1"/>
  <c r="J2909" i="1"/>
  <c r="J781" i="1"/>
  <c r="J3679" i="1"/>
  <c r="J4287" i="1"/>
  <c r="J2579" i="1"/>
  <c r="J736" i="1"/>
  <c r="J1637" i="1"/>
  <c r="J1444" i="1"/>
  <c r="J1123" i="1"/>
  <c r="J4209" i="1"/>
  <c r="J828" i="1"/>
  <c r="J4394" i="1"/>
  <c r="J1984" i="1"/>
  <c r="J2494" i="1"/>
  <c r="J1779" i="1"/>
  <c r="J592" i="1"/>
  <c r="J1942" i="1"/>
  <c r="J1778" i="1"/>
  <c r="J4111" i="1"/>
  <c r="J601" i="1"/>
  <c r="J3128" i="1"/>
  <c r="J2360" i="1"/>
  <c r="J4681" i="1"/>
  <c r="J1077" i="1"/>
  <c r="J509" i="1"/>
  <c r="J2426" i="1"/>
  <c r="J4355" i="1"/>
  <c r="J863" i="1"/>
  <c r="J4621" i="1"/>
  <c r="J575" i="1"/>
  <c r="J299" i="1"/>
  <c r="J1757" i="1"/>
  <c r="J4318" i="1"/>
  <c r="J1143" i="1"/>
  <c r="J4044" i="1"/>
  <c r="J81" i="1"/>
  <c r="J3723" i="1"/>
  <c r="J4110" i="1"/>
  <c r="J1308" i="1"/>
  <c r="J2452" i="1"/>
  <c r="J3588" i="1"/>
  <c r="J3564" i="1"/>
  <c r="J3740" i="1"/>
  <c r="J1480" i="1"/>
  <c r="J2374" i="1"/>
  <c r="J3735" i="1"/>
  <c r="J727" i="1"/>
  <c r="J1560" i="1"/>
  <c r="J3763" i="1"/>
  <c r="J4516" i="1"/>
  <c r="J689" i="1"/>
  <c r="J3102" i="1"/>
  <c r="J4224" i="1"/>
  <c r="J2179" i="1"/>
  <c r="J4274" i="1"/>
  <c r="J4336" i="1"/>
  <c r="J2666" i="1"/>
  <c r="J2432" i="1"/>
  <c r="J2095" i="1"/>
  <c r="J446" i="1"/>
  <c r="J4120" i="1"/>
  <c r="J3076" i="1"/>
  <c r="J1753" i="1"/>
  <c r="J2252" i="1"/>
  <c r="J3559" i="1"/>
  <c r="J126" i="1"/>
  <c r="J2791" i="1"/>
  <c r="J4003" i="1"/>
  <c r="J999" i="1"/>
  <c r="J4041" i="1"/>
  <c r="J3253" i="1"/>
  <c r="J3788" i="1"/>
  <c r="J3930" i="1"/>
  <c r="J1840" i="1"/>
  <c r="J4748" i="1"/>
  <c r="J948" i="1"/>
  <c r="J1523" i="1"/>
  <c r="J483" i="1"/>
  <c r="J2119" i="1"/>
  <c r="J4145" i="1"/>
  <c r="J3769" i="1"/>
  <c r="J527" i="1"/>
  <c r="J4322" i="1"/>
  <c r="J3265" i="1"/>
  <c r="J3417" i="1"/>
  <c r="J1545" i="1"/>
  <c r="J5007" i="1"/>
  <c r="J1729" i="1"/>
  <c r="J3325" i="1"/>
  <c r="J4964" i="1"/>
  <c r="J1075" i="1"/>
  <c r="J4749" i="1"/>
  <c r="J1922" i="1"/>
  <c r="J2948" i="1"/>
  <c r="J3511" i="1"/>
  <c r="J2855" i="1"/>
  <c r="J1505" i="1"/>
  <c r="J3437" i="1"/>
  <c r="J4283" i="1"/>
  <c r="J2035" i="1"/>
  <c r="J4381" i="1"/>
  <c r="J570" i="1"/>
  <c r="J4291" i="1"/>
  <c r="J4410" i="1"/>
  <c r="J2657" i="1"/>
  <c r="J1040" i="1"/>
  <c r="J1457" i="1"/>
  <c r="J1508" i="1"/>
  <c r="J885" i="1"/>
  <c r="J4203" i="1"/>
  <c r="J1120" i="1"/>
  <c r="J1323" i="1"/>
  <c r="J2066" i="1"/>
  <c r="J5024" i="1"/>
  <c r="J422" i="1"/>
  <c r="J3664" i="1"/>
  <c r="J4485" i="1"/>
  <c r="J3831" i="1"/>
  <c r="J1656" i="1"/>
  <c r="J2168" i="1"/>
  <c r="J773" i="1"/>
  <c r="J4978" i="1"/>
  <c r="J4008" i="1"/>
  <c r="J2847" i="1"/>
  <c r="J5010" i="1"/>
  <c r="J4654" i="1"/>
  <c r="J99" i="1"/>
  <c r="J4129" i="1"/>
  <c r="J4382" i="1"/>
  <c r="J147" i="1"/>
  <c r="J3917" i="1"/>
  <c r="J423" i="1"/>
  <c r="J4770" i="1"/>
  <c r="J241" i="1"/>
  <c r="J2818" i="1"/>
  <c r="J1079" i="1"/>
  <c r="J402" i="1"/>
  <c r="J2471" i="1"/>
  <c r="J2813" i="1"/>
  <c r="J768" i="1"/>
  <c r="J5142" i="1"/>
  <c r="J989" i="1"/>
  <c r="J1546" i="1"/>
  <c r="J4910" i="1"/>
  <c r="J4328" i="1"/>
  <c r="J1660" i="1"/>
  <c r="J1215" i="1"/>
  <c r="J2445" i="1"/>
  <c r="J4545" i="1"/>
  <c r="J2740" i="1"/>
  <c r="J312" i="1"/>
  <c r="J3545" i="1"/>
  <c r="J3668" i="1"/>
  <c r="J5221" i="1"/>
  <c r="J5225" i="1"/>
  <c r="J4985" i="1"/>
  <c r="J2776" i="1"/>
  <c r="J4726" i="1"/>
  <c r="J3819" i="1"/>
  <c r="J3044" i="1"/>
  <c r="J1721" i="1"/>
  <c r="J4235" i="1"/>
  <c r="J1620" i="1"/>
  <c r="J4577" i="1"/>
  <c r="J292" i="1"/>
  <c r="J744" i="1"/>
  <c r="J1773" i="1"/>
  <c r="J959" i="1"/>
  <c r="J1501" i="1"/>
  <c r="J3776" i="1"/>
  <c r="J3739" i="1"/>
  <c r="J4294" i="1"/>
  <c r="J3760" i="1"/>
  <c r="J248" i="1"/>
  <c r="J762" i="1"/>
  <c r="J4881" i="1"/>
  <c r="J4475" i="1"/>
  <c r="J116" i="1"/>
  <c r="J4227" i="1"/>
  <c r="J139" i="1"/>
  <c r="J3720" i="1"/>
  <c r="J4169" i="1"/>
  <c r="J4259" i="1"/>
  <c r="J737" i="1"/>
  <c r="J4898" i="1"/>
  <c r="J233" i="1"/>
  <c r="J1453" i="1"/>
  <c r="J228" i="1"/>
  <c r="J1427" i="1"/>
  <c r="J3098" i="1"/>
  <c r="J2636" i="1"/>
  <c r="J3977" i="1"/>
  <c r="J1061" i="1"/>
  <c r="J192" i="1"/>
  <c r="J2003" i="1"/>
  <c r="J4462" i="1"/>
  <c r="J2425" i="1"/>
  <c r="J4584" i="1"/>
  <c r="J1252" i="1"/>
  <c r="J1407" i="1"/>
  <c r="J1777" i="1"/>
  <c r="J4469" i="1"/>
  <c r="J1265" i="1"/>
  <c r="J508" i="1"/>
  <c r="J372" i="1"/>
  <c r="J2000" i="1"/>
  <c r="J3406" i="1"/>
  <c r="J1180" i="1"/>
  <c r="J5209" i="1"/>
  <c r="J493" i="1"/>
  <c r="J57" i="1"/>
  <c r="J4651" i="1"/>
  <c r="J1542" i="1"/>
  <c r="J2337" i="1"/>
  <c r="J4313" i="1"/>
  <c r="J2621" i="1"/>
  <c r="J337" i="1"/>
  <c r="J3757" i="1"/>
  <c r="J684" i="1"/>
  <c r="J2737" i="1"/>
  <c r="J4446" i="1"/>
  <c r="J4814" i="1"/>
  <c r="J1805" i="1"/>
  <c r="J579" i="1"/>
  <c r="J3079" i="1"/>
  <c r="J3250" i="1"/>
  <c r="J4623" i="1"/>
  <c r="J3807" i="1"/>
  <c r="J472" i="1"/>
  <c r="J2826" i="1"/>
  <c r="J3676" i="1"/>
  <c r="J1731" i="1"/>
  <c r="J1316" i="1"/>
  <c r="J2114" i="1"/>
  <c r="J3517" i="1"/>
  <c r="J5117" i="1"/>
  <c r="J3439" i="1"/>
  <c r="J3449" i="1"/>
  <c r="J794" i="1"/>
  <c r="J3355" i="1"/>
  <c r="J143" i="1"/>
  <c r="J140" i="1"/>
  <c r="J4256" i="1"/>
  <c r="J1004" i="1"/>
  <c r="J2341" i="1"/>
  <c r="J2817" i="1"/>
  <c r="J1415" i="1"/>
  <c r="J641" i="1"/>
  <c r="J751" i="1"/>
  <c r="J1338" i="1"/>
  <c r="J3708" i="1"/>
  <c r="J2635" i="1"/>
  <c r="J5203" i="1"/>
  <c r="J4809" i="1"/>
  <c r="J1957" i="1"/>
  <c r="J1065" i="1"/>
  <c r="J234" i="1"/>
  <c r="J4492" i="1"/>
  <c r="J723" i="1"/>
  <c r="J3698" i="1"/>
  <c r="J3373" i="1"/>
  <c r="J2462" i="1"/>
  <c r="J2051" i="1"/>
  <c r="J3419" i="1"/>
  <c r="J297" i="1"/>
  <c r="J1609" i="1"/>
  <c r="J1865" i="1"/>
  <c r="J1668" i="1"/>
  <c r="J5205" i="1"/>
  <c r="J4433" i="1"/>
  <c r="J5200" i="1"/>
  <c r="J1562" i="1"/>
  <c r="J3111" i="1"/>
  <c r="J3572" i="1"/>
  <c r="J4263" i="1"/>
  <c r="J291" i="1"/>
  <c r="J2383" i="1"/>
  <c r="J4206" i="1"/>
  <c r="J1409" i="1"/>
  <c r="J208" i="1"/>
  <c r="J4403" i="1"/>
  <c r="J1393" i="1"/>
  <c r="J609" i="1"/>
  <c r="J300" i="1"/>
  <c r="J919" i="1"/>
  <c r="J3189" i="1"/>
  <c r="J1255" i="1"/>
  <c r="J1820" i="1"/>
  <c r="J2597" i="1"/>
  <c r="J623" i="1"/>
  <c r="J3370" i="1"/>
  <c r="J4797" i="1"/>
  <c r="J3843" i="1"/>
  <c r="J279" i="1"/>
  <c r="J3542" i="1"/>
  <c r="J3078" i="1"/>
  <c r="J2289" i="1"/>
  <c r="J1512" i="1"/>
  <c r="J2750" i="1"/>
  <c r="J1482" i="1"/>
  <c r="J1339" i="1"/>
  <c r="J2967" i="1"/>
  <c r="J3962" i="1"/>
  <c r="J2137" i="1"/>
  <c r="J2394" i="1"/>
  <c r="J2684" i="1"/>
  <c r="J211" i="1"/>
  <c r="J3552" i="1"/>
  <c r="J1221" i="1"/>
  <c r="J4368" i="1"/>
  <c r="J1096" i="1"/>
  <c r="J1756" i="1"/>
  <c r="J1321" i="1"/>
  <c r="J2535" i="1"/>
  <c r="J2603" i="1"/>
  <c r="J703" i="1"/>
  <c r="J187" i="1"/>
  <c r="J3285" i="1"/>
  <c r="J1723" i="1"/>
  <c r="J1088" i="1"/>
  <c r="J2545" i="1"/>
  <c r="J4367" i="1"/>
  <c r="J3388" i="1"/>
  <c r="J3420" i="1"/>
  <c r="J2624" i="1"/>
  <c r="J1802" i="1"/>
  <c r="J449" i="1"/>
  <c r="J1617" i="1"/>
  <c r="J4901" i="1"/>
  <c r="J2170" i="1"/>
  <c r="J4924" i="1"/>
  <c r="J3753" i="1"/>
  <c r="J594" i="1"/>
  <c r="J5150" i="1"/>
  <c r="J4190" i="1"/>
  <c r="J846" i="1"/>
  <c r="J440" i="1"/>
  <c r="J2672" i="1"/>
  <c r="J4194" i="1"/>
  <c r="J2123" i="1"/>
  <c r="J2763" i="1"/>
  <c r="J5126" i="1"/>
  <c r="J4718" i="1"/>
  <c r="J2511" i="1"/>
  <c r="J3488" i="1"/>
  <c r="J1218" i="1"/>
  <c r="J586" i="1"/>
  <c r="J3087" i="1"/>
  <c r="J1836" i="1"/>
  <c r="J3369" i="1"/>
  <c r="J1675" i="1"/>
  <c r="J5097" i="1"/>
  <c r="J5122" i="1"/>
  <c r="J4405" i="1"/>
  <c r="J2231" i="1"/>
  <c r="J1983" i="1"/>
  <c r="J3800" i="1"/>
  <c r="J2254" i="1"/>
  <c r="J3336" i="1"/>
  <c r="J4486" i="1"/>
  <c r="J2317" i="1"/>
  <c r="J3359" i="1"/>
  <c r="J1707" i="1"/>
  <c r="J1785" i="1"/>
  <c r="J3331" i="1"/>
  <c r="J3554" i="1"/>
  <c r="J1690" i="1"/>
  <c r="J2946" i="1"/>
  <c r="J5111" i="1"/>
  <c r="J1513" i="1"/>
  <c r="J3053" i="1"/>
  <c r="J4447" i="1"/>
  <c r="J1768" i="1"/>
  <c r="J1260" i="1"/>
  <c r="J4429" i="1"/>
  <c r="J1467" i="1"/>
  <c r="J2548" i="1"/>
  <c r="J213" i="1"/>
  <c r="J3625" i="1"/>
  <c r="J119" i="1"/>
  <c r="J3651" i="1"/>
  <c r="J691" i="1"/>
  <c r="J5177" i="1"/>
  <c r="J1300" i="1"/>
  <c r="J732" i="1"/>
  <c r="J1411" i="1"/>
  <c r="J3210" i="1"/>
  <c r="J2558" i="1"/>
  <c r="J3304" i="1"/>
  <c r="J2407" i="1"/>
  <c r="J3895" i="1"/>
  <c r="J2942" i="1"/>
  <c r="J4029" i="1"/>
  <c r="J3412" i="1"/>
  <c r="J1382" i="1"/>
  <c r="J3330" i="1"/>
  <c r="J2182" i="1"/>
  <c r="J4156" i="1"/>
  <c r="J2767" i="1"/>
  <c r="J1497" i="1"/>
  <c r="J1365" i="1"/>
  <c r="J3955" i="1"/>
  <c r="J3321" i="1"/>
  <c r="J2787" i="1"/>
  <c r="J3510" i="1"/>
  <c r="J1278" i="1"/>
  <c r="J4419" i="1"/>
  <c r="J3818" i="1"/>
  <c r="J1145" i="1"/>
  <c r="J3999" i="1"/>
  <c r="J4428" i="1"/>
  <c r="J3561" i="1"/>
  <c r="J597" i="1"/>
  <c r="J1439" i="1"/>
  <c r="J1217" i="1"/>
  <c r="J3742" i="1"/>
  <c r="J2702" i="1"/>
  <c r="J3993" i="1"/>
  <c r="J130" i="1"/>
  <c r="J3978" i="1"/>
  <c r="J2550" i="1"/>
  <c r="J4527" i="1"/>
  <c r="J3960" i="1"/>
  <c r="J74" i="1"/>
  <c r="J2466" i="1"/>
  <c r="J731" i="1"/>
  <c r="J4611" i="1"/>
  <c r="J608" i="1"/>
  <c r="J533" i="1"/>
  <c r="J2145" i="1"/>
  <c r="J109" i="1"/>
  <c r="J382" i="1"/>
  <c r="J3592" i="1"/>
  <c r="J587" i="1"/>
  <c r="J3948" i="1"/>
  <c r="J3538" i="1"/>
  <c r="J2483" i="1"/>
  <c r="J2185" i="1"/>
  <c r="J4844" i="1"/>
  <c r="J5164" i="1"/>
  <c r="J3771" i="1"/>
  <c r="J3666" i="1"/>
  <c r="J3458" i="1"/>
  <c r="J2982" i="1"/>
  <c r="J3513" i="1"/>
  <c r="J1435" i="1"/>
  <c r="J3220" i="1"/>
  <c r="J5133" i="1"/>
  <c r="J4443" i="1"/>
  <c r="J3376" i="1"/>
  <c r="J3015" i="1"/>
  <c r="J4430" i="1"/>
  <c r="J4472" i="1"/>
  <c r="J4628" i="1"/>
  <c r="J3560" i="1"/>
  <c r="J5173" i="1"/>
  <c r="J2388" i="1"/>
  <c r="J1378" i="1"/>
  <c r="J260" i="1"/>
  <c r="J2890" i="1"/>
  <c r="J3997" i="1"/>
  <c r="J3252" i="1"/>
  <c r="J2707" i="1"/>
  <c r="J319" i="1"/>
  <c r="J1694" i="1"/>
  <c r="J1909" i="1"/>
  <c r="J3082" i="1"/>
  <c r="J4923" i="1"/>
  <c r="J4332" i="1"/>
  <c r="J4390" i="1"/>
  <c r="J3627" i="1"/>
  <c r="J2691" i="1"/>
  <c r="J3186" i="1"/>
  <c r="J4552" i="1"/>
  <c r="J2077" i="1"/>
  <c r="J2422" i="1"/>
  <c r="J264" i="1"/>
  <c r="J760" i="1"/>
  <c r="J3442" i="1"/>
  <c r="J2615" i="1"/>
  <c r="J1002" i="1"/>
  <c r="J3925" i="1"/>
  <c r="J3475" i="1"/>
  <c r="J1001" i="1"/>
  <c r="J540" i="1"/>
  <c r="J434" i="1"/>
  <c r="J2638" i="1"/>
  <c r="J5031" i="1"/>
  <c r="J3945" i="1"/>
  <c r="J1940" i="1"/>
  <c r="J2386" i="1"/>
  <c r="J3617" i="1"/>
  <c r="J2090" i="1"/>
  <c r="J4642" i="1"/>
  <c r="J3637" i="1"/>
  <c r="J1419" i="1"/>
  <c r="J4635" i="1"/>
  <c r="J3826" i="1"/>
  <c r="J1863" i="1"/>
  <c r="J1334" i="1"/>
  <c r="J4007" i="1"/>
  <c r="J849" i="1"/>
  <c r="J1519" i="1"/>
  <c r="J1206" i="1"/>
  <c r="J811" i="1"/>
  <c r="J4817" i="1"/>
  <c r="J2438" i="1"/>
  <c r="J2864" i="1"/>
  <c r="J1090" i="1"/>
  <c r="J1137" i="1"/>
  <c r="J595" i="1"/>
  <c r="J1917" i="1"/>
  <c r="J4876" i="1"/>
  <c r="J2027" i="1"/>
  <c r="J2757" i="1"/>
  <c r="J4474" i="1"/>
  <c r="J3337" i="1"/>
  <c r="J4983" i="1"/>
  <c r="J3766" i="1"/>
  <c r="J3870" i="1"/>
  <c r="J3197" i="1"/>
  <c r="J1684" i="1"/>
  <c r="J4042" i="1"/>
  <c r="J559" i="1"/>
  <c r="J3287" i="1"/>
  <c r="J3857" i="1"/>
  <c r="J323" i="1"/>
  <c r="J4787" i="1"/>
  <c r="J1479" i="1"/>
  <c r="J2470" i="1"/>
  <c r="J1514" i="1"/>
  <c r="J715" i="1"/>
  <c r="J1330" i="1"/>
  <c r="J3131" i="1"/>
  <c r="J325" i="1"/>
  <c r="J3274" i="1"/>
  <c r="J3619" i="1"/>
  <c r="J2021" i="1"/>
  <c r="J2799" i="1"/>
  <c r="J7" i="1"/>
  <c r="J917" i="1"/>
  <c r="J2846" i="1"/>
  <c r="J3368" i="1"/>
  <c r="J419" i="1"/>
  <c r="J1850" i="1"/>
  <c r="J301" i="1"/>
  <c r="J2612" i="1"/>
  <c r="J153" i="1"/>
  <c r="J394" i="1"/>
  <c r="J2294" i="1"/>
  <c r="J3326" i="1"/>
  <c r="J704" i="1"/>
  <c r="J1332" i="1"/>
  <c r="J3724" i="1"/>
  <c r="J526" i="1"/>
  <c r="J3148" i="1"/>
  <c r="J258" i="1"/>
  <c r="J2140" i="1"/>
  <c r="J2430" i="1"/>
  <c r="J3292" i="1"/>
  <c r="J4304" i="1"/>
  <c r="J4101" i="1"/>
  <c r="J506" i="1"/>
  <c r="J4976" i="1"/>
  <c r="J353" i="1"/>
  <c r="J4667" i="1"/>
  <c r="J477" i="1"/>
  <c r="J2703" i="1"/>
  <c r="J772" i="1"/>
  <c r="J3657" i="1"/>
  <c r="J2067" i="1"/>
  <c r="J4960" i="1"/>
  <c r="J2778" i="1"/>
  <c r="J899" i="1"/>
  <c r="J1700" i="1"/>
  <c r="J1151" i="1"/>
  <c r="J1414" i="1"/>
  <c r="J1379" i="1"/>
  <c r="J5099" i="1"/>
  <c r="J3549" i="1"/>
  <c r="J4281" i="1"/>
  <c r="J3792" i="1"/>
  <c r="J1041" i="1"/>
  <c r="J2125" i="1"/>
  <c r="J3106" i="1"/>
  <c r="J3550" i="1"/>
  <c r="J2706" i="1"/>
  <c r="J4990" i="1"/>
  <c r="J4219" i="1"/>
  <c r="J3850" i="1"/>
  <c r="J973" i="1"/>
  <c r="J1210" i="1"/>
  <c r="J1284" i="1"/>
  <c r="J1499" i="1"/>
  <c r="J1301" i="1"/>
  <c r="J222" i="1"/>
  <c r="J774" i="1"/>
  <c r="J4071" i="1"/>
  <c r="J5160" i="1"/>
  <c r="J2310" i="1"/>
  <c r="J4903" i="1"/>
  <c r="J3453" i="1"/>
  <c r="J2721" i="1"/>
  <c r="J3726" i="1"/>
  <c r="J1273" i="1"/>
  <c r="J1039" i="1"/>
  <c r="J4380" i="1"/>
  <c r="J1366" i="1"/>
  <c r="J2172" i="1"/>
  <c r="J304" i="1"/>
  <c r="J2761" i="1"/>
  <c r="J1727" i="1"/>
  <c r="J4187" i="1"/>
  <c r="J5106" i="1"/>
  <c r="J4027" i="1"/>
  <c r="J2261" i="1"/>
  <c r="J725" i="1"/>
  <c r="J4810" i="1"/>
  <c r="J4423" i="1"/>
  <c r="J403" i="1"/>
  <c r="J3074" i="1"/>
  <c r="J1692" i="1"/>
  <c r="J4932" i="1"/>
  <c r="J4307" i="1"/>
  <c r="J5189" i="1"/>
  <c r="J2828" i="1"/>
  <c r="J2098" i="1"/>
  <c r="J2587" i="1"/>
  <c r="J1018" i="1"/>
  <c r="J3949" i="1"/>
  <c r="J5161" i="1"/>
  <c r="J2748" i="1"/>
  <c r="J3143" i="1"/>
  <c r="J3480" i="1"/>
  <c r="J1286" i="1"/>
  <c r="J3496" i="1"/>
  <c r="J3829" i="1"/>
  <c r="J3674" i="1"/>
  <c r="J2968" i="1"/>
  <c r="J210" i="1"/>
  <c r="J2551" i="1"/>
  <c r="J1434" i="1"/>
  <c r="J3961" i="1"/>
  <c r="J2753" i="1"/>
  <c r="J3262" i="1"/>
  <c r="J3924" i="1"/>
  <c r="J2477" i="1"/>
  <c r="J4155" i="1"/>
  <c r="J229" i="1"/>
  <c r="J2207" i="1"/>
  <c r="J4769" i="1"/>
  <c r="J2070" i="1"/>
  <c r="J4553" i="1"/>
  <c r="J2443" i="1"/>
  <c r="J2572" i="1"/>
  <c r="J5013" i="1"/>
  <c r="J3088" i="1"/>
  <c r="J125" i="1"/>
  <c r="J2789" i="1"/>
  <c r="J1271" i="1"/>
  <c r="J4907" i="1"/>
  <c r="J1106" i="1"/>
  <c r="J1051" i="1"/>
  <c r="J5107" i="1"/>
  <c r="J2894" i="1"/>
  <c r="J1585" i="1"/>
  <c r="J5047" i="1"/>
  <c r="J4354" i="1"/>
  <c r="J4835" i="1"/>
  <c r="J4" i="1"/>
  <c r="J3612" i="1"/>
  <c r="J1370" i="1"/>
  <c r="J1900" i="1"/>
  <c r="J2585" i="1"/>
  <c r="J3696" i="1"/>
  <c r="J5140" i="1"/>
  <c r="J5044" i="1"/>
  <c r="J1832" i="1"/>
  <c r="J4175" i="1"/>
  <c r="J621" i="1"/>
  <c r="J1507" i="1"/>
  <c r="J3806" i="1"/>
  <c r="J1608" i="1"/>
  <c r="J3386" i="1"/>
  <c r="J2561" i="1"/>
  <c r="J27" i="1"/>
  <c r="J128" i="1"/>
  <c r="J4792" i="1"/>
  <c r="J2897" i="1"/>
  <c r="J3920" i="1"/>
  <c r="J3812" i="1"/>
  <c r="J2253" i="1"/>
  <c r="J1304" i="1"/>
  <c r="J1280" i="1"/>
  <c r="J2097" i="1"/>
  <c r="J2073" i="1"/>
  <c r="J2399" i="1"/>
  <c r="J848" i="1"/>
  <c r="J4928" i="1"/>
  <c r="J2854" i="1"/>
  <c r="J267" i="1"/>
  <c r="J4773" i="1"/>
  <c r="J3707" i="1"/>
  <c r="J950" i="1"/>
  <c r="J3199" i="1"/>
  <c r="J182" i="1"/>
  <c r="J861" i="1"/>
  <c r="J4530" i="1"/>
  <c r="J622" i="1"/>
  <c r="J3937" i="1"/>
  <c r="J5210" i="1"/>
  <c r="J2988" i="1"/>
  <c r="J4961" i="1"/>
  <c r="J461" i="1"/>
  <c r="J194" i="1"/>
  <c r="J1966" i="1"/>
  <c r="J522" i="1"/>
  <c r="J4257" i="1"/>
  <c r="J120" i="1"/>
  <c r="J1413" i="1"/>
  <c r="J1202" i="1"/>
  <c r="J627" i="1"/>
  <c r="J2045" i="1"/>
  <c r="J1697" i="1"/>
  <c r="J3765" i="1"/>
  <c r="J3524" i="1"/>
  <c r="J697" i="1"/>
  <c r="J2367" i="1"/>
  <c r="J2273" i="1"/>
  <c r="J3770" i="1"/>
  <c r="J700" i="1"/>
  <c r="J2670" i="1"/>
  <c r="J2516" i="1"/>
  <c r="J2617" i="1"/>
  <c r="J1714" i="1"/>
  <c r="J783" i="1"/>
  <c r="J4340" i="1"/>
  <c r="J2582" i="1"/>
  <c r="J4607" i="1"/>
  <c r="J2719" i="1"/>
  <c r="J644" i="1"/>
  <c r="J4793" i="1"/>
  <c r="J3413" i="1"/>
  <c r="J145" i="1"/>
  <c r="J709" i="1"/>
  <c r="J4703" i="1"/>
  <c r="J909" i="1"/>
  <c r="J4063" i="1"/>
  <c r="J1478" i="1"/>
  <c r="J1312" i="1"/>
  <c r="J3767" i="1"/>
  <c r="J3028" i="1"/>
  <c r="J2646" i="1"/>
  <c r="J1604" i="1"/>
  <c r="J3032" i="1"/>
  <c r="J2167" i="1"/>
  <c r="J166" i="1"/>
  <c r="J3778" i="1"/>
  <c r="J4374" i="1"/>
  <c r="J4341" i="1"/>
  <c r="J3284" i="1"/>
  <c r="J1386" i="1"/>
  <c r="J3229" i="1"/>
  <c r="J879" i="1"/>
  <c r="J1959" i="1"/>
  <c r="J3744" i="1"/>
  <c r="J3813" i="1"/>
  <c r="J1310" i="1"/>
  <c r="J671" i="1"/>
  <c r="J3256" i="1"/>
  <c r="J1822" i="1"/>
  <c r="J4237" i="1"/>
  <c r="J61" i="1"/>
  <c r="J5078" i="1"/>
  <c r="J1198" i="1"/>
  <c r="J4137" i="1"/>
  <c r="J3295" i="1"/>
  <c r="J1711" i="1"/>
  <c r="J1677" i="1"/>
  <c r="J1144" i="1"/>
  <c r="J191" i="1"/>
  <c r="J4260" i="1"/>
  <c r="J1119" i="1"/>
  <c r="J2882" i="1"/>
  <c r="J619" i="1"/>
  <c r="J4851" i="1"/>
  <c r="J3272" i="1"/>
  <c r="J2259" i="1"/>
  <c r="J4972" i="1"/>
  <c r="J3748" i="1"/>
  <c r="J170" i="1"/>
  <c r="J152" i="1"/>
  <c r="J3299" i="1"/>
  <c r="J5004" i="1"/>
  <c r="J3451" i="1"/>
  <c r="J4062" i="1"/>
  <c r="J3518" i="1"/>
  <c r="J979" i="1"/>
  <c r="J1461" i="1"/>
  <c r="J2792" i="1"/>
  <c r="J3289" i="1"/>
  <c r="J1678" i="1"/>
  <c r="J189" i="1"/>
  <c r="J3492" i="1"/>
  <c r="J13" i="1"/>
  <c r="J4860" i="1"/>
  <c r="J1570" i="1"/>
  <c r="J672" i="1"/>
  <c r="J1930" i="1"/>
  <c r="J4392" i="1"/>
  <c r="J247" i="1"/>
  <c r="J3970" i="1"/>
  <c r="J2146" i="1"/>
  <c r="J5090" i="1"/>
  <c r="J1343" i="1"/>
  <c r="J4777" i="1"/>
  <c r="J2059" i="1"/>
  <c r="J3579" i="1"/>
  <c r="J2930" i="1"/>
  <c r="J4989" i="1"/>
  <c r="J2642" i="1"/>
  <c r="J5019" i="1"/>
  <c r="J2161" i="1"/>
  <c r="J2803" i="1"/>
  <c r="J362" i="1"/>
  <c r="J37" i="1"/>
  <c r="J2340" i="1"/>
  <c r="J281" i="1"/>
  <c r="J4902" i="1"/>
  <c r="J2870" i="1"/>
  <c r="J3308" i="1"/>
  <c r="J1399" i="1"/>
  <c r="J1614" i="1"/>
  <c r="J2164" i="1"/>
  <c r="J4080" i="1"/>
  <c r="J1571" i="1"/>
  <c r="J4725" i="1"/>
  <c r="J123" i="1"/>
  <c r="J3600" i="1"/>
  <c r="J3011" i="1"/>
  <c r="J3345" i="1"/>
  <c r="J2048" i="1"/>
  <c r="J660" i="1"/>
  <c r="J718" i="1"/>
  <c r="J3002" i="1"/>
  <c r="J1164" i="1"/>
  <c r="J3401" i="1"/>
  <c r="J4829" i="1"/>
  <c r="J2678" i="1"/>
  <c r="J1862" i="1"/>
  <c r="J3159" i="1"/>
  <c r="J790" i="1"/>
  <c r="J4806" i="1"/>
  <c r="J4816" i="1"/>
  <c r="J4346" i="1"/>
  <c r="J564" i="1"/>
  <c r="J3231" i="1"/>
  <c r="J880" i="1"/>
  <c r="J1114" i="1"/>
  <c r="J3000" i="1"/>
  <c r="J3196" i="1"/>
  <c r="J280" i="1"/>
  <c r="J3900" i="1"/>
  <c r="J2257" i="1"/>
  <c r="J4560" i="1"/>
  <c r="J634" i="1"/>
  <c r="J19" i="1"/>
  <c r="J4189" i="1"/>
  <c r="J3715" i="1"/>
  <c r="J2117" i="1"/>
  <c r="J2298" i="1"/>
  <c r="J5134" i="1"/>
  <c r="J4084" i="1"/>
  <c r="J3323" i="1"/>
  <c r="J1362" i="1"/>
  <c r="J650" i="1"/>
  <c r="J1524" i="1"/>
  <c r="J1649" i="1"/>
  <c r="J628" i="1"/>
  <c r="J3216" i="1"/>
  <c r="J2063" i="1"/>
  <c r="J1098" i="1"/>
  <c r="J519" i="1"/>
  <c r="J2334" i="1"/>
  <c r="J3188" i="1"/>
  <c r="J1686" i="1"/>
  <c r="J1695" i="1"/>
  <c r="J4518" i="1"/>
  <c r="J1099" i="1"/>
  <c r="J815" i="1"/>
  <c r="J2410" i="1"/>
  <c r="J3138" i="1"/>
  <c r="J2458" i="1"/>
  <c r="J2825" i="1"/>
  <c r="J5175" i="1"/>
  <c r="J1954" i="1"/>
  <c r="J2100" i="1"/>
  <c r="J2742" i="1"/>
  <c r="J5168" i="1"/>
  <c r="J4229" i="1"/>
  <c r="J4315" i="1"/>
  <c r="J1732" i="1"/>
  <c r="J3642" i="1"/>
  <c r="J1539" i="1"/>
  <c r="J5043" i="1"/>
  <c r="J356" i="1"/>
  <c r="J3837" i="1"/>
  <c r="J4450" i="1"/>
  <c r="J3607" i="1"/>
  <c r="J1192" i="1"/>
  <c r="J3328" i="1"/>
  <c r="J1183" i="1"/>
  <c r="J3871" i="1"/>
  <c r="J1443" i="1"/>
  <c r="J2526" i="1"/>
  <c r="J4755" i="1"/>
  <c r="J1799" i="1"/>
  <c r="J3136" i="1"/>
  <c r="J4730" i="1"/>
  <c r="J2331" i="1"/>
  <c r="J1568" i="1"/>
  <c r="J2610" i="1"/>
  <c r="J4557" i="1"/>
  <c r="J4144" i="1"/>
  <c r="J3183" i="1"/>
  <c r="J1964" i="1"/>
  <c r="J814" i="1"/>
  <c r="J2376" i="1"/>
  <c r="J4011" i="1"/>
  <c r="J4495" i="1"/>
  <c r="J3601" i="1"/>
  <c r="J4277" i="1"/>
  <c r="J3124" i="1"/>
  <c r="J775" i="1"/>
  <c r="J1600" i="1"/>
  <c r="J4017" i="1"/>
  <c r="J83" i="1"/>
  <c r="J1980" i="1"/>
  <c r="J2637" i="1"/>
  <c r="J3112" i="1"/>
  <c r="J4119" i="1"/>
  <c r="J1277" i="1"/>
  <c r="J2431" i="1"/>
  <c r="J155" i="1"/>
  <c r="J3318" i="1"/>
  <c r="J2158" i="1"/>
  <c r="J335" i="1"/>
  <c r="J3697" i="1"/>
  <c r="J1196" i="1"/>
  <c r="J3683" i="1"/>
  <c r="J399" i="1"/>
  <c r="J3209" i="1"/>
  <c r="J3105" i="1"/>
  <c r="J2072" i="1"/>
  <c r="J1274" i="1"/>
  <c r="J3490" i="1"/>
  <c r="J1981" i="1"/>
  <c r="J91" i="1"/>
  <c r="J246" i="1"/>
  <c r="J1344" i="1"/>
  <c r="J1767" i="1"/>
  <c r="J3584" i="1"/>
  <c r="J1429" i="1"/>
  <c r="J3939" i="1"/>
  <c r="J1249" i="1"/>
  <c r="J2069" i="1"/>
  <c r="J633" i="1"/>
  <c r="J4767" i="1"/>
  <c r="J1462" i="1"/>
  <c r="J2496" i="1"/>
  <c r="J4406" i="1"/>
  <c r="J943" i="1"/>
  <c r="J1496" i="1"/>
  <c r="J598" i="1"/>
  <c r="J2375" i="1"/>
  <c r="J1138" i="1"/>
  <c r="J3066" i="1"/>
  <c r="J2463" i="1"/>
  <c r="J4487" i="1"/>
  <c r="J3422" i="1"/>
  <c r="J3509" i="1"/>
  <c r="J3991" i="1"/>
  <c r="J4744" i="1"/>
  <c r="J1628" i="1"/>
  <c r="J4847" i="1"/>
  <c r="J2900" i="1"/>
  <c r="J4833" i="1"/>
  <c r="J3783" i="1"/>
  <c r="J648" i="1"/>
  <c r="J4002" i="1"/>
  <c r="J752" i="1"/>
  <c r="J1831" i="1"/>
  <c r="J1596" i="1"/>
  <c r="J2649" i="1"/>
  <c r="J221" i="1"/>
  <c r="J541" i="1"/>
  <c r="J3944" i="1"/>
  <c r="J1055" i="1"/>
  <c r="J2008" i="1"/>
  <c r="J178" i="1"/>
  <c r="J3530" i="1"/>
  <c r="J3653" i="1"/>
  <c r="J4178" i="1"/>
  <c r="J3246" i="1"/>
  <c r="J2242" i="1"/>
  <c r="J110" i="1"/>
  <c r="J4296" i="1"/>
  <c r="J3903" i="1"/>
  <c r="J3638" i="1"/>
  <c r="J2754" i="1"/>
  <c r="J232" i="1"/>
  <c r="J3798" i="1"/>
  <c r="J1573" i="1"/>
  <c r="J2629" i="1"/>
  <c r="J5102" i="1"/>
  <c r="J2853" i="1"/>
  <c r="J1057" i="1"/>
  <c r="J2347" i="1"/>
  <c r="J2354" i="1"/>
  <c r="J4019" i="1"/>
  <c r="J896" i="1"/>
  <c r="J467" i="1"/>
  <c r="J2434" i="1"/>
  <c r="J1064" i="1"/>
  <c r="J3842" i="1"/>
  <c r="J1459" i="1"/>
  <c r="J958" i="1"/>
  <c r="J1710" i="1"/>
  <c r="J3974" i="1"/>
  <c r="J2779" i="1"/>
  <c r="J4409" i="1"/>
  <c r="J3777" i="1"/>
  <c r="J5030" i="1"/>
  <c r="J1163" i="1"/>
  <c r="J4698" i="1"/>
  <c r="J976" i="1"/>
  <c r="J2712" i="1"/>
  <c r="J754" i="1"/>
  <c r="J4312" i="1"/>
  <c r="J2116" i="1"/>
  <c r="J4306" i="1"/>
  <c r="J1740" i="1"/>
  <c r="J765" i="1"/>
  <c r="J4038" i="1"/>
  <c r="J1787" i="1"/>
  <c r="J214" i="1"/>
  <c r="J654" i="1"/>
  <c r="J462" i="1"/>
  <c r="J1250" i="1"/>
  <c r="J1491" i="1"/>
  <c r="J4579" i="1"/>
  <c r="J2441" i="1"/>
  <c r="J1423" i="1"/>
  <c r="J3339" i="1"/>
  <c r="J2036" i="1"/>
  <c r="J3695" i="1"/>
  <c r="J1345" i="1"/>
  <c r="J3686" i="1"/>
  <c r="J244" i="1"/>
  <c r="J818" i="1"/>
  <c r="J2301" i="1"/>
  <c r="J4501" i="1"/>
  <c r="J2186" i="1"/>
  <c r="J941" i="1"/>
  <c r="J1368" i="1"/>
  <c r="J456" i="1"/>
  <c r="J3477" i="1"/>
  <c r="J3245" i="1"/>
  <c r="J4240" i="1"/>
  <c r="J3390" i="1"/>
  <c r="J1978" i="1"/>
  <c r="J4022" i="1"/>
  <c r="J3595" i="1"/>
  <c r="J3307" i="1"/>
  <c r="J2302" i="1"/>
  <c r="J4434" i="1"/>
  <c r="J307" i="1"/>
  <c r="J1581" i="1"/>
  <c r="J5201" i="1"/>
  <c r="J4339" i="1"/>
  <c r="J3101" i="1"/>
  <c r="J5145" i="1"/>
  <c r="J4917" i="1"/>
  <c r="J404" i="1"/>
  <c r="J2001" i="1"/>
  <c r="J2647" i="1"/>
  <c r="J1011" i="1"/>
  <c r="J3392" i="1"/>
  <c r="J3840" i="1"/>
  <c r="J591" i="1"/>
  <c r="J1224" i="1"/>
  <c r="J820" i="1"/>
  <c r="J3710" i="1"/>
  <c r="J876" i="1"/>
  <c r="J4154" i="1"/>
  <c r="J1987" i="1"/>
  <c r="J1795" i="1"/>
  <c r="J2460" i="1"/>
  <c r="J834" i="1"/>
  <c r="J4991" i="1"/>
  <c r="J398" i="1"/>
  <c r="J685" i="1"/>
  <c r="J5026" i="1"/>
  <c r="J2404" i="1"/>
  <c r="J504" i="1"/>
  <c r="J2955" i="1"/>
  <c r="J2246" i="1"/>
  <c r="J4159" i="1"/>
  <c r="J3797" i="1"/>
  <c r="J4399" i="1"/>
  <c r="J2663" i="1"/>
  <c r="J2472" i="1"/>
  <c r="J5195" i="1"/>
  <c r="J3624" i="1"/>
  <c r="J1397" i="1"/>
  <c r="J3137" i="1"/>
  <c r="J624" i="1"/>
  <c r="J3484" i="1"/>
  <c r="J1763" i="1"/>
  <c r="J2213" i="1"/>
  <c r="J2540" i="1"/>
  <c r="J3473" i="1"/>
  <c r="J2619" i="1"/>
  <c r="J2652" i="1"/>
  <c r="J1148" i="1"/>
  <c r="J98" i="1"/>
  <c r="J4750" i="1"/>
  <c r="J4639" i="1"/>
  <c r="J4199" i="1"/>
  <c r="J220" i="1"/>
  <c r="J2284" i="1"/>
  <c r="J4535" i="1"/>
  <c r="J1019" i="1"/>
  <c r="J3976" i="1"/>
  <c r="J5204" i="1"/>
  <c r="J3580" i="1"/>
  <c r="J2567" i="1"/>
  <c r="J4092" i="1"/>
  <c r="J138" i="1"/>
  <c r="J2764" i="1"/>
  <c r="J4172" i="1"/>
  <c r="J2515" i="1"/>
  <c r="J3470" i="1"/>
  <c r="J4877" i="1"/>
  <c r="J4477" i="1"/>
  <c r="J4813" i="1"/>
  <c r="J3891" i="1"/>
  <c r="J2877" i="1"/>
  <c r="J3175" i="1"/>
  <c r="J4183" i="1"/>
  <c r="J3832" i="1"/>
  <c r="J5192" i="1"/>
  <c r="J3505" i="1"/>
  <c r="J734" i="1"/>
  <c r="J4151" i="1"/>
  <c r="J1291" i="1"/>
  <c r="J2859" i="1"/>
  <c r="J2588" i="1"/>
  <c r="J2074" i="1"/>
  <c r="J169" i="1"/>
  <c r="J4931" i="1"/>
  <c r="J1774" i="1"/>
  <c r="J2184" i="1"/>
  <c r="J857" i="1"/>
  <c r="J4045" i="1"/>
  <c r="J2766" i="1"/>
  <c r="J4838" i="1"/>
  <c r="J1529" i="1"/>
  <c r="J2911" i="1"/>
  <c r="J2256" i="1"/>
  <c r="J1588" i="1"/>
  <c r="J2135" i="1"/>
  <c r="J3060" i="1"/>
  <c r="J2052" i="1"/>
  <c r="J3885" i="1"/>
  <c r="J3787" i="1"/>
  <c r="J65" i="1"/>
  <c r="J4673" i="1"/>
  <c r="J3276" i="1"/>
  <c r="J2300" i="1"/>
  <c r="J1263" i="1"/>
  <c r="J1670" i="1"/>
  <c r="J2377" i="1"/>
  <c r="J4558" i="1"/>
  <c r="J4372" i="1"/>
  <c r="J4948" i="1"/>
  <c r="J1977" i="1"/>
  <c r="J2009" i="1"/>
  <c r="J4856" i="1"/>
  <c r="J4132" i="1"/>
  <c r="J4596" i="1"/>
  <c r="J705" i="1"/>
  <c r="J2641" i="1"/>
  <c r="J3212" i="1"/>
  <c r="J1130" i="1"/>
  <c r="J2822" i="1"/>
  <c r="J5130" i="1"/>
  <c r="J212" i="1"/>
  <c r="J334" i="1"/>
  <c r="J4330" i="1"/>
  <c r="J1874" i="1"/>
  <c r="J4812" i="1"/>
  <c r="J642" i="1"/>
  <c r="J2924" i="1"/>
  <c r="J4843" i="1"/>
  <c r="J838" i="1"/>
  <c r="J4692" i="1"/>
  <c r="J1613" i="1"/>
  <c r="J498" i="1"/>
  <c r="J2616" i="1"/>
  <c r="J2733" i="1"/>
  <c r="J921" i="1"/>
  <c r="J199" i="1"/>
  <c r="J1754" i="1"/>
  <c r="J332" i="1"/>
  <c r="J3435" i="1"/>
  <c r="J190" i="1"/>
  <c r="J1037" i="1"/>
  <c r="J3656" i="1"/>
  <c r="J3483" i="1"/>
  <c r="J1069" i="1"/>
  <c r="J3852" i="1"/>
  <c r="J1738" i="1"/>
  <c r="J4174" i="1"/>
  <c r="J2050" i="1"/>
  <c r="J1227" i="1"/>
  <c r="J160" i="1"/>
  <c r="J1307" i="1"/>
  <c r="J1083" i="1"/>
  <c r="J2945" i="1"/>
  <c r="J3438" i="1"/>
  <c r="J3093" i="1"/>
  <c r="J68" i="1"/>
  <c r="J4400" i="1"/>
  <c r="J2790" i="1"/>
  <c r="J3238" i="1"/>
  <c r="J551" i="1"/>
  <c r="J1160" i="1"/>
  <c r="J3409" i="1"/>
  <c r="J2131" i="1"/>
  <c r="J2730" i="1"/>
  <c r="J2887" i="1"/>
  <c r="J2772" i="1"/>
  <c r="J1521" i="1"/>
  <c r="J4138" i="1"/>
  <c r="J1788" i="1"/>
  <c r="J1561" i="1"/>
  <c r="J3495" i="1"/>
  <c r="J2917" i="1"/>
  <c r="J2956" i="1"/>
  <c r="J1092" i="1"/>
  <c r="J4089" i="1"/>
  <c r="J5222" i="1"/>
  <c r="J4691" i="1"/>
  <c r="J1938" i="1"/>
  <c r="J2312" i="1"/>
  <c r="J4532" i="1"/>
  <c r="J5017" i="1"/>
  <c r="J4337" i="1"/>
  <c r="J655" i="1"/>
  <c r="J1895" i="1"/>
  <c r="J1803" i="1"/>
  <c r="J8" i="1"/>
  <c r="J3155" i="1"/>
  <c r="J4644" i="1"/>
  <c r="J200" i="1"/>
  <c r="J338" i="1"/>
  <c r="J4592" i="1"/>
  <c r="J4968" i="1"/>
  <c r="J2755" i="1"/>
  <c r="J1216" i="1"/>
  <c r="J3611" i="1"/>
  <c r="J2608" i="1"/>
  <c r="J1640" i="1"/>
  <c r="J4550" i="1"/>
  <c r="J5188" i="1"/>
  <c r="J3746" i="1"/>
  <c r="J4269" i="1"/>
  <c r="J251" i="1"/>
  <c r="J1587" i="1"/>
  <c r="J4637" i="1"/>
  <c r="J3503" i="1"/>
  <c r="J26" i="1"/>
  <c r="J5022" i="1"/>
  <c r="J92" i="1"/>
  <c r="J974" i="1"/>
  <c r="J3688" i="1"/>
  <c r="J3808" i="1"/>
  <c r="J785" i="1"/>
  <c r="J659" i="1"/>
  <c r="J1448" i="1"/>
  <c r="J3147" i="1"/>
  <c r="J3297" i="1"/>
  <c r="J991" i="1"/>
  <c r="J4578" i="1"/>
  <c r="J3163" i="1"/>
  <c r="J4393" i="1"/>
  <c r="J500" i="1"/>
  <c r="J3160" i="1"/>
  <c r="J1793" i="1"/>
  <c r="J4819" i="1"/>
  <c r="J741" i="1"/>
  <c r="J1800" i="1"/>
  <c r="J2162" i="1"/>
  <c r="J4286" i="1"/>
  <c r="J455" i="1"/>
  <c r="J610" i="1"/>
  <c r="H552" i="1"/>
  <c r="H2139" i="1"/>
  <c r="H1994" i="1"/>
  <c r="H3461" i="1"/>
  <c r="H1997" i="1"/>
  <c r="H1420" i="1"/>
  <c r="H1390" i="1"/>
  <c r="H2676" i="1"/>
  <c r="H688" i="1"/>
  <c r="H4676" i="1"/>
  <c r="H2227" i="1"/>
  <c r="H3877" i="1"/>
  <c r="H1864" i="1"/>
  <c r="H1696" i="1"/>
  <c r="H418" i="1"/>
  <c r="H1318" i="1"/>
  <c r="H4143" i="1"/>
  <c r="H1652" i="1"/>
  <c r="H2848" i="1"/>
  <c r="H505" i="1"/>
  <c r="H4906" i="1"/>
  <c r="H735" i="1"/>
  <c r="H2927" i="1"/>
  <c r="H819" i="1"/>
  <c r="H1211" i="1"/>
  <c r="H4005" i="1"/>
  <c r="H1564" i="1"/>
  <c r="H5001" i="1"/>
  <c r="H2385" i="1"/>
  <c r="H482" i="1"/>
  <c r="H1854" i="1"/>
  <c r="H474" i="1"/>
  <c r="H3052" i="1"/>
  <c r="H3083" i="1"/>
  <c r="H4956" i="1"/>
  <c r="H3892" i="1"/>
  <c r="H1689" i="1"/>
  <c r="H4416" i="1"/>
  <c r="H3358" i="1"/>
  <c r="H3799" i="1"/>
  <c r="H4827" i="1"/>
  <c r="H5170" i="1"/>
  <c r="H2532" i="1"/>
  <c r="H3809" i="1"/>
  <c r="H4893" i="1"/>
  <c r="H4640" i="1"/>
  <c r="H484" i="1"/>
  <c r="H3166" i="1"/>
  <c r="H2775" i="1"/>
  <c r="H3531" i="1"/>
  <c r="H4911" i="1"/>
  <c r="H2788" i="1"/>
  <c r="H4342" i="1"/>
  <c r="H3104" i="1"/>
  <c r="H2267" i="1"/>
  <c r="H2373" i="1"/>
  <c r="H3430" i="1"/>
  <c r="H1742" i="1"/>
  <c r="H1256" i="1"/>
  <c r="H2054" i="1"/>
  <c r="H4030" i="1"/>
  <c r="H1567" i="1"/>
  <c r="H872" i="1"/>
  <c r="H4116" i="1"/>
  <c r="H165" i="1"/>
  <c r="H275" i="1"/>
  <c r="H864" i="1"/>
  <c r="H3833" i="1"/>
  <c r="H1052" i="1"/>
  <c r="H2010" i="1"/>
  <c r="H3428" i="1"/>
  <c r="H616" i="1"/>
  <c r="H2313" i="1"/>
  <c r="H3371" i="1"/>
  <c r="H4445" i="1"/>
  <c r="H4484" i="1"/>
  <c r="H2536" i="1"/>
  <c r="H4449" i="1"/>
  <c r="H3133" i="1"/>
  <c r="H4273" i="1"/>
  <c r="H1525" i="1"/>
  <c r="H4303" i="1"/>
  <c r="H1680" i="1"/>
  <c r="H3298" i="1"/>
  <c r="H3714" i="1"/>
  <c r="H3043" i="1"/>
  <c r="H471" i="1"/>
  <c r="H5020" i="1"/>
  <c r="H2886" i="1"/>
  <c r="H1556" i="1"/>
  <c r="H4161" i="1"/>
  <c r="H4201" i="1"/>
  <c r="H3896" i="1"/>
  <c r="H2306" i="1"/>
  <c r="H4952" i="1"/>
  <c r="H238" i="1"/>
  <c r="H2662" i="1"/>
  <c r="H927" i="1"/>
  <c r="H4225" i="1"/>
  <c r="H355" i="1"/>
  <c r="H3632" i="1"/>
  <c r="H460" i="1"/>
  <c r="H195" i="1"/>
  <c r="H5116" i="1"/>
  <c r="H1078" i="1"/>
  <c r="H186" i="1"/>
  <c r="H295" i="1"/>
  <c r="H2127" i="1"/>
  <c r="H1691" i="1"/>
  <c r="H290" i="1"/>
  <c r="H3264" i="1"/>
  <c r="H197" i="1"/>
  <c r="H3007" i="1"/>
  <c r="H3764" i="1"/>
  <c r="H226" i="1"/>
  <c r="H1522" i="1"/>
  <c r="H853" i="1"/>
  <c r="H4927" i="1"/>
  <c r="H3114" i="1"/>
  <c r="H4493" i="1"/>
  <c r="H488" i="1"/>
  <c r="H3828" i="1"/>
  <c r="H42" i="1"/>
  <c r="H2419" i="1"/>
  <c r="H1881" i="1"/>
  <c r="H2109" i="1"/>
  <c r="H3193" i="1"/>
  <c r="H3176" i="1"/>
  <c r="H2467" i="1"/>
  <c r="H3942" i="1"/>
  <c r="H2827" i="1"/>
  <c r="H2623" i="1"/>
  <c r="H2080" i="1"/>
  <c r="H1769" i="1"/>
  <c r="H1926" i="1"/>
  <c r="H2482" i="1"/>
  <c r="H3883" i="1"/>
  <c r="H340" i="1"/>
  <c r="H4711" i="1"/>
  <c r="H2888" i="1"/>
  <c r="H3990" i="1"/>
  <c r="H4732" i="1"/>
  <c r="H352" i="1"/>
  <c r="H1484" i="1"/>
  <c r="H2236" i="1"/>
  <c r="H3701" i="1"/>
  <c r="H1360" i="1"/>
  <c r="H59" i="1"/>
  <c r="H5087" i="1"/>
  <c r="H4149" i="1"/>
  <c r="H3208" i="1"/>
  <c r="H1995" i="1"/>
  <c r="H1990" i="1"/>
  <c r="H5219" i="1"/>
  <c r="H1718" i="1"/>
  <c r="H1760" i="1"/>
  <c r="H4966" i="1"/>
  <c r="H2688" i="1"/>
  <c r="H361" i="1"/>
  <c r="H3168" i="1"/>
  <c r="H571" i="1"/>
  <c r="H2736" i="1"/>
  <c r="H3747" i="1"/>
  <c r="H407" i="1"/>
  <c r="H1912" i="1"/>
  <c r="H2288" i="1"/>
  <c r="H5093" i="1"/>
  <c r="H1422" i="1"/>
  <c r="H1903" i="1"/>
  <c r="H1906" i="1"/>
  <c r="H4280" i="1"/>
  <c r="H2088" i="1"/>
  <c r="H3756" i="1"/>
  <c r="H2333" i="1"/>
  <c r="H266" i="1"/>
  <c r="H2552" i="1"/>
  <c r="H545" i="1"/>
  <c r="H3898" i="1"/>
  <c r="H589" i="1"/>
  <c r="H569" i="1"/>
  <c r="H1639" i="1"/>
  <c r="H2941" i="1"/>
  <c r="H720" i="1"/>
  <c r="H2160" i="1"/>
  <c r="H2243" i="1"/>
  <c r="H1356" i="1"/>
  <c r="H1233" i="1"/>
  <c r="H171" i="1"/>
  <c r="H4386" i="1"/>
  <c r="H4947" i="1"/>
  <c r="H3887" i="1"/>
  <c r="H167" i="1"/>
  <c r="H1081" i="1"/>
  <c r="H2366" i="1"/>
  <c r="H5072" i="1"/>
  <c r="H2175" i="1"/>
  <c r="H2071" i="1"/>
  <c r="H2370" i="1"/>
  <c r="H4737" i="1"/>
  <c r="H4426" i="1"/>
  <c r="H1889" i="1"/>
  <c r="H1747" i="1"/>
  <c r="H1469" i="1"/>
  <c r="H557" i="1"/>
  <c r="H3200" i="1"/>
  <c r="H830" i="1"/>
  <c r="H2180" i="1"/>
  <c r="H2039" i="1"/>
  <c r="H4704" i="1"/>
  <c r="H3630" i="1"/>
  <c r="H2025" i="1"/>
  <c r="H3282" i="1"/>
  <c r="H364" i="1"/>
  <c r="H3849" i="1"/>
  <c r="H4300" i="1"/>
  <c r="H1450" i="1"/>
  <c r="H3380" i="1"/>
  <c r="H249" i="1"/>
  <c r="H4587" i="1"/>
  <c r="H2490" i="1"/>
  <c r="H3964" i="1"/>
  <c r="H1627" i="1"/>
  <c r="H3467" i="1"/>
  <c r="H1042" i="1"/>
  <c r="H4473" i="1"/>
  <c r="H3257" i="1"/>
  <c r="H1999" i="1"/>
  <c r="H3404" i="1"/>
  <c r="H4494" i="1"/>
  <c r="H955" i="1"/>
  <c r="H2199" i="1"/>
  <c r="H5071" i="1"/>
  <c r="H572" i="1"/>
  <c r="H2735" i="1"/>
  <c r="H5081" i="1"/>
  <c r="H216" i="1"/>
  <c r="H1782" i="1"/>
  <c r="H4981" i="1"/>
  <c r="H1921" i="1"/>
  <c r="H3329" i="1"/>
  <c r="H892" i="1"/>
  <c r="H3119" i="1"/>
  <c r="H2876" i="1"/>
  <c r="H1883" i="1"/>
  <c r="H4891" i="1"/>
  <c r="H663" i="1"/>
  <c r="H3594" i="1"/>
  <c r="H2196" i="1"/>
  <c r="H2216" i="1"/>
  <c r="H4371" i="1"/>
  <c r="H2105" i="1"/>
  <c r="H940" i="1"/>
  <c r="H411" i="1"/>
  <c r="H388" i="1"/>
  <c r="H3814" i="1"/>
  <c r="H3858" i="1"/>
  <c r="H2194" i="1"/>
  <c r="H276" i="1"/>
  <c r="H1975" i="1"/>
  <c r="H1154" i="1"/>
  <c r="H4050" i="1"/>
  <c r="H4665" i="1"/>
  <c r="H4357" i="1"/>
  <c r="H1162" i="1"/>
  <c r="H3901" i="1"/>
  <c r="H4139" i="1"/>
  <c r="H94" i="1"/>
  <c r="H2599" i="1"/>
  <c r="H2760" i="1"/>
  <c r="H4973" i="1"/>
  <c r="H1029" i="1"/>
  <c r="H4425" i="1"/>
  <c r="H656" i="1"/>
  <c r="H4252" i="1"/>
  <c r="H5058" i="1"/>
  <c r="H2203" i="1"/>
  <c r="H33" i="1"/>
  <c r="H2861" i="1"/>
  <c r="H4298" i="1"/>
  <c r="H4938" i="1"/>
  <c r="H1112" i="1"/>
  <c r="H328" i="1"/>
  <c r="H4614" i="1"/>
  <c r="H1665" i="1"/>
  <c r="H2152" i="1"/>
  <c r="H1243" i="1"/>
  <c r="H487" i="1"/>
  <c r="H2151" i="1"/>
  <c r="H3161" i="1"/>
  <c r="H847" i="1"/>
  <c r="H5128" i="1"/>
  <c r="H102" i="1"/>
  <c r="H779" i="1"/>
  <c r="H1060" i="1"/>
  <c r="H3306" i="1"/>
  <c r="H1830" i="1"/>
  <c r="H854" i="1"/>
  <c r="H1007" i="1"/>
  <c r="H4722" i="1"/>
  <c r="H1502" i="1"/>
  <c r="H2198" i="1"/>
  <c r="H2096" i="1"/>
  <c r="H3192" i="1"/>
  <c r="H4146" i="1"/>
  <c r="H4984" i="1"/>
  <c r="H4859" i="1"/>
  <c r="H1317" i="1"/>
  <c r="H3356" i="1"/>
  <c r="H202" i="1"/>
  <c r="H3582" i="1"/>
  <c r="H2401" i="1"/>
  <c r="H3491" i="1"/>
  <c r="H3243" i="1"/>
  <c r="H2355" i="1"/>
  <c r="H3879" i="1"/>
  <c r="H2583" i="1"/>
  <c r="H4421" i="1"/>
  <c r="H142" i="1"/>
  <c r="H1214" i="1"/>
  <c r="H2512" i="1"/>
  <c r="H4064" i="1"/>
  <c r="H1825" i="1"/>
  <c r="H4845" i="1"/>
  <c r="H5178" i="1"/>
  <c r="H4051" i="1"/>
  <c r="H4688" i="1"/>
  <c r="H5018" i="1"/>
  <c r="H5069" i="1"/>
  <c r="H1287" i="1"/>
  <c r="H2687" i="1"/>
  <c r="H4091" i="1"/>
  <c r="H617" i="1"/>
  <c r="H1813" i="1"/>
  <c r="H4729" i="1"/>
  <c r="H4070" i="1"/>
  <c r="H3352" i="1"/>
  <c r="H4666" i="1"/>
  <c r="H1527" i="1"/>
  <c r="H2176" i="1"/>
  <c r="H2836" i="1"/>
  <c r="H443" i="1"/>
  <c r="H2044" i="1"/>
  <c r="H2280" i="1"/>
  <c r="H951" i="1"/>
  <c r="H4292" i="1"/>
  <c r="H3172" i="1"/>
  <c r="H2076" i="1"/>
  <c r="H391" i="1"/>
  <c r="H4608" i="1"/>
  <c r="H5118" i="1"/>
  <c r="H2417" i="1"/>
  <c r="H4491" i="1"/>
  <c r="H3343" i="1"/>
  <c r="H3288" i="1"/>
  <c r="H3548" i="1"/>
  <c r="H2732" i="1"/>
  <c r="H3117" i="1"/>
  <c r="H4254" i="1"/>
  <c r="H1392" i="1"/>
  <c r="H2321" i="1"/>
  <c r="H1044" i="1"/>
  <c r="H3237" i="1"/>
  <c r="H3705" i="1"/>
  <c r="H4839" i="1"/>
  <c r="H5062" i="1"/>
  <c r="H801" i="1"/>
  <c r="H4065" i="1"/>
  <c r="H1671" i="1"/>
  <c r="H2189" i="1"/>
  <c r="H2296" i="1"/>
  <c r="H1327" i="1"/>
  <c r="H4053" i="1"/>
  <c r="H4081" i="1"/>
  <c r="H4056" i="1"/>
  <c r="H3876" i="1"/>
  <c r="H5217" i="1"/>
  <c r="H837" i="1"/>
  <c r="H4513" i="1"/>
  <c r="H4993" i="1"/>
  <c r="H2797" i="1"/>
  <c r="H271" i="1"/>
  <c r="H1509" i="1"/>
  <c r="H3034" i="1"/>
  <c r="H2950" i="1"/>
  <c r="H4850" i="1"/>
  <c r="H1843" i="1"/>
  <c r="H3932" i="1"/>
  <c r="H4963" i="1"/>
  <c r="H4085" i="1"/>
  <c r="H1896" i="1"/>
  <c r="H1142" i="1"/>
  <c r="H1580" i="1"/>
  <c r="H156" i="1"/>
  <c r="H4880" i="1"/>
  <c r="H3839" i="1"/>
  <c r="H2711" i="1"/>
  <c r="H1487" i="1"/>
  <c r="H2211" i="1"/>
  <c r="H1201" i="1"/>
  <c r="H652" i="1"/>
  <c r="H4591" i="1"/>
  <c r="H615" i="1"/>
  <c r="H5143" i="1"/>
  <c r="H3144" i="1"/>
  <c r="H4166" i="1"/>
  <c r="H2758" i="1"/>
  <c r="H585" i="1"/>
  <c r="H2082" i="1"/>
  <c r="H2898" i="1"/>
  <c r="H4173" i="1"/>
  <c r="H4095" i="1"/>
  <c r="H1380" i="1"/>
  <c r="H3702" i="1"/>
  <c r="H2524" i="1"/>
  <c r="H1493" i="1"/>
  <c r="H2660" i="1"/>
  <c r="H3965" i="1"/>
  <c r="H3709" i="1"/>
  <c r="H2839" i="1"/>
  <c r="H112" i="1"/>
  <c r="H2693" i="1"/>
  <c r="H4481" i="1"/>
  <c r="H1105" i="1"/>
  <c r="H5021" i="1"/>
  <c r="H2571" i="1"/>
  <c r="H1364" i="1"/>
  <c r="H2450" i="1"/>
  <c r="H5165" i="1"/>
  <c r="H5000" i="1"/>
  <c r="H3190" i="1"/>
  <c r="H4929" i="1"/>
  <c r="H3476" i="1"/>
  <c r="H3448" i="1"/>
  <c r="H1241" i="1"/>
  <c r="H868" i="1"/>
  <c r="H2565" i="1"/>
  <c r="H802" i="1"/>
  <c r="H792" i="1"/>
  <c r="H1594" i="1"/>
  <c r="H5121" i="1"/>
  <c r="H2305" i="1"/>
  <c r="H3145" i="1"/>
  <c r="H1207" i="1"/>
  <c r="H1811" i="1"/>
  <c r="H782" i="1"/>
  <c r="H4105" i="1"/>
  <c r="H51" i="1"/>
  <c r="H4285" i="1"/>
  <c r="H3027" i="1"/>
  <c r="H2717" i="1"/>
  <c r="H2118" i="1"/>
  <c r="H4581" i="1"/>
  <c r="H4243" i="1"/>
  <c r="H3774" i="1"/>
  <c r="H4338" i="1"/>
  <c r="H3254" i="1"/>
  <c r="H2171" i="1"/>
  <c r="H256" i="1"/>
  <c r="H1449" i="1"/>
  <c r="H2914" i="1"/>
  <c r="H2577" i="1"/>
  <c r="H4305" i="1"/>
  <c r="H4887" i="1"/>
  <c r="H2361" i="1"/>
  <c r="H1225" i="1"/>
  <c r="H1534" i="1"/>
  <c r="H3644" i="1"/>
  <c r="H603" i="1"/>
  <c r="H185" i="1"/>
  <c r="H2291" i="1"/>
  <c r="H4701" i="1"/>
  <c r="H3277" i="1"/>
  <c r="H1299" i="1"/>
  <c r="H3525" i="1"/>
  <c r="H2696" i="1"/>
  <c r="H4682" i="1"/>
  <c r="H2718" i="1"/>
  <c r="H285" i="1"/>
  <c r="H2447" i="1"/>
  <c r="H906" i="1"/>
  <c r="H901" i="1"/>
  <c r="H3020" i="1"/>
  <c r="H4713" i="1"/>
  <c r="H4758" i="1"/>
  <c r="H436" i="1"/>
  <c r="H4249" i="1"/>
  <c r="H3532" i="1"/>
  <c r="H3029" i="1"/>
  <c r="H371" i="1"/>
  <c r="H1361" i="1"/>
  <c r="H1117" i="1"/>
  <c r="H4167" i="1"/>
  <c r="H2860" i="1"/>
  <c r="H3493" i="1"/>
  <c r="H366" i="1"/>
  <c r="H4510" i="1"/>
  <c r="H3332" i="1"/>
  <c r="H3241" i="1"/>
  <c r="H3880" i="1"/>
  <c r="H343" i="1"/>
  <c r="H3585" i="1"/>
  <c r="H3998" i="1"/>
  <c r="H2157" i="1"/>
  <c r="H1872" i="1"/>
  <c r="H4802" i="1"/>
  <c r="H758" i="1"/>
  <c r="H1772" i="1"/>
  <c r="H368" i="1"/>
  <c r="H1481" i="1"/>
  <c r="H4778" i="1"/>
  <c r="H1314" i="1"/>
  <c r="H351" i="1"/>
  <c r="H4347" i="1"/>
  <c r="H1447" i="1"/>
  <c r="H4087" i="1"/>
  <c r="H3737" i="1"/>
  <c r="H3825" i="1"/>
  <c r="H4542" i="1"/>
  <c r="H114" i="1"/>
  <c r="H4559" i="1"/>
  <c r="H2260" i="1"/>
  <c r="H996" i="1"/>
  <c r="H1432" i="1"/>
  <c r="H179" i="1"/>
  <c r="H4697" i="1"/>
  <c r="H520" i="1"/>
  <c r="H161" i="1"/>
  <c r="H4999" i="1"/>
  <c r="H4921" i="1"/>
  <c r="H908" i="1"/>
  <c r="H2768" i="1"/>
  <c r="H4988" i="1"/>
  <c r="H1053" i="1"/>
  <c r="H2644" i="1"/>
  <c r="H605" i="1"/>
  <c r="H4822" i="1"/>
  <c r="H3919" i="1"/>
  <c r="H1346" i="1"/>
  <c r="H3141" i="1"/>
  <c r="H935" i="1"/>
  <c r="H823" i="1"/>
  <c r="H4875" i="1"/>
  <c r="H3963" i="1"/>
  <c r="H839" i="1"/>
  <c r="H807" i="1"/>
  <c r="H2651" i="1"/>
  <c r="H2928" i="1"/>
  <c r="H3648" i="1"/>
  <c r="H1664" i="1"/>
  <c r="H1916" i="1"/>
  <c r="H4010" i="1"/>
  <c r="H4800" i="1"/>
  <c r="H2004" i="1"/>
  <c r="H1558" i="1"/>
  <c r="H100" i="1"/>
  <c r="H3745" i="1"/>
  <c r="H3860" i="1"/>
  <c r="H2765" i="1"/>
  <c r="H2655" i="1"/>
  <c r="H1619" i="1"/>
  <c r="H3228" i="1"/>
  <c r="H1867" i="1"/>
  <c r="H3471" i="1"/>
  <c r="H4171" i="1"/>
  <c r="H2412" i="1"/>
  <c r="H2769" i="1"/>
  <c r="H4232" i="1"/>
  <c r="H3936" i="1"/>
  <c r="H1165" i="1"/>
  <c r="H3122" i="1"/>
  <c r="H3387" i="1"/>
  <c r="H898" i="1"/>
  <c r="H4216" i="1"/>
  <c r="H1846" i="1"/>
  <c r="H742" i="1"/>
  <c r="H2019" i="1"/>
  <c r="H252" i="1"/>
  <c r="H4766" i="1"/>
  <c r="H2141" i="1"/>
  <c r="H2850" i="1"/>
  <c r="H3158" i="1"/>
  <c r="H719" i="1"/>
  <c r="H3445" i="1"/>
  <c r="H929" i="1"/>
  <c r="H5181" i="1"/>
  <c r="H3719" i="1"/>
  <c r="H23" i="1"/>
  <c r="H329" i="1"/>
  <c r="H3622" i="1"/>
  <c r="H2012" i="1"/>
  <c r="H2475" i="1"/>
  <c r="H4855" i="1"/>
  <c r="H4198" i="1"/>
  <c r="H2770" i="1"/>
  <c r="H4478" i="1"/>
  <c r="H1091" i="1"/>
  <c r="H2498" i="1"/>
  <c r="H1636" i="1"/>
  <c r="H4182" i="1"/>
  <c r="H910" i="1"/>
  <c r="H1879" i="1"/>
  <c r="H4519" i="1"/>
  <c r="H2031" i="1"/>
  <c r="H3084" i="1"/>
  <c r="H3675" i="1"/>
  <c r="H1269" i="1"/>
  <c r="H1376" i="1"/>
  <c r="H4805" i="1"/>
  <c r="H2464" i="1"/>
  <c r="H1937" i="1"/>
  <c r="H5187" i="1"/>
  <c r="H3261" i="1"/>
  <c r="H1933" i="1"/>
  <c r="H2352" i="1"/>
  <c r="H3045" i="1"/>
  <c r="H1153" i="1"/>
  <c r="H902" i="1"/>
  <c r="H1191" i="1"/>
  <c r="H4509" i="1"/>
  <c r="H1704" i="1"/>
  <c r="H320" i="1"/>
  <c r="H3602" i="1"/>
  <c r="H1792" i="1"/>
  <c r="H2099" i="1"/>
  <c r="H4349" i="1"/>
  <c r="H4508" i="1"/>
  <c r="H4645" i="1"/>
  <c r="H3068" i="1"/>
  <c r="H658" i="1"/>
  <c r="H4618" i="1"/>
  <c r="H2906" i="1"/>
  <c r="H85" i="1"/>
  <c r="H776" i="1"/>
  <c r="H146" i="1"/>
  <c r="H1551" i="1"/>
  <c r="H3667" i="1"/>
  <c r="H2106" i="1"/>
  <c r="H690" i="1"/>
  <c r="H724" i="1"/>
  <c r="H756" i="1"/>
  <c r="H4476" i="1"/>
  <c r="H793" i="1"/>
  <c r="H580" i="1"/>
  <c r="H2907" i="1"/>
  <c r="H3327" i="1"/>
  <c r="H3573" i="1"/>
  <c r="H385" i="1"/>
  <c r="H2075" i="1"/>
  <c r="H3069" i="1"/>
  <c r="H1389" i="1"/>
  <c r="H5079" i="1"/>
  <c r="H459" i="1"/>
  <c r="H1607" i="1"/>
  <c r="H842" i="1"/>
  <c r="H1693" i="1"/>
  <c r="H1797" i="1"/>
  <c r="H4525" i="1"/>
  <c r="H3354" i="1"/>
  <c r="H1552" i="1"/>
  <c r="H5076" i="1"/>
  <c r="H2235" i="1"/>
  <c r="H376" i="1"/>
  <c r="H5212" i="1"/>
  <c r="H1644" i="1"/>
  <c r="H1285" i="1"/>
  <c r="H4982" i="1"/>
  <c r="H2868" i="1"/>
  <c r="H5032" i="1"/>
  <c r="H516" i="1"/>
  <c r="H1133" i="1"/>
  <c r="H5191" i="1"/>
  <c r="H1253" i="1"/>
  <c r="H711" i="1"/>
  <c r="H1550" i="1"/>
  <c r="H5109" i="1"/>
  <c r="H2492" i="1"/>
  <c r="H2569" i="1"/>
  <c r="H3395" i="1"/>
  <c r="H649" i="1"/>
  <c r="H4590" i="1"/>
  <c r="H2017" i="1"/>
  <c r="H2866" i="1"/>
  <c r="H3377" i="1"/>
  <c r="H2821" i="1"/>
  <c r="H668" i="1"/>
  <c r="H1131" i="1"/>
  <c r="H2999" i="1"/>
  <c r="H1827" i="1"/>
  <c r="H1229" i="1"/>
  <c r="H538" i="1"/>
  <c r="H1146" i="1"/>
  <c r="H2701" i="1"/>
  <c r="H3389" i="1"/>
  <c r="H2191" i="1"/>
  <c r="H1871" i="1"/>
  <c r="H2819" i="1"/>
  <c r="H4395" i="1"/>
  <c r="H5190" i="1"/>
  <c r="H5038" i="1"/>
  <c r="H4739" i="1"/>
  <c r="H939" i="1"/>
  <c r="H3462" i="1"/>
  <c r="H1311" i="1"/>
  <c r="H15" i="1"/>
  <c r="H1126" i="1"/>
  <c r="H878" i="1"/>
  <c r="H2101" i="1"/>
  <c r="H3690" i="1"/>
  <c r="H696" i="1"/>
  <c r="H378" i="1"/>
  <c r="H574" i="1"/>
  <c r="H370" i="1"/>
  <c r="H816" i="1"/>
  <c r="H3234" i="1"/>
  <c r="H2065" i="1"/>
  <c r="H4013" i="1"/>
  <c r="H4299" i="1"/>
  <c r="H3872" i="1"/>
  <c r="H2802" i="1"/>
  <c r="H4818" i="1"/>
  <c r="H3699" i="1"/>
  <c r="H1374" i="1"/>
  <c r="H1991" i="1"/>
  <c r="H3410" i="1"/>
  <c r="H2517" i="1"/>
  <c r="H2631" i="1"/>
  <c r="H1578" i="1"/>
  <c r="H5051" i="1"/>
  <c r="H2239" i="1"/>
  <c r="H432" i="1"/>
  <c r="H3528" i="1"/>
  <c r="H817" i="1"/>
  <c r="H507" i="1"/>
  <c r="H2815" i="1"/>
  <c r="H590" i="1"/>
  <c r="H4086" i="1"/>
  <c r="H2134" i="1"/>
  <c r="H1102" i="1"/>
  <c r="H4385" i="1"/>
  <c r="H2226" i="1"/>
  <c r="H643" i="1"/>
  <c r="H789" i="1"/>
  <c r="H4414" i="1"/>
  <c r="H287" i="1"/>
  <c r="H886" i="1"/>
  <c r="H5098" i="1"/>
  <c r="H158" i="1"/>
  <c r="H4633" i="1"/>
  <c r="H2938" i="1"/>
  <c r="H3733" i="1"/>
  <c r="H2042" i="1"/>
  <c r="H1789" i="1"/>
  <c r="H1048" i="1"/>
  <c r="H2143" i="1"/>
  <c r="H4969" i="1"/>
  <c r="H1141" i="1"/>
  <c r="H1646" i="1"/>
  <c r="H1038" i="1"/>
  <c r="H3346" i="1"/>
  <c r="H1027" i="1"/>
  <c r="H5132" i="1"/>
  <c r="H548" i="1"/>
  <c r="H836" i="1"/>
  <c r="H2290" i="1"/>
  <c r="H442" i="1"/>
  <c r="H82" i="1"/>
  <c r="H3025" i="1"/>
  <c r="H2368" i="1"/>
  <c r="H430" i="1"/>
  <c r="H2183" i="1"/>
  <c r="H3603" i="1"/>
  <c r="H2808" i="1"/>
  <c r="H4967" i="1"/>
  <c r="H1764" i="1"/>
  <c r="H2304" i="1"/>
  <c r="H2685" i="1"/>
  <c r="H3613" i="1"/>
  <c r="H813" i="1"/>
  <c r="H1956" i="1"/>
  <c r="H2547" i="1"/>
  <c r="H4896" i="1"/>
  <c r="H675" i="1"/>
  <c r="H3335" i="1"/>
  <c r="H3279" i="1"/>
  <c r="H2984" i="1"/>
  <c r="H1698" i="1"/>
  <c r="H2934" i="1"/>
  <c r="H2079" i="1"/>
  <c r="H2201" i="1"/>
  <c r="H4582" i="1"/>
  <c r="H1228" i="1"/>
  <c r="H2665" i="1"/>
  <c r="H5202" i="1"/>
  <c r="H2389" i="1"/>
  <c r="H439" i="1"/>
  <c r="H4716" i="1"/>
  <c r="H1653" i="1"/>
  <c r="H3775" i="1"/>
  <c r="H750" i="1"/>
  <c r="H2448" i="1"/>
  <c r="H4736" i="1"/>
  <c r="H3499" i="1"/>
  <c r="H3057" i="1"/>
  <c r="H5016" i="1"/>
  <c r="H4164" i="1"/>
  <c r="H3350" i="1"/>
  <c r="H2746" i="1"/>
  <c r="H2989" i="1"/>
  <c r="H4889" i="1"/>
  <c r="H2214" i="1"/>
  <c r="H400" i="1"/>
  <c r="H2277" i="1"/>
  <c r="H1776" i="1"/>
  <c r="H1375" i="1"/>
  <c r="H3089" i="1"/>
  <c r="H2801" i="1"/>
  <c r="H3501" i="1"/>
  <c r="H4675" i="1"/>
  <c r="H3731" i="1"/>
  <c r="H184" i="1"/>
  <c r="H1124" i="1"/>
  <c r="H4953" i="1"/>
  <c r="H1261" i="1"/>
  <c r="H1322" i="1"/>
  <c r="H2695" i="1"/>
  <c r="H544" i="1"/>
  <c r="H2614" i="1"/>
  <c r="H149" i="1"/>
  <c r="H2455" i="1"/>
  <c r="H2286" i="1"/>
  <c r="H4388" i="1"/>
  <c r="H1093" i="1"/>
  <c r="H3065" i="1"/>
  <c r="H1601" i="1"/>
  <c r="H1972" i="1"/>
  <c r="H2902" i="1"/>
  <c r="H1532" i="1"/>
  <c r="H2841" i="1"/>
  <c r="H3854" i="1"/>
  <c r="H3722" i="1"/>
  <c r="H1590" i="1"/>
  <c r="H4135" i="1"/>
  <c r="H4465" i="1"/>
  <c r="H4863" i="1"/>
  <c r="H2327" i="1"/>
  <c r="H4500" i="1"/>
  <c r="H997" i="1"/>
  <c r="H4695" i="1"/>
  <c r="H4597" i="1"/>
  <c r="H1751" i="1"/>
  <c r="H3414" i="1"/>
  <c r="H3755" i="1"/>
  <c r="H1630" i="1"/>
  <c r="H971" i="1"/>
  <c r="H5035" i="1"/>
  <c r="H3457" i="1"/>
  <c r="H4384" i="1"/>
  <c r="H3497" i="1"/>
  <c r="H3861" i="1"/>
  <c r="H4965" i="1"/>
  <c r="H5084" i="1"/>
  <c r="H4994" i="1"/>
  <c r="H3019" i="1"/>
  <c r="H3946" i="1"/>
  <c r="H3855" i="1"/>
  <c r="H1355" i="1"/>
  <c r="H2613" i="1"/>
  <c r="H4727" i="1"/>
  <c r="H1425" i="1"/>
  <c r="H3915" i="1"/>
  <c r="H2129" i="1"/>
  <c r="H3706" i="1"/>
  <c r="H1170" i="1"/>
  <c r="H3762" i="1"/>
  <c r="H3647" i="1"/>
  <c r="H2308" i="1"/>
  <c r="H2316" i="1"/>
  <c r="H1347" i="1"/>
  <c r="H3547" i="1"/>
  <c r="H3400" i="1"/>
  <c r="H4205" i="1"/>
  <c r="H283" i="1"/>
  <c r="H3115" i="1"/>
  <c r="H4181" i="1"/>
  <c r="H2303" i="1"/>
  <c r="H2744" i="1"/>
  <c r="H4268" i="1"/>
  <c r="H743" i="1"/>
  <c r="H4630" i="1"/>
  <c r="H2634" i="1"/>
  <c r="H2814" i="1"/>
  <c r="H3659" i="1"/>
  <c r="H4815" i="1"/>
  <c r="H2212" i="1"/>
  <c r="H4562" i="1"/>
  <c r="H3444" i="1"/>
  <c r="H3006" i="1"/>
  <c r="H1728" i="1"/>
  <c r="H3270" i="1"/>
  <c r="H3273" i="1"/>
  <c r="H3109" i="1"/>
  <c r="H747" i="1"/>
  <c r="H3184" i="1"/>
  <c r="H2741" i="1"/>
  <c r="H1320" i="1"/>
  <c r="H3225" i="1"/>
  <c r="H4585" i="1"/>
  <c r="H1624" i="1"/>
  <c r="H618" i="1"/>
  <c r="H476" i="1"/>
  <c r="H4795" i="1"/>
  <c r="H2804" i="1"/>
  <c r="H175" i="1"/>
  <c r="H4533" i="1"/>
  <c r="H4420" i="1"/>
  <c r="H3540" i="1"/>
  <c r="H1631" i="1"/>
  <c r="H1541" i="1"/>
  <c r="H5113" i="1"/>
  <c r="H4724" i="1"/>
  <c r="H162" i="1"/>
  <c r="H1884" i="1"/>
  <c r="H2156" i="1"/>
  <c r="H1152" i="1"/>
  <c r="H80" i="1"/>
  <c r="H5095" i="1"/>
  <c r="H2250" i="1"/>
  <c r="H2319" i="1"/>
  <c r="H1876" i="1"/>
  <c r="H3226" i="1"/>
  <c r="H3224" i="1"/>
  <c r="H2013" i="1"/>
  <c r="H5045" i="1"/>
  <c r="H1319" i="1"/>
  <c r="H1682" i="1"/>
  <c r="H2869" i="1"/>
  <c r="H4195" i="1"/>
  <c r="H2628" i="1"/>
  <c r="H3227" i="1"/>
  <c r="H1288" i="1"/>
  <c r="H5169" i="1"/>
  <c r="H3738" i="1"/>
  <c r="H2752" i="1"/>
  <c r="H1798" i="1"/>
  <c r="H5055" i="1"/>
  <c r="H1967" i="1"/>
  <c r="H2263" i="1"/>
  <c r="H4613" i="1"/>
  <c r="H4934" i="1"/>
  <c r="H3836" i="1"/>
  <c r="H890" i="1"/>
  <c r="H3650" i="1"/>
  <c r="H5074" i="1"/>
  <c r="H243" i="1"/>
  <c r="H3051" i="1"/>
  <c r="H2609" i="1"/>
  <c r="H3047" i="1"/>
  <c r="H3652" i="1"/>
  <c r="H2504" i="1"/>
  <c r="H1725" i="1"/>
  <c r="H513" i="1"/>
  <c r="H1125" i="1"/>
  <c r="H302" i="1"/>
  <c r="H5144" i="1"/>
  <c r="H938" i="1"/>
  <c r="H1401" i="1"/>
  <c r="H4861" i="1"/>
  <c r="H5166" i="1"/>
  <c r="H54" i="1"/>
  <c r="H5197" i="1"/>
  <c r="H5184" i="1"/>
  <c r="H1212" i="1"/>
  <c r="H771" i="1"/>
  <c r="H1953" i="1"/>
  <c r="H3391" i="1"/>
  <c r="H4662" i="1"/>
  <c r="H2566" i="1"/>
  <c r="H1765" i="1"/>
  <c r="H3038" i="1"/>
  <c r="H2415" i="1"/>
  <c r="H282" i="1"/>
  <c r="H1755" i="1"/>
  <c r="H1156" i="1"/>
  <c r="H2502" i="1"/>
  <c r="H2871" i="1"/>
  <c r="H1703" i="1"/>
  <c r="H1612" i="1"/>
  <c r="H4016" i="1"/>
  <c r="H2873" i="1"/>
  <c r="H549" i="1"/>
  <c r="H3266" i="1"/>
  <c r="H3996" i="1"/>
  <c r="H2998" i="1"/>
  <c r="H3251" i="1"/>
  <c r="H2437" i="1"/>
  <c r="H3910" i="1"/>
  <c r="H1046" i="1"/>
  <c r="H2324" i="1"/>
  <c r="H4459" i="1"/>
  <c r="H3853" i="1"/>
  <c r="H3443" i="1"/>
  <c r="H511" i="1"/>
  <c r="H3041" i="1"/>
  <c r="H749" i="1"/>
  <c r="H2307" i="1"/>
  <c r="H223" i="1"/>
  <c r="H3021" i="1"/>
  <c r="H2522" i="1"/>
  <c r="H1268" i="1"/>
  <c r="H4712" i="1"/>
  <c r="H409" i="1"/>
  <c r="H2222" i="1"/>
  <c r="H4895" i="1"/>
  <c r="H4807" i="1"/>
  <c r="H4026" i="1"/>
  <c r="H2549" i="1"/>
  <c r="H1445" i="1"/>
  <c r="H4454" i="1"/>
  <c r="H4251" i="1"/>
  <c r="H1498" i="1"/>
  <c r="H964" i="1"/>
  <c r="H5183" i="1"/>
  <c r="H987" i="1"/>
  <c r="H4598" i="1"/>
  <c r="H231" i="1"/>
  <c r="H4957" i="1"/>
  <c r="H3773" i="1"/>
  <c r="H3235" i="1"/>
  <c r="H415" i="1"/>
  <c r="H5060" i="1"/>
  <c r="H1254" i="1"/>
  <c r="H662" i="1"/>
  <c r="H1240" i="1"/>
  <c r="H1657" i="1"/>
  <c r="H1759" i="1"/>
  <c r="H3097" i="1"/>
  <c r="H2247" i="1"/>
  <c r="H3905" i="1"/>
  <c r="H425" i="1"/>
  <c r="H274" i="1"/>
  <c r="H2206" i="1"/>
  <c r="H2081" i="1"/>
  <c r="H2807" i="1"/>
  <c r="H1171" i="1"/>
  <c r="H1430" i="1"/>
  <c r="H4253" i="1"/>
  <c r="H242" i="1"/>
  <c r="H1735" i="1"/>
  <c r="H426" i="1"/>
  <c r="H2912" i="1"/>
  <c r="H832" i="1"/>
  <c r="H3711" i="1"/>
  <c r="H2178" i="1"/>
  <c r="H4186" i="1"/>
  <c r="H3718" i="1"/>
  <c r="H3634" i="1"/>
  <c r="H3834" i="1"/>
  <c r="H3126" i="1"/>
  <c r="H2379" i="1"/>
  <c r="H3692" i="1"/>
  <c r="H994" i="1"/>
  <c r="H5105" i="1"/>
  <c r="H293" i="1"/>
  <c r="H2892" i="1"/>
  <c r="H141" i="1"/>
  <c r="H2895" i="1"/>
  <c r="H1849" i="1"/>
  <c r="H3424" i="1"/>
  <c r="H1179" i="1"/>
  <c r="H3662" i="1"/>
  <c r="H2594" i="1"/>
  <c r="H463" i="1"/>
  <c r="H593" i="1"/>
  <c r="H4954" i="1"/>
  <c r="H3967" i="1"/>
  <c r="H5014" i="1"/>
  <c r="H923" i="1"/>
  <c r="H4499" i="1"/>
  <c r="H1786" i="1"/>
  <c r="H3498" i="1"/>
  <c r="H1650" i="1"/>
  <c r="H4193" i="1"/>
  <c r="H3618" i="1"/>
  <c r="H157" i="1"/>
  <c r="H3150" i="1"/>
  <c r="H1283" i="1"/>
  <c r="H2713" i="1"/>
  <c r="H3500" i="1"/>
  <c r="H2159" i="1"/>
  <c r="H784" i="1"/>
  <c r="H2279" i="1"/>
  <c r="H740" i="1"/>
  <c r="H4632" i="1"/>
  <c r="H437" i="1"/>
  <c r="H2204" i="1"/>
  <c r="H3971" i="1"/>
  <c r="H1013" i="1"/>
  <c r="H4033" i="1"/>
  <c r="H5151" i="1"/>
  <c r="H1495" i="1"/>
  <c r="H3309" i="1"/>
  <c r="H4941" i="1"/>
  <c r="H365" i="1"/>
  <c r="H97" i="1"/>
  <c r="H485" i="1"/>
  <c r="H2230" i="1"/>
  <c r="H3381" i="1"/>
  <c r="H1363" i="1"/>
  <c r="H613" i="1"/>
  <c r="H4868" i="1"/>
  <c r="H4669" i="1"/>
  <c r="H2487" i="1"/>
  <c r="H1918" i="1"/>
  <c r="H4752" i="1"/>
  <c r="H922" i="1"/>
  <c r="H367" i="1"/>
  <c r="H289" i="1"/>
  <c r="H255" i="1"/>
  <c r="H4117" i="1"/>
  <c r="H62" i="1"/>
  <c r="H2436" i="1"/>
  <c r="H4191" i="1"/>
  <c r="H3123" i="1"/>
  <c r="H2812" i="1"/>
  <c r="H4789" i="1"/>
  <c r="H3781" i="1"/>
  <c r="H4506" i="1"/>
  <c r="H4629" i="1"/>
  <c r="H3610" i="1"/>
  <c r="H4977" i="1"/>
  <c r="H1667" i="1"/>
  <c r="H3628" i="1"/>
  <c r="H4679" i="1"/>
  <c r="H1743" i="1"/>
  <c r="H2800" i="1"/>
  <c r="H1844" i="1"/>
  <c r="H48" i="1"/>
  <c r="H2349" i="1"/>
  <c r="H3164" i="1"/>
  <c r="H4275" i="1"/>
  <c r="H1771" i="1"/>
  <c r="H2600" i="1"/>
  <c r="H5208" i="1"/>
  <c r="H1289" i="1"/>
  <c r="H2111" i="1"/>
  <c r="H1577" i="1"/>
  <c r="H3975" i="1"/>
  <c r="H3815" i="1"/>
  <c r="H693" i="1"/>
  <c r="H1231" i="1"/>
  <c r="H3322" i="1"/>
  <c r="H1531" i="1"/>
  <c r="H1257" i="1"/>
  <c r="H1424" i="1"/>
  <c r="H2543" i="1"/>
  <c r="H1734" i="1"/>
  <c r="H2781" i="1"/>
  <c r="H4627" i="1"/>
  <c r="H96" i="1"/>
  <c r="H2200" i="1"/>
  <c r="H2932" i="1"/>
  <c r="H1659" i="1"/>
  <c r="H2459" i="1"/>
  <c r="H24" i="1"/>
  <c r="H2380" i="1"/>
  <c r="H1340" i="1"/>
  <c r="H1526" i="1"/>
  <c r="H1113" i="1"/>
  <c r="H4463" i="1"/>
  <c r="H1687" i="1"/>
  <c r="H2650" i="1"/>
  <c r="H2794" i="1"/>
  <c r="H4652" i="1"/>
  <c r="H4689" i="1"/>
  <c r="H1433" i="1"/>
  <c r="H4664" i="1"/>
  <c r="H1203" i="1"/>
  <c r="H3504" i="1"/>
  <c r="H4834" i="1"/>
  <c r="H1049" i="1"/>
  <c r="H3367" i="1"/>
  <c r="H600" i="1"/>
  <c r="H2903" i="1"/>
  <c r="H1643" i="1"/>
  <c r="H3820" i="1"/>
  <c r="H4244" i="1"/>
  <c r="H387" i="1"/>
  <c r="H4102" i="1"/>
  <c r="H1219" i="1"/>
  <c r="H5115" i="1"/>
  <c r="H1436" i="1"/>
  <c r="H1979" i="1"/>
  <c r="H230" i="1"/>
  <c r="H3988" i="1"/>
  <c r="H3280" i="1"/>
  <c r="H4866" i="1"/>
  <c r="H75" i="1"/>
  <c r="H4329" i="1"/>
  <c r="H4220" i="1"/>
  <c r="H2323" i="1"/>
  <c r="H3571" i="1"/>
  <c r="H5068" i="1"/>
  <c r="H1801" i="1"/>
  <c r="H4512" i="1"/>
  <c r="H454" i="1"/>
  <c r="H2126" i="1"/>
  <c r="H4047" i="1"/>
  <c r="H4781" i="1"/>
  <c r="H4018" i="1"/>
  <c r="H2953" i="1"/>
  <c r="H1395" i="1"/>
  <c r="H4709" i="1"/>
  <c r="H478" i="1"/>
  <c r="H4788" i="1"/>
  <c r="H3918" i="1"/>
  <c r="H1770" i="1"/>
  <c r="H1621" i="1"/>
  <c r="H4413" i="1"/>
  <c r="H4619" i="1"/>
  <c r="H4710" i="1"/>
  <c r="H4604" i="1"/>
  <c r="H1996" i="1"/>
  <c r="H3205" i="1"/>
  <c r="H716" i="1"/>
  <c r="H1898" i="1"/>
  <c r="H3943" i="1"/>
  <c r="H3340" i="1"/>
  <c r="H4012" i="1"/>
  <c r="H646" i="1"/>
  <c r="H962" i="1"/>
  <c r="H4073" i="1"/>
  <c r="H1814" i="1"/>
  <c r="H582" i="1"/>
  <c r="H1730" i="1"/>
  <c r="H121" i="1"/>
  <c r="H2593" i="1"/>
  <c r="H4830" i="1"/>
  <c r="H2904" i="1"/>
  <c r="H321" i="1"/>
  <c r="H2479" i="1"/>
  <c r="H503" i="1"/>
  <c r="H2344" i="1"/>
  <c r="H501" i="1"/>
  <c r="H1817" i="1"/>
  <c r="H2679" i="1"/>
  <c r="H4702" i="1"/>
  <c r="H3669" i="1"/>
  <c r="H4375" i="1"/>
  <c r="H2293" i="1"/>
  <c r="H2416" i="1"/>
  <c r="H2690" i="1"/>
  <c r="H1158" i="1"/>
  <c r="H1135" i="1"/>
  <c r="H4334" i="1"/>
  <c r="H699" i="1"/>
  <c r="H4871" i="1"/>
  <c r="H4780" i="1"/>
  <c r="H698" i="1"/>
  <c r="H3421" i="1"/>
  <c r="H2392" i="1"/>
  <c r="H2756" i="1"/>
  <c r="H2420" i="1"/>
  <c r="H4600" i="1"/>
  <c r="H4239" i="1"/>
  <c r="H1326" i="1"/>
  <c r="H1654" i="1"/>
  <c r="H180" i="1"/>
  <c r="H4996" i="1"/>
  <c r="H4104" i="1"/>
  <c r="H3502" i="1"/>
  <c r="H4823" i="1"/>
  <c r="H4255" i="1"/>
  <c r="H4503" i="1"/>
  <c r="H41" i="1"/>
  <c r="H4605" i="1"/>
  <c r="H2047" i="1"/>
  <c r="H3546" i="1"/>
  <c r="H4728" i="1"/>
  <c r="H3914" i="1"/>
  <c r="H20" i="1"/>
  <c r="H72" i="1"/>
  <c r="H4163" i="1"/>
  <c r="H2396" i="1"/>
  <c r="H3120" i="1"/>
  <c r="H2935" i="1"/>
  <c r="H2387" i="1"/>
  <c r="H5085" i="1"/>
  <c r="H1971" i="1"/>
  <c r="H207" i="1"/>
  <c r="H1341" i="1"/>
  <c r="H3165" i="1"/>
  <c r="H2940" i="1"/>
  <c r="H3759" i="1"/>
  <c r="H245" i="1"/>
  <c r="H331" i="1"/>
  <c r="H3889" i="1"/>
  <c r="H4761" i="1"/>
  <c r="H1204" i="1"/>
  <c r="H4937" i="1"/>
  <c r="H2592" i="1"/>
  <c r="H2190" i="1"/>
  <c r="H2654" i="1"/>
  <c r="H5215" i="1"/>
  <c r="H34" i="1"/>
  <c r="H1309" i="1"/>
  <c r="H1719" i="1"/>
  <c r="H2909" i="1"/>
  <c r="H3522" i="1"/>
  <c r="H1036" i="1"/>
  <c r="H781" i="1"/>
  <c r="H3116" i="1"/>
  <c r="H1713" i="1"/>
  <c r="H3679" i="1"/>
  <c r="H2121" i="1"/>
  <c r="H2440" i="1"/>
  <c r="H4287" i="1"/>
  <c r="H680" i="1"/>
  <c r="H1736" i="1"/>
  <c r="H2579" i="1"/>
  <c r="H1838" i="1"/>
  <c r="H2315" i="1"/>
  <c r="H736" i="1"/>
  <c r="H1583" i="1"/>
  <c r="H2060" i="1"/>
  <c r="H1637" i="1"/>
  <c r="H913" i="1"/>
  <c r="H2944" i="1"/>
  <c r="H1444" i="1"/>
  <c r="H3046" i="1"/>
  <c r="H2605" i="1"/>
  <c r="H1123" i="1"/>
  <c r="H379" i="1"/>
  <c r="H4343" i="1"/>
  <c r="H4209" i="1"/>
  <c r="H2643" i="1"/>
  <c r="H3605" i="1"/>
  <c r="H828" i="1"/>
  <c r="H4765" i="1"/>
  <c r="H1809" i="1"/>
  <c r="H4394" i="1"/>
  <c r="H1107" i="1"/>
  <c r="H2174" i="1"/>
  <c r="H1984" i="1"/>
  <c r="H1259" i="1"/>
  <c r="H2798" i="1"/>
  <c r="H2494" i="1"/>
  <c r="H3281" i="1"/>
  <c r="H2244" i="1"/>
  <c r="H1779" i="1"/>
  <c r="H983" i="1"/>
  <c r="H1022" i="1"/>
  <c r="H592" i="1"/>
  <c r="H3191" i="1"/>
  <c r="H4479" i="1"/>
  <c r="H1942" i="1"/>
  <c r="H5185" i="1"/>
  <c r="H4738" i="1"/>
  <c r="H1778" i="1"/>
  <c r="H596" i="1"/>
  <c r="H3365" i="1"/>
  <c r="H4111" i="1"/>
  <c r="H2501" i="1"/>
  <c r="H3890" i="1"/>
  <c r="H601" i="1"/>
  <c r="H4564" i="1"/>
  <c r="H844" i="1"/>
  <c r="H3128" i="1"/>
  <c r="H1058" i="1"/>
  <c r="H2421" i="1"/>
  <c r="H2360" i="1"/>
  <c r="H113" i="1"/>
  <c r="H1475" i="1"/>
  <c r="H4681" i="1"/>
  <c r="H2104" i="1"/>
  <c r="H3586" i="1"/>
  <c r="H1077" i="1"/>
  <c r="H40" i="1"/>
  <c r="H1237" i="1"/>
  <c r="H509" i="1"/>
  <c r="H5146" i="1"/>
  <c r="H3589" i="1"/>
  <c r="H2426" i="1"/>
  <c r="H2202" i="1"/>
  <c r="H84" i="1"/>
  <c r="H4355" i="1"/>
  <c r="H4439" i="1"/>
  <c r="H2520" i="1"/>
  <c r="H863" i="1"/>
  <c r="H47" i="1"/>
  <c r="H3481" i="1"/>
  <c r="H4621" i="1"/>
  <c r="H4457" i="1"/>
  <c r="H3681" i="1"/>
  <c r="H575" i="1"/>
  <c r="H5194" i="1"/>
  <c r="H4377" i="1"/>
  <c r="H299" i="1"/>
  <c r="H4634" i="1"/>
  <c r="H4764" i="1"/>
  <c r="H1757" i="1"/>
  <c r="H3268" i="1"/>
  <c r="H694" i="1"/>
  <c r="H4318" i="1"/>
  <c r="H4316" i="1"/>
  <c r="H859" i="1"/>
  <c r="H1143" i="1"/>
  <c r="H4106" i="1"/>
  <c r="H2493" i="1"/>
  <c r="H4044" i="1"/>
  <c r="H3677" i="1"/>
  <c r="H4882" i="1"/>
  <c r="H81" i="1"/>
  <c r="H2777" i="1"/>
  <c r="H2834" i="1"/>
  <c r="H3723" i="1"/>
  <c r="H5002" i="1"/>
  <c r="H1947" i="1"/>
  <c r="H4110" i="1"/>
  <c r="H2640" i="1"/>
  <c r="H2862" i="1"/>
  <c r="H1308" i="1"/>
  <c r="H1897" i="1"/>
  <c r="H4302" i="1"/>
  <c r="H2452" i="1"/>
  <c r="H5120" i="1"/>
  <c r="H2468" i="1"/>
  <c r="H3588" i="1"/>
  <c r="H2491" i="1"/>
  <c r="H3906" i="1"/>
  <c r="H3564" i="1"/>
  <c r="H3551" i="1"/>
  <c r="H1325" i="1"/>
  <c r="H3740" i="1"/>
  <c r="H3862" i="1"/>
  <c r="H4693" i="1"/>
  <c r="H1480" i="1"/>
  <c r="H3362" i="1"/>
  <c r="H4247" i="1"/>
  <c r="H2374" i="1"/>
  <c r="H2064" i="1"/>
  <c r="H1894" i="1"/>
  <c r="H3735" i="1"/>
  <c r="H1477" i="1"/>
  <c r="H1741" i="1"/>
  <c r="H727" i="1"/>
  <c r="H1239" i="1"/>
  <c r="H3953" i="1"/>
  <c r="H1560" i="1"/>
  <c r="H4109" i="1"/>
  <c r="H4820" i="1"/>
  <c r="H3763" i="1"/>
  <c r="H4943" i="1"/>
  <c r="H2947" i="1"/>
  <c r="H4516" i="1"/>
  <c r="H3003" i="1"/>
  <c r="H1348" i="1"/>
  <c r="H689" i="1"/>
  <c r="H1492" i="1"/>
  <c r="H2424" i="1"/>
  <c r="H3102" i="1"/>
  <c r="H2395" i="1"/>
  <c r="H4112" i="1"/>
  <c r="H4224" i="1"/>
  <c r="H2400" i="1"/>
  <c r="H4250" i="1"/>
  <c r="H2179" i="1"/>
  <c r="H2258" i="1"/>
  <c r="H514" i="1"/>
  <c r="H4274" i="1"/>
  <c r="H2971" i="1"/>
  <c r="H1331" i="1"/>
  <c r="H4336" i="1"/>
  <c r="H895" i="1"/>
  <c r="H4127" i="1"/>
  <c r="H2666" i="1"/>
  <c r="H4124" i="1"/>
  <c r="H3100" i="1"/>
  <c r="H2432" i="1"/>
  <c r="H1208" i="1"/>
  <c r="H4940" i="1"/>
  <c r="H2095" i="1"/>
  <c r="H1235" i="1"/>
  <c r="H4804" i="1"/>
  <c r="H446" i="1"/>
  <c r="H3768" i="1"/>
  <c r="H1296" i="1"/>
  <c r="H4120" i="1"/>
  <c r="H1576" i="1"/>
  <c r="H4646" i="1"/>
  <c r="H3076" i="1"/>
  <c r="H604" i="1"/>
  <c r="H4180" i="1"/>
  <c r="H1753" i="1"/>
  <c r="H1683" i="1"/>
  <c r="H2544" i="1"/>
  <c r="H2252" i="1"/>
  <c r="H2384" i="1"/>
  <c r="H5149" i="1"/>
  <c r="H3559" i="1"/>
  <c r="H3353" i="1"/>
  <c r="H1426" i="1"/>
  <c r="H126" i="1"/>
  <c r="H381" i="1"/>
  <c r="H2122" i="1"/>
  <c r="H2791" i="1"/>
  <c r="H1988" i="1"/>
  <c r="H1638" i="1"/>
  <c r="H4003" i="1"/>
  <c r="H144" i="1"/>
  <c r="H1101" i="1"/>
  <c r="H999" i="1"/>
  <c r="H1014" i="1"/>
  <c r="H4785" i="1"/>
  <c r="H4041" i="1"/>
  <c r="H2607" i="1"/>
  <c r="H3734" i="1"/>
  <c r="H3253" i="1"/>
  <c r="H198" i="1"/>
  <c r="H889" i="1"/>
  <c r="H3788" i="1"/>
  <c r="H3790" i="1"/>
  <c r="H2110" i="1"/>
  <c r="H3930" i="1"/>
  <c r="H1188" i="1"/>
  <c r="H1503" i="1"/>
  <c r="H1840" i="1"/>
  <c r="H4694" i="1"/>
  <c r="H224" i="1"/>
  <c r="H4748" i="1"/>
  <c r="H193" i="1"/>
  <c r="H3062" i="1"/>
  <c r="H948" i="1"/>
  <c r="H32" i="1"/>
  <c r="H3981" i="1"/>
  <c r="H1523" i="1"/>
  <c r="H5075" i="1"/>
  <c r="H4327" i="1"/>
  <c r="H483" i="1"/>
  <c r="H763" i="1"/>
  <c r="H1405" i="1"/>
  <c r="H2119" i="1"/>
  <c r="H786" i="1"/>
  <c r="H2442" i="1"/>
  <c r="H4145" i="1"/>
  <c r="H4272" i="1"/>
  <c r="H3316" i="1"/>
  <c r="H3769" i="1"/>
  <c r="H5159" i="1"/>
  <c r="H3565" i="1"/>
  <c r="H527" i="1"/>
  <c r="H1812" i="1"/>
  <c r="H1949" i="1"/>
  <c r="H4322" i="1"/>
  <c r="H4317" i="1"/>
  <c r="H905" i="1"/>
  <c r="H3265" i="1"/>
  <c r="H5070" i="1"/>
  <c r="H561" i="1"/>
  <c r="H3417" i="1"/>
  <c r="H270" i="1"/>
  <c r="H3294" i="1"/>
  <c r="H1545" i="1"/>
  <c r="H286" i="1"/>
  <c r="H3219" i="1"/>
  <c r="H5007" i="1"/>
  <c r="H3286" i="1"/>
  <c r="H877" i="1"/>
  <c r="H1729" i="1"/>
  <c r="H4278" i="1"/>
  <c r="H10" i="1"/>
  <c r="H3325" i="1"/>
  <c r="H4444" i="1"/>
  <c r="H360" i="1"/>
  <c r="H4964" i="1"/>
  <c r="H4659" i="1"/>
  <c r="H1574" i="1"/>
  <c r="H1075" i="1"/>
  <c r="H2949" i="1"/>
  <c r="H2514" i="1"/>
  <c r="H4749" i="1"/>
  <c r="H1262" i="1"/>
  <c r="H3758" i="1"/>
  <c r="H1922" i="1"/>
  <c r="H2648" i="1"/>
  <c r="H3614" i="1"/>
  <c r="H2948" i="1"/>
  <c r="H3661" i="1"/>
  <c r="H966" i="1"/>
  <c r="H3511" i="1"/>
  <c r="H4617" i="1"/>
  <c r="H5216" i="1"/>
  <c r="H2855" i="1"/>
  <c r="H225" i="1"/>
  <c r="H309" i="1"/>
  <c r="H1505" i="1"/>
  <c r="H4289" i="1"/>
  <c r="H2112" i="1"/>
  <c r="H3437" i="1"/>
  <c r="H3865" i="1"/>
  <c r="H4407" i="1"/>
  <c r="H4283" i="1"/>
  <c r="H4093" i="1"/>
  <c r="H4387" i="1"/>
  <c r="H2035" i="1"/>
  <c r="H1418" i="1"/>
  <c r="H4381" i="1"/>
  <c r="H316" i="1"/>
  <c r="H1907" i="1"/>
  <c r="H570" i="1"/>
  <c r="H2094" i="1"/>
  <c r="H1398" i="1"/>
  <c r="H4291" i="1"/>
  <c r="H566" i="1"/>
  <c r="H1264" i="1"/>
  <c r="H4410" i="1"/>
  <c r="H3519" i="1"/>
  <c r="H1174" i="1"/>
  <c r="H2657" i="1"/>
  <c r="H452" i="1"/>
  <c r="H713" i="1"/>
  <c r="H1040" i="1"/>
  <c r="H1377" i="1"/>
  <c r="H4067" i="1"/>
  <c r="H1457" i="1"/>
  <c r="H3302" i="1"/>
  <c r="H4561" i="1"/>
  <c r="H1508" i="1"/>
  <c r="H1372" i="1"/>
  <c r="H4523" i="1"/>
  <c r="H885" i="1"/>
  <c r="H3429" i="1"/>
  <c r="H826" i="1"/>
  <c r="H4203" i="1"/>
  <c r="H1471" i="1"/>
  <c r="H2977" i="1"/>
  <c r="H1120" i="1"/>
  <c r="H4890" i="1"/>
  <c r="H1094" i="1"/>
  <c r="H1323" i="1"/>
  <c r="H1821" i="1"/>
  <c r="H4335" i="1"/>
  <c r="H2066" i="1"/>
  <c r="H1892" i="1"/>
  <c r="H2358" i="1"/>
  <c r="H5024" i="1"/>
  <c r="H1313" i="1"/>
  <c r="H1000" i="1"/>
  <c r="H422" i="1"/>
  <c r="H2469" i="1"/>
  <c r="H4331" i="1"/>
  <c r="H3664" i="1"/>
  <c r="H2418" i="1"/>
  <c r="H4574" i="1"/>
  <c r="H4485" i="1"/>
  <c r="H1593" i="1"/>
  <c r="H3023" i="1"/>
  <c r="H3831" i="1"/>
  <c r="H4926" i="1"/>
  <c r="H4233" i="1"/>
  <c r="H1656" i="1"/>
  <c r="H2951" i="1"/>
  <c r="H3063" i="1"/>
  <c r="H2168" i="1"/>
  <c r="H4100" i="1"/>
  <c r="H3576" i="1"/>
  <c r="H773" i="1"/>
  <c r="H1662" i="1"/>
  <c r="H1618" i="1"/>
  <c r="H4978" i="1"/>
  <c r="H4536" i="1"/>
  <c r="H4115" i="1"/>
  <c r="H4008" i="1"/>
  <c r="H5104" i="1"/>
  <c r="H4009" i="1"/>
  <c r="H2847" i="1"/>
  <c r="H1945" i="1"/>
  <c r="H3577" i="1"/>
  <c r="H5010" i="1"/>
  <c r="H2680" i="1"/>
  <c r="H2154" i="1"/>
  <c r="H4654" i="1"/>
  <c r="H5206" i="1"/>
  <c r="H16" i="1"/>
  <c r="H99" i="1"/>
  <c r="H397" i="1"/>
  <c r="H2923" i="1"/>
  <c r="H4129" i="1"/>
  <c r="H253" i="1"/>
  <c r="H5023" i="1"/>
  <c r="H4382" i="1"/>
  <c r="H4230" i="1"/>
  <c r="H4650" i="1"/>
  <c r="H147" i="1"/>
  <c r="H1705" i="1"/>
  <c r="H1412" i="1"/>
  <c r="H3917" i="1"/>
  <c r="H3904" i="1"/>
  <c r="H3821" i="1"/>
  <c r="H423" i="1"/>
  <c r="H536" i="1"/>
  <c r="H2811" i="1"/>
  <c r="H4770" i="1"/>
  <c r="H1647" i="1"/>
  <c r="H3802" i="1"/>
  <c r="H241" i="1"/>
  <c r="H3423" i="1"/>
  <c r="H2325" i="1"/>
  <c r="H2818" i="1"/>
  <c r="H944" i="1"/>
  <c r="H4098" i="1"/>
  <c r="H1079" i="1"/>
  <c r="H3922" i="1"/>
  <c r="H5025" i="1"/>
  <c r="H402" i="1"/>
  <c r="H4638" i="1"/>
  <c r="H3680" i="1"/>
  <c r="H2471" i="1"/>
  <c r="H1955" i="1"/>
  <c r="H4892" i="1"/>
  <c r="H2813" i="1"/>
  <c r="H4314" i="1"/>
  <c r="H1441" i="1"/>
  <c r="H768" i="1"/>
  <c r="H2484" i="1"/>
  <c r="H2078" i="1"/>
  <c r="H5142" i="1"/>
  <c r="H3146" i="1"/>
  <c r="H3394" i="1"/>
  <c r="H989" i="1"/>
  <c r="H1629" i="1"/>
  <c r="H4831" i="1"/>
  <c r="H1546" i="1"/>
  <c r="H897" i="1"/>
  <c r="H4350" i="1"/>
  <c r="H4910" i="1"/>
  <c r="H3095" i="1"/>
  <c r="H209" i="1"/>
  <c r="H4328" i="1"/>
  <c r="H3487" i="1"/>
  <c r="H985" i="1"/>
  <c r="H1660" i="1"/>
  <c r="H3749" i="1"/>
  <c r="H812" i="1"/>
  <c r="H1215" i="1"/>
  <c r="H261" i="1"/>
  <c r="H1132" i="1"/>
  <c r="H2445" i="1"/>
  <c r="H4563" i="1"/>
  <c r="H2527" i="1"/>
  <c r="H4545" i="1"/>
  <c r="H3054" i="1"/>
  <c r="H2618" i="1"/>
  <c r="H2740" i="1"/>
  <c r="H4656" i="1"/>
  <c r="H2957" i="1"/>
  <c r="H312" i="1"/>
  <c r="H2849" i="1"/>
  <c r="H1985" i="1"/>
  <c r="H3545" i="1"/>
  <c r="H5108" i="1"/>
  <c r="H3017" i="1"/>
  <c r="H3668" i="1"/>
  <c r="H101" i="1"/>
  <c r="H39" i="1"/>
  <c r="H5221" i="1"/>
  <c r="H1050" i="1"/>
  <c r="H5186" i="1"/>
  <c r="H5225" i="1"/>
  <c r="H612" i="1"/>
  <c r="H4959" i="1"/>
  <c r="H4985" i="1"/>
  <c r="H3134" i="1"/>
  <c r="H3646" i="1"/>
  <c r="H2776" i="1"/>
  <c r="H22" i="1"/>
  <c r="H1230" i="1"/>
  <c r="H4726" i="1"/>
  <c r="H4058" i="1"/>
  <c r="H722" i="1"/>
  <c r="H3819" i="1"/>
  <c r="H2774" i="1"/>
  <c r="H4857" i="1"/>
  <c r="H3044" i="1"/>
  <c r="H1294" i="1"/>
  <c r="H4601" i="1"/>
  <c r="H1721" i="1"/>
  <c r="H602" i="1"/>
  <c r="H1367" i="1"/>
  <c r="H4235" i="1"/>
  <c r="H1070" i="1"/>
  <c r="H3992" i="1"/>
  <c r="H1620" i="1"/>
  <c r="H4874" i="1"/>
  <c r="H1748" i="1"/>
  <c r="H4577" i="1"/>
  <c r="H4529" i="1"/>
  <c r="H770" i="1"/>
  <c r="H292" i="1"/>
  <c r="H5053" i="1"/>
  <c r="H1494" i="1"/>
  <c r="H744" i="1"/>
  <c r="H2840" i="1"/>
  <c r="H5005" i="1"/>
  <c r="H1773" i="1"/>
  <c r="H348" i="1"/>
  <c r="H2085" i="1"/>
  <c r="H959" i="1"/>
  <c r="H2269" i="1"/>
  <c r="H3966" i="1"/>
  <c r="H1501" i="1"/>
  <c r="H3127" i="1"/>
  <c r="H2959" i="1"/>
  <c r="H3776" i="1"/>
  <c r="H3118" i="1"/>
  <c r="H3941" i="1"/>
  <c r="H3739" i="1"/>
  <c r="H4215" i="1"/>
  <c r="H480" i="1"/>
  <c r="H4294" i="1"/>
  <c r="H4589" i="1"/>
  <c r="H4402" i="1"/>
  <c r="H3760" i="1"/>
  <c r="H2138" i="1"/>
  <c r="H4995" i="1"/>
  <c r="H248" i="1"/>
  <c r="H131" i="1"/>
  <c r="H4648" i="1"/>
  <c r="H762" i="1"/>
  <c r="H746" i="1"/>
  <c r="H5" i="1"/>
  <c r="H4881" i="1"/>
  <c r="H3108" i="1"/>
  <c r="H1572" i="1"/>
  <c r="H4475" i="1"/>
  <c r="H12" i="1"/>
  <c r="H2878" i="1"/>
  <c r="H116" i="1"/>
  <c r="H1919" i="1"/>
  <c r="H36" i="1"/>
  <c r="H4227" i="1"/>
  <c r="H858" i="1"/>
  <c r="H196" i="1"/>
  <c r="H139" i="1"/>
  <c r="H4873" i="1"/>
  <c r="H3271" i="1"/>
  <c r="H3720" i="1"/>
  <c r="H3640" i="1"/>
  <c r="H1025" i="1"/>
  <c r="H4169" i="1"/>
  <c r="H393" i="1"/>
  <c r="H4775" i="1"/>
  <c r="H4259" i="1"/>
  <c r="H563" i="1"/>
  <c r="H3986" i="1"/>
  <c r="H737" i="1"/>
  <c r="H4894" i="1"/>
  <c r="H470" i="1"/>
  <c r="H4898" i="1"/>
  <c r="H2033" i="1"/>
  <c r="H236" i="1"/>
  <c r="H233" i="1"/>
  <c r="H4435" i="1"/>
  <c r="H4404" i="1"/>
  <c r="H1453" i="1"/>
  <c r="H2823" i="1"/>
  <c r="H3884" i="1"/>
  <c r="H228" i="1"/>
  <c r="H5198" i="1"/>
  <c r="H30" i="1"/>
  <c r="H1427" i="1"/>
  <c r="H28" i="1"/>
  <c r="H2645" i="1"/>
  <c r="H3098" i="1"/>
  <c r="H4782" i="1"/>
  <c r="H70" i="1"/>
  <c r="H2636" i="1"/>
  <c r="H3985" i="1"/>
  <c r="H2155" i="1"/>
  <c r="H3977" i="1"/>
  <c r="H3349" i="1"/>
  <c r="H3" i="1"/>
  <c r="H1061" i="1"/>
  <c r="H3700" i="1"/>
  <c r="H2275" i="1"/>
  <c r="H192" i="1"/>
  <c r="H4869" i="1"/>
  <c r="H4309" i="1"/>
  <c r="H2003" i="1"/>
  <c r="H915" i="1"/>
  <c r="H4376" i="1"/>
  <c r="H4462" i="1"/>
  <c r="H532" i="1"/>
  <c r="H2086" i="1"/>
  <c r="H2425" i="1"/>
  <c r="H269" i="1"/>
  <c r="H1745" i="1"/>
  <c r="H4584" i="1"/>
  <c r="H4546" i="1"/>
  <c r="H2132" i="1"/>
  <c r="H1252" i="1"/>
  <c r="H4719" i="1"/>
  <c r="H4061" i="1"/>
  <c r="H1407" i="1"/>
  <c r="H1302" i="1"/>
  <c r="H3791" i="1"/>
  <c r="H1777" i="1"/>
  <c r="H4378" i="1"/>
  <c r="H841" i="1"/>
  <c r="H4469" i="1"/>
  <c r="H1381" i="1"/>
  <c r="H651" i="1"/>
  <c r="H1265" i="1"/>
  <c r="H1807" i="1"/>
  <c r="H4751" i="1"/>
  <c r="H508" i="1"/>
  <c r="H4837" i="1"/>
  <c r="H1066" i="1"/>
  <c r="H372" i="1"/>
  <c r="H667" i="1"/>
  <c r="H2499" i="1"/>
  <c r="H2000" i="1"/>
  <c r="H2875" i="1"/>
  <c r="H345" i="1"/>
  <c r="H3406" i="1"/>
  <c r="H1928" i="1"/>
  <c r="H9" i="1"/>
  <c r="H1180" i="1"/>
  <c r="H1504" i="1"/>
  <c r="H502" i="1"/>
  <c r="H5209" i="1"/>
  <c r="H2581" i="1"/>
  <c r="H2981" i="1"/>
  <c r="H493" i="1"/>
  <c r="H3687" i="1"/>
  <c r="H3059" i="1"/>
  <c r="H57" i="1"/>
  <c r="H3626" i="1"/>
  <c r="H554" i="1"/>
  <c r="H4651" i="1"/>
  <c r="H2728" i="1"/>
  <c r="H5182" i="1"/>
  <c r="H1542" i="1"/>
  <c r="H1205" i="1"/>
  <c r="H3575" i="1"/>
  <c r="H2337" i="1"/>
  <c r="H3736" i="1"/>
  <c r="H4066" i="1"/>
  <c r="H4313" i="1"/>
  <c r="H4131" i="1"/>
  <c r="H3472" i="1"/>
  <c r="H2621" i="1"/>
  <c r="H2682" i="1"/>
  <c r="H5052" i="1"/>
  <c r="H337" i="1"/>
  <c r="H1485" i="1"/>
  <c r="H3037" i="1"/>
  <c r="H3757" i="1"/>
  <c r="H539" i="1"/>
  <c r="H4842" i="1"/>
  <c r="H684" i="1"/>
  <c r="H968" i="1"/>
  <c r="H4006" i="1"/>
  <c r="H2737" i="1"/>
  <c r="H2954" i="1"/>
  <c r="H4939" i="1"/>
  <c r="H4446" i="1"/>
  <c r="H3907" i="1"/>
  <c r="H4460" i="1"/>
  <c r="H4814" i="1"/>
  <c r="H2994" i="1"/>
  <c r="H486" i="1"/>
  <c r="H1805" i="1"/>
  <c r="H969" i="1"/>
  <c r="H3314" i="1"/>
  <c r="H579" i="1"/>
  <c r="H4979" i="1"/>
  <c r="H1929" i="1"/>
  <c r="H3079" i="1"/>
  <c r="H3313" i="1"/>
  <c r="H3864" i="1"/>
  <c r="H3250" i="1"/>
  <c r="H2591" i="1"/>
  <c r="H3817" i="1"/>
  <c r="H4623" i="1"/>
  <c r="H4391" i="1"/>
  <c r="H5110" i="1"/>
  <c r="H3807" i="1"/>
  <c r="H2604" i="1"/>
  <c r="H710" i="1"/>
  <c r="H472" i="1"/>
  <c r="H2120" i="1"/>
  <c r="H806" i="1"/>
  <c r="H2826" i="1"/>
  <c r="H118" i="1"/>
  <c r="H1931" i="1"/>
  <c r="H3676" i="1"/>
  <c r="H2041" i="1"/>
  <c r="H3578" i="1"/>
  <c r="H1731" i="1"/>
  <c r="H2919" i="1"/>
  <c r="H374" i="1"/>
  <c r="H1316" i="1"/>
  <c r="H1851" i="1"/>
  <c r="H173" i="1"/>
  <c r="H2114" i="1"/>
  <c r="H1908" i="1"/>
  <c r="H417" i="1"/>
  <c r="H3517" i="1"/>
  <c r="H2393" i="1"/>
  <c r="H3361" i="1"/>
  <c r="H5117" i="1"/>
  <c r="H4014" i="1"/>
  <c r="H4001" i="1"/>
  <c r="H3439" i="1"/>
  <c r="H4408" i="1"/>
  <c r="H3450" i="1"/>
  <c r="H3449" i="1"/>
  <c r="H1543" i="1"/>
  <c r="H4130" i="1"/>
  <c r="H794" i="1"/>
  <c r="H3113" i="1"/>
  <c r="H2014" i="1"/>
  <c r="H3355" i="1"/>
  <c r="H631" i="1"/>
  <c r="H4258" i="1"/>
  <c r="H143" i="1"/>
  <c r="H5218" i="1"/>
  <c r="H1965" i="1"/>
  <c r="H140" i="1"/>
  <c r="H2510" i="1"/>
  <c r="H1197" i="1"/>
  <c r="H4256" i="1"/>
  <c r="H1533" i="1"/>
  <c r="H1880" i="1"/>
  <c r="H1004" i="1"/>
  <c r="H4059" i="1"/>
  <c r="H3882" i="1"/>
  <c r="H2341" i="1"/>
  <c r="H3072" i="1"/>
  <c r="H4625" i="1"/>
  <c r="H2817" i="1"/>
  <c r="H1724" i="1"/>
  <c r="H4210" i="1"/>
  <c r="H1415" i="1"/>
  <c r="H2976" i="1"/>
  <c r="H4043" i="1"/>
  <c r="H641" i="1"/>
  <c r="H3214" i="1"/>
  <c r="H3180" i="1"/>
  <c r="H751" i="1"/>
  <c r="H363" i="1"/>
  <c r="H1176" i="1"/>
  <c r="H1338" i="1"/>
  <c r="H883" i="1"/>
  <c r="H1970" i="1"/>
  <c r="H3708" i="1"/>
  <c r="H4913" i="1"/>
  <c r="H3521" i="1"/>
  <c r="H2635" i="1"/>
  <c r="H1034" i="1"/>
  <c r="H1279" i="1"/>
  <c r="H5203" i="1"/>
  <c r="H3151" i="1"/>
  <c r="H3716" i="1"/>
  <c r="H4809" i="1"/>
  <c r="H2734" i="1"/>
  <c r="H6" i="1"/>
  <c r="H1957" i="1"/>
  <c r="H3608" i="1"/>
  <c r="H1251" i="1"/>
  <c r="H1065" i="1"/>
  <c r="H3005" i="1"/>
  <c r="H73" i="1"/>
  <c r="H234" i="1"/>
  <c r="H1761" i="1"/>
  <c r="H60" i="1"/>
  <c r="H4492" i="1"/>
  <c r="H3543" i="1"/>
  <c r="H2362" i="1"/>
  <c r="H723" i="1"/>
  <c r="H4290" i="1"/>
  <c r="H227" i="1"/>
  <c r="H3698" i="1"/>
  <c r="H4118" i="1"/>
  <c r="H4054" i="1"/>
  <c r="H3373" i="1"/>
  <c r="H2606" i="1"/>
  <c r="H3743" i="1"/>
  <c r="H2462" i="1"/>
  <c r="H25" i="1"/>
  <c r="H1185" i="1"/>
  <c r="H2051" i="1"/>
  <c r="H2759" i="1"/>
  <c r="H468" i="1"/>
  <c r="H3419" i="1"/>
  <c r="H1547" i="1"/>
  <c r="H3494" i="1"/>
  <c r="H297" i="1"/>
  <c r="H2851" i="1"/>
  <c r="H1791" i="1"/>
  <c r="H1609" i="1"/>
  <c r="H4803" i="1"/>
  <c r="H4261" i="1"/>
  <c r="H1865" i="1"/>
  <c r="H4466" i="1"/>
  <c r="H3902" i="1"/>
  <c r="H1668" i="1"/>
  <c r="H5048" i="1"/>
  <c r="H3384" i="1"/>
  <c r="H5205" i="1"/>
  <c r="H1566" i="1"/>
  <c r="H1706" i="1"/>
  <c r="H4433" i="1"/>
  <c r="H3536" i="1"/>
  <c r="H2232" i="1"/>
  <c r="H5200" i="1"/>
  <c r="H5138" i="1"/>
  <c r="H4970" i="1"/>
  <c r="H1562" i="1"/>
  <c r="H3375" i="1"/>
  <c r="H172" i="1"/>
  <c r="H3111" i="1"/>
  <c r="H4878" i="1"/>
  <c r="H2528" i="1"/>
  <c r="H3572" i="1"/>
  <c r="H3568" i="1"/>
  <c r="H4534" i="1"/>
  <c r="H4263" i="1"/>
  <c r="H2295" i="1"/>
  <c r="H14" i="1"/>
  <c r="H291" i="1"/>
  <c r="H3333" i="1"/>
  <c r="H3213" i="1"/>
  <c r="H2383" i="1"/>
  <c r="H2297" i="1"/>
  <c r="H4358" i="1"/>
  <c r="H4206" i="1"/>
  <c r="H525" i="1"/>
  <c r="H1899" i="1"/>
  <c r="H1409" i="1"/>
  <c r="H2709" i="1"/>
  <c r="H1016" i="1"/>
  <c r="H208" i="1"/>
  <c r="H4311" i="1"/>
  <c r="H2715" i="1"/>
  <c r="H4403" i="1"/>
  <c r="H3014" i="1"/>
  <c r="H1109" i="1"/>
  <c r="H1393" i="1"/>
  <c r="H1622" i="1"/>
  <c r="H4308" i="1"/>
  <c r="H609" i="1"/>
  <c r="H949" i="1"/>
  <c r="H4442" i="1"/>
  <c r="H300" i="1"/>
  <c r="H3090" i="1"/>
  <c r="H4783" i="1"/>
  <c r="H919" i="1"/>
  <c r="H2219" i="1"/>
  <c r="H2461" i="1"/>
  <c r="H3189" i="1"/>
  <c r="H2433" i="1"/>
  <c r="H2208" i="1"/>
  <c r="H1255" i="1"/>
  <c r="H2559" i="1"/>
  <c r="H1181" i="1"/>
  <c r="H1820" i="1"/>
  <c r="H3583" i="1"/>
  <c r="H354" i="1"/>
  <c r="H2597" i="1"/>
  <c r="H606" i="1"/>
  <c r="H4049" i="1"/>
  <c r="H623" i="1"/>
  <c r="H1806" i="1"/>
  <c r="H1915" i="1"/>
  <c r="H3370" i="1"/>
  <c r="H2513" i="1"/>
  <c r="H4987" i="1"/>
  <c r="H4797" i="1"/>
  <c r="H4046" i="1"/>
  <c r="H1005" i="1"/>
  <c r="H3843" i="1"/>
  <c r="H3022" i="1"/>
  <c r="H413" i="1"/>
  <c r="H279" i="1"/>
  <c r="H322" i="1"/>
  <c r="H1804" i="1"/>
  <c r="H3542" i="1"/>
  <c r="H3956" i="1"/>
  <c r="H2546" i="1"/>
  <c r="H3078" i="1"/>
  <c r="H1200" i="1"/>
  <c r="H1097" i="1"/>
  <c r="H2289" i="1"/>
  <c r="H1021" i="1"/>
  <c r="H1396" i="1"/>
  <c r="H1512" i="1"/>
  <c r="H1172" i="1"/>
  <c r="H2068" i="1"/>
  <c r="H2750" i="1"/>
  <c r="H2724" i="1"/>
  <c r="H2793" i="1"/>
  <c r="H1482" i="1"/>
  <c r="H1223" i="1"/>
  <c r="H1962" i="1"/>
  <c r="H1339" i="1"/>
  <c r="H390" i="1"/>
  <c r="H5096" i="1"/>
  <c r="H2967" i="1"/>
  <c r="H4733" i="1"/>
  <c r="H2630" i="1"/>
  <c r="H3962" i="1"/>
  <c r="H1819" i="1"/>
  <c r="H3469" i="1"/>
  <c r="H2137" i="1"/>
  <c r="H3678" i="1"/>
  <c r="H530" i="1"/>
  <c r="H2394" i="1"/>
  <c r="H4853" i="1"/>
  <c r="H791" i="1"/>
  <c r="H2684" i="1"/>
  <c r="H3024" i="1"/>
  <c r="H5089" i="1"/>
  <c r="H211" i="1"/>
  <c r="H1635" i="1"/>
  <c r="H599" i="1"/>
  <c r="H3552" i="1"/>
  <c r="H1324" i="1"/>
  <c r="H2363" i="1"/>
  <c r="H1221" i="1"/>
  <c r="H3249" i="1"/>
  <c r="H1852" i="1"/>
  <c r="H4368" i="1"/>
  <c r="H5033" i="1"/>
  <c r="H1969" i="1"/>
  <c r="H1096" i="1"/>
  <c r="H534" i="1"/>
  <c r="H1258" i="1"/>
  <c r="H1756" i="1"/>
  <c r="H5199" i="1"/>
  <c r="H1416" i="1"/>
  <c r="H1321" i="1"/>
  <c r="H692" i="1"/>
  <c r="H3574" i="1"/>
  <c r="H2535" i="1"/>
  <c r="H4114" i="1"/>
  <c r="H4113" i="1"/>
  <c r="H2603" i="1"/>
  <c r="H405" i="1"/>
  <c r="H2192" i="1"/>
  <c r="H703" i="1"/>
  <c r="H2024" i="1"/>
  <c r="H3886" i="1"/>
  <c r="H187" i="1"/>
  <c r="H3357" i="1"/>
  <c r="H384" i="1"/>
  <c r="H3285" i="1"/>
  <c r="H3311" i="1"/>
  <c r="H2028" i="1"/>
  <c r="H1723" i="1"/>
  <c r="H5147" i="1"/>
  <c r="H1869" i="1"/>
  <c r="H1088" i="1"/>
  <c r="H4593" i="1"/>
  <c r="H3604" i="1"/>
  <c r="H2545" i="1"/>
  <c r="H2409" i="1"/>
  <c r="H2485" i="1"/>
  <c r="H4367" i="1"/>
  <c r="H3244" i="1"/>
  <c r="H1209" i="1"/>
  <c r="H3388" i="1"/>
  <c r="H135" i="1"/>
  <c r="H3360" i="1"/>
  <c r="H3420" i="1"/>
  <c r="H4440" i="1"/>
  <c r="H406" i="1"/>
  <c r="H2624" i="1"/>
  <c r="H1835" i="1"/>
  <c r="H5063" i="1"/>
  <c r="H1802" i="1"/>
  <c r="H4176" i="1"/>
  <c r="H4705" i="1"/>
  <c r="H449" i="1"/>
  <c r="H3508" i="1"/>
  <c r="H874" i="1"/>
  <c r="H1617" i="1"/>
  <c r="H2590" i="1"/>
  <c r="H3730" i="1"/>
  <c r="H4901" i="1"/>
  <c r="H1602" i="1"/>
  <c r="H967" i="1"/>
  <c r="H2170" i="1"/>
  <c r="H4946" i="1"/>
  <c r="H3341" i="1"/>
  <c r="H4924" i="1"/>
  <c r="H916" i="1"/>
  <c r="H3211" i="1"/>
  <c r="H3753" i="1"/>
  <c r="H4520" i="1"/>
  <c r="H2057" i="1"/>
  <c r="H594" i="1"/>
  <c r="H1190" i="1"/>
  <c r="H529" i="1"/>
  <c r="H5150" i="1"/>
  <c r="H4418" i="1"/>
  <c r="H4602" i="1"/>
  <c r="H4190" i="1"/>
  <c r="H2762" i="1"/>
  <c r="H2820" i="1"/>
  <c r="H846" i="1"/>
  <c r="H2285" i="1"/>
  <c r="H2016" i="1"/>
  <c r="H440" i="1"/>
  <c r="H4680" i="1"/>
  <c r="H433" i="1"/>
  <c r="H2672" i="1"/>
  <c r="H920" i="1"/>
  <c r="H1465" i="1"/>
  <c r="H4194" i="1"/>
  <c r="H4731" i="1"/>
  <c r="H164" i="1"/>
  <c r="H2123" i="1"/>
  <c r="H288" i="1"/>
  <c r="H3931" i="1"/>
  <c r="H2763" i="1"/>
  <c r="H810" i="1"/>
  <c r="H3835" i="1"/>
  <c r="H5126" i="1"/>
  <c r="H1085" i="1"/>
  <c r="H1623" i="1"/>
  <c r="H4718" i="1"/>
  <c r="H4356" i="1"/>
  <c r="H5027" i="1"/>
  <c r="H2511" i="1"/>
  <c r="H2564" i="1"/>
  <c r="H1914" i="1"/>
  <c r="H3488" i="1"/>
  <c r="H1958" i="1"/>
  <c r="H2128" i="1"/>
  <c r="H1218" i="1"/>
  <c r="H903" i="1"/>
  <c r="H4886" i="1"/>
  <c r="H586" i="1"/>
  <c r="H4097" i="1"/>
  <c r="H4900" i="1"/>
  <c r="H3087" i="1"/>
  <c r="H3660" i="1"/>
  <c r="H1460" i="1"/>
  <c r="H1836" i="1"/>
  <c r="H808" i="1"/>
  <c r="H2872" i="1"/>
  <c r="H3369" i="1"/>
  <c r="H3796" i="1"/>
  <c r="H1606" i="1"/>
  <c r="H1675" i="1"/>
  <c r="H3761" i="1"/>
  <c r="H1403" i="1"/>
  <c r="H5097" i="1"/>
  <c r="H124" i="1"/>
  <c r="H1824" i="1"/>
  <c r="H5122" i="1"/>
  <c r="H3982" i="1"/>
  <c r="H5148" i="1"/>
  <c r="H4405" i="1"/>
  <c r="H1298" i="1"/>
  <c r="H1351" i="1"/>
  <c r="H2231" i="1"/>
  <c r="H1982" i="1"/>
  <c r="H3300" i="1"/>
  <c r="H1983" i="1"/>
  <c r="H4321" i="1"/>
  <c r="H4128" i="1"/>
  <c r="H3800" i="1"/>
  <c r="H730" i="1"/>
  <c r="H132" i="1"/>
  <c r="H2254" i="1"/>
  <c r="H1868" i="1"/>
  <c r="H1410" i="1"/>
  <c r="H3336" i="1"/>
  <c r="H103" i="1"/>
  <c r="H66" i="1"/>
  <c r="H4486" i="1"/>
  <c r="H177" i="1"/>
  <c r="H5094" i="1"/>
  <c r="H2317" i="1"/>
  <c r="H3916" i="1"/>
  <c r="H4344" i="1"/>
  <c r="H3359" i="1"/>
  <c r="H3342" i="1"/>
  <c r="H5172" i="1"/>
  <c r="H1707" i="1"/>
  <c r="H3173" i="1"/>
  <c r="H4916" i="1"/>
  <c r="H1785" i="1"/>
  <c r="H798" i="1"/>
  <c r="H2668" i="1"/>
  <c r="H3331" i="1"/>
  <c r="H2402" i="1"/>
  <c r="H4742" i="1"/>
  <c r="H3554" i="1"/>
  <c r="H5088" i="1"/>
  <c r="H2272" i="1"/>
  <c r="H1690" i="1"/>
  <c r="H3233" i="1"/>
  <c r="H761" i="1"/>
  <c r="H2946" i="1"/>
  <c r="H4825" i="1"/>
  <c r="H1853" i="1"/>
  <c r="H5111" i="1"/>
  <c r="H2136" i="1"/>
  <c r="H2704" i="1"/>
  <c r="H1513" i="1"/>
  <c r="H1167" i="1"/>
  <c r="H4040" i="1"/>
  <c r="H3053" i="1"/>
  <c r="H4196" i="1"/>
  <c r="H2223" i="1"/>
  <c r="H4447" i="1"/>
  <c r="H873" i="1"/>
  <c r="H4567" i="1"/>
  <c r="H1768" i="1"/>
  <c r="H3174" i="1"/>
  <c r="H1559" i="1"/>
  <c r="H1260" i="1"/>
  <c r="H5059" i="1"/>
  <c r="H1385" i="1"/>
  <c r="H4429" i="1"/>
  <c r="H4657" i="1"/>
  <c r="H1089" i="1"/>
  <c r="H1467" i="1"/>
  <c r="H183" i="1"/>
  <c r="H2040" i="1"/>
  <c r="H2548" i="1"/>
  <c r="H250" i="1"/>
  <c r="H1177" i="1"/>
  <c r="H213" i="1"/>
  <c r="H3411" i="1"/>
  <c r="H3217" i="1"/>
  <c r="H3625" i="1"/>
  <c r="H4397" i="1"/>
  <c r="H588" i="1"/>
  <c r="H119" i="1"/>
  <c r="H2338" i="1"/>
  <c r="H1737" i="1"/>
  <c r="H3651" i="1"/>
  <c r="H11" i="1"/>
  <c r="H4363" i="1"/>
  <c r="H691" i="1"/>
  <c r="H4885" i="1"/>
  <c r="H5049" i="1"/>
  <c r="H5177" i="1"/>
  <c r="H4811" i="1"/>
  <c r="H4537" i="1"/>
  <c r="H1300" i="1"/>
  <c r="H2255" i="1"/>
  <c r="H3474" i="1"/>
  <c r="H732" i="1"/>
  <c r="H205" i="1"/>
  <c r="H2318" i="1"/>
  <c r="H1411" i="1"/>
  <c r="H1428" i="1"/>
  <c r="H3215" i="1"/>
  <c r="H3210" i="1"/>
  <c r="H4974" i="1"/>
  <c r="H4610" i="1"/>
  <c r="H2558" i="1"/>
  <c r="H4687" i="1"/>
  <c r="H3194" i="1"/>
  <c r="H3304" i="1"/>
  <c r="H3957" i="1"/>
  <c r="H4365" i="1"/>
  <c r="H2407" i="1"/>
  <c r="H2169" i="1"/>
  <c r="H1746" i="1"/>
  <c r="H3895" i="1"/>
  <c r="H912" i="1"/>
  <c r="H1641" i="1"/>
  <c r="H2942" i="1"/>
  <c r="H4427" i="1"/>
  <c r="H219" i="1"/>
  <c r="H4029" i="1"/>
  <c r="H4417" i="1"/>
  <c r="H4032" i="1"/>
  <c r="H3412" i="1"/>
  <c r="H4848" i="1"/>
  <c r="H3058" i="1"/>
  <c r="H1382" i="1"/>
  <c r="H1387" i="1"/>
  <c r="H4004" i="1"/>
  <c r="H3330" i="1"/>
  <c r="H4035" i="1"/>
  <c r="H4992" i="1"/>
  <c r="H2182" i="1"/>
  <c r="H611" i="1"/>
  <c r="H3247" i="1"/>
  <c r="H4156" i="1"/>
  <c r="H438" i="1"/>
  <c r="H1536" i="1"/>
  <c r="H2767" i="1"/>
  <c r="H4945" i="1"/>
  <c r="H1245" i="1"/>
  <c r="H1497" i="1"/>
  <c r="H2699" i="1"/>
  <c r="H831" i="1"/>
  <c r="H1365" i="1"/>
  <c r="H3529" i="1"/>
  <c r="H3623" i="1"/>
  <c r="H3955" i="1"/>
  <c r="H521" i="1"/>
  <c r="H56" i="1"/>
  <c r="H3321" i="1"/>
  <c r="H947" i="1"/>
  <c r="H960" i="1"/>
  <c r="H2787" i="1"/>
  <c r="H4791" i="1"/>
  <c r="H2083" i="1"/>
  <c r="H3510" i="1"/>
  <c r="H2575" i="1"/>
  <c r="H3685" i="1"/>
  <c r="H1278" i="1"/>
  <c r="H375" i="1"/>
  <c r="H1775" i="1"/>
  <c r="H4419" i="1"/>
  <c r="H333" i="1"/>
  <c r="H3514" i="1"/>
  <c r="H3818" i="1"/>
  <c r="H5100" i="1"/>
  <c r="H3581" i="1"/>
  <c r="H1145" i="1"/>
  <c r="H1781" i="1"/>
  <c r="H1709" i="1"/>
  <c r="H3999" i="1"/>
  <c r="H4325" i="1"/>
  <c r="H3691" i="1"/>
  <c r="H4428" i="1"/>
  <c r="H3040" i="1"/>
  <c r="H2177" i="1"/>
  <c r="H3561" i="1"/>
  <c r="H3232" i="1"/>
  <c r="H4790" i="1"/>
  <c r="H597" i="1"/>
  <c r="H2053" i="1"/>
  <c r="H2209" i="1"/>
  <c r="H1439" i="1"/>
  <c r="H3973" i="1"/>
  <c r="H3923" i="1"/>
  <c r="H1217" i="1"/>
  <c r="H1466" i="1"/>
  <c r="H4759" i="1"/>
  <c r="H3742" i="1"/>
  <c r="H1128" i="1"/>
  <c r="H2620" i="1"/>
  <c r="H2702" i="1"/>
  <c r="H4348" i="1"/>
  <c r="H2342" i="1"/>
  <c r="H3993" i="1"/>
  <c r="H383" i="1"/>
  <c r="H137" i="1"/>
  <c r="H130" i="1"/>
  <c r="H3984" i="1"/>
  <c r="H3075" i="1"/>
  <c r="H3978" i="1"/>
  <c r="H2266" i="1"/>
  <c r="H2292" i="1"/>
  <c r="H2550" i="1"/>
  <c r="H954" i="1"/>
  <c r="H2130" i="1"/>
  <c r="H4527" i="1"/>
  <c r="H1506" i="1"/>
  <c r="H148" i="1"/>
  <c r="H3960" i="1"/>
  <c r="H2509" i="1"/>
  <c r="H3061" i="1"/>
  <c r="H74" i="1"/>
  <c r="H412" i="1"/>
  <c r="H3162" i="1"/>
  <c r="H2466" i="1"/>
  <c r="H69" i="1"/>
  <c r="H5163" i="1"/>
  <c r="H731" i="1"/>
  <c r="H450" i="1"/>
  <c r="H2364" i="1"/>
  <c r="H4611" i="1"/>
  <c r="H3067" i="1"/>
  <c r="H3016" i="1"/>
  <c r="H608" i="1"/>
  <c r="H3291" i="1"/>
  <c r="H2278" i="1"/>
  <c r="H533" i="1"/>
  <c r="H3772" i="1"/>
  <c r="H3305" i="1"/>
  <c r="H2145" i="1"/>
  <c r="H865" i="1"/>
  <c r="H3639" i="1"/>
  <c r="H109" i="1"/>
  <c r="H2727" i="1"/>
  <c r="H3363" i="1"/>
  <c r="H382" i="1"/>
  <c r="H2423" i="1"/>
  <c r="H3315" i="1"/>
  <c r="H3592" i="1"/>
  <c r="H3348" i="1"/>
  <c r="H4241" i="1"/>
  <c r="H587" i="1"/>
  <c r="H3558" i="1"/>
  <c r="H4540" i="1"/>
  <c r="H3948" i="1"/>
  <c r="H5112" i="1"/>
  <c r="H5211" i="1"/>
  <c r="H3538" i="1"/>
  <c r="H2124" i="1"/>
  <c r="H2749" i="1"/>
  <c r="H2483" i="1"/>
  <c r="H3801" i="1"/>
  <c r="H2960" i="1"/>
  <c r="H2185" i="1"/>
  <c r="H2589" i="1"/>
  <c r="H2195" i="1"/>
  <c r="H4844" i="1"/>
  <c r="H1834" i="1"/>
  <c r="H3402" i="1"/>
  <c r="H5164" i="1"/>
  <c r="H3347" i="1"/>
  <c r="H127" i="1"/>
  <c r="H3771" i="1"/>
  <c r="H2933" i="1"/>
  <c r="H845" i="1"/>
  <c r="H3666" i="1"/>
  <c r="H1035" i="1"/>
  <c r="H3290" i="1"/>
  <c r="H3458" i="1"/>
  <c r="H759" i="1"/>
  <c r="H2918" i="1"/>
  <c r="H2982" i="1"/>
  <c r="H3086" i="1"/>
  <c r="H263" i="1"/>
  <c r="H3513" i="1"/>
  <c r="H2205" i="1"/>
  <c r="H1927" i="1"/>
  <c r="H1435" i="1"/>
  <c r="H804" i="1"/>
  <c r="H3267" i="1"/>
  <c r="H3220" i="1"/>
  <c r="H524" i="1"/>
  <c r="H389" i="1"/>
  <c r="H5133" i="1"/>
  <c r="H4997" i="1"/>
  <c r="H377" i="1"/>
  <c r="H4443" i="1"/>
  <c r="H3786" i="1"/>
  <c r="H4213" i="1"/>
  <c r="H3376" i="1"/>
  <c r="H3185" i="1"/>
  <c r="H2328" i="1"/>
  <c r="H3015" i="1"/>
  <c r="H1451" i="1"/>
  <c r="H4141" i="1"/>
  <c r="H4430" i="1"/>
  <c r="H1270" i="1"/>
  <c r="H4571" i="1"/>
  <c r="H4472" i="1"/>
  <c r="H136" i="1"/>
  <c r="H1796" i="1"/>
  <c r="H4628" i="1"/>
  <c r="H1553" i="1"/>
  <c r="H5207" i="1"/>
  <c r="H3560" i="1"/>
  <c r="H401" i="1"/>
  <c r="H1068" i="1"/>
  <c r="H5173" i="1"/>
  <c r="H314" i="1"/>
  <c r="H4488" i="1"/>
  <c r="H2388" i="1"/>
  <c r="H3447" i="1"/>
  <c r="H4480" i="1"/>
  <c r="H1378" i="1"/>
  <c r="H4760" i="1"/>
  <c r="H1535" i="1"/>
  <c r="H260" i="1"/>
  <c r="H2661" i="1"/>
  <c r="H475" i="1"/>
  <c r="H2890" i="1"/>
  <c r="H1901" i="1"/>
  <c r="H3926" i="1"/>
  <c r="H3997" i="1"/>
  <c r="H4914" i="1"/>
  <c r="H2228" i="1"/>
  <c r="H3252" i="1"/>
  <c r="H2249" i="1"/>
  <c r="H2554" i="1"/>
  <c r="H2707" i="1"/>
  <c r="H2714" i="1"/>
  <c r="H674" i="1"/>
  <c r="H319" i="1"/>
  <c r="H3096" i="1"/>
  <c r="H1140" i="1"/>
  <c r="H1694" i="1"/>
  <c r="H4483" i="1"/>
  <c r="H1569" i="1"/>
  <c r="H1909" i="1"/>
  <c r="H1276" i="1"/>
  <c r="H3684" i="1"/>
  <c r="H3082" i="1"/>
  <c r="H1597" i="1"/>
  <c r="H2879" i="1"/>
  <c r="H4923" i="1"/>
  <c r="H1625" i="1"/>
  <c r="H4200" i="1"/>
  <c r="H4332" i="1"/>
  <c r="H1634" i="1"/>
  <c r="H4626" i="1"/>
  <c r="H4390" i="1"/>
  <c r="H4458" i="1"/>
  <c r="H3263" i="1"/>
  <c r="H3627" i="1"/>
  <c r="H3556" i="1"/>
  <c r="H4075" i="1"/>
  <c r="H2691" i="1"/>
  <c r="H3260" i="1"/>
  <c r="H4918" i="1"/>
  <c r="H3186" i="1"/>
  <c r="H3178" i="1"/>
  <c r="H686" i="1"/>
  <c r="H4552" i="1"/>
  <c r="H4157" i="1"/>
  <c r="H1932" i="1"/>
  <c r="H2077" i="1"/>
  <c r="H380" i="1"/>
  <c r="H882" i="1"/>
  <c r="H2422" i="1"/>
  <c r="H1222" i="1"/>
  <c r="H2858" i="1"/>
  <c r="H264" i="1"/>
  <c r="H1780" i="1"/>
  <c r="H4643" i="1"/>
  <c r="H760" i="1"/>
  <c r="H1067" i="1"/>
  <c r="H2032" i="1"/>
  <c r="H3442" i="1"/>
  <c r="H4678" i="1"/>
  <c r="H797" i="1"/>
  <c r="H2615" i="1"/>
  <c r="H1008" i="1"/>
  <c r="H1599" i="1"/>
  <c r="H1002" i="1"/>
  <c r="H4696" i="1"/>
  <c r="H2038" i="1"/>
  <c r="H3925" i="1"/>
  <c r="H1749" i="1"/>
  <c r="H447" i="1"/>
  <c r="H3475" i="1"/>
  <c r="H4721" i="1"/>
  <c r="H904" i="1"/>
  <c r="H1001" i="1"/>
  <c r="H4864" i="1"/>
  <c r="H5174" i="1"/>
  <c r="H540" i="1"/>
  <c r="H3154" i="1"/>
  <c r="H558" i="1"/>
  <c r="H434" i="1"/>
  <c r="H2037" i="1"/>
  <c r="H2265" i="1"/>
  <c r="H2638" i="1"/>
  <c r="H2234" i="1"/>
  <c r="H4661" i="1"/>
  <c r="H5031" i="1"/>
  <c r="H676" i="1"/>
  <c r="H3398" i="1"/>
  <c r="H3945" i="1"/>
  <c r="H4653" i="1"/>
  <c r="H3255" i="1"/>
  <c r="H1940" i="1"/>
  <c r="H4551" i="1"/>
  <c r="H1826" i="1"/>
  <c r="H2386" i="1"/>
  <c r="H1464" i="1"/>
  <c r="H1417" i="1"/>
  <c r="H3617" i="1"/>
  <c r="H5080" i="1"/>
  <c r="H2611" i="1"/>
  <c r="H2090" i="1"/>
  <c r="H1961" i="1"/>
  <c r="H2979" i="1"/>
  <c r="H4642" i="1"/>
  <c r="H1924" i="1"/>
  <c r="H3301" i="1"/>
  <c r="H3637" i="1"/>
  <c r="H2683" i="1"/>
  <c r="H4345" i="1"/>
  <c r="H1419" i="1"/>
  <c r="H512" i="1"/>
  <c r="H2133" i="1"/>
  <c r="H4635" i="1"/>
  <c r="H2011" i="1"/>
  <c r="H4757" i="1"/>
  <c r="H3826" i="1"/>
  <c r="H3269" i="1"/>
  <c r="H2351" i="1"/>
  <c r="H1863" i="1"/>
  <c r="H2580" i="1"/>
  <c r="H2326" i="1"/>
  <c r="H1334" i="1"/>
  <c r="H4658" i="1"/>
  <c r="H3317" i="1"/>
  <c r="H4007" i="1"/>
  <c r="H3485" i="1"/>
  <c r="H3983" i="1"/>
  <c r="H849" i="1"/>
  <c r="H1076" i="1"/>
  <c r="H3935" i="1"/>
  <c r="H1519" i="1"/>
  <c r="H3969" i="1"/>
  <c r="H2022" i="1"/>
  <c r="H1206" i="1"/>
  <c r="H3597" i="1"/>
  <c r="H5011" i="1"/>
  <c r="H811" i="1"/>
  <c r="H2525" i="1"/>
  <c r="H3036" i="1"/>
  <c r="H4817" i="1"/>
  <c r="H89" i="1"/>
  <c r="H2990" i="1"/>
  <c r="H2438" i="1"/>
  <c r="H35" i="1"/>
  <c r="H645" i="1"/>
  <c r="H2864" i="1"/>
  <c r="H3319" i="1"/>
  <c r="H2831" i="1"/>
  <c r="H1090" i="1"/>
  <c r="H5155" i="1"/>
  <c r="H133" i="1"/>
  <c r="H1137" i="1"/>
  <c r="H860" i="1"/>
  <c r="H2018" i="1"/>
  <c r="H595" i="1"/>
  <c r="H4708" i="1"/>
  <c r="H5061" i="1"/>
  <c r="H1917" i="1"/>
  <c r="H2497" i="1"/>
  <c r="H1127" i="1"/>
  <c r="H4876" i="1"/>
  <c r="H2405" i="1"/>
  <c r="H4849" i="1"/>
  <c r="H2027" i="1"/>
  <c r="H5158" i="1"/>
  <c r="H1182" i="1"/>
  <c r="H2757" i="1"/>
  <c r="H2939" i="1"/>
  <c r="H787" i="1"/>
  <c r="H4474" i="1"/>
  <c r="H1234" i="1"/>
  <c r="H2224" i="1"/>
  <c r="H3337" i="1"/>
  <c r="H748" i="1"/>
  <c r="H3750" i="1"/>
  <c r="H4983" i="1"/>
  <c r="H1905" i="1"/>
  <c r="H583" i="1"/>
  <c r="H3766" i="1"/>
  <c r="H4099" i="1"/>
  <c r="H4565" i="1"/>
  <c r="H3870" i="1"/>
  <c r="H1063" i="1"/>
  <c r="H2320" i="1"/>
  <c r="H3197" i="1"/>
  <c r="H3049" i="1"/>
  <c r="H2473" i="1"/>
  <c r="H1684" i="1"/>
  <c r="H2916" i="1"/>
  <c r="H315" i="1"/>
  <c r="H4042" i="1"/>
  <c r="H5131" i="1"/>
  <c r="H5152" i="1"/>
  <c r="H559" i="1"/>
  <c r="H1244" i="1"/>
  <c r="H1213" i="1"/>
  <c r="H3287" i="1"/>
  <c r="H1290" i="1"/>
  <c r="H728" i="1"/>
  <c r="H3857" i="1"/>
  <c r="H2541" i="1"/>
  <c r="H2103" i="1"/>
  <c r="H323" i="1"/>
  <c r="H553" i="1"/>
  <c r="H4609" i="1"/>
  <c r="H4787" i="1"/>
  <c r="H4796" i="1"/>
  <c r="H3135" i="1"/>
  <c r="H1479" i="1"/>
  <c r="H1087" i="1"/>
  <c r="H1808" i="1"/>
  <c r="H2470" i="1"/>
  <c r="H4456" i="1"/>
  <c r="H4496" i="1"/>
  <c r="H1514" i="1"/>
  <c r="H992" i="1"/>
  <c r="H543" i="1"/>
  <c r="H715" i="1"/>
  <c r="H50" i="1"/>
  <c r="H2943" i="1"/>
  <c r="H1330" i="1"/>
  <c r="H4293" i="1"/>
  <c r="H721" i="1"/>
  <c r="H3131" i="1"/>
  <c r="H4078" i="1"/>
  <c r="H2015" i="1"/>
  <c r="H325" i="1"/>
  <c r="H2503" i="1"/>
  <c r="H4933" i="1"/>
  <c r="H3274" i="1"/>
  <c r="H4234" i="1"/>
  <c r="H4411" i="1"/>
  <c r="H3619" i="1"/>
  <c r="H5137" i="1"/>
  <c r="H2220" i="1"/>
  <c r="H2021" i="1"/>
  <c r="H866" i="1"/>
  <c r="H4588" i="1"/>
  <c r="H2799" i="1"/>
  <c r="H1297" i="1"/>
  <c r="H218" i="1"/>
  <c r="H7" i="1"/>
  <c r="H1655" i="1"/>
  <c r="H1857" i="1"/>
  <c r="H917" i="1"/>
  <c r="H1306" i="1"/>
  <c r="H1147" i="1"/>
  <c r="H2846" i="1"/>
  <c r="H4980" i="1"/>
  <c r="H1293" i="1"/>
  <c r="H3368" i="1"/>
  <c r="H490" i="1"/>
  <c r="H1295" i="1"/>
  <c r="H419" i="1"/>
  <c r="H1575" i="1"/>
  <c r="H2365" i="1"/>
  <c r="H1850" i="1"/>
  <c r="H3822" i="1"/>
  <c r="H4884" i="1"/>
  <c r="H301" i="1"/>
  <c r="H1579" i="1"/>
  <c r="H568" i="1"/>
  <c r="H2612" i="1"/>
  <c r="H1033" i="1"/>
  <c r="H3334" i="1"/>
  <c r="H153" i="1"/>
  <c r="H1388" i="1"/>
  <c r="H2965" i="1"/>
  <c r="H394" i="1"/>
  <c r="H1406" i="1"/>
  <c r="H4028" i="1"/>
  <c r="H2294" i="1"/>
  <c r="H4971" i="1"/>
  <c r="H3654" i="1"/>
  <c r="H3326" i="1"/>
  <c r="H664" i="1"/>
  <c r="H4723" i="1"/>
  <c r="H704" i="1"/>
  <c r="H1645" i="1"/>
  <c r="H1071" i="1"/>
  <c r="H1332" i="1"/>
  <c r="H2653" i="1"/>
  <c r="H3803" i="1"/>
  <c r="H3724" i="1"/>
  <c r="H1925" i="1"/>
  <c r="H764" i="1"/>
  <c r="H526" i="1"/>
  <c r="H4660" i="1"/>
  <c r="H767" i="1"/>
  <c r="H3148" i="1"/>
  <c r="H2805" i="1"/>
  <c r="H2991" i="1"/>
  <c r="H258" i="1"/>
  <c r="H567" i="1"/>
  <c r="H2465" i="1"/>
  <c r="H2140" i="1"/>
  <c r="H1333" i="1"/>
  <c r="H3427" i="1"/>
  <c r="H2430" i="1"/>
  <c r="H1858" i="1"/>
  <c r="H1169" i="1"/>
  <c r="H3292" i="1"/>
  <c r="H1486" i="1"/>
  <c r="H4671" i="1"/>
  <c r="H4304" i="1"/>
  <c r="H1404" i="1"/>
  <c r="H2456" i="1"/>
  <c r="H4101" i="1"/>
  <c r="H3599" i="1"/>
  <c r="H937" i="1"/>
  <c r="H506" i="1"/>
  <c r="H111" i="1"/>
  <c r="H453" i="1"/>
  <c r="H4976" i="1"/>
  <c r="H4079" i="1"/>
  <c r="H2147" i="1"/>
  <c r="H353" i="1"/>
  <c r="H2992" i="1"/>
  <c r="H4037" i="1"/>
  <c r="H4667" i="1"/>
  <c r="H4935" i="1"/>
  <c r="H4370" i="1"/>
  <c r="H477" i="1"/>
  <c r="H2881" i="1"/>
  <c r="H3338" i="1"/>
  <c r="H2703" i="1"/>
  <c r="H421" i="1"/>
  <c r="H1028" i="1"/>
  <c r="H772" i="1"/>
  <c r="H1155" i="1"/>
  <c r="H150" i="1"/>
  <c r="H3657" i="1"/>
  <c r="H1986" i="1"/>
  <c r="H1833" i="1"/>
  <c r="H2067" i="1"/>
  <c r="H4854" i="1"/>
  <c r="H4647" i="1"/>
  <c r="H4960" i="1"/>
  <c r="H5083" i="1"/>
  <c r="H753" i="1"/>
  <c r="H2778" i="1"/>
  <c r="H3655" i="1"/>
  <c r="H4771" i="1"/>
  <c r="H899" i="1"/>
  <c r="H840" i="1"/>
  <c r="H573" i="1"/>
  <c r="H1700" i="1"/>
  <c r="H277" i="1"/>
  <c r="H4072" i="1"/>
  <c r="H1151" i="1"/>
  <c r="H3989" i="1"/>
  <c r="H2555" i="1"/>
  <c r="H1414" i="1"/>
  <c r="H2708" i="1"/>
  <c r="H1681" i="1"/>
  <c r="H1379" i="1"/>
  <c r="H2413" i="1"/>
  <c r="H702" i="1"/>
  <c r="H5099" i="1"/>
  <c r="H4125" i="1"/>
  <c r="H4747" i="1"/>
  <c r="H3549" i="1"/>
  <c r="H2311" i="1"/>
  <c r="H1315" i="1"/>
  <c r="H4281" i="1"/>
  <c r="H2725" i="1"/>
  <c r="H3142" i="1"/>
  <c r="H3792" i="1"/>
  <c r="H1816" i="1"/>
  <c r="H2996" i="1"/>
  <c r="H1041" i="1"/>
  <c r="H1701" i="1"/>
  <c r="H17" i="1"/>
  <c r="H2125" i="1"/>
  <c r="H835" i="1"/>
  <c r="H4471" i="1"/>
  <c r="H3106" i="1"/>
  <c r="H3050" i="1"/>
  <c r="H2780" i="1"/>
  <c r="H3550" i="1"/>
  <c r="H2089" i="1"/>
  <c r="H556" i="1"/>
  <c r="H2706" i="1"/>
  <c r="H1470" i="1"/>
  <c r="H4672" i="1"/>
  <c r="H4990" i="1"/>
  <c r="H154" i="1"/>
  <c r="H4899" i="1"/>
  <c r="H4219" i="1"/>
  <c r="H414" i="1"/>
  <c r="H518" i="1"/>
  <c r="H3850" i="1"/>
  <c r="H1592" i="1"/>
  <c r="H2570" i="1"/>
  <c r="H973" i="1"/>
  <c r="H4714" i="1"/>
  <c r="H1267" i="1"/>
  <c r="H1210" i="1"/>
  <c r="H3344" i="1"/>
  <c r="H1878" i="1"/>
  <c r="H1284" i="1"/>
  <c r="H3071" i="1"/>
  <c r="H1139" i="1"/>
  <c r="H1499" i="1"/>
  <c r="H326" i="1"/>
  <c r="H3555" i="1"/>
  <c r="H1301" i="1"/>
  <c r="H151" i="1"/>
  <c r="H2221" i="1"/>
  <c r="H222" i="1"/>
  <c r="H2092" i="1"/>
  <c r="H774" i="1"/>
  <c r="H3434" i="1"/>
  <c r="H5008" i="1"/>
  <c r="H4071" i="1"/>
  <c r="H1663" i="1"/>
  <c r="H4211" i="1"/>
  <c r="H5160" i="1"/>
  <c r="H4094" i="1"/>
  <c r="H2264" i="1"/>
  <c r="H2310" i="1"/>
  <c r="H3431" i="1"/>
  <c r="H1246" i="1"/>
  <c r="H4903" i="1"/>
  <c r="H3026" i="1"/>
  <c r="H963" i="1"/>
  <c r="H3453" i="1"/>
  <c r="H107" i="1"/>
  <c r="H3441" i="1"/>
  <c r="H2721" i="1"/>
  <c r="H3010" i="1"/>
  <c r="H3535" i="1"/>
  <c r="H3726" i="1"/>
  <c r="H4188" i="1"/>
  <c r="H5077" i="1"/>
  <c r="H1273" i="1"/>
  <c r="H3566" i="1"/>
  <c r="H3446" i="1"/>
  <c r="H1039" i="1"/>
  <c r="H3296" i="1"/>
  <c r="H2058" i="1"/>
  <c r="H4380" i="1"/>
  <c r="H4497" i="1"/>
  <c r="H3303" i="1"/>
  <c r="H1366" i="1"/>
  <c r="H3259" i="1"/>
  <c r="H4468" i="1"/>
  <c r="H2172" i="1"/>
  <c r="H3732" i="1"/>
  <c r="H1084" i="1"/>
  <c r="H304" i="1"/>
  <c r="H4594" i="1"/>
  <c r="H795" i="1"/>
  <c r="H2761" i="1"/>
  <c r="H3663" i="1"/>
  <c r="H2539" i="1"/>
  <c r="H1727" i="1"/>
  <c r="H2165" i="1"/>
  <c r="H3728" i="1"/>
  <c r="H4187" i="1"/>
  <c r="H2806" i="1"/>
  <c r="H1193" i="1"/>
  <c r="H5106" i="1"/>
  <c r="H4441" i="1"/>
  <c r="H769" i="1"/>
  <c r="H4027" i="1"/>
  <c r="H1074" i="1"/>
  <c r="H3713" i="1"/>
  <c r="H2261" i="1"/>
  <c r="H3844" i="1"/>
  <c r="H5050" i="1"/>
  <c r="H725" i="1"/>
  <c r="H3125" i="1"/>
  <c r="H2667" i="1"/>
  <c r="H4810" i="1"/>
  <c r="H494" i="1"/>
  <c r="H4986" i="1"/>
  <c r="H4423" i="1"/>
  <c r="H620" i="1"/>
  <c r="H717" i="1"/>
  <c r="H403" i="1"/>
  <c r="H4908" i="1"/>
  <c r="H3940" i="1"/>
  <c r="H3074" i="1"/>
  <c r="H2533" i="1"/>
  <c r="H1189" i="1"/>
  <c r="H1692" i="1"/>
  <c r="H3383" i="1"/>
  <c r="H273" i="1"/>
  <c r="H4932" i="1"/>
  <c r="H4616" i="1"/>
  <c r="H3129" i="1"/>
  <c r="H4307" i="1"/>
  <c r="H2390" i="1"/>
  <c r="H871" i="1"/>
  <c r="H5189" i="1"/>
  <c r="H2193" i="1"/>
  <c r="H2488" i="1"/>
  <c r="H2828" i="1"/>
  <c r="H2043" i="1"/>
  <c r="H1934" i="1"/>
  <c r="H2098" i="1"/>
  <c r="H2970" i="1"/>
  <c r="H1537" i="1"/>
  <c r="H2587" i="1"/>
  <c r="H1750" i="1"/>
  <c r="H2056" i="1"/>
  <c r="H1018" i="1"/>
  <c r="H4912" i="1"/>
  <c r="H1829" i="1"/>
  <c r="H3949" i="1"/>
  <c r="H2689" i="1"/>
  <c r="H825" i="1"/>
  <c r="H5161" i="1"/>
  <c r="H1342" i="1"/>
  <c r="H4568" i="1"/>
  <c r="H2748" i="1"/>
  <c r="H3221" i="1"/>
  <c r="H3170" i="1"/>
  <c r="H3143" i="1"/>
  <c r="H3198" i="1"/>
  <c r="H3995" i="1"/>
  <c r="H3480" i="1"/>
  <c r="H44" i="1"/>
  <c r="H5057" i="1"/>
  <c r="H1286" i="1"/>
  <c r="H3218" i="1"/>
  <c r="H5114" i="1"/>
  <c r="H3496" i="1"/>
  <c r="H4320" i="1"/>
  <c r="H3717" i="1"/>
  <c r="H3829" i="1"/>
  <c r="H43" i="1"/>
  <c r="H215" i="1"/>
  <c r="H3674" i="1"/>
  <c r="H2329" i="1"/>
  <c r="H29" i="1"/>
  <c r="H2968" i="1"/>
  <c r="H2966" i="1"/>
  <c r="H3465" i="1"/>
  <c r="H210" i="1"/>
  <c r="H106" i="1"/>
  <c r="H4904" i="1"/>
  <c r="H2551" i="1"/>
  <c r="H1236" i="1"/>
  <c r="H2962" i="1"/>
  <c r="H1434" i="1"/>
  <c r="H1238" i="1"/>
  <c r="H63" i="1"/>
  <c r="H3961" i="1"/>
  <c r="H2062" i="1"/>
  <c r="H1015" i="1"/>
  <c r="H2753" i="1"/>
  <c r="H2838" i="1"/>
  <c r="H993" i="1"/>
  <c r="H3262" i="1"/>
  <c r="H1232" i="1"/>
  <c r="H637" i="1"/>
  <c r="H3924" i="1"/>
  <c r="H3012" i="1"/>
  <c r="H1122" i="1"/>
  <c r="H2477" i="1"/>
  <c r="H1968" i="1"/>
  <c r="H4083" i="1"/>
  <c r="H4155" i="1"/>
  <c r="H77" i="1"/>
  <c r="H3934" i="1"/>
  <c r="H229" i="1"/>
  <c r="H777" i="1"/>
  <c r="H3958" i="1"/>
  <c r="H2207" i="1"/>
  <c r="H4096" i="1"/>
  <c r="H1815" i="1"/>
  <c r="H4769" i="1"/>
  <c r="H4222" i="1"/>
  <c r="H2210" i="1"/>
  <c r="H2070" i="1"/>
  <c r="H1054" i="1"/>
  <c r="H310" i="1"/>
  <c r="H4553" i="1"/>
  <c r="H4867" i="1"/>
  <c r="H3009" i="1"/>
  <c r="H2443" i="1"/>
  <c r="H3928" i="1"/>
  <c r="H2893" i="1"/>
  <c r="H2572" i="1"/>
  <c r="H1679" i="1"/>
  <c r="H3810" i="1"/>
  <c r="H5013" i="1"/>
  <c r="H930" i="1"/>
  <c r="H1923" i="1"/>
  <c r="H3088" i="1"/>
  <c r="H2842" i="1"/>
  <c r="H2489" i="1"/>
  <c r="H125" i="1"/>
  <c r="H4670" i="1"/>
  <c r="H52" i="1"/>
  <c r="H2789" i="1"/>
  <c r="H1847" i="1"/>
  <c r="H1012" i="1"/>
  <c r="H1271" i="1"/>
  <c r="H3415" i="1"/>
  <c r="H3033" i="1"/>
  <c r="H4907" i="1"/>
  <c r="H2884" i="1"/>
  <c r="H497" i="1"/>
  <c r="H1106" i="1"/>
  <c r="H3672" i="1"/>
  <c r="H4153" i="1"/>
  <c r="H1051" i="1"/>
  <c r="H4218" i="1"/>
  <c r="H1103" i="1"/>
  <c r="H5107" i="1"/>
  <c r="H977" i="1"/>
  <c r="H4359" i="1"/>
  <c r="H2894" i="1"/>
  <c r="H2692" i="1"/>
  <c r="H4794" i="1"/>
  <c r="H1585" i="1"/>
  <c r="H1003" i="1"/>
  <c r="H1672" i="1"/>
  <c r="H5047" i="1"/>
  <c r="H2983" i="1"/>
  <c r="H2832" i="1"/>
  <c r="H4354" i="1"/>
  <c r="H2656" i="1"/>
  <c r="H5154" i="1"/>
  <c r="H4835" i="1"/>
  <c r="H1357" i="1"/>
  <c r="H5037" i="1"/>
  <c r="H4" i="1"/>
  <c r="H3570" i="1"/>
  <c r="H738" i="1"/>
  <c r="H3612" i="1"/>
  <c r="H2716" i="1"/>
  <c r="H1510" i="1"/>
  <c r="H1370" i="1"/>
  <c r="H1998" i="1"/>
  <c r="H3875" i="1"/>
  <c r="H1900" i="1"/>
  <c r="H2926" i="1"/>
  <c r="H3283" i="1"/>
  <c r="H2585" i="1"/>
  <c r="H86" i="1"/>
  <c r="H489" i="1"/>
  <c r="H3696" i="1"/>
  <c r="H550" i="1"/>
  <c r="H5140" i="1"/>
  <c r="H4262" i="1"/>
  <c r="H4526" i="1"/>
  <c r="H5044" i="1"/>
  <c r="H2429" i="1"/>
  <c r="H4930" i="1"/>
  <c r="H1832" i="1"/>
  <c r="H4162" i="1"/>
  <c r="H3230" i="1"/>
  <c r="H4175" i="1"/>
  <c r="H3399" i="1"/>
  <c r="H1384" i="1"/>
  <c r="H621" i="1"/>
  <c r="H2476" i="1"/>
  <c r="H3827" i="1"/>
  <c r="H1507" i="1"/>
  <c r="H5213" i="1"/>
  <c r="H3103" i="1"/>
  <c r="H3806" i="1"/>
  <c r="H2901" i="1"/>
  <c r="H349" i="1"/>
  <c r="H1608" i="1"/>
  <c r="H2562" i="1"/>
  <c r="H707" i="1"/>
  <c r="H3386" i="1"/>
  <c r="H3001" i="1"/>
  <c r="H3516" i="1"/>
  <c r="H2561" i="1"/>
  <c r="H3741" i="1"/>
  <c r="H3863" i="1"/>
  <c r="H27" i="1"/>
  <c r="H4134" i="1"/>
  <c r="H2830" i="1"/>
  <c r="H128" i="1"/>
  <c r="H3527" i="1"/>
  <c r="H5086" i="1"/>
  <c r="H4792" i="1"/>
  <c r="H5223" i="1"/>
  <c r="H4595" i="1"/>
  <c r="H2897" i="1"/>
  <c r="H21" i="1"/>
  <c r="H5034" i="1"/>
  <c r="H3920" i="1"/>
  <c r="H576" i="1"/>
  <c r="H4741" i="1"/>
  <c r="H3812" i="1"/>
  <c r="H4883" i="1"/>
  <c r="H3794" i="1"/>
  <c r="H2253" i="1"/>
  <c r="H3056" i="1"/>
  <c r="H2743" i="1"/>
  <c r="H1304" i="1"/>
  <c r="H4297" i="1"/>
  <c r="H429" i="1"/>
  <c r="H1280" i="1"/>
  <c r="H324" i="1"/>
  <c r="H4641" i="1"/>
  <c r="H2097" i="1"/>
  <c r="H2964" i="1"/>
  <c r="H1528" i="1"/>
  <c r="H2073" i="1"/>
  <c r="H308" i="1"/>
  <c r="H4152" i="1"/>
  <c r="H2399" i="1"/>
  <c r="H4270" i="1"/>
  <c r="H2427" i="1"/>
  <c r="H848" i="1"/>
  <c r="H2457" i="1"/>
  <c r="H4020" i="1"/>
  <c r="H4928" i="1"/>
  <c r="H2283" i="1"/>
  <c r="H1752" i="1"/>
  <c r="H2854" i="1"/>
  <c r="H386" i="1"/>
  <c r="H4271" i="1"/>
  <c r="H267" i="1"/>
  <c r="H1911" i="1"/>
  <c r="H327" i="1"/>
  <c r="H4773" i="1"/>
  <c r="H2722" i="1"/>
  <c r="H3195" i="1"/>
  <c r="H3707" i="1"/>
  <c r="H1589" i="1"/>
  <c r="H2986" i="1"/>
  <c r="H950" i="1"/>
  <c r="H4524" i="1"/>
  <c r="H1936" i="1"/>
  <c r="H3199" i="1"/>
  <c r="H3544" i="1"/>
  <c r="H4754" i="1"/>
  <c r="H182" i="1"/>
  <c r="H881" i="1"/>
  <c r="H5046" i="1"/>
  <c r="H861" i="1"/>
  <c r="H1669" i="1"/>
  <c r="H870" i="1"/>
  <c r="H4530" i="1"/>
  <c r="H4828" i="1"/>
  <c r="H1305" i="1"/>
  <c r="H622" i="1"/>
  <c r="H3418" i="1"/>
  <c r="H1100" i="1"/>
  <c r="H3937" i="1"/>
  <c r="H4715" i="1"/>
  <c r="H3030" i="1"/>
  <c r="H5210" i="1"/>
  <c r="H4482" i="1"/>
  <c r="H3866" i="1"/>
  <c r="H2988" i="1"/>
  <c r="H2030" i="1"/>
  <c r="H1043" i="1"/>
  <c r="H4961" i="1"/>
  <c r="H5162" i="1"/>
  <c r="H1837" i="1"/>
  <c r="H461" i="1"/>
  <c r="H3379" i="1"/>
  <c r="H2681" i="1"/>
  <c r="H194" i="1"/>
  <c r="H4436" i="1"/>
  <c r="H5193" i="1"/>
  <c r="H1966" i="1"/>
  <c r="H2276" i="1"/>
  <c r="H4326" i="1"/>
  <c r="H522" i="1"/>
  <c r="H1616" i="1"/>
  <c r="H1226" i="1"/>
  <c r="H4257" i="1"/>
  <c r="H5171" i="1"/>
  <c r="H67" i="1"/>
  <c r="H120" i="1"/>
  <c r="H3921" i="1"/>
  <c r="H1118" i="1"/>
  <c r="H1413" i="1"/>
  <c r="H1658" i="1"/>
  <c r="H1520" i="1"/>
  <c r="H1202" i="1"/>
  <c r="H53" i="1"/>
  <c r="H5042" i="1"/>
  <c r="H627" i="1"/>
  <c r="H3385" i="1"/>
  <c r="H176" i="1"/>
  <c r="H2045" i="1"/>
  <c r="H2091" i="1"/>
  <c r="H924" i="1"/>
  <c r="H1697" i="1"/>
  <c r="H4082" i="1"/>
  <c r="H3201" i="1"/>
  <c r="H3765" i="1"/>
  <c r="H305" i="1"/>
  <c r="H1839" i="1"/>
  <c r="H3524" i="1"/>
  <c r="H2142" i="1"/>
  <c r="H3615" i="1"/>
  <c r="H697" i="1"/>
  <c r="H262" i="1"/>
  <c r="H3987" i="1"/>
  <c r="H2367" i="1"/>
  <c r="H3258" i="1"/>
  <c r="H3909" i="1"/>
  <c r="H2273" i="1"/>
  <c r="H4136" i="1"/>
  <c r="H2972" i="1"/>
  <c r="H3770" i="1"/>
  <c r="H457" i="1"/>
  <c r="H2084" i="1"/>
  <c r="H700" i="1"/>
  <c r="H4424" i="1"/>
  <c r="H1950" i="1"/>
  <c r="H2670" i="1"/>
  <c r="H217" i="1"/>
  <c r="H4333" i="1"/>
  <c r="H2516" i="1"/>
  <c r="H4204" i="1"/>
  <c r="H4668" i="1"/>
  <c r="H2617" i="1"/>
  <c r="H4522" i="1"/>
  <c r="H4437" i="1"/>
  <c r="H1714" i="1"/>
  <c r="H4184" i="1"/>
  <c r="H4284" i="1"/>
  <c r="H783" i="1"/>
  <c r="H3804" i="1"/>
  <c r="H18" i="1"/>
  <c r="H4340" i="1"/>
  <c r="H1913" i="1"/>
  <c r="H3077" i="1"/>
  <c r="H2582" i="1"/>
  <c r="H2675" i="1"/>
  <c r="H3539" i="1"/>
  <c r="H4607" i="1"/>
  <c r="H3393" i="1"/>
  <c r="H4369" i="1"/>
  <c r="H2719" i="1"/>
  <c r="H4958" i="1"/>
  <c r="H1549" i="1"/>
  <c r="H644" i="1"/>
  <c r="H2625" i="1"/>
  <c r="H4786" i="1"/>
  <c r="H4793" i="1"/>
  <c r="H499" i="1"/>
  <c r="H824" i="1"/>
  <c r="H3413" i="1"/>
  <c r="H2229" i="1"/>
  <c r="H1661" i="1"/>
  <c r="H145" i="1"/>
  <c r="H2537" i="1"/>
  <c r="H3779" i="1"/>
  <c r="H709" i="1"/>
  <c r="H4467" i="1"/>
  <c r="H3824" i="1"/>
  <c r="H4703" i="1"/>
  <c r="H1554" i="1"/>
  <c r="H2087" i="1"/>
  <c r="H909" i="1"/>
  <c r="H884" i="1"/>
  <c r="H665" i="1"/>
  <c r="H4063" i="1"/>
  <c r="H2371" i="1"/>
  <c r="H4543" i="1"/>
  <c r="H1478" i="1"/>
  <c r="H2451" i="1"/>
  <c r="H1458" i="1"/>
  <c r="H1312" i="1"/>
  <c r="H678" i="1"/>
  <c r="H1248" i="1"/>
  <c r="H3767" i="1"/>
  <c r="H5066" i="1"/>
  <c r="H2784" i="1"/>
  <c r="H3028" i="1"/>
  <c r="H635" i="1"/>
  <c r="H4547" i="1"/>
  <c r="H2646" i="1"/>
  <c r="H2978" i="1"/>
  <c r="H4745" i="1"/>
  <c r="H1604" i="1"/>
  <c r="H3223" i="1"/>
  <c r="H3372" i="1"/>
  <c r="H2108" i="1"/>
  <c r="H4541" i="1"/>
  <c r="H3032" i="1"/>
  <c r="H578" i="1"/>
  <c r="H4148" i="1"/>
  <c r="H2167" i="1"/>
  <c r="H2659" i="1"/>
  <c r="H3649" i="1"/>
  <c r="H166" i="1"/>
  <c r="H2969" i="1"/>
  <c r="H3240" i="1"/>
  <c r="H3778" i="1"/>
  <c r="H2626" i="1"/>
  <c r="H2113" i="1"/>
  <c r="H4374" i="1"/>
  <c r="H4197" i="1"/>
  <c r="H965" i="1"/>
  <c r="H4341" i="1"/>
  <c r="H272" i="1"/>
  <c r="H1431" i="1"/>
  <c r="H3284" i="1"/>
  <c r="H827" i="1"/>
  <c r="H1699" i="1"/>
  <c r="H1386" i="1"/>
  <c r="H1856" i="1"/>
  <c r="H933" i="1"/>
  <c r="H3229" i="1"/>
  <c r="H1242" i="1"/>
  <c r="H1438" i="1"/>
  <c r="H879" i="1"/>
  <c r="H4366" i="1"/>
  <c r="H76" i="1"/>
  <c r="H1959" i="1"/>
  <c r="H1538" i="1"/>
  <c r="H342" i="1"/>
  <c r="H3744" i="1"/>
  <c r="H2673" i="1"/>
  <c r="H953" i="1"/>
  <c r="H3813" i="1"/>
  <c r="H1610" i="1"/>
  <c r="H4649" i="1"/>
  <c r="H1310" i="1"/>
  <c r="H3455" i="1"/>
  <c r="H3239" i="1"/>
  <c r="H671" i="1"/>
  <c r="H336" i="1"/>
  <c r="H5091" i="1"/>
  <c r="H3256" i="1"/>
  <c r="H2282" i="1"/>
  <c r="H2796" i="1"/>
  <c r="H1822" i="1"/>
  <c r="H2843" i="1"/>
  <c r="H2578" i="1"/>
  <c r="H4237" i="1"/>
  <c r="H1199" i="1"/>
  <c r="H3780" i="1"/>
  <c r="H61" i="1"/>
  <c r="H1848" i="1"/>
  <c r="H1591" i="1"/>
  <c r="H5078" i="1"/>
  <c r="H3085" i="1"/>
  <c r="H4538" i="1"/>
  <c r="H1198" i="1"/>
  <c r="H4511" i="1"/>
  <c r="H1350" i="1"/>
  <c r="H4137" i="1"/>
  <c r="H3980" i="1"/>
  <c r="H5041" i="1"/>
  <c r="H3295" i="1"/>
  <c r="H3856" i="1"/>
  <c r="H1902" i="1"/>
  <c r="H1711" i="1"/>
  <c r="H268" i="1"/>
  <c r="H451" i="1"/>
  <c r="H1677" i="1"/>
  <c r="H4772" i="1"/>
  <c r="H1082" i="1"/>
  <c r="H1144" i="1"/>
  <c r="H3275" i="1"/>
  <c r="H3378" i="1"/>
  <c r="H191" i="1"/>
  <c r="H201" i="1"/>
  <c r="H1941" i="1"/>
  <c r="H4260" i="1"/>
  <c r="H1474" i="1"/>
  <c r="H4686" i="1"/>
  <c r="H1119" i="1"/>
  <c r="H584" i="1"/>
  <c r="H4674" i="1"/>
  <c r="H2882" i="1"/>
  <c r="H636" i="1"/>
  <c r="H3187" i="1"/>
  <c r="H619" i="1"/>
  <c r="H3533" i="1"/>
  <c r="H3463" i="1"/>
  <c r="H4851" i="1"/>
  <c r="H3838" i="1"/>
  <c r="H956" i="1"/>
  <c r="H3272" i="1"/>
  <c r="H2245" i="1"/>
  <c r="H1633" i="1"/>
  <c r="H2259" i="1"/>
  <c r="H1023" i="1"/>
  <c r="H2188" i="1"/>
  <c r="H4972" i="1"/>
  <c r="H2723" i="1"/>
  <c r="H2677" i="1"/>
  <c r="H3748" i="1"/>
  <c r="H5127" i="1"/>
  <c r="H2348" i="1"/>
  <c r="H170" i="1"/>
  <c r="H3587" i="1"/>
  <c r="H4245" i="1"/>
  <c r="H152" i="1"/>
  <c r="H1446" i="1"/>
  <c r="H4455" i="1"/>
  <c r="H3299" i="1"/>
  <c r="H2356" i="1"/>
  <c r="H4295" i="1"/>
  <c r="H5004" i="1"/>
  <c r="H2925" i="1"/>
  <c r="H1115" i="1"/>
  <c r="H3451" i="1"/>
  <c r="H2274" i="1"/>
  <c r="H862" i="1"/>
  <c r="H4062" i="1"/>
  <c r="H2166" i="1"/>
  <c r="H1935" i="1"/>
  <c r="H3518" i="1"/>
  <c r="H2369" i="1"/>
  <c r="H4575" i="1"/>
  <c r="H979" i="1"/>
  <c r="H4998" i="1"/>
  <c r="H4949" i="1"/>
  <c r="H1461" i="1"/>
  <c r="H4784" i="1"/>
  <c r="H673" i="1"/>
  <c r="H2792" i="1"/>
  <c r="H294" i="1"/>
  <c r="H1111" i="1"/>
  <c r="H3289" i="1"/>
  <c r="H1946" i="1"/>
  <c r="H2980" i="1"/>
  <c r="H1678" i="1"/>
  <c r="H852" i="1"/>
  <c r="H2453" i="1"/>
  <c r="H189" i="1"/>
  <c r="H5015" i="1"/>
  <c r="H3140" i="1"/>
  <c r="H3492" i="1"/>
  <c r="H926" i="1"/>
  <c r="H3039" i="1"/>
  <c r="H13" i="1"/>
  <c r="H4401" i="1"/>
  <c r="H2845" i="1"/>
  <c r="H4860" i="1"/>
  <c r="H3454" i="1"/>
  <c r="H58" i="1"/>
  <c r="H1570" i="1"/>
  <c r="H1020" i="1"/>
  <c r="H3785" i="1"/>
  <c r="H672" i="1"/>
  <c r="H1605" i="1"/>
  <c r="H2506" i="1"/>
  <c r="H1930" i="1"/>
  <c r="H1354" i="1"/>
  <c r="H5082" i="1"/>
  <c r="H4392" i="1"/>
  <c r="H729" i="1"/>
  <c r="H1544" i="1"/>
  <c r="H247" i="1"/>
  <c r="H4690" i="1"/>
  <c r="H851" i="1"/>
  <c r="H3970" i="1"/>
  <c r="H317" i="1"/>
  <c r="H4573" i="1"/>
  <c r="H2146" i="1"/>
  <c r="H3859" i="1"/>
  <c r="H1030" i="1"/>
  <c r="H5090" i="1"/>
  <c r="H420" i="1"/>
  <c r="H980" i="1"/>
  <c r="H1343" i="1"/>
  <c r="H2350" i="1"/>
  <c r="H129" i="1"/>
  <c r="H4777" i="1"/>
  <c r="H3433" i="1"/>
  <c r="H5003" i="1"/>
  <c r="H2059" i="1"/>
  <c r="H4549" i="1"/>
  <c r="H945" i="1"/>
  <c r="H3579" i="1"/>
  <c r="H3382" i="1"/>
  <c r="H3830" i="1"/>
  <c r="H2930" i="1"/>
  <c r="H4858" i="1"/>
  <c r="H2233" i="1"/>
  <c r="H4989" i="1"/>
  <c r="H1841" i="1"/>
  <c r="H1726" i="1"/>
  <c r="H2642" i="1"/>
  <c r="H2987" i="1"/>
  <c r="H4746" i="1"/>
  <c r="H5019" i="1"/>
  <c r="H2576" i="1"/>
  <c r="H5180" i="1"/>
  <c r="H2161" i="1"/>
  <c r="H1685" i="1"/>
  <c r="H3181" i="1"/>
  <c r="H2803" i="1"/>
  <c r="H2020" i="1"/>
  <c r="H3670" i="1"/>
  <c r="H362" i="1"/>
  <c r="H4962" i="1"/>
  <c r="H1437" i="1"/>
  <c r="H37" i="1"/>
  <c r="H975" i="1"/>
  <c r="H745" i="1"/>
  <c r="H2340" i="1"/>
  <c r="H2314" i="1"/>
  <c r="H2005" i="1"/>
  <c r="H281" i="1"/>
  <c r="H1159" i="1"/>
  <c r="H5101" i="1"/>
  <c r="H4902" i="1"/>
  <c r="H2474" i="1"/>
  <c r="H4515" i="1"/>
  <c r="H2870" i="1"/>
  <c r="H3671" i="1"/>
  <c r="H3405" i="1"/>
  <c r="H3308" i="1"/>
  <c r="H867" i="1"/>
  <c r="H3091" i="1"/>
  <c r="H1399" i="1"/>
  <c r="H1476" i="1"/>
  <c r="H5054" i="1"/>
  <c r="H1614" i="1"/>
  <c r="H3816" i="1"/>
  <c r="H2164" i="1"/>
  <c r="H3526" i="1"/>
  <c r="H2867" i="1"/>
  <c r="H4080" i="1"/>
  <c r="H5214" i="1"/>
  <c r="H4121" i="1"/>
  <c r="H1571" i="1"/>
  <c r="H466" i="1"/>
  <c r="H90" i="1"/>
  <c r="H4725" i="1"/>
  <c r="H4852" i="1"/>
  <c r="H1220" i="1"/>
  <c r="H123" i="1"/>
  <c r="H2335" i="1"/>
  <c r="H1168" i="1"/>
  <c r="H3600" i="1"/>
  <c r="H961" i="1"/>
  <c r="H1603" i="1"/>
  <c r="H3011" i="1"/>
  <c r="H3596" i="1"/>
  <c r="H1045" i="1"/>
  <c r="H3345" i="1"/>
  <c r="H3139" i="1"/>
  <c r="H188" i="1"/>
  <c r="H2048" i="1"/>
  <c r="H822" i="1"/>
  <c r="H4905" i="1"/>
  <c r="H660" i="1"/>
  <c r="H3236" i="1"/>
  <c r="H2486" i="1"/>
  <c r="H718" i="1"/>
  <c r="H159" i="1"/>
  <c r="H2359" i="1"/>
  <c r="H3002" i="1"/>
  <c r="H1766" i="1"/>
  <c r="H4015" i="1"/>
  <c r="H1164" i="1"/>
  <c r="H3408" i="1"/>
  <c r="H303" i="1"/>
  <c r="H3401" i="1"/>
  <c r="H3064" i="1"/>
  <c r="H4453" i="1"/>
  <c r="H4829" i="1"/>
  <c r="H1960" i="1"/>
  <c r="H3222" i="1"/>
  <c r="H2678" i="1"/>
  <c r="H639" i="1"/>
  <c r="H2237" i="1"/>
  <c r="H1862" i="1"/>
  <c r="H2397" i="1"/>
  <c r="H1394" i="1"/>
  <c r="H3159" i="1"/>
  <c r="H4266" i="1"/>
  <c r="H2268" i="1"/>
  <c r="H790" i="1"/>
  <c r="H1939" i="1"/>
  <c r="H981" i="1"/>
  <c r="H4806" i="1"/>
  <c r="H346" i="1"/>
  <c r="H3153" i="1"/>
  <c r="H4816" i="1"/>
  <c r="H3070" i="1"/>
  <c r="H4228" i="1"/>
  <c r="H4346" i="1"/>
  <c r="H695" i="1"/>
  <c r="H4389" i="1"/>
  <c r="H564" i="1"/>
  <c r="H46" i="1"/>
  <c r="H1329" i="1"/>
  <c r="H3231" i="1"/>
  <c r="H3397" i="1"/>
  <c r="H1178" i="1"/>
  <c r="H880" i="1"/>
  <c r="H4323" i="1"/>
  <c r="H894" i="1"/>
  <c r="H1114" i="1"/>
  <c r="H3848" i="1"/>
  <c r="H869" i="1"/>
  <c r="H3000" i="1"/>
  <c r="H105" i="1"/>
  <c r="H1920" i="1"/>
  <c r="H3196" i="1"/>
  <c r="H4107" i="1"/>
  <c r="H204" i="1"/>
  <c r="H280" i="1"/>
  <c r="H3081" i="1"/>
  <c r="H2026" i="1"/>
  <c r="H3900" i="1"/>
  <c r="H2187" i="1"/>
  <c r="H4490" i="1"/>
  <c r="H2257" i="1"/>
  <c r="H4024" i="1"/>
  <c r="H2435" i="1"/>
  <c r="H4560" i="1"/>
  <c r="H4888" i="1"/>
  <c r="H4214" i="1"/>
  <c r="H634" i="1"/>
  <c r="H5141" i="1"/>
  <c r="H4768" i="1"/>
  <c r="H19" i="1"/>
  <c r="H3874" i="1"/>
  <c r="H888" i="1"/>
  <c r="H4189" i="1"/>
  <c r="H614" i="1"/>
  <c r="H821" i="1"/>
  <c r="H3715" i="1"/>
  <c r="H2428" i="1"/>
  <c r="H3523" i="1"/>
  <c r="H2117" i="1"/>
  <c r="H2529" i="1"/>
  <c r="H1885" i="1"/>
  <c r="H2298" i="1"/>
  <c r="H4383" i="1"/>
  <c r="H5129" i="1"/>
  <c r="H5134" i="1"/>
  <c r="H2281" i="1"/>
  <c r="H2739" i="1"/>
  <c r="H4084" i="1"/>
  <c r="H4489" i="1"/>
  <c r="H5119" i="1"/>
  <c r="H3323" i="1"/>
  <c r="H1582" i="1"/>
  <c r="H4150" i="1"/>
  <c r="H1362" i="1"/>
  <c r="H778" i="1"/>
  <c r="H4685" i="1"/>
  <c r="H650" i="1"/>
  <c r="H4663" i="1"/>
  <c r="H3018" i="1"/>
  <c r="H1524" i="1"/>
  <c r="H3590" i="1"/>
  <c r="H5124" i="1"/>
  <c r="H1649" i="1"/>
  <c r="H918" i="1"/>
  <c r="H5064" i="1"/>
  <c r="H628" i="1"/>
  <c r="H2531" i="1"/>
  <c r="H4398" i="1"/>
  <c r="H3216" i="1"/>
  <c r="H3459" i="1"/>
  <c r="H1555" i="1"/>
  <c r="H2063" i="1"/>
  <c r="H952" i="1"/>
  <c r="H4599" i="1"/>
  <c r="H1098" i="1"/>
  <c r="H2835" i="1"/>
  <c r="H265" i="1"/>
  <c r="H519" i="1"/>
  <c r="H5103" i="1"/>
  <c r="H3959" i="1"/>
  <c r="H2334" i="1"/>
  <c r="H3204" i="1"/>
  <c r="H712" i="1"/>
  <c r="H3188" i="1"/>
  <c r="H416" i="1"/>
  <c r="H1855" i="1"/>
  <c r="H1686" i="1"/>
  <c r="H3869" i="1"/>
  <c r="H3754" i="1"/>
  <c r="H1695" i="1"/>
  <c r="H2218" i="1"/>
  <c r="H1584" i="1"/>
  <c r="H4518" i="1"/>
  <c r="H2357" i="1"/>
  <c r="H1517" i="1"/>
  <c r="H1099" i="1"/>
  <c r="H4248" i="1"/>
  <c r="H4057" i="1"/>
  <c r="H815" i="1"/>
  <c r="H4217" i="1"/>
  <c r="H4060" i="1"/>
  <c r="H2410" i="1"/>
  <c r="H4870" i="1"/>
  <c r="H359" i="1"/>
  <c r="H3138" i="1"/>
  <c r="H3927" i="1"/>
  <c r="H1632" i="1"/>
  <c r="H2458" i="1"/>
  <c r="H2153" i="1"/>
  <c r="H396" i="1"/>
  <c r="H2825" i="1"/>
  <c r="H2985" i="1"/>
  <c r="H2573" i="1"/>
  <c r="H5175" i="1"/>
  <c r="H1266" i="1"/>
  <c r="H3593" i="1"/>
  <c r="H1954" i="1"/>
  <c r="H473" i="1"/>
  <c r="H3636" i="1"/>
  <c r="H2100" i="1"/>
  <c r="H2584" i="1"/>
  <c r="H4052" i="1"/>
  <c r="H2742" i="1"/>
  <c r="H1810" i="1"/>
  <c r="H2343" i="1"/>
  <c r="H5168" i="1"/>
  <c r="H5067" i="1"/>
  <c r="H3094" i="1"/>
  <c r="H4229" i="1"/>
  <c r="H2381" i="1"/>
  <c r="H4743" i="1"/>
  <c r="H4315" i="1"/>
  <c r="H2061" i="1"/>
  <c r="H3440" i="1"/>
  <c r="H1732" i="1"/>
  <c r="H4142" i="1"/>
  <c r="H2454" i="1"/>
  <c r="H3642" i="1"/>
  <c r="H3591" i="1"/>
  <c r="H4717" i="1"/>
  <c r="H1539" i="1"/>
  <c r="H4310" i="1"/>
  <c r="H1595" i="1"/>
  <c r="H5043" i="1"/>
  <c r="H4944" i="1"/>
  <c r="H4185" i="1"/>
  <c r="H356" i="1"/>
  <c r="H3811" i="1"/>
  <c r="H3055" i="1"/>
  <c r="H3837" i="1"/>
  <c r="H3486" i="1"/>
  <c r="H4165" i="1"/>
  <c r="H4450" i="1"/>
  <c r="H4556" i="1"/>
  <c r="H358" i="1"/>
  <c r="H3607" i="1"/>
  <c r="H1009" i="1"/>
  <c r="H1511" i="1"/>
  <c r="H1192" i="1"/>
  <c r="H1473" i="1"/>
  <c r="H55" i="1"/>
  <c r="H3328" i="1"/>
  <c r="H3206" i="1"/>
  <c r="H4267" i="1"/>
  <c r="H1183" i="1"/>
  <c r="H1080" i="1"/>
  <c r="H3871" i="1"/>
  <c r="H1184" i="1"/>
  <c r="H3156" i="1"/>
  <c r="H1443" i="1"/>
  <c r="H517" i="1"/>
  <c r="H1371" i="1"/>
  <c r="H2526" i="1"/>
  <c r="H1722" i="1"/>
  <c r="H4379" i="1"/>
  <c r="H4755" i="1"/>
  <c r="H1904" i="1"/>
  <c r="H4734" i="1"/>
  <c r="H1799" i="1"/>
  <c r="H3994" i="1"/>
  <c r="H911" i="1"/>
  <c r="H3136" i="1"/>
  <c r="H1516" i="1"/>
  <c r="H3729" i="1"/>
  <c r="H4730" i="1"/>
  <c r="H714" i="1"/>
  <c r="H469" i="1"/>
  <c r="H2331" i="1"/>
  <c r="H4955" i="1"/>
  <c r="H4242" i="1"/>
  <c r="H1568" i="1"/>
  <c r="H978" i="1"/>
  <c r="H803" i="1"/>
  <c r="H2610" i="1"/>
  <c r="H4521" i="1"/>
  <c r="H4207" i="1"/>
  <c r="H4557" i="1"/>
  <c r="H2601" i="1"/>
  <c r="H4055" i="1"/>
  <c r="H4144" i="1"/>
  <c r="H2726" i="1"/>
  <c r="H2353" i="1"/>
  <c r="H3183" i="1"/>
  <c r="H1272" i="1"/>
  <c r="H796" i="1"/>
  <c r="H1964" i="1"/>
  <c r="H537" i="1"/>
  <c r="H4000" i="1"/>
  <c r="H814" i="1"/>
  <c r="H4147" i="1"/>
  <c r="H3035" i="1"/>
  <c r="H2376" i="1"/>
  <c r="H2346" i="1"/>
  <c r="H661" i="1"/>
  <c r="H4011" i="1"/>
  <c r="H4862" i="1"/>
  <c r="H5012" i="1"/>
  <c r="H4495" i="1"/>
  <c r="H1161" i="1"/>
  <c r="H4068" i="1"/>
  <c r="H3601" i="1"/>
  <c r="H2785" i="1"/>
  <c r="H2883" i="1"/>
  <c r="H4277" i="1"/>
  <c r="H4324" i="1"/>
  <c r="H311" i="1"/>
  <c r="H3124" i="1"/>
  <c r="H496" i="1"/>
  <c r="H510" i="1"/>
  <c r="H775" i="1"/>
  <c r="H2322" i="1"/>
  <c r="H2411" i="1"/>
  <c r="H1600" i="1"/>
  <c r="H2595" i="1"/>
  <c r="H3954" i="1"/>
  <c r="H4017" i="1"/>
  <c r="H2596" i="1"/>
  <c r="H1335" i="1"/>
  <c r="H83" i="1"/>
  <c r="H998" i="1"/>
  <c r="H108" i="1"/>
  <c r="H1980" i="1"/>
  <c r="H1845" i="1"/>
  <c r="H4226" i="1"/>
  <c r="H2637" i="1"/>
  <c r="H3569" i="1"/>
  <c r="H4265" i="1"/>
  <c r="H3112" i="1"/>
  <c r="H1758" i="1"/>
  <c r="H4451" i="1"/>
  <c r="H4119" i="1"/>
  <c r="H2521" i="1"/>
  <c r="H3507" i="1"/>
  <c r="H1277" i="1"/>
  <c r="H4074" i="1"/>
  <c r="H4179" i="1"/>
  <c r="H2431" i="1"/>
  <c r="H4620" i="1"/>
  <c r="H4168" i="1"/>
  <c r="H155" i="1"/>
  <c r="H3621" i="1"/>
  <c r="H1790" i="1"/>
  <c r="H3318" i="1"/>
  <c r="H4683" i="1"/>
  <c r="H3092" i="1"/>
  <c r="H2158" i="1"/>
  <c r="H5006" i="1"/>
  <c r="H625" i="1"/>
  <c r="H335" i="1"/>
  <c r="H1006" i="1"/>
  <c r="H5009" i="1"/>
  <c r="H3697" i="1"/>
  <c r="H4301" i="1"/>
  <c r="H3324" i="1"/>
  <c r="H1196" i="1"/>
  <c r="H2150" i="1"/>
  <c r="H1186" i="1"/>
  <c r="H3683" i="1"/>
  <c r="H5139" i="1"/>
  <c r="H79" i="1"/>
  <c r="H399" i="1"/>
  <c r="H2738" i="1"/>
  <c r="H4572" i="1"/>
  <c r="H3209" i="1"/>
  <c r="H2809" i="1"/>
  <c r="H2034" i="1"/>
  <c r="H3105" i="1"/>
  <c r="H3635" i="1"/>
  <c r="H3466" i="1"/>
  <c r="H2072" i="1"/>
  <c r="H4362" i="1"/>
  <c r="H3567" i="1"/>
  <c r="H1274" i="1"/>
  <c r="H1973" i="1"/>
  <c r="H4452" i="1"/>
  <c r="H3490" i="1"/>
  <c r="H428" i="1"/>
  <c r="H4570" i="1"/>
  <c r="H1981" i="1"/>
  <c r="H2694" i="1"/>
  <c r="H3432" i="1"/>
  <c r="H91" i="1"/>
  <c r="H431" i="1"/>
  <c r="H3534" i="1"/>
  <c r="H246" i="1"/>
  <c r="H1717" i="1"/>
  <c r="H2700" i="1"/>
  <c r="H1344" i="1"/>
  <c r="H2006" i="1"/>
  <c r="H4160" i="1"/>
  <c r="H1767" i="1"/>
  <c r="H239" i="1"/>
  <c r="H2444" i="1"/>
  <c r="H3584" i="1"/>
  <c r="H435" i="1"/>
  <c r="H706" i="1"/>
  <c r="H1429" i="1"/>
  <c r="H2795" i="1"/>
  <c r="H1557" i="1"/>
  <c r="H3939" i="1"/>
  <c r="H2508" i="1"/>
  <c r="H2961" i="1"/>
  <c r="H1249" i="1"/>
  <c r="H2446" i="1"/>
  <c r="H4779" i="1"/>
  <c r="H2069" i="1"/>
  <c r="H3658" i="1"/>
  <c r="H701" i="1"/>
  <c r="H633" i="1"/>
  <c r="H4684" i="1"/>
  <c r="H1358" i="1"/>
  <c r="H4767" i="1"/>
  <c r="H448" i="1"/>
  <c r="H298" i="1"/>
  <c r="H1462" i="1"/>
  <c r="H4763" i="1"/>
  <c r="H4353" i="1"/>
  <c r="H2496" i="1"/>
  <c r="H3938" i="1"/>
  <c r="H3130" i="1"/>
  <c r="H4406" i="1"/>
  <c r="H3704" i="1"/>
  <c r="H2345" i="1"/>
  <c r="H943" i="1"/>
  <c r="H2173" i="1"/>
  <c r="H2915" i="1"/>
  <c r="H1496" i="1"/>
  <c r="H726" i="1"/>
  <c r="H88" i="1"/>
  <c r="H598" i="1"/>
  <c r="H2372" i="1"/>
  <c r="H4140" i="1"/>
  <c r="H2375" i="1"/>
  <c r="H3899" i="1"/>
  <c r="H4470" i="1"/>
  <c r="H1138" i="1"/>
  <c r="H3673" i="1"/>
  <c r="H181" i="1"/>
  <c r="H3066" i="1"/>
  <c r="H2055" i="1"/>
  <c r="H3242" i="1"/>
  <c r="H2463" i="1"/>
  <c r="H4606" i="1"/>
  <c r="H3845" i="1"/>
  <c r="H4487" i="1"/>
  <c r="H4108" i="1"/>
  <c r="H4133" i="1"/>
  <c r="H3422" i="1"/>
  <c r="H1702" i="1"/>
  <c r="H2240" i="1"/>
  <c r="H3509" i="1"/>
  <c r="H3893" i="1"/>
  <c r="H4836" i="1"/>
  <c r="H3991" i="1"/>
  <c r="H2598" i="1"/>
  <c r="H1873" i="1"/>
  <c r="H4744" i="1"/>
  <c r="H3278" i="1"/>
  <c r="H427" i="1"/>
  <c r="H1628" i="1"/>
  <c r="H681" i="1"/>
  <c r="H1292" i="1"/>
  <c r="H4847" i="1"/>
  <c r="H2963" i="1"/>
  <c r="H284" i="1"/>
  <c r="H2900" i="1"/>
  <c r="H4507" i="1"/>
  <c r="H2824" i="1"/>
  <c r="H4833" i="1"/>
  <c r="H3823" i="1"/>
  <c r="H3841" i="1"/>
  <c r="H3783" i="1"/>
  <c r="H2" i="1"/>
  <c r="H38" i="1"/>
  <c r="H648" i="1"/>
  <c r="H3512" i="1"/>
  <c r="H2215" i="1"/>
  <c r="H4002" i="1"/>
  <c r="H2480" i="1"/>
  <c r="H535" i="1"/>
  <c r="H752" i="1"/>
  <c r="H542" i="1"/>
  <c r="H2751" i="1"/>
  <c r="H647" i="1"/>
  <c r="H1963" i="1"/>
  <c r="H1831" i="1"/>
  <c r="H900" i="1"/>
  <c r="H465" i="1"/>
  <c r="H1596" i="1"/>
  <c r="H1783" i="1"/>
  <c r="H1072" i="1"/>
  <c r="H2649" i="1"/>
  <c r="H1463" i="1"/>
  <c r="H4631" i="1"/>
  <c r="H221" i="1"/>
  <c r="H1586" i="1"/>
  <c r="H3947" i="1"/>
  <c r="H541" i="1"/>
  <c r="H3042" i="1"/>
  <c r="H515" i="1"/>
  <c r="H3944" i="1"/>
  <c r="H3557" i="1"/>
  <c r="H4624" i="1"/>
  <c r="H1055" i="1"/>
  <c r="H2271" i="1"/>
  <c r="H445" i="1"/>
  <c r="H2008" i="1"/>
  <c r="H805" i="1"/>
  <c r="H2500" i="1"/>
  <c r="H178" i="1"/>
  <c r="H1882" i="1"/>
  <c r="H4740" i="1"/>
  <c r="H3530" i="1"/>
  <c r="H2336" i="1"/>
  <c r="H3004" i="1"/>
  <c r="H3653" i="1"/>
  <c r="H4351" i="1"/>
  <c r="H2163" i="1"/>
  <c r="H4178" i="1"/>
  <c r="H2029" i="1"/>
  <c r="H1195" i="1"/>
  <c r="H3246" i="1"/>
  <c r="H2899" i="1"/>
  <c r="H4361" i="1"/>
  <c r="H2242" i="1"/>
  <c r="H1136" i="1"/>
  <c r="H4221" i="1"/>
  <c r="H110" i="1"/>
  <c r="H78" i="1"/>
  <c r="H982" i="1"/>
  <c r="H4296" i="1"/>
  <c r="H2538" i="1"/>
  <c r="H3177" i="1"/>
  <c r="H3903" i="1"/>
  <c r="H607" i="1"/>
  <c r="H4517" i="1"/>
  <c r="H3638" i="1"/>
  <c r="H3048" i="1"/>
  <c r="H2149" i="1"/>
  <c r="H2754" i="1"/>
  <c r="H257" i="1"/>
  <c r="H5176" i="1"/>
  <c r="H232" i="1"/>
  <c r="H4438" i="1"/>
  <c r="H1421" i="1"/>
  <c r="H3798" i="1"/>
  <c r="H1369" i="1"/>
  <c r="H1842" i="1"/>
  <c r="H1573" i="1"/>
  <c r="H2398" i="1"/>
  <c r="H1712" i="1"/>
  <c r="H2629" i="1"/>
  <c r="H1648" i="1"/>
  <c r="H3425" i="1"/>
  <c r="H5102" i="1"/>
  <c r="H3541" i="1"/>
  <c r="H4373" i="1"/>
  <c r="H2853" i="1"/>
  <c r="H799" i="1"/>
  <c r="H4544" i="1"/>
  <c r="H1057" i="1"/>
  <c r="H2658" i="1"/>
  <c r="H523" i="1"/>
  <c r="H2347" i="1"/>
  <c r="H2929" i="1"/>
  <c r="H4276" i="1"/>
  <c r="H2354" i="1"/>
  <c r="H4282" i="1"/>
  <c r="H1859" i="1"/>
  <c r="H4019" i="1"/>
  <c r="H2833" i="1"/>
  <c r="H1408" i="1"/>
  <c r="H896" i="1"/>
  <c r="H856" i="1"/>
  <c r="H1976" i="1"/>
  <c r="H467" i="1"/>
  <c r="H670" i="1"/>
  <c r="H1870" i="1"/>
  <c r="H2434" i="1"/>
  <c r="H4951" i="1"/>
  <c r="H1716" i="1"/>
  <c r="H1064" i="1"/>
  <c r="H4919" i="1"/>
  <c r="H1993" i="1"/>
  <c r="H3842" i="1"/>
  <c r="H632" i="1"/>
  <c r="H5156" i="1"/>
  <c r="H1459" i="1"/>
  <c r="H254" i="1"/>
  <c r="H934" i="1"/>
  <c r="H958" i="1"/>
  <c r="H4756" i="1"/>
  <c r="H3951" i="1"/>
  <c r="H1710" i="1"/>
  <c r="H4464" i="1"/>
  <c r="H2908" i="1"/>
  <c r="H3974" i="1"/>
  <c r="H408" i="1"/>
  <c r="H4846" i="1"/>
  <c r="H2779" i="1"/>
  <c r="H4048" i="1"/>
  <c r="H3609" i="1"/>
  <c r="H4409" i="1"/>
  <c r="H2622" i="1"/>
  <c r="H4202" i="1"/>
  <c r="H3777" i="1"/>
  <c r="H5125" i="1"/>
  <c r="H4576" i="1"/>
  <c r="H5030" i="1"/>
  <c r="H2632" i="1"/>
  <c r="H3846" i="1"/>
  <c r="H1163" i="1"/>
  <c r="H657" i="1"/>
  <c r="H2481" i="1"/>
  <c r="H4698" i="1"/>
  <c r="H392" i="1"/>
  <c r="H122" i="1"/>
  <c r="H976" i="1"/>
  <c r="H3721" i="1"/>
  <c r="H1303" i="1"/>
  <c r="H2712" i="1"/>
  <c r="H809" i="1"/>
  <c r="H2865" i="1"/>
  <c r="H754" i="1"/>
  <c r="H3912" i="1"/>
  <c r="H560" i="1"/>
  <c r="H4312" i="1"/>
  <c r="H3894" i="1"/>
  <c r="H3598" i="1"/>
  <c r="H2116" i="1"/>
  <c r="H4897" i="1"/>
  <c r="H4799" i="1"/>
  <c r="H4306" i="1"/>
  <c r="H1708" i="1"/>
  <c r="H3645" i="1"/>
  <c r="H1740" i="1"/>
  <c r="H1194" i="1"/>
  <c r="H1483" i="1"/>
  <c r="H765" i="1"/>
  <c r="H5136" i="1"/>
  <c r="H1454" i="1"/>
  <c r="H4038" i="1"/>
  <c r="H2406" i="1"/>
  <c r="H1886" i="1"/>
  <c r="H1787" i="1"/>
  <c r="H1157" i="1"/>
  <c r="H4212" i="1"/>
  <c r="H214" i="1"/>
  <c r="H3426" i="1"/>
  <c r="H5065" i="1"/>
  <c r="H654" i="1"/>
  <c r="H3643" i="1"/>
  <c r="H2534" i="1"/>
  <c r="H462" i="1"/>
  <c r="H4236" i="1"/>
  <c r="H3606" i="1"/>
  <c r="H1250" i="1"/>
  <c r="H1952" i="1"/>
  <c r="H942" i="1"/>
  <c r="H1491" i="1"/>
  <c r="H4554" i="1"/>
  <c r="H3631" i="1"/>
  <c r="H4579" i="1"/>
  <c r="H757" i="1"/>
  <c r="H4865" i="1"/>
  <c r="H2441" i="1"/>
  <c r="H2251" i="1"/>
  <c r="H1875" i="1"/>
  <c r="H1423" i="1"/>
  <c r="H5135" i="1"/>
  <c r="H2974" i="1"/>
  <c r="H3339" i="1"/>
  <c r="H4583" i="1"/>
  <c r="H4223" i="1"/>
  <c r="H2036" i="1"/>
  <c r="H4123" i="1"/>
  <c r="H4498" i="1"/>
  <c r="H3695" i="1"/>
  <c r="H4208" i="1"/>
  <c r="H2936" i="1"/>
  <c r="H1345" i="1"/>
  <c r="H679" i="1"/>
  <c r="H1490" i="1"/>
  <c r="H3686" i="1"/>
  <c r="H5073" i="1"/>
  <c r="H4555" i="1"/>
  <c r="H244" i="1"/>
  <c r="H1611" i="1"/>
  <c r="H4505" i="1"/>
  <c r="H818" i="1"/>
  <c r="H1275" i="1"/>
  <c r="H1888" i="1"/>
  <c r="H2301" i="1"/>
  <c r="H4840" i="1"/>
  <c r="H3694" i="1"/>
  <c r="H4501" i="1"/>
  <c r="H2270" i="1"/>
  <c r="H3847" i="1"/>
  <c r="H2186" i="1"/>
  <c r="H2931" i="1"/>
  <c r="H4528" i="1"/>
  <c r="H941" i="1"/>
  <c r="H3008" i="1"/>
  <c r="H4504" i="1"/>
  <c r="H1368" i="1"/>
  <c r="H3203" i="1"/>
  <c r="H1452" i="1"/>
  <c r="H456" i="1"/>
  <c r="H1104" i="1"/>
  <c r="H424" i="1"/>
  <c r="H3477" i="1"/>
  <c r="H163" i="1"/>
  <c r="H3703" i="1"/>
  <c r="H3245" i="1"/>
  <c r="H5040" i="1"/>
  <c r="H4360" i="1"/>
  <c r="H4240" i="1"/>
  <c r="H479" i="1"/>
  <c r="H1455" i="1"/>
  <c r="H3390" i="1"/>
  <c r="H1108" i="1"/>
  <c r="H1978" i="1"/>
  <c r="H2287" i="1"/>
  <c r="H2378" i="1"/>
  <c r="H4022" i="1"/>
  <c r="H5123" i="1"/>
  <c r="H2975" i="1"/>
  <c r="H3595" i="1"/>
  <c r="H2973" i="1"/>
  <c r="H3468" i="1"/>
  <c r="H3307" i="1"/>
  <c r="H2958" i="1"/>
  <c r="H1337" i="1"/>
  <c r="H2302" i="1"/>
  <c r="H2248" i="1"/>
  <c r="H4034" i="1"/>
  <c r="H4434" i="1"/>
  <c r="H2181" i="1"/>
  <c r="H739" i="1"/>
  <c r="H307" i="1"/>
  <c r="H2505" i="1"/>
  <c r="H4821" i="1"/>
  <c r="H1581" i="1"/>
  <c r="H3312" i="1"/>
  <c r="H4279" i="1"/>
  <c r="H5201" i="1"/>
  <c r="H1784" i="1"/>
  <c r="H2262" i="1"/>
  <c r="H4339" i="1"/>
  <c r="H907" i="1"/>
  <c r="H528" i="1"/>
  <c r="H3101" i="1"/>
  <c r="H2669" i="1"/>
  <c r="H3013" i="1"/>
  <c r="H5145" i="1"/>
  <c r="H1910" i="1"/>
  <c r="H240" i="1"/>
  <c r="H4917" i="1"/>
  <c r="H2705" i="1"/>
  <c r="H565" i="1"/>
  <c r="H404" i="1"/>
  <c r="H2023" i="1"/>
  <c r="H4352" i="1"/>
  <c r="H2001" i="1"/>
  <c r="H577" i="1"/>
  <c r="H3366" i="1"/>
  <c r="H2647" i="1"/>
  <c r="H495" i="1"/>
  <c r="H4077" i="1"/>
  <c r="H1011" i="1"/>
  <c r="H3562" i="1"/>
  <c r="H2495" i="1"/>
  <c r="H3392" i="1"/>
  <c r="H45" i="1"/>
  <c r="H3310" i="1"/>
  <c r="H3840" i="1"/>
  <c r="H1031" i="1"/>
  <c r="H1149" i="1"/>
  <c r="H591" i="1"/>
  <c r="H4448" i="1"/>
  <c r="H995" i="1"/>
  <c r="H1224" i="1"/>
  <c r="H626" i="1"/>
  <c r="H4031" i="1"/>
  <c r="H820" i="1"/>
  <c r="H5226" i="1"/>
  <c r="H1391" i="1"/>
  <c r="H3710" i="1"/>
  <c r="H3351" i="1"/>
  <c r="H4126" i="1"/>
  <c r="H876" i="1"/>
  <c r="H638" i="1"/>
  <c r="H630" i="1"/>
  <c r="H4154" i="1"/>
  <c r="H2905" i="1"/>
  <c r="H1992" i="1"/>
  <c r="H1987" i="1"/>
  <c r="H1456" i="1"/>
  <c r="H395" i="1"/>
  <c r="H1795" i="1"/>
  <c r="H2720" i="1"/>
  <c r="H4025" i="1"/>
  <c r="H2460" i="1"/>
  <c r="H2995" i="1"/>
  <c r="H3972" i="1"/>
  <c r="H834" i="1"/>
  <c r="H3121" i="1"/>
  <c r="H344" i="1"/>
  <c r="H4991" i="1"/>
  <c r="H330" i="1"/>
  <c r="H2731" i="1"/>
  <c r="H398" i="1"/>
  <c r="H780" i="1"/>
  <c r="H2729" i="1"/>
  <c r="H685" i="1"/>
  <c r="H3152" i="1"/>
  <c r="H313" i="1"/>
  <c r="H5026" i="1"/>
  <c r="H2782" i="1"/>
  <c r="H2837" i="1"/>
  <c r="H2404" i="1"/>
  <c r="H5157" i="1"/>
  <c r="H1095" i="1"/>
  <c r="H504" i="1"/>
  <c r="H4548" i="1"/>
  <c r="H4735" i="1"/>
  <c r="H2955" i="1"/>
  <c r="H3751" i="1"/>
  <c r="H4431" i="1"/>
  <c r="H2246" i="1"/>
  <c r="H3725" i="1"/>
  <c r="H914" i="1"/>
  <c r="H4159" i="1"/>
  <c r="H3782" i="1"/>
  <c r="H2913" i="1"/>
  <c r="H3797" i="1"/>
  <c r="H4090" i="1"/>
  <c r="H3952" i="1"/>
  <c r="H4399" i="1"/>
  <c r="H2852" i="1"/>
  <c r="H3478" i="1"/>
  <c r="H2663" i="1"/>
  <c r="H988" i="1"/>
  <c r="H4069" i="1"/>
  <c r="H2472" i="1"/>
  <c r="H1129" i="1"/>
  <c r="H259" i="1"/>
  <c r="H5195" i="1"/>
  <c r="H4636" i="1"/>
  <c r="H481" i="1"/>
  <c r="H3624" i="1"/>
  <c r="H2664" i="1"/>
  <c r="H492" i="1"/>
  <c r="H1397" i="1"/>
  <c r="H4580" i="1"/>
  <c r="H5224" i="1"/>
  <c r="H3137" i="1"/>
  <c r="H629" i="1"/>
  <c r="H984" i="1"/>
  <c r="H624" i="1"/>
  <c r="H4396" i="1"/>
  <c r="H2523" i="1"/>
  <c r="H3484" i="1"/>
  <c r="H3364" i="1"/>
  <c r="H4950" i="1"/>
  <c r="H1763" i="1"/>
  <c r="H2698" i="1"/>
  <c r="H4922" i="1"/>
  <c r="H2213" i="1"/>
  <c r="H4364" i="1"/>
  <c r="H3633" i="1"/>
  <c r="H2540" i="1"/>
  <c r="H3689" i="1"/>
  <c r="H3515" i="1"/>
  <c r="H3473" i="1"/>
  <c r="H95" i="1"/>
  <c r="H1352" i="1"/>
  <c r="H2619" i="1"/>
  <c r="H2627" i="1"/>
  <c r="H4231" i="1"/>
  <c r="H2652" i="1"/>
  <c r="H4036" i="1"/>
  <c r="H4832" i="1"/>
  <c r="H1148" i="1"/>
  <c r="H2602" i="1"/>
  <c r="H464" i="1"/>
  <c r="H98" i="1"/>
  <c r="H410" i="1"/>
  <c r="H2556" i="1"/>
  <c r="H4750" i="1"/>
  <c r="H1056" i="1"/>
  <c r="H2857" i="1"/>
  <c r="H4639" i="1"/>
  <c r="H850" i="1"/>
  <c r="H931" i="1"/>
  <c r="H4199" i="1"/>
  <c r="H174" i="1"/>
  <c r="H682" i="1"/>
  <c r="H220" i="1"/>
  <c r="H2299" i="1"/>
  <c r="H3171" i="1"/>
  <c r="H2284" i="1"/>
  <c r="H2671" i="1"/>
  <c r="H318" i="1"/>
  <c r="H4535" i="1"/>
  <c r="H350" i="1"/>
  <c r="H4826" i="1"/>
  <c r="H1019" i="1"/>
  <c r="H2115" i="1"/>
  <c r="H2889" i="1"/>
  <c r="H3976" i="1"/>
  <c r="H788" i="1"/>
  <c r="H653" i="1"/>
  <c r="H5204" i="1"/>
  <c r="H2810" i="1"/>
  <c r="H4412" i="1"/>
  <c r="H3580" i="1"/>
  <c r="H3868" i="1"/>
  <c r="H3629" i="1"/>
  <c r="H2567" i="1"/>
  <c r="H3403" i="1"/>
  <c r="H2241" i="1"/>
  <c r="H4092" i="1"/>
  <c r="H93" i="1"/>
  <c r="H4039" i="1"/>
  <c r="H138" i="1"/>
  <c r="H3110" i="1"/>
  <c r="H4808" i="1"/>
  <c r="H2764" i="1"/>
  <c r="H1598" i="1"/>
  <c r="H4942" i="1"/>
  <c r="H4172" i="1"/>
  <c r="H341" i="1"/>
  <c r="H2891" i="1"/>
  <c r="H2515" i="1"/>
  <c r="H2408" i="1"/>
  <c r="H3407" i="1"/>
  <c r="H3470" i="1"/>
  <c r="H2829" i="1"/>
  <c r="H3320" i="1"/>
  <c r="H4877" i="1"/>
  <c r="H1187" i="1"/>
  <c r="H117" i="1"/>
  <c r="H4477" i="1"/>
  <c r="H2586" i="1"/>
  <c r="H3784" i="1"/>
  <c r="H4813" i="1"/>
  <c r="H2007" i="1"/>
  <c r="H1818" i="1"/>
  <c r="H3891" i="1"/>
  <c r="H2896" i="1"/>
  <c r="H3563" i="1"/>
  <c r="H2877" i="1"/>
  <c r="H766" i="1"/>
  <c r="H2773" i="1"/>
  <c r="H3175" i="1"/>
  <c r="H733" i="1"/>
  <c r="H4183" i="1"/>
  <c r="H687" i="1"/>
  <c r="H677" i="1"/>
  <c r="H3832" i="1"/>
  <c r="H1282" i="1"/>
  <c r="H4655" i="1"/>
  <c r="H5192" i="1"/>
  <c r="H4879" i="1"/>
  <c r="H4539" i="1"/>
  <c r="H3505" i="1"/>
  <c r="H3182" i="1"/>
  <c r="H581" i="1"/>
  <c r="H734" i="1"/>
  <c r="H4021" i="1"/>
  <c r="H1281" i="1"/>
  <c r="H4151" i="1"/>
  <c r="H1733" i="1"/>
  <c r="H855" i="1"/>
  <c r="H1291" i="1"/>
  <c r="H3107" i="1"/>
  <c r="H800" i="1"/>
  <c r="H2859" i="1"/>
  <c r="H4720" i="1"/>
  <c r="H3479" i="1"/>
  <c r="H2588" i="1"/>
  <c r="H1383" i="1"/>
  <c r="H1673" i="1"/>
  <c r="H2074" i="1"/>
  <c r="H1860" i="1"/>
  <c r="H555" i="1"/>
  <c r="H169" i="1"/>
  <c r="H458" i="1"/>
  <c r="H669" i="1"/>
  <c r="H4931" i="1"/>
  <c r="H2339" i="1"/>
  <c r="H278" i="1"/>
  <c r="H1774" i="1"/>
  <c r="H2874" i="1"/>
  <c r="H3793" i="1"/>
  <c r="H2184" i="1"/>
  <c r="H891" i="1"/>
  <c r="H4824" i="1"/>
  <c r="H857" i="1"/>
  <c r="H3169" i="1"/>
  <c r="H3460" i="1"/>
  <c r="H4045" i="1"/>
  <c r="H2330" i="1"/>
  <c r="H3374" i="1"/>
  <c r="H2766" i="1"/>
  <c r="H3979" i="1"/>
  <c r="H3851" i="1"/>
  <c r="H4838" i="1"/>
  <c r="H203" i="1"/>
  <c r="H369" i="1"/>
  <c r="H1529" i="1"/>
  <c r="H2519" i="1"/>
  <c r="H4677" i="1"/>
  <c r="H2911" i="1"/>
  <c r="H4612" i="1"/>
  <c r="H1674" i="1"/>
  <c r="H2256" i="1"/>
  <c r="H2633" i="1"/>
  <c r="H4422" i="1"/>
  <c r="H1588" i="1"/>
  <c r="H4872" i="1"/>
  <c r="H3248" i="1"/>
  <c r="H2135" i="1"/>
  <c r="H1861" i="1"/>
  <c r="H235" i="1"/>
  <c r="H3060" i="1"/>
  <c r="H3456" i="1"/>
  <c r="H2639" i="1"/>
  <c r="H2052" i="1"/>
  <c r="H5056" i="1"/>
  <c r="H887" i="1"/>
  <c r="H3885" i="1"/>
  <c r="H1032" i="1"/>
  <c r="H3553" i="1"/>
  <c r="H3787" i="1"/>
  <c r="H4841" i="1"/>
  <c r="H3031" i="1"/>
  <c r="H65" i="1"/>
  <c r="H3167" i="1"/>
  <c r="H1739" i="1"/>
  <c r="H4673" i="1"/>
  <c r="H2225" i="1"/>
  <c r="H1563" i="1"/>
  <c r="H3276" i="1"/>
  <c r="H1626" i="1"/>
  <c r="H5039" i="1"/>
  <c r="H2300" i="1"/>
  <c r="H4319" i="1"/>
  <c r="H2148" i="1"/>
  <c r="H1263" i="1"/>
  <c r="H237" i="1"/>
  <c r="H829" i="1"/>
  <c r="H1670" i="1"/>
  <c r="H833" i="1"/>
  <c r="H3867" i="1"/>
  <c r="H2377" i="1"/>
  <c r="H3878" i="1"/>
  <c r="H875" i="1"/>
  <c r="H4558" i="1"/>
  <c r="H2391" i="1"/>
  <c r="H3464" i="1"/>
  <c r="H4372" i="1"/>
  <c r="H4246" i="1"/>
  <c r="H2518" i="1"/>
  <c r="H4948" i="1"/>
  <c r="H2530" i="1"/>
  <c r="H4801" i="1"/>
  <c r="H1977" i="1"/>
  <c r="H972" i="1"/>
  <c r="H3908" i="1"/>
  <c r="H2009" i="1"/>
  <c r="H2382" i="1"/>
  <c r="H2786" i="1"/>
  <c r="H4856" i="1"/>
  <c r="H49" i="1"/>
  <c r="H1720" i="1"/>
  <c r="H4132" i="1"/>
  <c r="H1943" i="1"/>
  <c r="H3873" i="1"/>
  <c r="H4596" i="1"/>
  <c r="H1651" i="1"/>
  <c r="H2093" i="1"/>
  <c r="H705" i="1"/>
  <c r="H1328" i="1"/>
  <c r="H4925" i="1"/>
  <c r="H2641" i="1"/>
  <c r="H168" i="1"/>
  <c r="H2863" i="1"/>
  <c r="H3212" i="1"/>
  <c r="H1866" i="1"/>
  <c r="H4622" i="1"/>
  <c r="H1130" i="1"/>
  <c r="H2002" i="1"/>
  <c r="H3537" i="1"/>
  <c r="H2822" i="1"/>
  <c r="H3968" i="1"/>
  <c r="H1828" i="1"/>
  <c r="H5130" i="1"/>
  <c r="H491" i="1"/>
  <c r="H4753" i="1"/>
  <c r="H212" i="1"/>
  <c r="H4122" i="1"/>
  <c r="H1359" i="1"/>
  <c r="H334" i="1"/>
  <c r="H2816" i="1"/>
  <c r="H1518" i="1"/>
  <c r="H4330" i="1"/>
  <c r="H2844" i="1"/>
  <c r="H4569" i="1"/>
  <c r="H1874" i="1"/>
  <c r="H2697" i="1"/>
  <c r="H3416" i="1"/>
  <c r="H4812" i="1"/>
  <c r="H3789" i="1"/>
  <c r="H4615" i="1"/>
  <c r="H642" i="1"/>
  <c r="H3727" i="1"/>
  <c r="H206" i="1"/>
  <c r="H2924" i="1"/>
  <c r="H1762" i="1"/>
  <c r="H2049" i="1"/>
  <c r="H4843" i="1"/>
  <c r="H5220" i="1"/>
  <c r="H2557" i="1"/>
  <c r="H838" i="1"/>
  <c r="H4103" i="1"/>
  <c r="H4975" i="1"/>
  <c r="H4692" i="1"/>
  <c r="H3452" i="1"/>
  <c r="H5196" i="1"/>
  <c r="H1613" i="1"/>
  <c r="H4288" i="1"/>
  <c r="H3080" i="1"/>
  <c r="H498" i="1"/>
  <c r="H1530" i="1"/>
  <c r="H4798" i="1"/>
  <c r="H2616" i="1"/>
  <c r="H3202" i="1"/>
  <c r="H2107" i="1"/>
  <c r="H2733" i="1"/>
  <c r="H1059" i="1"/>
  <c r="H5179" i="1"/>
  <c r="H921" i="1"/>
  <c r="H5028" i="1"/>
  <c r="H1890" i="1"/>
  <c r="H199" i="1"/>
  <c r="H87" i="1"/>
  <c r="H2574" i="1"/>
  <c r="H1754" i="1"/>
  <c r="H932" i="1"/>
  <c r="H2309" i="1"/>
  <c r="H332" i="1"/>
  <c r="H3641" i="1"/>
  <c r="H3396" i="1"/>
  <c r="H3435" i="1"/>
  <c r="H755" i="1"/>
  <c r="H3805" i="1"/>
  <c r="H190" i="1"/>
  <c r="H1047" i="1"/>
  <c r="H1893" i="1"/>
  <c r="H1037" i="1"/>
  <c r="H2745" i="1"/>
  <c r="H1540" i="1"/>
  <c r="H3656" i="1"/>
  <c r="H441" i="1"/>
  <c r="H4936" i="1"/>
  <c r="H3483" i="1"/>
  <c r="H1400" i="1"/>
  <c r="H357" i="1"/>
  <c r="H1069" i="1"/>
  <c r="H1017" i="1"/>
  <c r="H3149" i="1"/>
  <c r="H3852" i="1"/>
  <c r="H2046" i="1"/>
  <c r="H2414" i="1"/>
  <c r="H1738" i="1"/>
  <c r="H3881" i="1"/>
  <c r="H3520" i="1"/>
  <c r="H4174" i="1"/>
  <c r="H1402" i="1"/>
  <c r="H1110" i="1"/>
  <c r="H2050" i="1"/>
  <c r="H1440" i="1"/>
  <c r="H4909" i="1"/>
  <c r="H1227" i="1"/>
  <c r="H3489" i="1"/>
  <c r="H4920" i="1"/>
  <c r="H160" i="1"/>
  <c r="H1951" i="1"/>
  <c r="H1353" i="1"/>
  <c r="H1307" i="1"/>
  <c r="H928" i="1"/>
  <c r="H4238" i="1"/>
  <c r="H1150" i="1"/>
  <c r="H1166" i="1"/>
  <c r="H1083" i="1"/>
  <c r="H1488" i="1"/>
  <c r="H4586" i="1"/>
  <c r="H2945" i="1"/>
  <c r="H1948" i="1"/>
  <c r="H1134" i="1"/>
  <c r="H3438" i="1"/>
  <c r="H1676" i="1"/>
  <c r="H2922" i="1"/>
  <c r="H3093" i="1"/>
  <c r="H4076" i="1"/>
  <c r="H1974" i="1"/>
  <c r="H68" i="1"/>
  <c r="H1062" i="1"/>
  <c r="H4776" i="1"/>
  <c r="H4400" i="1"/>
  <c r="H1877" i="1"/>
  <c r="H2920" i="1"/>
  <c r="H2790" i="1"/>
  <c r="H2102" i="1"/>
  <c r="H640" i="1"/>
  <c r="H3238" i="1"/>
  <c r="H5036" i="1"/>
  <c r="H2507" i="1"/>
  <c r="H551" i="1"/>
  <c r="H1489" i="1"/>
  <c r="H708" i="1"/>
  <c r="H1160" i="1"/>
  <c r="H444" i="1"/>
  <c r="H2553" i="1"/>
  <c r="H3409" i="1"/>
  <c r="H3933" i="1"/>
  <c r="H1642" i="1"/>
  <c r="H2131" i="1"/>
  <c r="H1989" i="1"/>
  <c r="H2674" i="1"/>
  <c r="H2730" i="1"/>
  <c r="H2439" i="1"/>
  <c r="H2449" i="1"/>
  <c r="H2887" i="1"/>
  <c r="H4023" i="1"/>
  <c r="H1468" i="1"/>
  <c r="H2772" i="1"/>
  <c r="H4502" i="1"/>
  <c r="H4170" i="1"/>
  <c r="H1521" i="1"/>
  <c r="H1442" i="1"/>
  <c r="H5092" i="1"/>
  <c r="H4138" i="1"/>
  <c r="H2771" i="1"/>
  <c r="H1615" i="1"/>
  <c r="H1788" i="1"/>
  <c r="H1500" i="1"/>
  <c r="H1794" i="1"/>
  <c r="H1561" i="1"/>
  <c r="H2952" i="1"/>
  <c r="H1887" i="1"/>
  <c r="H3495" i="1"/>
  <c r="H1026" i="1"/>
  <c r="H4566" i="1"/>
  <c r="H2917" i="1"/>
  <c r="H2478" i="1"/>
  <c r="H4700" i="1"/>
  <c r="H2956" i="1"/>
  <c r="H3913" i="1"/>
  <c r="H1010" i="1"/>
  <c r="H1092" i="1"/>
  <c r="H2563" i="1"/>
  <c r="H4531" i="1"/>
  <c r="H4089" i="1"/>
  <c r="H3099" i="1"/>
  <c r="H1175" i="1"/>
  <c r="H5222" i="1"/>
  <c r="H3179" i="1"/>
  <c r="H2783" i="1"/>
  <c r="H4691" i="1"/>
  <c r="H3620" i="1"/>
  <c r="H3752" i="1"/>
  <c r="H1938" i="1"/>
  <c r="H1548" i="1"/>
  <c r="H2332" i="1"/>
  <c r="H2312" i="1"/>
  <c r="H4762" i="1"/>
  <c r="H3293" i="1"/>
  <c r="H4532" i="1"/>
  <c r="H2856" i="1"/>
  <c r="H2910" i="1"/>
  <c r="H5017" i="1"/>
  <c r="H3693" i="1"/>
  <c r="H3157" i="1"/>
  <c r="H4337" i="1"/>
  <c r="H666" i="1"/>
  <c r="H2921" i="1"/>
  <c r="H655" i="1"/>
  <c r="H3712" i="1"/>
  <c r="H373" i="1"/>
  <c r="H1895" i="1"/>
  <c r="H4699" i="1"/>
  <c r="H1666" i="1"/>
  <c r="H1803" i="1"/>
  <c r="H1073" i="1"/>
  <c r="H3506" i="1"/>
  <c r="H8" i="1"/>
  <c r="H986" i="1"/>
  <c r="H2710" i="1"/>
  <c r="H3155" i="1"/>
  <c r="H1121" i="1"/>
  <c r="H4192" i="1"/>
  <c r="H4644" i="1"/>
  <c r="H3207" i="1"/>
  <c r="H296" i="1"/>
  <c r="H200" i="1"/>
  <c r="H2238" i="1"/>
  <c r="H1086" i="1"/>
  <c r="H338" i="1"/>
  <c r="H4915" i="1"/>
  <c r="H347" i="1"/>
  <c r="H4592" i="1"/>
  <c r="H936" i="1"/>
  <c r="H946" i="1"/>
  <c r="H4968" i="1"/>
  <c r="H3436" i="1"/>
  <c r="H2403" i="1"/>
  <c r="H2755" i="1"/>
  <c r="H3132" i="1"/>
  <c r="H1349" i="1"/>
  <c r="H1216" i="1"/>
  <c r="H1944" i="1"/>
  <c r="H2542" i="1"/>
  <c r="H3611" i="1"/>
  <c r="H1891" i="1"/>
  <c r="H4461" i="1"/>
  <c r="H2608" i="1"/>
  <c r="H3897" i="1"/>
  <c r="H925" i="1"/>
  <c r="H1640" i="1"/>
  <c r="H2568" i="1"/>
  <c r="H1373" i="1"/>
  <c r="H4550" i="1"/>
  <c r="H970" i="1"/>
  <c r="H2560" i="1"/>
  <c r="H5188" i="1"/>
  <c r="H546" i="1"/>
  <c r="H3482" i="1"/>
  <c r="H3746" i="1"/>
  <c r="H1472" i="1"/>
  <c r="H3911" i="1"/>
  <c r="H4269" i="1"/>
  <c r="H1688" i="1"/>
  <c r="H3795" i="1"/>
  <c r="H251" i="1"/>
  <c r="H1823" i="1"/>
  <c r="H4774" i="1"/>
  <c r="H1587" i="1"/>
  <c r="H683" i="1"/>
  <c r="H1336" i="1"/>
  <c r="H4637" i="1"/>
  <c r="H547" i="1"/>
  <c r="H3665" i="1"/>
  <c r="H3503" i="1"/>
  <c r="H1515" i="1"/>
  <c r="H2217" i="1"/>
  <c r="H26" i="1"/>
  <c r="H3888" i="1"/>
  <c r="H5167" i="1"/>
  <c r="H5022" i="1"/>
  <c r="H2937" i="1"/>
  <c r="H64" i="1"/>
  <c r="H92" i="1"/>
  <c r="H2144" i="1"/>
  <c r="H71" i="1"/>
  <c r="H974" i="1"/>
  <c r="H4432" i="1"/>
  <c r="H31" i="1"/>
  <c r="H3688" i="1"/>
  <c r="H1173" i="1"/>
  <c r="H4264" i="1"/>
  <c r="H3808" i="1"/>
  <c r="H1024" i="1"/>
  <c r="H3950" i="1"/>
  <c r="H785" i="1"/>
  <c r="H531" i="1"/>
  <c r="H4415" i="1"/>
  <c r="H659" i="1"/>
  <c r="H3073" i="1"/>
  <c r="H957" i="1"/>
  <c r="H1448" i="1"/>
  <c r="H893" i="1"/>
  <c r="H134" i="1"/>
  <c r="H3147" i="1"/>
  <c r="H4706" i="1"/>
  <c r="H1247" i="1"/>
  <c r="H3297" i="1"/>
  <c r="H2997" i="1"/>
  <c r="H3682" i="1"/>
  <c r="H991" i="1"/>
  <c r="H2885" i="1"/>
  <c r="H990" i="1"/>
  <c r="H4578" i="1"/>
  <c r="H5029" i="1"/>
  <c r="H4088" i="1"/>
  <c r="H3163" i="1"/>
  <c r="H4603" i="1"/>
  <c r="H1715" i="1"/>
  <c r="H4393" i="1"/>
  <c r="H1116" i="1"/>
  <c r="H104" i="1"/>
  <c r="H500" i="1"/>
  <c r="H2747" i="1"/>
  <c r="H2993" i="1"/>
  <c r="H3160" i="1"/>
  <c r="H2880" i="1"/>
  <c r="H339" i="1"/>
  <c r="H1793" i="1"/>
  <c r="H3929" i="1"/>
  <c r="H115" i="1"/>
  <c r="H4819" i="1"/>
  <c r="H1744" i="1"/>
  <c r="H843" i="1"/>
  <c r="H741" i="1"/>
  <c r="H5153" i="1"/>
  <c r="H1565" i="1"/>
  <c r="H1800" i="1"/>
  <c r="H4514" i="1"/>
  <c r="H4158" i="1"/>
  <c r="H2162" i="1"/>
  <c r="H2686" i="1"/>
  <c r="H2197" i="1"/>
  <c r="H4286" i="1"/>
  <c r="H306" i="1"/>
  <c r="H3616" i="1"/>
  <c r="H455" i="1"/>
  <c r="H4177" i="1"/>
  <c r="H4707" i="1"/>
  <c r="H610" i="1"/>
  <c r="B562" i="1" l="1"/>
  <c r="C562" i="1"/>
  <c r="C4981" i="1"/>
  <c r="C4682" i="1"/>
  <c r="C3234" i="1"/>
  <c r="C3650" i="1"/>
  <c r="C5115" i="1"/>
  <c r="C2491" i="1"/>
  <c r="C3576" i="1"/>
  <c r="C1407" i="1"/>
  <c r="C2709" i="1"/>
  <c r="C1410" i="1"/>
  <c r="C2185" i="1"/>
  <c r="C748" i="1"/>
  <c r="C2092" i="1"/>
  <c r="C5140" i="1"/>
  <c r="C2108" i="1"/>
  <c r="C3816" i="1"/>
  <c r="C3871" i="1"/>
  <c r="C647" i="1"/>
  <c r="C1108" i="1"/>
  <c r="C4183" i="1"/>
  <c r="C1150" i="1"/>
  <c r="C552" i="1"/>
  <c r="C1921" i="1"/>
  <c r="C2718" i="1"/>
  <c r="C2065" i="1"/>
  <c r="C5074" i="1"/>
  <c r="C1436" i="1"/>
  <c r="C3906" i="1"/>
  <c r="C773" i="1"/>
  <c r="C1302" i="1"/>
  <c r="C1016" i="1"/>
  <c r="C3336" i="1"/>
  <c r="C2589" i="1"/>
  <c r="C3750" i="1"/>
  <c r="C774" i="1"/>
  <c r="C4262" i="1"/>
  <c r="C4541" i="1"/>
  <c r="C2164" i="1"/>
  <c r="C1184" i="1"/>
  <c r="C1963" i="1"/>
  <c r="C1978" i="1"/>
  <c r="C687" i="1"/>
  <c r="C1166" i="1"/>
  <c r="C2139" i="1"/>
  <c r="C3329" i="1"/>
  <c r="C285" i="1"/>
  <c r="C4013" i="1"/>
  <c r="C243" i="1"/>
  <c r="C1979" i="1"/>
  <c r="C3564" i="1"/>
  <c r="C1662" i="1"/>
  <c r="C3791" i="1"/>
  <c r="C208" i="1"/>
  <c r="C103" i="1"/>
  <c r="C2195" i="1"/>
  <c r="C4983" i="1"/>
  <c r="C3434" i="1"/>
  <c r="C4526" i="1"/>
  <c r="C3032" i="1"/>
  <c r="C3526" i="1"/>
  <c r="C3156" i="1"/>
  <c r="C1831" i="1"/>
  <c r="C2287" i="1"/>
  <c r="C677" i="1"/>
  <c r="C1083" i="1"/>
  <c r="C1994" i="1"/>
  <c r="C892" i="1"/>
  <c r="C2447" i="1"/>
  <c r="C4299" i="1"/>
  <c r="C3051" i="1"/>
  <c r="C230" i="1"/>
  <c r="C3551" i="1"/>
  <c r="C1618" i="1"/>
  <c r="C1777" i="1"/>
  <c r="C4311" i="1"/>
  <c r="C66" i="1"/>
  <c r="C4844" i="1"/>
  <c r="C1905" i="1"/>
  <c r="C5008" i="1"/>
  <c r="C5044" i="1"/>
  <c r="C578" i="1"/>
  <c r="C2867" i="1"/>
  <c r="C1443" i="1"/>
  <c r="C900" i="1"/>
  <c r="C2378" i="1"/>
  <c r="C3832" i="1"/>
  <c r="C1488" i="1"/>
  <c r="C3461" i="1"/>
  <c r="C3119" i="1"/>
  <c r="C906" i="1"/>
  <c r="C3872" i="1"/>
  <c r="C2609" i="1"/>
  <c r="C3988" i="1"/>
  <c r="C1325" i="1"/>
  <c r="C4978" i="1"/>
  <c r="C4378" i="1"/>
  <c r="C2715" i="1"/>
  <c r="C4486" i="1"/>
  <c r="C1834" i="1"/>
  <c r="C583" i="1"/>
  <c r="C4071" i="1"/>
  <c r="C2429" i="1"/>
  <c r="C4148" i="1"/>
  <c r="C4080" i="1"/>
  <c r="C517" i="1"/>
  <c r="C465" i="1"/>
  <c r="C4022" i="1"/>
  <c r="C1282" i="1"/>
  <c r="C4586" i="1"/>
  <c r="C1997" i="1"/>
  <c r="C2876" i="1"/>
  <c r="C901" i="1"/>
  <c r="C2802" i="1"/>
  <c r="C3047" i="1"/>
  <c r="C3280" i="1"/>
  <c r="C3740" i="1"/>
  <c r="C4536" i="1"/>
  <c r="C841" i="1"/>
  <c r="C4403" i="1"/>
  <c r="C177" i="1"/>
  <c r="C3402" i="1"/>
  <c r="C3766" i="1"/>
  <c r="C1663" i="1"/>
  <c r="C4930" i="1"/>
  <c r="C2167" i="1"/>
  <c r="C5214" i="1"/>
  <c r="C1371" i="1"/>
  <c r="C1596" i="1"/>
  <c r="C5123" i="1"/>
  <c r="C4655" i="1"/>
  <c r="C2945" i="1"/>
  <c r="C1420" i="1"/>
  <c r="C1883" i="1"/>
  <c r="C3020" i="1"/>
  <c r="C4818" i="1"/>
  <c r="C3652" i="1"/>
  <c r="C4866" i="1"/>
  <c r="C3862" i="1"/>
  <c r="C4115" i="1"/>
  <c r="C4469" i="1"/>
  <c r="C3014" i="1"/>
  <c r="C5094" i="1"/>
  <c r="C5164" i="1"/>
  <c r="C4099" i="1"/>
  <c r="C4211" i="1"/>
  <c r="C1832" i="1"/>
  <c r="C2659" i="1"/>
  <c r="C4121" i="1"/>
  <c r="C2526" i="1"/>
  <c r="C1783" i="1"/>
  <c r="C2975" i="1"/>
  <c r="C5192" i="1"/>
  <c r="C1948" i="1"/>
  <c r="C1390" i="1"/>
  <c r="C4891" i="1"/>
  <c r="C4713" i="1"/>
  <c r="C3699" i="1"/>
  <c r="C2504" i="1"/>
  <c r="C75" i="1"/>
  <c r="C4693" i="1"/>
  <c r="C4008" i="1"/>
  <c r="C1381" i="1"/>
  <c r="C1109" i="1"/>
  <c r="C2317" i="1"/>
  <c r="C3347" i="1"/>
  <c r="C4565" i="1"/>
  <c r="C5160" i="1"/>
  <c r="C4162" i="1"/>
  <c r="C3649" i="1"/>
  <c r="C1571" i="1"/>
  <c r="C1722" i="1"/>
  <c r="C1072" i="1"/>
  <c r="C3595" i="1"/>
  <c r="C4879" i="1"/>
  <c r="C1134" i="1"/>
  <c r="C2676" i="1"/>
  <c r="C663" i="1"/>
  <c r="C4758" i="1"/>
  <c r="C1374" i="1"/>
  <c r="C1725" i="1"/>
  <c r="C4329" i="1"/>
  <c r="C1480" i="1"/>
  <c r="C5104" i="1"/>
  <c r="C651" i="1"/>
  <c r="C1393" i="1"/>
  <c r="C3916" i="1"/>
  <c r="C127" i="1"/>
  <c r="C3870" i="1"/>
  <c r="C4094" i="1"/>
  <c r="C3230" i="1"/>
  <c r="C166" i="1"/>
  <c r="C466" i="1"/>
  <c r="C4379" i="1"/>
  <c r="C2649" i="1"/>
  <c r="C2973" i="1"/>
  <c r="C4539" i="1"/>
  <c r="C3438" i="1"/>
  <c r="C688" i="1"/>
  <c r="C3594" i="1"/>
  <c r="C436" i="1"/>
  <c r="C1991" i="1"/>
  <c r="C513" i="1"/>
  <c r="C4220" i="1"/>
  <c r="C3362" i="1"/>
  <c r="C4009" i="1"/>
  <c r="C1265" i="1"/>
  <c r="C1622" i="1"/>
  <c r="C4344" i="1"/>
  <c r="C3771" i="1"/>
  <c r="C1063" i="1"/>
  <c r="C2264" i="1"/>
  <c r="C4175" i="1"/>
  <c r="C2969" i="1"/>
  <c r="C90" i="1"/>
  <c r="C4755" i="1"/>
  <c r="C1463" i="1"/>
  <c r="C3468" i="1"/>
  <c r="C3505" i="1"/>
  <c r="C1676" i="1"/>
  <c r="C4676" i="1"/>
  <c r="C2196" i="1"/>
  <c r="C4249" i="1"/>
  <c r="C3410" i="1"/>
  <c r="C1125" i="1"/>
  <c r="C2323" i="1"/>
  <c r="C4247" i="1"/>
  <c r="C2847" i="1"/>
  <c r="C1807" i="1"/>
  <c r="C4308" i="1"/>
  <c r="C3359" i="1"/>
  <c r="C2933" i="1"/>
  <c r="C2320" i="1"/>
  <c r="C2310" i="1"/>
  <c r="C3399" i="1"/>
  <c r="C3240" i="1"/>
  <c r="C4725" i="1"/>
  <c r="C1904" i="1"/>
  <c r="C4631" i="1"/>
  <c r="C3307" i="1"/>
  <c r="C3182" i="1"/>
  <c r="C2922" i="1"/>
  <c r="C2227" i="1"/>
  <c r="C2216" i="1"/>
  <c r="C3532" i="1"/>
  <c r="C2517" i="1"/>
  <c r="C302" i="1"/>
  <c r="C3571" i="1"/>
  <c r="C2374" i="1"/>
  <c r="C1945" i="1"/>
  <c r="C4751" i="1"/>
  <c r="C609" i="1"/>
  <c r="C3342" i="1"/>
  <c r="C845" i="1"/>
  <c r="C3197" i="1"/>
  <c r="C3431" i="1"/>
  <c r="C1384" i="1"/>
  <c r="C3778" i="1"/>
  <c r="C4852" i="1"/>
  <c r="C4734" i="1"/>
  <c r="C221" i="1"/>
  <c r="C2958" i="1"/>
  <c r="C581" i="1"/>
  <c r="C3093" i="1"/>
  <c r="C3877" i="1"/>
  <c r="C4371" i="1"/>
  <c r="C3029" i="1"/>
  <c r="C2631" i="1"/>
  <c r="C5144" i="1"/>
  <c r="C5068" i="1"/>
  <c r="C2064" i="1"/>
  <c r="C3577" i="1"/>
  <c r="C508" i="1"/>
  <c r="C949" i="1"/>
  <c r="C5172" i="1"/>
  <c r="C3666" i="1"/>
  <c r="C3049" i="1"/>
  <c r="C1246" i="1"/>
  <c r="C621" i="1"/>
  <c r="C2626" i="1"/>
  <c r="C1220" i="1"/>
  <c r="C1799" i="1"/>
  <c r="C1586" i="1"/>
  <c r="C1337" i="1"/>
  <c r="C734" i="1"/>
  <c r="C4076" i="1"/>
  <c r="C1864" i="1"/>
  <c r="C2105" i="1"/>
  <c r="C371" i="1"/>
  <c r="C1578" i="1"/>
  <c r="C938" i="1"/>
  <c r="C1801" i="1"/>
  <c r="C1894" i="1"/>
  <c r="C5010" i="1"/>
  <c r="C4837" i="1"/>
  <c r="C4442" i="1"/>
  <c r="C1707" i="1"/>
  <c r="C1035" i="1"/>
  <c r="C2473" i="1"/>
  <c r="C4903" i="1"/>
  <c r="C2476" i="1"/>
  <c r="C2113" i="1"/>
  <c r="C123" i="1"/>
  <c r="C3994" i="1"/>
  <c r="C3947" i="1"/>
  <c r="C2302" i="1"/>
  <c r="C4021" i="1"/>
  <c r="C1974" i="1"/>
  <c r="C1696" i="1"/>
  <c r="C940" i="1"/>
  <c r="C1361" i="1"/>
  <c r="C5051" i="1"/>
  <c r="C1401" i="1"/>
  <c r="C4512" i="1"/>
  <c r="C3735" i="1"/>
  <c r="C2680" i="1"/>
  <c r="C1066" i="1"/>
  <c r="C300" i="1"/>
  <c r="C3173" i="1"/>
  <c r="C3290" i="1"/>
  <c r="C1684" i="1"/>
  <c r="C3026" i="1"/>
  <c r="C3827" i="1"/>
  <c r="C4374" i="1"/>
  <c r="C2335" i="1"/>
  <c r="C911" i="1"/>
  <c r="C541" i="1"/>
  <c r="C2248" i="1"/>
  <c r="C1281" i="1"/>
  <c r="C68" i="1"/>
  <c r="C418" i="1"/>
  <c r="C411" i="1"/>
  <c r="C1117" i="1"/>
  <c r="C2239" i="1"/>
  <c r="C4861" i="1"/>
  <c r="C454" i="1"/>
  <c r="C1477" i="1"/>
  <c r="C2154" i="1"/>
  <c r="C372" i="1"/>
  <c r="C3090" i="1"/>
  <c r="C4916" i="1"/>
  <c r="C3458" i="1"/>
  <c r="C2916" i="1"/>
  <c r="C963" i="1"/>
  <c r="C1507" i="1"/>
  <c r="C4197" i="1"/>
  <c r="C1168" i="1"/>
  <c r="C3136" i="1"/>
  <c r="C3042" i="1"/>
  <c r="C4034" i="1"/>
  <c r="C4151" i="1"/>
  <c r="C1062" i="1"/>
  <c r="C1318" i="1"/>
  <c r="C388" i="1"/>
  <c r="C4167" i="1"/>
  <c r="C432" i="1"/>
  <c r="C5166" i="1"/>
  <c r="C2126" i="1"/>
  <c r="C1741" i="1"/>
  <c r="C4654" i="1"/>
  <c r="C667" i="1"/>
  <c r="C4783" i="1"/>
  <c r="C1785" i="1"/>
  <c r="C759" i="1"/>
  <c r="C315" i="1"/>
  <c r="C3453" i="1"/>
  <c r="C5213" i="1"/>
  <c r="C965" i="1"/>
  <c r="C3600" i="1"/>
  <c r="C1516" i="1"/>
  <c r="C515" i="1"/>
  <c r="C4434" i="1"/>
  <c r="C1733" i="1"/>
  <c r="C4776" i="1"/>
  <c r="C4143" i="1"/>
  <c r="C3814" i="1"/>
  <c r="C2860" i="1"/>
  <c r="C3528" i="1"/>
  <c r="C54" i="1"/>
  <c r="C4047" i="1"/>
  <c r="C727" i="1"/>
  <c r="C5206" i="1"/>
  <c r="C2499" i="1"/>
  <c r="C919" i="1"/>
  <c r="C798" i="1"/>
  <c r="C2918" i="1"/>
  <c r="C4042" i="1"/>
  <c r="C107" i="1"/>
  <c r="C3103" i="1"/>
  <c r="C4341" i="1"/>
  <c r="C961" i="1"/>
  <c r="C3729" i="1"/>
  <c r="C3944" i="1"/>
  <c r="C2181" i="1"/>
  <c r="C855" i="1"/>
  <c r="C4400" i="1"/>
  <c r="C1652" i="1"/>
  <c r="C3858" i="1"/>
  <c r="C3493" i="1"/>
  <c r="C817" i="1"/>
  <c r="C5197" i="1"/>
  <c r="C4781" i="1"/>
  <c r="C1239" i="1"/>
  <c r="C16" i="1"/>
  <c r="C2000" i="1"/>
  <c r="C2219" i="1"/>
  <c r="C2668" i="1"/>
  <c r="C2982" i="1"/>
  <c r="C5131" i="1"/>
  <c r="C3441" i="1"/>
  <c r="C3806" i="1"/>
  <c r="C272" i="1"/>
  <c r="C1603" i="1"/>
  <c r="C4730" i="1"/>
  <c r="C3557" i="1"/>
  <c r="C739" i="1"/>
  <c r="C1291" i="1"/>
  <c r="C1877" i="1"/>
  <c r="C2848" i="1"/>
  <c r="C2194" i="1"/>
  <c r="C366" i="1"/>
  <c r="C507" i="1"/>
  <c r="C5184" i="1"/>
  <c r="C4018" i="1"/>
  <c r="C3953" i="1"/>
  <c r="C99" i="1"/>
  <c r="C2875" i="1"/>
  <c r="C2461" i="1"/>
  <c r="C3331" i="1"/>
  <c r="C3086" i="1"/>
  <c r="C5152" i="1"/>
  <c r="C2721" i="1"/>
  <c r="C2901" i="1"/>
  <c r="C1431" i="1"/>
  <c r="C3011" i="1"/>
  <c r="C714" i="1"/>
  <c r="C4624" i="1"/>
  <c r="C307" i="1"/>
  <c r="C3107" i="1"/>
  <c r="C2920" i="1"/>
  <c r="C505" i="1"/>
  <c r="C276" i="1"/>
  <c r="C4510" i="1"/>
  <c r="C2815" i="1"/>
  <c r="C1212" i="1"/>
  <c r="C2953" i="1"/>
  <c r="C1560" i="1"/>
  <c r="C397" i="1"/>
  <c r="C345" i="1"/>
  <c r="C3189" i="1"/>
  <c r="C2402" i="1"/>
  <c r="C263" i="1"/>
  <c r="C559" i="1"/>
  <c r="C3010" i="1"/>
  <c r="C349" i="1"/>
  <c r="C3284" i="1"/>
  <c r="C3596" i="1"/>
  <c r="C469" i="1"/>
  <c r="C1055" i="1"/>
  <c r="C2505" i="1"/>
  <c r="C800" i="1"/>
  <c r="C2790" i="1"/>
  <c r="C4906" i="1"/>
  <c r="C1975" i="1"/>
  <c r="C3332" i="1"/>
  <c r="C590" i="1"/>
  <c r="C771" i="1"/>
  <c r="C1395" i="1"/>
  <c r="C4109" i="1"/>
  <c r="C2923" i="1"/>
  <c r="C3406" i="1"/>
  <c r="C2433" i="1"/>
  <c r="C4742" i="1"/>
  <c r="C3513" i="1"/>
  <c r="C1244" i="1"/>
  <c r="C3535" i="1"/>
  <c r="C1608" i="1"/>
  <c r="C827" i="1"/>
  <c r="C1045" i="1"/>
  <c r="C2331" i="1"/>
  <c r="C2271" i="1"/>
  <c r="C4821" i="1"/>
  <c r="C2859" i="1"/>
  <c r="C2102" i="1"/>
  <c r="C735" i="1"/>
  <c r="C1154" i="1"/>
  <c r="C3241" i="1"/>
  <c r="C4086" i="1"/>
  <c r="C1953" i="1"/>
  <c r="C4709" i="1"/>
  <c r="C4820" i="1"/>
  <c r="C4129" i="1"/>
  <c r="C1928" i="1"/>
  <c r="C2208" i="1"/>
  <c r="C3554" i="1"/>
  <c r="C2205" i="1"/>
  <c r="C1213" i="1"/>
  <c r="C3726" i="1"/>
  <c r="C2562" i="1"/>
  <c r="C1699" i="1"/>
  <c r="C3345" i="1"/>
  <c r="C4955" i="1"/>
  <c r="C445" i="1"/>
  <c r="C1581" i="1"/>
  <c r="C4720" i="1"/>
  <c r="C640" i="1"/>
  <c r="C2927" i="1"/>
  <c r="C4050" i="1"/>
  <c r="C3880" i="1"/>
  <c r="C2134" i="1"/>
  <c r="C3391" i="1"/>
  <c r="C478" i="1"/>
  <c r="C3763" i="1"/>
  <c r="C253" i="1"/>
  <c r="C9" i="1"/>
  <c r="C1255" i="1"/>
  <c r="C5088" i="1"/>
  <c r="C1927" i="1"/>
  <c r="C3287" i="1"/>
  <c r="C4188" i="1"/>
  <c r="C707" i="1"/>
  <c r="C1386" i="1"/>
  <c r="C3139" i="1"/>
  <c r="C4242" i="1"/>
  <c r="C2008" i="1"/>
  <c r="C3312" i="1"/>
  <c r="C3479" i="1"/>
  <c r="C3238" i="1"/>
  <c r="C819" i="1"/>
  <c r="C4665" i="1"/>
  <c r="C343" i="1"/>
  <c r="C1102" i="1"/>
  <c r="C4662" i="1"/>
  <c r="C4788" i="1"/>
  <c r="C4943" i="1"/>
  <c r="C5023" i="1"/>
  <c r="C1180" i="1"/>
  <c r="C2559" i="1"/>
  <c r="C2272" i="1"/>
  <c r="C1435" i="1"/>
  <c r="C1290" i="1"/>
  <c r="C5077" i="1"/>
  <c r="C3386" i="1"/>
  <c r="C1856" i="1"/>
  <c r="C188" i="1"/>
  <c r="C1568" i="1"/>
  <c r="C805" i="1"/>
  <c r="C4279" i="1"/>
  <c r="C2588" i="1"/>
  <c r="C5036" i="1"/>
  <c r="C1211" i="1"/>
  <c r="C4357" i="1"/>
  <c r="C3585" i="1"/>
  <c r="C4385" i="1"/>
  <c r="C2566" i="1"/>
  <c r="C3918" i="1"/>
  <c r="C2947" i="1"/>
  <c r="C4382" i="1"/>
  <c r="C1504" i="1"/>
  <c r="C1181" i="1"/>
  <c r="C1690" i="1"/>
  <c r="C804" i="1"/>
  <c r="C728" i="1"/>
  <c r="C1273" i="1"/>
  <c r="C3001" i="1"/>
  <c r="C933" i="1"/>
  <c r="C2048" i="1"/>
  <c r="C978" i="1"/>
  <c r="C2500" i="1"/>
  <c r="C5201" i="1"/>
  <c r="C1383" i="1"/>
  <c r="C2507" i="1"/>
  <c r="C4005" i="1"/>
  <c r="C1162" i="1"/>
  <c r="C3998" i="1"/>
  <c r="C2226" i="1"/>
  <c r="C1765" i="1"/>
  <c r="C1770" i="1"/>
  <c r="C4516" i="1"/>
  <c r="C4230" i="1"/>
  <c r="C502" i="1"/>
  <c r="C1820" i="1"/>
  <c r="C3233" i="1"/>
  <c r="C3267" i="1"/>
  <c r="C3857" i="1"/>
  <c r="C3566" i="1"/>
  <c r="C3516" i="1"/>
  <c r="C3229" i="1"/>
  <c r="C822" i="1"/>
  <c r="C803" i="1"/>
  <c r="C178" i="1"/>
  <c r="C1784" i="1"/>
  <c r="C1673" i="1"/>
  <c r="C551" i="1"/>
  <c r="C1564" i="1"/>
  <c r="C3901" i="1"/>
  <c r="C2157" i="1"/>
  <c r="C643" i="1"/>
  <c r="C3038" i="1"/>
  <c r="C1621" i="1"/>
  <c r="C3003" i="1"/>
  <c r="C4650" i="1"/>
  <c r="C5209" i="1"/>
  <c r="C3583" i="1"/>
  <c r="C761" i="1"/>
  <c r="C3220" i="1"/>
  <c r="C2541" i="1"/>
  <c r="C3446" i="1"/>
  <c r="C2561" i="1"/>
  <c r="C1242" i="1"/>
  <c r="C4905" i="1"/>
  <c r="C2610" i="1"/>
  <c r="C1882" i="1"/>
  <c r="C2262" i="1"/>
  <c r="C2074" i="1"/>
  <c r="C1489" i="1"/>
  <c r="C5001" i="1"/>
  <c r="C4139" i="1"/>
  <c r="C1872" i="1"/>
  <c r="C789" i="1"/>
  <c r="C2415" i="1"/>
  <c r="C4413" i="1"/>
  <c r="C1348" i="1"/>
  <c r="C147" i="1"/>
  <c r="C2581" i="1"/>
  <c r="C354" i="1"/>
  <c r="C2946" i="1"/>
  <c r="C524" i="1"/>
  <c r="C2103" i="1"/>
  <c r="C1039" i="1"/>
  <c r="C3741" i="1"/>
  <c r="C1438" i="1"/>
  <c r="C660" i="1"/>
  <c r="C4521" i="1"/>
  <c r="C4740" i="1"/>
  <c r="C4339" i="1"/>
  <c r="C1860" i="1"/>
  <c r="C708" i="1"/>
  <c r="C2385" i="1"/>
  <c r="C94" i="1"/>
  <c r="C4802" i="1"/>
  <c r="C4414" i="1"/>
  <c r="C282" i="1"/>
  <c r="C4619" i="1"/>
  <c r="C689" i="1"/>
  <c r="C1705" i="1"/>
  <c r="C2981" i="1"/>
  <c r="C2597" i="1"/>
  <c r="C4825" i="1"/>
  <c r="C389" i="1"/>
  <c r="C323" i="1"/>
  <c r="C3296" i="1"/>
  <c r="C3863" i="1"/>
  <c r="C879" i="1"/>
  <c r="C3236" i="1"/>
  <c r="C4207" i="1"/>
  <c r="C3530" i="1"/>
  <c r="C907" i="1"/>
  <c r="C555" i="1"/>
  <c r="C1160" i="1"/>
  <c r="C482" i="1"/>
  <c r="C2599" i="1"/>
  <c r="C758" i="1"/>
  <c r="C287" i="1"/>
  <c r="C1755" i="1"/>
  <c r="C4710" i="1"/>
  <c r="C1492" i="1"/>
  <c r="C1412" i="1"/>
  <c r="C493" i="1"/>
  <c r="C606" i="1"/>
  <c r="C1853" i="1"/>
  <c r="C5133" i="1"/>
  <c r="C553" i="1"/>
  <c r="C2058" i="1"/>
  <c r="C27" i="1"/>
  <c r="C4366" i="1"/>
  <c r="C2486" i="1"/>
  <c r="C4557" i="1"/>
  <c r="C2336" i="1"/>
  <c r="C528" i="1"/>
  <c r="C169" i="1"/>
  <c r="C444" i="1"/>
  <c r="C1854" i="1"/>
  <c r="C2760" i="1"/>
  <c r="C1772" i="1"/>
  <c r="C886" i="1"/>
  <c r="C1156" i="1"/>
  <c r="C4604" i="1"/>
  <c r="C2424" i="1"/>
  <c r="C3917" i="1"/>
  <c r="C3687" i="1"/>
  <c r="C4049" i="1"/>
  <c r="C5111" i="1"/>
  <c r="C4997" i="1"/>
  <c r="C4609" i="1"/>
  <c r="C4380" i="1"/>
  <c r="C4134" i="1"/>
  <c r="C76" i="1"/>
  <c r="C718" i="1"/>
  <c r="C2601" i="1"/>
  <c r="C3004" i="1"/>
  <c r="C3101" i="1"/>
  <c r="C458" i="1"/>
  <c r="C2553" i="1"/>
  <c r="C474" i="1"/>
  <c r="C4973" i="1"/>
  <c r="C368" i="1"/>
  <c r="C5098" i="1"/>
  <c r="C2502" i="1"/>
  <c r="C1996" i="1"/>
  <c r="C3102" i="1"/>
  <c r="C3904" i="1"/>
  <c r="C3059" i="1"/>
  <c r="C623" i="1"/>
  <c r="C2136" i="1"/>
  <c r="C377" i="1"/>
  <c r="C4787" i="1"/>
  <c r="C4497" i="1"/>
  <c r="C2830" i="1"/>
  <c r="C1959" i="1"/>
  <c r="C159" i="1"/>
  <c r="C4055" i="1"/>
  <c r="C3653" i="1"/>
  <c r="C2669" i="1"/>
  <c r="C669" i="1"/>
  <c r="C3409" i="1"/>
  <c r="C3052" i="1"/>
  <c r="C1029" i="1"/>
  <c r="C1481" i="1"/>
  <c r="C158" i="1"/>
  <c r="C2871" i="1"/>
  <c r="C3205" i="1"/>
  <c r="C2395" i="1"/>
  <c r="C3821" i="1"/>
  <c r="C57" i="1"/>
  <c r="C1806" i="1"/>
  <c r="C2704" i="1"/>
  <c r="C4443" i="1"/>
  <c r="C4796" i="1"/>
  <c r="C3303" i="1"/>
  <c r="C128" i="1"/>
  <c r="C1538" i="1"/>
  <c r="C2359" i="1"/>
  <c r="C4144" i="1"/>
  <c r="C4351" i="1"/>
  <c r="C3013" i="1"/>
  <c r="C4931" i="1"/>
  <c r="C3933" i="1"/>
  <c r="C3083" i="1"/>
  <c r="C4425" i="1"/>
  <c r="C4778" i="1"/>
  <c r="C4633" i="1"/>
  <c r="C1703" i="1"/>
  <c r="C716" i="1"/>
  <c r="C4112" i="1"/>
  <c r="C423" i="1"/>
  <c r="C3626" i="1"/>
  <c r="C1915" i="1"/>
  <c r="C1513" i="1"/>
  <c r="C3786" i="1"/>
  <c r="C3135" i="1"/>
  <c r="C1366" i="1"/>
  <c r="C3527" i="1"/>
  <c r="C342" i="1"/>
  <c r="C3002" i="1"/>
  <c r="C2726" i="1"/>
  <c r="C2163" i="1"/>
  <c r="C5145" i="1"/>
  <c r="C2339" i="1"/>
  <c r="C1642" i="1"/>
  <c r="C4956" i="1"/>
  <c r="C656" i="1"/>
  <c r="C1314" i="1"/>
  <c r="C2938" i="1"/>
  <c r="C1612" i="1"/>
  <c r="C1898" i="1"/>
  <c r="C4224" i="1"/>
  <c r="C536" i="1"/>
  <c r="C554" i="1"/>
  <c r="C3370" i="1"/>
  <c r="C1167" i="1"/>
  <c r="C4213" i="1"/>
  <c r="C1479" i="1"/>
  <c r="C3259" i="1"/>
  <c r="C5086" i="1"/>
  <c r="C3744" i="1"/>
  <c r="C1766" i="1"/>
  <c r="C2353" i="1"/>
  <c r="C4178" i="1"/>
  <c r="C1910" i="1"/>
  <c r="C278" i="1"/>
  <c r="C2131" i="1"/>
  <c r="C3892" i="1"/>
  <c r="C4252" i="1"/>
  <c r="C351" i="1"/>
  <c r="C3733" i="1"/>
  <c r="C4016" i="1"/>
  <c r="C3943" i="1"/>
  <c r="C2400" i="1"/>
  <c r="C2811" i="1"/>
  <c r="C4651" i="1"/>
  <c r="C2513" i="1"/>
  <c r="C4040" i="1"/>
  <c r="C3376" i="1"/>
  <c r="C1087" i="1"/>
  <c r="C4468" i="1"/>
  <c r="C4792" i="1"/>
  <c r="C2673" i="1"/>
  <c r="C4015" i="1"/>
  <c r="C3183" i="1"/>
  <c r="C2029" i="1"/>
  <c r="C240" i="1"/>
  <c r="C1774" i="1"/>
  <c r="C1989" i="1"/>
  <c r="C1689" i="1"/>
  <c r="C5058" i="1"/>
  <c r="C4347" i="1"/>
  <c r="C2042" i="1"/>
  <c r="C2873" i="1"/>
  <c r="C3340" i="1"/>
  <c r="C4250" i="1"/>
  <c r="C4770" i="1"/>
  <c r="C2728" i="1"/>
  <c r="C4987" i="1"/>
  <c r="C3053" i="1"/>
  <c r="C3185" i="1"/>
  <c r="C1808" i="1"/>
  <c r="C2172" i="1"/>
  <c r="C5223" i="1"/>
  <c r="C953" i="1"/>
  <c r="C1164" i="1"/>
  <c r="C1272" i="1"/>
  <c r="C1195" i="1"/>
  <c r="C4917" i="1"/>
  <c r="C2874" i="1"/>
  <c r="C2674" i="1"/>
  <c r="C4416" i="1"/>
  <c r="C2203" i="1"/>
  <c r="C1447" i="1"/>
  <c r="C1789" i="1"/>
  <c r="C549" i="1"/>
  <c r="C4012" i="1"/>
  <c r="C2179" i="1"/>
  <c r="C1647" i="1"/>
  <c r="C5182" i="1"/>
  <c r="C4797" i="1"/>
  <c r="C4196" i="1"/>
  <c r="C2328" i="1"/>
  <c r="C2470" i="1"/>
  <c r="C3732" i="1"/>
  <c r="C4595" i="1"/>
  <c r="C3813" i="1"/>
  <c r="C3408" i="1"/>
  <c r="C796" i="1"/>
  <c r="C3246" i="1"/>
  <c r="C2705" i="1"/>
  <c r="C3793" i="1"/>
  <c r="C2730" i="1"/>
  <c r="C3358" i="1"/>
  <c r="C33" i="1"/>
  <c r="C4087" i="1"/>
  <c r="C1048" i="1"/>
  <c r="C3266" i="1"/>
  <c r="C646" i="1"/>
  <c r="C2258" i="1"/>
  <c r="C3802" i="1"/>
  <c r="C1542" i="1"/>
  <c r="C4046" i="1"/>
  <c r="C2223" i="1"/>
  <c r="C3015" i="1"/>
  <c r="C4456" i="1"/>
  <c r="C1084" i="1"/>
  <c r="C2897" i="1"/>
  <c r="C1610" i="1"/>
  <c r="C303" i="1"/>
  <c r="C1964" i="1"/>
  <c r="C2899" i="1"/>
  <c r="C565" i="1"/>
  <c r="C2184" i="1"/>
  <c r="C2439" i="1"/>
  <c r="C3799" i="1"/>
  <c r="C2861" i="1"/>
  <c r="C3737" i="1"/>
  <c r="C2143" i="1"/>
  <c r="C3996" i="1"/>
  <c r="C962" i="1"/>
  <c r="C514" i="1"/>
  <c r="C241" i="1"/>
  <c r="C1205" i="1"/>
  <c r="C1005" i="1"/>
  <c r="C4447" i="1"/>
  <c r="C1451" i="1"/>
  <c r="C4496" i="1"/>
  <c r="C304" i="1"/>
  <c r="C21" i="1"/>
  <c r="C4649" i="1"/>
  <c r="C3401" i="1"/>
  <c r="C537" i="1"/>
  <c r="C4361" i="1"/>
  <c r="C404" i="1"/>
  <c r="C891" i="1"/>
  <c r="C2449" i="1"/>
  <c r="C4827" i="1"/>
  <c r="C4298" i="1"/>
  <c r="C3825" i="1"/>
  <c r="C4969" i="1"/>
  <c r="C2998" i="1"/>
  <c r="C4073" i="1"/>
  <c r="C4274" i="1"/>
  <c r="C3423" i="1"/>
  <c r="C3575" i="1"/>
  <c r="C3843" i="1"/>
  <c r="C873" i="1"/>
  <c r="C4141" i="1"/>
  <c r="C1514" i="1"/>
  <c r="C4594" i="1"/>
  <c r="C5034" i="1"/>
  <c r="C1310" i="1"/>
  <c r="C3064" i="1"/>
  <c r="C4000" i="1"/>
  <c r="C2242" i="1"/>
  <c r="C2023" i="1"/>
  <c r="C4824" i="1"/>
  <c r="C2887" i="1"/>
  <c r="C5170" i="1"/>
  <c r="C4938" i="1"/>
  <c r="C4542" i="1"/>
  <c r="C1141" i="1"/>
  <c r="C3251" i="1"/>
  <c r="C1814" i="1"/>
  <c r="C2971" i="1"/>
  <c r="C2325" i="1"/>
  <c r="C2337" i="1"/>
  <c r="C3022" i="1"/>
  <c r="C4567" i="1"/>
  <c r="C4430" i="1"/>
  <c r="C992" i="1"/>
  <c r="C795" i="1"/>
  <c r="C3920" i="1"/>
  <c r="C3455" i="1"/>
  <c r="C4453" i="1"/>
  <c r="C814" i="1"/>
  <c r="C1136" i="1"/>
  <c r="C4352" i="1"/>
  <c r="C857" i="1"/>
  <c r="C4023" i="1"/>
  <c r="C2532" i="1"/>
  <c r="C1112" i="1"/>
  <c r="C114" i="1"/>
  <c r="C1646" i="1"/>
  <c r="C2437" i="1"/>
  <c r="C582" i="1"/>
  <c r="C1331" i="1"/>
  <c r="C2818" i="1"/>
  <c r="C3736" i="1"/>
  <c r="C413" i="1"/>
  <c r="C1768" i="1"/>
  <c r="C1270" i="1"/>
  <c r="C543" i="1"/>
  <c r="C2761" i="1"/>
  <c r="C576" i="1"/>
  <c r="C3239" i="1"/>
  <c r="C4829" i="1"/>
  <c r="C4147" i="1"/>
  <c r="C4221" i="1"/>
  <c r="C2001" i="1"/>
  <c r="C3169" i="1"/>
  <c r="C1468" i="1"/>
  <c r="C3809" i="1"/>
  <c r="C328" i="1"/>
  <c r="C4559" i="1"/>
  <c r="C1038" i="1"/>
  <c r="C3910" i="1"/>
  <c r="C1730" i="1"/>
  <c r="C4336" i="1"/>
  <c r="C944" i="1"/>
  <c r="C4066" i="1"/>
  <c r="C279" i="1"/>
  <c r="C3174" i="1"/>
  <c r="C4571" i="1"/>
  <c r="C715" i="1"/>
  <c r="C3663" i="1"/>
  <c r="C4741" i="1"/>
  <c r="C671" i="1"/>
  <c r="C1960" i="1"/>
  <c r="C3035" i="1"/>
  <c r="C110" i="1"/>
  <c r="C577" i="1"/>
  <c r="C3460" i="1"/>
  <c r="C2772" i="1"/>
  <c r="C4893" i="1"/>
  <c r="C4614" i="1"/>
  <c r="C2260" i="1"/>
  <c r="C3346" i="1"/>
  <c r="C1046" i="1"/>
  <c r="C121" i="1"/>
  <c r="C895" i="1"/>
  <c r="C4098" i="1"/>
  <c r="C4313" i="1"/>
  <c r="C322" i="1"/>
  <c r="C1559" i="1"/>
  <c r="C4472" i="1"/>
  <c r="C50" i="1"/>
  <c r="C2539" i="1"/>
  <c r="C3812" i="1"/>
  <c r="C336" i="1"/>
  <c r="C3222" i="1"/>
  <c r="C2376" i="1"/>
  <c r="C78" i="1"/>
  <c r="C3366" i="1"/>
  <c r="C4045" i="1"/>
  <c r="C4502" i="1"/>
  <c r="C4640" i="1"/>
  <c r="C1665" i="1"/>
  <c r="C996" i="1"/>
  <c r="C1027" i="1"/>
  <c r="C2324" i="1"/>
  <c r="C2593" i="1"/>
  <c r="C4127" i="1"/>
  <c r="C1079" i="1"/>
  <c r="C4131" i="1"/>
  <c r="C1804" i="1"/>
  <c r="C1260" i="1"/>
  <c r="C136" i="1"/>
  <c r="C2943" i="1"/>
  <c r="C1727" i="1"/>
  <c r="C4883" i="1"/>
  <c r="C5091" i="1"/>
  <c r="C2678" i="1"/>
  <c r="C2346" i="1"/>
  <c r="C982" i="1"/>
  <c r="C2647" i="1"/>
  <c r="C2330" i="1"/>
  <c r="C4170" i="1"/>
  <c r="C484" i="1"/>
  <c r="C2152" i="1"/>
  <c r="C1432" i="1"/>
  <c r="C5132" i="1"/>
  <c r="C4459" i="1"/>
  <c r="C4830" i="1"/>
  <c r="C2666" i="1"/>
  <c r="C3922" i="1"/>
  <c r="C3472" i="1"/>
  <c r="C3542" i="1"/>
  <c r="C5059" i="1"/>
  <c r="C1796" i="1"/>
  <c r="C1330" i="1"/>
  <c r="C2165" i="1"/>
  <c r="C3794" i="1"/>
  <c r="C3256" i="1"/>
  <c r="C639" i="1"/>
  <c r="C661" i="1"/>
  <c r="C4296" i="1"/>
  <c r="C495" i="1"/>
  <c r="C3374" i="1"/>
  <c r="C1521" i="1"/>
  <c r="C3166" i="1"/>
  <c r="C1243" i="1"/>
  <c r="C179" i="1"/>
  <c r="C548" i="1"/>
  <c r="C3853" i="1"/>
  <c r="C2904" i="1"/>
  <c r="C4124" i="1"/>
  <c r="C5025" i="1"/>
  <c r="C2621" i="1"/>
  <c r="C3956" i="1"/>
  <c r="C1385" i="1"/>
  <c r="C4628" i="1"/>
  <c r="C4293" i="1"/>
  <c r="C3728" i="1"/>
  <c r="C2253" i="1"/>
  <c r="C2282" i="1"/>
  <c r="C2237" i="1"/>
  <c r="C4011" i="1"/>
  <c r="C2538" i="1"/>
  <c r="C4077" i="1"/>
  <c r="C2766" i="1"/>
  <c r="C1442" i="1"/>
  <c r="C2775" i="1"/>
  <c r="C487" i="1"/>
  <c r="C4697" i="1"/>
  <c r="C836" i="1"/>
  <c r="C3443" i="1"/>
  <c r="C321" i="1"/>
  <c r="C3100" i="1"/>
  <c r="C402" i="1"/>
  <c r="C2682" i="1"/>
  <c r="C2546" i="1"/>
  <c r="C4429" i="1"/>
  <c r="C1553" i="1"/>
  <c r="C721" i="1"/>
  <c r="C4187" i="1"/>
  <c r="C3056" i="1"/>
  <c r="C2796" i="1"/>
  <c r="C1862" i="1"/>
  <c r="C4862" i="1"/>
  <c r="C3177" i="1"/>
  <c r="C1011" i="1"/>
  <c r="C3979" i="1"/>
  <c r="C5092" i="1"/>
  <c r="C3531" i="1"/>
  <c r="C2151" i="1"/>
  <c r="C520" i="1"/>
  <c r="C2290" i="1"/>
  <c r="C511" i="1"/>
  <c r="C2479" i="1"/>
  <c r="C2432" i="1"/>
  <c r="C4638" i="1"/>
  <c r="C5052" i="1"/>
  <c r="C3078" i="1"/>
  <c r="C4657" i="1"/>
  <c r="C5207" i="1"/>
  <c r="C3131" i="1"/>
  <c r="C2806" i="1"/>
  <c r="C2743" i="1"/>
  <c r="C1822" i="1"/>
  <c r="C2397" i="1"/>
  <c r="C5012" i="1"/>
  <c r="C3903" i="1"/>
  <c r="C3562" i="1"/>
  <c r="C3851" i="1"/>
  <c r="C4138" i="1"/>
  <c r="C4911" i="1"/>
  <c r="C3161" i="1"/>
  <c r="C161" i="1"/>
  <c r="C442" i="1"/>
  <c r="C3041" i="1"/>
  <c r="C503" i="1"/>
  <c r="C1208" i="1"/>
  <c r="C3680" i="1"/>
  <c r="C337" i="1"/>
  <c r="C1200" i="1"/>
  <c r="C1089" i="1"/>
  <c r="C3560" i="1"/>
  <c r="C4078" i="1"/>
  <c r="C1193" i="1"/>
  <c r="C1304" i="1"/>
  <c r="C2843" i="1"/>
  <c r="C1394" i="1"/>
  <c r="C4495" i="1"/>
  <c r="C607" i="1"/>
  <c r="C2495" i="1"/>
  <c r="C4838" i="1"/>
  <c r="C2771" i="1"/>
  <c r="C2788" i="1"/>
  <c r="C847" i="1"/>
  <c r="C4999" i="1"/>
  <c r="C82" i="1"/>
  <c r="C749" i="1"/>
  <c r="C2344" i="1"/>
  <c r="C4940" i="1"/>
  <c r="C2471" i="1"/>
  <c r="C1485" i="1"/>
  <c r="C1097" i="1"/>
  <c r="C1467" i="1"/>
  <c r="C401" i="1"/>
  <c r="C2015" i="1"/>
  <c r="C5106" i="1"/>
  <c r="C4297" i="1"/>
  <c r="C2578" i="1"/>
  <c r="C3159" i="1"/>
  <c r="C1161" i="1"/>
  <c r="C4517" i="1"/>
  <c r="C3392" i="1"/>
  <c r="C203" i="1"/>
  <c r="C1615" i="1"/>
  <c r="C4342" i="1"/>
  <c r="C5128" i="1"/>
  <c r="C4921" i="1"/>
  <c r="C3025" i="1"/>
  <c r="C2307" i="1"/>
  <c r="C501" i="1"/>
  <c r="C2095" i="1"/>
  <c r="C1955" i="1"/>
  <c r="C3037" i="1"/>
  <c r="C2289" i="1"/>
  <c r="C183" i="1"/>
  <c r="C1068" i="1"/>
  <c r="C325" i="1"/>
  <c r="C4441" i="1"/>
  <c r="C429" i="1"/>
  <c r="C4237" i="1"/>
  <c r="C4266" i="1"/>
  <c r="C4068" i="1"/>
  <c r="C3638" i="1"/>
  <c r="C45" i="1"/>
  <c r="C369" i="1"/>
  <c r="C1788" i="1"/>
  <c r="C3104" i="1"/>
  <c r="C102" i="1"/>
  <c r="C908" i="1"/>
  <c r="C2368" i="1"/>
  <c r="C223" i="1"/>
  <c r="C1817" i="1"/>
  <c r="C1235" i="1"/>
  <c r="C4892" i="1"/>
  <c r="C3757" i="1"/>
  <c r="C1021" i="1"/>
  <c r="C2040" i="1"/>
  <c r="C5173" i="1"/>
  <c r="C2503" i="1"/>
  <c r="C769" i="1"/>
  <c r="C1280" i="1"/>
  <c r="C1199" i="1"/>
  <c r="C2268" i="1"/>
  <c r="C3601" i="1"/>
  <c r="C3048" i="1"/>
  <c r="C3310" i="1"/>
  <c r="C1529" i="1"/>
  <c r="C1500" i="1"/>
  <c r="C2267" i="1"/>
  <c r="C779" i="1"/>
  <c r="C2768" i="1"/>
  <c r="C430" i="1"/>
  <c r="C3021" i="1"/>
  <c r="C2679" i="1"/>
  <c r="C4804" i="1"/>
  <c r="C2813" i="1"/>
  <c r="C539" i="1"/>
  <c r="C1396" i="1"/>
  <c r="C2548" i="1"/>
  <c r="C314" i="1"/>
  <c r="C4933" i="1"/>
  <c r="C4027" i="1"/>
  <c r="C324" i="1"/>
  <c r="C3780" i="1"/>
  <c r="C790" i="1"/>
  <c r="C2785" i="1"/>
  <c r="C2149" i="1"/>
  <c r="C3840" i="1"/>
  <c r="C2519" i="1"/>
  <c r="C1794" i="1"/>
  <c r="C2373" i="1"/>
  <c r="C1060" i="1"/>
  <c r="C4988" i="1"/>
  <c r="C2183" i="1"/>
  <c r="C2522" i="1"/>
  <c r="C4702" i="1"/>
  <c r="C446" i="1"/>
  <c r="C4314" i="1"/>
  <c r="C4842" i="1"/>
  <c r="C1512" i="1"/>
  <c r="C250" i="1"/>
  <c r="C4488" i="1"/>
  <c r="C3274" i="1"/>
  <c r="C1074" i="1"/>
  <c r="C4641" i="1"/>
  <c r="C61" i="1"/>
  <c r="C1939" i="1"/>
  <c r="C2883" i="1"/>
  <c r="C2754" i="1"/>
  <c r="C1031" i="1"/>
  <c r="C4677" i="1"/>
  <c r="C1561" i="1"/>
  <c r="C3430" i="1"/>
  <c r="C3306" i="1"/>
  <c r="C1053" i="1"/>
  <c r="C3603" i="1"/>
  <c r="C1268" i="1"/>
  <c r="C3669" i="1"/>
  <c r="C3768" i="1"/>
  <c r="C1441" i="1"/>
  <c r="C684" i="1"/>
  <c r="C1172" i="1"/>
  <c r="C1177" i="1"/>
  <c r="C2388" i="1"/>
  <c r="C4234" i="1"/>
  <c r="C3713" i="1"/>
  <c r="C2097" i="1"/>
  <c r="C1848" i="1"/>
  <c r="C981" i="1"/>
  <c r="C4277" i="1"/>
  <c r="C257" i="1"/>
  <c r="C1149" i="1"/>
  <c r="C2911" i="1"/>
  <c r="C2952" i="1"/>
  <c r="C1742" i="1"/>
  <c r="C1830" i="1"/>
  <c r="C2644" i="1"/>
  <c r="C2808" i="1"/>
  <c r="C4712" i="1"/>
  <c r="C4375" i="1"/>
  <c r="C1296" i="1"/>
  <c r="C768" i="1"/>
  <c r="C968" i="1"/>
  <c r="C2068" i="1"/>
  <c r="C213" i="1"/>
  <c r="C3447" i="1"/>
  <c r="C4411" i="1"/>
  <c r="C2261" i="1"/>
  <c r="C2964" i="1"/>
  <c r="C1591" i="1"/>
  <c r="C4806" i="1"/>
  <c r="C4324" i="1"/>
  <c r="C5176" i="1"/>
  <c r="C591" i="1"/>
  <c r="C4612" i="1"/>
  <c r="C1887" i="1"/>
  <c r="C1256" i="1"/>
  <c r="C854" i="1"/>
  <c r="C605" i="1"/>
  <c r="C4967" i="1"/>
  <c r="C409" i="1"/>
  <c r="C2293" i="1"/>
  <c r="C4120" i="1"/>
  <c r="C2484" i="1"/>
  <c r="C4006" i="1"/>
  <c r="C2750" i="1"/>
  <c r="C3411" i="1"/>
  <c r="C4480" i="1"/>
  <c r="C3619" i="1"/>
  <c r="C3844" i="1"/>
  <c r="C1528" i="1"/>
  <c r="C5078" i="1"/>
  <c r="C346" i="1"/>
  <c r="C311" i="1"/>
  <c r="C232" i="1"/>
  <c r="C4448" i="1"/>
  <c r="C1674" i="1"/>
  <c r="C3495" i="1"/>
  <c r="C2054" i="1"/>
  <c r="C1007" i="1"/>
  <c r="C4822" i="1"/>
  <c r="C1764" i="1"/>
  <c r="C2222" i="1"/>
  <c r="C2416" i="1"/>
  <c r="C1576" i="1"/>
  <c r="C2078" i="1"/>
  <c r="C2737" i="1"/>
  <c r="C2724" i="1"/>
  <c r="C3217" i="1"/>
  <c r="C1378" i="1"/>
  <c r="C5137" i="1"/>
  <c r="C5050" i="1"/>
  <c r="C2073" i="1"/>
  <c r="C3085" i="1"/>
  <c r="C3153" i="1"/>
  <c r="C3124" i="1"/>
  <c r="C4438" i="1"/>
  <c r="C995" i="1"/>
  <c r="C2256" i="1"/>
  <c r="C1026" i="1"/>
  <c r="C4030" i="1"/>
  <c r="C4722" i="1"/>
  <c r="C3919" i="1"/>
  <c r="C2304" i="1"/>
  <c r="C4895" i="1"/>
  <c r="C2690" i="1"/>
  <c r="C4646" i="1"/>
  <c r="C5142" i="1"/>
  <c r="C2954" i="1"/>
  <c r="C2793" i="1"/>
  <c r="C3625" i="1"/>
  <c r="C4760" i="1"/>
  <c r="C2220" i="1"/>
  <c r="C725" i="1"/>
  <c r="C308" i="1"/>
  <c r="C4538" i="1"/>
  <c r="C4816" i="1"/>
  <c r="C496" i="1"/>
  <c r="C1421" i="1"/>
  <c r="C1224" i="1"/>
  <c r="C2633" i="1"/>
  <c r="C4566" i="1"/>
  <c r="C1567" i="1"/>
  <c r="C1502" i="1"/>
  <c r="C1346" i="1"/>
  <c r="C2685" i="1"/>
  <c r="C4807" i="1"/>
  <c r="C1158" i="1"/>
  <c r="C3076" i="1"/>
  <c r="C3146" i="1"/>
  <c r="C4939" i="1"/>
  <c r="C1482" i="1"/>
  <c r="C4397" i="1"/>
  <c r="C1535" i="1"/>
  <c r="C2021" i="1"/>
  <c r="C3125" i="1"/>
  <c r="C4152" i="1"/>
  <c r="C1198" i="1"/>
  <c r="C3070" i="1"/>
  <c r="C510" i="1"/>
  <c r="C3798" i="1"/>
  <c r="C626" i="1"/>
  <c r="C4422" i="1"/>
  <c r="C2917" i="1"/>
  <c r="C872" i="1"/>
  <c r="C2198" i="1"/>
  <c r="C3141" i="1"/>
  <c r="C3613" i="1"/>
  <c r="C4026" i="1"/>
  <c r="C1135" i="1"/>
  <c r="C604" i="1"/>
  <c r="C3394" i="1"/>
  <c r="C4446" i="1"/>
  <c r="C1223" i="1"/>
  <c r="C588" i="1"/>
  <c r="C260" i="1"/>
  <c r="C866" i="1"/>
  <c r="C2667" i="1"/>
  <c r="C2399" i="1"/>
  <c r="C4511" i="1"/>
  <c r="C4228" i="1"/>
  <c r="C775" i="1"/>
  <c r="C1369" i="1"/>
  <c r="C4031" i="1"/>
  <c r="C1588" i="1"/>
  <c r="C2478" i="1"/>
  <c r="C4116" i="1"/>
  <c r="C2096" i="1"/>
  <c r="C935" i="1"/>
  <c r="C813" i="1"/>
  <c r="C2549" i="1"/>
  <c r="C4334" i="1"/>
  <c r="C4180" i="1"/>
  <c r="C989" i="1"/>
  <c r="C3907" i="1"/>
  <c r="C1962" i="1"/>
  <c r="C119" i="1"/>
  <c r="C2661" i="1"/>
  <c r="C4588" i="1"/>
  <c r="C4810" i="1"/>
  <c r="C4270" i="1"/>
  <c r="C1350" i="1"/>
  <c r="C4346" i="1"/>
  <c r="C2322" i="1"/>
  <c r="C1842" i="1"/>
  <c r="C820" i="1"/>
  <c r="C4872" i="1"/>
  <c r="C4700" i="1"/>
  <c r="C165" i="1"/>
  <c r="C3192" i="1"/>
  <c r="C823" i="1"/>
  <c r="C1956" i="1"/>
  <c r="C1445" i="1"/>
  <c r="C699" i="1"/>
  <c r="C1753" i="1"/>
  <c r="C1629" i="1"/>
  <c r="C4460" i="1"/>
  <c r="C1339" i="1"/>
  <c r="C2338" i="1"/>
  <c r="C475" i="1"/>
  <c r="C2799" i="1"/>
  <c r="C494" i="1"/>
  <c r="C2427" i="1"/>
  <c r="C4137" i="1"/>
  <c r="C695" i="1"/>
  <c r="C2411" i="1"/>
  <c r="C1573" i="1"/>
  <c r="C5226" i="1"/>
  <c r="C3248" i="1"/>
  <c r="C2956" i="1"/>
  <c r="C275" i="1"/>
  <c r="C4146" i="1"/>
  <c r="C4875" i="1"/>
  <c r="C2547" i="1"/>
  <c r="C4454" i="1"/>
  <c r="C4871" i="1"/>
  <c r="C1683" i="1"/>
  <c r="C4831" i="1"/>
  <c r="C4814" i="1"/>
  <c r="C390" i="1"/>
  <c r="C1737" i="1"/>
  <c r="C2890" i="1"/>
  <c r="C1297" i="1"/>
  <c r="C4986" i="1"/>
  <c r="C848" i="1"/>
  <c r="C3980" i="1"/>
  <c r="C4389" i="1"/>
  <c r="C1600" i="1"/>
  <c r="C2398" i="1"/>
  <c r="C1391" i="1"/>
  <c r="C2135" i="1"/>
  <c r="C3913" i="1"/>
  <c r="C864" i="1"/>
  <c r="C4984" i="1"/>
  <c r="C3963" i="1"/>
  <c r="C4896" i="1"/>
  <c r="C4251" i="1"/>
  <c r="C4780" i="1"/>
  <c r="C2544" i="1"/>
  <c r="C1546" i="1"/>
  <c r="C2994" i="1"/>
  <c r="C5096" i="1"/>
  <c r="C3651" i="1"/>
  <c r="C1901" i="1"/>
  <c r="C218" i="1"/>
  <c r="C4423" i="1"/>
  <c r="C2457" i="1"/>
  <c r="C5041" i="1"/>
  <c r="C564" i="1"/>
  <c r="C2595" i="1"/>
  <c r="C1712" i="1"/>
  <c r="C3710" i="1"/>
  <c r="C1861" i="1"/>
  <c r="C1010" i="1"/>
  <c r="C3833" i="1"/>
  <c r="C4859" i="1"/>
  <c r="C839" i="1"/>
  <c r="C675" i="1"/>
  <c r="C1498" i="1"/>
  <c r="C698" i="1"/>
  <c r="C2252" i="1"/>
  <c r="C897" i="1"/>
  <c r="C486" i="1"/>
  <c r="C2967" i="1"/>
  <c r="C11" i="1"/>
  <c r="C3926" i="1"/>
  <c r="C7" i="1"/>
  <c r="C620" i="1"/>
  <c r="C4020" i="1"/>
  <c r="C3295" i="1"/>
  <c r="C46" i="1"/>
  <c r="C3954" i="1"/>
  <c r="C2629" i="1"/>
  <c r="C3351" i="1"/>
  <c r="C235" i="1"/>
  <c r="C1092" i="1"/>
  <c r="C1052" i="1"/>
  <c r="C1317" i="1"/>
  <c r="C807" i="1"/>
  <c r="C3335" i="1"/>
  <c r="C964" i="1"/>
  <c r="C3421" i="1"/>
  <c r="C2384" i="1"/>
  <c r="C4350" i="1"/>
  <c r="C1805" i="1"/>
  <c r="C4733" i="1"/>
  <c r="C4363" i="1"/>
  <c r="C3997" i="1"/>
  <c r="C1655" i="1"/>
  <c r="C717" i="1"/>
  <c r="C4928" i="1"/>
  <c r="C3856" i="1"/>
  <c r="C1329" i="1"/>
  <c r="C4017" i="1"/>
  <c r="C1648" i="1"/>
  <c r="C4126" i="1"/>
  <c r="C3060" i="1"/>
  <c r="C2563" i="1"/>
  <c r="C2010" i="1"/>
  <c r="C3356" i="1"/>
  <c r="C2651" i="1"/>
  <c r="C3279" i="1"/>
  <c r="C5183" i="1"/>
  <c r="C2392" i="1"/>
  <c r="C5149" i="1"/>
  <c r="C4910" i="1"/>
  <c r="C969" i="1"/>
  <c r="C2630" i="1"/>
  <c r="C691" i="1"/>
  <c r="C4914" i="1"/>
  <c r="C1857" i="1"/>
  <c r="C403" i="1"/>
  <c r="C2283" i="1"/>
  <c r="C1902" i="1"/>
  <c r="C3231" i="1"/>
  <c r="C2596" i="1"/>
  <c r="C3425" i="1"/>
  <c r="C876" i="1"/>
  <c r="C3456" i="1"/>
  <c r="C4531" i="1"/>
  <c r="C3428" i="1"/>
  <c r="C202" i="1"/>
  <c r="C2928" i="1"/>
  <c r="C2984" i="1"/>
  <c r="C987" i="1"/>
  <c r="C2756" i="1"/>
  <c r="C3559" i="1"/>
  <c r="C3095" i="1"/>
  <c r="C3314" i="1"/>
  <c r="C3962" i="1"/>
  <c r="C4885" i="1"/>
  <c r="C2228" i="1"/>
  <c r="C917" i="1"/>
  <c r="C4908" i="1"/>
  <c r="C1752" i="1"/>
  <c r="C1711" i="1"/>
  <c r="C3397" i="1"/>
  <c r="C1335" i="1"/>
  <c r="C5102" i="1"/>
  <c r="C638" i="1"/>
  <c r="C2639" i="1"/>
  <c r="C4089" i="1"/>
  <c r="C616" i="1"/>
  <c r="C3582" i="1"/>
  <c r="C3648" i="1"/>
  <c r="C1698" i="1"/>
  <c r="C4598" i="1"/>
  <c r="C2420" i="1"/>
  <c r="C3353" i="1"/>
  <c r="C209" i="1"/>
  <c r="C579" i="1"/>
  <c r="C1819" i="1"/>
  <c r="C5049" i="1"/>
  <c r="C3252" i="1"/>
  <c r="C1306" i="1"/>
  <c r="C3940" i="1"/>
  <c r="C2854" i="1"/>
  <c r="C268" i="1"/>
  <c r="C1178" i="1"/>
  <c r="C83" i="1"/>
  <c r="C3541" i="1"/>
  <c r="C630" i="1"/>
  <c r="C2052" i="1"/>
  <c r="C3099" i="1"/>
  <c r="C2313" i="1"/>
  <c r="C2401" i="1"/>
  <c r="C1664" i="1"/>
  <c r="C2934" i="1"/>
  <c r="C231" i="1"/>
  <c r="C4600" i="1"/>
  <c r="C1426" i="1"/>
  <c r="C4328" i="1"/>
  <c r="C4979" i="1"/>
  <c r="C3469" i="1"/>
  <c r="C5177" i="1"/>
  <c r="C2249" i="1"/>
  <c r="C1147" i="1"/>
  <c r="C3074" i="1"/>
  <c r="C386" i="1"/>
  <c r="C451" i="1"/>
  <c r="C880" i="1"/>
  <c r="C998" i="1"/>
  <c r="C4373" i="1"/>
  <c r="C4154" i="1"/>
  <c r="C5056" i="1"/>
  <c r="C1175" i="1"/>
  <c r="C3371" i="1"/>
  <c r="C3491" i="1"/>
  <c r="C1916" i="1"/>
  <c r="C2079" i="1"/>
  <c r="C4957" i="1"/>
  <c r="C4239" i="1"/>
  <c r="C126" i="1"/>
  <c r="C3487" i="1"/>
  <c r="C1929" i="1"/>
  <c r="C2137" i="1"/>
  <c r="C4811" i="1"/>
  <c r="C2554" i="1"/>
  <c r="C2846" i="1"/>
  <c r="C2533" i="1"/>
  <c r="C4271" i="1"/>
  <c r="C1677" i="1"/>
  <c r="C4323" i="1"/>
  <c r="C108" i="1"/>
  <c r="C2853" i="1"/>
  <c r="C2905" i="1"/>
  <c r="C887" i="1"/>
  <c r="C5222" i="1"/>
  <c r="C4445" i="1"/>
  <c r="C3243" i="1"/>
  <c r="C4010" i="1"/>
  <c r="C2201" i="1"/>
  <c r="C3773" i="1"/>
  <c r="C1326" i="1"/>
  <c r="C381" i="1"/>
  <c r="C985" i="1"/>
  <c r="C3079" i="1"/>
  <c r="C3678" i="1"/>
  <c r="C4537" i="1"/>
  <c r="C2707" i="1"/>
  <c r="C4980" i="1"/>
  <c r="C1189" i="1"/>
  <c r="C267" i="1"/>
  <c r="C4772" i="1"/>
  <c r="C894" i="1"/>
  <c r="C1980" i="1"/>
  <c r="C799" i="1"/>
  <c r="C1992" i="1"/>
  <c r="C3885" i="1"/>
  <c r="C3179" i="1"/>
  <c r="C4484" i="1"/>
  <c r="C2355" i="1"/>
  <c r="C4800" i="1"/>
  <c r="C4582" i="1"/>
  <c r="C3235" i="1"/>
  <c r="C1654" i="1"/>
  <c r="C2122" i="1"/>
  <c r="C1660" i="1"/>
  <c r="C3313" i="1"/>
  <c r="C530" i="1"/>
  <c r="C1300" i="1"/>
  <c r="C2714" i="1"/>
  <c r="C1293" i="1"/>
  <c r="C1692" i="1"/>
  <c r="C1911" i="1"/>
  <c r="C1082" i="1"/>
  <c r="C1114" i="1"/>
  <c r="C1845" i="1"/>
  <c r="C4544" i="1"/>
  <c r="C1987" i="1"/>
  <c r="C1032" i="1"/>
  <c r="C2783" i="1"/>
  <c r="C2536" i="1"/>
  <c r="C3879" i="1"/>
  <c r="C2004" i="1"/>
  <c r="C1228" i="1"/>
  <c r="C415" i="1"/>
  <c r="C180" i="1"/>
  <c r="C2791" i="1"/>
  <c r="C3749" i="1"/>
  <c r="C3864" i="1"/>
  <c r="C2394" i="1"/>
  <c r="C2255" i="1"/>
  <c r="C674" i="1"/>
  <c r="C3368" i="1"/>
  <c r="C3383" i="1"/>
  <c r="C327" i="1"/>
  <c r="C1144" i="1"/>
  <c r="C3848" i="1"/>
  <c r="C4226" i="1"/>
  <c r="C1057" i="1"/>
  <c r="C1456" i="1"/>
  <c r="C3553" i="1"/>
  <c r="C4691" i="1"/>
  <c r="C4449" i="1"/>
  <c r="C2583" i="1"/>
  <c r="C1558" i="1"/>
  <c r="C2665" i="1"/>
  <c r="C5060" i="1"/>
  <c r="C4996" i="1"/>
  <c r="C1988" i="1"/>
  <c r="C812" i="1"/>
  <c r="C3250" i="1"/>
  <c r="C4853" i="1"/>
  <c r="C3474" i="1"/>
  <c r="C319" i="1"/>
  <c r="C490" i="1"/>
  <c r="C273" i="1"/>
  <c r="C4773" i="1"/>
  <c r="C3275" i="1"/>
  <c r="C869" i="1"/>
  <c r="C2637" i="1"/>
  <c r="C2658" i="1"/>
  <c r="C395" i="1"/>
  <c r="C3787" i="1"/>
  <c r="C3620" i="1"/>
  <c r="C3133" i="1"/>
  <c r="C4421" i="1"/>
  <c r="C100" i="1"/>
  <c r="C5202" i="1"/>
  <c r="C1254" i="1"/>
  <c r="C4104" i="1"/>
  <c r="C1638" i="1"/>
  <c r="C1215" i="1"/>
  <c r="C2591" i="1"/>
  <c r="C791" i="1"/>
  <c r="C732" i="1"/>
  <c r="C3096" i="1"/>
  <c r="C1295" i="1"/>
  <c r="C4932" i="1"/>
  <c r="C2722" i="1"/>
  <c r="C3378" i="1"/>
  <c r="C3000" i="1"/>
  <c r="C3569" i="1"/>
  <c r="C523" i="1"/>
  <c r="C1795" i="1"/>
  <c r="C4841" i="1"/>
  <c r="C3752" i="1"/>
  <c r="C4273" i="1"/>
  <c r="C142" i="1"/>
  <c r="C3745" i="1"/>
  <c r="C2389" i="1"/>
  <c r="C662" i="1"/>
  <c r="C3502" i="1"/>
  <c r="C4003" i="1"/>
  <c r="C261" i="1"/>
  <c r="C3817" i="1"/>
  <c r="C2684" i="1"/>
  <c r="C205" i="1"/>
  <c r="C1140" i="1"/>
  <c r="C419" i="1"/>
  <c r="C4616" i="1"/>
  <c r="C3195" i="1"/>
  <c r="C191" i="1"/>
  <c r="C105" i="1"/>
  <c r="C4265" i="1"/>
  <c r="C2347" i="1"/>
  <c r="C2720" i="1"/>
  <c r="C3031" i="1"/>
  <c r="C1938" i="1"/>
  <c r="C1525" i="1"/>
  <c r="C1214" i="1"/>
  <c r="C3860" i="1"/>
  <c r="C439" i="1"/>
  <c r="C1240" i="1"/>
  <c r="C4823" i="1"/>
  <c r="C144" i="1"/>
  <c r="C1132" i="1"/>
  <c r="C4623" i="1"/>
  <c r="C3024" i="1"/>
  <c r="C2318" i="1"/>
  <c r="C1694" i="1"/>
  <c r="C1575" i="1"/>
  <c r="C3129" i="1"/>
  <c r="C3707" i="1"/>
  <c r="C201" i="1"/>
  <c r="C1920" i="1"/>
  <c r="C3112" i="1"/>
  <c r="C2929" i="1"/>
  <c r="C4025" i="1"/>
  <c r="C65" i="1"/>
  <c r="C1548" i="1"/>
  <c r="C4303" i="1"/>
  <c r="C2512" i="1"/>
  <c r="C2765" i="1"/>
  <c r="C4716" i="1"/>
  <c r="C1657" i="1"/>
  <c r="C4255" i="1"/>
  <c r="C1101" i="1"/>
  <c r="C2445" i="1"/>
  <c r="C4391" i="1"/>
  <c r="C5089" i="1"/>
  <c r="C1411" i="1"/>
  <c r="C4483" i="1"/>
  <c r="C2365" i="1"/>
  <c r="C4307" i="1"/>
  <c r="C1589" i="1"/>
  <c r="C1941" i="1"/>
  <c r="C3196" i="1"/>
  <c r="C1758" i="1"/>
  <c r="C4276" i="1"/>
  <c r="C2460" i="1"/>
  <c r="C3167" i="1"/>
  <c r="C2332" i="1"/>
  <c r="C1680" i="1"/>
  <c r="C4064" i="1"/>
  <c r="C2655" i="1"/>
  <c r="C1653" i="1"/>
  <c r="C1759" i="1"/>
  <c r="C4503" i="1"/>
  <c r="C999" i="1"/>
  <c r="C4563" i="1"/>
  <c r="C5110" i="1"/>
  <c r="C211" i="1"/>
  <c r="C1428" i="1"/>
  <c r="C1569" i="1"/>
  <c r="C1850" i="1"/>
  <c r="C2390" i="1"/>
  <c r="C2986" i="1"/>
  <c r="C4260" i="1"/>
  <c r="C4107" i="1"/>
  <c r="C4451" i="1"/>
  <c r="C2354" i="1"/>
  <c r="C2995" i="1"/>
  <c r="C1739" i="1"/>
  <c r="C2312" i="1"/>
  <c r="C3298" i="1"/>
  <c r="C1825" i="1"/>
  <c r="C1619" i="1"/>
  <c r="C3775" i="1"/>
  <c r="C3097" i="1"/>
  <c r="C41" i="1"/>
  <c r="C1014" i="1"/>
  <c r="C2527" i="1"/>
  <c r="C3807" i="1"/>
  <c r="C1635" i="1"/>
  <c r="C3215" i="1"/>
  <c r="C1909" i="1"/>
  <c r="C3822" i="1"/>
  <c r="C871" i="1"/>
  <c r="C950" i="1"/>
  <c r="C1474" i="1"/>
  <c r="C204" i="1"/>
  <c r="C4119" i="1"/>
  <c r="C4282" i="1"/>
  <c r="C3972" i="1"/>
  <c r="C4673" i="1"/>
  <c r="C4762" i="1"/>
  <c r="C3714" i="1"/>
  <c r="C4845" i="1"/>
  <c r="C3228" i="1"/>
  <c r="C750" i="1"/>
  <c r="C2247" i="1"/>
  <c r="C4605" i="1"/>
  <c r="C4785" i="1"/>
  <c r="C4545" i="1"/>
  <c r="C2604" i="1"/>
  <c r="C599" i="1"/>
  <c r="C3210" i="1"/>
  <c r="C1276" i="1"/>
  <c r="C4884" i="1"/>
  <c r="C5189" i="1"/>
  <c r="C4524" i="1"/>
  <c r="C4686" i="1"/>
  <c r="C280" i="1"/>
  <c r="C2521" i="1"/>
  <c r="C1859" i="1"/>
  <c r="C834" i="1"/>
  <c r="C2225" i="1"/>
  <c r="C3293" i="1"/>
  <c r="C3043" i="1"/>
  <c r="C5178" i="1"/>
  <c r="C1867" i="1"/>
  <c r="C2448" i="1"/>
  <c r="C3905" i="1"/>
  <c r="C2047" i="1"/>
  <c r="C4041" i="1"/>
  <c r="C3054" i="1"/>
  <c r="C710" i="1"/>
  <c r="C3552" i="1"/>
  <c r="C4974" i="1"/>
  <c r="C3684" i="1"/>
  <c r="C301" i="1"/>
  <c r="C2193" i="1"/>
  <c r="C1936" i="1"/>
  <c r="C1119" i="1"/>
  <c r="C3081" i="1"/>
  <c r="C3507" i="1"/>
  <c r="C4019" i="1"/>
  <c r="C3121" i="1"/>
  <c r="C1563" i="1"/>
  <c r="C4532" i="1"/>
  <c r="C471" i="1"/>
  <c r="C4051" i="1"/>
  <c r="C3471" i="1"/>
  <c r="C4736" i="1"/>
  <c r="C425" i="1"/>
  <c r="C3546" i="1"/>
  <c r="C2607" i="1"/>
  <c r="C2618" i="1"/>
  <c r="C472" i="1"/>
  <c r="C1324" i="1"/>
  <c r="C4610" i="1"/>
  <c r="C3082" i="1"/>
  <c r="C1579" i="1"/>
  <c r="C2488" i="1"/>
  <c r="C3199" i="1"/>
  <c r="C584" i="1"/>
  <c r="C2026" i="1"/>
  <c r="C1277" i="1"/>
  <c r="C2833" i="1"/>
  <c r="C344" i="1"/>
  <c r="C3276" i="1"/>
  <c r="C2856" i="1"/>
  <c r="C5020" i="1"/>
  <c r="C4688" i="1"/>
  <c r="C4171" i="1"/>
  <c r="C3499" i="1"/>
  <c r="C274" i="1"/>
  <c r="C4728" i="1"/>
  <c r="C3734" i="1"/>
  <c r="C2740" i="1"/>
  <c r="C2120" i="1"/>
  <c r="C2363" i="1"/>
  <c r="C2558" i="1"/>
  <c r="C1597" i="1"/>
  <c r="C568" i="1"/>
  <c r="C2828" i="1"/>
  <c r="C3544" i="1"/>
  <c r="C4674" i="1"/>
  <c r="C3900" i="1"/>
  <c r="C4074" i="1"/>
  <c r="C1408" i="1"/>
  <c r="C4991" i="1"/>
  <c r="C1626" i="1"/>
  <c r="C2910" i="1"/>
  <c r="C2886" i="1"/>
  <c r="C5018" i="1"/>
  <c r="C2412" i="1"/>
  <c r="C3057" i="1"/>
  <c r="C2206" i="1"/>
  <c r="C3914" i="1"/>
  <c r="C3253" i="1"/>
  <c r="C4656" i="1"/>
  <c r="C806" i="1"/>
  <c r="C1221" i="1"/>
  <c r="C4687" i="1"/>
  <c r="C2879" i="1"/>
  <c r="C2612" i="1"/>
  <c r="C2043" i="1"/>
  <c r="C4754" i="1"/>
  <c r="C2882" i="1"/>
  <c r="C2187" i="1"/>
  <c r="C4179" i="1"/>
  <c r="C896" i="1"/>
  <c r="C330" i="1"/>
  <c r="C5039" i="1"/>
  <c r="C5017" i="1"/>
  <c r="C1556" i="1"/>
  <c r="C5069" i="1"/>
  <c r="C2769" i="1"/>
  <c r="C5016" i="1"/>
  <c r="C2081" i="1"/>
  <c r="C20" i="1"/>
  <c r="C198" i="1"/>
  <c r="C2957" i="1"/>
  <c r="C2826" i="1"/>
  <c r="C3249" i="1"/>
  <c r="C3194" i="1"/>
  <c r="C4923" i="1"/>
  <c r="C1033" i="1"/>
  <c r="C1934" i="1"/>
  <c r="C182" i="1"/>
  <c r="C636" i="1"/>
  <c r="C4490" i="1"/>
  <c r="C2431" i="1"/>
  <c r="C856" i="1"/>
  <c r="C2731" i="1"/>
  <c r="C2300" i="1"/>
  <c r="C3693" i="1"/>
  <c r="C4161" i="1"/>
  <c r="C1287" i="1"/>
  <c r="C4232" i="1"/>
  <c r="C4164" i="1"/>
  <c r="C2807" i="1"/>
  <c r="C72" i="1"/>
  <c r="C889" i="1"/>
  <c r="C312" i="1"/>
  <c r="C118" i="1"/>
  <c r="C1852" i="1"/>
  <c r="C3304" i="1"/>
  <c r="C1625" i="1"/>
  <c r="C3334" i="1"/>
  <c r="C2098" i="1"/>
  <c r="C881" i="1"/>
  <c r="C3187" i="1"/>
  <c r="C2257" i="1"/>
  <c r="C4620" i="1"/>
  <c r="C1976" i="1"/>
  <c r="C398" i="1"/>
  <c r="C4319" i="1"/>
  <c r="C3157" i="1"/>
  <c r="C4201" i="1"/>
  <c r="C2687" i="1"/>
  <c r="C3936" i="1"/>
  <c r="C3350" i="1"/>
  <c r="C1171" i="1"/>
  <c r="C4163" i="1"/>
  <c r="C3788" i="1"/>
  <c r="C2849" i="1"/>
  <c r="C1931" i="1"/>
  <c r="C4368" i="1"/>
  <c r="C3957" i="1"/>
  <c r="C4200" i="1"/>
  <c r="C153" i="1"/>
  <c r="C2970" i="1"/>
  <c r="C5046" i="1"/>
  <c r="C619" i="1"/>
  <c r="C4024" i="1"/>
  <c r="C4168" i="1"/>
  <c r="C467" i="1"/>
  <c r="C780" i="1"/>
  <c r="C2148" i="1"/>
  <c r="C4337" i="1"/>
  <c r="C3896" i="1"/>
  <c r="C4091" i="1"/>
  <c r="C1165" i="1"/>
  <c r="C2746" i="1"/>
  <c r="C1430" i="1"/>
  <c r="C2396" i="1"/>
  <c r="C3790" i="1"/>
  <c r="C1985" i="1"/>
  <c r="C3676" i="1"/>
  <c r="C5033" i="1"/>
  <c r="C4365" i="1"/>
  <c r="C4332" i="1"/>
  <c r="C1388" i="1"/>
  <c r="C1537" i="1"/>
  <c r="C861" i="1"/>
  <c r="C3533" i="1"/>
  <c r="C2435" i="1"/>
  <c r="C155" i="1"/>
  <c r="C670" i="1"/>
  <c r="C2729" i="1"/>
  <c r="C1263" i="1"/>
  <c r="C666" i="1"/>
  <c r="C2306" i="1"/>
  <c r="C617" i="1"/>
  <c r="C3122" i="1"/>
  <c r="C2989" i="1"/>
  <c r="C4253" i="1"/>
  <c r="C3120" i="1"/>
  <c r="C2110" i="1"/>
  <c r="C3545" i="1"/>
  <c r="C2041" i="1"/>
  <c r="C1969" i="1"/>
  <c r="C2407" i="1"/>
  <c r="C1634" i="1"/>
  <c r="C2965" i="1"/>
  <c r="C2587" i="1"/>
  <c r="C1669" i="1"/>
  <c r="C3463" i="1"/>
  <c r="C4560" i="1"/>
  <c r="C3621" i="1"/>
  <c r="C1870" i="1"/>
  <c r="C685" i="1"/>
  <c r="C237" i="1"/>
  <c r="C2921" i="1"/>
  <c r="C4952" i="1"/>
  <c r="C1813" i="1"/>
  <c r="C3387" i="1"/>
  <c r="C4889" i="1"/>
  <c r="C242" i="1"/>
  <c r="C2935" i="1"/>
  <c r="C3930" i="1"/>
  <c r="C5108" i="1"/>
  <c r="C3578" i="1"/>
  <c r="C1096" i="1"/>
  <c r="C2169" i="1"/>
  <c r="C4626" i="1"/>
  <c r="C394" i="1"/>
  <c r="C1750" i="1"/>
  <c r="C870" i="1"/>
  <c r="C4851" i="1"/>
  <c r="C4888" i="1"/>
  <c r="C1790" i="1"/>
  <c r="C2434" i="1"/>
  <c r="C3152" i="1"/>
  <c r="C829" i="1"/>
  <c r="C655" i="1"/>
  <c r="C238" i="1"/>
  <c r="C4729" i="1"/>
  <c r="C898" i="1"/>
  <c r="C2214" i="1"/>
  <c r="C1735" i="1"/>
  <c r="C2387" i="1"/>
  <c r="C1188" i="1"/>
  <c r="C3017" i="1"/>
  <c r="C1731" i="1"/>
  <c r="C534" i="1"/>
  <c r="C1746" i="1"/>
  <c r="C4390" i="1"/>
  <c r="C1406" i="1"/>
  <c r="C2056" i="1"/>
  <c r="C4530" i="1"/>
  <c r="C3838" i="1"/>
  <c r="C4214" i="1"/>
  <c r="C3318" i="1"/>
  <c r="C4951" i="1"/>
  <c r="C313" i="1"/>
  <c r="C1670" i="1"/>
  <c r="C3712" i="1"/>
  <c r="C2662" i="1"/>
  <c r="C4070" i="1"/>
  <c r="C4216" i="1"/>
  <c r="C400" i="1"/>
  <c r="C426" i="1"/>
  <c r="C5085" i="1"/>
  <c r="C1503" i="1"/>
  <c r="C3668" i="1"/>
  <c r="C2919" i="1"/>
  <c r="C1258" i="1"/>
  <c r="C3895" i="1"/>
  <c r="C4458" i="1"/>
  <c r="C4028" i="1"/>
  <c r="C1018" i="1"/>
  <c r="C4828" i="1"/>
  <c r="C956" i="1"/>
  <c r="C634" i="1"/>
  <c r="C4683" i="1"/>
  <c r="C1716" i="1"/>
  <c r="C5026" i="1"/>
  <c r="C833" i="1"/>
  <c r="C373" i="1"/>
  <c r="C927" i="1"/>
  <c r="C3352" i="1"/>
  <c r="C1846" i="1"/>
  <c r="C2277" i="1"/>
  <c r="C2912" i="1"/>
  <c r="C1971" i="1"/>
  <c r="C1840" i="1"/>
  <c r="C101" i="1"/>
  <c r="C374" i="1"/>
  <c r="C1756" i="1"/>
  <c r="C912" i="1"/>
  <c r="C3263" i="1"/>
  <c r="C2294" i="1"/>
  <c r="C4912" i="1"/>
  <c r="C1305" i="1"/>
  <c r="C3272" i="1"/>
  <c r="C5141" i="1"/>
  <c r="C3092" i="1"/>
  <c r="C1064" i="1"/>
  <c r="C2782" i="1"/>
  <c r="C3867" i="1"/>
  <c r="C1895" i="1"/>
  <c r="C4225" i="1"/>
  <c r="C4666" i="1"/>
  <c r="C742" i="1"/>
  <c r="C1776" i="1"/>
  <c r="C832" i="1"/>
  <c r="C207" i="1"/>
  <c r="C4694" i="1"/>
  <c r="C39" i="1"/>
  <c r="C1316" i="1"/>
  <c r="C5199" i="1"/>
  <c r="C1641" i="1"/>
  <c r="C3627" i="1"/>
  <c r="C4971" i="1"/>
  <c r="C1829" i="1"/>
  <c r="C622" i="1"/>
  <c r="C2245" i="1"/>
  <c r="C4768" i="1"/>
  <c r="C2158" i="1"/>
  <c r="C4919" i="1"/>
  <c r="C2837" i="1"/>
  <c r="C2377" i="1"/>
  <c r="C4699" i="1"/>
  <c r="C355" i="1"/>
  <c r="C1527" i="1"/>
  <c r="C2019" i="1"/>
  <c r="C1375" i="1"/>
  <c r="C3711" i="1"/>
  <c r="C1341" i="1"/>
  <c r="C224" i="1"/>
  <c r="C5221" i="1"/>
  <c r="C1851" i="1"/>
  <c r="C1416" i="1"/>
  <c r="C2942" i="1"/>
  <c r="C3556" i="1"/>
  <c r="C3654" i="1"/>
  <c r="C3949" i="1"/>
  <c r="C3418" i="1"/>
  <c r="C1633" i="1"/>
  <c r="C19" i="1"/>
  <c r="C5006" i="1"/>
  <c r="C1993" i="1"/>
  <c r="C2404" i="1"/>
  <c r="C3878" i="1"/>
  <c r="C1666" i="1"/>
  <c r="C3632" i="1"/>
  <c r="C2176" i="1"/>
  <c r="C252" i="1"/>
  <c r="C3089" i="1"/>
  <c r="C2178" i="1"/>
  <c r="C3165" i="1"/>
  <c r="C4748" i="1"/>
  <c r="C1050" i="1"/>
  <c r="C173" i="1"/>
  <c r="C1321" i="1"/>
  <c r="C4427" i="1"/>
  <c r="C4075" i="1"/>
  <c r="C3326" i="1"/>
  <c r="C2689" i="1"/>
  <c r="C1100" i="1"/>
  <c r="C2259" i="1"/>
  <c r="C3874" i="1"/>
  <c r="C625" i="1"/>
  <c r="C3842" i="1"/>
  <c r="C5157" i="1"/>
  <c r="C875" i="1"/>
  <c r="C1803" i="1"/>
  <c r="C460" i="1"/>
  <c r="C2836" i="1"/>
  <c r="C4766" i="1"/>
  <c r="C2801" i="1"/>
  <c r="C4186" i="1"/>
  <c r="C2940" i="1"/>
  <c r="C193" i="1"/>
  <c r="C5186" i="1"/>
  <c r="C2114" i="1"/>
  <c r="C692" i="1"/>
  <c r="C219" i="1"/>
  <c r="C2691" i="1"/>
  <c r="C664" i="1"/>
  <c r="C825" i="1"/>
  <c r="C3937" i="1"/>
  <c r="C1023" i="1"/>
  <c r="C888" i="1"/>
  <c r="C335" i="1"/>
  <c r="C632" i="1"/>
  <c r="C1095" i="1"/>
  <c r="C4558" i="1"/>
  <c r="C1073" i="1"/>
  <c r="C195" i="1"/>
  <c r="C443" i="1"/>
  <c r="C2141" i="1"/>
  <c r="C3501" i="1"/>
  <c r="C3718" i="1"/>
  <c r="C3759" i="1"/>
  <c r="C3062" i="1"/>
  <c r="C5225" i="1"/>
  <c r="C1908" i="1"/>
  <c r="C3574" i="1"/>
  <c r="C4029" i="1"/>
  <c r="C3260" i="1"/>
  <c r="C4723" i="1"/>
  <c r="C5161" i="1"/>
  <c r="C4715" i="1"/>
  <c r="C2188" i="1"/>
  <c r="C4189" i="1"/>
  <c r="C1006" i="1"/>
  <c r="C5156" i="1"/>
  <c r="C504" i="1"/>
  <c r="C2391" i="1"/>
  <c r="C3506" i="1"/>
  <c r="C5116" i="1"/>
  <c r="C2044" i="1"/>
  <c r="C2850" i="1"/>
  <c r="C4675" i="1"/>
  <c r="C3634" i="1"/>
  <c r="C245" i="1"/>
  <c r="C948" i="1"/>
  <c r="C612" i="1"/>
  <c r="C417" i="1"/>
  <c r="C2535" i="1"/>
  <c r="C4417" i="1"/>
  <c r="C4918" i="1"/>
  <c r="C704" i="1"/>
  <c r="C1342" i="1"/>
  <c r="C3030" i="1"/>
  <c r="C4972" i="1"/>
  <c r="C614" i="1"/>
  <c r="C5009" i="1"/>
  <c r="C1459" i="1"/>
  <c r="C4548" i="1"/>
  <c r="C3464" i="1"/>
  <c r="C8" i="1"/>
  <c r="C1078" i="1"/>
  <c r="C2280" i="1"/>
  <c r="C3158" i="1"/>
  <c r="C3731" i="1"/>
  <c r="C3834" i="1"/>
  <c r="C331" i="1"/>
  <c r="C32" i="1"/>
  <c r="C4959" i="1"/>
  <c r="C3517" i="1"/>
  <c r="C4114" i="1"/>
  <c r="C4032" i="1"/>
  <c r="C3186" i="1"/>
  <c r="C1645" i="1"/>
  <c r="C4568" i="1"/>
  <c r="C5210" i="1"/>
  <c r="C2723" i="1"/>
  <c r="C821" i="1"/>
  <c r="C3697" i="1"/>
  <c r="C254" i="1"/>
  <c r="C4735" i="1"/>
  <c r="C4372" i="1"/>
  <c r="C986" i="1"/>
  <c r="C186" i="1"/>
  <c r="C951" i="1"/>
  <c r="C719" i="1"/>
  <c r="C184" i="1"/>
  <c r="C3126" i="1"/>
  <c r="C3889" i="1"/>
  <c r="C3981" i="1"/>
  <c r="C4985" i="1"/>
  <c r="C2393" i="1"/>
  <c r="C4113" i="1"/>
  <c r="C3412" i="1"/>
  <c r="C3178" i="1"/>
  <c r="C1071" i="1"/>
  <c r="C2748" i="1"/>
  <c r="C4482" i="1"/>
  <c r="C2677" i="1"/>
  <c r="C3715" i="1"/>
  <c r="C4301" i="1"/>
  <c r="C934" i="1"/>
  <c r="C2955" i="1"/>
  <c r="C4246" i="1"/>
  <c r="C2710" i="1"/>
  <c r="C295" i="1"/>
  <c r="C4292" i="1"/>
  <c r="C3445" i="1"/>
  <c r="C1124" i="1"/>
  <c r="C2379" i="1"/>
  <c r="C4761" i="1"/>
  <c r="C1523" i="1"/>
  <c r="C3134" i="1"/>
  <c r="C3361" i="1"/>
  <c r="C2603" i="1"/>
  <c r="C4848" i="1"/>
  <c r="C686" i="1"/>
  <c r="C1332" i="1"/>
  <c r="C3221" i="1"/>
  <c r="C3866" i="1"/>
  <c r="C3748" i="1"/>
  <c r="C2428" i="1"/>
  <c r="C3324" i="1"/>
  <c r="C958" i="1"/>
  <c r="C3751" i="1"/>
  <c r="C2518" i="1"/>
  <c r="C3155" i="1"/>
  <c r="C2127" i="1"/>
  <c r="C3172" i="1"/>
  <c r="C929" i="1"/>
  <c r="C4953" i="1"/>
  <c r="C3692" i="1"/>
  <c r="C1204" i="1"/>
  <c r="C5075" i="1"/>
  <c r="C3646" i="1"/>
  <c r="C5117" i="1"/>
  <c r="C405" i="1"/>
  <c r="C3058" i="1"/>
  <c r="C4552" i="1"/>
  <c r="C2653" i="1"/>
  <c r="C3170" i="1"/>
  <c r="C2988" i="1"/>
  <c r="C5127" i="1"/>
  <c r="C3523" i="1"/>
  <c r="C1196" i="1"/>
  <c r="C4756" i="1"/>
  <c r="C4431" i="1"/>
  <c r="C4948" i="1"/>
  <c r="C1121" i="1"/>
  <c r="C1691" i="1"/>
  <c r="C2076" i="1"/>
  <c r="C5181" i="1"/>
  <c r="C1261" i="1"/>
  <c r="C994" i="1"/>
  <c r="C4937" i="1"/>
  <c r="C4327" i="1"/>
  <c r="C2776" i="1"/>
  <c r="C4014" i="1"/>
  <c r="C2192" i="1"/>
  <c r="C1382" i="1"/>
  <c r="C4157" i="1"/>
  <c r="C3803" i="1"/>
  <c r="C3143" i="1"/>
  <c r="C2030" i="1"/>
  <c r="C2348" i="1"/>
  <c r="C2117" i="1"/>
  <c r="C2150" i="1"/>
  <c r="C3951" i="1"/>
  <c r="C2246" i="1"/>
  <c r="C2530" i="1"/>
  <c r="C4192" i="1"/>
  <c r="C290" i="1"/>
  <c r="C391" i="1"/>
  <c r="C3719" i="1"/>
  <c r="C1322" i="1"/>
  <c r="C5105" i="1"/>
  <c r="C2592" i="1"/>
  <c r="C483" i="1"/>
  <c r="C22" i="1"/>
  <c r="C4001" i="1"/>
  <c r="C703" i="1"/>
  <c r="C1387" i="1"/>
  <c r="C1932" i="1"/>
  <c r="C3724" i="1"/>
  <c r="C3198" i="1"/>
  <c r="C1043" i="1"/>
  <c r="C170" i="1"/>
  <c r="C2529" i="1"/>
  <c r="C1186" i="1"/>
  <c r="C1710" i="1"/>
  <c r="C3725" i="1"/>
  <c r="C4801" i="1"/>
  <c r="C4644" i="1"/>
  <c r="C3264" i="1"/>
  <c r="C4608" i="1"/>
  <c r="C23" i="1"/>
  <c r="C2695" i="1"/>
  <c r="C293" i="1"/>
  <c r="C2190" i="1"/>
  <c r="C763" i="1"/>
  <c r="C1230" i="1"/>
  <c r="C3439" i="1"/>
  <c r="C2024" i="1"/>
  <c r="C4004" i="1"/>
  <c r="C2077" i="1"/>
  <c r="C1925" i="1"/>
  <c r="C3995" i="1"/>
  <c r="C4961" i="1"/>
  <c r="C3587" i="1"/>
  <c r="C1885" i="1"/>
  <c r="C3683" i="1"/>
  <c r="C4464" i="1"/>
  <c r="C914" i="1"/>
  <c r="C1977" i="1"/>
  <c r="C3207" i="1"/>
  <c r="C197" i="1"/>
  <c r="C5118" i="1"/>
  <c r="C329" i="1"/>
  <c r="C544" i="1"/>
  <c r="C2892" i="1"/>
  <c r="C2654" i="1"/>
  <c r="C1405" i="1"/>
  <c r="C4726" i="1"/>
  <c r="C4408" i="1"/>
  <c r="C3886" i="1"/>
  <c r="C3330" i="1"/>
  <c r="C380" i="1"/>
  <c r="C764" i="1"/>
  <c r="C3480" i="1"/>
  <c r="C5162" i="1"/>
  <c r="C4245" i="1"/>
  <c r="C2298" i="1"/>
  <c r="C5139" i="1"/>
  <c r="C2908" i="1"/>
  <c r="C4159" i="1"/>
  <c r="C972" i="1"/>
  <c r="C296" i="1"/>
  <c r="C3007" i="1"/>
  <c r="C2417" i="1"/>
  <c r="C3622" i="1"/>
  <c r="C2614" i="1"/>
  <c r="C141" i="1"/>
  <c r="C5215" i="1"/>
  <c r="C2119" i="1"/>
  <c r="C4058" i="1"/>
  <c r="C3450" i="1"/>
  <c r="C187" i="1"/>
  <c r="C4035" i="1"/>
  <c r="C882" i="1"/>
  <c r="C526" i="1"/>
  <c r="C44" i="1"/>
  <c r="C1837" i="1"/>
  <c r="C152" i="1"/>
  <c r="C4383" i="1"/>
  <c r="C79" i="1"/>
  <c r="C3974" i="1"/>
  <c r="C3782" i="1"/>
  <c r="C3908" i="1"/>
  <c r="C200" i="1"/>
  <c r="C3764" i="1"/>
  <c r="C4491" i="1"/>
  <c r="C2012" i="1"/>
  <c r="C149" i="1"/>
  <c r="C2895" i="1"/>
  <c r="C34" i="1"/>
  <c r="C786" i="1"/>
  <c r="C722" i="1"/>
  <c r="C3449" i="1"/>
  <c r="C3357" i="1"/>
  <c r="C4992" i="1"/>
  <c r="C2422" i="1"/>
  <c r="C4660" i="1"/>
  <c r="C5057" i="1"/>
  <c r="C461" i="1"/>
  <c r="C1446" i="1"/>
  <c r="C5129" i="1"/>
  <c r="C399" i="1"/>
  <c r="C408" i="1"/>
  <c r="C2913" i="1"/>
  <c r="C2009" i="1"/>
  <c r="C2238" i="1"/>
  <c r="C226" i="1"/>
  <c r="C3343" i="1"/>
  <c r="C2475" i="1"/>
  <c r="C2455" i="1"/>
  <c r="C1849" i="1"/>
  <c r="C1309" i="1"/>
  <c r="C2442" i="1"/>
  <c r="C3819" i="1"/>
  <c r="C1543" i="1"/>
  <c r="C384" i="1"/>
  <c r="C2182" i="1"/>
  <c r="C1222" i="1"/>
  <c r="C767" i="1"/>
  <c r="C1286" i="1"/>
  <c r="C3379" i="1"/>
  <c r="C4455" i="1"/>
  <c r="C5134" i="1"/>
  <c r="C2738" i="1"/>
  <c r="C4846" i="1"/>
  <c r="C3797" i="1"/>
  <c r="C2382" i="1"/>
  <c r="C1086" i="1"/>
  <c r="C1522" i="1"/>
  <c r="C3288" i="1"/>
  <c r="C4855" i="1"/>
  <c r="C2286" i="1"/>
  <c r="C3424" i="1"/>
  <c r="C1719" i="1"/>
  <c r="C4145" i="1"/>
  <c r="C2774" i="1"/>
  <c r="C4130" i="1"/>
  <c r="C3285" i="1"/>
  <c r="C611" i="1"/>
  <c r="C2858" i="1"/>
  <c r="C3148" i="1"/>
  <c r="C3218" i="1"/>
  <c r="C2681" i="1"/>
  <c r="C3299" i="1"/>
  <c r="C2281" i="1"/>
  <c r="C4572" i="1"/>
  <c r="C2779" i="1"/>
  <c r="C4090" i="1"/>
  <c r="C2786" i="1"/>
  <c r="C338" i="1"/>
  <c r="C853" i="1"/>
  <c r="C3548" i="1"/>
  <c r="C4198" i="1"/>
  <c r="C4388" i="1"/>
  <c r="C1179" i="1"/>
  <c r="C2909" i="1"/>
  <c r="C4272" i="1"/>
  <c r="C4857" i="1"/>
  <c r="C794" i="1"/>
  <c r="C3311" i="1"/>
  <c r="C3247" i="1"/>
  <c r="C264" i="1"/>
  <c r="C2805" i="1"/>
  <c r="C5114" i="1"/>
  <c r="C194" i="1"/>
  <c r="C2356" i="1"/>
  <c r="C2739" i="1"/>
  <c r="C3209" i="1"/>
  <c r="C4048" i="1"/>
  <c r="C3952" i="1"/>
  <c r="C4856" i="1"/>
  <c r="C4915" i="1"/>
  <c r="C4927" i="1"/>
  <c r="C2732" i="1"/>
  <c r="C2770" i="1"/>
  <c r="C1093" i="1"/>
  <c r="C3662" i="1"/>
  <c r="C3522" i="1"/>
  <c r="C3316" i="1"/>
  <c r="C3044" i="1"/>
  <c r="C3113" i="1"/>
  <c r="C2028" i="1"/>
  <c r="C4156" i="1"/>
  <c r="C1780" i="1"/>
  <c r="C2991" i="1"/>
  <c r="C3496" i="1"/>
  <c r="C4436" i="1"/>
  <c r="C4295" i="1"/>
  <c r="C4084" i="1"/>
  <c r="C2809" i="1"/>
  <c r="C3609" i="1"/>
  <c r="C4399" i="1"/>
  <c r="C49" i="1"/>
  <c r="C347" i="1"/>
  <c r="C3114" i="1"/>
  <c r="C3117" i="1"/>
  <c r="C4478" i="1"/>
  <c r="C3065" i="1"/>
  <c r="C2594" i="1"/>
  <c r="C1036" i="1"/>
  <c r="C3769" i="1"/>
  <c r="C1294" i="1"/>
  <c r="C2014" i="1"/>
  <c r="C1723" i="1"/>
  <c r="C438" i="1"/>
  <c r="C4643" i="1"/>
  <c r="C258" i="1"/>
  <c r="C4320" i="1"/>
  <c r="C5193" i="1"/>
  <c r="C5004" i="1"/>
  <c r="C4489" i="1"/>
  <c r="C2034" i="1"/>
  <c r="C4409" i="1"/>
  <c r="C2852" i="1"/>
  <c r="C1720" i="1"/>
  <c r="C4592" i="1"/>
  <c r="C4493" i="1"/>
  <c r="C4254" i="1"/>
  <c r="C1091" i="1"/>
  <c r="C1601" i="1"/>
  <c r="C463" i="1"/>
  <c r="C781" i="1"/>
  <c r="C5159" i="1"/>
  <c r="C4601" i="1"/>
  <c r="C3355" i="1"/>
  <c r="C5147" i="1"/>
  <c r="C1536" i="1"/>
  <c r="C760" i="1"/>
  <c r="C567" i="1"/>
  <c r="C3717" i="1"/>
  <c r="C1966" i="1"/>
  <c r="C2925" i="1"/>
  <c r="C5119" i="1"/>
  <c r="C3105" i="1"/>
  <c r="C2622" i="1"/>
  <c r="C3478" i="1"/>
  <c r="C4132" i="1"/>
  <c r="C936" i="1"/>
  <c r="C488" i="1"/>
  <c r="C1392" i="1"/>
  <c r="C2498" i="1"/>
  <c r="C1972" i="1"/>
  <c r="C593" i="1"/>
  <c r="C3116" i="1"/>
  <c r="C3565" i="1"/>
  <c r="C1721" i="1"/>
  <c r="C631" i="1"/>
  <c r="C1869" i="1"/>
  <c r="C2767" i="1"/>
  <c r="C1067" i="1"/>
  <c r="C2465" i="1"/>
  <c r="C3829" i="1"/>
  <c r="C2276" i="1"/>
  <c r="C1115" i="1"/>
  <c r="C3323" i="1"/>
  <c r="C3635" i="1"/>
  <c r="C4202" i="1"/>
  <c r="C2663" i="1"/>
  <c r="C1943" i="1"/>
  <c r="C946" i="1"/>
  <c r="C3828" i="1"/>
  <c r="C2321" i="1"/>
  <c r="C1636" i="1"/>
  <c r="C2902" i="1"/>
  <c r="C4954" i="1"/>
  <c r="C1713" i="1"/>
  <c r="C527" i="1"/>
  <c r="C602" i="1"/>
  <c r="C4258" i="1"/>
  <c r="C1088" i="1"/>
  <c r="C4945" i="1"/>
  <c r="C2032" i="1"/>
  <c r="C2140" i="1"/>
  <c r="C43" i="1"/>
  <c r="C4326" i="1"/>
  <c r="C3451" i="1"/>
  <c r="C1582" i="1"/>
  <c r="C3466" i="1"/>
  <c r="C3777" i="1"/>
  <c r="C988" i="1"/>
  <c r="C3873" i="1"/>
  <c r="C4968" i="1"/>
  <c r="C42" i="1"/>
  <c r="C1044" i="1"/>
  <c r="C4182" i="1"/>
  <c r="C1532" i="1"/>
  <c r="C3967" i="1"/>
  <c r="C3679" i="1"/>
  <c r="C1812" i="1"/>
  <c r="C1367" i="1"/>
  <c r="C143" i="1"/>
  <c r="C4593" i="1"/>
  <c r="C1245" i="1"/>
  <c r="C3442" i="1"/>
  <c r="C1333" i="1"/>
  <c r="C215" i="1"/>
  <c r="C522" i="1"/>
  <c r="C2274" i="1"/>
  <c r="C4150" i="1"/>
  <c r="C2072" i="1"/>
  <c r="C5125" i="1"/>
  <c r="C4069" i="1"/>
  <c r="C4596" i="1"/>
  <c r="C3436" i="1"/>
  <c r="C2419" i="1"/>
  <c r="C3237" i="1"/>
  <c r="C910" i="1"/>
  <c r="C2841" i="1"/>
  <c r="C5014" i="1"/>
  <c r="C2121" i="1"/>
  <c r="C1949" i="1"/>
  <c r="C4235" i="1"/>
  <c r="C5218" i="1"/>
  <c r="C3604" i="1"/>
  <c r="C1497" i="1"/>
  <c r="C4678" i="1"/>
  <c r="C3427" i="1"/>
  <c r="C3674" i="1"/>
  <c r="C1616" i="1"/>
  <c r="C862" i="1"/>
  <c r="C1362" i="1"/>
  <c r="C4362" i="1"/>
  <c r="C4576" i="1"/>
  <c r="C2472" i="1"/>
  <c r="C1651" i="1"/>
  <c r="C2403" i="1"/>
  <c r="C1881" i="1"/>
  <c r="C3705" i="1"/>
  <c r="C1879" i="1"/>
  <c r="C3854" i="1"/>
  <c r="C923" i="1"/>
  <c r="C2440" i="1"/>
  <c r="C4322" i="1"/>
  <c r="C1070" i="1"/>
  <c r="C1965" i="1"/>
  <c r="C2545" i="1"/>
  <c r="C2699" i="1"/>
  <c r="C797" i="1"/>
  <c r="C2430" i="1"/>
  <c r="C2329" i="1"/>
  <c r="C1226" i="1"/>
  <c r="C4062" i="1"/>
  <c r="C778" i="1"/>
  <c r="C3567" i="1"/>
  <c r="C5030" i="1"/>
  <c r="C1129" i="1"/>
  <c r="C2093" i="1"/>
  <c r="C2755" i="1"/>
  <c r="C2109" i="1"/>
  <c r="C4839" i="1"/>
  <c r="C4519" i="1"/>
  <c r="C3722" i="1"/>
  <c r="C4499" i="1"/>
  <c r="C4287" i="1"/>
  <c r="C4317" i="1"/>
  <c r="C3992" i="1"/>
  <c r="C140" i="1"/>
  <c r="C2409" i="1"/>
  <c r="C831" i="1"/>
  <c r="C2615" i="1"/>
  <c r="C1858" i="1"/>
  <c r="C29" i="1"/>
  <c r="C4257" i="1"/>
  <c r="C2166" i="1"/>
  <c r="C4685" i="1"/>
  <c r="C1274" i="1"/>
  <c r="C2632" i="1"/>
  <c r="C259" i="1"/>
  <c r="C705" i="1"/>
  <c r="C3132" i="1"/>
  <c r="C3193" i="1"/>
  <c r="C5062" i="1"/>
  <c r="C2031" i="1"/>
  <c r="C1590" i="1"/>
  <c r="C1786" i="1"/>
  <c r="C680" i="1"/>
  <c r="C905" i="1"/>
  <c r="C1620" i="1"/>
  <c r="C2510" i="1"/>
  <c r="C2485" i="1"/>
  <c r="C1365" i="1"/>
  <c r="C1008" i="1"/>
  <c r="C1169" i="1"/>
  <c r="C2968" i="1"/>
  <c r="C5171" i="1"/>
  <c r="C1935" i="1"/>
  <c r="C650" i="1"/>
  <c r="C1973" i="1"/>
  <c r="C3846" i="1"/>
  <c r="C5195" i="1"/>
  <c r="C1328" i="1"/>
  <c r="C1349" i="1"/>
  <c r="C3176" i="1"/>
  <c r="C801" i="1"/>
  <c r="C3084" i="1"/>
  <c r="C4135" i="1"/>
  <c r="C3498" i="1"/>
  <c r="C1736" i="1"/>
  <c r="C3265" i="1"/>
  <c r="C4874" i="1"/>
  <c r="C1197" i="1"/>
  <c r="C4367" i="1"/>
  <c r="C3529" i="1"/>
  <c r="C1599" i="1"/>
  <c r="C3292" i="1"/>
  <c r="C2966" i="1"/>
  <c r="C67" i="1"/>
  <c r="C3518" i="1"/>
  <c r="C4663" i="1"/>
  <c r="C4452" i="1"/>
  <c r="C1163" i="1"/>
  <c r="C4636" i="1"/>
  <c r="C4925" i="1"/>
  <c r="C1216" i="1"/>
  <c r="C2467" i="1"/>
  <c r="C4065" i="1"/>
  <c r="C3675" i="1"/>
  <c r="C4465" i="1"/>
  <c r="C1650" i="1"/>
  <c r="C2579" i="1"/>
  <c r="C5070" i="1"/>
  <c r="C1748" i="1"/>
  <c r="C4256" i="1"/>
  <c r="C3244" i="1"/>
  <c r="C3623" i="1"/>
  <c r="C1002" i="1"/>
  <c r="C1486" i="1"/>
  <c r="C3465" i="1"/>
  <c r="C120" i="1"/>
  <c r="C2369" i="1"/>
  <c r="C3018" i="1"/>
  <c r="C3490" i="1"/>
  <c r="C657" i="1"/>
  <c r="C481" i="1"/>
  <c r="C2641" i="1"/>
  <c r="C1944" i="1"/>
  <c r="C3942" i="1"/>
  <c r="C1671" i="1"/>
  <c r="C1269" i="1"/>
  <c r="C4863" i="1"/>
  <c r="C4193" i="1"/>
  <c r="C1838" i="1"/>
  <c r="C561" i="1"/>
  <c r="C4577" i="1"/>
  <c r="C1533" i="1"/>
  <c r="C1209" i="1"/>
  <c r="C3955" i="1"/>
  <c r="C4696" i="1"/>
  <c r="C4671" i="1"/>
  <c r="C210" i="1"/>
  <c r="C3921" i="1"/>
  <c r="C4575" i="1"/>
  <c r="C1524" i="1"/>
  <c r="C428" i="1"/>
  <c r="C2481" i="1"/>
  <c r="C3624" i="1"/>
  <c r="C168" i="1"/>
  <c r="C2542" i="1"/>
  <c r="C2827" i="1"/>
  <c r="C2189" i="1"/>
  <c r="C1376" i="1"/>
  <c r="C2327" i="1"/>
  <c r="C3618" i="1"/>
  <c r="C2315" i="1"/>
  <c r="C3417" i="1"/>
  <c r="C4529" i="1"/>
  <c r="C1880" i="1"/>
  <c r="C3388" i="1"/>
  <c r="C521" i="1"/>
  <c r="C2038" i="1"/>
  <c r="C4304" i="1"/>
  <c r="C106" i="1"/>
  <c r="C1118" i="1"/>
  <c r="C979" i="1"/>
  <c r="C3590" i="1"/>
  <c r="C4570" i="1"/>
  <c r="C4698" i="1"/>
  <c r="C2664" i="1"/>
  <c r="C2863" i="1"/>
  <c r="C3611" i="1"/>
  <c r="C2623" i="1"/>
  <c r="C2296" i="1"/>
  <c r="C4805" i="1"/>
  <c r="C4500" i="1"/>
  <c r="C157" i="1"/>
  <c r="C736" i="1"/>
  <c r="C270" i="1"/>
  <c r="C770" i="1"/>
  <c r="C1004" i="1"/>
  <c r="C135" i="1"/>
  <c r="C56" i="1"/>
  <c r="C3925" i="1"/>
  <c r="C1404" i="1"/>
  <c r="C4904" i="1"/>
  <c r="C1413" i="1"/>
  <c r="C4998" i="1"/>
  <c r="C5124" i="1"/>
  <c r="C1981" i="1"/>
  <c r="C392" i="1"/>
  <c r="C492" i="1"/>
  <c r="C3212" i="1"/>
  <c r="C1891" i="1"/>
  <c r="C2080" i="1"/>
  <c r="C1327" i="1"/>
  <c r="C2464" i="1"/>
  <c r="C997" i="1"/>
  <c r="C3150" i="1"/>
  <c r="C1583" i="1"/>
  <c r="C3294" i="1"/>
  <c r="C292" i="1"/>
  <c r="C4059" i="1"/>
  <c r="C3360" i="1"/>
  <c r="C3321" i="1"/>
  <c r="C1749" i="1"/>
  <c r="C2456" i="1"/>
  <c r="C2551" i="1"/>
  <c r="C1658" i="1"/>
  <c r="C4949" i="1"/>
  <c r="C1649" i="1"/>
  <c r="C2694" i="1"/>
  <c r="C122" i="1"/>
  <c r="C1397" i="1"/>
  <c r="C1866" i="1"/>
  <c r="C4461" i="1"/>
  <c r="C1769" i="1"/>
  <c r="C4053" i="1"/>
  <c r="C1937" i="1"/>
  <c r="C4695" i="1"/>
  <c r="C1283" i="1"/>
  <c r="C2060" i="1"/>
  <c r="C1545" i="1"/>
  <c r="C5053" i="1"/>
  <c r="C3882" i="1"/>
  <c r="C3420" i="1"/>
  <c r="C947" i="1"/>
  <c r="C447" i="1"/>
  <c r="C4101" i="1"/>
  <c r="C1236" i="1"/>
  <c r="C1520" i="1"/>
  <c r="C1461" i="1"/>
  <c r="C918" i="1"/>
  <c r="C3432" i="1"/>
  <c r="C976" i="1"/>
  <c r="C4580" i="1"/>
  <c r="C4622" i="1"/>
  <c r="C2608" i="1"/>
  <c r="C1926" i="1"/>
  <c r="C4081" i="1"/>
  <c r="C5187" i="1"/>
  <c r="C4597" i="1"/>
  <c r="C2713" i="1"/>
  <c r="C1637" i="1"/>
  <c r="C286" i="1"/>
  <c r="C1494" i="1"/>
  <c r="C2341" i="1"/>
  <c r="C4440" i="1"/>
  <c r="C960" i="1"/>
  <c r="C3475" i="1"/>
  <c r="C3599" i="1"/>
  <c r="C2962" i="1"/>
  <c r="C1202" i="1"/>
  <c r="C4784" i="1"/>
  <c r="C5064" i="1"/>
  <c r="C91" i="1"/>
  <c r="C3721" i="1"/>
  <c r="C5224" i="1"/>
  <c r="C1130" i="1"/>
  <c r="C3897" i="1"/>
  <c r="C2482" i="1"/>
  <c r="C4056" i="1"/>
  <c r="C3261" i="1"/>
  <c r="C1751" i="1"/>
  <c r="C3500" i="1"/>
  <c r="C913" i="1"/>
  <c r="C3219" i="1"/>
  <c r="C744" i="1"/>
  <c r="C3072" i="1"/>
  <c r="C406" i="1"/>
  <c r="C2787" i="1"/>
  <c r="C4721" i="1"/>
  <c r="C937" i="1"/>
  <c r="C1434" i="1"/>
  <c r="C53" i="1"/>
  <c r="C673" i="1"/>
  <c r="C628" i="1"/>
  <c r="C431" i="1"/>
  <c r="C1303" i="1"/>
  <c r="C3137" i="1"/>
  <c r="C2002" i="1"/>
  <c r="C925" i="1"/>
  <c r="C3883" i="1"/>
  <c r="C3876" i="1"/>
  <c r="C1933" i="1"/>
  <c r="C3414" i="1"/>
  <c r="C2159" i="1"/>
  <c r="C2944" i="1"/>
  <c r="C5007" i="1"/>
  <c r="C2840" i="1"/>
  <c r="C4625" i="1"/>
  <c r="C2624" i="1"/>
  <c r="C4791" i="1"/>
  <c r="C904" i="1"/>
  <c r="C506" i="1"/>
  <c r="C1238" i="1"/>
  <c r="C5042" i="1"/>
  <c r="C2792" i="1"/>
  <c r="C2531" i="1"/>
  <c r="C3534" i="1"/>
  <c r="C2712" i="1"/>
  <c r="C629" i="1"/>
  <c r="C3537" i="1"/>
  <c r="C1640" i="1"/>
  <c r="C340" i="1"/>
  <c r="C5217" i="1"/>
  <c r="C2352" i="1"/>
  <c r="C3755" i="1"/>
  <c r="C784" i="1"/>
  <c r="C1444" i="1"/>
  <c r="C3286" i="1"/>
  <c r="C5005" i="1"/>
  <c r="C2817" i="1"/>
  <c r="C1835" i="1"/>
  <c r="C2083" i="1"/>
  <c r="C1001" i="1"/>
  <c r="C111" i="1"/>
  <c r="C63" i="1"/>
  <c r="C627" i="1"/>
  <c r="C294" i="1"/>
  <c r="C4398" i="1"/>
  <c r="C246" i="1"/>
  <c r="C809" i="1"/>
  <c r="C984" i="1"/>
  <c r="C2822" i="1"/>
  <c r="C2568" i="1"/>
  <c r="C4711" i="1"/>
  <c r="C837" i="1"/>
  <c r="C3045" i="1"/>
  <c r="C1630" i="1"/>
  <c r="C2279" i="1"/>
  <c r="C3046" i="1"/>
  <c r="C877" i="1"/>
  <c r="C1773" i="1"/>
  <c r="C1724" i="1"/>
  <c r="C5063" i="1"/>
  <c r="C3510" i="1"/>
  <c r="C4864" i="1"/>
  <c r="C453" i="1"/>
  <c r="C3961" i="1"/>
  <c r="C3385" i="1"/>
  <c r="C1111" i="1"/>
  <c r="C3216" i="1"/>
  <c r="C1717" i="1"/>
  <c r="C2865" i="1"/>
  <c r="C624" i="1"/>
  <c r="C3968" i="1"/>
  <c r="C1373" i="1"/>
  <c r="C2888" i="1"/>
  <c r="C4513" i="1"/>
  <c r="C1153" i="1"/>
  <c r="C971" i="1"/>
  <c r="C740" i="1"/>
  <c r="C2605" i="1"/>
  <c r="C1729" i="1"/>
  <c r="C348" i="1"/>
  <c r="C4210" i="1"/>
  <c r="C1802" i="1"/>
  <c r="C2575" i="1"/>
  <c r="C5174" i="1"/>
  <c r="C4976" i="1"/>
  <c r="C2062" i="1"/>
  <c r="C176" i="1"/>
  <c r="C3289" i="1"/>
  <c r="C3459" i="1"/>
  <c r="C2700" i="1"/>
  <c r="C754" i="1"/>
  <c r="C4396" i="1"/>
  <c r="C1828" i="1"/>
  <c r="C4550" i="1"/>
  <c r="C3990" i="1"/>
  <c r="C4993" i="1"/>
  <c r="C902" i="1"/>
  <c r="C5035" i="1"/>
  <c r="C4632" i="1"/>
  <c r="C1123" i="1"/>
  <c r="C4278" i="1"/>
  <c r="C2085" i="1"/>
  <c r="C1415" i="1"/>
  <c r="C4176" i="1"/>
  <c r="C3685" i="1"/>
  <c r="C540" i="1"/>
  <c r="C4079" i="1"/>
  <c r="C1015" i="1"/>
  <c r="C2045" i="1"/>
  <c r="C1946" i="1"/>
  <c r="C1555" i="1"/>
  <c r="C1344" i="1"/>
  <c r="C3912" i="1"/>
  <c r="C2523" i="1"/>
  <c r="C5130" i="1"/>
  <c r="C970" i="1"/>
  <c r="C4732" i="1"/>
  <c r="C2797" i="1"/>
  <c r="C1191" i="1"/>
  <c r="C3457" i="1"/>
  <c r="C437" i="1"/>
  <c r="C379" i="1"/>
  <c r="C10" i="1"/>
  <c r="C959" i="1"/>
  <c r="C2976" i="1"/>
  <c r="C4705" i="1"/>
  <c r="C1278" i="1"/>
  <c r="C3154" i="1"/>
  <c r="C2147" i="1"/>
  <c r="C2753" i="1"/>
  <c r="C2091" i="1"/>
  <c r="C2980" i="1"/>
  <c r="C2063" i="1"/>
  <c r="C2006" i="1"/>
  <c r="C560" i="1"/>
  <c r="C3484" i="1"/>
  <c r="C491" i="1"/>
  <c r="C2560" i="1"/>
  <c r="C352" i="1"/>
  <c r="C271" i="1"/>
  <c r="C4509" i="1"/>
  <c r="C4384" i="1"/>
  <c r="C2204" i="1"/>
  <c r="C4343" i="1"/>
  <c r="C3325" i="1"/>
  <c r="C2269" i="1"/>
  <c r="C4043" i="1"/>
  <c r="C449" i="1"/>
  <c r="C375" i="1"/>
  <c r="C558" i="1"/>
  <c r="C353" i="1"/>
  <c r="C2838" i="1"/>
  <c r="C924" i="1"/>
  <c r="C1678" i="1"/>
  <c r="C952" i="1"/>
  <c r="C4160" i="1"/>
  <c r="C4312" i="1"/>
  <c r="C3364" i="1"/>
  <c r="C4753" i="1"/>
  <c r="C5188" i="1"/>
  <c r="C1484" i="1"/>
  <c r="C1509" i="1"/>
  <c r="C1704" i="1"/>
  <c r="C3497" i="1"/>
  <c r="C3971" i="1"/>
  <c r="C4209" i="1"/>
  <c r="C4444" i="1"/>
  <c r="C3966" i="1"/>
  <c r="C641" i="1"/>
  <c r="C3508" i="1"/>
  <c r="C1775" i="1"/>
  <c r="C434" i="1"/>
  <c r="C2992" i="1"/>
  <c r="C993" i="1"/>
  <c r="C1697" i="1"/>
  <c r="C852" i="1"/>
  <c r="C4599" i="1"/>
  <c r="C1767" i="1"/>
  <c r="C3894" i="1"/>
  <c r="C4950" i="1"/>
  <c r="C212" i="1"/>
  <c r="C546" i="1"/>
  <c r="C2236" i="1"/>
  <c r="C3034" i="1"/>
  <c r="C320" i="1"/>
  <c r="C3861" i="1"/>
  <c r="C1013" i="1"/>
  <c r="C2643" i="1"/>
  <c r="C360" i="1"/>
  <c r="C1501" i="1"/>
  <c r="C3214" i="1"/>
  <c r="C874" i="1"/>
  <c r="C4419" i="1"/>
  <c r="C2037" i="1"/>
  <c r="C4037" i="1"/>
  <c r="C3262" i="1"/>
  <c r="C4082" i="1"/>
  <c r="C2453" i="1"/>
  <c r="C1098" i="1"/>
  <c r="C239" i="1"/>
  <c r="C3598" i="1"/>
  <c r="C1763" i="1"/>
  <c r="C4122" i="1"/>
  <c r="C3482" i="1"/>
  <c r="C3701" i="1"/>
  <c r="C2950" i="1"/>
  <c r="C3602" i="1"/>
  <c r="C4965" i="1"/>
  <c r="C4033" i="1"/>
  <c r="C3605" i="1"/>
  <c r="C4964" i="1"/>
  <c r="C3127" i="1"/>
  <c r="C3180" i="1"/>
  <c r="C1617" i="1"/>
  <c r="C333" i="1"/>
  <c r="C2265" i="1"/>
  <c r="C4667" i="1"/>
  <c r="C1232" i="1"/>
  <c r="C3201" i="1"/>
  <c r="C189" i="1"/>
  <c r="C2835" i="1"/>
  <c r="C2444" i="1"/>
  <c r="C2116" i="1"/>
  <c r="C2698" i="1"/>
  <c r="C1359" i="1"/>
  <c r="C3746" i="1"/>
  <c r="C1360" i="1"/>
  <c r="C4850" i="1"/>
  <c r="C1792" i="1"/>
  <c r="C5084" i="1"/>
  <c r="C5151" i="1"/>
  <c r="C828" i="1"/>
  <c r="C4659" i="1"/>
  <c r="C2959" i="1"/>
  <c r="C751" i="1"/>
  <c r="C2590" i="1"/>
  <c r="C3514" i="1"/>
  <c r="C2638" i="1"/>
  <c r="C4935" i="1"/>
  <c r="C637" i="1"/>
  <c r="C3765" i="1"/>
  <c r="C5015" i="1"/>
  <c r="C265" i="1"/>
  <c r="C3584" i="1"/>
  <c r="C4897" i="1"/>
  <c r="C4922" i="1"/>
  <c r="C334" i="1"/>
  <c r="C1472" i="1"/>
  <c r="C59" i="1"/>
  <c r="C1843" i="1"/>
  <c r="C2099" i="1"/>
  <c r="C4994" i="1"/>
  <c r="C1495" i="1"/>
  <c r="C4765" i="1"/>
  <c r="C1574" i="1"/>
  <c r="C3776" i="1"/>
  <c r="C363" i="1"/>
  <c r="C3730" i="1"/>
  <c r="C3818" i="1"/>
  <c r="C2234" i="1"/>
  <c r="C4370" i="1"/>
  <c r="C3924" i="1"/>
  <c r="C305" i="1"/>
  <c r="C3140" i="1"/>
  <c r="C519" i="1"/>
  <c r="C435" i="1"/>
  <c r="C4799" i="1"/>
  <c r="C2213" i="1"/>
  <c r="C2816" i="1"/>
  <c r="C3911" i="1"/>
  <c r="C5087" i="1"/>
  <c r="C3932" i="1"/>
  <c r="C4349" i="1"/>
  <c r="C3019" i="1"/>
  <c r="C3309" i="1"/>
  <c r="C1809" i="1"/>
  <c r="C1075" i="1"/>
  <c r="C3118" i="1"/>
  <c r="C1176" i="1"/>
  <c r="C4901" i="1"/>
  <c r="C5100" i="1"/>
  <c r="C4661" i="1"/>
  <c r="C477" i="1"/>
  <c r="C3012" i="1"/>
  <c r="C1839" i="1"/>
  <c r="C3492" i="1"/>
  <c r="C5103" i="1"/>
  <c r="C706" i="1"/>
  <c r="C4306" i="1"/>
  <c r="C4364" i="1"/>
  <c r="C1518" i="1"/>
  <c r="C4269" i="1"/>
  <c r="C4149" i="1"/>
  <c r="C4963" i="1"/>
  <c r="C4508" i="1"/>
  <c r="C3946" i="1"/>
  <c r="C4941" i="1"/>
  <c r="C4394" i="1"/>
  <c r="C2949" i="1"/>
  <c r="C3941" i="1"/>
  <c r="C1338" i="1"/>
  <c r="C1602" i="1"/>
  <c r="C3581" i="1"/>
  <c r="C5031" i="1"/>
  <c r="C2881" i="1"/>
  <c r="C1122" i="1"/>
  <c r="C3524" i="1"/>
  <c r="C926" i="1"/>
  <c r="C3959" i="1"/>
  <c r="C1429" i="1"/>
  <c r="C1708" i="1"/>
  <c r="C3633" i="1"/>
  <c r="C4330" i="1"/>
  <c r="C1688" i="1"/>
  <c r="C3208" i="1"/>
  <c r="C4085" i="1"/>
  <c r="C4645" i="1"/>
  <c r="C3855" i="1"/>
  <c r="C365" i="1"/>
  <c r="C1107" i="1"/>
  <c r="C2514" i="1"/>
  <c r="C3739" i="1"/>
  <c r="C883" i="1"/>
  <c r="C967" i="1"/>
  <c r="C1145" i="1"/>
  <c r="C676" i="1"/>
  <c r="C3338" i="1"/>
  <c r="C2477" i="1"/>
  <c r="C2142" i="1"/>
  <c r="C3039" i="1"/>
  <c r="C2334" i="1"/>
  <c r="C2795" i="1"/>
  <c r="C3645" i="1"/>
  <c r="C2540" i="1"/>
  <c r="C2844" i="1"/>
  <c r="C3795" i="1"/>
  <c r="C1995" i="1"/>
  <c r="C1896" i="1"/>
  <c r="C3068" i="1"/>
  <c r="C1355" i="1"/>
  <c r="C97" i="1"/>
  <c r="C2174" i="1"/>
  <c r="C4749" i="1"/>
  <c r="C4215" i="1"/>
  <c r="C1970" i="1"/>
  <c r="C2170" i="1"/>
  <c r="C1781" i="1"/>
  <c r="C3398" i="1"/>
  <c r="C2703" i="1"/>
  <c r="C1968" i="1"/>
  <c r="C3615" i="1"/>
  <c r="C13" i="1"/>
  <c r="C3204" i="1"/>
  <c r="C1557" i="1"/>
  <c r="C1740" i="1"/>
  <c r="C3689" i="1"/>
  <c r="C4569" i="1"/>
  <c r="C251" i="1"/>
  <c r="C1990" i="1"/>
  <c r="C1142" i="1"/>
  <c r="C658" i="1"/>
  <c r="C2613" i="1"/>
  <c r="C485" i="1"/>
  <c r="C1984" i="1"/>
  <c r="C1262" i="1"/>
  <c r="C480" i="1"/>
  <c r="C3708" i="1"/>
  <c r="C4946" i="1"/>
  <c r="C1709" i="1"/>
  <c r="C3945" i="1"/>
  <c r="C421" i="1"/>
  <c r="C4083" i="1"/>
  <c r="C697" i="1"/>
  <c r="C4401" i="1"/>
  <c r="C712" i="1"/>
  <c r="C3939" i="1"/>
  <c r="C1194" i="1"/>
  <c r="C3515" i="1"/>
  <c r="C1874" i="1"/>
  <c r="C1823" i="1"/>
  <c r="C5219" i="1"/>
  <c r="C1580" i="1"/>
  <c r="C4618" i="1"/>
  <c r="C4727" i="1"/>
  <c r="C2230" i="1"/>
  <c r="C1259" i="1"/>
  <c r="C3758" i="1"/>
  <c r="C4294" i="1"/>
  <c r="C4913" i="1"/>
  <c r="C3341" i="1"/>
  <c r="C3999" i="1"/>
  <c r="C4653" i="1"/>
  <c r="C1028" i="1"/>
  <c r="C4155" i="1"/>
  <c r="C262" i="1"/>
  <c r="C2845" i="1"/>
  <c r="C3188" i="1"/>
  <c r="C2508" i="1"/>
  <c r="C1483" i="1"/>
  <c r="C3473" i="1"/>
  <c r="C2697" i="1"/>
  <c r="C4774" i="1"/>
  <c r="C1718" i="1"/>
  <c r="C156" i="1"/>
  <c r="C2906" i="1"/>
  <c r="C1425" i="1"/>
  <c r="C3381" i="1"/>
  <c r="C2798" i="1"/>
  <c r="C1922" i="1"/>
  <c r="C4589" i="1"/>
  <c r="C3521" i="1"/>
  <c r="C4924" i="1"/>
  <c r="C4325" i="1"/>
  <c r="C3255" i="1"/>
  <c r="C772" i="1"/>
  <c r="C77" i="1"/>
  <c r="C3987" i="1"/>
  <c r="C4860" i="1"/>
  <c r="C416" i="1"/>
  <c r="C2961" i="1"/>
  <c r="C765" i="1"/>
  <c r="C95" i="1"/>
  <c r="C3416" i="1"/>
  <c r="C1587" i="1"/>
  <c r="C1760" i="1"/>
  <c r="C4880" i="1"/>
  <c r="C85" i="1"/>
  <c r="C3915" i="1"/>
  <c r="C1363" i="1"/>
  <c r="C2494" i="1"/>
  <c r="C2648" i="1"/>
  <c r="C4402" i="1"/>
  <c r="C2635" i="1"/>
  <c r="C916" i="1"/>
  <c r="C3691" i="1"/>
  <c r="C1940" i="1"/>
  <c r="C1155" i="1"/>
  <c r="C3934" i="1"/>
  <c r="C2367" i="1"/>
  <c r="C3454" i="1"/>
  <c r="C1855" i="1"/>
  <c r="C1249" i="1"/>
  <c r="C5136" i="1"/>
  <c r="C1352" i="1"/>
  <c r="C4812" i="1"/>
  <c r="C683" i="1"/>
  <c r="C4966" i="1"/>
  <c r="C3839" i="1"/>
  <c r="C776" i="1"/>
  <c r="C2129" i="1"/>
  <c r="C613" i="1"/>
  <c r="C3281" i="1"/>
  <c r="C3614" i="1"/>
  <c r="C3760" i="1"/>
  <c r="C1034" i="1"/>
  <c r="C3211" i="1"/>
  <c r="C4428" i="1"/>
  <c r="C4551" i="1"/>
  <c r="C150" i="1"/>
  <c r="C229" i="1"/>
  <c r="C3258" i="1"/>
  <c r="C58" i="1"/>
  <c r="C1686" i="1"/>
  <c r="C2446" i="1"/>
  <c r="C1454" i="1"/>
  <c r="C2619" i="1"/>
  <c r="C3789" i="1"/>
  <c r="C1336" i="1"/>
  <c r="C2688" i="1"/>
  <c r="C2711" i="1"/>
  <c r="C146" i="1"/>
  <c r="C3706" i="1"/>
  <c r="C4868" i="1"/>
  <c r="C2244" i="1"/>
  <c r="C2948" i="1"/>
  <c r="C2138" i="1"/>
  <c r="C1279" i="1"/>
  <c r="C3753" i="1"/>
  <c r="C3040" i="1"/>
  <c r="C1826" i="1"/>
  <c r="C3657" i="1"/>
  <c r="C777" i="1"/>
  <c r="C3909" i="1"/>
  <c r="C1570" i="1"/>
  <c r="C3869" i="1"/>
  <c r="C4779" i="1"/>
  <c r="C4038" i="1"/>
  <c r="C2627" i="1"/>
  <c r="C4615" i="1"/>
  <c r="C4637" i="1"/>
  <c r="C361" i="1"/>
  <c r="C1487" i="1"/>
  <c r="C1551" i="1"/>
  <c r="C1170" i="1"/>
  <c r="C4669" i="1"/>
  <c r="C1779" i="1"/>
  <c r="C3661" i="1"/>
  <c r="C4995" i="1"/>
  <c r="C5203" i="1"/>
  <c r="C4520" i="1"/>
  <c r="C2177" i="1"/>
  <c r="C2386" i="1"/>
  <c r="C1986" i="1"/>
  <c r="C3958" i="1"/>
  <c r="C2273" i="1"/>
  <c r="C1020" i="1"/>
  <c r="C3754" i="1"/>
  <c r="C2069" i="1"/>
  <c r="C2406" i="1"/>
  <c r="C4231" i="1"/>
  <c r="C642" i="1"/>
  <c r="C547" i="1"/>
  <c r="C3168" i="1"/>
  <c r="C2211" i="1"/>
  <c r="C3667" i="1"/>
  <c r="C3762" i="1"/>
  <c r="C2487" i="1"/>
  <c r="C983" i="1"/>
  <c r="C966" i="1"/>
  <c r="C248" i="1"/>
  <c r="C3151" i="1"/>
  <c r="C2057" i="1"/>
  <c r="C3561" i="1"/>
  <c r="C1464" i="1"/>
  <c r="C1833" i="1"/>
  <c r="C2207" i="1"/>
  <c r="C4136" i="1"/>
  <c r="C3785" i="1"/>
  <c r="C1695" i="1"/>
  <c r="C3658" i="1"/>
  <c r="C1886" i="1"/>
  <c r="C2652" i="1"/>
  <c r="C3727" i="1"/>
  <c r="C3665" i="1"/>
  <c r="C571" i="1"/>
  <c r="C1201" i="1"/>
  <c r="C2106" i="1"/>
  <c r="C3647" i="1"/>
  <c r="C1918" i="1"/>
  <c r="C1022" i="1"/>
  <c r="C3511" i="1"/>
  <c r="C131" i="1"/>
  <c r="C3716" i="1"/>
  <c r="C594" i="1"/>
  <c r="C3232" i="1"/>
  <c r="C1417" i="1"/>
  <c r="C2067" i="1"/>
  <c r="C4096" i="1"/>
  <c r="C2972" i="1"/>
  <c r="C672" i="1"/>
  <c r="C2218" i="1"/>
  <c r="C701" i="1"/>
  <c r="C1787" i="1"/>
  <c r="C4036" i="1"/>
  <c r="C206" i="1"/>
  <c r="C3503" i="1"/>
  <c r="C2736" i="1"/>
  <c r="C652" i="1"/>
  <c r="C690" i="1"/>
  <c r="C2308" i="1"/>
  <c r="C4752" i="1"/>
  <c r="C592" i="1"/>
  <c r="C4617" i="1"/>
  <c r="C4648" i="1"/>
  <c r="C4809" i="1"/>
  <c r="C1190" i="1"/>
  <c r="C4790" i="1"/>
  <c r="C3617" i="1"/>
  <c r="C4854" i="1"/>
  <c r="C1815" i="1"/>
  <c r="C3770" i="1"/>
  <c r="C1605" i="1"/>
  <c r="C1584" i="1"/>
  <c r="C633" i="1"/>
  <c r="C1157" i="1"/>
  <c r="C4832" i="1"/>
  <c r="C2924" i="1"/>
  <c r="C1515" i="1"/>
  <c r="C3747" i="1"/>
  <c r="C4591" i="1"/>
  <c r="C724" i="1"/>
  <c r="C2316" i="1"/>
  <c r="C922" i="1"/>
  <c r="C3191" i="1"/>
  <c r="C5216" i="1"/>
  <c r="C762" i="1"/>
  <c r="C2734" i="1"/>
  <c r="C529" i="1"/>
  <c r="C597" i="1"/>
  <c r="C5080" i="1"/>
  <c r="C4647" i="1"/>
  <c r="C4769" i="1"/>
  <c r="C457" i="1"/>
  <c r="C2506" i="1"/>
  <c r="C4518" i="1"/>
  <c r="C4684" i="1"/>
  <c r="C4212" i="1"/>
  <c r="C1148" i="1"/>
  <c r="C1762" i="1"/>
  <c r="C2217" i="1"/>
  <c r="C407" i="1"/>
  <c r="C615" i="1"/>
  <c r="C756" i="1"/>
  <c r="C1347" i="1"/>
  <c r="C367" i="1"/>
  <c r="C4479" i="1"/>
  <c r="C2855" i="1"/>
  <c r="C746" i="1"/>
  <c r="C6" i="1"/>
  <c r="C5150" i="1"/>
  <c r="C2053" i="1"/>
  <c r="C2611" i="1"/>
  <c r="C4960" i="1"/>
  <c r="C4222" i="1"/>
  <c r="C2084" i="1"/>
  <c r="C1930" i="1"/>
  <c r="C2357" i="1"/>
  <c r="C1358" i="1"/>
  <c r="C214" i="1"/>
  <c r="C2602" i="1"/>
  <c r="C2049" i="1"/>
  <c r="C26" i="1"/>
  <c r="C1912" i="1"/>
  <c r="C5143" i="1"/>
  <c r="C4476" i="1"/>
  <c r="C3547" i="1"/>
  <c r="C289" i="1"/>
  <c r="C1942" i="1"/>
  <c r="C225" i="1"/>
  <c r="C5" i="1"/>
  <c r="C1957" i="1"/>
  <c r="C4418" i="1"/>
  <c r="C2209" i="1"/>
  <c r="C2090" i="1"/>
  <c r="C5083" i="1"/>
  <c r="C2210" i="1"/>
  <c r="C700" i="1"/>
  <c r="C1354" i="1"/>
  <c r="C1517" i="1"/>
  <c r="C4767" i="1"/>
  <c r="C3426" i="1"/>
  <c r="C464" i="1"/>
  <c r="C4843" i="1"/>
  <c r="C3888" i="1"/>
  <c r="C2288" i="1"/>
  <c r="C3144" i="1"/>
  <c r="C793" i="1"/>
  <c r="C3400" i="1"/>
  <c r="C255" i="1"/>
  <c r="C5185" i="1"/>
  <c r="C309" i="1"/>
  <c r="C4881" i="1"/>
  <c r="C3608" i="1"/>
  <c r="C4602" i="1"/>
  <c r="C1439" i="1"/>
  <c r="C1961" i="1"/>
  <c r="C753" i="1"/>
  <c r="C2070" i="1"/>
  <c r="C4424" i="1"/>
  <c r="C5082" i="1"/>
  <c r="C1099" i="1"/>
  <c r="C448" i="1"/>
  <c r="C5065" i="1"/>
  <c r="C98" i="1"/>
  <c r="C5220" i="1"/>
  <c r="C5167" i="1"/>
  <c r="C5093" i="1"/>
  <c r="C4166" i="1"/>
  <c r="C580" i="1"/>
  <c r="C4205" i="1"/>
  <c r="C4117" i="1"/>
  <c r="C4738" i="1"/>
  <c r="C1505" i="1"/>
  <c r="C3108" i="1"/>
  <c r="C1251" i="1"/>
  <c r="C4190" i="1"/>
  <c r="C3973" i="1"/>
  <c r="C2979" i="1"/>
  <c r="C2778" i="1"/>
  <c r="C1054" i="1"/>
  <c r="C1950" i="1"/>
  <c r="C4392" i="1"/>
  <c r="C4248" i="1"/>
  <c r="C298" i="1"/>
  <c r="C654" i="1"/>
  <c r="C410" i="1"/>
  <c r="C2557" i="1"/>
  <c r="C5022" i="1"/>
  <c r="C1422" i="1"/>
  <c r="C2758" i="1"/>
  <c r="C2907" i="1"/>
  <c r="C283" i="1"/>
  <c r="C62" i="1"/>
  <c r="C1778" i="1"/>
  <c r="C4289" i="1"/>
  <c r="C1572" i="1"/>
  <c r="C1065" i="1"/>
  <c r="C2762" i="1"/>
  <c r="C3923" i="1"/>
  <c r="C4642" i="1"/>
  <c r="C3655" i="1"/>
  <c r="C310" i="1"/>
  <c r="C2670" i="1"/>
  <c r="C729" i="1"/>
  <c r="C4057" i="1"/>
  <c r="C1462" i="1"/>
  <c r="C3643" i="1"/>
  <c r="C2556" i="1"/>
  <c r="C838" i="1"/>
  <c r="C2937" i="1"/>
  <c r="C1903" i="1"/>
  <c r="C585" i="1"/>
  <c r="C3327" i="1"/>
  <c r="C3115" i="1"/>
  <c r="C2436" i="1"/>
  <c r="C596" i="1"/>
  <c r="C2112" i="1"/>
  <c r="C4475" i="1"/>
  <c r="C3005" i="1"/>
  <c r="C2820" i="1"/>
  <c r="C1217" i="1"/>
  <c r="C1924" i="1"/>
  <c r="C4771" i="1"/>
  <c r="C4553" i="1"/>
  <c r="C217" i="1"/>
  <c r="C1544" i="1"/>
  <c r="C815" i="1"/>
  <c r="C4763" i="1"/>
  <c r="C2534" i="1"/>
  <c r="C4750" i="1"/>
  <c r="C4103" i="1"/>
  <c r="C64" i="1"/>
  <c r="C1906" i="1"/>
  <c r="C2082" i="1"/>
  <c r="C3573" i="1"/>
  <c r="C4181" i="1"/>
  <c r="C4191" i="1"/>
  <c r="C3365" i="1"/>
  <c r="C3437" i="1"/>
  <c r="C12" i="1"/>
  <c r="C73" i="1"/>
  <c r="C846" i="1"/>
  <c r="C1466" i="1"/>
  <c r="C3301" i="1"/>
  <c r="C899" i="1"/>
  <c r="C4867" i="1"/>
  <c r="C4333" i="1"/>
  <c r="C247" i="1"/>
  <c r="C4217" i="1"/>
  <c r="C4353" i="1"/>
  <c r="C462" i="1"/>
  <c r="C1056" i="1"/>
  <c r="C4975" i="1"/>
  <c r="C92" i="1"/>
  <c r="C4280" i="1"/>
  <c r="C2898" i="1"/>
  <c r="C385" i="1"/>
  <c r="C2303" i="1"/>
  <c r="C3123" i="1"/>
  <c r="C4111" i="1"/>
  <c r="C3865" i="1"/>
  <c r="C2878" i="1"/>
  <c r="C234" i="1"/>
  <c r="C2285" i="1"/>
  <c r="C4759" i="1"/>
  <c r="C3637" i="1"/>
  <c r="C840" i="1"/>
  <c r="C3009" i="1"/>
  <c r="C2516" i="1"/>
  <c r="C4690" i="1"/>
  <c r="C4060" i="1"/>
  <c r="C2496" i="1"/>
  <c r="C4236" i="1"/>
  <c r="C2857" i="1"/>
  <c r="C4692" i="1"/>
  <c r="C2144" i="1"/>
  <c r="C2088" i="1"/>
  <c r="C4173" i="1"/>
  <c r="C2075" i="1"/>
  <c r="C2744" i="1"/>
  <c r="C2812" i="1"/>
  <c r="C2501" i="1"/>
  <c r="C4407" i="1"/>
  <c r="C116" i="1"/>
  <c r="C1761" i="1"/>
  <c r="C2016" i="1"/>
  <c r="C3742" i="1"/>
  <c r="C2683" i="1"/>
  <c r="C573" i="1"/>
  <c r="C2443" i="1"/>
  <c r="C4204" i="1"/>
  <c r="C851" i="1"/>
  <c r="C2410" i="1"/>
  <c r="C3938" i="1"/>
  <c r="C3606" i="1"/>
  <c r="C4639" i="1"/>
  <c r="C3452" i="1"/>
  <c r="C71" i="1"/>
  <c r="C3756" i="1"/>
  <c r="C4095" i="1"/>
  <c r="C3069" i="1"/>
  <c r="C4268" i="1"/>
  <c r="C4789" i="1"/>
  <c r="C3890" i="1"/>
  <c r="C4283" i="1"/>
  <c r="C1919" i="1"/>
  <c r="C60" i="1"/>
  <c r="C440" i="1"/>
  <c r="C1128" i="1"/>
  <c r="C4345" i="1"/>
  <c r="C1700" i="1"/>
  <c r="C3928" i="1"/>
  <c r="C4668" i="1"/>
  <c r="C3970" i="1"/>
  <c r="C4870" i="1"/>
  <c r="C3130" i="1"/>
  <c r="C1250" i="1"/>
  <c r="C850" i="1"/>
  <c r="C5196" i="1"/>
  <c r="C974" i="1"/>
  <c r="C2333" i="1"/>
  <c r="C1380" i="1"/>
  <c r="C1389" i="1"/>
  <c r="C743" i="1"/>
  <c r="C3781" i="1"/>
  <c r="C601" i="1"/>
  <c r="C4093" i="1"/>
  <c r="C36" i="1"/>
  <c r="C4492" i="1"/>
  <c r="C4680" i="1"/>
  <c r="C2620" i="1"/>
  <c r="C1419" i="1"/>
  <c r="C277" i="1"/>
  <c r="C2893" i="1"/>
  <c r="C2617" i="1"/>
  <c r="C317" i="1"/>
  <c r="C359" i="1"/>
  <c r="C4406" i="1"/>
  <c r="C1952" i="1"/>
  <c r="C931" i="1"/>
  <c r="C1613" i="1"/>
  <c r="C4432" i="1"/>
  <c r="C266" i="1"/>
  <c r="C3702" i="1"/>
  <c r="C5079" i="1"/>
  <c r="C4630" i="1"/>
  <c r="C4506" i="1"/>
  <c r="C4564" i="1"/>
  <c r="C4387" i="1"/>
  <c r="C4227" i="1"/>
  <c r="C3543" i="1"/>
  <c r="C433" i="1"/>
  <c r="C2702" i="1"/>
  <c r="C512" i="1"/>
  <c r="C4072" i="1"/>
  <c r="C2572" i="1"/>
  <c r="C4522" i="1"/>
  <c r="C4573" i="1"/>
  <c r="C3138" i="1"/>
  <c r="C3704" i="1"/>
  <c r="C942" i="1"/>
  <c r="C4199" i="1"/>
  <c r="C4288" i="1"/>
  <c r="C31" i="1"/>
  <c r="C2552" i="1"/>
  <c r="C2524" i="1"/>
  <c r="C459" i="1"/>
  <c r="C2634" i="1"/>
  <c r="C4629" i="1"/>
  <c r="C844" i="1"/>
  <c r="C2035" i="1"/>
  <c r="C858" i="1"/>
  <c r="C2362" i="1"/>
  <c r="C2672" i="1"/>
  <c r="C4348" i="1"/>
  <c r="C2133" i="1"/>
  <c r="C1151" i="1"/>
  <c r="C1679" i="1"/>
  <c r="C4437" i="1"/>
  <c r="C2146" i="1"/>
  <c r="C3927" i="1"/>
  <c r="C2345" i="1"/>
  <c r="C1491" i="1"/>
  <c r="C174" i="1"/>
  <c r="C3080" i="1"/>
  <c r="C3688" i="1"/>
  <c r="C545" i="1"/>
  <c r="C1493" i="1"/>
  <c r="C1607" i="1"/>
  <c r="C2814" i="1"/>
  <c r="C3610" i="1"/>
  <c r="C3128" i="1"/>
  <c r="C196" i="1"/>
  <c r="C723" i="1"/>
  <c r="C920" i="1"/>
  <c r="C2342" i="1"/>
  <c r="C4635" i="1"/>
  <c r="C3989" i="1"/>
  <c r="C3810" i="1"/>
  <c r="C1714" i="1"/>
  <c r="C3859" i="1"/>
  <c r="C1632" i="1"/>
  <c r="C943" i="1"/>
  <c r="C4554" i="1"/>
  <c r="C682" i="1"/>
  <c r="C498" i="1"/>
  <c r="C1173" i="1"/>
  <c r="C3898" i="1"/>
  <c r="C2660" i="1"/>
  <c r="C842" i="1"/>
  <c r="C3659" i="1"/>
  <c r="C4977" i="1"/>
  <c r="C1058" i="1"/>
  <c r="C1418" i="1"/>
  <c r="C139" i="1"/>
  <c r="C4290" i="1"/>
  <c r="C1465" i="1"/>
  <c r="C3993" i="1"/>
  <c r="C2011" i="1"/>
  <c r="C2555" i="1"/>
  <c r="C5013" i="1"/>
  <c r="C4184" i="1"/>
  <c r="C1030" i="1"/>
  <c r="C2458" i="1"/>
  <c r="C2173" i="1"/>
  <c r="C3631" i="1"/>
  <c r="C220" i="1"/>
  <c r="C1530" i="1"/>
  <c r="C4264" i="1"/>
  <c r="C589" i="1"/>
  <c r="C3965" i="1"/>
  <c r="C1693" i="1"/>
  <c r="C4815" i="1"/>
  <c r="C1667" i="1"/>
  <c r="C2421" i="1"/>
  <c r="C4381" i="1"/>
  <c r="C4873" i="1"/>
  <c r="C227" i="1"/>
  <c r="C4194" i="1"/>
  <c r="C383" i="1"/>
  <c r="C4757" i="1"/>
  <c r="C1414" i="1"/>
  <c r="C930" i="1"/>
  <c r="C4284" i="1"/>
  <c r="C5090" i="1"/>
  <c r="C2153" i="1"/>
  <c r="C2915" i="1"/>
  <c r="C4579" i="1"/>
  <c r="C2299" i="1"/>
  <c r="C4798" i="1"/>
  <c r="C3808" i="1"/>
  <c r="C569" i="1"/>
  <c r="C3709" i="1"/>
  <c r="C1797" i="1"/>
  <c r="C2212" i="1"/>
  <c r="C3628" i="1"/>
  <c r="C2360" i="1"/>
  <c r="C316" i="1"/>
  <c r="C3271" i="1"/>
  <c r="C3698" i="1"/>
  <c r="C4731" i="1"/>
  <c r="C137" i="1"/>
  <c r="C3826" i="1"/>
  <c r="C2708" i="1"/>
  <c r="C1923" i="1"/>
  <c r="C783" i="1"/>
  <c r="C420" i="1"/>
  <c r="C396" i="1"/>
  <c r="C1496" i="1"/>
  <c r="C757" i="1"/>
  <c r="C3171" i="1"/>
  <c r="C2616" i="1"/>
  <c r="C1024" i="1"/>
  <c r="C1639" i="1"/>
  <c r="C2839" i="1"/>
  <c r="C4525" i="1"/>
  <c r="C4562" i="1"/>
  <c r="C4679" i="1"/>
  <c r="C113" i="1"/>
  <c r="C1907" i="1"/>
  <c r="C3720" i="1"/>
  <c r="C4118" i="1"/>
  <c r="C164" i="1"/>
  <c r="C130" i="1"/>
  <c r="C3269" i="1"/>
  <c r="C1681" i="1"/>
  <c r="C3088" i="1"/>
  <c r="C3804" i="1"/>
  <c r="C980" i="1"/>
  <c r="C2825" i="1"/>
  <c r="C726" i="1"/>
  <c r="C4865" i="1"/>
  <c r="C2284" i="1"/>
  <c r="C3202" i="1"/>
  <c r="C3950" i="1"/>
  <c r="C2941" i="1"/>
  <c r="C112" i="1"/>
  <c r="C3354" i="1"/>
  <c r="C3444" i="1"/>
  <c r="C1743" i="1"/>
  <c r="C1475" i="1"/>
  <c r="C570" i="1"/>
  <c r="C3640" i="1"/>
  <c r="C4054" i="1"/>
  <c r="C2123" i="1"/>
  <c r="C3984" i="1"/>
  <c r="C2351" i="1"/>
  <c r="C1379" i="1"/>
  <c r="C2842" i="1"/>
  <c r="C18" i="1"/>
  <c r="C1343" i="1"/>
  <c r="C2985" i="1"/>
  <c r="C88" i="1"/>
  <c r="C2441" i="1"/>
  <c r="C2671" i="1"/>
  <c r="C2107" i="1"/>
  <c r="C785" i="1"/>
  <c r="C720" i="1"/>
  <c r="C2693" i="1"/>
  <c r="C1552" i="1"/>
  <c r="C3006" i="1"/>
  <c r="C2800" i="1"/>
  <c r="C4681" i="1"/>
  <c r="C2094" i="1"/>
  <c r="C1025" i="1"/>
  <c r="C3373" i="1"/>
  <c r="C288" i="1"/>
  <c r="C3075" i="1"/>
  <c r="C1863" i="1"/>
  <c r="C2413" i="1"/>
  <c r="C2489" i="1"/>
  <c r="C4340" i="1"/>
  <c r="C2350" i="1"/>
  <c r="C2573" i="1"/>
  <c r="C598" i="1"/>
  <c r="C2251" i="1"/>
  <c r="C318" i="1"/>
  <c r="C2733" i="1"/>
  <c r="C531" i="1"/>
  <c r="C2160" i="1"/>
  <c r="C4481" i="1"/>
  <c r="C5076" i="1"/>
  <c r="C1728" i="1"/>
  <c r="C1844" i="1"/>
  <c r="C2104" i="1"/>
  <c r="C1398" i="1"/>
  <c r="C4169" i="1"/>
  <c r="C2606" i="1"/>
  <c r="C3931" i="1"/>
  <c r="C3978" i="1"/>
  <c r="C2580" i="1"/>
  <c r="C702" i="1"/>
  <c r="C125" i="1"/>
  <c r="C1913" i="1"/>
  <c r="C129" i="1"/>
  <c r="C5175" i="1"/>
  <c r="C2372" i="1"/>
  <c r="C1875" i="1"/>
  <c r="C4535" i="1"/>
  <c r="C1059" i="1"/>
  <c r="C4415" i="1"/>
  <c r="C2243" i="1"/>
  <c r="C1105" i="1"/>
  <c r="C2235" i="1"/>
  <c r="C3270" i="1"/>
  <c r="C48" i="1"/>
  <c r="C3586" i="1"/>
  <c r="C4291" i="1"/>
  <c r="C393" i="1"/>
  <c r="C3743" i="1"/>
  <c r="C2763" i="1"/>
  <c r="C2266" i="1"/>
  <c r="C2326" i="1"/>
  <c r="C5099" i="1"/>
  <c r="C4670" i="1"/>
  <c r="C3077" i="1"/>
  <c r="C4777" i="1"/>
  <c r="C1266" i="1"/>
  <c r="C4140" i="1"/>
  <c r="C1423" i="1"/>
  <c r="C350" i="1"/>
  <c r="C5179" i="1"/>
  <c r="C659" i="1"/>
  <c r="C1356" i="1"/>
  <c r="C5021" i="1"/>
  <c r="C376" i="1"/>
  <c r="C3273" i="1"/>
  <c r="C2349" i="1"/>
  <c r="C1077" i="1"/>
  <c r="C566" i="1"/>
  <c r="C4775" i="1"/>
  <c r="C2462" i="1"/>
  <c r="C810" i="1"/>
  <c r="C2292" i="1"/>
  <c r="C1334" i="1"/>
  <c r="C4125" i="1"/>
  <c r="C52" i="1"/>
  <c r="C2582" i="1"/>
  <c r="C3433" i="1"/>
  <c r="C3593" i="1"/>
  <c r="C2375" i="1"/>
  <c r="C5135" i="1"/>
  <c r="C4826" i="1"/>
  <c r="C921" i="1"/>
  <c r="C3073" i="1"/>
  <c r="C1233" i="1"/>
  <c r="C2571" i="1"/>
  <c r="C5212" i="1"/>
  <c r="C3109" i="1"/>
  <c r="C3164" i="1"/>
  <c r="C40" i="1"/>
  <c r="C1264" i="1"/>
  <c r="C4259" i="1"/>
  <c r="C25" i="1"/>
  <c r="C3835" i="1"/>
  <c r="C2550" i="1"/>
  <c r="C4658" i="1"/>
  <c r="C4747" i="1"/>
  <c r="C2789" i="1"/>
  <c r="C2675" i="1"/>
  <c r="C5003" i="1"/>
  <c r="C1954" i="1"/>
  <c r="C3899" i="1"/>
  <c r="C2974" i="1"/>
  <c r="C1019" i="1"/>
  <c r="C5028" i="1"/>
  <c r="C957" i="1"/>
  <c r="C171" i="1"/>
  <c r="C1364" i="1"/>
  <c r="C1644" i="1"/>
  <c r="C747" i="1"/>
  <c r="C4275" i="1"/>
  <c r="C1237" i="1"/>
  <c r="C4410" i="1"/>
  <c r="C563" i="1"/>
  <c r="C1185" i="1"/>
  <c r="C5126" i="1"/>
  <c r="C954" i="1"/>
  <c r="C3317" i="1"/>
  <c r="C3549" i="1"/>
  <c r="C1847" i="1"/>
  <c r="C3539" i="1"/>
  <c r="C2059" i="1"/>
  <c r="C473" i="1"/>
  <c r="C4470" i="1"/>
  <c r="C3339" i="1"/>
  <c r="C2115" i="1"/>
  <c r="C1890" i="1"/>
  <c r="C1448" i="1"/>
  <c r="C4386" i="1"/>
  <c r="C2450" i="1"/>
  <c r="C1285" i="1"/>
  <c r="C3184" i="1"/>
  <c r="C1771" i="1"/>
  <c r="C509" i="1"/>
  <c r="C3519" i="1"/>
  <c r="C3986" i="1"/>
  <c r="C2051" i="1"/>
  <c r="C1085" i="1"/>
  <c r="C2130" i="1"/>
  <c r="C4007" i="1"/>
  <c r="C2311" i="1"/>
  <c r="C1012" i="1"/>
  <c r="C4607" i="1"/>
  <c r="C4549" i="1"/>
  <c r="C3636" i="1"/>
  <c r="C1138" i="1"/>
  <c r="C4583" i="1"/>
  <c r="C2889" i="1"/>
  <c r="C199" i="1"/>
  <c r="C893" i="1"/>
  <c r="C4947" i="1"/>
  <c r="C5165" i="1"/>
  <c r="C4982" i="1"/>
  <c r="C2741" i="1"/>
  <c r="C2600" i="1"/>
  <c r="C5146" i="1"/>
  <c r="C1174" i="1"/>
  <c r="C737" i="1"/>
  <c r="C2759" i="1"/>
  <c r="C1623" i="1"/>
  <c r="C4527" i="1"/>
  <c r="C3485" i="1"/>
  <c r="C1315" i="1"/>
  <c r="C1271" i="1"/>
  <c r="C3393" i="1"/>
  <c r="C945" i="1"/>
  <c r="C2100" i="1"/>
  <c r="C3673" i="1"/>
  <c r="C4223" i="1"/>
  <c r="C3976" i="1"/>
  <c r="C87" i="1"/>
  <c r="C134" i="1"/>
  <c r="C3887" i="1"/>
  <c r="C5000" i="1"/>
  <c r="C2868" i="1"/>
  <c r="C1320" i="1"/>
  <c r="C5208" i="1"/>
  <c r="C3589" i="1"/>
  <c r="C2657" i="1"/>
  <c r="C4894" i="1"/>
  <c r="C468" i="1"/>
  <c r="C4718" i="1"/>
  <c r="C1506" i="1"/>
  <c r="C3983" i="1"/>
  <c r="C4281" i="1"/>
  <c r="C3415" i="1"/>
  <c r="C4369" i="1"/>
  <c r="C3579" i="1"/>
  <c r="C2584" i="1"/>
  <c r="C181" i="1"/>
  <c r="C2036" i="1"/>
  <c r="C788" i="1"/>
  <c r="C2574" i="1"/>
  <c r="C3147" i="1"/>
  <c r="C167" i="1"/>
  <c r="C3190" i="1"/>
  <c r="C5032" i="1"/>
  <c r="C3225" i="1"/>
  <c r="C1289" i="1"/>
  <c r="C2426" i="1"/>
  <c r="C452" i="1"/>
  <c r="C470" i="1"/>
  <c r="C3419" i="1"/>
  <c r="C4356" i="1"/>
  <c r="C148" i="1"/>
  <c r="C849" i="1"/>
  <c r="C2725" i="1"/>
  <c r="C3033" i="1"/>
  <c r="C2719" i="1"/>
  <c r="C3382" i="1"/>
  <c r="C4052" i="1"/>
  <c r="C3066" i="1"/>
  <c r="C4123" i="1"/>
  <c r="C653" i="1"/>
  <c r="C1754" i="1"/>
  <c r="C4706" i="1"/>
  <c r="C1081" i="1"/>
  <c r="C4929" i="1"/>
  <c r="C516" i="1"/>
  <c r="C4585" i="1"/>
  <c r="C2111" i="1"/>
  <c r="C2202" i="1"/>
  <c r="C713" i="1"/>
  <c r="C4898" i="1"/>
  <c r="C1547" i="1"/>
  <c r="C5027" i="1"/>
  <c r="C3960" i="1"/>
  <c r="C1076" i="1"/>
  <c r="C3142" i="1"/>
  <c r="C4907" i="1"/>
  <c r="C4958" i="1"/>
  <c r="C3830" i="1"/>
  <c r="C2742" i="1"/>
  <c r="C2055" i="1"/>
  <c r="C4498" i="1"/>
  <c r="C5204" i="1"/>
  <c r="C932" i="1"/>
  <c r="C1247" i="1"/>
  <c r="C2366" i="1"/>
  <c r="C3476" i="1"/>
  <c r="C1133" i="1"/>
  <c r="C1624" i="1"/>
  <c r="C1577" i="1"/>
  <c r="C84" i="1"/>
  <c r="C1040" i="1"/>
  <c r="C2033" i="1"/>
  <c r="C3494" i="1"/>
  <c r="C2511" i="1"/>
  <c r="C2509" i="1"/>
  <c r="C3935" i="1"/>
  <c r="C3792" i="1"/>
  <c r="C2884" i="1"/>
  <c r="C1549" i="1"/>
  <c r="C2930" i="1"/>
  <c r="C1810" i="1"/>
  <c r="C3242" i="1"/>
  <c r="C3695" i="1"/>
  <c r="C2810" i="1"/>
  <c r="C2309" i="1"/>
  <c r="C3297" i="1"/>
  <c r="C5072" i="1"/>
  <c r="C3448" i="1"/>
  <c r="C5191" i="1"/>
  <c r="C618" i="1"/>
  <c r="C3975" i="1"/>
  <c r="C4355" i="1"/>
  <c r="C1377" i="1"/>
  <c r="C236" i="1"/>
  <c r="C297" i="1"/>
  <c r="C2564" i="1"/>
  <c r="C3061" i="1"/>
  <c r="C1519" i="1"/>
  <c r="C1816" i="1"/>
  <c r="C497" i="1"/>
  <c r="C644" i="1"/>
  <c r="C4858" i="1"/>
  <c r="C2343" i="1"/>
  <c r="C2463" i="1"/>
  <c r="C4208" i="1"/>
  <c r="C4412" i="1"/>
  <c r="C332" i="1"/>
  <c r="C2997" i="1"/>
  <c r="C2175" i="1"/>
  <c r="C1241" i="1"/>
  <c r="C1253" i="1"/>
  <c r="C476" i="1"/>
  <c r="C3815" i="1"/>
  <c r="C4439" i="1"/>
  <c r="C4067" i="1"/>
  <c r="C233" i="1"/>
  <c r="C2851" i="1"/>
  <c r="C1914" i="1"/>
  <c r="C74" i="1"/>
  <c r="C3969" i="1"/>
  <c r="C2996" i="1"/>
  <c r="C1106" i="1"/>
  <c r="C2625" i="1"/>
  <c r="C2233" i="1"/>
  <c r="C5168" i="1"/>
  <c r="C4606" i="1"/>
  <c r="C2936" i="1"/>
  <c r="C3580" i="1"/>
  <c r="C3641" i="1"/>
  <c r="C3682" i="1"/>
  <c r="C2071" i="1"/>
  <c r="C868" i="1"/>
  <c r="C711" i="1"/>
  <c r="C4795" i="1"/>
  <c r="C693" i="1"/>
  <c r="C2520" i="1"/>
  <c r="C1457" i="1"/>
  <c r="C4435" i="1"/>
  <c r="C1791" i="1"/>
  <c r="C3488" i="1"/>
  <c r="C412" i="1"/>
  <c r="C2022" i="1"/>
  <c r="C1041" i="1"/>
  <c r="C3672" i="1"/>
  <c r="C4786" i="1"/>
  <c r="C4989" i="1"/>
  <c r="C5067" i="1"/>
  <c r="C3845" i="1"/>
  <c r="C1345" i="1"/>
  <c r="C3868" i="1"/>
  <c r="C3396" i="1"/>
  <c r="C991" i="1"/>
  <c r="C2370" i="1"/>
  <c r="C2565" i="1"/>
  <c r="C1550" i="1"/>
  <c r="C2804" i="1"/>
  <c r="C1231" i="1"/>
  <c r="C863" i="1"/>
  <c r="C3302" i="1"/>
  <c r="C4404" i="1"/>
  <c r="C1609" i="1"/>
  <c r="C1958" i="1"/>
  <c r="C3162" i="1"/>
  <c r="C1206" i="1"/>
  <c r="C1701" i="1"/>
  <c r="C4153" i="1"/>
  <c r="C4793" i="1"/>
  <c r="C1841" i="1"/>
  <c r="C3094" i="1"/>
  <c r="C4487" i="1"/>
  <c r="C679" i="1"/>
  <c r="C3629" i="1"/>
  <c r="C3435" i="1"/>
  <c r="C2885" i="1"/>
  <c r="C4737" i="1"/>
  <c r="C802" i="1"/>
  <c r="C5109" i="1"/>
  <c r="C175" i="1"/>
  <c r="C3322" i="1"/>
  <c r="C47" i="1"/>
  <c r="C4561" i="1"/>
  <c r="C1453" i="1"/>
  <c r="C4803" i="1"/>
  <c r="C2128" i="1"/>
  <c r="C2466" i="1"/>
  <c r="C3597" i="1"/>
  <c r="C17" i="1"/>
  <c r="C1051" i="1"/>
  <c r="C499" i="1"/>
  <c r="C1726" i="1"/>
  <c r="C4229" i="1"/>
  <c r="C4108" i="1"/>
  <c r="C1490" i="1"/>
  <c r="C2567" i="1"/>
  <c r="C755" i="1"/>
  <c r="C990" i="1"/>
  <c r="C4426" i="1"/>
  <c r="C792" i="1"/>
  <c r="C2492" i="1"/>
  <c r="C4533" i="1"/>
  <c r="C1531" i="1"/>
  <c r="C3481" i="1"/>
  <c r="C1508" i="1"/>
  <c r="C2823" i="1"/>
  <c r="C4261" i="1"/>
  <c r="C1218" i="1"/>
  <c r="C69" i="1"/>
  <c r="C5011" i="1"/>
  <c r="C2125" i="1"/>
  <c r="C4218" i="1"/>
  <c r="C824" i="1"/>
  <c r="C2642" i="1"/>
  <c r="C2381" i="1"/>
  <c r="C4133" i="1"/>
  <c r="C3686" i="1"/>
  <c r="C3403" i="1"/>
  <c r="C3805" i="1"/>
  <c r="C4578" i="1"/>
  <c r="C1889" i="1"/>
  <c r="C1594" i="1"/>
  <c r="C2569" i="1"/>
  <c r="C4420" i="1"/>
  <c r="C1257" i="1"/>
  <c r="C4621" i="1"/>
  <c r="C1372" i="1"/>
  <c r="C3884" i="1"/>
  <c r="C1865" i="1"/>
  <c r="C903" i="1"/>
  <c r="C5163" i="1"/>
  <c r="C811" i="1"/>
  <c r="C835" i="1"/>
  <c r="C1103" i="1"/>
  <c r="C3413" i="1"/>
  <c r="C2987" i="1"/>
  <c r="C4743" i="1"/>
  <c r="C3422" i="1"/>
  <c r="C5073" i="1"/>
  <c r="C2241" i="1"/>
  <c r="C190" i="1"/>
  <c r="C5029" i="1"/>
  <c r="C1747" i="1"/>
  <c r="C5121" i="1"/>
  <c r="C3395" i="1"/>
  <c r="C3540" i="1"/>
  <c r="C1424" i="1"/>
  <c r="C4457" i="1"/>
  <c r="C4523" i="1"/>
  <c r="C228" i="1"/>
  <c r="C4466" i="1"/>
  <c r="C4886" i="1"/>
  <c r="C731" i="1"/>
  <c r="C2525" i="1"/>
  <c r="C4471" i="1"/>
  <c r="C5107" i="1"/>
  <c r="C2229" i="1"/>
  <c r="C4746" i="1"/>
  <c r="C4315" i="1"/>
  <c r="C1702" i="1"/>
  <c r="C4555" i="1"/>
  <c r="C4092" i="1"/>
  <c r="C1047" i="1"/>
  <c r="C4088" i="1"/>
  <c r="C1469" i="1"/>
  <c r="C2305" i="1"/>
  <c r="C649" i="1"/>
  <c r="C1631" i="1"/>
  <c r="C2543" i="1"/>
  <c r="C3681" i="1"/>
  <c r="C885" i="1"/>
  <c r="C5198" i="1"/>
  <c r="C3902" i="1"/>
  <c r="C586" i="1"/>
  <c r="C450" i="1"/>
  <c r="C3036" i="1"/>
  <c r="C3106" i="1"/>
  <c r="C977" i="1"/>
  <c r="C1661" i="1"/>
  <c r="C5019" i="1"/>
  <c r="C2061" i="1"/>
  <c r="C2240" i="1"/>
  <c r="C244" i="1"/>
  <c r="C93" i="1"/>
  <c r="C1893" i="1"/>
  <c r="C3163" i="1"/>
  <c r="C557" i="1"/>
  <c r="C3145" i="1"/>
  <c r="C4590" i="1"/>
  <c r="C1541" i="1"/>
  <c r="C1734" i="1"/>
  <c r="C575" i="1"/>
  <c r="C3429" i="1"/>
  <c r="C30" i="1"/>
  <c r="C1668" i="1"/>
  <c r="C4097" i="1"/>
  <c r="C2364" i="1"/>
  <c r="C4817" i="1"/>
  <c r="C3050" i="1"/>
  <c r="C4359" i="1"/>
  <c r="C145" i="1"/>
  <c r="C2576" i="1"/>
  <c r="C3440" i="1"/>
  <c r="C3509" i="1"/>
  <c r="C1611" i="1"/>
  <c r="C4039" i="1"/>
  <c r="C1037" i="1"/>
  <c r="C4603" i="1"/>
  <c r="C3200" i="1"/>
  <c r="C1207" i="1"/>
  <c r="C2017" i="1"/>
  <c r="C5113" i="1"/>
  <c r="C2781" i="1"/>
  <c r="C5194" i="1"/>
  <c r="C826" i="1"/>
  <c r="C1427" i="1"/>
  <c r="C5048" i="1"/>
  <c r="C4900" i="1"/>
  <c r="C4611" i="1"/>
  <c r="C89" i="1"/>
  <c r="C2780" i="1"/>
  <c r="C2894" i="1"/>
  <c r="C2537" i="1"/>
  <c r="C5180" i="1"/>
  <c r="C1732" i="1"/>
  <c r="C3893" i="1"/>
  <c r="C4505" i="1"/>
  <c r="C138" i="1"/>
  <c r="C2745" i="1"/>
  <c r="C1715" i="1"/>
  <c r="C830" i="1"/>
  <c r="C1811" i="1"/>
  <c r="C2866" i="1"/>
  <c r="C4724" i="1"/>
  <c r="C4627" i="1"/>
  <c r="C4377" i="1"/>
  <c r="C4203" i="1"/>
  <c r="C28" i="1"/>
  <c r="C3384" i="1"/>
  <c r="C3087" i="1"/>
  <c r="C3067" i="1"/>
  <c r="C2990" i="1"/>
  <c r="C3550" i="1"/>
  <c r="C2692" i="1"/>
  <c r="C3779" i="1"/>
  <c r="C2161" i="1"/>
  <c r="C4142" i="1"/>
  <c r="C4836" i="1"/>
  <c r="C818" i="1"/>
  <c r="C3110" i="1"/>
  <c r="C1540" i="1"/>
  <c r="C4393" i="1"/>
  <c r="C2180" i="1"/>
  <c r="C782" i="1"/>
  <c r="C3377" i="1"/>
  <c r="C162" i="1"/>
  <c r="C96" i="1"/>
  <c r="C299" i="1"/>
  <c r="C1471" i="1"/>
  <c r="C2645" i="1"/>
  <c r="C5205" i="1"/>
  <c r="C3660" i="1"/>
  <c r="C3016" i="1"/>
  <c r="C2438" i="1"/>
  <c r="C2089" i="1"/>
  <c r="C4794" i="1"/>
  <c r="C709" i="1"/>
  <c r="C1685" i="1"/>
  <c r="C2454" i="1"/>
  <c r="C3991" i="1"/>
  <c r="C1275" i="1"/>
  <c r="C4808" i="1"/>
  <c r="C3656" i="1"/>
  <c r="C1116" i="1"/>
  <c r="C2039" i="1"/>
  <c r="C4105" i="1"/>
  <c r="C2821" i="1"/>
  <c r="C1884" i="1"/>
  <c r="C2200" i="1"/>
  <c r="C4634" i="1"/>
  <c r="C2977" i="1"/>
  <c r="C3098" i="1"/>
  <c r="C1566" i="1"/>
  <c r="C1460" i="1"/>
  <c r="C608" i="1"/>
  <c r="C35" i="1"/>
  <c r="C556" i="1"/>
  <c r="C1585" i="1"/>
  <c r="C4467" i="1"/>
  <c r="C3181" i="1"/>
  <c r="C3642" i="1"/>
  <c r="C2598" i="1"/>
  <c r="C1888" i="1"/>
  <c r="C2764" i="1"/>
  <c r="C441" i="1"/>
  <c r="C104" i="1"/>
  <c r="C4704" i="1"/>
  <c r="C51" i="1"/>
  <c r="C668" i="1"/>
  <c r="C2156" i="1"/>
  <c r="C2932" i="1"/>
  <c r="C4764" i="1"/>
  <c r="C1120" i="1"/>
  <c r="C4782" i="1"/>
  <c r="C1706" i="1"/>
  <c r="C1836" i="1"/>
  <c r="C3291" i="1"/>
  <c r="C645" i="1"/>
  <c r="C2706" i="1"/>
  <c r="C1003" i="1"/>
  <c r="C3824" i="1"/>
  <c r="C2803" i="1"/>
  <c r="C3591" i="1"/>
  <c r="C1873" i="1"/>
  <c r="C2301" i="1"/>
  <c r="C1598" i="1"/>
  <c r="C4936" i="1"/>
  <c r="C500" i="1"/>
  <c r="C3630" i="1"/>
  <c r="C4285" i="1"/>
  <c r="C1131" i="1"/>
  <c r="C1152" i="1"/>
  <c r="C1659" i="1"/>
  <c r="C1757" i="1"/>
  <c r="C4890" i="1"/>
  <c r="C70" i="1"/>
  <c r="C4433" i="1"/>
  <c r="C808" i="1"/>
  <c r="C2278" i="1"/>
  <c r="C2864" i="1"/>
  <c r="C1470" i="1"/>
  <c r="C1672" i="1"/>
  <c r="C4703" i="1"/>
  <c r="C2020" i="1"/>
  <c r="C4717" i="1"/>
  <c r="C4744" i="1"/>
  <c r="C4840" i="1"/>
  <c r="C4942" i="1"/>
  <c r="C3483" i="1"/>
  <c r="C2747" i="1"/>
  <c r="C2025" i="1"/>
  <c r="C3027" i="1"/>
  <c r="C2999" i="1"/>
  <c r="C80" i="1"/>
  <c r="C2459" i="1"/>
  <c r="C3268" i="1"/>
  <c r="C1094" i="1"/>
  <c r="C2636" i="1"/>
  <c r="C3536" i="1"/>
  <c r="C2872" i="1"/>
  <c r="C533" i="1"/>
  <c r="C3319" i="1"/>
  <c r="C4672" i="1"/>
  <c r="C5047" i="1"/>
  <c r="C1554" i="1"/>
  <c r="C3670" i="1"/>
  <c r="C1539" i="1"/>
  <c r="C3278" i="1"/>
  <c r="C3694" i="1"/>
  <c r="C4172" i="1"/>
  <c r="C1400" i="1"/>
  <c r="C2993" i="1"/>
  <c r="C3282" i="1"/>
  <c r="C2717" i="1"/>
  <c r="C1827" i="1"/>
  <c r="C5095" i="1"/>
  <c r="C24" i="1"/>
  <c r="C694" i="1"/>
  <c r="C1323" i="1"/>
  <c r="C3985" i="1"/>
  <c r="C2232" i="1"/>
  <c r="C3369" i="1"/>
  <c r="C3772" i="1"/>
  <c r="C2831" i="1"/>
  <c r="C4990" i="1"/>
  <c r="C2983" i="1"/>
  <c r="C2087" i="1"/>
  <c r="C362" i="1"/>
  <c r="C4310" i="1"/>
  <c r="C427" i="1"/>
  <c r="C4501" i="1"/>
  <c r="C341" i="1"/>
  <c r="C357" i="1"/>
  <c r="C3160" i="1"/>
  <c r="C364" i="1"/>
  <c r="C2118" i="1"/>
  <c r="C1229" i="1"/>
  <c r="C2250" i="1"/>
  <c r="C2380" i="1"/>
  <c r="C4318" i="1"/>
  <c r="C1821" i="1"/>
  <c r="C2155" i="1"/>
  <c r="C5200" i="1"/>
  <c r="C3796" i="1"/>
  <c r="C3305" i="1"/>
  <c r="C1090" i="1"/>
  <c r="C154" i="1"/>
  <c r="C2832" i="1"/>
  <c r="C909" i="1"/>
  <c r="C4962" i="1"/>
  <c r="C1595" i="1"/>
  <c r="C1628" i="1"/>
  <c r="C2270" i="1"/>
  <c r="C2891" i="1"/>
  <c r="C1069" i="1"/>
  <c r="C2880" i="1"/>
  <c r="C3849" i="1"/>
  <c r="C4581" i="1"/>
  <c r="C538" i="1"/>
  <c r="C2319" i="1"/>
  <c r="C1340" i="1"/>
  <c r="C4316" i="1"/>
  <c r="C4335" i="1"/>
  <c r="C3977" i="1"/>
  <c r="C5138" i="1"/>
  <c r="C1606" i="1"/>
  <c r="C2145" i="1"/>
  <c r="C5155" i="1"/>
  <c r="C4899" i="1"/>
  <c r="C4354" i="1"/>
  <c r="C884" i="1"/>
  <c r="C1437" i="1"/>
  <c r="C5043" i="1"/>
  <c r="C681" i="1"/>
  <c r="C3847" i="1"/>
  <c r="C2515" i="1"/>
  <c r="C1017" i="1"/>
  <c r="C339" i="1"/>
  <c r="C4300" i="1"/>
  <c r="C4243" i="1"/>
  <c r="C1146" i="1"/>
  <c r="C1876" i="1"/>
  <c r="C1526" i="1"/>
  <c r="C859" i="1"/>
  <c r="C2066" i="1"/>
  <c r="C3349" i="1"/>
  <c r="C4970" i="1"/>
  <c r="C1675" i="1"/>
  <c r="C865" i="1"/>
  <c r="C133" i="1"/>
  <c r="C4219" i="1"/>
  <c r="C2656" i="1"/>
  <c r="C665" i="1"/>
  <c r="C37" i="1"/>
  <c r="C4944" i="1"/>
  <c r="C1292" i="1"/>
  <c r="C2186" i="1"/>
  <c r="C2408" i="1"/>
  <c r="C3149" i="1"/>
  <c r="C1793" i="1"/>
  <c r="C1450" i="1"/>
  <c r="C3774" i="1"/>
  <c r="C2701" i="1"/>
  <c r="C3226" i="1"/>
  <c r="C1113" i="1"/>
  <c r="C1143" i="1"/>
  <c r="C1892" i="1"/>
  <c r="C3" i="1"/>
  <c r="C1562" i="1"/>
  <c r="C3761" i="1"/>
  <c r="C3639" i="1"/>
  <c r="C1137" i="1"/>
  <c r="C414" i="1"/>
  <c r="C5154" i="1"/>
  <c r="C4063" i="1"/>
  <c r="C975" i="1"/>
  <c r="C4185" i="1"/>
  <c r="C4847" i="1"/>
  <c r="C2931" i="1"/>
  <c r="C3407" i="1"/>
  <c r="C3852" i="1"/>
  <c r="C3929" i="1"/>
  <c r="C3380" i="1"/>
  <c r="C4338" i="1"/>
  <c r="C3389" i="1"/>
  <c r="C3224" i="1"/>
  <c r="C4463" i="1"/>
  <c r="C4106" i="1"/>
  <c r="C2358" i="1"/>
  <c r="C1061" i="1"/>
  <c r="C3375" i="1"/>
  <c r="C1403" i="1"/>
  <c r="C109" i="1"/>
  <c r="C860" i="1"/>
  <c r="C518" i="1"/>
  <c r="C4835" i="1"/>
  <c r="C2371" i="1"/>
  <c r="C745" i="1"/>
  <c r="C356" i="1"/>
  <c r="C2963" i="1"/>
  <c r="C4528" i="1"/>
  <c r="C3470" i="1"/>
  <c r="C2046" i="1"/>
  <c r="C115" i="1"/>
  <c r="C249" i="1"/>
  <c r="C3254" i="1"/>
  <c r="C2191" i="1"/>
  <c r="C2013" i="1"/>
  <c r="C1687" i="1"/>
  <c r="C2493" i="1"/>
  <c r="C5024" i="1"/>
  <c r="C3700" i="1"/>
  <c r="C172" i="1"/>
  <c r="C5097" i="1"/>
  <c r="C2727" i="1"/>
  <c r="C2018" i="1"/>
  <c r="C3850" i="1"/>
  <c r="C1357" i="1"/>
  <c r="C4543" i="1"/>
  <c r="C2340" i="1"/>
  <c r="C3811" i="1"/>
  <c r="C284" i="1"/>
  <c r="C941" i="1"/>
  <c r="C2829" i="1"/>
  <c r="C2414" i="1"/>
  <c r="C4819" i="1"/>
  <c r="C4587" i="1"/>
  <c r="C2171" i="1"/>
  <c r="C1871" i="1"/>
  <c r="C5045" i="1"/>
  <c r="C2650" i="1"/>
  <c r="C4044" i="1"/>
  <c r="C1313" i="1"/>
  <c r="C2275" i="1"/>
  <c r="C3111" i="1"/>
  <c r="C124" i="1"/>
  <c r="C3363" i="1"/>
  <c r="C595" i="1"/>
  <c r="C1592" i="1"/>
  <c r="C5037" i="1"/>
  <c r="C1478" i="1"/>
  <c r="C2314" i="1"/>
  <c r="C3055" i="1"/>
  <c r="C2900" i="1"/>
  <c r="C3008" i="1"/>
  <c r="C3320" i="1"/>
  <c r="C1738" i="1"/>
  <c r="C1744" i="1"/>
  <c r="C2490" i="1"/>
  <c r="C256" i="1"/>
  <c r="C2819" i="1"/>
  <c r="C1319" i="1"/>
  <c r="C2794" i="1"/>
  <c r="C3677" i="1"/>
  <c r="C1000" i="1"/>
  <c r="C192" i="1"/>
  <c r="C4878" i="1"/>
  <c r="C1824" i="1"/>
  <c r="C382" i="1"/>
  <c r="C4708" i="1"/>
  <c r="C2570" i="1"/>
  <c r="C4" i="1"/>
  <c r="C2451" i="1"/>
  <c r="C2005" i="1"/>
  <c r="C3837" i="1"/>
  <c r="C4507" i="1"/>
  <c r="C4504" i="1"/>
  <c r="C4877" i="1"/>
  <c r="C3881" i="1"/>
  <c r="C843" i="1"/>
  <c r="C3964" i="1"/>
  <c r="C1449" i="1"/>
  <c r="C4395" i="1"/>
  <c r="C1682" i="1"/>
  <c r="C4652" i="1"/>
  <c r="C4882" i="1"/>
  <c r="C422" i="1"/>
  <c r="C4869" i="1"/>
  <c r="C2528" i="1"/>
  <c r="C5122" i="1"/>
  <c r="C2423" i="1"/>
  <c r="C5061" i="1"/>
  <c r="C973" i="1"/>
  <c r="C3570" i="1"/>
  <c r="C1458" i="1"/>
  <c r="C281" i="1"/>
  <c r="C3486" i="1"/>
  <c r="C2824" i="1"/>
  <c r="C1368" i="1"/>
  <c r="C1187" i="1"/>
  <c r="C3520" i="1"/>
  <c r="C741" i="1"/>
  <c r="C1627" i="1"/>
  <c r="C2914" i="1"/>
  <c r="C5190" i="1"/>
  <c r="C2869" i="1"/>
  <c r="C4689" i="1"/>
  <c r="C81" i="1"/>
  <c r="C2469" i="1"/>
  <c r="C4309" i="1"/>
  <c r="C3572" i="1"/>
  <c r="C3982" i="1"/>
  <c r="C3315" i="1"/>
  <c r="C1917" i="1"/>
  <c r="C4714" i="1"/>
  <c r="C738" i="1"/>
  <c r="C1312" i="1"/>
  <c r="C1159" i="1"/>
  <c r="C4165" i="1"/>
  <c r="C4833" i="1"/>
  <c r="C3203" i="1"/>
  <c r="C117" i="1"/>
  <c r="C4174" i="1"/>
  <c r="C5153" i="1"/>
  <c r="C3467" i="1"/>
  <c r="C2577" i="1"/>
  <c r="C5038" i="1"/>
  <c r="C4195" i="1"/>
  <c r="C1433" i="1"/>
  <c r="C2777" i="1"/>
  <c r="C4331" i="1"/>
  <c r="C2003" i="1"/>
  <c r="C3568" i="1"/>
  <c r="C5148" i="1"/>
  <c r="C3592" i="1"/>
  <c r="C2497" i="1"/>
  <c r="C1267" i="1"/>
  <c r="C3612" i="1"/>
  <c r="C678" i="1"/>
  <c r="C5101" i="1"/>
  <c r="C4450" i="1"/>
  <c r="C3823" i="1"/>
  <c r="C1452" i="1"/>
  <c r="C4477" i="1"/>
  <c r="C1402" i="1"/>
  <c r="C1565" i="1"/>
  <c r="C1042" i="1"/>
  <c r="C4305" i="1"/>
  <c r="C4739" i="1"/>
  <c r="C2628" i="1"/>
  <c r="C4664" i="1"/>
  <c r="C2834" i="1"/>
  <c r="C3664" i="1"/>
  <c r="C915" i="1"/>
  <c r="C4534" i="1"/>
  <c r="C4405" i="1"/>
  <c r="C3348" i="1"/>
  <c r="C1127" i="1"/>
  <c r="C1210" i="1"/>
  <c r="C2716" i="1"/>
  <c r="C1248" i="1"/>
  <c r="C4902" i="1"/>
  <c r="C4556" i="1"/>
  <c r="C3841" i="1"/>
  <c r="C456" i="1"/>
  <c r="C2586" i="1"/>
  <c r="C1110" i="1"/>
  <c r="C1800" i="1"/>
  <c r="C4473" i="1"/>
  <c r="C4887" i="1"/>
  <c r="C939" i="1"/>
  <c r="C3227" i="1"/>
  <c r="C1203" i="1"/>
  <c r="C3723" i="1"/>
  <c r="C2418" i="1"/>
  <c r="C4376" i="1"/>
  <c r="C4263" i="1"/>
  <c r="C1298" i="1"/>
  <c r="C4241" i="1"/>
  <c r="C4876" i="1"/>
  <c r="C3344" i="1"/>
  <c r="C1510" i="1"/>
  <c r="C3767" i="1"/>
  <c r="C2474" i="1"/>
  <c r="C358" i="1"/>
  <c r="C3783" i="1"/>
  <c r="C1104" i="1"/>
  <c r="C3784" i="1"/>
  <c r="C2050" i="1"/>
  <c r="C4514" i="1"/>
  <c r="C3257" i="1"/>
  <c r="C2361" i="1"/>
  <c r="C3462" i="1"/>
  <c r="C1288" i="1"/>
  <c r="C3504" i="1"/>
  <c r="C5002" i="1"/>
  <c r="C4574" i="1"/>
  <c r="C4462" i="1"/>
  <c r="C2295" i="1"/>
  <c r="C1351" i="1"/>
  <c r="C587" i="1"/>
  <c r="C2405" i="1"/>
  <c r="C1878" i="1"/>
  <c r="C1370" i="1"/>
  <c r="C5066" i="1"/>
  <c r="C4515" i="1"/>
  <c r="C3607" i="1"/>
  <c r="C2" i="1"/>
  <c r="C424" i="1"/>
  <c r="C4813" i="1"/>
  <c r="C1440" i="1"/>
  <c r="C4158" i="1"/>
  <c r="C1999" i="1"/>
  <c r="C1225" i="1"/>
  <c r="C1311" i="1"/>
  <c r="C5169" i="1"/>
  <c r="C4834" i="1"/>
  <c r="C1947" i="1"/>
  <c r="C4485" i="1"/>
  <c r="C532" i="1"/>
  <c r="C14" i="1"/>
  <c r="C2231" i="1"/>
  <c r="C3558" i="1"/>
  <c r="C4849" i="1"/>
  <c r="C1284" i="1"/>
  <c r="C1998" i="1"/>
  <c r="C2784" i="1"/>
  <c r="C2870" i="1"/>
  <c r="C1009" i="1"/>
  <c r="C38" i="1"/>
  <c r="C3477" i="1"/>
  <c r="C2007" i="1"/>
  <c r="C4909" i="1"/>
  <c r="C2162" i="1"/>
  <c r="C3404" i="1"/>
  <c r="C1534" i="1"/>
  <c r="C15" i="1"/>
  <c r="C3738" i="1"/>
  <c r="C1049" i="1"/>
  <c r="C4110" i="1"/>
  <c r="C1593" i="1"/>
  <c r="C2086" i="1"/>
  <c r="C291" i="1"/>
  <c r="C1982" i="1"/>
  <c r="C4540" i="1"/>
  <c r="C2027" i="1"/>
  <c r="C3071" i="1"/>
  <c r="C3875" i="1"/>
  <c r="C3028" i="1"/>
  <c r="C3671" i="1"/>
  <c r="C1511" i="1"/>
  <c r="C648" i="1"/>
  <c r="C163" i="1"/>
  <c r="C1818" i="1"/>
  <c r="C1227" i="1"/>
  <c r="C2686" i="1"/>
  <c r="C4494" i="1"/>
  <c r="C3644" i="1"/>
  <c r="C1126" i="1"/>
  <c r="C2752" i="1"/>
  <c r="C3367" i="1"/>
  <c r="C2640" i="1"/>
  <c r="C3023" i="1"/>
  <c r="C2425" i="1"/>
  <c r="C3333" i="1"/>
  <c r="C3300" i="1"/>
  <c r="C3948" i="1"/>
  <c r="C5158" i="1"/>
  <c r="C1139" i="1"/>
  <c r="C1900" i="1"/>
  <c r="C635" i="1"/>
  <c r="C3405" i="1"/>
  <c r="C1192" i="1"/>
  <c r="C3512" i="1"/>
  <c r="C3703" i="1"/>
  <c r="C3891" i="1"/>
  <c r="C3489" i="1"/>
  <c r="C2197" i="1"/>
  <c r="C955" i="1"/>
  <c r="C603" i="1"/>
  <c r="C878" i="1"/>
  <c r="C1798" i="1"/>
  <c r="C600" i="1"/>
  <c r="C2862" i="1"/>
  <c r="C3831" i="1"/>
  <c r="C269" i="1"/>
  <c r="C3213" i="1"/>
  <c r="C1983" i="1"/>
  <c r="C5112" i="1"/>
  <c r="C1182" i="1"/>
  <c r="C1499" i="1"/>
  <c r="C2926" i="1"/>
  <c r="C4547" i="1"/>
  <c r="C3308" i="1"/>
  <c r="C1473" i="1"/>
  <c r="C2215" i="1"/>
  <c r="C3245" i="1"/>
  <c r="C2896" i="1"/>
  <c r="C4920" i="1"/>
  <c r="C4286" i="1"/>
  <c r="C2199" i="1"/>
  <c r="C185" i="1"/>
  <c r="C2101" i="1"/>
  <c r="C5055" i="1"/>
  <c r="C2903" i="1"/>
  <c r="C1308" i="1"/>
  <c r="C4926" i="1"/>
  <c r="C1745" i="1"/>
  <c r="C2383" i="1"/>
  <c r="C4321" i="1"/>
  <c r="C5211" i="1"/>
  <c r="C2757" i="1"/>
  <c r="C326" i="1"/>
  <c r="C3283" i="1"/>
  <c r="C2646" i="1"/>
  <c r="C867" i="1"/>
  <c r="C55" i="1"/>
  <c r="C4002" i="1"/>
  <c r="C5040" i="1"/>
  <c r="C3563" i="1"/>
  <c r="C160" i="1"/>
  <c r="C306" i="1"/>
  <c r="C5071" i="1"/>
  <c r="C2291" i="1"/>
  <c r="C3690" i="1"/>
  <c r="C1967" i="1"/>
  <c r="C1643" i="1"/>
  <c r="C1897" i="1"/>
  <c r="C4233" i="1"/>
  <c r="C4584" i="1"/>
  <c r="C2297" i="1"/>
  <c r="C4128" i="1"/>
  <c r="C3538" i="1"/>
  <c r="C2939" i="1"/>
  <c r="C3555" i="1"/>
  <c r="C2585" i="1"/>
  <c r="C2978" i="1"/>
  <c r="C3091" i="1"/>
  <c r="C3328" i="1"/>
  <c r="C2480" i="1"/>
  <c r="C4360" i="1"/>
  <c r="C2877" i="1"/>
  <c r="C1951" i="1"/>
  <c r="C3616" i="1"/>
  <c r="C572" i="1"/>
  <c r="C4701" i="1"/>
  <c r="C696" i="1"/>
  <c r="C2263" i="1"/>
  <c r="C3820" i="1"/>
  <c r="C4302" i="1"/>
  <c r="C1656" i="1"/>
  <c r="C4546" i="1"/>
  <c r="C4358" i="1"/>
  <c r="C3800" i="1"/>
  <c r="C2124" i="1"/>
  <c r="C787" i="1"/>
  <c r="C1301" i="1"/>
  <c r="C86" i="1"/>
  <c r="C4745" i="1"/>
  <c r="C1399" i="1"/>
  <c r="C3206" i="1"/>
  <c r="C535" i="1"/>
  <c r="C4240" i="1"/>
  <c r="C766" i="1"/>
  <c r="C1353" i="1"/>
  <c r="C455" i="1"/>
  <c r="C2735" i="1"/>
  <c r="C3277" i="1"/>
  <c r="C378" i="1"/>
  <c r="C4613" i="1"/>
  <c r="C4244" i="1"/>
  <c r="C2452" i="1"/>
  <c r="C2951" i="1"/>
  <c r="C2132" i="1"/>
  <c r="C4206" i="1"/>
  <c r="C730" i="1"/>
  <c r="C2749" i="1"/>
  <c r="C4474" i="1"/>
  <c r="C151" i="1"/>
  <c r="C489" i="1"/>
  <c r="C1604" i="1"/>
  <c r="C1476" i="1"/>
  <c r="C4267" i="1"/>
  <c r="C752" i="1"/>
  <c r="C479" i="1"/>
  <c r="C2773" i="1"/>
  <c r="C1307" i="1"/>
  <c r="C4177" i="1"/>
  <c r="C5081" i="1"/>
  <c r="C1299" i="1"/>
  <c r="C574" i="1"/>
  <c r="C4934" i="1"/>
  <c r="C387" i="1"/>
  <c r="C5120" i="1"/>
  <c r="C3063" i="1"/>
  <c r="C1252" i="1"/>
  <c r="C525" i="1"/>
  <c r="C132" i="1"/>
  <c r="C2483" i="1"/>
  <c r="C1234" i="1"/>
  <c r="C2221" i="1"/>
  <c r="C3696" i="1"/>
  <c r="C3223" i="1"/>
  <c r="C5054" i="1"/>
  <c r="C1183" i="1"/>
  <c r="C542" i="1"/>
  <c r="C1455" i="1"/>
  <c r="C3175" i="1"/>
  <c r="C928" i="1"/>
  <c r="C4707" i="1"/>
  <c r="C216" i="1"/>
  <c r="C3525" i="1"/>
  <c r="C370" i="1"/>
  <c r="C3836" i="1"/>
  <c r="C4102" i="1"/>
  <c r="C2468" i="1"/>
  <c r="C2168" i="1"/>
  <c r="C4719" i="1"/>
  <c r="C1899" i="1"/>
  <c r="C2254" i="1"/>
  <c r="C3801" i="1"/>
  <c r="C2224" i="1"/>
  <c r="C222" i="1"/>
  <c r="C550" i="1"/>
  <c r="C3372" i="1"/>
  <c r="C1614" i="1"/>
  <c r="C1080" i="1"/>
  <c r="C2751" i="1"/>
  <c r="C3390" i="1"/>
  <c r="C733" i="1"/>
  <c r="C4238" i="1"/>
  <c r="C610" i="1"/>
  <c r="C1782" i="1"/>
  <c r="C2696" i="1"/>
  <c r="C816" i="1"/>
  <c r="C890" i="1"/>
  <c r="C1219" i="1"/>
  <c r="C3588" i="1"/>
  <c r="C4100" i="1"/>
  <c r="C4061" i="1"/>
  <c r="C1409" i="1"/>
  <c r="C1868" i="1"/>
  <c r="C2960" i="1"/>
  <c r="C3337" i="1"/>
  <c r="B4981" i="1"/>
  <c r="B4682" i="1"/>
  <c r="B3234" i="1"/>
  <c r="B3650" i="1"/>
  <c r="B5115" i="1"/>
  <c r="B2491" i="1"/>
  <c r="B3576" i="1"/>
  <c r="B1407" i="1"/>
  <c r="B2709" i="1"/>
  <c r="B1410" i="1"/>
  <c r="B2185" i="1"/>
  <c r="B748" i="1"/>
  <c r="B2092" i="1"/>
  <c r="B5140" i="1"/>
  <c r="B2108" i="1"/>
  <c r="B3816" i="1"/>
  <c r="B3871" i="1"/>
  <c r="B647" i="1"/>
  <c r="B1108" i="1"/>
  <c r="B4183" i="1"/>
  <c r="B1150" i="1"/>
  <c r="B552" i="1"/>
  <c r="B1921" i="1"/>
  <c r="B2718" i="1"/>
  <c r="B2065" i="1"/>
  <c r="B5074" i="1"/>
  <c r="B1436" i="1"/>
  <c r="B3906" i="1"/>
  <c r="B773" i="1"/>
  <c r="B1302" i="1"/>
  <c r="B1016" i="1"/>
  <c r="B3336" i="1"/>
  <c r="B2589" i="1"/>
  <c r="B3750" i="1"/>
  <c r="B774" i="1"/>
  <c r="B4262" i="1"/>
  <c r="B4541" i="1"/>
  <c r="B2164" i="1"/>
  <c r="B1184" i="1"/>
  <c r="B1963" i="1"/>
  <c r="B1978" i="1"/>
  <c r="B687" i="1"/>
  <c r="B1166" i="1"/>
  <c r="B2139" i="1"/>
  <c r="B3329" i="1"/>
  <c r="B285" i="1"/>
  <c r="B4013" i="1"/>
  <c r="B243" i="1"/>
  <c r="B1979" i="1"/>
  <c r="B3564" i="1"/>
  <c r="B1662" i="1"/>
  <c r="B3791" i="1"/>
  <c r="B208" i="1"/>
  <c r="B103" i="1"/>
  <c r="B2195" i="1"/>
  <c r="B4983" i="1"/>
  <c r="B3434" i="1"/>
  <c r="B4526" i="1"/>
  <c r="B3032" i="1"/>
  <c r="B3526" i="1"/>
  <c r="B3156" i="1"/>
  <c r="B1831" i="1"/>
  <c r="B2287" i="1"/>
  <c r="B677" i="1"/>
  <c r="B1083" i="1"/>
  <c r="B1994" i="1"/>
  <c r="B892" i="1"/>
  <c r="B2447" i="1"/>
  <c r="B4299" i="1"/>
  <c r="B3051" i="1"/>
  <c r="B230" i="1"/>
  <c r="B3551" i="1"/>
  <c r="B1618" i="1"/>
  <c r="B1777" i="1"/>
  <c r="B4311" i="1"/>
  <c r="B66" i="1"/>
  <c r="B4844" i="1"/>
  <c r="B1905" i="1"/>
  <c r="B5008" i="1"/>
  <c r="B5044" i="1"/>
  <c r="B578" i="1"/>
  <c r="B2867" i="1"/>
  <c r="B1443" i="1"/>
  <c r="B900" i="1"/>
  <c r="B2378" i="1"/>
  <c r="B3832" i="1"/>
  <c r="B1488" i="1"/>
  <c r="B3461" i="1"/>
  <c r="B3119" i="1"/>
  <c r="B906" i="1"/>
  <c r="B3872" i="1"/>
  <c r="B2609" i="1"/>
  <c r="B3988" i="1"/>
  <c r="B1325" i="1"/>
  <c r="B4978" i="1"/>
  <c r="B4378" i="1"/>
  <c r="B2715" i="1"/>
  <c r="B4486" i="1"/>
  <c r="B1834" i="1"/>
  <c r="B583" i="1"/>
  <c r="B4071" i="1"/>
  <c r="B2429" i="1"/>
  <c r="B4148" i="1"/>
  <c r="B4080" i="1"/>
  <c r="B517" i="1"/>
  <c r="B465" i="1"/>
  <c r="B4022" i="1"/>
  <c r="B1282" i="1"/>
  <c r="B4586" i="1"/>
  <c r="B1997" i="1"/>
  <c r="B2876" i="1"/>
  <c r="B901" i="1"/>
  <c r="B2802" i="1"/>
  <c r="B3047" i="1"/>
  <c r="B3280" i="1"/>
  <c r="B3740" i="1"/>
  <c r="B4536" i="1"/>
  <c r="B841" i="1"/>
  <c r="B4403" i="1"/>
  <c r="B177" i="1"/>
  <c r="B3402" i="1"/>
  <c r="B3766" i="1"/>
  <c r="B1663" i="1"/>
  <c r="B4930" i="1"/>
  <c r="B2167" i="1"/>
  <c r="B5214" i="1"/>
  <c r="B1371" i="1"/>
  <c r="B1596" i="1"/>
  <c r="B5123" i="1"/>
  <c r="B4655" i="1"/>
  <c r="B2945" i="1"/>
  <c r="B1420" i="1"/>
  <c r="B1883" i="1"/>
  <c r="B3020" i="1"/>
  <c r="B4818" i="1"/>
  <c r="B3652" i="1"/>
  <c r="B4866" i="1"/>
  <c r="B3862" i="1"/>
  <c r="B4115" i="1"/>
  <c r="B4469" i="1"/>
  <c r="B3014" i="1"/>
  <c r="B5094" i="1"/>
  <c r="B5164" i="1"/>
  <c r="B4099" i="1"/>
  <c r="B4211" i="1"/>
  <c r="B1832" i="1"/>
  <c r="B2659" i="1"/>
  <c r="B4121" i="1"/>
  <c r="B2526" i="1"/>
  <c r="B1783" i="1"/>
  <c r="B2975" i="1"/>
  <c r="B5192" i="1"/>
  <c r="B1948" i="1"/>
  <c r="B1390" i="1"/>
  <c r="B4891" i="1"/>
  <c r="B4713" i="1"/>
  <c r="B3699" i="1"/>
  <c r="B2504" i="1"/>
  <c r="B75" i="1"/>
  <c r="B4693" i="1"/>
  <c r="B4008" i="1"/>
  <c r="B1381" i="1"/>
  <c r="B1109" i="1"/>
  <c r="B2317" i="1"/>
  <c r="B3347" i="1"/>
  <c r="B4565" i="1"/>
  <c r="B5160" i="1"/>
  <c r="B4162" i="1"/>
  <c r="B3649" i="1"/>
  <c r="B1571" i="1"/>
  <c r="B1722" i="1"/>
  <c r="B1072" i="1"/>
  <c r="B3595" i="1"/>
  <c r="B4879" i="1"/>
  <c r="B1134" i="1"/>
  <c r="B2676" i="1"/>
  <c r="B663" i="1"/>
  <c r="B4758" i="1"/>
  <c r="B1374" i="1"/>
  <c r="B1725" i="1"/>
  <c r="B4329" i="1"/>
  <c r="B1480" i="1"/>
  <c r="B5104" i="1"/>
  <c r="B651" i="1"/>
  <c r="B1393" i="1"/>
  <c r="B3916" i="1"/>
  <c r="B127" i="1"/>
  <c r="B3870" i="1"/>
  <c r="B4094" i="1"/>
  <c r="B3230" i="1"/>
  <c r="B166" i="1"/>
  <c r="B466" i="1"/>
  <c r="B4379" i="1"/>
  <c r="B2649" i="1"/>
  <c r="B2973" i="1"/>
  <c r="B4539" i="1"/>
  <c r="B3438" i="1"/>
  <c r="B688" i="1"/>
  <c r="B3594" i="1"/>
  <c r="B436" i="1"/>
  <c r="B1991" i="1"/>
  <c r="B513" i="1"/>
  <c r="B4220" i="1"/>
  <c r="B3362" i="1"/>
  <c r="B4009" i="1"/>
  <c r="B1265" i="1"/>
  <c r="B1622" i="1"/>
  <c r="B4344" i="1"/>
  <c r="B3771" i="1"/>
  <c r="B1063" i="1"/>
  <c r="B2264" i="1"/>
  <c r="B4175" i="1"/>
  <c r="B2969" i="1"/>
  <c r="B90" i="1"/>
  <c r="B4755" i="1"/>
  <c r="B1463" i="1"/>
  <c r="B3468" i="1"/>
  <c r="B3505" i="1"/>
  <c r="B1676" i="1"/>
  <c r="B4676" i="1"/>
  <c r="B2196" i="1"/>
  <c r="B4249" i="1"/>
  <c r="B3410" i="1"/>
  <c r="B1125" i="1"/>
  <c r="B2323" i="1"/>
  <c r="B4247" i="1"/>
  <c r="B2847" i="1"/>
  <c r="B1807" i="1"/>
  <c r="B4308" i="1"/>
  <c r="B3359" i="1"/>
  <c r="B2933" i="1"/>
  <c r="B2320" i="1"/>
  <c r="B2310" i="1"/>
  <c r="B3399" i="1"/>
  <c r="B3240" i="1"/>
  <c r="B4725" i="1"/>
  <c r="B1904" i="1"/>
  <c r="B4631" i="1"/>
  <c r="B3307" i="1"/>
  <c r="B3182" i="1"/>
  <c r="B2922" i="1"/>
  <c r="B2227" i="1"/>
  <c r="B2216" i="1"/>
  <c r="B3532" i="1"/>
  <c r="B2517" i="1"/>
  <c r="B302" i="1"/>
  <c r="B3571" i="1"/>
  <c r="B2374" i="1"/>
  <c r="B1945" i="1"/>
  <c r="B4751" i="1"/>
  <c r="B609" i="1"/>
  <c r="B3342" i="1"/>
  <c r="B845" i="1"/>
  <c r="B3197" i="1"/>
  <c r="B3431" i="1"/>
  <c r="B1384" i="1"/>
  <c r="B3778" i="1"/>
  <c r="B4852" i="1"/>
  <c r="B4734" i="1"/>
  <c r="B221" i="1"/>
  <c r="B2958" i="1"/>
  <c r="B581" i="1"/>
  <c r="B3093" i="1"/>
  <c r="B3877" i="1"/>
  <c r="B4371" i="1"/>
  <c r="B3029" i="1"/>
  <c r="B2631" i="1"/>
  <c r="B5144" i="1"/>
  <c r="B5068" i="1"/>
  <c r="B2064" i="1"/>
  <c r="B3577" i="1"/>
  <c r="B508" i="1"/>
  <c r="B949" i="1"/>
  <c r="B5172" i="1"/>
  <c r="B3666" i="1"/>
  <c r="B3049" i="1"/>
  <c r="B1246" i="1"/>
  <c r="B621" i="1"/>
  <c r="B2626" i="1"/>
  <c r="B1220" i="1"/>
  <c r="B1799" i="1"/>
  <c r="B1586" i="1"/>
  <c r="B1337" i="1"/>
  <c r="B734" i="1"/>
  <c r="B4076" i="1"/>
  <c r="B1864" i="1"/>
  <c r="B2105" i="1"/>
  <c r="B371" i="1"/>
  <c r="B1578" i="1"/>
  <c r="B938" i="1"/>
  <c r="B1801" i="1"/>
  <c r="B1894" i="1"/>
  <c r="B5010" i="1"/>
  <c r="B4837" i="1"/>
  <c r="B4442" i="1"/>
  <c r="B1707" i="1"/>
  <c r="B1035" i="1"/>
  <c r="B2473" i="1"/>
  <c r="B4903" i="1"/>
  <c r="B2476" i="1"/>
  <c r="B2113" i="1"/>
  <c r="B123" i="1"/>
  <c r="B3994" i="1"/>
  <c r="B3947" i="1"/>
  <c r="B2302" i="1"/>
  <c r="B4021" i="1"/>
  <c r="B1974" i="1"/>
  <c r="B1696" i="1"/>
  <c r="B940" i="1"/>
  <c r="B1361" i="1"/>
  <c r="B5051" i="1"/>
  <c r="B1401" i="1"/>
  <c r="B4512" i="1"/>
  <c r="B3735" i="1"/>
  <c r="B2680" i="1"/>
  <c r="B1066" i="1"/>
  <c r="B300" i="1"/>
  <c r="B3173" i="1"/>
  <c r="B3290" i="1"/>
  <c r="B1684" i="1"/>
  <c r="B3026" i="1"/>
  <c r="B3827" i="1"/>
  <c r="B4374" i="1"/>
  <c r="B2335" i="1"/>
  <c r="B911" i="1"/>
  <c r="B541" i="1"/>
  <c r="B2248" i="1"/>
  <c r="B1281" i="1"/>
  <c r="B68" i="1"/>
  <c r="B418" i="1"/>
  <c r="B411" i="1"/>
  <c r="B1117" i="1"/>
  <c r="B2239" i="1"/>
  <c r="B4861" i="1"/>
  <c r="B454" i="1"/>
  <c r="B1477" i="1"/>
  <c r="B2154" i="1"/>
  <c r="B372" i="1"/>
  <c r="B3090" i="1"/>
  <c r="B4916" i="1"/>
  <c r="B3458" i="1"/>
  <c r="B2916" i="1"/>
  <c r="B963" i="1"/>
  <c r="B1507" i="1"/>
  <c r="B4197" i="1"/>
  <c r="B1168" i="1"/>
  <c r="B3136" i="1"/>
  <c r="B3042" i="1"/>
  <c r="B4034" i="1"/>
  <c r="B4151" i="1"/>
  <c r="B1062" i="1"/>
  <c r="B1318" i="1"/>
  <c r="B388" i="1"/>
  <c r="B4167" i="1"/>
  <c r="B432" i="1"/>
  <c r="B5166" i="1"/>
  <c r="B2126" i="1"/>
  <c r="B1741" i="1"/>
  <c r="B4654" i="1"/>
  <c r="B667" i="1"/>
  <c r="B4783" i="1"/>
  <c r="B1785" i="1"/>
  <c r="B759" i="1"/>
  <c r="B315" i="1"/>
  <c r="B3453" i="1"/>
  <c r="B5213" i="1"/>
  <c r="B965" i="1"/>
  <c r="B3600" i="1"/>
  <c r="B1516" i="1"/>
  <c r="B515" i="1"/>
  <c r="B4434" i="1"/>
  <c r="B1733" i="1"/>
  <c r="B4776" i="1"/>
  <c r="B4143" i="1"/>
  <c r="B3814" i="1"/>
  <c r="B2860" i="1"/>
  <c r="B3528" i="1"/>
  <c r="B54" i="1"/>
  <c r="B4047" i="1"/>
  <c r="B727" i="1"/>
  <c r="B5206" i="1"/>
  <c r="B2499" i="1"/>
  <c r="B919" i="1"/>
  <c r="B798" i="1"/>
  <c r="B2918" i="1"/>
  <c r="B4042" i="1"/>
  <c r="B107" i="1"/>
  <c r="B3103" i="1"/>
  <c r="B4341" i="1"/>
  <c r="B961" i="1"/>
  <c r="B3729" i="1"/>
  <c r="B3944" i="1"/>
  <c r="B2181" i="1"/>
  <c r="B855" i="1"/>
  <c r="B4400" i="1"/>
  <c r="B1652" i="1"/>
  <c r="B3858" i="1"/>
  <c r="B3493" i="1"/>
  <c r="B817" i="1"/>
  <c r="B5197" i="1"/>
  <c r="B4781" i="1"/>
  <c r="B1239" i="1"/>
  <c r="B16" i="1"/>
  <c r="B2000" i="1"/>
  <c r="B2219" i="1"/>
  <c r="B2668" i="1"/>
  <c r="B2982" i="1"/>
  <c r="B5131" i="1"/>
  <c r="B3441" i="1"/>
  <c r="B3806" i="1"/>
  <c r="B272" i="1"/>
  <c r="B1603" i="1"/>
  <c r="B4730" i="1"/>
  <c r="B3557" i="1"/>
  <c r="B739" i="1"/>
  <c r="B1291" i="1"/>
  <c r="B1877" i="1"/>
  <c r="B2848" i="1"/>
  <c r="B2194" i="1"/>
  <c r="B366" i="1"/>
  <c r="B507" i="1"/>
  <c r="B5184" i="1"/>
  <c r="B4018" i="1"/>
  <c r="B3953" i="1"/>
  <c r="B99" i="1"/>
  <c r="B2875" i="1"/>
  <c r="B2461" i="1"/>
  <c r="B3331" i="1"/>
  <c r="B3086" i="1"/>
  <c r="B5152" i="1"/>
  <c r="B2721" i="1"/>
  <c r="B2901" i="1"/>
  <c r="B1431" i="1"/>
  <c r="B3011" i="1"/>
  <c r="B714" i="1"/>
  <c r="B4624" i="1"/>
  <c r="B307" i="1"/>
  <c r="B3107" i="1"/>
  <c r="B2920" i="1"/>
  <c r="B505" i="1"/>
  <c r="B276" i="1"/>
  <c r="B4510" i="1"/>
  <c r="B2815" i="1"/>
  <c r="B1212" i="1"/>
  <c r="B2953" i="1"/>
  <c r="B1560" i="1"/>
  <c r="B397" i="1"/>
  <c r="B345" i="1"/>
  <c r="B3189" i="1"/>
  <c r="B2402" i="1"/>
  <c r="B263" i="1"/>
  <c r="B559" i="1"/>
  <c r="B3010" i="1"/>
  <c r="B349" i="1"/>
  <c r="B3284" i="1"/>
  <c r="B3596" i="1"/>
  <c r="B469" i="1"/>
  <c r="B1055" i="1"/>
  <c r="B2505" i="1"/>
  <c r="B800" i="1"/>
  <c r="B2790" i="1"/>
  <c r="B4906" i="1"/>
  <c r="B1975" i="1"/>
  <c r="B3332" i="1"/>
  <c r="B590" i="1"/>
  <c r="B771" i="1"/>
  <c r="B1395" i="1"/>
  <c r="B4109" i="1"/>
  <c r="B2923" i="1"/>
  <c r="B3406" i="1"/>
  <c r="B2433" i="1"/>
  <c r="B4742" i="1"/>
  <c r="B3513" i="1"/>
  <c r="B1244" i="1"/>
  <c r="B3535" i="1"/>
  <c r="B1608" i="1"/>
  <c r="B827" i="1"/>
  <c r="B1045" i="1"/>
  <c r="B2331" i="1"/>
  <c r="B2271" i="1"/>
  <c r="B4821" i="1"/>
  <c r="B2859" i="1"/>
  <c r="B2102" i="1"/>
  <c r="B735" i="1"/>
  <c r="B1154" i="1"/>
  <c r="B3241" i="1"/>
  <c r="B4086" i="1"/>
  <c r="B1953" i="1"/>
  <c r="B4709" i="1"/>
  <c r="B4820" i="1"/>
  <c r="B4129" i="1"/>
  <c r="B1928" i="1"/>
  <c r="B2208" i="1"/>
  <c r="B3554" i="1"/>
  <c r="B2205" i="1"/>
  <c r="B1213" i="1"/>
  <c r="B3726" i="1"/>
  <c r="B2562" i="1"/>
  <c r="B1699" i="1"/>
  <c r="B3345" i="1"/>
  <c r="B4955" i="1"/>
  <c r="B445" i="1"/>
  <c r="B1581" i="1"/>
  <c r="B4720" i="1"/>
  <c r="B640" i="1"/>
  <c r="B2927" i="1"/>
  <c r="B4050" i="1"/>
  <c r="B3880" i="1"/>
  <c r="B2134" i="1"/>
  <c r="B3391" i="1"/>
  <c r="B478" i="1"/>
  <c r="B3763" i="1"/>
  <c r="B253" i="1"/>
  <c r="B9" i="1"/>
  <c r="B1255" i="1"/>
  <c r="B5088" i="1"/>
  <c r="B1927" i="1"/>
  <c r="B3287" i="1"/>
  <c r="B4188" i="1"/>
  <c r="B707" i="1"/>
  <c r="B1386" i="1"/>
  <c r="B3139" i="1"/>
  <c r="B4242" i="1"/>
  <c r="B2008" i="1"/>
  <c r="B3312" i="1"/>
  <c r="B3479" i="1"/>
  <c r="B3238" i="1"/>
  <c r="B819" i="1"/>
  <c r="B4665" i="1"/>
  <c r="B343" i="1"/>
  <c r="B1102" i="1"/>
  <c r="B4662" i="1"/>
  <c r="B4788" i="1"/>
  <c r="B4943" i="1"/>
  <c r="B5023" i="1"/>
  <c r="B1180" i="1"/>
  <c r="B2559" i="1"/>
  <c r="B2272" i="1"/>
  <c r="B1435" i="1"/>
  <c r="B1290" i="1"/>
  <c r="B5077" i="1"/>
  <c r="B3386" i="1"/>
  <c r="B1856" i="1"/>
  <c r="B188" i="1"/>
  <c r="B1568" i="1"/>
  <c r="B805" i="1"/>
  <c r="B4279" i="1"/>
  <c r="B2588" i="1"/>
  <c r="B5036" i="1"/>
  <c r="B1211" i="1"/>
  <c r="B4357" i="1"/>
  <c r="B3585" i="1"/>
  <c r="B4385" i="1"/>
  <c r="B2566" i="1"/>
  <c r="B3918" i="1"/>
  <c r="B2947" i="1"/>
  <c r="B4382" i="1"/>
  <c r="B1504" i="1"/>
  <c r="B1181" i="1"/>
  <c r="B1690" i="1"/>
  <c r="B804" i="1"/>
  <c r="B728" i="1"/>
  <c r="B1273" i="1"/>
  <c r="B3001" i="1"/>
  <c r="B933" i="1"/>
  <c r="B2048" i="1"/>
  <c r="B978" i="1"/>
  <c r="B2500" i="1"/>
  <c r="B5201" i="1"/>
  <c r="B1383" i="1"/>
  <c r="B2507" i="1"/>
  <c r="B4005" i="1"/>
  <c r="B1162" i="1"/>
  <c r="B3998" i="1"/>
  <c r="B2226" i="1"/>
  <c r="B1765" i="1"/>
  <c r="B1770" i="1"/>
  <c r="B4516" i="1"/>
  <c r="B4230" i="1"/>
  <c r="B502" i="1"/>
  <c r="B1820" i="1"/>
  <c r="B3233" i="1"/>
  <c r="B3267" i="1"/>
  <c r="B3857" i="1"/>
  <c r="B3566" i="1"/>
  <c r="B3516" i="1"/>
  <c r="B3229" i="1"/>
  <c r="B822" i="1"/>
  <c r="B803" i="1"/>
  <c r="B178" i="1"/>
  <c r="B1784" i="1"/>
  <c r="B1673" i="1"/>
  <c r="B551" i="1"/>
  <c r="B1564" i="1"/>
  <c r="B3901" i="1"/>
  <c r="B2157" i="1"/>
  <c r="B643" i="1"/>
  <c r="B3038" i="1"/>
  <c r="B1621" i="1"/>
  <c r="B3003" i="1"/>
  <c r="B4650" i="1"/>
  <c r="B5209" i="1"/>
  <c r="B3583" i="1"/>
  <c r="B761" i="1"/>
  <c r="B3220" i="1"/>
  <c r="B2541" i="1"/>
  <c r="B3446" i="1"/>
  <c r="B2561" i="1"/>
  <c r="B1242" i="1"/>
  <c r="B4905" i="1"/>
  <c r="B2610" i="1"/>
  <c r="B1882" i="1"/>
  <c r="B2262" i="1"/>
  <c r="B2074" i="1"/>
  <c r="B1489" i="1"/>
  <c r="B5001" i="1"/>
  <c r="B4139" i="1"/>
  <c r="B1872" i="1"/>
  <c r="B789" i="1"/>
  <c r="B2415" i="1"/>
  <c r="B4413" i="1"/>
  <c r="B1348" i="1"/>
  <c r="B147" i="1"/>
  <c r="B2581" i="1"/>
  <c r="B354" i="1"/>
  <c r="B2946" i="1"/>
  <c r="B524" i="1"/>
  <c r="B2103" i="1"/>
  <c r="B1039" i="1"/>
  <c r="B3741" i="1"/>
  <c r="B1438" i="1"/>
  <c r="B660" i="1"/>
  <c r="B4521" i="1"/>
  <c r="B4740" i="1"/>
  <c r="B4339" i="1"/>
  <c r="B1860" i="1"/>
  <c r="B708" i="1"/>
  <c r="B2385" i="1"/>
  <c r="B94" i="1"/>
  <c r="B4802" i="1"/>
  <c r="B4414" i="1"/>
  <c r="B282" i="1"/>
  <c r="B4619" i="1"/>
  <c r="B689" i="1"/>
  <c r="B1705" i="1"/>
  <c r="B2981" i="1"/>
  <c r="B2597" i="1"/>
  <c r="B4825" i="1"/>
  <c r="B389" i="1"/>
  <c r="B323" i="1"/>
  <c r="B3296" i="1"/>
  <c r="B3863" i="1"/>
  <c r="B879" i="1"/>
  <c r="B3236" i="1"/>
  <c r="B4207" i="1"/>
  <c r="B3530" i="1"/>
  <c r="B907" i="1"/>
  <c r="B555" i="1"/>
  <c r="B1160" i="1"/>
  <c r="B482" i="1"/>
  <c r="B2599" i="1"/>
  <c r="B758" i="1"/>
  <c r="B287" i="1"/>
  <c r="B1755" i="1"/>
  <c r="B4710" i="1"/>
  <c r="B1492" i="1"/>
  <c r="B1412" i="1"/>
  <c r="B493" i="1"/>
  <c r="B606" i="1"/>
  <c r="B1853" i="1"/>
  <c r="B5133" i="1"/>
  <c r="B553" i="1"/>
  <c r="B2058" i="1"/>
  <c r="B27" i="1"/>
  <c r="B4366" i="1"/>
  <c r="B2486" i="1"/>
  <c r="B4557" i="1"/>
  <c r="B2336" i="1"/>
  <c r="B528" i="1"/>
  <c r="B169" i="1"/>
  <c r="B444" i="1"/>
  <c r="B1854" i="1"/>
  <c r="B2760" i="1"/>
  <c r="B1772" i="1"/>
  <c r="B886" i="1"/>
  <c r="B1156" i="1"/>
  <c r="B4604" i="1"/>
  <c r="B2424" i="1"/>
  <c r="B3917" i="1"/>
  <c r="B3687" i="1"/>
  <c r="B4049" i="1"/>
  <c r="B5111" i="1"/>
  <c r="B4997" i="1"/>
  <c r="B4609" i="1"/>
  <c r="B4380" i="1"/>
  <c r="B4134" i="1"/>
  <c r="B76" i="1"/>
  <c r="B718" i="1"/>
  <c r="B2601" i="1"/>
  <c r="B3004" i="1"/>
  <c r="B3101" i="1"/>
  <c r="B458" i="1"/>
  <c r="B2553" i="1"/>
  <c r="B474" i="1"/>
  <c r="B4973" i="1"/>
  <c r="B368" i="1"/>
  <c r="B5098" i="1"/>
  <c r="B2502" i="1"/>
  <c r="B1996" i="1"/>
  <c r="B3102" i="1"/>
  <c r="B3904" i="1"/>
  <c r="B3059" i="1"/>
  <c r="B623" i="1"/>
  <c r="B2136" i="1"/>
  <c r="B377" i="1"/>
  <c r="B4787" i="1"/>
  <c r="B4497" i="1"/>
  <c r="B2830" i="1"/>
  <c r="B1959" i="1"/>
  <c r="B159" i="1"/>
  <c r="B4055" i="1"/>
  <c r="B3653" i="1"/>
  <c r="B2669" i="1"/>
  <c r="B669" i="1"/>
  <c r="B3409" i="1"/>
  <c r="B3052" i="1"/>
  <c r="B1029" i="1"/>
  <c r="B1481" i="1"/>
  <c r="B158" i="1"/>
  <c r="B2871" i="1"/>
  <c r="B3205" i="1"/>
  <c r="B2395" i="1"/>
  <c r="B3821" i="1"/>
  <c r="B57" i="1"/>
  <c r="B1806" i="1"/>
  <c r="B2704" i="1"/>
  <c r="B4443" i="1"/>
  <c r="B4796" i="1"/>
  <c r="B3303" i="1"/>
  <c r="B128" i="1"/>
  <c r="B1538" i="1"/>
  <c r="B2359" i="1"/>
  <c r="B4144" i="1"/>
  <c r="B4351" i="1"/>
  <c r="B3013" i="1"/>
  <c r="B4931" i="1"/>
  <c r="B3933" i="1"/>
  <c r="B3083" i="1"/>
  <c r="B4425" i="1"/>
  <c r="B4778" i="1"/>
  <c r="B4633" i="1"/>
  <c r="B1703" i="1"/>
  <c r="B716" i="1"/>
  <c r="B4112" i="1"/>
  <c r="B423" i="1"/>
  <c r="B3626" i="1"/>
  <c r="B1915" i="1"/>
  <c r="B1513" i="1"/>
  <c r="B3786" i="1"/>
  <c r="B3135" i="1"/>
  <c r="B1366" i="1"/>
  <c r="B3527" i="1"/>
  <c r="B342" i="1"/>
  <c r="B3002" i="1"/>
  <c r="B2726" i="1"/>
  <c r="B2163" i="1"/>
  <c r="B5145" i="1"/>
  <c r="B2339" i="1"/>
  <c r="B1642" i="1"/>
  <c r="B4956" i="1"/>
  <c r="B656" i="1"/>
  <c r="B1314" i="1"/>
  <c r="B2938" i="1"/>
  <c r="B1612" i="1"/>
  <c r="B1898" i="1"/>
  <c r="B4224" i="1"/>
  <c r="B536" i="1"/>
  <c r="B554" i="1"/>
  <c r="B3370" i="1"/>
  <c r="B1167" i="1"/>
  <c r="B4213" i="1"/>
  <c r="B1479" i="1"/>
  <c r="B3259" i="1"/>
  <c r="B5086" i="1"/>
  <c r="B3744" i="1"/>
  <c r="B1766" i="1"/>
  <c r="B2353" i="1"/>
  <c r="B4178" i="1"/>
  <c r="B1910" i="1"/>
  <c r="B278" i="1"/>
  <c r="B2131" i="1"/>
  <c r="B3892" i="1"/>
  <c r="B4252" i="1"/>
  <c r="B351" i="1"/>
  <c r="B3733" i="1"/>
  <c r="B4016" i="1"/>
  <c r="B3943" i="1"/>
  <c r="B2400" i="1"/>
  <c r="B2811" i="1"/>
  <c r="B4651" i="1"/>
  <c r="B2513" i="1"/>
  <c r="B4040" i="1"/>
  <c r="B3376" i="1"/>
  <c r="B1087" i="1"/>
  <c r="B4468" i="1"/>
  <c r="B4792" i="1"/>
  <c r="B2673" i="1"/>
  <c r="B4015" i="1"/>
  <c r="B3183" i="1"/>
  <c r="B2029" i="1"/>
  <c r="B240" i="1"/>
  <c r="B1774" i="1"/>
  <c r="B1989" i="1"/>
  <c r="B1689" i="1"/>
  <c r="B5058" i="1"/>
  <c r="B4347" i="1"/>
  <c r="B2042" i="1"/>
  <c r="B2873" i="1"/>
  <c r="B3340" i="1"/>
  <c r="B4250" i="1"/>
  <c r="B4770" i="1"/>
  <c r="B2728" i="1"/>
  <c r="B4987" i="1"/>
  <c r="B3053" i="1"/>
  <c r="B3185" i="1"/>
  <c r="B1808" i="1"/>
  <c r="B2172" i="1"/>
  <c r="B5223" i="1"/>
  <c r="B953" i="1"/>
  <c r="B1164" i="1"/>
  <c r="B1272" i="1"/>
  <c r="B1195" i="1"/>
  <c r="B4917" i="1"/>
  <c r="B2874" i="1"/>
  <c r="B2674" i="1"/>
  <c r="B4416" i="1"/>
  <c r="B2203" i="1"/>
  <c r="B1447" i="1"/>
  <c r="B1789" i="1"/>
  <c r="B549" i="1"/>
  <c r="B4012" i="1"/>
  <c r="B2179" i="1"/>
  <c r="B1647" i="1"/>
  <c r="B5182" i="1"/>
  <c r="B4797" i="1"/>
  <c r="B4196" i="1"/>
  <c r="B2328" i="1"/>
  <c r="B2470" i="1"/>
  <c r="B3732" i="1"/>
  <c r="B4595" i="1"/>
  <c r="B3813" i="1"/>
  <c r="B3408" i="1"/>
  <c r="B796" i="1"/>
  <c r="B3246" i="1"/>
  <c r="B2705" i="1"/>
  <c r="B3793" i="1"/>
  <c r="B2730" i="1"/>
  <c r="B3358" i="1"/>
  <c r="B33" i="1"/>
  <c r="B4087" i="1"/>
  <c r="B1048" i="1"/>
  <c r="B3266" i="1"/>
  <c r="B646" i="1"/>
  <c r="B2258" i="1"/>
  <c r="B3802" i="1"/>
  <c r="B1542" i="1"/>
  <c r="B4046" i="1"/>
  <c r="B2223" i="1"/>
  <c r="B3015" i="1"/>
  <c r="B4456" i="1"/>
  <c r="B1084" i="1"/>
  <c r="B2897" i="1"/>
  <c r="B1610" i="1"/>
  <c r="B303" i="1"/>
  <c r="B1964" i="1"/>
  <c r="B2899" i="1"/>
  <c r="B565" i="1"/>
  <c r="B2184" i="1"/>
  <c r="B2439" i="1"/>
  <c r="B3799" i="1"/>
  <c r="B2861" i="1"/>
  <c r="B3737" i="1"/>
  <c r="B2143" i="1"/>
  <c r="B3996" i="1"/>
  <c r="B962" i="1"/>
  <c r="B514" i="1"/>
  <c r="B241" i="1"/>
  <c r="B1205" i="1"/>
  <c r="B1005" i="1"/>
  <c r="B4447" i="1"/>
  <c r="B1451" i="1"/>
  <c r="B4496" i="1"/>
  <c r="B304" i="1"/>
  <c r="B21" i="1"/>
  <c r="B4649" i="1"/>
  <c r="B3401" i="1"/>
  <c r="B537" i="1"/>
  <c r="B4361" i="1"/>
  <c r="B404" i="1"/>
  <c r="B891" i="1"/>
  <c r="B2449" i="1"/>
  <c r="B4827" i="1"/>
  <c r="B4298" i="1"/>
  <c r="B3825" i="1"/>
  <c r="B4969" i="1"/>
  <c r="B2998" i="1"/>
  <c r="B4073" i="1"/>
  <c r="B4274" i="1"/>
  <c r="B3423" i="1"/>
  <c r="B3575" i="1"/>
  <c r="B3843" i="1"/>
  <c r="B873" i="1"/>
  <c r="B4141" i="1"/>
  <c r="B1514" i="1"/>
  <c r="B4594" i="1"/>
  <c r="B5034" i="1"/>
  <c r="B1310" i="1"/>
  <c r="B3064" i="1"/>
  <c r="B4000" i="1"/>
  <c r="B2242" i="1"/>
  <c r="B2023" i="1"/>
  <c r="B4824" i="1"/>
  <c r="B2887" i="1"/>
  <c r="B5170" i="1"/>
  <c r="B4938" i="1"/>
  <c r="B4542" i="1"/>
  <c r="B1141" i="1"/>
  <c r="B3251" i="1"/>
  <c r="B1814" i="1"/>
  <c r="B2971" i="1"/>
  <c r="B2325" i="1"/>
  <c r="B2337" i="1"/>
  <c r="B3022" i="1"/>
  <c r="B4567" i="1"/>
  <c r="B4430" i="1"/>
  <c r="B992" i="1"/>
  <c r="B795" i="1"/>
  <c r="B3920" i="1"/>
  <c r="B3455" i="1"/>
  <c r="B4453" i="1"/>
  <c r="B814" i="1"/>
  <c r="B1136" i="1"/>
  <c r="B4352" i="1"/>
  <c r="B857" i="1"/>
  <c r="B4023" i="1"/>
  <c r="B2532" i="1"/>
  <c r="B1112" i="1"/>
  <c r="B114" i="1"/>
  <c r="B1646" i="1"/>
  <c r="B2437" i="1"/>
  <c r="B582" i="1"/>
  <c r="B1331" i="1"/>
  <c r="B2818" i="1"/>
  <c r="B3736" i="1"/>
  <c r="B413" i="1"/>
  <c r="B1768" i="1"/>
  <c r="B1270" i="1"/>
  <c r="B543" i="1"/>
  <c r="B2761" i="1"/>
  <c r="B576" i="1"/>
  <c r="B3239" i="1"/>
  <c r="B4829" i="1"/>
  <c r="B4147" i="1"/>
  <c r="B4221" i="1"/>
  <c r="B2001" i="1"/>
  <c r="B3169" i="1"/>
  <c r="B1468" i="1"/>
  <c r="B3809" i="1"/>
  <c r="B328" i="1"/>
  <c r="B4559" i="1"/>
  <c r="B1038" i="1"/>
  <c r="B3910" i="1"/>
  <c r="B1730" i="1"/>
  <c r="B4336" i="1"/>
  <c r="B944" i="1"/>
  <c r="B4066" i="1"/>
  <c r="B279" i="1"/>
  <c r="B3174" i="1"/>
  <c r="B4571" i="1"/>
  <c r="B715" i="1"/>
  <c r="B3663" i="1"/>
  <c r="B4741" i="1"/>
  <c r="B671" i="1"/>
  <c r="B1960" i="1"/>
  <c r="B3035" i="1"/>
  <c r="B110" i="1"/>
  <c r="B577" i="1"/>
  <c r="B3460" i="1"/>
  <c r="B2772" i="1"/>
  <c r="B4893" i="1"/>
  <c r="B4614" i="1"/>
  <c r="B2260" i="1"/>
  <c r="B3346" i="1"/>
  <c r="B1046" i="1"/>
  <c r="B121" i="1"/>
  <c r="B895" i="1"/>
  <c r="B4098" i="1"/>
  <c r="B4313" i="1"/>
  <c r="B322" i="1"/>
  <c r="B1559" i="1"/>
  <c r="B4472" i="1"/>
  <c r="B50" i="1"/>
  <c r="B2539" i="1"/>
  <c r="B3812" i="1"/>
  <c r="B336" i="1"/>
  <c r="B3222" i="1"/>
  <c r="B2376" i="1"/>
  <c r="B78" i="1"/>
  <c r="B3366" i="1"/>
  <c r="B4045" i="1"/>
  <c r="B4502" i="1"/>
  <c r="B4640" i="1"/>
  <c r="B1665" i="1"/>
  <c r="B996" i="1"/>
  <c r="B1027" i="1"/>
  <c r="B2324" i="1"/>
  <c r="B2593" i="1"/>
  <c r="B4127" i="1"/>
  <c r="B1079" i="1"/>
  <c r="B4131" i="1"/>
  <c r="B1804" i="1"/>
  <c r="B1260" i="1"/>
  <c r="B136" i="1"/>
  <c r="B2943" i="1"/>
  <c r="B1727" i="1"/>
  <c r="B4883" i="1"/>
  <c r="B5091" i="1"/>
  <c r="B2678" i="1"/>
  <c r="B2346" i="1"/>
  <c r="B982" i="1"/>
  <c r="B2647" i="1"/>
  <c r="B2330" i="1"/>
  <c r="B4170" i="1"/>
  <c r="B484" i="1"/>
  <c r="B2152" i="1"/>
  <c r="B1432" i="1"/>
  <c r="B5132" i="1"/>
  <c r="B4459" i="1"/>
  <c r="B4830" i="1"/>
  <c r="B2666" i="1"/>
  <c r="B3922" i="1"/>
  <c r="B3472" i="1"/>
  <c r="B3542" i="1"/>
  <c r="B5059" i="1"/>
  <c r="B1796" i="1"/>
  <c r="B1330" i="1"/>
  <c r="B2165" i="1"/>
  <c r="B3794" i="1"/>
  <c r="B3256" i="1"/>
  <c r="B639" i="1"/>
  <c r="B661" i="1"/>
  <c r="B4296" i="1"/>
  <c r="B495" i="1"/>
  <c r="B3374" i="1"/>
  <c r="B1521" i="1"/>
  <c r="B3166" i="1"/>
  <c r="B1243" i="1"/>
  <c r="B179" i="1"/>
  <c r="B548" i="1"/>
  <c r="B3853" i="1"/>
  <c r="B2904" i="1"/>
  <c r="B4124" i="1"/>
  <c r="B5025" i="1"/>
  <c r="B2621" i="1"/>
  <c r="B3956" i="1"/>
  <c r="B1385" i="1"/>
  <c r="B4628" i="1"/>
  <c r="B4293" i="1"/>
  <c r="B3728" i="1"/>
  <c r="B2253" i="1"/>
  <c r="B2282" i="1"/>
  <c r="B2237" i="1"/>
  <c r="B4011" i="1"/>
  <c r="B2538" i="1"/>
  <c r="B4077" i="1"/>
  <c r="B2766" i="1"/>
  <c r="B1442" i="1"/>
  <c r="B2775" i="1"/>
  <c r="B487" i="1"/>
  <c r="B4697" i="1"/>
  <c r="B836" i="1"/>
  <c r="B3443" i="1"/>
  <c r="B321" i="1"/>
  <c r="B3100" i="1"/>
  <c r="B402" i="1"/>
  <c r="B2682" i="1"/>
  <c r="B2546" i="1"/>
  <c r="B4429" i="1"/>
  <c r="B1553" i="1"/>
  <c r="B721" i="1"/>
  <c r="B4187" i="1"/>
  <c r="B3056" i="1"/>
  <c r="B2796" i="1"/>
  <c r="B1862" i="1"/>
  <c r="B4862" i="1"/>
  <c r="B3177" i="1"/>
  <c r="B1011" i="1"/>
  <c r="B3979" i="1"/>
  <c r="B5092" i="1"/>
  <c r="B3531" i="1"/>
  <c r="B2151" i="1"/>
  <c r="B520" i="1"/>
  <c r="B2290" i="1"/>
  <c r="B511" i="1"/>
  <c r="B2479" i="1"/>
  <c r="B2432" i="1"/>
  <c r="B4638" i="1"/>
  <c r="B5052" i="1"/>
  <c r="B3078" i="1"/>
  <c r="B4657" i="1"/>
  <c r="B5207" i="1"/>
  <c r="B3131" i="1"/>
  <c r="B2806" i="1"/>
  <c r="B2743" i="1"/>
  <c r="B1822" i="1"/>
  <c r="B2397" i="1"/>
  <c r="B5012" i="1"/>
  <c r="B3903" i="1"/>
  <c r="B3562" i="1"/>
  <c r="B3851" i="1"/>
  <c r="B4138" i="1"/>
  <c r="B4911" i="1"/>
  <c r="B3161" i="1"/>
  <c r="B161" i="1"/>
  <c r="B442" i="1"/>
  <c r="B3041" i="1"/>
  <c r="B503" i="1"/>
  <c r="B1208" i="1"/>
  <c r="B3680" i="1"/>
  <c r="B337" i="1"/>
  <c r="B1200" i="1"/>
  <c r="B1089" i="1"/>
  <c r="B3560" i="1"/>
  <c r="B4078" i="1"/>
  <c r="B1193" i="1"/>
  <c r="B1304" i="1"/>
  <c r="B2843" i="1"/>
  <c r="B1394" i="1"/>
  <c r="B4495" i="1"/>
  <c r="B607" i="1"/>
  <c r="B2495" i="1"/>
  <c r="B4838" i="1"/>
  <c r="B2771" i="1"/>
  <c r="B2788" i="1"/>
  <c r="B847" i="1"/>
  <c r="B4999" i="1"/>
  <c r="B82" i="1"/>
  <c r="B749" i="1"/>
  <c r="B2344" i="1"/>
  <c r="B4940" i="1"/>
  <c r="B2471" i="1"/>
  <c r="B1485" i="1"/>
  <c r="B1097" i="1"/>
  <c r="B1467" i="1"/>
  <c r="B401" i="1"/>
  <c r="B2015" i="1"/>
  <c r="B5106" i="1"/>
  <c r="B4297" i="1"/>
  <c r="B2578" i="1"/>
  <c r="B3159" i="1"/>
  <c r="B1161" i="1"/>
  <c r="B4517" i="1"/>
  <c r="B3392" i="1"/>
  <c r="B203" i="1"/>
  <c r="B1615" i="1"/>
  <c r="B4342" i="1"/>
  <c r="B5128" i="1"/>
  <c r="B4921" i="1"/>
  <c r="B3025" i="1"/>
  <c r="B2307" i="1"/>
  <c r="B501" i="1"/>
  <c r="B2095" i="1"/>
  <c r="B1955" i="1"/>
  <c r="B3037" i="1"/>
  <c r="B2289" i="1"/>
  <c r="B183" i="1"/>
  <c r="B1068" i="1"/>
  <c r="B325" i="1"/>
  <c r="B4441" i="1"/>
  <c r="B429" i="1"/>
  <c r="B4237" i="1"/>
  <c r="B4266" i="1"/>
  <c r="B4068" i="1"/>
  <c r="B3638" i="1"/>
  <c r="B45" i="1"/>
  <c r="B369" i="1"/>
  <c r="B1788" i="1"/>
  <c r="B3104" i="1"/>
  <c r="B102" i="1"/>
  <c r="B908" i="1"/>
  <c r="B2368" i="1"/>
  <c r="B223" i="1"/>
  <c r="B1817" i="1"/>
  <c r="B1235" i="1"/>
  <c r="B4892" i="1"/>
  <c r="B3757" i="1"/>
  <c r="B1021" i="1"/>
  <c r="B2040" i="1"/>
  <c r="B5173" i="1"/>
  <c r="B2503" i="1"/>
  <c r="B769" i="1"/>
  <c r="B1280" i="1"/>
  <c r="B1199" i="1"/>
  <c r="B2268" i="1"/>
  <c r="B3601" i="1"/>
  <c r="B3048" i="1"/>
  <c r="B3310" i="1"/>
  <c r="B1529" i="1"/>
  <c r="B1500" i="1"/>
  <c r="B2267" i="1"/>
  <c r="B779" i="1"/>
  <c r="B2768" i="1"/>
  <c r="B430" i="1"/>
  <c r="B3021" i="1"/>
  <c r="B2679" i="1"/>
  <c r="B4804" i="1"/>
  <c r="B2813" i="1"/>
  <c r="B539" i="1"/>
  <c r="B1396" i="1"/>
  <c r="B2548" i="1"/>
  <c r="B314" i="1"/>
  <c r="B4933" i="1"/>
  <c r="B4027" i="1"/>
  <c r="B324" i="1"/>
  <c r="B3780" i="1"/>
  <c r="B790" i="1"/>
  <c r="B2785" i="1"/>
  <c r="B2149" i="1"/>
  <c r="B3840" i="1"/>
  <c r="B2519" i="1"/>
  <c r="B1794" i="1"/>
  <c r="B2373" i="1"/>
  <c r="B1060" i="1"/>
  <c r="B4988" i="1"/>
  <c r="B2183" i="1"/>
  <c r="B2522" i="1"/>
  <c r="B4702" i="1"/>
  <c r="B446" i="1"/>
  <c r="B4314" i="1"/>
  <c r="B4842" i="1"/>
  <c r="B1512" i="1"/>
  <c r="B250" i="1"/>
  <c r="B4488" i="1"/>
  <c r="B3274" i="1"/>
  <c r="B1074" i="1"/>
  <c r="B4641" i="1"/>
  <c r="B61" i="1"/>
  <c r="B1939" i="1"/>
  <c r="B2883" i="1"/>
  <c r="B2754" i="1"/>
  <c r="B1031" i="1"/>
  <c r="B4677" i="1"/>
  <c r="B1561" i="1"/>
  <c r="B3430" i="1"/>
  <c r="B3306" i="1"/>
  <c r="B1053" i="1"/>
  <c r="B3603" i="1"/>
  <c r="B1268" i="1"/>
  <c r="B3669" i="1"/>
  <c r="B3768" i="1"/>
  <c r="B1441" i="1"/>
  <c r="B684" i="1"/>
  <c r="B1172" i="1"/>
  <c r="B1177" i="1"/>
  <c r="B2388" i="1"/>
  <c r="B4234" i="1"/>
  <c r="B3713" i="1"/>
  <c r="B2097" i="1"/>
  <c r="B1848" i="1"/>
  <c r="B981" i="1"/>
  <c r="B4277" i="1"/>
  <c r="B257" i="1"/>
  <c r="B1149" i="1"/>
  <c r="B2911" i="1"/>
  <c r="B2952" i="1"/>
  <c r="B1742" i="1"/>
  <c r="B1830" i="1"/>
  <c r="B2644" i="1"/>
  <c r="B2808" i="1"/>
  <c r="B4712" i="1"/>
  <c r="B4375" i="1"/>
  <c r="B1296" i="1"/>
  <c r="B768" i="1"/>
  <c r="B968" i="1"/>
  <c r="B2068" i="1"/>
  <c r="B213" i="1"/>
  <c r="B3447" i="1"/>
  <c r="B4411" i="1"/>
  <c r="B2261" i="1"/>
  <c r="B2964" i="1"/>
  <c r="B1591" i="1"/>
  <c r="B4806" i="1"/>
  <c r="B4324" i="1"/>
  <c r="B5176" i="1"/>
  <c r="B591" i="1"/>
  <c r="B4612" i="1"/>
  <c r="B1887" i="1"/>
  <c r="B1256" i="1"/>
  <c r="B854" i="1"/>
  <c r="B605" i="1"/>
  <c r="B4967" i="1"/>
  <c r="B409" i="1"/>
  <c r="B2293" i="1"/>
  <c r="B4120" i="1"/>
  <c r="B2484" i="1"/>
  <c r="B4006" i="1"/>
  <c r="B2750" i="1"/>
  <c r="B3411" i="1"/>
  <c r="B4480" i="1"/>
  <c r="B3619" i="1"/>
  <c r="B3844" i="1"/>
  <c r="B1528" i="1"/>
  <c r="B5078" i="1"/>
  <c r="B346" i="1"/>
  <c r="B311" i="1"/>
  <c r="B232" i="1"/>
  <c r="B4448" i="1"/>
  <c r="B1674" i="1"/>
  <c r="B3495" i="1"/>
  <c r="B2054" i="1"/>
  <c r="B1007" i="1"/>
  <c r="B4822" i="1"/>
  <c r="B1764" i="1"/>
  <c r="B2222" i="1"/>
  <c r="B2416" i="1"/>
  <c r="B1576" i="1"/>
  <c r="B2078" i="1"/>
  <c r="B2737" i="1"/>
  <c r="B2724" i="1"/>
  <c r="B3217" i="1"/>
  <c r="B1378" i="1"/>
  <c r="B5137" i="1"/>
  <c r="B5050" i="1"/>
  <c r="B2073" i="1"/>
  <c r="B3085" i="1"/>
  <c r="B3153" i="1"/>
  <c r="B3124" i="1"/>
  <c r="B4438" i="1"/>
  <c r="B995" i="1"/>
  <c r="B2256" i="1"/>
  <c r="B1026" i="1"/>
  <c r="B4030" i="1"/>
  <c r="B4722" i="1"/>
  <c r="B3919" i="1"/>
  <c r="B2304" i="1"/>
  <c r="B4895" i="1"/>
  <c r="B2690" i="1"/>
  <c r="B4646" i="1"/>
  <c r="B5142" i="1"/>
  <c r="B2954" i="1"/>
  <c r="B2793" i="1"/>
  <c r="B3625" i="1"/>
  <c r="B4760" i="1"/>
  <c r="B2220" i="1"/>
  <c r="B725" i="1"/>
  <c r="B308" i="1"/>
  <c r="B4538" i="1"/>
  <c r="B4816" i="1"/>
  <c r="B496" i="1"/>
  <c r="B1421" i="1"/>
  <c r="B1224" i="1"/>
  <c r="B2633" i="1"/>
  <c r="B4566" i="1"/>
  <c r="B1567" i="1"/>
  <c r="B1502" i="1"/>
  <c r="B1346" i="1"/>
  <c r="B2685" i="1"/>
  <c r="B4807" i="1"/>
  <c r="B1158" i="1"/>
  <c r="B3076" i="1"/>
  <c r="B3146" i="1"/>
  <c r="B4939" i="1"/>
  <c r="B1482" i="1"/>
  <c r="B4397" i="1"/>
  <c r="B1535" i="1"/>
  <c r="B2021" i="1"/>
  <c r="B3125" i="1"/>
  <c r="B4152" i="1"/>
  <c r="B1198" i="1"/>
  <c r="B3070" i="1"/>
  <c r="B510" i="1"/>
  <c r="B3798" i="1"/>
  <c r="B626" i="1"/>
  <c r="B4422" i="1"/>
  <c r="B2917" i="1"/>
  <c r="B872" i="1"/>
  <c r="B2198" i="1"/>
  <c r="B3141" i="1"/>
  <c r="B3613" i="1"/>
  <c r="B4026" i="1"/>
  <c r="B1135" i="1"/>
  <c r="B604" i="1"/>
  <c r="B3394" i="1"/>
  <c r="B4446" i="1"/>
  <c r="B1223" i="1"/>
  <c r="B588" i="1"/>
  <c r="B260" i="1"/>
  <c r="B866" i="1"/>
  <c r="B2667" i="1"/>
  <c r="B2399" i="1"/>
  <c r="B4511" i="1"/>
  <c r="B4228" i="1"/>
  <c r="B775" i="1"/>
  <c r="B1369" i="1"/>
  <c r="B4031" i="1"/>
  <c r="B1588" i="1"/>
  <c r="B2478" i="1"/>
  <c r="B4116" i="1"/>
  <c r="B2096" i="1"/>
  <c r="B935" i="1"/>
  <c r="B813" i="1"/>
  <c r="B2549" i="1"/>
  <c r="B4334" i="1"/>
  <c r="B4180" i="1"/>
  <c r="B989" i="1"/>
  <c r="B3907" i="1"/>
  <c r="B1962" i="1"/>
  <c r="B119" i="1"/>
  <c r="B2661" i="1"/>
  <c r="B4588" i="1"/>
  <c r="B4810" i="1"/>
  <c r="B4270" i="1"/>
  <c r="B1350" i="1"/>
  <c r="B4346" i="1"/>
  <c r="B2322" i="1"/>
  <c r="B1842" i="1"/>
  <c r="B820" i="1"/>
  <c r="B4872" i="1"/>
  <c r="B4700" i="1"/>
  <c r="B165" i="1"/>
  <c r="B3192" i="1"/>
  <c r="B823" i="1"/>
  <c r="B1956" i="1"/>
  <c r="B1445" i="1"/>
  <c r="B699" i="1"/>
  <c r="B1753" i="1"/>
  <c r="B1629" i="1"/>
  <c r="B4460" i="1"/>
  <c r="B1339" i="1"/>
  <c r="B2338" i="1"/>
  <c r="B475" i="1"/>
  <c r="B2799" i="1"/>
  <c r="B494" i="1"/>
  <c r="B2427" i="1"/>
  <c r="B4137" i="1"/>
  <c r="B695" i="1"/>
  <c r="B2411" i="1"/>
  <c r="B1573" i="1"/>
  <c r="B5226" i="1"/>
  <c r="B3248" i="1"/>
  <c r="B2956" i="1"/>
  <c r="B275" i="1"/>
  <c r="B4146" i="1"/>
  <c r="B4875" i="1"/>
  <c r="B2547" i="1"/>
  <c r="B4454" i="1"/>
  <c r="B4871" i="1"/>
  <c r="B1683" i="1"/>
  <c r="B4831" i="1"/>
  <c r="B4814" i="1"/>
  <c r="B390" i="1"/>
  <c r="B1737" i="1"/>
  <c r="B2890" i="1"/>
  <c r="B1297" i="1"/>
  <c r="B4986" i="1"/>
  <c r="B848" i="1"/>
  <c r="B3980" i="1"/>
  <c r="B4389" i="1"/>
  <c r="B1600" i="1"/>
  <c r="B2398" i="1"/>
  <c r="B1391" i="1"/>
  <c r="B2135" i="1"/>
  <c r="B3913" i="1"/>
  <c r="B864" i="1"/>
  <c r="B4984" i="1"/>
  <c r="B3963" i="1"/>
  <c r="B4896" i="1"/>
  <c r="B4251" i="1"/>
  <c r="B4780" i="1"/>
  <c r="B2544" i="1"/>
  <c r="B1546" i="1"/>
  <c r="B2994" i="1"/>
  <c r="B5096" i="1"/>
  <c r="B3651" i="1"/>
  <c r="B1901" i="1"/>
  <c r="B218" i="1"/>
  <c r="B4423" i="1"/>
  <c r="B2457" i="1"/>
  <c r="B5041" i="1"/>
  <c r="B564" i="1"/>
  <c r="B2595" i="1"/>
  <c r="B1712" i="1"/>
  <c r="B3710" i="1"/>
  <c r="B1861" i="1"/>
  <c r="B1010" i="1"/>
  <c r="B3833" i="1"/>
  <c r="B4859" i="1"/>
  <c r="B839" i="1"/>
  <c r="B675" i="1"/>
  <c r="B1498" i="1"/>
  <c r="B698" i="1"/>
  <c r="B2252" i="1"/>
  <c r="B897" i="1"/>
  <c r="B486" i="1"/>
  <c r="B2967" i="1"/>
  <c r="B11" i="1"/>
  <c r="B3926" i="1"/>
  <c r="B7" i="1"/>
  <c r="B620" i="1"/>
  <c r="B4020" i="1"/>
  <c r="B3295" i="1"/>
  <c r="B46" i="1"/>
  <c r="B3954" i="1"/>
  <c r="B2629" i="1"/>
  <c r="B3351" i="1"/>
  <c r="B235" i="1"/>
  <c r="B1092" i="1"/>
  <c r="B1052" i="1"/>
  <c r="B1317" i="1"/>
  <c r="B807" i="1"/>
  <c r="B3335" i="1"/>
  <c r="B964" i="1"/>
  <c r="B3421" i="1"/>
  <c r="B2384" i="1"/>
  <c r="B4350" i="1"/>
  <c r="B1805" i="1"/>
  <c r="B4733" i="1"/>
  <c r="B4363" i="1"/>
  <c r="B3997" i="1"/>
  <c r="B1655" i="1"/>
  <c r="B717" i="1"/>
  <c r="B4928" i="1"/>
  <c r="B3856" i="1"/>
  <c r="B1329" i="1"/>
  <c r="B4017" i="1"/>
  <c r="B1648" i="1"/>
  <c r="B4126" i="1"/>
  <c r="B3060" i="1"/>
  <c r="B2563" i="1"/>
  <c r="B2010" i="1"/>
  <c r="B3356" i="1"/>
  <c r="B2651" i="1"/>
  <c r="B3279" i="1"/>
  <c r="B5183" i="1"/>
  <c r="B2392" i="1"/>
  <c r="B5149" i="1"/>
  <c r="B4910" i="1"/>
  <c r="B969" i="1"/>
  <c r="B2630" i="1"/>
  <c r="B691" i="1"/>
  <c r="B4914" i="1"/>
  <c r="B1857" i="1"/>
  <c r="B403" i="1"/>
  <c r="B2283" i="1"/>
  <c r="B1902" i="1"/>
  <c r="B3231" i="1"/>
  <c r="B2596" i="1"/>
  <c r="B3425" i="1"/>
  <c r="B876" i="1"/>
  <c r="B3456" i="1"/>
  <c r="B4531" i="1"/>
  <c r="B3428" i="1"/>
  <c r="B202" i="1"/>
  <c r="B2928" i="1"/>
  <c r="B2984" i="1"/>
  <c r="B987" i="1"/>
  <c r="B2756" i="1"/>
  <c r="B3559" i="1"/>
  <c r="B3095" i="1"/>
  <c r="B3314" i="1"/>
  <c r="B3962" i="1"/>
  <c r="B4885" i="1"/>
  <c r="B2228" i="1"/>
  <c r="B917" i="1"/>
  <c r="B4908" i="1"/>
  <c r="B1752" i="1"/>
  <c r="B1711" i="1"/>
  <c r="B3397" i="1"/>
  <c r="B1335" i="1"/>
  <c r="B5102" i="1"/>
  <c r="B638" i="1"/>
  <c r="B2639" i="1"/>
  <c r="B4089" i="1"/>
  <c r="B616" i="1"/>
  <c r="B3582" i="1"/>
  <c r="B3648" i="1"/>
  <c r="B1698" i="1"/>
  <c r="B4598" i="1"/>
  <c r="B2420" i="1"/>
  <c r="B3353" i="1"/>
  <c r="B209" i="1"/>
  <c r="B579" i="1"/>
  <c r="B1819" i="1"/>
  <c r="B5049" i="1"/>
  <c r="B3252" i="1"/>
  <c r="B1306" i="1"/>
  <c r="B3940" i="1"/>
  <c r="B2854" i="1"/>
  <c r="B268" i="1"/>
  <c r="B1178" i="1"/>
  <c r="B83" i="1"/>
  <c r="B3541" i="1"/>
  <c r="B630" i="1"/>
  <c r="B2052" i="1"/>
  <c r="B3099" i="1"/>
  <c r="B2313" i="1"/>
  <c r="B2401" i="1"/>
  <c r="B1664" i="1"/>
  <c r="B2934" i="1"/>
  <c r="B231" i="1"/>
  <c r="B4600" i="1"/>
  <c r="B1426" i="1"/>
  <c r="B4328" i="1"/>
  <c r="B4979" i="1"/>
  <c r="B3469" i="1"/>
  <c r="B5177" i="1"/>
  <c r="B2249" i="1"/>
  <c r="B1147" i="1"/>
  <c r="B3074" i="1"/>
  <c r="B386" i="1"/>
  <c r="B451" i="1"/>
  <c r="B880" i="1"/>
  <c r="B998" i="1"/>
  <c r="B4373" i="1"/>
  <c r="B4154" i="1"/>
  <c r="B5056" i="1"/>
  <c r="B1175" i="1"/>
  <c r="B3371" i="1"/>
  <c r="B3491" i="1"/>
  <c r="B1916" i="1"/>
  <c r="B2079" i="1"/>
  <c r="B4957" i="1"/>
  <c r="B4239" i="1"/>
  <c r="B126" i="1"/>
  <c r="B3487" i="1"/>
  <c r="B1929" i="1"/>
  <c r="B2137" i="1"/>
  <c r="B4811" i="1"/>
  <c r="B2554" i="1"/>
  <c r="B2846" i="1"/>
  <c r="B2533" i="1"/>
  <c r="B4271" i="1"/>
  <c r="B1677" i="1"/>
  <c r="B4323" i="1"/>
  <c r="B108" i="1"/>
  <c r="B2853" i="1"/>
  <c r="B2905" i="1"/>
  <c r="B887" i="1"/>
  <c r="B5222" i="1"/>
  <c r="B4445" i="1"/>
  <c r="B3243" i="1"/>
  <c r="B4010" i="1"/>
  <c r="B2201" i="1"/>
  <c r="B3773" i="1"/>
  <c r="B1326" i="1"/>
  <c r="B381" i="1"/>
  <c r="B985" i="1"/>
  <c r="B3079" i="1"/>
  <c r="B3678" i="1"/>
  <c r="B4537" i="1"/>
  <c r="B2707" i="1"/>
  <c r="B4980" i="1"/>
  <c r="B1189" i="1"/>
  <c r="B267" i="1"/>
  <c r="B4772" i="1"/>
  <c r="B894" i="1"/>
  <c r="B1980" i="1"/>
  <c r="B799" i="1"/>
  <c r="B1992" i="1"/>
  <c r="B3885" i="1"/>
  <c r="B3179" i="1"/>
  <c r="B4484" i="1"/>
  <c r="B2355" i="1"/>
  <c r="B4800" i="1"/>
  <c r="B4582" i="1"/>
  <c r="B3235" i="1"/>
  <c r="B1654" i="1"/>
  <c r="B2122" i="1"/>
  <c r="B1660" i="1"/>
  <c r="B3313" i="1"/>
  <c r="B530" i="1"/>
  <c r="B1300" i="1"/>
  <c r="B2714" i="1"/>
  <c r="B1293" i="1"/>
  <c r="B1692" i="1"/>
  <c r="B1911" i="1"/>
  <c r="B1082" i="1"/>
  <c r="B1114" i="1"/>
  <c r="B1845" i="1"/>
  <c r="B4544" i="1"/>
  <c r="B1987" i="1"/>
  <c r="B1032" i="1"/>
  <c r="B2783" i="1"/>
  <c r="B2536" i="1"/>
  <c r="B3879" i="1"/>
  <c r="B2004" i="1"/>
  <c r="B1228" i="1"/>
  <c r="B415" i="1"/>
  <c r="B180" i="1"/>
  <c r="B2791" i="1"/>
  <c r="B3749" i="1"/>
  <c r="B3864" i="1"/>
  <c r="B2394" i="1"/>
  <c r="B2255" i="1"/>
  <c r="B674" i="1"/>
  <c r="B3368" i="1"/>
  <c r="B3383" i="1"/>
  <c r="B327" i="1"/>
  <c r="B1144" i="1"/>
  <c r="B3848" i="1"/>
  <c r="B4226" i="1"/>
  <c r="B1057" i="1"/>
  <c r="B1456" i="1"/>
  <c r="B3553" i="1"/>
  <c r="B4691" i="1"/>
  <c r="B4449" i="1"/>
  <c r="B2583" i="1"/>
  <c r="B1558" i="1"/>
  <c r="B2665" i="1"/>
  <c r="B5060" i="1"/>
  <c r="B4996" i="1"/>
  <c r="B1988" i="1"/>
  <c r="B812" i="1"/>
  <c r="B3250" i="1"/>
  <c r="B4853" i="1"/>
  <c r="B3474" i="1"/>
  <c r="B319" i="1"/>
  <c r="B490" i="1"/>
  <c r="B273" i="1"/>
  <c r="B4773" i="1"/>
  <c r="B3275" i="1"/>
  <c r="B869" i="1"/>
  <c r="B2637" i="1"/>
  <c r="B2658" i="1"/>
  <c r="B395" i="1"/>
  <c r="B3787" i="1"/>
  <c r="B3620" i="1"/>
  <c r="B3133" i="1"/>
  <c r="B4421" i="1"/>
  <c r="B100" i="1"/>
  <c r="B5202" i="1"/>
  <c r="B1254" i="1"/>
  <c r="B4104" i="1"/>
  <c r="B1638" i="1"/>
  <c r="B1215" i="1"/>
  <c r="B2591" i="1"/>
  <c r="B791" i="1"/>
  <c r="B732" i="1"/>
  <c r="B3096" i="1"/>
  <c r="B1295" i="1"/>
  <c r="B4932" i="1"/>
  <c r="B2722" i="1"/>
  <c r="B3378" i="1"/>
  <c r="B3000" i="1"/>
  <c r="B3569" i="1"/>
  <c r="B523" i="1"/>
  <c r="B1795" i="1"/>
  <c r="B4841" i="1"/>
  <c r="B3752" i="1"/>
  <c r="B4273" i="1"/>
  <c r="B142" i="1"/>
  <c r="B3745" i="1"/>
  <c r="B2389" i="1"/>
  <c r="B662" i="1"/>
  <c r="B3502" i="1"/>
  <c r="B4003" i="1"/>
  <c r="B261" i="1"/>
  <c r="B3817" i="1"/>
  <c r="B2684" i="1"/>
  <c r="B205" i="1"/>
  <c r="B1140" i="1"/>
  <c r="B419" i="1"/>
  <c r="B4616" i="1"/>
  <c r="B3195" i="1"/>
  <c r="B191" i="1"/>
  <c r="B105" i="1"/>
  <c r="B4265" i="1"/>
  <c r="B2347" i="1"/>
  <c r="B2720" i="1"/>
  <c r="B3031" i="1"/>
  <c r="B1938" i="1"/>
  <c r="B1525" i="1"/>
  <c r="B1214" i="1"/>
  <c r="B3860" i="1"/>
  <c r="B439" i="1"/>
  <c r="B1240" i="1"/>
  <c r="B4823" i="1"/>
  <c r="B144" i="1"/>
  <c r="B1132" i="1"/>
  <c r="B4623" i="1"/>
  <c r="B3024" i="1"/>
  <c r="B2318" i="1"/>
  <c r="B1694" i="1"/>
  <c r="B1575" i="1"/>
  <c r="B3129" i="1"/>
  <c r="B3707" i="1"/>
  <c r="B201" i="1"/>
  <c r="B1920" i="1"/>
  <c r="B3112" i="1"/>
  <c r="B2929" i="1"/>
  <c r="B4025" i="1"/>
  <c r="B65" i="1"/>
  <c r="B1548" i="1"/>
  <c r="B4303" i="1"/>
  <c r="B2512" i="1"/>
  <c r="B2765" i="1"/>
  <c r="B4716" i="1"/>
  <c r="B1657" i="1"/>
  <c r="B4255" i="1"/>
  <c r="B1101" i="1"/>
  <c r="B2445" i="1"/>
  <c r="B4391" i="1"/>
  <c r="B5089" i="1"/>
  <c r="B1411" i="1"/>
  <c r="B4483" i="1"/>
  <c r="B2365" i="1"/>
  <c r="B4307" i="1"/>
  <c r="B1589" i="1"/>
  <c r="B1941" i="1"/>
  <c r="B3196" i="1"/>
  <c r="B1758" i="1"/>
  <c r="B4276" i="1"/>
  <c r="B2460" i="1"/>
  <c r="B3167" i="1"/>
  <c r="B2332" i="1"/>
  <c r="B1680" i="1"/>
  <c r="B4064" i="1"/>
  <c r="B2655" i="1"/>
  <c r="B1653" i="1"/>
  <c r="B1759" i="1"/>
  <c r="B4503" i="1"/>
  <c r="B999" i="1"/>
  <c r="B4563" i="1"/>
  <c r="B5110" i="1"/>
  <c r="B211" i="1"/>
  <c r="B1428" i="1"/>
  <c r="B1569" i="1"/>
  <c r="B1850" i="1"/>
  <c r="B2390" i="1"/>
  <c r="B2986" i="1"/>
  <c r="B4260" i="1"/>
  <c r="B4107" i="1"/>
  <c r="B4451" i="1"/>
  <c r="B2354" i="1"/>
  <c r="B2995" i="1"/>
  <c r="B1739" i="1"/>
  <c r="B2312" i="1"/>
  <c r="B3298" i="1"/>
  <c r="B1825" i="1"/>
  <c r="B1619" i="1"/>
  <c r="B3775" i="1"/>
  <c r="B3097" i="1"/>
  <c r="B41" i="1"/>
  <c r="B1014" i="1"/>
  <c r="B2527" i="1"/>
  <c r="B3807" i="1"/>
  <c r="B1635" i="1"/>
  <c r="B3215" i="1"/>
  <c r="B1909" i="1"/>
  <c r="B3822" i="1"/>
  <c r="B871" i="1"/>
  <c r="B950" i="1"/>
  <c r="B1474" i="1"/>
  <c r="B204" i="1"/>
  <c r="B4119" i="1"/>
  <c r="B4282" i="1"/>
  <c r="B3972" i="1"/>
  <c r="B4673" i="1"/>
  <c r="B4762" i="1"/>
  <c r="B3714" i="1"/>
  <c r="B4845" i="1"/>
  <c r="B3228" i="1"/>
  <c r="B750" i="1"/>
  <c r="B2247" i="1"/>
  <c r="B4605" i="1"/>
  <c r="B4785" i="1"/>
  <c r="B4545" i="1"/>
  <c r="B2604" i="1"/>
  <c r="B599" i="1"/>
  <c r="B3210" i="1"/>
  <c r="B1276" i="1"/>
  <c r="B4884" i="1"/>
  <c r="B5189" i="1"/>
  <c r="B4524" i="1"/>
  <c r="B4686" i="1"/>
  <c r="B280" i="1"/>
  <c r="B2521" i="1"/>
  <c r="B1859" i="1"/>
  <c r="B834" i="1"/>
  <c r="B2225" i="1"/>
  <c r="B3293" i="1"/>
  <c r="B3043" i="1"/>
  <c r="B5178" i="1"/>
  <c r="B1867" i="1"/>
  <c r="B2448" i="1"/>
  <c r="B3905" i="1"/>
  <c r="B2047" i="1"/>
  <c r="B4041" i="1"/>
  <c r="B3054" i="1"/>
  <c r="B710" i="1"/>
  <c r="B3552" i="1"/>
  <c r="B4974" i="1"/>
  <c r="B3684" i="1"/>
  <c r="B301" i="1"/>
  <c r="B2193" i="1"/>
  <c r="B1936" i="1"/>
  <c r="B1119" i="1"/>
  <c r="B3081" i="1"/>
  <c r="B3507" i="1"/>
  <c r="B4019" i="1"/>
  <c r="B3121" i="1"/>
  <c r="B1563" i="1"/>
  <c r="B4532" i="1"/>
  <c r="B471" i="1"/>
  <c r="B4051" i="1"/>
  <c r="B3471" i="1"/>
  <c r="B4736" i="1"/>
  <c r="B425" i="1"/>
  <c r="B3546" i="1"/>
  <c r="B2607" i="1"/>
  <c r="B2618" i="1"/>
  <c r="B472" i="1"/>
  <c r="B1324" i="1"/>
  <c r="B4610" i="1"/>
  <c r="B3082" i="1"/>
  <c r="B1579" i="1"/>
  <c r="B2488" i="1"/>
  <c r="B3199" i="1"/>
  <c r="B584" i="1"/>
  <c r="B2026" i="1"/>
  <c r="B1277" i="1"/>
  <c r="B2833" i="1"/>
  <c r="B344" i="1"/>
  <c r="B3276" i="1"/>
  <c r="B2856" i="1"/>
  <c r="B5020" i="1"/>
  <c r="B4688" i="1"/>
  <c r="B4171" i="1"/>
  <c r="B3499" i="1"/>
  <c r="B274" i="1"/>
  <c r="B4728" i="1"/>
  <c r="B3734" i="1"/>
  <c r="B2740" i="1"/>
  <c r="B2120" i="1"/>
  <c r="B2363" i="1"/>
  <c r="B2558" i="1"/>
  <c r="B1597" i="1"/>
  <c r="B568" i="1"/>
  <c r="B2828" i="1"/>
  <c r="B3544" i="1"/>
  <c r="B4674" i="1"/>
  <c r="B3900" i="1"/>
  <c r="B4074" i="1"/>
  <c r="B1408" i="1"/>
  <c r="B4991" i="1"/>
  <c r="B1626" i="1"/>
  <c r="B2910" i="1"/>
  <c r="B2886" i="1"/>
  <c r="B5018" i="1"/>
  <c r="B2412" i="1"/>
  <c r="B3057" i="1"/>
  <c r="B2206" i="1"/>
  <c r="B3914" i="1"/>
  <c r="B3253" i="1"/>
  <c r="B4656" i="1"/>
  <c r="B806" i="1"/>
  <c r="B1221" i="1"/>
  <c r="B4687" i="1"/>
  <c r="B2879" i="1"/>
  <c r="B2612" i="1"/>
  <c r="B2043" i="1"/>
  <c r="B4754" i="1"/>
  <c r="B2882" i="1"/>
  <c r="B2187" i="1"/>
  <c r="B4179" i="1"/>
  <c r="B896" i="1"/>
  <c r="B330" i="1"/>
  <c r="B5039" i="1"/>
  <c r="B5017" i="1"/>
  <c r="B1556" i="1"/>
  <c r="B5069" i="1"/>
  <c r="B2769" i="1"/>
  <c r="B5016" i="1"/>
  <c r="B2081" i="1"/>
  <c r="B20" i="1"/>
  <c r="B198" i="1"/>
  <c r="B2957" i="1"/>
  <c r="B2826" i="1"/>
  <c r="B3249" i="1"/>
  <c r="B3194" i="1"/>
  <c r="B4923" i="1"/>
  <c r="B1033" i="1"/>
  <c r="B1934" i="1"/>
  <c r="B182" i="1"/>
  <c r="B636" i="1"/>
  <c r="B4490" i="1"/>
  <c r="B2431" i="1"/>
  <c r="B856" i="1"/>
  <c r="B2731" i="1"/>
  <c r="B2300" i="1"/>
  <c r="B3693" i="1"/>
  <c r="B4161" i="1"/>
  <c r="B1287" i="1"/>
  <c r="B4232" i="1"/>
  <c r="B4164" i="1"/>
  <c r="B2807" i="1"/>
  <c r="B72" i="1"/>
  <c r="B889" i="1"/>
  <c r="B312" i="1"/>
  <c r="B118" i="1"/>
  <c r="B1852" i="1"/>
  <c r="B3304" i="1"/>
  <c r="B1625" i="1"/>
  <c r="B3334" i="1"/>
  <c r="B2098" i="1"/>
  <c r="B881" i="1"/>
  <c r="B3187" i="1"/>
  <c r="B2257" i="1"/>
  <c r="B4620" i="1"/>
  <c r="B1976" i="1"/>
  <c r="B398" i="1"/>
  <c r="B4319" i="1"/>
  <c r="B3157" i="1"/>
  <c r="B4201" i="1"/>
  <c r="B2687" i="1"/>
  <c r="B3936" i="1"/>
  <c r="B3350" i="1"/>
  <c r="B1171" i="1"/>
  <c r="B4163" i="1"/>
  <c r="B3788" i="1"/>
  <c r="B2849" i="1"/>
  <c r="B1931" i="1"/>
  <c r="B4368" i="1"/>
  <c r="B3957" i="1"/>
  <c r="B4200" i="1"/>
  <c r="B153" i="1"/>
  <c r="B2970" i="1"/>
  <c r="B5046" i="1"/>
  <c r="B619" i="1"/>
  <c r="B4024" i="1"/>
  <c r="B4168" i="1"/>
  <c r="B467" i="1"/>
  <c r="B780" i="1"/>
  <c r="B2148" i="1"/>
  <c r="B4337" i="1"/>
  <c r="B3896" i="1"/>
  <c r="B4091" i="1"/>
  <c r="B1165" i="1"/>
  <c r="B2746" i="1"/>
  <c r="B1430" i="1"/>
  <c r="B2396" i="1"/>
  <c r="B3790" i="1"/>
  <c r="B1985" i="1"/>
  <c r="B3676" i="1"/>
  <c r="B5033" i="1"/>
  <c r="B4365" i="1"/>
  <c r="B4332" i="1"/>
  <c r="B1388" i="1"/>
  <c r="B1537" i="1"/>
  <c r="B861" i="1"/>
  <c r="B3533" i="1"/>
  <c r="B2435" i="1"/>
  <c r="B155" i="1"/>
  <c r="B670" i="1"/>
  <c r="B2729" i="1"/>
  <c r="B1263" i="1"/>
  <c r="B666" i="1"/>
  <c r="B2306" i="1"/>
  <c r="B617" i="1"/>
  <c r="B3122" i="1"/>
  <c r="B2989" i="1"/>
  <c r="B4253" i="1"/>
  <c r="B3120" i="1"/>
  <c r="B2110" i="1"/>
  <c r="B3545" i="1"/>
  <c r="B2041" i="1"/>
  <c r="B1969" i="1"/>
  <c r="B2407" i="1"/>
  <c r="B1634" i="1"/>
  <c r="B2965" i="1"/>
  <c r="B2587" i="1"/>
  <c r="B1669" i="1"/>
  <c r="B3463" i="1"/>
  <c r="B4560" i="1"/>
  <c r="B3621" i="1"/>
  <c r="B1870" i="1"/>
  <c r="B685" i="1"/>
  <c r="B237" i="1"/>
  <c r="B2921" i="1"/>
  <c r="B4952" i="1"/>
  <c r="B1813" i="1"/>
  <c r="B3387" i="1"/>
  <c r="B4889" i="1"/>
  <c r="B242" i="1"/>
  <c r="B2935" i="1"/>
  <c r="B3930" i="1"/>
  <c r="B5108" i="1"/>
  <c r="B3578" i="1"/>
  <c r="B1096" i="1"/>
  <c r="B2169" i="1"/>
  <c r="B4626" i="1"/>
  <c r="B394" i="1"/>
  <c r="B1750" i="1"/>
  <c r="B870" i="1"/>
  <c r="B4851" i="1"/>
  <c r="B4888" i="1"/>
  <c r="B1790" i="1"/>
  <c r="B2434" i="1"/>
  <c r="B3152" i="1"/>
  <c r="B829" i="1"/>
  <c r="B655" i="1"/>
  <c r="B238" i="1"/>
  <c r="B4729" i="1"/>
  <c r="B898" i="1"/>
  <c r="B2214" i="1"/>
  <c r="B1735" i="1"/>
  <c r="B2387" i="1"/>
  <c r="B1188" i="1"/>
  <c r="B3017" i="1"/>
  <c r="B1731" i="1"/>
  <c r="B534" i="1"/>
  <c r="B1746" i="1"/>
  <c r="B4390" i="1"/>
  <c r="B1406" i="1"/>
  <c r="B2056" i="1"/>
  <c r="B4530" i="1"/>
  <c r="B3838" i="1"/>
  <c r="B4214" i="1"/>
  <c r="B3318" i="1"/>
  <c r="B4951" i="1"/>
  <c r="B313" i="1"/>
  <c r="B1670" i="1"/>
  <c r="B3712" i="1"/>
  <c r="B2662" i="1"/>
  <c r="B4070" i="1"/>
  <c r="B4216" i="1"/>
  <c r="B400" i="1"/>
  <c r="B426" i="1"/>
  <c r="B5085" i="1"/>
  <c r="B1503" i="1"/>
  <c r="B3668" i="1"/>
  <c r="B2919" i="1"/>
  <c r="B1258" i="1"/>
  <c r="B3895" i="1"/>
  <c r="B4458" i="1"/>
  <c r="B4028" i="1"/>
  <c r="B1018" i="1"/>
  <c r="B4828" i="1"/>
  <c r="B956" i="1"/>
  <c r="B634" i="1"/>
  <c r="B4683" i="1"/>
  <c r="B1716" i="1"/>
  <c r="B5026" i="1"/>
  <c r="B833" i="1"/>
  <c r="B373" i="1"/>
  <c r="B927" i="1"/>
  <c r="B3352" i="1"/>
  <c r="B1846" i="1"/>
  <c r="B2277" i="1"/>
  <c r="B2912" i="1"/>
  <c r="B1971" i="1"/>
  <c r="B1840" i="1"/>
  <c r="B101" i="1"/>
  <c r="B374" i="1"/>
  <c r="B1756" i="1"/>
  <c r="B912" i="1"/>
  <c r="B3263" i="1"/>
  <c r="B2294" i="1"/>
  <c r="B4912" i="1"/>
  <c r="B1305" i="1"/>
  <c r="B3272" i="1"/>
  <c r="B5141" i="1"/>
  <c r="B3092" i="1"/>
  <c r="B1064" i="1"/>
  <c r="B2782" i="1"/>
  <c r="B3867" i="1"/>
  <c r="B1895" i="1"/>
  <c r="B4225" i="1"/>
  <c r="B4666" i="1"/>
  <c r="B742" i="1"/>
  <c r="B1776" i="1"/>
  <c r="B832" i="1"/>
  <c r="B207" i="1"/>
  <c r="B4694" i="1"/>
  <c r="B39" i="1"/>
  <c r="B1316" i="1"/>
  <c r="B5199" i="1"/>
  <c r="B1641" i="1"/>
  <c r="B3627" i="1"/>
  <c r="B4971" i="1"/>
  <c r="B1829" i="1"/>
  <c r="B622" i="1"/>
  <c r="B2245" i="1"/>
  <c r="B4768" i="1"/>
  <c r="B2158" i="1"/>
  <c r="B4919" i="1"/>
  <c r="B2837" i="1"/>
  <c r="B2377" i="1"/>
  <c r="B4699" i="1"/>
  <c r="B355" i="1"/>
  <c r="B1527" i="1"/>
  <c r="B2019" i="1"/>
  <c r="B1375" i="1"/>
  <c r="B3711" i="1"/>
  <c r="B1341" i="1"/>
  <c r="B224" i="1"/>
  <c r="B5221" i="1"/>
  <c r="B1851" i="1"/>
  <c r="B1416" i="1"/>
  <c r="B2942" i="1"/>
  <c r="B3556" i="1"/>
  <c r="B3654" i="1"/>
  <c r="B3949" i="1"/>
  <c r="B3418" i="1"/>
  <c r="B1633" i="1"/>
  <c r="B19" i="1"/>
  <c r="B5006" i="1"/>
  <c r="B1993" i="1"/>
  <c r="B2404" i="1"/>
  <c r="B3878" i="1"/>
  <c r="B1666" i="1"/>
  <c r="B3632" i="1"/>
  <c r="B2176" i="1"/>
  <c r="B252" i="1"/>
  <c r="B3089" i="1"/>
  <c r="B2178" i="1"/>
  <c r="B3165" i="1"/>
  <c r="B4748" i="1"/>
  <c r="B1050" i="1"/>
  <c r="B173" i="1"/>
  <c r="B1321" i="1"/>
  <c r="B4427" i="1"/>
  <c r="B4075" i="1"/>
  <c r="B3326" i="1"/>
  <c r="B2689" i="1"/>
  <c r="B1100" i="1"/>
  <c r="B2259" i="1"/>
  <c r="B3874" i="1"/>
  <c r="B625" i="1"/>
  <c r="B3842" i="1"/>
  <c r="B5157" i="1"/>
  <c r="B875" i="1"/>
  <c r="B1803" i="1"/>
  <c r="B460" i="1"/>
  <c r="B2836" i="1"/>
  <c r="B4766" i="1"/>
  <c r="B2801" i="1"/>
  <c r="B4186" i="1"/>
  <c r="B2940" i="1"/>
  <c r="B193" i="1"/>
  <c r="B5186" i="1"/>
  <c r="B2114" i="1"/>
  <c r="B692" i="1"/>
  <c r="B219" i="1"/>
  <c r="B2691" i="1"/>
  <c r="B664" i="1"/>
  <c r="B825" i="1"/>
  <c r="B3937" i="1"/>
  <c r="B1023" i="1"/>
  <c r="B888" i="1"/>
  <c r="B335" i="1"/>
  <c r="B632" i="1"/>
  <c r="B1095" i="1"/>
  <c r="B4558" i="1"/>
  <c r="B1073" i="1"/>
  <c r="B195" i="1"/>
  <c r="B443" i="1"/>
  <c r="B2141" i="1"/>
  <c r="B3501" i="1"/>
  <c r="B3718" i="1"/>
  <c r="B3759" i="1"/>
  <c r="B3062" i="1"/>
  <c r="B5225" i="1"/>
  <c r="B1908" i="1"/>
  <c r="B3574" i="1"/>
  <c r="B4029" i="1"/>
  <c r="B3260" i="1"/>
  <c r="B4723" i="1"/>
  <c r="B5161" i="1"/>
  <c r="B4715" i="1"/>
  <c r="B2188" i="1"/>
  <c r="B4189" i="1"/>
  <c r="B1006" i="1"/>
  <c r="B5156" i="1"/>
  <c r="B504" i="1"/>
  <c r="B2391" i="1"/>
  <c r="B3506" i="1"/>
  <c r="B5116" i="1"/>
  <c r="B2044" i="1"/>
  <c r="B2850" i="1"/>
  <c r="B4675" i="1"/>
  <c r="B3634" i="1"/>
  <c r="B245" i="1"/>
  <c r="B948" i="1"/>
  <c r="B612" i="1"/>
  <c r="B417" i="1"/>
  <c r="B2535" i="1"/>
  <c r="B4417" i="1"/>
  <c r="B4918" i="1"/>
  <c r="B704" i="1"/>
  <c r="B1342" i="1"/>
  <c r="B3030" i="1"/>
  <c r="B4972" i="1"/>
  <c r="B614" i="1"/>
  <c r="B5009" i="1"/>
  <c r="B1459" i="1"/>
  <c r="B4548" i="1"/>
  <c r="B3464" i="1"/>
  <c r="B8" i="1"/>
  <c r="B1078" i="1"/>
  <c r="B2280" i="1"/>
  <c r="B3158" i="1"/>
  <c r="B3731" i="1"/>
  <c r="B3834" i="1"/>
  <c r="B331" i="1"/>
  <c r="B32" i="1"/>
  <c r="B4959" i="1"/>
  <c r="B3517" i="1"/>
  <c r="B4114" i="1"/>
  <c r="B4032" i="1"/>
  <c r="B3186" i="1"/>
  <c r="B1645" i="1"/>
  <c r="B4568" i="1"/>
  <c r="B5210" i="1"/>
  <c r="B2723" i="1"/>
  <c r="B821" i="1"/>
  <c r="B3697" i="1"/>
  <c r="B254" i="1"/>
  <c r="B4735" i="1"/>
  <c r="B4372" i="1"/>
  <c r="B986" i="1"/>
  <c r="B186" i="1"/>
  <c r="B951" i="1"/>
  <c r="B719" i="1"/>
  <c r="B184" i="1"/>
  <c r="B3126" i="1"/>
  <c r="B3889" i="1"/>
  <c r="B3981" i="1"/>
  <c r="B4985" i="1"/>
  <c r="B2393" i="1"/>
  <c r="B4113" i="1"/>
  <c r="B3412" i="1"/>
  <c r="B3178" i="1"/>
  <c r="B1071" i="1"/>
  <c r="B2748" i="1"/>
  <c r="B4482" i="1"/>
  <c r="B2677" i="1"/>
  <c r="B3715" i="1"/>
  <c r="B4301" i="1"/>
  <c r="B934" i="1"/>
  <c r="B2955" i="1"/>
  <c r="B4246" i="1"/>
  <c r="B2710" i="1"/>
  <c r="B295" i="1"/>
  <c r="B4292" i="1"/>
  <c r="B3445" i="1"/>
  <c r="B1124" i="1"/>
  <c r="B2379" i="1"/>
  <c r="B4761" i="1"/>
  <c r="B1523" i="1"/>
  <c r="B3134" i="1"/>
  <c r="B3361" i="1"/>
  <c r="B2603" i="1"/>
  <c r="B4848" i="1"/>
  <c r="B686" i="1"/>
  <c r="B1332" i="1"/>
  <c r="B3221" i="1"/>
  <c r="B3866" i="1"/>
  <c r="B3748" i="1"/>
  <c r="B2428" i="1"/>
  <c r="B3324" i="1"/>
  <c r="B958" i="1"/>
  <c r="B3751" i="1"/>
  <c r="B2518" i="1"/>
  <c r="B3155" i="1"/>
  <c r="B2127" i="1"/>
  <c r="B3172" i="1"/>
  <c r="B929" i="1"/>
  <c r="B4953" i="1"/>
  <c r="B3692" i="1"/>
  <c r="B1204" i="1"/>
  <c r="B5075" i="1"/>
  <c r="B3646" i="1"/>
  <c r="B5117" i="1"/>
  <c r="B405" i="1"/>
  <c r="B3058" i="1"/>
  <c r="B4552" i="1"/>
  <c r="B2653" i="1"/>
  <c r="B3170" i="1"/>
  <c r="B2988" i="1"/>
  <c r="B5127" i="1"/>
  <c r="B3523" i="1"/>
  <c r="B1196" i="1"/>
  <c r="B4756" i="1"/>
  <c r="B4431" i="1"/>
  <c r="B4948" i="1"/>
  <c r="B1121" i="1"/>
  <c r="B1691" i="1"/>
  <c r="B2076" i="1"/>
  <c r="B5181" i="1"/>
  <c r="B1261" i="1"/>
  <c r="B994" i="1"/>
  <c r="B4937" i="1"/>
  <c r="B4327" i="1"/>
  <c r="B2776" i="1"/>
  <c r="B4014" i="1"/>
  <c r="B2192" i="1"/>
  <c r="B1382" i="1"/>
  <c r="B4157" i="1"/>
  <c r="B3803" i="1"/>
  <c r="B3143" i="1"/>
  <c r="B2030" i="1"/>
  <c r="B2348" i="1"/>
  <c r="B2117" i="1"/>
  <c r="B2150" i="1"/>
  <c r="B3951" i="1"/>
  <c r="B2246" i="1"/>
  <c r="B2530" i="1"/>
  <c r="B4192" i="1"/>
  <c r="B290" i="1"/>
  <c r="B391" i="1"/>
  <c r="B3719" i="1"/>
  <c r="B1322" i="1"/>
  <c r="B5105" i="1"/>
  <c r="B2592" i="1"/>
  <c r="B483" i="1"/>
  <c r="B22" i="1"/>
  <c r="B4001" i="1"/>
  <c r="B703" i="1"/>
  <c r="B1387" i="1"/>
  <c r="B1932" i="1"/>
  <c r="B3724" i="1"/>
  <c r="B3198" i="1"/>
  <c r="B1043" i="1"/>
  <c r="B170" i="1"/>
  <c r="B2529" i="1"/>
  <c r="B1186" i="1"/>
  <c r="B1710" i="1"/>
  <c r="B3725" i="1"/>
  <c r="B4801" i="1"/>
  <c r="B4644" i="1"/>
  <c r="B3264" i="1"/>
  <c r="B4608" i="1"/>
  <c r="B23" i="1"/>
  <c r="B2695" i="1"/>
  <c r="B293" i="1"/>
  <c r="B2190" i="1"/>
  <c r="B763" i="1"/>
  <c r="B1230" i="1"/>
  <c r="B3439" i="1"/>
  <c r="B2024" i="1"/>
  <c r="B4004" i="1"/>
  <c r="B2077" i="1"/>
  <c r="B1925" i="1"/>
  <c r="B3995" i="1"/>
  <c r="B4961" i="1"/>
  <c r="B3587" i="1"/>
  <c r="B1885" i="1"/>
  <c r="B3683" i="1"/>
  <c r="B4464" i="1"/>
  <c r="B914" i="1"/>
  <c r="B1977" i="1"/>
  <c r="B3207" i="1"/>
  <c r="B197" i="1"/>
  <c r="B5118" i="1"/>
  <c r="B329" i="1"/>
  <c r="B544" i="1"/>
  <c r="B2892" i="1"/>
  <c r="B2654" i="1"/>
  <c r="B1405" i="1"/>
  <c r="B4726" i="1"/>
  <c r="B4408" i="1"/>
  <c r="B3886" i="1"/>
  <c r="B3330" i="1"/>
  <c r="B380" i="1"/>
  <c r="B764" i="1"/>
  <c r="B3480" i="1"/>
  <c r="B5162" i="1"/>
  <c r="B4245" i="1"/>
  <c r="B2298" i="1"/>
  <c r="B5139" i="1"/>
  <c r="B2908" i="1"/>
  <c r="B4159" i="1"/>
  <c r="B972" i="1"/>
  <c r="B296" i="1"/>
  <c r="B3007" i="1"/>
  <c r="B2417" i="1"/>
  <c r="B3622" i="1"/>
  <c r="B2614" i="1"/>
  <c r="B141" i="1"/>
  <c r="B5215" i="1"/>
  <c r="B2119" i="1"/>
  <c r="B4058" i="1"/>
  <c r="B3450" i="1"/>
  <c r="B187" i="1"/>
  <c r="B4035" i="1"/>
  <c r="B882" i="1"/>
  <c r="B526" i="1"/>
  <c r="B44" i="1"/>
  <c r="B1837" i="1"/>
  <c r="B152" i="1"/>
  <c r="B4383" i="1"/>
  <c r="B79" i="1"/>
  <c r="B3974" i="1"/>
  <c r="B3782" i="1"/>
  <c r="B3908" i="1"/>
  <c r="B200" i="1"/>
  <c r="B3764" i="1"/>
  <c r="B4491" i="1"/>
  <c r="B2012" i="1"/>
  <c r="B149" i="1"/>
  <c r="B2895" i="1"/>
  <c r="B34" i="1"/>
  <c r="B786" i="1"/>
  <c r="B722" i="1"/>
  <c r="B3449" i="1"/>
  <c r="B3357" i="1"/>
  <c r="B4992" i="1"/>
  <c r="B2422" i="1"/>
  <c r="B4660" i="1"/>
  <c r="B5057" i="1"/>
  <c r="B461" i="1"/>
  <c r="B1446" i="1"/>
  <c r="B5129" i="1"/>
  <c r="B399" i="1"/>
  <c r="B408" i="1"/>
  <c r="B2913" i="1"/>
  <c r="B2009" i="1"/>
  <c r="B2238" i="1"/>
  <c r="B226" i="1"/>
  <c r="B3343" i="1"/>
  <c r="B2475" i="1"/>
  <c r="B2455" i="1"/>
  <c r="B1849" i="1"/>
  <c r="B1309" i="1"/>
  <c r="B2442" i="1"/>
  <c r="B3819" i="1"/>
  <c r="B1543" i="1"/>
  <c r="B384" i="1"/>
  <c r="B2182" i="1"/>
  <c r="B1222" i="1"/>
  <c r="B767" i="1"/>
  <c r="B1286" i="1"/>
  <c r="B3379" i="1"/>
  <c r="B4455" i="1"/>
  <c r="B5134" i="1"/>
  <c r="B2738" i="1"/>
  <c r="B4846" i="1"/>
  <c r="B3797" i="1"/>
  <c r="B2382" i="1"/>
  <c r="B1086" i="1"/>
  <c r="B1522" i="1"/>
  <c r="B3288" i="1"/>
  <c r="B4855" i="1"/>
  <c r="B2286" i="1"/>
  <c r="B3424" i="1"/>
  <c r="B1719" i="1"/>
  <c r="B4145" i="1"/>
  <c r="B2774" i="1"/>
  <c r="B4130" i="1"/>
  <c r="B3285" i="1"/>
  <c r="B611" i="1"/>
  <c r="B2858" i="1"/>
  <c r="B3148" i="1"/>
  <c r="B3218" i="1"/>
  <c r="B2681" i="1"/>
  <c r="B3299" i="1"/>
  <c r="B2281" i="1"/>
  <c r="B4572" i="1"/>
  <c r="B2779" i="1"/>
  <c r="B4090" i="1"/>
  <c r="B2786" i="1"/>
  <c r="B338" i="1"/>
  <c r="B853" i="1"/>
  <c r="B3548" i="1"/>
  <c r="B4198" i="1"/>
  <c r="B4388" i="1"/>
  <c r="B1179" i="1"/>
  <c r="B2909" i="1"/>
  <c r="B4272" i="1"/>
  <c r="B4857" i="1"/>
  <c r="B794" i="1"/>
  <c r="B3311" i="1"/>
  <c r="B3247" i="1"/>
  <c r="B264" i="1"/>
  <c r="B2805" i="1"/>
  <c r="B5114" i="1"/>
  <c r="B194" i="1"/>
  <c r="B2356" i="1"/>
  <c r="B2739" i="1"/>
  <c r="B3209" i="1"/>
  <c r="B4048" i="1"/>
  <c r="B3952" i="1"/>
  <c r="B4856" i="1"/>
  <c r="B4915" i="1"/>
  <c r="B4927" i="1"/>
  <c r="B2732" i="1"/>
  <c r="B2770" i="1"/>
  <c r="B1093" i="1"/>
  <c r="B3662" i="1"/>
  <c r="B3522" i="1"/>
  <c r="B3316" i="1"/>
  <c r="B3044" i="1"/>
  <c r="B3113" i="1"/>
  <c r="B2028" i="1"/>
  <c r="B4156" i="1"/>
  <c r="B1780" i="1"/>
  <c r="B2991" i="1"/>
  <c r="B3496" i="1"/>
  <c r="B4436" i="1"/>
  <c r="B4295" i="1"/>
  <c r="B4084" i="1"/>
  <c r="B2809" i="1"/>
  <c r="B3609" i="1"/>
  <c r="B4399" i="1"/>
  <c r="B49" i="1"/>
  <c r="B347" i="1"/>
  <c r="B3114" i="1"/>
  <c r="B3117" i="1"/>
  <c r="B4478" i="1"/>
  <c r="B3065" i="1"/>
  <c r="B2594" i="1"/>
  <c r="B1036" i="1"/>
  <c r="B3769" i="1"/>
  <c r="B1294" i="1"/>
  <c r="B2014" i="1"/>
  <c r="B1723" i="1"/>
  <c r="B438" i="1"/>
  <c r="B4643" i="1"/>
  <c r="B258" i="1"/>
  <c r="B4320" i="1"/>
  <c r="B5193" i="1"/>
  <c r="B5004" i="1"/>
  <c r="B4489" i="1"/>
  <c r="B2034" i="1"/>
  <c r="B4409" i="1"/>
  <c r="B2852" i="1"/>
  <c r="B1720" i="1"/>
  <c r="B4592" i="1"/>
  <c r="B4493" i="1"/>
  <c r="B4254" i="1"/>
  <c r="B1091" i="1"/>
  <c r="B1601" i="1"/>
  <c r="B463" i="1"/>
  <c r="B781" i="1"/>
  <c r="B5159" i="1"/>
  <c r="B4601" i="1"/>
  <c r="B3355" i="1"/>
  <c r="B5147" i="1"/>
  <c r="B1536" i="1"/>
  <c r="B760" i="1"/>
  <c r="B567" i="1"/>
  <c r="B3717" i="1"/>
  <c r="B1966" i="1"/>
  <c r="B2925" i="1"/>
  <c r="B5119" i="1"/>
  <c r="B3105" i="1"/>
  <c r="B2622" i="1"/>
  <c r="B3478" i="1"/>
  <c r="B4132" i="1"/>
  <c r="B936" i="1"/>
  <c r="B488" i="1"/>
  <c r="B1392" i="1"/>
  <c r="B2498" i="1"/>
  <c r="B1972" i="1"/>
  <c r="B593" i="1"/>
  <c r="B3116" i="1"/>
  <c r="B3565" i="1"/>
  <c r="B1721" i="1"/>
  <c r="B631" i="1"/>
  <c r="B1869" i="1"/>
  <c r="B2767" i="1"/>
  <c r="B1067" i="1"/>
  <c r="B2465" i="1"/>
  <c r="B3829" i="1"/>
  <c r="B2276" i="1"/>
  <c r="B1115" i="1"/>
  <c r="B3323" i="1"/>
  <c r="B3635" i="1"/>
  <c r="B4202" i="1"/>
  <c r="B2663" i="1"/>
  <c r="B1943" i="1"/>
  <c r="B946" i="1"/>
  <c r="B3828" i="1"/>
  <c r="B2321" i="1"/>
  <c r="B1636" i="1"/>
  <c r="B2902" i="1"/>
  <c r="B4954" i="1"/>
  <c r="B1713" i="1"/>
  <c r="B527" i="1"/>
  <c r="B602" i="1"/>
  <c r="B4258" i="1"/>
  <c r="B1088" i="1"/>
  <c r="B4945" i="1"/>
  <c r="B2032" i="1"/>
  <c r="B2140" i="1"/>
  <c r="B43" i="1"/>
  <c r="B4326" i="1"/>
  <c r="B3451" i="1"/>
  <c r="B1582" i="1"/>
  <c r="B3466" i="1"/>
  <c r="B3777" i="1"/>
  <c r="B988" i="1"/>
  <c r="B3873" i="1"/>
  <c r="B4968" i="1"/>
  <c r="B42" i="1"/>
  <c r="B1044" i="1"/>
  <c r="B4182" i="1"/>
  <c r="B1532" i="1"/>
  <c r="B3967" i="1"/>
  <c r="B3679" i="1"/>
  <c r="B1812" i="1"/>
  <c r="B1367" i="1"/>
  <c r="B143" i="1"/>
  <c r="B4593" i="1"/>
  <c r="B1245" i="1"/>
  <c r="B3442" i="1"/>
  <c r="B1333" i="1"/>
  <c r="B215" i="1"/>
  <c r="B522" i="1"/>
  <c r="B2274" i="1"/>
  <c r="B4150" i="1"/>
  <c r="B2072" i="1"/>
  <c r="B5125" i="1"/>
  <c r="B4069" i="1"/>
  <c r="B4596" i="1"/>
  <c r="B3436" i="1"/>
  <c r="B2419" i="1"/>
  <c r="B3237" i="1"/>
  <c r="B910" i="1"/>
  <c r="B2841" i="1"/>
  <c r="B5014" i="1"/>
  <c r="B2121" i="1"/>
  <c r="B1949" i="1"/>
  <c r="B4235" i="1"/>
  <c r="B5218" i="1"/>
  <c r="B3604" i="1"/>
  <c r="B1497" i="1"/>
  <c r="B4678" i="1"/>
  <c r="B3427" i="1"/>
  <c r="B3674" i="1"/>
  <c r="B1616" i="1"/>
  <c r="B862" i="1"/>
  <c r="B1362" i="1"/>
  <c r="B4362" i="1"/>
  <c r="B4576" i="1"/>
  <c r="B2472" i="1"/>
  <c r="B1651" i="1"/>
  <c r="B2403" i="1"/>
  <c r="B1881" i="1"/>
  <c r="B3705" i="1"/>
  <c r="B1879" i="1"/>
  <c r="B3854" i="1"/>
  <c r="B923" i="1"/>
  <c r="B2440" i="1"/>
  <c r="B4322" i="1"/>
  <c r="B1070" i="1"/>
  <c r="B1965" i="1"/>
  <c r="B2545" i="1"/>
  <c r="B2699" i="1"/>
  <c r="B797" i="1"/>
  <c r="B2430" i="1"/>
  <c r="B2329" i="1"/>
  <c r="B1226" i="1"/>
  <c r="B4062" i="1"/>
  <c r="B778" i="1"/>
  <c r="B3567" i="1"/>
  <c r="B5030" i="1"/>
  <c r="B1129" i="1"/>
  <c r="B2093" i="1"/>
  <c r="B2755" i="1"/>
  <c r="B2109" i="1"/>
  <c r="B4839" i="1"/>
  <c r="B4519" i="1"/>
  <c r="B3722" i="1"/>
  <c r="B4499" i="1"/>
  <c r="B4287" i="1"/>
  <c r="B4317" i="1"/>
  <c r="B3992" i="1"/>
  <c r="B140" i="1"/>
  <c r="B2409" i="1"/>
  <c r="B831" i="1"/>
  <c r="B2615" i="1"/>
  <c r="B1858" i="1"/>
  <c r="B29" i="1"/>
  <c r="B4257" i="1"/>
  <c r="B2166" i="1"/>
  <c r="B4685" i="1"/>
  <c r="B1274" i="1"/>
  <c r="B2632" i="1"/>
  <c r="B259" i="1"/>
  <c r="B705" i="1"/>
  <c r="B3132" i="1"/>
  <c r="B3193" i="1"/>
  <c r="B5062" i="1"/>
  <c r="B2031" i="1"/>
  <c r="B1590" i="1"/>
  <c r="B1786" i="1"/>
  <c r="B680" i="1"/>
  <c r="B905" i="1"/>
  <c r="B1620" i="1"/>
  <c r="B2510" i="1"/>
  <c r="B2485" i="1"/>
  <c r="B1365" i="1"/>
  <c r="B1008" i="1"/>
  <c r="B1169" i="1"/>
  <c r="B2968" i="1"/>
  <c r="B5171" i="1"/>
  <c r="B1935" i="1"/>
  <c r="B650" i="1"/>
  <c r="B1973" i="1"/>
  <c r="B3846" i="1"/>
  <c r="B5195" i="1"/>
  <c r="B1328" i="1"/>
  <c r="B1349" i="1"/>
  <c r="B3176" i="1"/>
  <c r="B801" i="1"/>
  <c r="B3084" i="1"/>
  <c r="B4135" i="1"/>
  <c r="B3498" i="1"/>
  <c r="B1736" i="1"/>
  <c r="B3265" i="1"/>
  <c r="B4874" i="1"/>
  <c r="B1197" i="1"/>
  <c r="B4367" i="1"/>
  <c r="B3529" i="1"/>
  <c r="B1599" i="1"/>
  <c r="B3292" i="1"/>
  <c r="B2966" i="1"/>
  <c r="B67" i="1"/>
  <c r="B3518" i="1"/>
  <c r="B4663" i="1"/>
  <c r="B4452" i="1"/>
  <c r="B1163" i="1"/>
  <c r="B4636" i="1"/>
  <c r="B4925" i="1"/>
  <c r="B1216" i="1"/>
  <c r="B2467" i="1"/>
  <c r="B4065" i="1"/>
  <c r="B3675" i="1"/>
  <c r="B4465" i="1"/>
  <c r="B1650" i="1"/>
  <c r="B2579" i="1"/>
  <c r="B5070" i="1"/>
  <c r="B1748" i="1"/>
  <c r="B4256" i="1"/>
  <c r="B3244" i="1"/>
  <c r="B3623" i="1"/>
  <c r="B1002" i="1"/>
  <c r="B1486" i="1"/>
  <c r="B3465" i="1"/>
  <c r="B120" i="1"/>
  <c r="B2369" i="1"/>
  <c r="B3018" i="1"/>
  <c r="B3490" i="1"/>
  <c r="B657" i="1"/>
  <c r="B481" i="1"/>
  <c r="B2641" i="1"/>
  <c r="B1944" i="1"/>
  <c r="B3942" i="1"/>
  <c r="B1671" i="1"/>
  <c r="B1269" i="1"/>
  <c r="B4863" i="1"/>
  <c r="B4193" i="1"/>
  <c r="B1838" i="1"/>
  <c r="B561" i="1"/>
  <c r="B4577" i="1"/>
  <c r="B1533" i="1"/>
  <c r="B1209" i="1"/>
  <c r="B3955" i="1"/>
  <c r="B4696" i="1"/>
  <c r="B4671" i="1"/>
  <c r="B210" i="1"/>
  <c r="B3921" i="1"/>
  <c r="B4575" i="1"/>
  <c r="B1524" i="1"/>
  <c r="B428" i="1"/>
  <c r="B2481" i="1"/>
  <c r="B3624" i="1"/>
  <c r="B168" i="1"/>
  <c r="B2542" i="1"/>
  <c r="B2827" i="1"/>
  <c r="B2189" i="1"/>
  <c r="B1376" i="1"/>
  <c r="B2327" i="1"/>
  <c r="B3618" i="1"/>
  <c r="B2315" i="1"/>
  <c r="B3417" i="1"/>
  <c r="B4529" i="1"/>
  <c r="B1880" i="1"/>
  <c r="B3388" i="1"/>
  <c r="B521" i="1"/>
  <c r="B2038" i="1"/>
  <c r="B4304" i="1"/>
  <c r="B106" i="1"/>
  <c r="B1118" i="1"/>
  <c r="B979" i="1"/>
  <c r="B3590" i="1"/>
  <c r="B4570" i="1"/>
  <c r="B4698" i="1"/>
  <c r="B2664" i="1"/>
  <c r="B2863" i="1"/>
  <c r="B3611" i="1"/>
  <c r="B2623" i="1"/>
  <c r="B2296" i="1"/>
  <c r="B4805" i="1"/>
  <c r="B4500" i="1"/>
  <c r="B157" i="1"/>
  <c r="B736" i="1"/>
  <c r="B270" i="1"/>
  <c r="B770" i="1"/>
  <c r="B1004" i="1"/>
  <c r="B135" i="1"/>
  <c r="B56" i="1"/>
  <c r="B3925" i="1"/>
  <c r="B1404" i="1"/>
  <c r="B4904" i="1"/>
  <c r="B1413" i="1"/>
  <c r="B4998" i="1"/>
  <c r="B5124" i="1"/>
  <c r="B1981" i="1"/>
  <c r="B392" i="1"/>
  <c r="B492" i="1"/>
  <c r="B3212" i="1"/>
  <c r="B1891" i="1"/>
  <c r="B2080" i="1"/>
  <c r="B1327" i="1"/>
  <c r="B2464" i="1"/>
  <c r="B997" i="1"/>
  <c r="B3150" i="1"/>
  <c r="B1583" i="1"/>
  <c r="B3294" i="1"/>
  <c r="B292" i="1"/>
  <c r="B4059" i="1"/>
  <c r="B3360" i="1"/>
  <c r="B3321" i="1"/>
  <c r="B1749" i="1"/>
  <c r="B2456" i="1"/>
  <c r="B2551" i="1"/>
  <c r="B1658" i="1"/>
  <c r="B4949" i="1"/>
  <c r="B1649" i="1"/>
  <c r="B2694" i="1"/>
  <c r="B122" i="1"/>
  <c r="B1397" i="1"/>
  <c r="B1866" i="1"/>
  <c r="B4461" i="1"/>
  <c r="B1769" i="1"/>
  <c r="B4053" i="1"/>
  <c r="B1937" i="1"/>
  <c r="B4695" i="1"/>
  <c r="B1283" i="1"/>
  <c r="B2060" i="1"/>
  <c r="B1545" i="1"/>
  <c r="B5053" i="1"/>
  <c r="B3882" i="1"/>
  <c r="B3420" i="1"/>
  <c r="B947" i="1"/>
  <c r="B447" i="1"/>
  <c r="B4101" i="1"/>
  <c r="B1236" i="1"/>
  <c r="B1520" i="1"/>
  <c r="B1461" i="1"/>
  <c r="B918" i="1"/>
  <c r="B3432" i="1"/>
  <c r="B976" i="1"/>
  <c r="B4580" i="1"/>
  <c r="B4622" i="1"/>
  <c r="B2608" i="1"/>
  <c r="B1926" i="1"/>
  <c r="B4081" i="1"/>
  <c r="B5187" i="1"/>
  <c r="B4597" i="1"/>
  <c r="B2713" i="1"/>
  <c r="B1637" i="1"/>
  <c r="B286" i="1"/>
  <c r="B1494" i="1"/>
  <c r="B2341" i="1"/>
  <c r="B4440" i="1"/>
  <c r="B960" i="1"/>
  <c r="B3475" i="1"/>
  <c r="B3599" i="1"/>
  <c r="B2962" i="1"/>
  <c r="B1202" i="1"/>
  <c r="B4784" i="1"/>
  <c r="B5064" i="1"/>
  <c r="B91" i="1"/>
  <c r="B3721" i="1"/>
  <c r="B5224" i="1"/>
  <c r="B1130" i="1"/>
  <c r="B3897" i="1"/>
  <c r="B2482" i="1"/>
  <c r="B4056" i="1"/>
  <c r="B3261" i="1"/>
  <c r="B1751" i="1"/>
  <c r="B3500" i="1"/>
  <c r="B913" i="1"/>
  <c r="B3219" i="1"/>
  <c r="B744" i="1"/>
  <c r="B3072" i="1"/>
  <c r="B406" i="1"/>
  <c r="B2787" i="1"/>
  <c r="B4721" i="1"/>
  <c r="B937" i="1"/>
  <c r="B1434" i="1"/>
  <c r="B53" i="1"/>
  <c r="B673" i="1"/>
  <c r="B628" i="1"/>
  <c r="B431" i="1"/>
  <c r="B1303" i="1"/>
  <c r="B3137" i="1"/>
  <c r="B2002" i="1"/>
  <c r="B925" i="1"/>
  <c r="B3883" i="1"/>
  <c r="B3876" i="1"/>
  <c r="B1933" i="1"/>
  <c r="B3414" i="1"/>
  <c r="B2159" i="1"/>
  <c r="B2944" i="1"/>
  <c r="B5007" i="1"/>
  <c r="B2840" i="1"/>
  <c r="B4625" i="1"/>
  <c r="B2624" i="1"/>
  <c r="B4791" i="1"/>
  <c r="B904" i="1"/>
  <c r="B506" i="1"/>
  <c r="B1238" i="1"/>
  <c r="B5042" i="1"/>
  <c r="B2792" i="1"/>
  <c r="B2531" i="1"/>
  <c r="B3534" i="1"/>
  <c r="B2712" i="1"/>
  <c r="B629" i="1"/>
  <c r="B3537" i="1"/>
  <c r="B1640" i="1"/>
  <c r="B340" i="1"/>
  <c r="B5217" i="1"/>
  <c r="B2352" i="1"/>
  <c r="B3755" i="1"/>
  <c r="B784" i="1"/>
  <c r="B1444" i="1"/>
  <c r="B3286" i="1"/>
  <c r="B5005" i="1"/>
  <c r="B2817" i="1"/>
  <c r="B1835" i="1"/>
  <c r="B2083" i="1"/>
  <c r="B1001" i="1"/>
  <c r="B111" i="1"/>
  <c r="B63" i="1"/>
  <c r="B627" i="1"/>
  <c r="B294" i="1"/>
  <c r="B4398" i="1"/>
  <c r="B246" i="1"/>
  <c r="B809" i="1"/>
  <c r="B984" i="1"/>
  <c r="B2822" i="1"/>
  <c r="B2568" i="1"/>
  <c r="B4711" i="1"/>
  <c r="B837" i="1"/>
  <c r="B3045" i="1"/>
  <c r="B1630" i="1"/>
  <c r="B2279" i="1"/>
  <c r="B3046" i="1"/>
  <c r="B877" i="1"/>
  <c r="B1773" i="1"/>
  <c r="B1724" i="1"/>
  <c r="B5063" i="1"/>
  <c r="B3510" i="1"/>
  <c r="B4864" i="1"/>
  <c r="B453" i="1"/>
  <c r="B3961" i="1"/>
  <c r="B3385" i="1"/>
  <c r="B1111" i="1"/>
  <c r="B3216" i="1"/>
  <c r="B1717" i="1"/>
  <c r="B2865" i="1"/>
  <c r="B624" i="1"/>
  <c r="B3968" i="1"/>
  <c r="B1373" i="1"/>
  <c r="B2888" i="1"/>
  <c r="B4513" i="1"/>
  <c r="B1153" i="1"/>
  <c r="B971" i="1"/>
  <c r="B740" i="1"/>
  <c r="B2605" i="1"/>
  <c r="B1729" i="1"/>
  <c r="B348" i="1"/>
  <c r="B4210" i="1"/>
  <c r="B1802" i="1"/>
  <c r="B2575" i="1"/>
  <c r="B5174" i="1"/>
  <c r="B4976" i="1"/>
  <c r="B2062" i="1"/>
  <c r="B176" i="1"/>
  <c r="B3289" i="1"/>
  <c r="B3459" i="1"/>
  <c r="B2700" i="1"/>
  <c r="B754" i="1"/>
  <c r="B4396" i="1"/>
  <c r="B1828" i="1"/>
  <c r="B4550" i="1"/>
  <c r="B3990" i="1"/>
  <c r="B4993" i="1"/>
  <c r="B902" i="1"/>
  <c r="B5035" i="1"/>
  <c r="B4632" i="1"/>
  <c r="B1123" i="1"/>
  <c r="B4278" i="1"/>
  <c r="B2085" i="1"/>
  <c r="B1415" i="1"/>
  <c r="B4176" i="1"/>
  <c r="B3685" i="1"/>
  <c r="B540" i="1"/>
  <c r="B4079" i="1"/>
  <c r="B1015" i="1"/>
  <c r="B2045" i="1"/>
  <c r="B1946" i="1"/>
  <c r="B1555" i="1"/>
  <c r="B1344" i="1"/>
  <c r="B3912" i="1"/>
  <c r="B2523" i="1"/>
  <c r="B5130" i="1"/>
  <c r="B970" i="1"/>
  <c r="B4732" i="1"/>
  <c r="B2797" i="1"/>
  <c r="B1191" i="1"/>
  <c r="B3457" i="1"/>
  <c r="B437" i="1"/>
  <c r="B379" i="1"/>
  <c r="B10" i="1"/>
  <c r="B959" i="1"/>
  <c r="B2976" i="1"/>
  <c r="B4705" i="1"/>
  <c r="B1278" i="1"/>
  <c r="B3154" i="1"/>
  <c r="B2147" i="1"/>
  <c r="B2753" i="1"/>
  <c r="B2091" i="1"/>
  <c r="B2980" i="1"/>
  <c r="B2063" i="1"/>
  <c r="B2006" i="1"/>
  <c r="B560" i="1"/>
  <c r="B3484" i="1"/>
  <c r="B491" i="1"/>
  <c r="B2560" i="1"/>
  <c r="B352" i="1"/>
  <c r="B271" i="1"/>
  <c r="B4509" i="1"/>
  <c r="B4384" i="1"/>
  <c r="B2204" i="1"/>
  <c r="B4343" i="1"/>
  <c r="B3325" i="1"/>
  <c r="B2269" i="1"/>
  <c r="B4043" i="1"/>
  <c r="B449" i="1"/>
  <c r="B375" i="1"/>
  <c r="B558" i="1"/>
  <c r="B353" i="1"/>
  <c r="B2838" i="1"/>
  <c r="B924" i="1"/>
  <c r="B1678" i="1"/>
  <c r="B952" i="1"/>
  <c r="B4160" i="1"/>
  <c r="B4312" i="1"/>
  <c r="B3364" i="1"/>
  <c r="B4753" i="1"/>
  <c r="B5188" i="1"/>
  <c r="B1484" i="1"/>
  <c r="B1509" i="1"/>
  <c r="B1704" i="1"/>
  <c r="B3497" i="1"/>
  <c r="B3971" i="1"/>
  <c r="B4209" i="1"/>
  <c r="B4444" i="1"/>
  <c r="B3966" i="1"/>
  <c r="B641" i="1"/>
  <c r="B3508" i="1"/>
  <c r="B1775" i="1"/>
  <c r="B434" i="1"/>
  <c r="B2992" i="1"/>
  <c r="B993" i="1"/>
  <c r="B1697" i="1"/>
  <c r="B852" i="1"/>
  <c r="B4599" i="1"/>
  <c r="B1767" i="1"/>
  <c r="B3894" i="1"/>
  <c r="B4950" i="1"/>
  <c r="B212" i="1"/>
  <c r="B546" i="1"/>
  <c r="B2236" i="1"/>
  <c r="B3034" i="1"/>
  <c r="B320" i="1"/>
  <c r="B3861" i="1"/>
  <c r="B1013" i="1"/>
  <c r="B2643" i="1"/>
  <c r="B360" i="1"/>
  <c r="B1501" i="1"/>
  <c r="B3214" i="1"/>
  <c r="B874" i="1"/>
  <c r="B4419" i="1"/>
  <c r="B2037" i="1"/>
  <c r="B4037" i="1"/>
  <c r="B3262" i="1"/>
  <c r="B4082" i="1"/>
  <c r="B2453" i="1"/>
  <c r="B1098" i="1"/>
  <c r="B239" i="1"/>
  <c r="B3598" i="1"/>
  <c r="B1763" i="1"/>
  <c r="B4122" i="1"/>
  <c r="B3482" i="1"/>
  <c r="B3701" i="1"/>
  <c r="B2950" i="1"/>
  <c r="B3602" i="1"/>
  <c r="B4965" i="1"/>
  <c r="B4033" i="1"/>
  <c r="B3605" i="1"/>
  <c r="B4964" i="1"/>
  <c r="B3127" i="1"/>
  <c r="B3180" i="1"/>
  <c r="B1617" i="1"/>
  <c r="B333" i="1"/>
  <c r="B2265" i="1"/>
  <c r="B4667" i="1"/>
  <c r="B1232" i="1"/>
  <c r="B3201" i="1"/>
  <c r="B189" i="1"/>
  <c r="B2835" i="1"/>
  <c r="B2444" i="1"/>
  <c r="B2116" i="1"/>
  <c r="B2698" i="1"/>
  <c r="B1359" i="1"/>
  <c r="B3746" i="1"/>
  <c r="B1360" i="1"/>
  <c r="B4850" i="1"/>
  <c r="B1792" i="1"/>
  <c r="B5084" i="1"/>
  <c r="B5151" i="1"/>
  <c r="B828" i="1"/>
  <c r="B4659" i="1"/>
  <c r="B2959" i="1"/>
  <c r="B751" i="1"/>
  <c r="B2590" i="1"/>
  <c r="B3514" i="1"/>
  <c r="B2638" i="1"/>
  <c r="B4935" i="1"/>
  <c r="B637" i="1"/>
  <c r="B3765" i="1"/>
  <c r="B5015" i="1"/>
  <c r="B265" i="1"/>
  <c r="B3584" i="1"/>
  <c r="B4897" i="1"/>
  <c r="B4922" i="1"/>
  <c r="B334" i="1"/>
  <c r="B1472" i="1"/>
  <c r="B59" i="1"/>
  <c r="B1843" i="1"/>
  <c r="B2099" i="1"/>
  <c r="B4994" i="1"/>
  <c r="B1495" i="1"/>
  <c r="B4765" i="1"/>
  <c r="B1574" i="1"/>
  <c r="B3776" i="1"/>
  <c r="B363" i="1"/>
  <c r="B3730" i="1"/>
  <c r="B3818" i="1"/>
  <c r="B2234" i="1"/>
  <c r="B4370" i="1"/>
  <c r="B3924" i="1"/>
  <c r="B305" i="1"/>
  <c r="B3140" i="1"/>
  <c r="B519" i="1"/>
  <c r="B435" i="1"/>
  <c r="B4799" i="1"/>
  <c r="B2213" i="1"/>
  <c r="B2816" i="1"/>
  <c r="B3911" i="1"/>
  <c r="B5087" i="1"/>
  <c r="B3932" i="1"/>
  <c r="B4349" i="1"/>
  <c r="B3019" i="1"/>
  <c r="B3309" i="1"/>
  <c r="B1809" i="1"/>
  <c r="B1075" i="1"/>
  <c r="B3118" i="1"/>
  <c r="B1176" i="1"/>
  <c r="B4901" i="1"/>
  <c r="B5100" i="1"/>
  <c r="B4661" i="1"/>
  <c r="B477" i="1"/>
  <c r="B3012" i="1"/>
  <c r="B1839" i="1"/>
  <c r="B3492" i="1"/>
  <c r="B5103" i="1"/>
  <c r="B706" i="1"/>
  <c r="B4306" i="1"/>
  <c r="B4364" i="1"/>
  <c r="B1518" i="1"/>
  <c r="B4269" i="1"/>
  <c r="B4149" i="1"/>
  <c r="B4963" i="1"/>
  <c r="B4508" i="1"/>
  <c r="B3946" i="1"/>
  <c r="B4941" i="1"/>
  <c r="B4394" i="1"/>
  <c r="B2949" i="1"/>
  <c r="B3941" i="1"/>
  <c r="B1338" i="1"/>
  <c r="B1602" i="1"/>
  <c r="B3581" i="1"/>
  <c r="B5031" i="1"/>
  <c r="B2881" i="1"/>
  <c r="B1122" i="1"/>
  <c r="B3524" i="1"/>
  <c r="B926" i="1"/>
  <c r="B3959" i="1"/>
  <c r="B1429" i="1"/>
  <c r="B1708" i="1"/>
  <c r="B3633" i="1"/>
  <c r="B4330" i="1"/>
  <c r="B1688" i="1"/>
  <c r="B3208" i="1"/>
  <c r="B4085" i="1"/>
  <c r="B4645" i="1"/>
  <c r="B3855" i="1"/>
  <c r="B365" i="1"/>
  <c r="B1107" i="1"/>
  <c r="B2514" i="1"/>
  <c r="B3739" i="1"/>
  <c r="B883" i="1"/>
  <c r="B967" i="1"/>
  <c r="B1145" i="1"/>
  <c r="B676" i="1"/>
  <c r="B3338" i="1"/>
  <c r="B2477" i="1"/>
  <c r="B2142" i="1"/>
  <c r="B3039" i="1"/>
  <c r="B2334" i="1"/>
  <c r="B2795" i="1"/>
  <c r="B3645" i="1"/>
  <c r="B2540" i="1"/>
  <c r="B2844" i="1"/>
  <c r="B3795" i="1"/>
  <c r="B1995" i="1"/>
  <c r="B1896" i="1"/>
  <c r="B3068" i="1"/>
  <c r="B1355" i="1"/>
  <c r="B97" i="1"/>
  <c r="B2174" i="1"/>
  <c r="B4749" i="1"/>
  <c r="B4215" i="1"/>
  <c r="B1970" i="1"/>
  <c r="B2170" i="1"/>
  <c r="B1781" i="1"/>
  <c r="B3398" i="1"/>
  <c r="B2703" i="1"/>
  <c r="B1968" i="1"/>
  <c r="B3615" i="1"/>
  <c r="B13" i="1"/>
  <c r="B3204" i="1"/>
  <c r="B1557" i="1"/>
  <c r="B1740" i="1"/>
  <c r="B3689" i="1"/>
  <c r="B4569" i="1"/>
  <c r="B251" i="1"/>
  <c r="B1990" i="1"/>
  <c r="B1142" i="1"/>
  <c r="B658" i="1"/>
  <c r="B2613" i="1"/>
  <c r="B485" i="1"/>
  <c r="B1984" i="1"/>
  <c r="B1262" i="1"/>
  <c r="B480" i="1"/>
  <c r="B3708" i="1"/>
  <c r="B4946" i="1"/>
  <c r="B1709" i="1"/>
  <c r="B3945" i="1"/>
  <c r="B421" i="1"/>
  <c r="B4083" i="1"/>
  <c r="B697" i="1"/>
  <c r="B4401" i="1"/>
  <c r="B712" i="1"/>
  <c r="B3939" i="1"/>
  <c r="B1194" i="1"/>
  <c r="B3515" i="1"/>
  <c r="B1874" i="1"/>
  <c r="B1823" i="1"/>
  <c r="B5219" i="1"/>
  <c r="B1580" i="1"/>
  <c r="B4618" i="1"/>
  <c r="B4727" i="1"/>
  <c r="B2230" i="1"/>
  <c r="B1259" i="1"/>
  <c r="B3758" i="1"/>
  <c r="B4294" i="1"/>
  <c r="B4913" i="1"/>
  <c r="B3341" i="1"/>
  <c r="B3999" i="1"/>
  <c r="B4653" i="1"/>
  <c r="B1028" i="1"/>
  <c r="B4155" i="1"/>
  <c r="B262" i="1"/>
  <c r="B2845" i="1"/>
  <c r="B3188" i="1"/>
  <c r="B2508" i="1"/>
  <c r="B1483" i="1"/>
  <c r="B3473" i="1"/>
  <c r="B2697" i="1"/>
  <c r="B4774" i="1"/>
  <c r="B1718" i="1"/>
  <c r="B156" i="1"/>
  <c r="B2906" i="1"/>
  <c r="B1425" i="1"/>
  <c r="B3381" i="1"/>
  <c r="B2798" i="1"/>
  <c r="B1922" i="1"/>
  <c r="B4589" i="1"/>
  <c r="B3521" i="1"/>
  <c r="B4924" i="1"/>
  <c r="B4325" i="1"/>
  <c r="B3255" i="1"/>
  <c r="B772" i="1"/>
  <c r="B77" i="1"/>
  <c r="B3987" i="1"/>
  <c r="B4860" i="1"/>
  <c r="B416" i="1"/>
  <c r="B2961" i="1"/>
  <c r="B765" i="1"/>
  <c r="B95" i="1"/>
  <c r="B3416" i="1"/>
  <c r="B1587" i="1"/>
  <c r="B1760" i="1"/>
  <c r="B4880" i="1"/>
  <c r="B85" i="1"/>
  <c r="B3915" i="1"/>
  <c r="B1363" i="1"/>
  <c r="B2494" i="1"/>
  <c r="B2648" i="1"/>
  <c r="B4402" i="1"/>
  <c r="B2635" i="1"/>
  <c r="B916" i="1"/>
  <c r="B3691" i="1"/>
  <c r="B1940" i="1"/>
  <c r="B1155" i="1"/>
  <c r="B3934" i="1"/>
  <c r="B2367" i="1"/>
  <c r="B3454" i="1"/>
  <c r="B1855" i="1"/>
  <c r="B1249" i="1"/>
  <c r="B5136" i="1"/>
  <c r="B1352" i="1"/>
  <c r="B4812" i="1"/>
  <c r="B683" i="1"/>
  <c r="B4966" i="1"/>
  <c r="B3839" i="1"/>
  <c r="B776" i="1"/>
  <c r="B2129" i="1"/>
  <c r="B613" i="1"/>
  <c r="B3281" i="1"/>
  <c r="B3614" i="1"/>
  <c r="B3760" i="1"/>
  <c r="B1034" i="1"/>
  <c r="B3211" i="1"/>
  <c r="B4428" i="1"/>
  <c r="B4551" i="1"/>
  <c r="B150" i="1"/>
  <c r="B229" i="1"/>
  <c r="B3258" i="1"/>
  <c r="B58" i="1"/>
  <c r="B1686" i="1"/>
  <c r="B2446" i="1"/>
  <c r="B1454" i="1"/>
  <c r="B2619" i="1"/>
  <c r="B3789" i="1"/>
  <c r="B1336" i="1"/>
  <c r="B2688" i="1"/>
  <c r="B2711" i="1"/>
  <c r="B146" i="1"/>
  <c r="B3706" i="1"/>
  <c r="B4868" i="1"/>
  <c r="B2244" i="1"/>
  <c r="B2948" i="1"/>
  <c r="B2138" i="1"/>
  <c r="B1279" i="1"/>
  <c r="B3753" i="1"/>
  <c r="B3040" i="1"/>
  <c r="B1826" i="1"/>
  <c r="B3657" i="1"/>
  <c r="B777" i="1"/>
  <c r="B3909" i="1"/>
  <c r="B1570" i="1"/>
  <c r="B3869" i="1"/>
  <c r="B4779" i="1"/>
  <c r="B4038" i="1"/>
  <c r="B2627" i="1"/>
  <c r="B4615" i="1"/>
  <c r="B4637" i="1"/>
  <c r="B361" i="1"/>
  <c r="B1487" i="1"/>
  <c r="B1551" i="1"/>
  <c r="B1170" i="1"/>
  <c r="B4669" i="1"/>
  <c r="B1779" i="1"/>
  <c r="B3661" i="1"/>
  <c r="B4995" i="1"/>
  <c r="B5203" i="1"/>
  <c r="B4520" i="1"/>
  <c r="B2177" i="1"/>
  <c r="B2386" i="1"/>
  <c r="B1986" i="1"/>
  <c r="B3958" i="1"/>
  <c r="B2273" i="1"/>
  <c r="B1020" i="1"/>
  <c r="B3754" i="1"/>
  <c r="B2069" i="1"/>
  <c r="B2406" i="1"/>
  <c r="B4231" i="1"/>
  <c r="B642" i="1"/>
  <c r="B547" i="1"/>
  <c r="B3168" i="1"/>
  <c r="B2211" i="1"/>
  <c r="B3667" i="1"/>
  <c r="B3762" i="1"/>
  <c r="B2487" i="1"/>
  <c r="B983" i="1"/>
  <c r="B966" i="1"/>
  <c r="B248" i="1"/>
  <c r="B3151" i="1"/>
  <c r="B2057" i="1"/>
  <c r="B3561" i="1"/>
  <c r="B1464" i="1"/>
  <c r="B1833" i="1"/>
  <c r="B2207" i="1"/>
  <c r="B4136" i="1"/>
  <c r="B3785" i="1"/>
  <c r="B1695" i="1"/>
  <c r="B3658" i="1"/>
  <c r="B1886" i="1"/>
  <c r="B2652" i="1"/>
  <c r="B3727" i="1"/>
  <c r="B3665" i="1"/>
  <c r="B571" i="1"/>
  <c r="B1201" i="1"/>
  <c r="B2106" i="1"/>
  <c r="B3647" i="1"/>
  <c r="B1918" i="1"/>
  <c r="B1022" i="1"/>
  <c r="B3511" i="1"/>
  <c r="B131" i="1"/>
  <c r="B3716" i="1"/>
  <c r="B594" i="1"/>
  <c r="B3232" i="1"/>
  <c r="B1417" i="1"/>
  <c r="B2067" i="1"/>
  <c r="B4096" i="1"/>
  <c r="B2972" i="1"/>
  <c r="B672" i="1"/>
  <c r="B2218" i="1"/>
  <c r="B701" i="1"/>
  <c r="B1787" i="1"/>
  <c r="B4036" i="1"/>
  <c r="B206" i="1"/>
  <c r="B3503" i="1"/>
  <c r="B2736" i="1"/>
  <c r="B652" i="1"/>
  <c r="B690" i="1"/>
  <c r="B2308" i="1"/>
  <c r="B4752" i="1"/>
  <c r="B592" i="1"/>
  <c r="B4617" i="1"/>
  <c r="B4648" i="1"/>
  <c r="B4809" i="1"/>
  <c r="B1190" i="1"/>
  <c r="B4790" i="1"/>
  <c r="B3617" i="1"/>
  <c r="B4854" i="1"/>
  <c r="B1815" i="1"/>
  <c r="B3770" i="1"/>
  <c r="B1605" i="1"/>
  <c r="B1584" i="1"/>
  <c r="B633" i="1"/>
  <c r="B1157" i="1"/>
  <c r="B4832" i="1"/>
  <c r="B2924" i="1"/>
  <c r="B1515" i="1"/>
  <c r="B3747" i="1"/>
  <c r="B4591" i="1"/>
  <c r="B724" i="1"/>
  <c r="B2316" i="1"/>
  <c r="B922" i="1"/>
  <c r="B3191" i="1"/>
  <c r="B5216" i="1"/>
  <c r="B762" i="1"/>
  <c r="B2734" i="1"/>
  <c r="B529" i="1"/>
  <c r="B597" i="1"/>
  <c r="B5080" i="1"/>
  <c r="B4647" i="1"/>
  <c r="B4769" i="1"/>
  <c r="B457" i="1"/>
  <c r="B2506" i="1"/>
  <c r="B4518" i="1"/>
  <c r="B4684" i="1"/>
  <c r="B4212" i="1"/>
  <c r="B1148" i="1"/>
  <c r="B1762" i="1"/>
  <c r="B2217" i="1"/>
  <c r="B407" i="1"/>
  <c r="B615" i="1"/>
  <c r="B756" i="1"/>
  <c r="B1347" i="1"/>
  <c r="B367" i="1"/>
  <c r="B4479" i="1"/>
  <c r="B2855" i="1"/>
  <c r="B746" i="1"/>
  <c r="B6" i="1"/>
  <c r="B5150" i="1"/>
  <c r="B2053" i="1"/>
  <c r="B2611" i="1"/>
  <c r="B4960" i="1"/>
  <c r="B4222" i="1"/>
  <c r="B2084" i="1"/>
  <c r="B1930" i="1"/>
  <c r="B2357" i="1"/>
  <c r="B1358" i="1"/>
  <c r="B214" i="1"/>
  <c r="B2602" i="1"/>
  <c r="B2049" i="1"/>
  <c r="B26" i="1"/>
  <c r="B1912" i="1"/>
  <c r="B5143" i="1"/>
  <c r="B4476" i="1"/>
  <c r="B3547" i="1"/>
  <c r="B289" i="1"/>
  <c r="B1942" i="1"/>
  <c r="B225" i="1"/>
  <c r="B5" i="1"/>
  <c r="B1957" i="1"/>
  <c r="B4418" i="1"/>
  <c r="B2209" i="1"/>
  <c r="B2090" i="1"/>
  <c r="B5083" i="1"/>
  <c r="B2210" i="1"/>
  <c r="B700" i="1"/>
  <c r="B1354" i="1"/>
  <c r="B1517" i="1"/>
  <c r="B4767" i="1"/>
  <c r="B3426" i="1"/>
  <c r="B464" i="1"/>
  <c r="B4843" i="1"/>
  <c r="B3888" i="1"/>
  <c r="B2288" i="1"/>
  <c r="B3144" i="1"/>
  <c r="B793" i="1"/>
  <c r="B3400" i="1"/>
  <c r="B255" i="1"/>
  <c r="B5185" i="1"/>
  <c r="B309" i="1"/>
  <c r="B4881" i="1"/>
  <c r="B3608" i="1"/>
  <c r="B4602" i="1"/>
  <c r="B1439" i="1"/>
  <c r="B1961" i="1"/>
  <c r="B753" i="1"/>
  <c r="B2070" i="1"/>
  <c r="B4424" i="1"/>
  <c r="B5082" i="1"/>
  <c r="B1099" i="1"/>
  <c r="B448" i="1"/>
  <c r="B5065" i="1"/>
  <c r="B98" i="1"/>
  <c r="B5220" i="1"/>
  <c r="B5167" i="1"/>
  <c r="B5093" i="1"/>
  <c r="B4166" i="1"/>
  <c r="B580" i="1"/>
  <c r="B4205" i="1"/>
  <c r="B4117" i="1"/>
  <c r="B4738" i="1"/>
  <c r="B1505" i="1"/>
  <c r="B3108" i="1"/>
  <c r="B1251" i="1"/>
  <c r="B4190" i="1"/>
  <c r="B3973" i="1"/>
  <c r="B2979" i="1"/>
  <c r="B2778" i="1"/>
  <c r="B1054" i="1"/>
  <c r="B1950" i="1"/>
  <c r="B4392" i="1"/>
  <c r="B4248" i="1"/>
  <c r="B298" i="1"/>
  <c r="B654" i="1"/>
  <c r="B410" i="1"/>
  <c r="B2557" i="1"/>
  <c r="B5022" i="1"/>
  <c r="B1422" i="1"/>
  <c r="B2758" i="1"/>
  <c r="B2907" i="1"/>
  <c r="B283" i="1"/>
  <c r="B62" i="1"/>
  <c r="B1778" i="1"/>
  <c r="B4289" i="1"/>
  <c r="B1572" i="1"/>
  <c r="B1065" i="1"/>
  <c r="B2762" i="1"/>
  <c r="B3923" i="1"/>
  <c r="B4642" i="1"/>
  <c r="B3655" i="1"/>
  <c r="B310" i="1"/>
  <c r="B2670" i="1"/>
  <c r="B729" i="1"/>
  <c r="B4057" i="1"/>
  <c r="B1462" i="1"/>
  <c r="B3643" i="1"/>
  <c r="B2556" i="1"/>
  <c r="B838" i="1"/>
  <c r="B2937" i="1"/>
  <c r="B1903" i="1"/>
  <c r="B585" i="1"/>
  <c r="B3327" i="1"/>
  <c r="B3115" i="1"/>
  <c r="B2436" i="1"/>
  <c r="B596" i="1"/>
  <c r="B2112" i="1"/>
  <c r="B4475" i="1"/>
  <c r="B3005" i="1"/>
  <c r="B2820" i="1"/>
  <c r="B1217" i="1"/>
  <c r="B1924" i="1"/>
  <c r="B4771" i="1"/>
  <c r="B4553" i="1"/>
  <c r="B217" i="1"/>
  <c r="B1544" i="1"/>
  <c r="B815" i="1"/>
  <c r="B4763" i="1"/>
  <c r="B2534" i="1"/>
  <c r="B4750" i="1"/>
  <c r="B4103" i="1"/>
  <c r="B64" i="1"/>
  <c r="B1906" i="1"/>
  <c r="B2082" i="1"/>
  <c r="B3573" i="1"/>
  <c r="B4181" i="1"/>
  <c r="B4191" i="1"/>
  <c r="B3365" i="1"/>
  <c r="B3437" i="1"/>
  <c r="B12" i="1"/>
  <c r="B73" i="1"/>
  <c r="B846" i="1"/>
  <c r="B1466" i="1"/>
  <c r="B3301" i="1"/>
  <c r="B899" i="1"/>
  <c r="B4867" i="1"/>
  <c r="B4333" i="1"/>
  <c r="B247" i="1"/>
  <c r="B4217" i="1"/>
  <c r="B4353" i="1"/>
  <c r="B462" i="1"/>
  <c r="B1056" i="1"/>
  <c r="B4975" i="1"/>
  <c r="B92" i="1"/>
  <c r="B4280" i="1"/>
  <c r="B2898" i="1"/>
  <c r="B385" i="1"/>
  <c r="B2303" i="1"/>
  <c r="B3123" i="1"/>
  <c r="B4111" i="1"/>
  <c r="B3865" i="1"/>
  <c r="B2878" i="1"/>
  <c r="B234" i="1"/>
  <c r="B2285" i="1"/>
  <c r="B4759" i="1"/>
  <c r="B3637" i="1"/>
  <c r="B840" i="1"/>
  <c r="B3009" i="1"/>
  <c r="B2516" i="1"/>
  <c r="B4690" i="1"/>
  <c r="B4060" i="1"/>
  <c r="B2496" i="1"/>
  <c r="B4236" i="1"/>
  <c r="B2857" i="1"/>
  <c r="B4692" i="1"/>
  <c r="B2144" i="1"/>
  <c r="B2088" i="1"/>
  <c r="B4173" i="1"/>
  <c r="B2075" i="1"/>
  <c r="B2744" i="1"/>
  <c r="B2812" i="1"/>
  <c r="B2501" i="1"/>
  <c r="B4407" i="1"/>
  <c r="B116" i="1"/>
  <c r="B1761" i="1"/>
  <c r="B2016" i="1"/>
  <c r="B3742" i="1"/>
  <c r="B2683" i="1"/>
  <c r="B573" i="1"/>
  <c r="B2443" i="1"/>
  <c r="B4204" i="1"/>
  <c r="B851" i="1"/>
  <c r="B2410" i="1"/>
  <c r="B3938" i="1"/>
  <c r="B3606" i="1"/>
  <c r="B4639" i="1"/>
  <c r="B3452" i="1"/>
  <c r="B71" i="1"/>
  <c r="B3756" i="1"/>
  <c r="B4095" i="1"/>
  <c r="B3069" i="1"/>
  <c r="B4268" i="1"/>
  <c r="B4789" i="1"/>
  <c r="B3890" i="1"/>
  <c r="B4283" i="1"/>
  <c r="B1919" i="1"/>
  <c r="B60" i="1"/>
  <c r="B440" i="1"/>
  <c r="B1128" i="1"/>
  <c r="B4345" i="1"/>
  <c r="B1700" i="1"/>
  <c r="B3928" i="1"/>
  <c r="B4668" i="1"/>
  <c r="B3970" i="1"/>
  <c r="B4870" i="1"/>
  <c r="B3130" i="1"/>
  <c r="B1250" i="1"/>
  <c r="B850" i="1"/>
  <c r="B5196" i="1"/>
  <c r="B974" i="1"/>
  <c r="B2333" i="1"/>
  <c r="B1380" i="1"/>
  <c r="B1389" i="1"/>
  <c r="B743" i="1"/>
  <c r="B3781" i="1"/>
  <c r="B601" i="1"/>
  <c r="B4093" i="1"/>
  <c r="B36" i="1"/>
  <c r="B4492" i="1"/>
  <c r="B4680" i="1"/>
  <c r="B2620" i="1"/>
  <c r="B1419" i="1"/>
  <c r="B277" i="1"/>
  <c r="B2893" i="1"/>
  <c r="B2617" i="1"/>
  <c r="B317" i="1"/>
  <c r="B359" i="1"/>
  <c r="B4406" i="1"/>
  <c r="B1952" i="1"/>
  <c r="B931" i="1"/>
  <c r="B1613" i="1"/>
  <c r="B4432" i="1"/>
  <c r="B266" i="1"/>
  <c r="B3702" i="1"/>
  <c r="B5079" i="1"/>
  <c r="B4630" i="1"/>
  <c r="B4506" i="1"/>
  <c r="B4564" i="1"/>
  <c r="B4387" i="1"/>
  <c r="B4227" i="1"/>
  <c r="B3543" i="1"/>
  <c r="B433" i="1"/>
  <c r="B2702" i="1"/>
  <c r="B512" i="1"/>
  <c r="B4072" i="1"/>
  <c r="B2572" i="1"/>
  <c r="B4522" i="1"/>
  <c r="B4573" i="1"/>
  <c r="B3138" i="1"/>
  <c r="B3704" i="1"/>
  <c r="B942" i="1"/>
  <c r="B4199" i="1"/>
  <c r="B4288" i="1"/>
  <c r="B31" i="1"/>
  <c r="B2552" i="1"/>
  <c r="B2524" i="1"/>
  <c r="B459" i="1"/>
  <c r="B2634" i="1"/>
  <c r="B4629" i="1"/>
  <c r="B844" i="1"/>
  <c r="B2035" i="1"/>
  <c r="B858" i="1"/>
  <c r="B2362" i="1"/>
  <c r="B2672" i="1"/>
  <c r="B4348" i="1"/>
  <c r="B2133" i="1"/>
  <c r="B1151" i="1"/>
  <c r="B1679" i="1"/>
  <c r="B4437" i="1"/>
  <c r="B2146" i="1"/>
  <c r="B3927" i="1"/>
  <c r="B2345" i="1"/>
  <c r="B1491" i="1"/>
  <c r="B174" i="1"/>
  <c r="B3080" i="1"/>
  <c r="B3688" i="1"/>
  <c r="B545" i="1"/>
  <c r="B1493" i="1"/>
  <c r="B1607" i="1"/>
  <c r="B2814" i="1"/>
  <c r="B3610" i="1"/>
  <c r="B3128" i="1"/>
  <c r="B196" i="1"/>
  <c r="B723" i="1"/>
  <c r="B920" i="1"/>
  <c r="B2342" i="1"/>
  <c r="B4635" i="1"/>
  <c r="B3989" i="1"/>
  <c r="B3810" i="1"/>
  <c r="B1714" i="1"/>
  <c r="B3859" i="1"/>
  <c r="B1632" i="1"/>
  <c r="B943" i="1"/>
  <c r="B4554" i="1"/>
  <c r="B682" i="1"/>
  <c r="B498" i="1"/>
  <c r="B1173" i="1"/>
  <c r="B3898" i="1"/>
  <c r="B2660" i="1"/>
  <c r="B842" i="1"/>
  <c r="B3659" i="1"/>
  <c r="B4977" i="1"/>
  <c r="B1058" i="1"/>
  <c r="B1418" i="1"/>
  <c r="B139" i="1"/>
  <c r="B4290" i="1"/>
  <c r="B1465" i="1"/>
  <c r="B3993" i="1"/>
  <c r="B2011" i="1"/>
  <c r="B2555" i="1"/>
  <c r="B5013" i="1"/>
  <c r="B4184" i="1"/>
  <c r="B1030" i="1"/>
  <c r="B2458" i="1"/>
  <c r="B2173" i="1"/>
  <c r="B3631" i="1"/>
  <c r="B220" i="1"/>
  <c r="B1530" i="1"/>
  <c r="B4264" i="1"/>
  <c r="B589" i="1"/>
  <c r="B3965" i="1"/>
  <c r="B1693" i="1"/>
  <c r="B4815" i="1"/>
  <c r="B1667" i="1"/>
  <c r="B2421" i="1"/>
  <c r="B4381" i="1"/>
  <c r="B4873" i="1"/>
  <c r="B227" i="1"/>
  <c r="B4194" i="1"/>
  <c r="B383" i="1"/>
  <c r="B4757" i="1"/>
  <c r="B1414" i="1"/>
  <c r="B930" i="1"/>
  <c r="B4284" i="1"/>
  <c r="B5090" i="1"/>
  <c r="B2153" i="1"/>
  <c r="B2915" i="1"/>
  <c r="B4579" i="1"/>
  <c r="B2299" i="1"/>
  <c r="B4798" i="1"/>
  <c r="B3808" i="1"/>
  <c r="B569" i="1"/>
  <c r="B3709" i="1"/>
  <c r="B1797" i="1"/>
  <c r="B2212" i="1"/>
  <c r="B3628" i="1"/>
  <c r="B2360" i="1"/>
  <c r="B316" i="1"/>
  <c r="B3271" i="1"/>
  <c r="B3698" i="1"/>
  <c r="B4731" i="1"/>
  <c r="B137" i="1"/>
  <c r="B3826" i="1"/>
  <c r="B2708" i="1"/>
  <c r="B1923" i="1"/>
  <c r="B783" i="1"/>
  <c r="B420" i="1"/>
  <c r="B396" i="1"/>
  <c r="B1496" i="1"/>
  <c r="B757" i="1"/>
  <c r="B3171" i="1"/>
  <c r="B2616" i="1"/>
  <c r="B1024" i="1"/>
  <c r="B1639" i="1"/>
  <c r="B2839" i="1"/>
  <c r="B4525" i="1"/>
  <c r="B4562" i="1"/>
  <c r="B4679" i="1"/>
  <c r="B113" i="1"/>
  <c r="B1907" i="1"/>
  <c r="B3720" i="1"/>
  <c r="B4118" i="1"/>
  <c r="B164" i="1"/>
  <c r="B130" i="1"/>
  <c r="B3269" i="1"/>
  <c r="B1681" i="1"/>
  <c r="B3088" i="1"/>
  <c r="B3804" i="1"/>
  <c r="B980" i="1"/>
  <c r="B2825" i="1"/>
  <c r="B726" i="1"/>
  <c r="B4865" i="1"/>
  <c r="B2284" i="1"/>
  <c r="B3202" i="1"/>
  <c r="B3950" i="1"/>
  <c r="B2941" i="1"/>
  <c r="B112" i="1"/>
  <c r="B3354" i="1"/>
  <c r="B3444" i="1"/>
  <c r="B1743" i="1"/>
  <c r="B1475" i="1"/>
  <c r="B570" i="1"/>
  <c r="B3640" i="1"/>
  <c r="B4054" i="1"/>
  <c r="B2123" i="1"/>
  <c r="B3984" i="1"/>
  <c r="B2351" i="1"/>
  <c r="B1379" i="1"/>
  <c r="B2842" i="1"/>
  <c r="B18" i="1"/>
  <c r="B1343" i="1"/>
  <c r="B2985" i="1"/>
  <c r="B88" i="1"/>
  <c r="B2441" i="1"/>
  <c r="B2671" i="1"/>
  <c r="B2107" i="1"/>
  <c r="B785" i="1"/>
  <c r="B720" i="1"/>
  <c r="B2693" i="1"/>
  <c r="B1552" i="1"/>
  <c r="B3006" i="1"/>
  <c r="B2800" i="1"/>
  <c r="B4681" i="1"/>
  <c r="B2094" i="1"/>
  <c r="B1025" i="1"/>
  <c r="B3373" i="1"/>
  <c r="B288" i="1"/>
  <c r="B3075" i="1"/>
  <c r="B1863" i="1"/>
  <c r="B2413" i="1"/>
  <c r="B2489" i="1"/>
  <c r="B4340" i="1"/>
  <c r="B2350" i="1"/>
  <c r="B2573" i="1"/>
  <c r="B598" i="1"/>
  <c r="B2251" i="1"/>
  <c r="B318" i="1"/>
  <c r="B2733" i="1"/>
  <c r="B531" i="1"/>
  <c r="B2160" i="1"/>
  <c r="B4481" i="1"/>
  <c r="B5076" i="1"/>
  <c r="B1728" i="1"/>
  <c r="B1844" i="1"/>
  <c r="B2104" i="1"/>
  <c r="B1398" i="1"/>
  <c r="B4169" i="1"/>
  <c r="B2606" i="1"/>
  <c r="B3931" i="1"/>
  <c r="B3978" i="1"/>
  <c r="B2580" i="1"/>
  <c r="B702" i="1"/>
  <c r="B125" i="1"/>
  <c r="B1913" i="1"/>
  <c r="B129" i="1"/>
  <c r="B5175" i="1"/>
  <c r="B2372" i="1"/>
  <c r="B1875" i="1"/>
  <c r="B4535" i="1"/>
  <c r="B1059" i="1"/>
  <c r="B4415" i="1"/>
  <c r="B2243" i="1"/>
  <c r="B1105" i="1"/>
  <c r="B2235" i="1"/>
  <c r="B3270" i="1"/>
  <c r="B48" i="1"/>
  <c r="B3586" i="1"/>
  <c r="B4291" i="1"/>
  <c r="B393" i="1"/>
  <c r="B3743" i="1"/>
  <c r="B2763" i="1"/>
  <c r="B2266" i="1"/>
  <c r="B2326" i="1"/>
  <c r="B5099" i="1"/>
  <c r="B4670" i="1"/>
  <c r="B3077" i="1"/>
  <c r="B4777" i="1"/>
  <c r="B1266" i="1"/>
  <c r="B4140" i="1"/>
  <c r="B1423" i="1"/>
  <c r="B350" i="1"/>
  <c r="B5179" i="1"/>
  <c r="B659" i="1"/>
  <c r="B1356" i="1"/>
  <c r="B5021" i="1"/>
  <c r="B376" i="1"/>
  <c r="B3273" i="1"/>
  <c r="B2349" i="1"/>
  <c r="B1077" i="1"/>
  <c r="B566" i="1"/>
  <c r="B4775" i="1"/>
  <c r="B2462" i="1"/>
  <c r="B810" i="1"/>
  <c r="B2292" i="1"/>
  <c r="B1334" i="1"/>
  <c r="B4125" i="1"/>
  <c r="B52" i="1"/>
  <c r="B2582" i="1"/>
  <c r="B3433" i="1"/>
  <c r="B3593" i="1"/>
  <c r="B2375" i="1"/>
  <c r="B5135" i="1"/>
  <c r="B4826" i="1"/>
  <c r="B921" i="1"/>
  <c r="B3073" i="1"/>
  <c r="B1233" i="1"/>
  <c r="B2571" i="1"/>
  <c r="B5212" i="1"/>
  <c r="B3109" i="1"/>
  <c r="B3164" i="1"/>
  <c r="B40" i="1"/>
  <c r="B1264" i="1"/>
  <c r="B4259" i="1"/>
  <c r="B25" i="1"/>
  <c r="B3835" i="1"/>
  <c r="B2550" i="1"/>
  <c r="B4658" i="1"/>
  <c r="B4747" i="1"/>
  <c r="B2789" i="1"/>
  <c r="B2675" i="1"/>
  <c r="B5003" i="1"/>
  <c r="B1954" i="1"/>
  <c r="B3899" i="1"/>
  <c r="B2974" i="1"/>
  <c r="B1019" i="1"/>
  <c r="B5028" i="1"/>
  <c r="B957" i="1"/>
  <c r="B171" i="1"/>
  <c r="B1364" i="1"/>
  <c r="B1644" i="1"/>
  <c r="B747" i="1"/>
  <c r="B4275" i="1"/>
  <c r="B1237" i="1"/>
  <c r="B4410" i="1"/>
  <c r="B563" i="1"/>
  <c r="B1185" i="1"/>
  <c r="B5126" i="1"/>
  <c r="B954" i="1"/>
  <c r="B3317" i="1"/>
  <c r="B3549" i="1"/>
  <c r="B1847" i="1"/>
  <c r="B3539" i="1"/>
  <c r="B2059" i="1"/>
  <c r="B473" i="1"/>
  <c r="B4470" i="1"/>
  <c r="B3339" i="1"/>
  <c r="B2115" i="1"/>
  <c r="B1890" i="1"/>
  <c r="B1448" i="1"/>
  <c r="B4386" i="1"/>
  <c r="B2450" i="1"/>
  <c r="B1285" i="1"/>
  <c r="B3184" i="1"/>
  <c r="B1771" i="1"/>
  <c r="B509" i="1"/>
  <c r="B3519" i="1"/>
  <c r="B3986" i="1"/>
  <c r="B2051" i="1"/>
  <c r="B1085" i="1"/>
  <c r="B2130" i="1"/>
  <c r="B4007" i="1"/>
  <c r="B2311" i="1"/>
  <c r="B1012" i="1"/>
  <c r="B4607" i="1"/>
  <c r="B4549" i="1"/>
  <c r="B3636" i="1"/>
  <c r="B1138" i="1"/>
  <c r="B4583" i="1"/>
  <c r="B2889" i="1"/>
  <c r="B199" i="1"/>
  <c r="B893" i="1"/>
  <c r="B4947" i="1"/>
  <c r="B5165" i="1"/>
  <c r="B4982" i="1"/>
  <c r="B2741" i="1"/>
  <c r="B2600" i="1"/>
  <c r="B5146" i="1"/>
  <c r="B1174" i="1"/>
  <c r="B737" i="1"/>
  <c r="B2759" i="1"/>
  <c r="B1623" i="1"/>
  <c r="B4527" i="1"/>
  <c r="B3485" i="1"/>
  <c r="B1315" i="1"/>
  <c r="B1271" i="1"/>
  <c r="B3393" i="1"/>
  <c r="B945" i="1"/>
  <c r="B2100" i="1"/>
  <c r="B3673" i="1"/>
  <c r="B4223" i="1"/>
  <c r="B3976" i="1"/>
  <c r="B87" i="1"/>
  <c r="B134" i="1"/>
  <c r="B3887" i="1"/>
  <c r="B5000" i="1"/>
  <c r="B2868" i="1"/>
  <c r="B1320" i="1"/>
  <c r="B5208" i="1"/>
  <c r="B3589" i="1"/>
  <c r="B2657" i="1"/>
  <c r="B4894" i="1"/>
  <c r="B468" i="1"/>
  <c r="B4718" i="1"/>
  <c r="B1506" i="1"/>
  <c r="B3983" i="1"/>
  <c r="B4281" i="1"/>
  <c r="B3415" i="1"/>
  <c r="B4369" i="1"/>
  <c r="B3579" i="1"/>
  <c r="B2584" i="1"/>
  <c r="B181" i="1"/>
  <c r="B2036" i="1"/>
  <c r="B788" i="1"/>
  <c r="B2574" i="1"/>
  <c r="B3147" i="1"/>
  <c r="B167" i="1"/>
  <c r="B3190" i="1"/>
  <c r="B5032" i="1"/>
  <c r="B3225" i="1"/>
  <c r="B1289" i="1"/>
  <c r="B2426" i="1"/>
  <c r="B452" i="1"/>
  <c r="B470" i="1"/>
  <c r="B3419" i="1"/>
  <c r="B4356" i="1"/>
  <c r="B148" i="1"/>
  <c r="B849" i="1"/>
  <c r="B2725" i="1"/>
  <c r="B3033" i="1"/>
  <c r="B2719" i="1"/>
  <c r="B3382" i="1"/>
  <c r="B4052" i="1"/>
  <c r="B3066" i="1"/>
  <c r="B4123" i="1"/>
  <c r="B653" i="1"/>
  <c r="B1754" i="1"/>
  <c r="B4706" i="1"/>
  <c r="B1081" i="1"/>
  <c r="B4929" i="1"/>
  <c r="B516" i="1"/>
  <c r="B4585" i="1"/>
  <c r="B2111" i="1"/>
  <c r="B2202" i="1"/>
  <c r="B713" i="1"/>
  <c r="B4898" i="1"/>
  <c r="B1547" i="1"/>
  <c r="B5027" i="1"/>
  <c r="B3960" i="1"/>
  <c r="B1076" i="1"/>
  <c r="B3142" i="1"/>
  <c r="B4907" i="1"/>
  <c r="B4958" i="1"/>
  <c r="B3830" i="1"/>
  <c r="B2742" i="1"/>
  <c r="B2055" i="1"/>
  <c r="B4498" i="1"/>
  <c r="B5204" i="1"/>
  <c r="B932" i="1"/>
  <c r="B1247" i="1"/>
  <c r="B2366" i="1"/>
  <c r="B3476" i="1"/>
  <c r="B1133" i="1"/>
  <c r="B1624" i="1"/>
  <c r="B1577" i="1"/>
  <c r="B84" i="1"/>
  <c r="B1040" i="1"/>
  <c r="B2033" i="1"/>
  <c r="B3494" i="1"/>
  <c r="B2511" i="1"/>
  <c r="B2509" i="1"/>
  <c r="B3935" i="1"/>
  <c r="B3792" i="1"/>
  <c r="B2884" i="1"/>
  <c r="B1549" i="1"/>
  <c r="B2930" i="1"/>
  <c r="B1810" i="1"/>
  <c r="B3242" i="1"/>
  <c r="B3695" i="1"/>
  <c r="B2810" i="1"/>
  <c r="B2309" i="1"/>
  <c r="B3297" i="1"/>
  <c r="B5072" i="1"/>
  <c r="B3448" i="1"/>
  <c r="B5191" i="1"/>
  <c r="B618" i="1"/>
  <c r="B3975" i="1"/>
  <c r="B4355" i="1"/>
  <c r="B1377" i="1"/>
  <c r="B236" i="1"/>
  <c r="B297" i="1"/>
  <c r="B2564" i="1"/>
  <c r="B3061" i="1"/>
  <c r="B1519" i="1"/>
  <c r="B1816" i="1"/>
  <c r="B497" i="1"/>
  <c r="B644" i="1"/>
  <c r="B4858" i="1"/>
  <c r="B2343" i="1"/>
  <c r="B2463" i="1"/>
  <c r="B4208" i="1"/>
  <c r="B4412" i="1"/>
  <c r="B332" i="1"/>
  <c r="B2997" i="1"/>
  <c r="B2175" i="1"/>
  <c r="B1241" i="1"/>
  <c r="B1253" i="1"/>
  <c r="B476" i="1"/>
  <c r="B3815" i="1"/>
  <c r="B4439" i="1"/>
  <c r="B4067" i="1"/>
  <c r="B233" i="1"/>
  <c r="B2851" i="1"/>
  <c r="B1914" i="1"/>
  <c r="B74" i="1"/>
  <c r="B3969" i="1"/>
  <c r="B2996" i="1"/>
  <c r="B1106" i="1"/>
  <c r="B2625" i="1"/>
  <c r="B2233" i="1"/>
  <c r="B5168" i="1"/>
  <c r="B4606" i="1"/>
  <c r="B2936" i="1"/>
  <c r="B3580" i="1"/>
  <c r="B3641" i="1"/>
  <c r="B3682" i="1"/>
  <c r="B2071" i="1"/>
  <c r="B868" i="1"/>
  <c r="B711" i="1"/>
  <c r="B4795" i="1"/>
  <c r="B693" i="1"/>
  <c r="B2520" i="1"/>
  <c r="B1457" i="1"/>
  <c r="B4435" i="1"/>
  <c r="B1791" i="1"/>
  <c r="B3488" i="1"/>
  <c r="B412" i="1"/>
  <c r="B2022" i="1"/>
  <c r="B1041" i="1"/>
  <c r="B3672" i="1"/>
  <c r="B4786" i="1"/>
  <c r="B4989" i="1"/>
  <c r="B5067" i="1"/>
  <c r="B3845" i="1"/>
  <c r="B1345" i="1"/>
  <c r="B3868" i="1"/>
  <c r="B3396" i="1"/>
  <c r="B991" i="1"/>
  <c r="B2370" i="1"/>
  <c r="B2565" i="1"/>
  <c r="B1550" i="1"/>
  <c r="B2804" i="1"/>
  <c r="B1231" i="1"/>
  <c r="B863" i="1"/>
  <c r="B3302" i="1"/>
  <c r="B4404" i="1"/>
  <c r="B1609" i="1"/>
  <c r="B1958" i="1"/>
  <c r="B3162" i="1"/>
  <c r="B1206" i="1"/>
  <c r="B1701" i="1"/>
  <c r="B4153" i="1"/>
  <c r="B4793" i="1"/>
  <c r="B1841" i="1"/>
  <c r="B3094" i="1"/>
  <c r="B4487" i="1"/>
  <c r="B679" i="1"/>
  <c r="B3629" i="1"/>
  <c r="B3435" i="1"/>
  <c r="B2885" i="1"/>
  <c r="B4737" i="1"/>
  <c r="B802" i="1"/>
  <c r="B5109" i="1"/>
  <c r="B175" i="1"/>
  <c r="B3322" i="1"/>
  <c r="B47" i="1"/>
  <c r="B4561" i="1"/>
  <c r="B1453" i="1"/>
  <c r="B4803" i="1"/>
  <c r="B2128" i="1"/>
  <c r="B2466" i="1"/>
  <c r="B3597" i="1"/>
  <c r="B17" i="1"/>
  <c r="B1051" i="1"/>
  <c r="B499" i="1"/>
  <c r="B1726" i="1"/>
  <c r="B4229" i="1"/>
  <c r="B4108" i="1"/>
  <c r="B1490" i="1"/>
  <c r="B2567" i="1"/>
  <c r="B755" i="1"/>
  <c r="B990" i="1"/>
  <c r="B4426" i="1"/>
  <c r="B792" i="1"/>
  <c r="B2492" i="1"/>
  <c r="B4533" i="1"/>
  <c r="B1531" i="1"/>
  <c r="B3481" i="1"/>
  <c r="B1508" i="1"/>
  <c r="B2823" i="1"/>
  <c r="B4261" i="1"/>
  <c r="B1218" i="1"/>
  <c r="B69" i="1"/>
  <c r="B5011" i="1"/>
  <c r="B2125" i="1"/>
  <c r="B4218" i="1"/>
  <c r="B824" i="1"/>
  <c r="B2642" i="1"/>
  <c r="B2381" i="1"/>
  <c r="B4133" i="1"/>
  <c r="B3686" i="1"/>
  <c r="B3403" i="1"/>
  <c r="B3805" i="1"/>
  <c r="B4578" i="1"/>
  <c r="B1889" i="1"/>
  <c r="B1594" i="1"/>
  <c r="B2569" i="1"/>
  <c r="B4420" i="1"/>
  <c r="B1257" i="1"/>
  <c r="B4621" i="1"/>
  <c r="B1372" i="1"/>
  <c r="B3884" i="1"/>
  <c r="B1865" i="1"/>
  <c r="B903" i="1"/>
  <c r="B5163" i="1"/>
  <c r="B811" i="1"/>
  <c r="B835" i="1"/>
  <c r="B1103" i="1"/>
  <c r="B3413" i="1"/>
  <c r="B2987" i="1"/>
  <c r="B4743" i="1"/>
  <c r="B3422" i="1"/>
  <c r="B5073" i="1"/>
  <c r="B2241" i="1"/>
  <c r="B190" i="1"/>
  <c r="B5029" i="1"/>
  <c r="B1747" i="1"/>
  <c r="B5121" i="1"/>
  <c r="B3395" i="1"/>
  <c r="B3540" i="1"/>
  <c r="B1424" i="1"/>
  <c r="B4457" i="1"/>
  <c r="B4523" i="1"/>
  <c r="B228" i="1"/>
  <c r="B4466" i="1"/>
  <c r="B4886" i="1"/>
  <c r="B731" i="1"/>
  <c r="B2525" i="1"/>
  <c r="B4471" i="1"/>
  <c r="B5107" i="1"/>
  <c r="B2229" i="1"/>
  <c r="B4746" i="1"/>
  <c r="B4315" i="1"/>
  <c r="B1702" i="1"/>
  <c r="B4555" i="1"/>
  <c r="B4092" i="1"/>
  <c r="B1047" i="1"/>
  <c r="B4088" i="1"/>
  <c r="B1469" i="1"/>
  <c r="B2305" i="1"/>
  <c r="B649" i="1"/>
  <c r="B1631" i="1"/>
  <c r="B2543" i="1"/>
  <c r="B3681" i="1"/>
  <c r="B885" i="1"/>
  <c r="B5198" i="1"/>
  <c r="B3902" i="1"/>
  <c r="B586" i="1"/>
  <c r="B450" i="1"/>
  <c r="B3036" i="1"/>
  <c r="B3106" i="1"/>
  <c r="B977" i="1"/>
  <c r="B1661" i="1"/>
  <c r="B5019" i="1"/>
  <c r="B2061" i="1"/>
  <c r="B2240" i="1"/>
  <c r="B244" i="1"/>
  <c r="B93" i="1"/>
  <c r="B1893" i="1"/>
  <c r="B3163" i="1"/>
  <c r="B557" i="1"/>
  <c r="B3145" i="1"/>
  <c r="B4590" i="1"/>
  <c r="B1541" i="1"/>
  <c r="B1734" i="1"/>
  <c r="B575" i="1"/>
  <c r="B3429" i="1"/>
  <c r="B30" i="1"/>
  <c r="B1668" i="1"/>
  <c r="B4097" i="1"/>
  <c r="B2364" i="1"/>
  <c r="B4817" i="1"/>
  <c r="B3050" i="1"/>
  <c r="B4359" i="1"/>
  <c r="B145" i="1"/>
  <c r="B2576" i="1"/>
  <c r="B3440" i="1"/>
  <c r="B3509" i="1"/>
  <c r="B1611" i="1"/>
  <c r="B4039" i="1"/>
  <c r="B1037" i="1"/>
  <c r="B4603" i="1"/>
  <c r="B3200" i="1"/>
  <c r="B1207" i="1"/>
  <c r="B2017" i="1"/>
  <c r="B5113" i="1"/>
  <c r="B2781" i="1"/>
  <c r="B5194" i="1"/>
  <c r="B826" i="1"/>
  <c r="B1427" i="1"/>
  <c r="B5048" i="1"/>
  <c r="B4900" i="1"/>
  <c r="B4611" i="1"/>
  <c r="B89" i="1"/>
  <c r="B2780" i="1"/>
  <c r="B2894" i="1"/>
  <c r="B2537" i="1"/>
  <c r="B5180" i="1"/>
  <c r="B1732" i="1"/>
  <c r="B3893" i="1"/>
  <c r="B4505" i="1"/>
  <c r="B138" i="1"/>
  <c r="B2745" i="1"/>
  <c r="B1715" i="1"/>
  <c r="B830" i="1"/>
  <c r="B1811" i="1"/>
  <c r="B2866" i="1"/>
  <c r="B4724" i="1"/>
  <c r="B4627" i="1"/>
  <c r="B4377" i="1"/>
  <c r="B4203" i="1"/>
  <c r="B28" i="1"/>
  <c r="B3384" i="1"/>
  <c r="B3087" i="1"/>
  <c r="B3067" i="1"/>
  <c r="B2990" i="1"/>
  <c r="B3550" i="1"/>
  <c r="B2692" i="1"/>
  <c r="B3779" i="1"/>
  <c r="B2161" i="1"/>
  <c r="B4142" i="1"/>
  <c r="B4836" i="1"/>
  <c r="B818" i="1"/>
  <c r="B3110" i="1"/>
  <c r="B1540" i="1"/>
  <c r="B4393" i="1"/>
  <c r="B2180" i="1"/>
  <c r="B782" i="1"/>
  <c r="B3377" i="1"/>
  <c r="B162" i="1"/>
  <c r="B96" i="1"/>
  <c r="B299" i="1"/>
  <c r="B1471" i="1"/>
  <c r="B2645" i="1"/>
  <c r="B5205" i="1"/>
  <c r="B3660" i="1"/>
  <c r="B3016" i="1"/>
  <c r="B2438" i="1"/>
  <c r="B2089" i="1"/>
  <c r="B4794" i="1"/>
  <c r="B709" i="1"/>
  <c r="B1685" i="1"/>
  <c r="B2454" i="1"/>
  <c r="B3991" i="1"/>
  <c r="B1275" i="1"/>
  <c r="B4808" i="1"/>
  <c r="B3656" i="1"/>
  <c r="B1116" i="1"/>
  <c r="B2039" i="1"/>
  <c r="B4105" i="1"/>
  <c r="B2821" i="1"/>
  <c r="B1884" i="1"/>
  <c r="B2200" i="1"/>
  <c r="B4634" i="1"/>
  <c r="B2977" i="1"/>
  <c r="B3098" i="1"/>
  <c r="B1566" i="1"/>
  <c r="B1460" i="1"/>
  <c r="B608" i="1"/>
  <c r="B35" i="1"/>
  <c r="B556" i="1"/>
  <c r="B1585" i="1"/>
  <c r="B4467" i="1"/>
  <c r="B3181" i="1"/>
  <c r="B3642" i="1"/>
  <c r="B2598" i="1"/>
  <c r="B1888" i="1"/>
  <c r="B2764" i="1"/>
  <c r="B441" i="1"/>
  <c r="B104" i="1"/>
  <c r="B4704" i="1"/>
  <c r="B51" i="1"/>
  <c r="B668" i="1"/>
  <c r="B2156" i="1"/>
  <c r="B2932" i="1"/>
  <c r="B4764" i="1"/>
  <c r="B1120" i="1"/>
  <c r="B4782" i="1"/>
  <c r="B1706" i="1"/>
  <c r="B1836" i="1"/>
  <c r="B3291" i="1"/>
  <c r="B645" i="1"/>
  <c r="B2706" i="1"/>
  <c r="B1003" i="1"/>
  <c r="B3824" i="1"/>
  <c r="B2803" i="1"/>
  <c r="B3591" i="1"/>
  <c r="B1873" i="1"/>
  <c r="B2301" i="1"/>
  <c r="B1598" i="1"/>
  <c r="B4936" i="1"/>
  <c r="B500" i="1"/>
  <c r="B3630" i="1"/>
  <c r="B4285" i="1"/>
  <c r="B1131" i="1"/>
  <c r="B1152" i="1"/>
  <c r="B1659" i="1"/>
  <c r="B1757" i="1"/>
  <c r="B4890" i="1"/>
  <c r="B70" i="1"/>
  <c r="B4433" i="1"/>
  <c r="B808" i="1"/>
  <c r="B2278" i="1"/>
  <c r="B2864" i="1"/>
  <c r="B1470" i="1"/>
  <c r="B1672" i="1"/>
  <c r="B4703" i="1"/>
  <c r="B2020" i="1"/>
  <c r="B4717" i="1"/>
  <c r="B4744" i="1"/>
  <c r="B4840" i="1"/>
  <c r="B4942" i="1"/>
  <c r="B3483" i="1"/>
  <c r="B2747" i="1"/>
  <c r="B2025" i="1"/>
  <c r="B3027" i="1"/>
  <c r="B2999" i="1"/>
  <c r="B80" i="1"/>
  <c r="B2459" i="1"/>
  <c r="B3268" i="1"/>
  <c r="B1094" i="1"/>
  <c r="B2636" i="1"/>
  <c r="B3536" i="1"/>
  <c r="B2872" i="1"/>
  <c r="B533" i="1"/>
  <c r="B3319" i="1"/>
  <c r="B4672" i="1"/>
  <c r="B5047" i="1"/>
  <c r="B1554" i="1"/>
  <c r="B3670" i="1"/>
  <c r="B1539" i="1"/>
  <c r="B3278" i="1"/>
  <c r="B3694" i="1"/>
  <c r="B4172" i="1"/>
  <c r="B1400" i="1"/>
  <c r="B2993" i="1"/>
  <c r="B3282" i="1"/>
  <c r="B2717" i="1"/>
  <c r="B1827" i="1"/>
  <c r="B5095" i="1"/>
  <c r="B24" i="1"/>
  <c r="B694" i="1"/>
  <c r="B1323" i="1"/>
  <c r="B3985" i="1"/>
  <c r="B2232" i="1"/>
  <c r="B3369" i="1"/>
  <c r="B3772" i="1"/>
  <c r="B2831" i="1"/>
  <c r="B4990" i="1"/>
  <c r="B2983" i="1"/>
  <c r="B2087" i="1"/>
  <c r="B362" i="1"/>
  <c r="B4310" i="1"/>
  <c r="B427" i="1"/>
  <c r="B4501" i="1"/>
  <c r="B341" i="1"/>
  <c r="B357" i="1"/>
  <c r="B3160" i="1"/>
  <c r="B364" i="1"/>
  <c r="B2118" i="1"/>
  <c r="B1229" i="1"/>
  <c r="B2250" i="1"/>
  <c r="B2380" i="1"/>
  <c r="B4318" i="1"/>
  <c r="B1821" i="1"/>
  <c r="B2155" i="1"/>
  <c r="B5200" i="1"/>
  <c r="B3796" i="1"/>
  <c r="B3305" i="1"/>
  <c r="B1090" i="1"/>
  <c r="B154" i="1"/>
  <c r="B2832" i="1"/>
  <c r="B909" i="1"/>
  <c r="B4962" i="1"/>
  <c r="B1595" i="1"/>
  <c r="B1628" i="1"/>
  <c r="B2270" i="1"/>
  <c r="B2891" i="1"/>
  <c r="B1069" i="1"/>
  <c r="B2880" i="1"/>
  <c r="B3849" i="1"/>
  <c r="B4581" i="1"/>
  <c r="B538" i="1"/>
  <c r="B2319" i="1"/>
  <c r="B1340" i="1"/>
  <c r="B4316" i="1"/>
  <c r="B4335" i="1"/>
  <c r="B3977" i="1"/>
  <c r="B5138" i="1"/>
  <c r="B1606" i="1"/>
  <c r="B2145" i="1"/>
  <c r="B5155" i="1"/>
  <c r="B4899" i="1"/>
  <c r="B4354" i="1"/>
  <c r="B884" i="1"/>
  <c r="B1437" i="1"/>
  <c r="B5043" i="1"/>
  <c r="B681" i="1"/>
  <c r="B3847" i="1"/>
  <c r="B2515" i="1"/>
  <c r="B1017" i="1"/>
  <c r="B339" i="1"/>
  <c r="B4300" i="1"/>
  <c r="B4243" i="1"/>
  <c r="B1146" i="1"/>
  <c r="B1876" i="1"/>
  <c r="B1526" i="1"/>
  <c r="B859" i="1"/>
  <c r="B2066" i="1"/>
  <c r="B3349" i="1"/>
  <c r="B4970" i="1"/>
  <c r="B1675" i="1"/>
  <c r="B865" i="1"/>
  <c r="B133" i="1"/>
  <c r="B4219" i="1"/>
  <c r="B2656" i="1"/>
  <c r="B665" i="1"/>
  <c r="B37" i="1"/>
  <c r="B4944" i="1"/>
  <c r="B1292" i="1"/>
  <c r="B2186" i="1"/>
  <c r="B2408" i="1"/>
  <c r="B3149" i="1"/>
  <c r="B1793" i="1"/>
  <c r="B1450" i="1"/>
  <c r="B3774" i="1"/>
  <c r="B2701" i="1"/>
  <c r="B3226" i="1"/>
  <c r="B1113" i="1"/>
  <c r="B1143" i="1"/>
  <c r="B1892" i="1"/>
  <c r="B3" i="1"/>
  <c r="B1562" i="1"/>
  <c r="B3761" i="1"/>
  <c r="B3639" i="1"/>
  <c r="B1137" i="1"/>
  <c r="B414" i="1"/>
  <c r="B5154" i="1"/>
  <c r="B4063" i="1"/>
  <c r="B975" i="1"/>
  <c r="B4185" i="1"/>
  <c r="B4847" i="1"/>
  <c r="B2931" i="1"/>
  <c r="B3407" i="1"/>
  <c r="B3852" i="1"/>
  <c r="B3929" i="1"/>
  <c r="B3380" i="1"/>
  <c r="B4338" i="1"/>
  <c r="B3389" i="1"/>
  <c r="B3224" i="1"/>
  <c r="B4463" i="1"/>
  <c r="B4106" i="1"/>
  <c r="B2358" i="1"/>
  <c r="B1061" i="1"/>
  <c r="B3375" i="1"/>
  <c r="B1403" i="1"/>
  <c r="B109" i="1"/>
  <c r="B860" i="1"/>
  <c r="B518" i="1"/>
  <c r="B4835" i="1"/>
  <c r="B2371" i="1"/>
  <c r="B745" i="1"/>
  <c r="B356" i="1"/>
  <c r="B2963" i="1"/>
  <c r="B4528" i="1"/>
  <c r="B3470" i="1"/>
  <c r="B2046" i="1"/>
  <c r="B115" i="1"/>
  <c r="B249" i="1"/>
  <c r="B3254" i="1"/>
  <c r="B2191" i="1"/>
  <c r="B2013" i="1"/>
  <c r="B1687" i="1"/>
  <c r="B2493" i="1"/>
  <c r="B5024" i="1"/>
  <c r="B3700" i="1"/>
  <c r="B172" i="1"/>
  <c r="B5097" i="1"/>
  <c r="B2727" i="1"/>
  <c r="B2018" i="1"/>
  <c r="B3850" i="1"/>
  <c r="B1357" i="1"/>
  <c r="B4543" i="1"/>
  <c r="B2340" i="1"/>
  <c r="B3811" i="1"/>
  <c r="B284" i="1"/>
  <c r="B941" i="1"/>
  <c r="B2829" i="1"/>
  <c r="B2414" i="1"/>
  <c r="B4819" i="1"/>
  <c r="B4587" i="1"/>
  <c r="B2171" i="1"/>
  <c r="B1871" i="1"/>
  <c r="B5045" i="1"/>
  <c r="B2650" i="1"/>
  <c r="B4044" i="1"/>
  <c r="B1313" i="1"/>
  <c r="B2275" i="1"/>
  <c r="B3111" i="1"/>
  <c r="B124" i="1"/>
  <c r="B3363" i="1"/>
  <c r="B595" i="1"/>
  <c r="B1592" i="1"/>
  <c r="B5037" i="1"/>
  <c r="B1478" i="1"/>
  <c r="B2314" i="1"/>
  <c r="B3055" i="1"/>
  <c r="B2900" i="1"/>
  <c r="B3008" i="1"/>
  <c r="B3320" i="1"/>
  <c r="B1738" i="1"/>
  <c r="B1744" i="1"/>
  <c r="B2490" i="1"/>
  <c r="B256" i="1"/>
  <c r="B2819" i="1"/>
  <c r="B1319" i="1"/>
  <c r="B2794" i="1"/>
  <c r="B3677" i="1"/>
  <c r="B1000" i="1"/>
  <c r="B192" i="1"/>
  <c r="B4878" i="1"/>
  <c r="B1824" i="1"/>
  <c r="B382" i="1"/>
  <c r="B4708" i="1"/>
  <c r="B2570" i="1"/>
  <c r="B4" i="1"/>
  <c r="B2451" i="1"/>
  <c r="B2005" i="1"/>
  <c r="B3837" i="1"/>
  <c r="B4507" i="1"/>
  <c r="B4504" i="1"/>
  <c r="B4877" i="1"/>
  <c r="B3881" i="1"/>
  <c r="B843" i="1"/>
  <c r="B3964" i="1"/>
  <c r="B1449" i="1"/>
  <c r="B4395" i="1"/>
  <c r="B1682" i="1"/>
  <c r="B4652" i="1"/>
  <c r="B4882" i="1"/>
  <c r="B422" i="1"/>
  <c r="B4869" i="1"/>
  <c r="B2528" i="1"/>
  <c r="B5122" i="1"/>
  <c r="B2423" i="1"/>
  <c r="B5061" i="1"/>
  <c r="B973" i="1"/>
  <c r="B3570" i="1"/>
  <c r="B1458" i="1"/>
  <c r="B281" i="1"/>
  <c r="B3486" i="1"/>
  <c r="B2824" i="1"/>
  <c r="B1368" i="1"/>
  <c r="B1187" i="1"/>
  <c r="B3520" i="1"/>
  <c r="B741" i="1"/>
  <c r="B1627" i="1"/>
  <c r="B2914" i="1"/>
  <c r="B5190" i="1"/>
  <c r="B2869" i="1"/>
  <c r="B4689" i="1"/>
  <c r="B81" i="1"/>
  <c r="B2469" i="1"/>
  <c r="B4309" i="1"/>
  <c r="B3572" i="1"/>
  <c r="B3982" i="1"/>
  <c r="B3315" i="1"/>
  <c r="B1917" i="1"/>
  <c r="B4714" i="1"/>
  <c r="B738" i="1"/>
  <c r="B1312" i="1"/>
  <c r="B1159" i="1"/>
  <c r="B4165" i="1"/>
  <c r="B4833" i="1"/>
  <c r="B3203" i="1"/>
  <c r="B117" i="1"/>
  <c r="B4174" i="1"/>
  <c r="B5153" i="1"/>
  <c r="B3467" i="1"/>
  <c r="B2577" i="1"/>
  <c r="B5038" i="1"/>
  <c r="B4195" i="1"/>
  <c r="B1433" i="1"/>
  <c r="B2777" i="1"/>
  <c r="B4331" i="1"/>
  <c r="B2003" i="1"/>
  <c r="B3568" i="1"/>
  <c r="B5148" i="1"/>
  <c r="B3592" i="1"/>
  <c r="B2497" i="1"/>
  <c r="B1267" i="1"/>
  <c r="B3612" i="1"/>
  <c r="B678" i="1"/>
  <c r="B5101" i="1"/>
  <c r="B4450" i="1"/>
  <c r="B3823" i="1"/>
  <c r="B1452" i="1"/>
  <c r="B4477" i="1"/>
  <c r="B1402" i="1"/>
  <c r="B1565" i="1"/>
  <c r="B1042" i="1"/>
  <c r="B4305" i="1"/>
  <c r="B4739" i="1"/>
  <c r="B2628" i="1"/>
  <c r="B4664" i="1"/>
  <c r="B2834" i="1"/>
  <c r="B3664" i="1"/>
  <c r="B915" i="1"/>
  <c r="B4534" i="1"/>
  <c r="B4405" i="1"/>
  <c r="B3348" i="1"/>
  <c r="B1127" i="1"/>
  <c r="B1210" i="1"/>
  <c r="B2716" i="1"/>
  <c r="B1248" i="1"/>
  <c r="B4902" i="1"/>
  <c r="B4556" i="1"/>
  <c r="B3841" i="1"/>
  <c r="B456" i="1"/>
  <c r="B2586" i="1"/>
  <c r="B1110" i="1"/>
  <c r="B1800" i="1"/>
  <c r="B4473" i="1"/>
  <c r="B4887" i="1"/>
  <c r="B939" i="1"/>
  <c r="B3227" i="1"/>
  <c r="B1203" i="1"/>
  <c r="B3723" i="1"/>
  <c r="B2418" i="1"/>
  <c r="B4376" i="1"/>
  <c r="B4263" i="1"/>
  <c r="B1298" i="1"/>
  <c r="B4241" i="1"/>
  <c r="B4876" i="1"/>
  <c r="B3344" i="1"/>
  <c r="B1510" i="1"/>
  <c r="B3767" i="1"/>
  <c r="B2474" i="1"/>
  <c r="B358" i="1"/>
  <c r="B3783" i="1"/>
  <c r="B1104" i="1"/>
  <c r="B3784" i="1"/>
  <c r="B2050" i="1"/>
  <c r="B4514" i="1"/>
  <c r="B3257" i="1"/>
  <c r="B2361" i="1"/>
  <c r="B3462" i="1"/>
  <c r="B1288" i="1"/>
  <c r="B3504" i="1"/>
  <c r="B5002" i="1"/>
  <c r="B4574" i="1"/>
  <c r="B4462" i="1"/>
  <c r="B2295" i="1"/>
  <c r="B1351" i="1"/>
  <c r="B587" i="1"/>
  <c r="B2405" i="1"/>
  <c r="B1878" i="1"/>
  <c r="B1370" i="1"/>
  <c r="B5066" i="1"/>
  <c r="B4515" i="1"/>
  <c r="B3607" i="1"/>
  <c r="B2" i="1"/>
  <c r="B424" i="1"/>
  <c r="B4813" i="1"/>
  <c r="B1440" i="1"/>
  <c r="B4158" i="1"/>
  <c r="B1999" i="1"/>
  <c r="B1225" i="1"/>
  <c r="B1311" i="1"/>
  <c r="B5169" i="1"/>
  <c r="B4834" i="1"/>
  <c r="B1947" i="1"/>
  <c r="B4485" i="1"/>
  <c r="B532" i="1"/>
  <c r="B14" i="1"/>
  <c r="B2231" i="1"/>
  <c r="B3558" i="1"/>
  <c r="B4849" i="1"/>
  <c r="B1284" i="1"/>
  <c r="B1998" i="1"/>
  <c r="B2784" i="1"/>
  <c r="B2870" i="1"/>
  <c r="B1009" i="1"/>
  <c r="B38" i="1"/>
  <c r="B3477" i="1"/>
  <c r="B2007" i="1"/>
  <c r="B4909" i="1"/>
  <c r="B2162" i="1"/>
  <c r="B3404" i="1"/>
  <c r="B1534" i="1"/>
  <c r="B15" i="1"/>
  <c r="B3738" i="1"/>
  <c r="B1049" i="1"/>
  <c r="B4110" i="1"/>
  <c r="B1593" i="1"/>
  <c r="B2086" i="1"/>
  <c r="B291" i="1"/>
  <c r="B1982" i="1"/>
  <c r="B4540" i="1"/>
  <c r="B2027" i="1"/>
  <c r="B3071" i="1"/>
  <c r="B3875" i="1"/>
  <c r="B3028" i="1"/>
  <c r="B3671" i="1"/>
  <c r="B1511" i="1"/>
  <c r="B648" i="1"/>
  <c r="B163" i="1"/>
  <c r="B1818" i="1"/>
  <c r="B1227" i="1"/>
  <c r="B2686" i="1"/>
  <c r="B4494" i="1"/>
  <c r="B3644" i="1"/>
  <c r="B1126" i="1"/>
  <c r="B2752" i="1"/>
  <c r="B3367" i="1"/>
  <c r="B2640" i="1"/>
  <c r="B3023" i="1"/>
  <c r="B2425" i="1"/>
  <c r="B3333" i="1"/>
  <c r="B3300" i="1"/>
  <c r="B3948" i="1"/>
  <c r="B5158" i="1"/>
  <c r="B1139" i="1"/>
  <c r="B1900" i="1"/>
  <c r="B635" i="1"/>
  <c r="B3405" i="1"/>
  <c r="B1192" i="1"/>
  <c r="B3512" i="1"/>
  <c r="B3703" i="1"/>
  <c r="B3891" i="1"/>
  <c r="B3489" i="1"/>
  <c r="B2197" i="1"/>
  <c r="B955" i="1"/>
  <c r="B603" i="1"/>
  <c r="B878" i="1"/>
  <c r="B1798" i="1"/>
  <c r="B600" i="1"/>
  <c r="B2862" i="1"/>
  <c r="B3831" i="1"/>
  <c r="B269" i="1"/>
  <c r="B3213" i="1"/>
  <c r="B1983" i="1"/>
  <c r="B5112" i="1"/>
  <c r="B1182" i="1"/>
  <c r="B1499" i="1"/>
  <c r="B2926" i="1"/>
  <c r="B4547" i="1"/>
  <c r="B3308" i="1"/>
  <c r="B1473" i="1"/>
  <c r="B2215" i="1"/>
  <c r="B3245" i="1"/>
  <c r="B2896" i="1"/>
  <c r="B4920" i="1"/>
  <c r="B4286" i="1"/>
  <c r="B2199" i="1"/>
  <c r="B185" i="1"/>
  <c r="B2101" i="1"/>
  <c r="B5055" i="1"/>
  <c r="B2903" i="1"/>
  <c r="B1308" i="1"/>
  <c r="B4926" i="1"/>
  <c r="B1745" i="1"/>
  <c r="B2383" i="1"/>
  <c r="B4321" i="1"/>
  <c r="B5211" i="1"/>
  <c r="B2757" i="1"/>
  <c r="B326" i="1"/>
  <c r="B3283" i="1"/>
  <c r="B2646" i="1"/>
  <c r="B867" i="1"/>
  <c r="B55" i="1"/>
  <c r="B4002" i="1"/>
  <c r="B5040" i="1"/>
  <c r="B3563" i="1"/>
  <c r="B160" i="1"/>
  <c r="B306" i="1"/>
  <c r="B5071" i="1"/>
  <c r="B2291" i="1"/>
  <c r="B3690" i="1"/>
  <c r="B1967" i="1"/>
  <c r="B1643" i="1"/>
  <c r="B1897" i="1"/>
  <c r="B4233" i="1"/>
  <c r="B4584" i="1"/>
  <c r="B2297" i="1"/>
  <c r="B4128" i="1"/>
  <c r="B3538" i="1"/>
  <c r="B2939" i="1"/>
  <c r="B3555" i="1"/>
  <c r="B2585" i="1"/>
  <c r="B2978" i="1"/>
  <c r="B3091" i="1"/>
  <c r="B3328" i="1"/>
  <c r="B2480" i="1"/>
  <c r="B4360" i="1"/>
  <c r="B2877" i="1"/>
  <c r="B1951" i="1"/>
  <c r="B3616" i="1"/>
  <c r="B572" i="1"/>
  <c r="B4701" i="1"/>
  <c r="B696" i="1"/>
  <c r="B2263" i="1"/>
  <c r="B3820" i="1"/>
  <c r="B4302" i="1"/>
  <c r="B1656" i="1"/>
  <c r="B4546" i="1"/>
  <c r="B4358" i="1"/>
  <c r="B3800" i="1"/>
  <c r="B2124" i="1"/>
  <c r="B787" i="1"/>
  <c r="B1301" i="1"/>
  <c r="B86" i="1"/>
  <c r="B4745" i="1"/>
  <c r="B1399" i="1"/>
  <c r="B3206" i="1"/>
  <c r="B535" i="1"/>
  <c r="B4240" i="1"/>
  <c r="B766" i="1"/>
  <c r="B1353" i="1"/>
  <c r="B455" i="1"/>
  <c r="B2735" i="1"/>
  <c r="B3277" i="1"/>
  <c r="B378" i="1"/>
  <c r="B4613" i="1"/>
  <c r="B4244" i="1"/>
  <c r="B2452" i="1"/>
  <c r="B2951" i="1"/>
  <c r="B2132" i="1"/>
  <c r="B4206" i="1"/>
  <c r="B730" i="1"/>
  <c r="B2749" i="1"/>
  <c r="B4474" i="1"/>
  <c r="B151" i="1"/>
  <c r="B489" i="1"/>
  <c r="B1604" i="1"/>
  <c r="B1476" i="1"/>
  <c r="B4267" i="1"/>
  <c r="B752" i="1"/>
  <c r="B479" i="1"/>
  <c r="B2773" i="1"/>
  <c r="B1307" i="1"/>
  <c r="B4177" i="1"/>
  <c r="B5081" i="1"/>
  <c r="B1299" i="1"/>
  <c r="B574" i="1"/>
  <c r="B4934" i="1"/>
  <c r="B387" i="1"/>
  <c r="B5120" i="1"/>
  <c r="B3063" i="1"/>
  <c r="B1252" i="1"/>
  <c r="B525" i="1"/>
  <c r="B132" i="1"/>
  <c r="B2483" i="1"/>
  <c r="B1234" i="1"/>
  <c r="B2221" i="1"/>
  <c r="B3696" i="1"/>
  <c r="B3223" i="1"/>
  <c r="B5054" i="1"/>
  <c r="B1183" i="1"/>
  <c r="B542" i="1"/>
  <c r="B1455" i="1"/>
  <c r="B3175" i="1"/>
  <c r="B928" i="1"/>
  <c r="B4707" i="1"/>
  <c r="B216" i="1"/>
  <c r="B3525" i="1"/>
  <c r="B370" i="1"/>
  <c r="B3836" i="1"/>
  <c r="B4102" i="1"/>
  <c r="B2468" i="1"/>
  <c r="B2168" i="1"/>
  <c r="B4719" i="1"/>
  <c r="B1899" i="1"/>
  <c r="B2254" i="1"/>
  <c r="B3801" i="1"/>
  <c r="B2224" i="1"/>
  <c r="B222" i="1"/>
  <c r="B550" i="1"/>
  <c r="B3372" i="1"/>
  <c r="B1614" i="1"/>
  <c r="B1080" i="1"/>
  <c r="B2751" i="1"/>
  <c r="B3390" i="1"/>
  <c r="B733" i="1"/>
  <c r="B4238" i="1"/>
  <c r="B610" i="1"/>
  <c r="B1782" i="1"/>
  <c r="B2696" i="1"/>
  <c r="B816" i="1"/>
  <c r="B890" i="1"/>
  <c r="B1219" i="1"/>
  <c r="B3588" i="1"/>
  <c r="B4100" i="1"/>
  <c r="B4061" i="1"/>
  <c r="B1409" i="1"/>
  <c r="B1868" i="1"/>
  <c r="B2960" i="1"/>
  <c r="B3337" i="1"/>
  <c r="O562" i="1"/>
  <c r="O4981" i="1"/>
  <c r="O4682" i="1"/>
  <c r="O3234" i="1"/>
  <c r="O3650" i="1"/>
  <c r="O5115" i="1"/>
  <c r="O2491" i="1"/>
  <c r="O3576" i="1"/>
  <c r="O1407" i="1"/>
  <c r="O2709" i="1"/>
  <c r="O1410" i="1"/>
  <c r="O2185" i="1"/>
  <c r="O748" i="1"/>
  <c r="O2092" i="1"/>
  <c r="O5140" i="1"/>
  <c r="O2108" i="1"/>
  <c r="O3816" i="1"/>
  <c r="O3871" i="1"/>
  <c r="O647" i="1"/>
  <c r="O1108" i="1"/>
  <c r="O4183" i="1"/>
  <c r="O1150" i="1"/>
  <c r="O552" i="1"/>
  <c r="O1921" i="1"/>
  <c r="O2718" i="1"/>
  <c r="O2065" i="1"/>
  <c r="O5074" i="1"/>
  <c r="O1436" i="1"/>
  <c r="O3906" i="1"/>
  <c r="O773" i="1"/>
  <c r="O1302" i="1"/>
  <c r="O1016" i="1"/>
  <c r="O3336" i="1"/>
  <c r="O2589" i="1"/>
  <c r="O3750" i="1"/>
  <c r="O774" i="1"/>
  <c r="O4262" i="1"/>
  <c r="O4541" i="1"/>
  <c r="O2164" i="1"/>
  <c r="O1184" i="1"/>
  <c r="O1963" i="1"/>
  <c r="O1978" i="1"/>
  <c r="O687" i="1"/>
  <c r="O1166" i="1"/>
  <c r="O2139" i="1"/>
  <c r="O3329" i="1"/>
  <c r="O285" i="1"/>
  <c r="O4013" i="1"/>
  <c r="O243" i="1"/>
  <c r="O1979" i="1"/>
  <c r="O3564" i="1"/>
  <c r="O1662" i="1"/>
  <c r="O3791" i="1"/>
  <c r="O208" i="1"/>
  <c r="O103" i="1"/>
  <c r="O2195" i="1"/>
  <c r="O4983" i="1"/>
  <c r="O3434" i="1"/>
  <c r="O4526" i="1"/>
  <c r="O3032" i="1"/>
  <c r="O3526" i="1"/>
  <c r="O3156" i="1"/>
  <c r="O1831" i="1"/>
  <c r="O2287" i="1"/>
  <c r="O677" i="1"/>
  <c r="O1083" i="1"/>
  <c r="O1994" i="1"/>
  <c r="O892" i="1"/>
  <c r="O2447" i="1"/>
  <c r="O4299" i="1"/>
  <c r="O3051" i="1"/>
  <c r="O230" i="1"/>
  <c r="O3551" i="1"/>
  <c r="O1618" i="1"/>
  <c r="O1777" i="1"/>
  <c r="O4311" i="1"/>
  <c r="O66" i="1"/>
  <c r="O4844" i="1"/>
  <c r="O1905" i="1"/>
  <c r="O5008" i="1"/>
  <c r="O5044" i="1"/>
  <c r="O578" i="1"/>
  <c r="O2867" i="1"/>
  <c r="O1443" i="1"/>
  <c r="O900" i="1"/>
  <c r="O2378" i="1"/>
  <c r="O3832" i="1"/>
  <c r="O1488" i="1"/>
  <c r="O3461" i="1"/>
  <c r="O3119" i="1"/>
  <c r="O906" i="1"/>
  <c r="O3872" i="1"/>
  <c r="O2609" i="1"/>
  <c r="O3988" i="1"/>
  <c r="O1325" i="1"/>
  <c r="O4978" i="1"/>
  <c r="O4378" i="1"/>
  <c r="O2715" i="1"/>
  <c r="O4486" i="1"/>
  <c r="O1834" i="1"/>
  <c r="O583" i="1"/>
  <c r="O4071" i="1"/>
  <c r="O2429" i="1"/>
  <c r="O4148" i="1"/>
  <c r="O4080" i="1"/>
  <c r="O517" i="1"/>
  <c r="O465" i="1"/>
  <c r="O4022" i="1"/>
  <c r="O1282" i="1"/>
  <c r="O4586" i="1"/>
  <c r="O1997" i="1"/>
  <c r="O2876" i="1"/>
  <c r="O901" i="1"/>
  <c r="O2802" i="1"/>
  <c r="O3047" i="1"/>
  <c r="O3280" i="1"/>
  <c r="O3740" i="1"/>
  <c r="O4536" i="1"/>
  <c r="O841" i="1"/>
  <c r="O4403" i="1"/>
  <c r="O177" i="1"/>
  <c r="O3402" i="1"/>
  <c r="O3766" i="1"/>
  <c r="O1663" i="1"/>
  <c r="O4930" i="1"/>
  <c r="O2167" i="1"/>
  <c r="O5214" i="1"/>
  <c r="O1371" i="1"/>
  <c r="O1596" i="1"/>
  <c r="O5123" i="1"/>
  <c r="O4655" i="1"/>
  <c r="O2945" i="1"/>
  <c r="O1420" i="1"/>
  <c r="O1883" i="1"/>
  <c r="O3020" i="1"/>
  <c r="O4818" i="1"/>
  <c r="O3652" i="1"/>
  <c r="O4866" i="1"/>
  <c r="O3862" i="1"/>
  <c r="O4115" i="1"/>
  <c r="O4469" i="1"/>
  <c r="O3014" i="1"/>
  <c r="O5094" i="1"/>
  <c r="O5164" i="1"/>
  <c r="O4099" i="1"/>
  <c r="O4211" i="1"/>
  <c r="O1832" i="1"/>
  <c r="O2659" i="1"/>
  <c r="O4121" i="1"/>
  <c r="O2526" i="1"/>
  <c r="O1783" i="1"/>
  <c r="O2975" i="1"/>
  <c r="O5192" i="1"/>
  <c r="O1948" i="1"/>
  <c r="O1390" i="1"/>
  <c r="O4891" i="1"/>
  <c r="O4713" i="1"/>
  <c r="O3699" i="1"/>
  <c r="O2504" i="1"/>
  <c r="O75" i="1"/>
  <c r="O4693" i="1"/>
  <c r="O4008" i="1"/>
  <c r="O1381" i="1"/>
  <c r="O1109" i="1"/>
  <c r="O2317" i="1"/>
  <c r="O3347" i="1"/>
  <c r="O4565" i="1"/>
  <c r="O5160" i="1"/>
  <c r="O4162" i="1"/>
  <c r="O3649" i="1"/>
  <c r="O1571" i="1"/>
  <c r="O1722" i="1"/>
  <c r="O1072" i="1"/>
  <c r="O3595" i="1"/>
  <c r="O4879" i="1"/>
  <c r="O1134" i="1"/>
  <c r="O2676" i="1"/>
  <c r="O663" i="1"/>
  <c r="O4758" i="1"/>
  <c r="O1374" i="1"/>
  <c r="O1725" i="1"/>
  <c r="O4329" i="1"/>
  <c r="O1480" i="1"/>
  <c r="O5104" i="1"/>
  <c r="O651" i="1"/>
  <c r="O1393" i="1"/>
  <c r="O3916" i="1"/>
  <c r="O127" i="1"/>
  <c r="O3870" i="1"/>
  <c r="O4094" i="1"/>
  <c r="O3230" i="1"/>
  <c r="O166" i="1"/>
  <c r="O466" i="1"/>
  <c r="O4379" i="1"/>
  <c r="O2649" i="1"/>
  <c r="O2973" i="1"/>
  <c r="O4539" i="1"/>
  <c r="O3438" i="1"/>
  <c r="O688" i="1"/>
  <c r="O3594" i="1"/>
  <c r="O436" i="1"/>
  <c r="O1991" i="1"/>
  <c r="O513" i="1"/>
  <c r="O4220" i="1"/>
  <c r="O3362" i="1"/>
  <c r="O4009" i="1"/>
  <c r="O1265" i="1"/>
  <c r="O1622" i="1"/>
  <c r="O4344" i="1"/>
  <c r="O3771" i="1"/>
  <c r="O1063" i="1"/>
  <c r="O2264" i="1"/>
  <c r="O4175" i="1"/>
  <c r="O2969" i="1"/>
  <c r="O90" i="1"/>
  <c r="O4755" i="1"/>
  <c r="O1463" i="1"/>
  <c r="O3468" i="1"/>
  <c r="O3505" i="1"/>
  <c r="O1676" i="1"/>
  <c r="O4676" i="1"/>
  <c r="O2196" i="1"/>
  <c r="O4249" i="1"/>
  <c r="O3410" i="1"/>
  <c r="O1125" i="1"/>
  <c r="O2323" i="1"/>
  <c r="O4247" i="1"/>
  <c r="O2847" i="1"/>
  <c r="O1807" i="1"/>
  <c r="O4308" i="1"/>
  <c r="O3359" i="1"/>
  <c r="O2933" i="1"/>
  <c r="O2320" i="1"/>
  <c r="O2310" i="1"/>
  <c r="O3399" i="1"/>
  <c r="O3240" i="1"/>
  <c r="O4725" i="1"/>
  <c r="O1904" i="1"/>
  <c r="O4631" i="1"/>
  <c r="O3307" i="1"/>
  <c r="O3182" i="1"/>
  <c r="O2922" i="1"/>
  <c r="O2227" i="1"/>
  <c r="O2216" i="1"/>
  <c r="O3532" i="1"/>
  <c r="O2517" i="1"/>
  <c r="O302" i="1"/>
  <c r="O3571" i="1"/>
  <c r="O2374" i="1"/>
  <c r="O1945" i="1"/>
  <c r="O4751" i="1"/>
  <c r="O609" i="1"/>
  <c r="O3342" i="1"/>
  <c r="O845" i="1"/>
  <c r="O3197" i="1"/>
  <c r="O3431" i="1"/>
  <c r="O1384" i="1"/>
  <c r="O3778" i="1"/>
  <c r="O4852" i="1"/>
  <c r="O4734" i="1"/>
  <c r="O221" i="1"/>
  <c r="O2958" i="1"/>
  <c r="O581" i="1"/>
  <c r="O3093" i="1"/>
  <c r="O3877" i="1"/>
  <c r="O4371" i="1"/>
  <c r="O3029" i="1"/>
  <c r="O2631" i="1"/>
  <c r="O5144" i="1"/>
  <c r="O5068" i="1"/>
  <c r="O2064" i="1"/>
  <c r="O3577" i="1"/>
  <c r="O508" i="1"/>
  <c r="O949" i="1"/>
  <c r="O5172" i="1"/>
  <c r="O3666" i="1"/>
  <c r="O3049" i="1"/>
  <c r="O1246" i="1"/>
  <c r="O621" i="1"/>
  <c r="O2626" i="1"/>
  <c r="O1220" i="1"/>
  <c r="O1799" i="1"/>
  <c r="O1586" i="1"/>
  <c r="O1337" i="1"/>
  <c r="O734" i="1"/>
  <c r="O4076" i="1"/>
  <c r="O1864" i="1"/>
  <c r="O2105" i="1"/>
  <c r="O371" i="1"/>
  <c r="O1578" i="1"/>
  <c r="O938" i="1"/>
  <c r="O1801" i="1"/>
  <c r="O1894" i="1"/>
  <c r="O5010" i="1"/>
  <c r="O4837" i="1"/>
  <c r="O4442" i="1"/>
  <c r="O1707" i="1"/>
  <c r="O1035" i="1"/>
  <c r="O2473" i="1"/>
  <c r="O4903" i="1"/>
  <c r="O2476" i="1"/>
  <c r="O2113" i="1"/>
  <c r="O123" i="1"/>
  <c r="O3994" i="1"/>
  <c r="O3947" i="1"/>
  <c r="O2302" i="1"/>
  <c r="O4021" i="1"/>
  <c r="O1974" i="1"/>
  <c r="O1696" i="1"/>
  <c r="O940" i="1"/>
  <c r="O1361" i="1"/>
  <c r="O5051" i="1"/>
  <c r="O1401" i="1"/>
  <c r="O4512" i="1"/>
  <c r="O3735" i="1"/>
  <c r="O2680" i="1"/>
  <c r="O1066" i="1"/>
  <c r="O300" i="1"/>
  <c r="O3173" i="1"/>
  <c r="O3290" i="1"/>
  <c r="O1684" i="1"/>
  <c r="O3026" i="1"/>
  <c r="O3827" i="1"/>
  <c r="O4374" i="1"/>
  <c r="O2335" i="1"/>
  <c r="O911" i="1"/>
  <c r="O541" i="1"/>
  <c r="O2248" i="1"/>
  <c r="O1281" i="1"/>
  <c r="O68" i="1"/>
  <c r="O418" i="1"/>
  <c r="O411" i="1"/>
  <c r="O1117" i="1"/>
  <c r="O2239" i="1"/>
  <c r="O4861" i="1"/>
  <c r="O454" i="1"/>
  <c r="O1477" i="1"/>
  <c r="O2154" i="1"/>
  <c r="O372" i="1"/>
  <c r="O3090" i="1"/>
  <c r="O4916" i="1"/>
  <c r="O3458" i="1"/>
  <c r="O2916" i="1"/>
  <c r="O963" i="1"/>
  <c r="O1507" i="1"/>
  <c r="O4197" i="1"/>
  <c r="O1168" i="1"/>
  <c r="O3136" i="1"/>
  <c r="O3042" i="1"/>
  <c r="O4034" i="1"/>
  <c r="O4151" i="1"/>
  <c r="O1062" i="1"/>
  <c r="O1318" i="1"/>
  <c r="O388" i="1"/>
  <c r="O4167" i="1"/>
  <c r="O432" i="1"/>
  <c r="O5166" i="1"/>
  <c r="O2126" i="1"/>
  <c r="O1741" i="1"/>
  <c r="O4654" i="1"/>
  <c r="O667" i="1"/>
  <c r="O4783" i="1"/>
  <c r="O1785" i="1"/>
  <c r="O759" i="1"/>
  <c r="O315" i="1"/>
  <c r="O3453" i="1"/>
  <c r="O5213" i="1"/>
  <c r="O965" i="1"/>
  <c r="O3600" i="1"/>
  <c r="O1516" i="1"/>
  <c r="O515" i="1"/>
  <c r="O4434" i="1"/>
  <c r="O1733" i="1"/>
  <c r="O4776" i="1"/>
  <c r="O4143" i="1"/>
  <c r="O3814" i="1"/>
  <c r="O2860" i="1"/>
  <c r="O3528" i="1"/>
  <c r="O54" i="1"/>
  <c r="O4047" i="1"/>
  <c r="O727" i="1"/>
  <c r="O5206" i="1"/>
  <c r="O2499" i="1"/>
  <c r="O919" i="1"/>
  <c r="O798" i="1"/>
  <c r="O2918" i="1"/>
  <c r="O4042" i="1"/>
  <c r="O107" i="1"/>
  <c r="O3103" i="1"/>
  <c r="O4341" i="1"/>
  <c r="O961" i="1"/>
  <c r="O3729" i="1"/>
  <c r="O3944" i="1"/>
  <c r="O2181" i="1"/>
  <c r="O855" i="1"/>
  <c r="O4400" i="1"/>
  <c r="O1652" i="1"/>
  <c r="O3858" i="1"/>
  <c r="O3493" i="1"/>
  <c r="O817" i="1"/>
  <c r="O5197" i="1"/>
  <c r="O4781" i="1"/>
  <c r="O1239" i="1"/>
  <c r="O16" i="1"/>
  <c r="O2000" i="1"/>
  <c r="O2219" i="1"/>
  <c r="O2668" i="1"/>
  <c r="O2982" i="1"/>
  <c r="O5131" i="1"/>
  <c r="O3441" i="1"/>
  <c r="O3806" i="1"/>
  <c r="O272" i="1"/>
  <c r="O1603" i="1"/>
  <c r="O4730" i="1"/>
  <c r="O3557" i="1"/>
  <c r="O739" i="1"/>
  <c r="O1291" i="1"/>
  <c r="O1877" i="1"/>
  <c r="O2848" i="1"/>
  <c r="O2194" i="1"/>
  <c r="O366" i="1"/>
  <c r="O507" i="1"/>
  <c r="O5184" i="1"/>
  <c r="O4018" i="1"/>
  <c r="O3953" i="1"/>
  <c r="O99" i="1"/>
  <c r="O2875" i="1"/>
  <c r="O2461" i="1"/>
  <c r="O3331" i="1"/>
  <c r="O3086" i="1"/>
  <c r="O5152" i="1"/>
  <c r="O2721" i="1"/>
  <c r="O2901" i="1"/>
  <c r="O1431" i="1"/>
  <c r="O3011" i="1"/>
  <c r="O714" i="1"/>
  <c r="O4624" i="1"/>
  <c r="O307" i="1"/>
  <c r="O3107" i="1"/>
  <c r="O2920" i="1"/>
  <c r="O505" i="1"/>
  <c r="O276" i="1"/>
  <c r="O4510" i="1"/>
  <c r="O2815" i="1"/>
  <c r="O1212" i="1"/>
  <c r="O2953" i="1"/>
  <c r="O1560" i="1"/>
  <c r="O397" i="1"/>
  <c r="O345" i="1"/>
  <c r="O3189" i="1"/>
  <c r="O2402" i="1"/>
  <c r="O263" i="1"/>
  <c r="O559" i="1"/>
  <c r="O3010" i="1"/>
  <c r="O349" i="1"/>
  <c r="O3284" i="1"/>
  <c r="O3596" i="1"/>
  <c r="O469" i="1"/>
  <c r="O1055" i="1"/>
  <c r="O2505" i="1"/>
  <c r="O800" i="1"/>
  <c r="O2790" i="1"/>
  <c r="O4906" i="1"/>
  <c r="O1975" i="1"/>
  <c r="O3332" i="1"/>
  <c r="O590" i="1"/>
  <c r="O771" i="1"/>
  <c r="O1395" i="1"/>
  <c r="O4109" i="1"/>
  <c r="O2923" i="1"/>
  <c r="O3406" i="1"/>
  <c r="O2433" i="1"/>
  <c r="O4742" i="1"/>
  <c r="O3513" i="1"/>
  <c r="O1244" i="1"/>
  <c r="O3535" i="1"/>
  <c r="O1608" i="1"/>
  <c r="O827" i="1"/>
  <c r="O1045" i="1"/>
  <c r="O2331" i="1"/>
  <c r="O2271" i="1"/>
  <c r="O4821" i="1"/>
  <c r="O2859" i="1"/>
  <c r="O2102" i="1"/>
  <c r="O735" i="1"/>
  <c r="O1154" i="1"/>
  <c r="O3241" i="1"/>
  <c r="O4086" i="1"/>
  <c r="O1953" i="1"/>
  <c r="O4709" i="1"/>
  <c r="O4820" i="1"/>
  <c r="O4129" i="1"/>
  <c r="O1928" i="1"/>
  <c r="O2208" i="1"/>
  <c r="O3554" i="1"/>
  <c r="O2205" i="1"/>
  <c r="O1213" i="1"/>
  <c r="O3726" i="1"/>
  <c r="O2562" i="1"/>
  <c r="O1699" i="1"/>
  <c r="O3345" i="1"/>
  <c r="O4955" i="1"/>
  <c r="O445" i="1"/>
  <c r="O1581" i="1"/>
  <c r="O4720" i="1"/>
  <c r="O640" i="1"/>
  <c r="O2927" i="1"/>
  <c r="O4050" i="1"/>
  <c r="O3880" i="1"/>
  <c r="O2134" i="1"/>
  <c r="O3391" i="1"/>
  <c r="O478" i="1"/>
  <c r="O3763" i="1"/>
  <c r="O253" i="1"/>
  <c r="O9" i="1"/>
  <c r="O1255" i="1"/>
  <c r="O5088" i="1"/>
  <c r="O1927" i="1"/>
  <c r="O3287" i="1"/>
  <c r="O4188" i="1"/>
  <c r="O707" i="1"/>
  <c r="O1386" i="1"/>
  <c r="O3139" i="1"/>
  <c r="O4242" i="1"/>
  <c r="O2008" i="1"/>
  <c r="O3312" i="1"/>
  <c r="O3479" i="1"/>
  <c r="O3238" i="1"/>
  <c r="O819" i="1"/>
  <c r="O4665" i="1"/>
  <c r="O343" i="1"/>
  <c r="O1102" i="1"/>
  <c r="O4662" i="1"/>
  <c r="O4788" i="1"/>
  <c r="O4943" i="1"/>
  <c r="O5023" i="1"/>
  <c r="O1180" i="1"/>
  <c r="O2559" i="1"/>
  <c r="O2272" i="1"/>
  <c r="O1435" i="1"/>
  <c r="O1290" i="1"/>
  <c r="O5077" i="1"/>
  <c r="O3386" i="1"/>
  <c r="O1856" i="1"/>
  <c r="O188" i="1"/>
  <c r="O1568" i="1"/>
  <c r="O805" i="1"/>
  <c r="O4279" i="1"/>
  <c r="O2588" i="1"/>
  <c r="O5036" i="1"/>
  <c r="O1211" i="1"/>
  <c r="O4357" i="1"/>
  <c r="O3585" i="1"/>
  <c r="O4385" i="1"/>
  <c r="O2566" i="1"/>
  <c r="O3918" i="1"/>
  <c r="O2947" i="1"/>
  <c r="O4382" i="1"/>
  <c r="O1504" i="1"/>
  <c r="O1181" i="1"/>
  <c r="O1690" i="1"/>
  <c r="O804" i="1"/>
  <c r="O728" i="1"/>
  <c r="O1273" i="1"/>
  <c r="O3001" i="1"/>
  <c r="O933" i="1"/>
  <c r="O2048" i="1"/>
  <c r="O978" i="1"/>
  <c r="O2500" i="1"/>
  <c r="O5201" i="1"/>
  <c r="O1383" i="1"/>
  <c r="O2507" i="1"/>
  <c r="O4005" i="1"/>
  <c r="O1162" i="1"/>
  <c r="O3998" i="1"/>
  <c r="O2226" i="1"/>
  <c r="O1765" i="1"/>
  <c r="O1770" i="1"/>
  <c r="O4516" i="1"/>
  <c r="O4230" i="1"/>
  <c r="O502" i="1"/>
  <c r="O1820" i="1"/>
  <c r="O3233" i="1"/>
  <c r="O3267" i="1"/>
  <c r="O3857" i="1"/>
  <c r="O3566" i="1"/>
  <c r="O3516" i="1"/>
  <c r="O3229" i="1"/>
  <c r="O822" i="1"/>
  <c r="O803" i="1"/>
  <c r="O178" i="1"/>
  <c r="O1784" i="1"/>
  <c r="O1673" i="1"/>
  <c r="O551" i="1"/>
  <c r="O1564" i="1"/>
  <c r="O3901" i="1"/>
  <c r="O2157" i="1"/>
  <c r="O643" i="1"/>
  <c r="O3038" i="1"/>
  <c r="O1621" i="1"/>
  <c r="O3003" i="1"/>
  <c r="O4650" i="1"/>
  <c r="O5209" i="1"/>
  <c r="O3583" i="1"/>
  <c r="O761" i="1"/>
  <c r="O3220" i="1"/>
  <c r="O2541" i="1"/>
  <c r="O3446" i="1"/>
  <c r="O2561" i="1"/>
  <c r="O1242" i="1"/>
  <c r="O4905" i="1"/>
  <c r="O2610" i="1"/>
  <c r="O1882" i="1"/>
  <c r="O2262" i="1"/>
  <c r="O2074" i="1"/>
  <c r="O1489" i="1"/>
  <c r="O5001" i="1"/>
  <c r="O4139" i="1"/>
  <c r="O1872" i="1"/>
  <c r="O789" i="1"/>
  <c r="O2415" i="1"/>
  <c r="O4413" i="1"/>
  <c r="O1348" i="1"/>
  <c r="O147" i="1"/>
  <c r="O2581" i="1"/>
  <c r="O354" i="1"/>
  <c r="O2946" i="1"/>
  <c r="O524" i="1"/>
  <c r="O2103" i="1"/>
  <c r="O1039" i="1"/>
  <c r="O3741" i="1"/>
  <c r="O1438" i="1"/>
  <c r="O660" i="1"/>
  <c r="O4521" i="1"/>
  <c r="O4740" i="1"/>
  <c r="O4339" i="1"/>
  <c r="O1860" i="1"/>
  <c r="O708" i="1"/>
  <c r="O2385" i="1"/>
  <c r="O94" i="1"/>
  <c r="O4802" i="1"/>
  <c r="O4414" i="1"/>
  <c r="O282" i="1"/>
  <c r="O4619" i="1"/>
  <c r="O689" i="1"/>
  <c r="O1705" i="1"/>
  <c r="O2981" i="1"/>
  <c r="O2597" i="1"/>
  <c r="O4825" i="1"/>
  <c r="O389" i="1"/>
  <c r="O323" i="1"/>
  <c r="O3296" i="1"/>
  <c r="O3863" i="1"/>
  <c r="O879" i="1"/>
  <c r="O3236" i="1"/>
  <c r="O4207" i="1"/>
  <c r="O3530" i="1"/>
  <c r="O907" i="1"/>
  <c r="O555" i="1"/>
  <c r="O1160" i="1"/>
  <c r="O482" i="1"/>
  <c r="O2599" i="1"/>
  <c r="O758" i="1"/>
  <c r="O287" i="1"/>
  <c r="O1755" i="1"/>
  <c r="O4710" i="1"/>
  <c r="O1492" i="1"/>
  <c r="O1412" i="1"/>
  <c r="O493" i="1"/>
  <c r="O606" i="1"/>
  <c r="O1853" i="1"/>
  <c r="O5133" i="1"/>
  <c r="O553" i="1"/>
  <c r="O2058" i="1"/>
  <c r="O27" i="1"/>
  <c r="O4366" i="1"/>
  <c r="O2486" i="1"/>
  <c r="O4557" i="1"/>
  <c r="O2336" i="1"/>
  <c r="O528" i="1"/>
  <c r="O169" i="1"/>
  <c r="O444" i="1"/>
  <c r="O1854" i="1"/>
  <c r="O2760" i="1"/>
  <c r="O1772" i="1"/>
  <c r="O886" i="1"/>
  <c r="O1156" i="1"/>
  <c r="O4604" i="1"/>
  <c r="O2424" i="1"/>
  <c r="O3917" i="1"/>
  <c r="O3687" i="1"/>
  <c r="O4049" i="1"/>
  <c r="O5111" i="1"/>
  <c r="O4997" i="1"/>
  <c r="O4609" i="1"/>
  <c r="O4380" i="1"/>
  <c r="O4134" i="1"/>
  <c r="O76" i="1"/>
  <c r="O718" i="1"/>
  <c r="O2601" i="1"/>
  <c r="O3004" i="1"/>
  <c r="O3101" i="1"/>
  <c r="O458" i="1"/>
  <c r="O2553" i="1"/>
  <c r="O474" i="1"/>
  <c r="O4973" i="1"/>
  <c r="O368" i="1"/>
  <c r="O5098" i="1"/>
  <c r="O2502" i="1"/>
  <c r="O1996" i="1"/>
  <c r="O3102" i="1"/>
  <c r="O3904" i="1"/>
  <c r="O3059" i="1"/>
  <c r="O623" i="1"/>
  <c r="O2136" i="1"/>
  <c r="O377" i="1"/>
  <c r="O4787" i="1"/>
  <c r="O4497" i="1"/>
  <c r="O2830" i="1"/>
  <c r="O1959" i="1"/>
  <c r="O159" i="1"/>
  <c r="O4055" i="1"/>
  <c r="O3653" i="1"/>
  <c r="O2669" i="1"/>
  <c r="O669" i="1"/>
  <c r="O3409" i="1"/>
  <c r="O3052" i="1"/>
  <c r="O1029" i="1"/>
  <c r="O1481" i="1"/>
  <c r="O158" i="1"/>
  <c r="O2871" i="1"/>
  <c r="O3205" i="1"/>
  <c r="O2395" i="1"/>
  <c r="O3821" i="1"/>
  <c r="O57" i="1"/>
  <c r="O1806" i="1"/>
  <c r="O2704" i="1"/>
  <c r="O4443" i="1"/>
  <c r="O4796" i="1"/>
  <c r="O3303" i="1"/>
  <c r="O128" i="1"/>
  <c r="O1538" i="1"/>
  <c r="O2359" i="1"/>
  <c r="O4144" i="1"/>
  <c r="O4351" i="1"/>
  <c r="O3013" i="1"/>
  <c r="O4931" i="1"/>
  <c r="O3933" i="1"/>
  <c r="O3083" i="1"/>
  <c r="O4425" i="1"/>
  <c r="O4778" i="1"/>
  <c r="O4633" i="1"/>
  <c r="O1703" i="1"/>
  <c r="O716" i="1"/>
  <c r="O4112" i="1"/>
  <c r="O423" i="1"/>
  <c r="O3626" i="1"/>
  <c r="O1915" i="1"/>
  <c r="O1513" i="1"/>
  <c r="O3786" i="1"/>
  <c r="O3135" i="1"/>
  <c r="O1366" i="1"/>
  <c r="O3527" i="1"/>
  <c r="O342" i="1"/>
  <c r="O3002" i="1"/>
  <c r="O2726" i="1"/>
  <c r="O2163" i="1"/>
  <c r="O5145" i="1"/>
  <c r="O2339" i="1"/>
  <c r="O1642" i="1"/>
  <c r="O4956" i="1"/>
  <c r="O656" i="1"/>
  <c r="O1314" i="1"/>
  <c r="O2938" i="1"/>
  <c r="O1612" i="1"/>
  <c r="O1898" i="1"/>
  <c r="O4224" i="1"/>
  <c r="O536" i="1"/>
  <c r="O554" i="1"/>
  <c r="O3370" i="1"/>
  <c r="O1167" i="1"/>
  <c r="O4213" i="1"/>
  <c r="O1479" i="1"/>
  <c r="O3259" i="1"/>
  <c r="O5086" i="1"/>
  <c r="O3744" i="1"/>
  <c r="O1766" i="1"/>
  <c r="O2353" i="1"/>
  <c r="O4178" i="1"/>
  <c r="O1910" i="1"/>
  <c r="O278" i="1"/>
  <c r="O2131" i="1"/>
  <c r="O3892" i="1"/>
  <c r="O4252" i="1"/>
  <c r="O351" i="1"/>
  <c r="O3733" i="1"/>
  <c r="O4016" i="1"/>
  <c r="O3943" i="1"/>
  <c r="O2400" i="1"/>
  <c r="O2811" i="1"/>
  <c r="O4651" i="1"/>
  <c r="O2513" i="1"/>
  <c r="O4040" i="1"/>
  <c r="O3376" i="1"/>
  <c r="O1087" i="1"/>
  <c r="O4468" i="1"/>
  <c r="O4792" i="1"/>
  <c r="O2673" i="1"/>
  <c r="O4015" i="1"/>
  <c r="O3183" i="1"/>
  <c r="O2029" i="1"/>
  <c r="O240" i="1"/>
  <c r="O1774" i="1"/>
  <c r="O1989" i="1"/>
  <c r="O1689" i="1"/>
  <c r="O5058" i="1"/>
  <c r="O4347" i="1"/>
  <c r="O2042" i="1"/>
  <c r="O2873" i="1"/>
  <c r="O3340" i="1"/>
  <c r="O4250" i="1"/>
  <c r="O4770" i="1"/>
  <c r="O2728" i="1"/>
  <c r="O4987" i="1"/>
  <c r="O3053" i="1"/>
  <c r="O3185" i="1"/>
  <c r="O1808" i="1"/>
  <c r="O2172" i="1"/>
  <c r="O5223" i="1"/>
  <c r="O953" i="1"/>
  <c r="O1164" i="1"/>
  <c r="O1272" i="1"/>
  <c r="O1195" i="1"/>
  <c r="O4917" i="1"/>
  <c r="O2874" i="1"/>
  <c r="O2674" i="1"/>
  <c r="O4416" i="1"/>
  <c r="O2203" i="1"/>
  <c r="O1447" i="1"/>
  <c r="O1789" i="1"/>
  <c r="O549" i="1"/>
  <c r="O4012" i="1"/>
  <c r="O2179" i="1"/>
  <c r="O1647" i="1"/>
  <c r="O5182" i="1"/>
  <c r="O4797" i="1"/>
  <c r="O4196" i="1"/>
  <c r="O2328" i="1"/>
  <c r="O2470" i="1"/>
  <c r="O3732" i="1"/>
  <c r="O4595" i="1"/>
  <c r="O3813" i="1"/>
  <c r="O3408" i="1"/>
  <c r="O796" i="1"/>
  <c r="O3246" i="1"/>
  <c r="O2705" i="1"/>
  <c r="O3793" i="1"/>
  <c r="O2730" i="1"/>
  <c r="O3358" i="1"/>
  <c r="O33" i="1"/>
  <c r="O4087" i="1"/>
  <c r="O1048" i="1"/>
  <c r="O3266" i="1"/>
  <c r="O646" i="1"/>
  <c r="O2258" i="1"/>
  <c r="O3802" i="1"/>
  <c r="O1542" i="1"/>
  <c r="O4046" i="1"/>
  <c r="O2223" i="1"/>
  <c r="O3015" i="1"/>
  <c r="O4456" i="1"/>
  <c r="O1084" i="1"/>
  <c r="O2897" i="1"/>
  <c r="O1610" i="1"/>
  <c r="O303" i="1"/>
  <c r="O1964" i="1"/>
  <c r="O2899" i="1"/>
  <c r="O565" i="1"/>
  <c r="O2184" i="1"/>
  <c r="O2439" i="1"/>
  <c r="O3799" i="1"/>
  <c r="O2861" i="1"/>
  <c r="O3737" i="1"/>
  <c r="O2143" i="1"/>
  <c r="O3996" i="1"/>
  <c r="O962" i="1"/>
  <c r="O514" i="1"/>
  <c r="O241" i="1"/>
  <c r="O1205" i="1"/>
  <c r="O1005" i="1"/>
  <c r="O4447" i="1"/>
  <c r="O1451" i="1"/>
  <c r="O4496" i="1"/>
  <c r="O304" i="1"/>
  <c r="O21" i="1"/>
  <c r="O4649" i="1"/>
  <c r="O3401" i="1"/>
  <c r="O537" i="1"/>
  <c r="O4361" i="1"/>
  <c r="O404" i="1"/>
  <c r="O891" i="1"/>
  <c r="O2449" i="1"/>
  <c r="O4827" i="1"/>
  <c r="O4298" i="1"/>
  <c r="O3825" i="1"/>
  <c r="O4969" i="1"/>
  <c r="O2998" i="1"/>
  <c r="O4073" i="1"/>
  <c r="O4274" i="1"/>
  <c r="O3423" i="1"/>
  <c r="O3575" i="1"/>
  <c r="O3843" i="1"/>
  <c r="O873" i="1"/>
  <c r="O4141" i="1"/>
  <c r="O1514" i="1"/>
  <c r="O4594" i="1"/>
  <c r="O5034" i="1"/>
  <c r="O1310" i="1"/>
  <c r="O3064" i="1"/>
  <c r="O4000" i="1"/>
  <c r="O2242" i="1"/>
  <c r="O2023" i="1"/>
  <c r="O4824" i="1"/>
  <c r="O2887" i="1"/>
  <c r="O5170" i="1"/>
  <c r="O4938" i="1"/>
  <c r="O4542" i="1"/>
  <c r="O1141" i="1"/>
  <c r="O3251" i="1"/>
  <c r="O1814" i="1"/>
  <c r="O2971" i="1"/>
  <c r="O2325" i="1"/>
  <c r="O2337" i="1"/>
  <c r="O3022" i="1"/>
  <c r="O4567" i="1"/>
  <c r="O4430" i="1"/>
  <c r="O992" i="1"/>
  <c r="O795" i="1"/>
  <c r="O3920" i="1"/>
  <c r="O3455" i="1"/>
  <c r="O4453" i="1"/>
  <c r="O814" i="1"/>
  <c r="O1136" i="1"/>
  <c r="O4352" i="1"/>
  <c r="O857" i="1"/>
  <c r="O4023" i="1"/>
  <c r="O2532" i="1"/>
  <c r="O1112" i="1"/>
  <c r="O114" i="1"/>
  <c r="O1646" i="1"/>
  <c r="O2437" i="1"/>
  <c r="O582" i="1"/>
  <c r="O1331" i="1"/>
  <c r="O2818" i="1"/>
  <c r="O3736" i="1"/>
  <c r="O413" i="1"/>
  <c r="O1768" i="1"/>
  <c r="O1270" i="1"/>
  <c r="O543" i="1"/>
  <c r="O2761" i="1"/>
  <c r="O576" i="1"/>
  <c r="O3239" i="1"/>
  <c r="O4829" i="1"/>
  <c r="O4147" i="1"/>
  <c r="O4221" i="1"/>
  <c r="O2001" i="1"/>
  <c r="O3169" i="1"/>
  <c r="O1468" i="1"/>
  <c r="O3809" i="1"/>
  <c r="O328" i="1"/>
  <c r="O4559" i="1"/>
  <c r="O1038" i="1"/>
  <c r="O3910" i="1"/>
  <c r="O1730" i="1"/>
  <c r="O4336" i="1"/>
  <c r="O944" i="1"/>
  <c r="O4066" i="1"/>
  <c r="O279" i="1"/>
  <c r="O3174" i="1"/>
  <c r="O4571" i="1"/>
  <c r="O715" i="1"/>
  <c r="O3663" i="1"/>
  <c r="O4741" i="1"/>
  <c r="O671" i="1"/>
  <c r="O1960" i="1"/>
  <c r="O3035" i="1"/>
  <c r="O110" i="1"/>
  <c r="O577" i="1"/>
  <c r="O3460" i="1"/>
  <c r="O2772" i="1"/>
  <c r="O4893" i="1"/>
  <c r="O4614" i="1"/>
  <c r="O2260" i="1"/>
  <c r="O3346" i="1"/>
  <c r="O1046" i="1"/>
  <c r="O121" i="1"/>
  <c r="O895" i="1"/>
  <c r="O4098" i="1"/>
  <c r="O4313" i="1"/>
  <c r="O322" i="1"/>
  <c r="O1559" i="1"/>
  <c r="O4472" i="1"/>
  <c r="O50" i="1"/>
  <c r="O2539" i="1"/>
  <c r="O3812" i="1"/>
  <c r="O336" i="1"/>
  <c r="O3222" i="1"/>
  <c r="O2376" i="1"/>
  <c r="O78" i="1"/>
  <c r="O3366" i="1"/>
  <c r="O4045" i="1"/>
  <c r="O4502" i="1"/>
  <c r="O4640" i="1"/>
  <c r="O1665" i="1"/>
  <c r="O996" i="1"/>
  <c r="O1027" i="1"/>
  <c r="O2324" i="1"/>
  <c r="O2593" i="1"/>
  <c r="O4127" i="1"/>
  <c r="O1079" i="1"/>
  <c r="O4131" i="1"/>
  <c r="O1804" i="1"/>
  <c r="O1260" i="1"/>
  <c r="O136" i="1"/>
  <c r="O2943" i="1"/>
  <c r="O1727" i="1"/>
  <c r="O4883" i="1"/>
  <c r="O5091" i="1"/>
  <c r="O2678" i="1"/>
  <c r="O2346" i="1"/>
  <c r="O982" i="1"/>
  <c r="O2647" i="1"/>
  <c r="O2330" i="1"/>
  <c r="O4170" i="1"/>
  <c r="O484" i="1"/>
  <c r="O2152" i="1"/>
  <c r="O1432" i="1"/>
  <c r="O5132" i="1"/>
  <c r="O4459" i="1"/>
  <c r="O4830" i="1"/>
  <c r="O2666" i="1"/>
  <c r="O3922" i="1"/>
  <c r="O3472" i="1"/>
  <c r="O3542" i="1"/>
  <c r="O5059" i="1"/>
  <c r="O1796" i="1"/>
  <c r="O1330" i="1"/>
  <c r="O2165" i="1"/>
  <c r="O3794" i="1"/>
  <c r="O3256" i="1"/>
  <c r="O639" i="1"/>
  <c r="O661" i="1"/>
  <c r="O4296" i="1"/>
  <c r="O495" i="1"/>
  <c r="O3374" i="1"/>
  <c r="O1521" i="1"/>
  <c r="O3166" i="1"/>
  <c r="O1243" i="1"/>
  <c r="O179" i="1"/>
  <c r="O548" i="1"/>
  <c r="O3853" i="1"/>
  <c r="O2904" i="1"/>
  <c r="O4124" i="1"/>
  <c r="O5025" i="1"/>
  <c r="O2621" i="1"/>
  <c r="O3956" i="1"/>
  <c r="O1385" i="1"/>
  <c r="O4628" i="1"/>
  <c r="O4293" i="1"/>
  <c r="O3728" i="1"/>
  <c r="O2253" i="1"/>
  <c r="O2282" i="1"/>
  <c r="O2237" i="1"/>
  <c r="O4011" i="1"/>
  <c r="O2538" i="1"/>
  <c r="O4077" i="1"/>
  <c r="O2766" i="1"/>
  <c r="O1442" i="1"/>
  <c r="O2775" i="1"/>
  <c r="O487" i="1"/>
  <c r="O4697" i="1"/>
  <c r="O836" i="1"/>
  <c r="O3443" i="1"/>
  <c r="O321" i="1"/>
  <c r="O3100" i="1"/>
  <c r="O402" i="1"/>
  <c r="O2682" i="1"/>
  <c r="O2546" i="1"/>
  <c r="O4429" i="1"/>
  <c r="O1553" i="1"/>
  <c r="O721" i="1"/>
  <c r="O4187" i="1"/>
  <c r="O3056" i="1"/>
  <c r="O2796" i="1"/>
  <c r="O1862" i="1"/>
  <c r="O4862" i="1"/>
  <c r="O3177" i="1"/>
  <c r="O1011" i="1"/>
  <c r="O3979" i="1"/>
  <c r="O5092" i="1"/>
  <c r="O3531" i="1"/>
  <c r="O2151" i="1"/>
  <c r="O520" i="1"/>
  <c r="O2290" i="1"/>
  <c r="O511" i="1"/>
  <c r="O2479" i="1"/>
  <c r="O2432" i="1"/>
  <c r="O4638" i="1"/>
  <c r="O5052" i="1"/>
  <c r="O3078" i="1"/>
  <c r="O4657" i="1"/>
  <c r="O5207" i="1"/>
  <c r="O3131" i="1"/>
  <c r="O2806" i="1"/>
  <c r="O2743" i="1"/>
  <c r="O1822" i="1"/>
  <c r="O2397" i="1"/>
  <c r="O5012" i="1"/>
  <c r="O3903" i="1"/>
  <c r="O3562" i="1"/>
  <c r="O3851" i="1"/>
  <c r="O4138" i="1"/>
  <c r="O4911" i="1"/>
  <c r="O3161" i="1"/>
  <c r="O161" i="1"/>
  <c r="O442" i="1"/>
  <c r="O3041" i="1"/>
  <c r="O503" i="1"/>
  <c r="O1208" i="1"/>
  <c r="O3680" i="1"/>
  <c r="O337" i="1"/>
  <c r="O1200" i="1"/>
  <c r="O1089" i="1"/>
  <c r="O3560" i="1"/>
  <c r="O4078" i="1"/>
  <c r="O1193" i="1"/>
  <c r="O1304" i="1"/>
  <c r="O2843" i="1"/>
  <c r="O1394" i="1"/>
  <c r="O4495" i="1"/>
  <c r="O607" i="1"/>
  <c r="O2495" i="1"/>
  <c r="O4838" i="1"/>
  <c r="O2771" i="1"/>
  <c r="O2788" i="1"/>
  <c r="O847" i="1"/>
  <c r="O4999" i="1"/>
  <c r="O82" i="1"/>
  <c r="O749" i="1"/>
  <c r="O2344" i="1"/>
  <c r="O4940" i="1"/>
  <c r="O2471" i="1"/>
  <c r="O1485" i="1"/>
  <c r="O1097" i="1"/>
  <c r="O1467" i="1"/>
  <c r="O401" i="1"/>
  <c r="O2015" i="1"/>
  <c r="O5106" i="1"/>
  <c r="O4297" i="1"/>
  <c r="O2578" i="1"/>
  <c r="O3159" i="1"/>
  <c r="O1161" i="1"/>
  <c r="O4517" i="1"/>
  <c r="O3392" i="1"/>
  <c r="O203" i="1"/>
  <c r="O1615" i="1"/>
  <c r="O4342" i="1"/>
  <c r="O5128" i="1"/>
  <c r="O4921" i="1"/>
  <c r="O3025" i="1"/>
  <c r="O2307" i="1"/>
  <c r="O501" i="1"/>
  <c r="O2095" i="1"/>
  <c r="O1955" i="1"/>
  <c r="O3037" i="1"/>
  <c r="O2289" i="1"/>
  <c r="O183" i="1"/>
  <c r="O1068" i="1"/>
  <c r="O325" i="1"/>
  <c r="O4441" i="1"/>
  <c r="O429" i="1"/>
  <c r="O4237" i="1"/>
  <c r="O4266" i="1"/>
  <c r="O4068" i="1"/>
  <c r="O3638" i="1"/>
  <c r="O45" i="1"/>
  <c r="O369" i="1"/>
  <c r="O1788" i="1"/>
  <c r="O3104" i="1"/>
  <c r="O102" i="1"/>
  <c r="O908" i="1"/>
  <c r="O2368" i="1"/>
  <c r="O223" i="1"/>
  <c r="O1817" i="1"/>
  <c r="O1235" i="1"/>
  <c r="O4892" i="1"/>
  <c r="O3757" i="1"/>
  <c r="O1021" i="1"/>
  <c r="O2040" i="1"/>
  <c r="O5173" i="1"/>
  <c r="O2503" i="1"/>
  <c r="O769" i="1"/>
  <c r="O1280" i="1"/>
  <c r="O1199" i="1"/>
  <c r="O2268" i="1"/>
  <c r="O3601" i="1"/>
  <c r="O3048" i="1"/>
  <c r="O3310" i="1"/>
  <c r="O1529" i="1"/>
  <c r="O1500" i="1"/>
  <c r="O2267" i="1"/>
  <c r="O779" i="1"/>
  <c r="O2768" i="1"/>
  <c r="O430" i="1"/>
  <c r="O3021" i="1"/>
  <c r="O2679" i="1"/>
  <c r="O4804" i="1"/>
  <c r="O2813" i="1"/>
  <c r="O539" i="1"/>
  <c r="O1396" i="1"/>
  <c r="O2548" i="1"/>
  <c r="O314" i="1"/>
  <c r="O4933" i="1"/>
  <c r="O4027" i="1"/>
  <c r="O324" i="1"/>
  <c r="O3780" i="1"/>
  <c r="O790" i="1"/>
  <c r="O2785" i="1"/>
  <c r="O2149" i="1"/>
  <c r="O3840" i="1"/>
  <c r="O2519" i="1"/>
  <c r="O1794" i="1"/>
  <c r="O2373" i="1"/>
  <c r="O1060" i="1"/>
  <c r="O4988" i="1"/>
  <c r="O2183" i="1"/>
  <c r="O2522" i="1"/>
  <c r="O4702" i="1"/>
  <c r="O446" i="1"/>
  <c r="O4314" i="1"/>
  <c r="O4842" i="1"/>
  <c r="O1512" i="1"/>
  <c r="O250" i="1"/>
  <c r="O4488" i="1"/>
  <c r="O3274" i="1"/>
  <c r="O1074" i="1"/>
  <c r="O4641" i="1"/>
  <c r="O61" i="1"/>
  <c r="O1939" i="1"/>
  <c r="O2883" i="1"/>
  <c r="O2754" i="1"/>
  <c r="O1031" i="1"/>
  <c r="O4677" i="1"/>
  <c r="O1561" i="1"/>
  <c r="O3430" i="1"/>
  <c r="O3306" i="1"/>
  <c r="O1053" i="1"/>
  <c r="O3603" i="1"/>
  <c r="O1268" i="1"/>
  <c r="O3669" i="1"/>
  <c r="O3768" i="1"/>
  <c r="O1441" i="1"/>
  <c r="O684" i="1"/>
  <c r="O1172" i="1"/>
  <c r="O1177" i="1"/>
  <c r="O2388" i="1"/>
  <c r="O4234" i="1"/>
  <c r="O3713" i="1"/>
  <c r="O2097" i="1"/>
  <c r="O1848" i="1"/>
  <c r="O981" i="1"/>
  <c r="O4277" i="1"/>
  <c r="O257" i="1"/>
  <c r="O1149" i="1"/>
  <c r="O2911" i="1"/>
  <c r="O2952" i="1"/>
  <c r="O1742" i="1"/>
  <c r="O1830" i="1"/>
  <c r="O2644" i="1"/>
  <c r="O2808" i="1"/>
  <c r="O4712" i="1"/>
  <c r="O4375" i="1"/>
  <c r="O1296" i="1"/>
  <c r="O768" i="1"/>
  <c r="O968" i="1"/>
  <c r="O2068" i="1"/>
  <c r="O213" i="1"/>
  <c r="O3447" i="1"/>
  <c r="O4411" i="1"/>
  <c r="O2261" i="1"/>
  <c r="O2964" i="1"/>
  <c r="O1591" i="1"/>
  <c r="O4806" i="1"/>
  <c r="O4324" i="1"/>
  <c r="O5176" i="1"/>
  <c r="O591" i="1"/>
  <c r="O4612" i="1"/>
  <c r="O1887" i="1"/>
  <c r="O1256" i="1"/>
  <c r="O854" i="1"/>
  <c r="O605" i="1"/>
  <c r="O4967" i="1"/>
  <c r="O409" i="1"/>
  <c r="O2293" i="1"/>
  <c r="O4120" i="1"/>
  <c r="O2484" i="1"/>
  <c r="O4006" i="1"/>
  <c r="O2750" i="1"/>
  <c r="O3411" i="1"/>
  <c r="O4480" i="1"/>
  <c r="O3619" i="1"/>
  <c r="O3844" i="1"/>
  <c r="O1528" i="1"/>
  <c r="O5078" i="1"/>
  <c r="O346" i="1"/>
  <c r="O311" i="1"/>
  <c r="O232" i="1"/>
  <c r="O4448" i="1"/>
  <c r="O1674" i="1"/>
  <c r="O3495" i="1"/>
  <c r="O2054" i="1"/>
  <c r="O1007" i="1"/>
  <c r="O4822" i="1"/>
  <c r="O1764" i="1"/>
  <c r="O2222" i="1"/>
  <c r="O2416" i="1"/>
  <c r="O1576" i="1"/>
  <c r="O2078" i="1"/>
  <c r="O2737" i="1"/>
  <c r="O2724" i="1"/>
  <c r="O3217" i="1"/>
  <c r="O1378" i="1"/>
  <c r="O5137" i="1"/>
  <c r="O5050" i="1"/>
  <c r="O2073" i="1"/>
  <c r="O3085" i="1"/>
  <c r="O3153" i="1"/>
  <c r="O3124" i="1"/>
  <c r="O4438" i="1"/>
  <c r="O995" i="1"/>
  <c r="O2256" i="1"/>
  <c r="O1026" i="1"/>
  <c r="O4030" i="1"/>
  <c r="O4722" i="1"/>
  <c r="O3919" i="1"/>
  <c r="O2304" i="1"/>
  <c r="O4895" i="1"/>
  <c r="O2690" i="1"/>
  <c r="O4646" i="1"/>
  <c r="O5142" i="1"/>
  <c r="O2954" i="1"/>
  <c r="O2793" i="1"/>
  <c r="O3625" i="1"/>
  <c r="O4760" i="1"/>
  <c r="O2220" i="1"/>
  <c r="O725" i="1"/>
  <c r="O308" i="1"/>
  <c r="O4538" i="1"/>
  <c r="O4816" i="1"/>
  <c r="O496" i="1"/>
  <c r="O1421" i="1"/>
  <c r="O1224" i="1"/>
  <c r="O2633" i="1"/>
  <c r="O4566" i="1"/>
  <c r="O1567" i="1"/>
  <c r="O1502" i="1"/>
  <c r="O1346" i="1"/>
  <c r="O2685" i="1"/>
  <c r="O4807" i="1"/>
  <c r="O1158" i="1"/>
  <c r="O3076" i="1"/>
  <c r="O3146" i="1"/>
  <c r="O4939" i="1"/>
  <c r="O1482" i="1"/>
  <c r="O4397" i="1"/>
  <c r="O1535" i="1"/>
  <c r="O2021" i="1"/>
  <c r="O3125" i="1"/>
  <c r="O4152" i="1"/>
  <c r="O1198" i="1"/>
  <c r="O3070" i="1"/>
  <c r="O510" i="1"/>
  <c r="O3798" i="1"/>
  <c r="O626" i="1"/>
  <c r="O4422" i="1"/>
  <c r="O2917" i="1"/>
  <c r="O872" i="1"/>
  <c r="O2198" i="1"/>
  <c r="O3141" i="1"/>
  <c r="O3613" i="1"/>
  <c r="O4026" i="1"/>
  <c r="O1135" i="1"/>
  <c r="O604" i="1"/>
  <c r="O3394" i="1"/>
  <c r="O4446" i="1"/>
  <c r="O1223" i="1"/>
  <c r="O588" i="1"/>
  <c r="O260" i="1"/>
  <c r="O866" i="1"/>
  <c r="O2667" i="1"/>
  <c r="O2399" i="1"/>
  <c r="O4511" i="1"/>
  <c r="O4228" i="1"/>
  <c r="O775" i="1"/>
  <c r="O1369" i="1"/>
  <c r="O4031" i="1"/>
  <c r="O1588" i="1"/>
  <c r="O2478" i="1"/>
  <c r="O4116" i="1"/>
  <c r="O2096" i="1"/>
  <c r="O935" i="1"/>
  <c r="O813" i="1"/>
  <c r="O2549" i="1"/>
  <c r="O4334" i="1"/>
  <c r="O4180" i="1"/>
  <c r="O989" i="1"/>
  <c r="O3907" i="1"/>
  <c r="O1962" i="1"/>
  <c r="O119" i="1"/>
  <c r="O2661" i="1"/>
  <c r="O4588" i="1"/>
  <c r="O4810" i="1"/>
  <c r="O4270" i="1"/>
  <c r="O1350" i="1"/>
  <c r="O4346" i="1"/>
  <c r="O2322" i="1"/>
  <c r="O1842" i="1"/>
  <c r="O820" i="1"/>
  <c r="O4872" i="1"/>
  <c r="O4700" i="1"/>
  <c r="O165" i="1"/>
  <c r="O3192" i="1"/>
  <c r="O823" i="1"/>
  <c r="O1956" i="1"/>
  <c r="O1445" i="1"/>
  <c r="O699" i="1"/>
  <c r="O1753" i="1"/>
  <c r="O1629" i="1"/>
  <c r="O4460" i="1"/>
  <c r="O1339" i="1"/>
  <c r="O2338" i="1"/>
  <c r="O475" i="1"/>
  <c r="O2799" i="1"/>
  <c r="O494" i="1"/>
  <c r="O2427" i="1"/>
  <c r="O4137" i="1"/>
  <c r="O695" i="1"/>
  <c r="O2411" i="1"/>
  <c r="O1573" i="1"/>
  <c r="O5226" i="1"/>
  <c r="O3248" i="1"/>
  <c r="O2956" i="1"/>
  <c r="O275" i="1"/>
  <c r="O4146" i="1"/>
  <c r="O4875" i="1"/>
  <c r="O2547" i="1"/>
  <c r="O4454" i="1"/>
  <c r="O4871" i="1"/>
  <c r="O1683" i="1"/>
  <c r="O4831" i="1"/>
  <c r="O4814" i="1"/>
  <c r="O390" i="1"/>
  <c r="O1737" i="1"/>
  <c r="O2890" i="1"/>
  <c r="O1297" i="1"/>
  <c r="O4986" i="1"/>
  <c r="O848" i="1"/>
  <c r="O3980" i="1"/>
  <c r="O4389" i="1"/>
  <c r="O1600" i="1"/>
  <c r="O2398" i="1"/>
  <c r="O1391" i="1"/>
  <c r="O2135" i="1"/>
  <c r="O3913" i="1"/>
  <c r="O864" i="1"/>
  <c r="O4984" i="1"/>
  <c r="O3963" i="1"/>
  <c r="O4896" i="1"/>
  <c r="O4251" i="1"/>
  <c r="O4780" i="1"/>
  <c r="O2544" i="1"/>
  <c r="O1546" i="1"/>
  <c r="O2994" i="1"/>
  <c r="O5096" i="1"/>
  <c r="O3651" i="1"/>
  <c r="O1901" i="1"/>
  <c r="O218" i="1"/>
  <c r="O4423" i="1"/>
  <c r="O2457" i="1"/>
  <c r="O5041" i="1"/>
  <c r="O564" i="1"/>
  <c r="O2595" i="1"/>
  <c r="O1712" i="1"/>
  <c r="O3710" i="1"/>
  <c r="O1861" i="1"/>
  <c r="O1010" i="1"/>
  <c r="O3833" i="1"/>
  <c r="O4859" i="1"/>
  <c r="O839" i="1"/>
  <c r="O675" i="1"/>
  <c r="O1498" i="1"/>
  <c r="O698" i="1"/>
  <c r="O2252" i="1"/>
  <c r="O897" i="1"/>
  <c r="O486" i="1"/>
  <c r="O2967" i="1"/>
  <c r="O11" i="1"/>
  <c r="O3926" i="1"/>
  <c r="O7" i="1"/>
  <c r="O620" i="1"/>
  <c r="O4020" i="1"/>
  <c r="O3295" i="1"/>
  <c r="O46" i="1"/>
  <c r="O3954" i="1"/>
  <c r="O2629" i="1"/>
  <c r="O3351" i="1"/>
  <c r="O235" i="1"/>
  <c r="O1092" i="1"/>
  <c r="O1052" i="1"/>
  <c r="O1317" i="1"/>
  <c r="O807" i="1"/>
  <c r="O3335" i="1"/>
  <c r="O964" i="1"/>
  <c r="O3421" i="1"/>
  <c r="O2384" i="1"/>
  <c r="O4350" i="1"/>
  <c r="O1805" i="1"/>
  <c r="O4733" i="1"/>
  <c r="O4363" i="1"/>
  <c r="O3997" i="1"/>
  <c r="O1655" i="1"/>
  <c r="O717" i="1"/>
  <c r="O4928" i="1"/>
  <c r="O3856" i="1"/>
  <c r="O1329" i="1"/>
  <c r="O4017" i="1"/>
  <c r="O1648" i="1"/>
  <c r="O4126" i="1"/>
  <c r="O3060" i="1"/>
  <c r="O2563" i="1"/>
  <c r="O2010" i="1"/>
  <c r="O3356" i="1"/>
  <c r="O2651" i="1"/>
  <c r="O3279" i="1"/>
  <c r="O5183" i="1"/>
  <c r="O2392" i="1"/>
  <c r="O5149" i="1"/>
  <c r="O4910" i="1"/>
  <c r="O969" i="1"/>
  <c r="O2630" i="1"/>
  <c r="O691" i="1"/>
  <c r="O4914" i="1"/>
  <c r="O1857" i="1"/>
  <c r="O403" i="1"/>
  <c r="O2283" i="1"/>
  <c r="O1902" i="1"/>
  <c r="O3231" i="1"/>
  <c r="O2596" i="1"/>
  <c r="O3425" i="1"/>
  <c r="O876" i="1"/>
  <c r="O3456" i="1"/>
  <c r="O4531" i="1"/>
  <c r="O3428" i="1"/>
  <c r="O202" i="1"/>
  <c r="O2928" i="1"/>
  <c r="O2984" i="1"/>
  <c r="O987" i="1"/>
  <c r="O2756" i="1"/>
  <c r="O3559" i="1"/>
  <c r="O3095" i="1"/>
  <c r="O3314" i="1"/>
  <c r="O3962" i="1"/>
  <c r="O4885" i="1"/>
  <c r="O2228" i="1"/>
  <c r="O917" i="1"/>
  <c r="O4908" i="1"/>
  <c r="O1752" i="1"/>
  <c r="O1711" i="1"/>
  <c r="O3397" i="1"/>
  <c r="O1335" i="1"/>
  <c r="O5102" i="1"/>
  <c r="O638" i="1"/>
  <c r="O2639" i="1"/>
  <c r="O4089" i="1"/>
  <c r="O616" i="1"/>
  <c r="O3582" i="1"/>
  <c r="O3648" i="1"/>
  <c r="O1698" i="1"/>
  <c r="O4598" i="1"/>
  <c r="O2420" i="1"/>
  <c r="O3353" i="1"/>
  <c r="O209" i="1"/>
  <c r="O579" i="1"/>
  <c r="O1819" i="1"/>
  <c r="O5049" i="1"/>
  <c r="O3252" i="1"/>
  <c r="O1306" i="1"/>
  <c r="O3940" i="1"/>
  <c r="O2854" i="1"/>
  <c r="O268" i="1"/>
  <c r="O1178" i="1"/>
  <c r="O83" i="1"/>
  <c r="O3541" i="1"/>
  <c r="O630" i="1"/>
  <c r="O2052" i="1"/>
  <c r="O3099" i="1"/>
  <c r="O2313" i="1"/>
  <c r="O2401" i="1"/>
  <c r="O1664" i="1"/>
  <c r="O2934" i="1"/>
  <c r="O231" i="1"/>
  <c r="O4600" i="1"/>
  <c r="O1426" i="1"/>
  <c r="O4328" i="1"/>
  <c r="O4979" i="1"/>
  <c r="O3469" i="1"/>
  <c r="O5177" i="1"/>
  <c r="O2249" i="1"/>
  <c r="O1147" i="1"/>
  <c r="O3074" i="1"/>
  <c r="O386" i="1"/>
  <c r="O451" i="1"/>
  <c r="O880" i="1"/>
  <c r="O998" i="1"/>
  <c r="O4373" i="1"/>
  <c r="O4154" i="1"/>
  <c r="O5056" i="1"/>
  <c r="O1175" i="1"/>
  <c r="O3371" i="1"/>
  <c r="O3491" i="1"/>
  <c r="O1916" i="1"/>
  <c r="O2079" i="1"/>
  <c r="O4957" i="1"/>
  <c r="O4239" i="1"/>
  <c r="O126" i="1"/>
  <c r="O3487" i="1"/>
  <c r="O1929" i="1"/>
  <c r="O2137" i="1"/>
  <c r="O4811" i="1"/>
  <c r="O2554" i="1"/>
  <c r="O2846" i="1"/>
  <c r="O2533" i="1"/>
  <c r="O4271" i="1"/>
  <c r="O1677" i="1"/>
  <c r="O4323" i="1"/>
  <c r="O108" i="1"/>
  <c r="O2853" i="1"/>
  <c r="O2905" i="1"/>
  <c r="O887" i="1"/>
  <c r="O5222" i="1"/>
  <c r="O4445" i="1"/>
  <c r="O3243" i="1"/>
  <c r="O4010" i="1"/>
  <c r="O2201" i="1"/>
  <c r="O3773" i="1"/>
  <c r="O1326" i="1"/>
  <c r="O381" i="1"/>
  <c r="O985" i="1"/>
  <c r="O3079" i="1"/>
  <c r="O3678" i="1"/>
  <c r="O4537" i="1"/>
  <c r="O2707" i="1"/>
  <c r="O4980" i="1"/>
  <c r="O1189" i="1"/>
  <c r="O267" i="1"/>
  <c r="O4772" i="1"/>
  <c r="O894" i="1"/>
  <c r="O1980" i="1"/>
  <c r="O799" i="1"/>
  <c r="O1992" i="1"/>
  <c r="O3885" i="1"/>
  <c r="O3179" i="1"/>
  <c r="O4484" i="1"/>
  <c r="O2355" i="1"/>
  <c r="O4800" i="1"/>
  <c r="O4582" i="1"/>
  <c r="O3235" i="1"/>
  <c r="O1654" i="1"/>
  <c r="O2122" i="1"/>
  <c r="O1660" i="1"/>
  <c r="O3313" i="1"/>
  <c r="O530" i="1"/>
  <c r="O1300" i="1"/>
  <c r="O2714" i="1"/>
  <c r="O1293" i="1"/>
  <c r="O1692" i="1"/>
  <c r="O1911" i="1"/>
  <c r="O1082" i="1"/>
  <c r="O1114" i="1"/>
  <c r="O1845" i="1"/>
  <c r="O4544" i="1"/>
  <c r="O1987" i="1"/>
  <c r="O1032" i="1"/>
  <c r="O2783" i="1"/>
  <c r="O2536" i="1"/>
  <c r="O3879" i="1"/>
  <c r="O2004" i="1"/>
  <c r="O1228" i="1"/>
  <c r="O415" i="1"/>
  <c r="O180" i="1"/>
  <c r="O2791" i="1"/>
  <c r="O3749" i="1"/>
  <c r="O3864" i="1"/>
  <c r="O2394" i="1"/>
  <c r="O2255" i="1"/>
  <c r="O674" i="1"/>
  <c r="O3368" i="1"/>
  <c r="O3383" i="1"/>
  <c r="O327" i="1"/>
  <c r="O1144" i="1"/>
  <c r="O3848" i="1"/>
  <c r="O4226" i="1"/>
  <c r="O1057" i="1"/>
  <c r="O1456" i="1"/>
  <c r="O3553" i="1"/>
  <c r="O4691" i="1"/>
  <c r="O4449" i="1"/>
  <c r="O2583" i="1"/>
  <c r="O1558" i="1"/>
  <c r="O2665" i="1"/>
  <c r="O5060" i="1"/>
  <c r="O4996" i="1"/>
  <c r="O1988" i="1"/>
  <c r="O812" i="1"/>
  <c r="O3250" i="1"/>
  <c r="O4853" i="1"/>
  <c r="O3474" i="1"/>
  <c r="O319" i="1"/>
  <c r="O490" i="1"/>
  <c r="O273" i="1"/>
  <c r="O4773" i="1"/>
  <c r="O3275" i="1"/>
  <c r="O869" i="1"/>
  <c r="O2637" i="1"/>
  <c r="O2658" i="1"/>
  <c r="O395" i="1"/>
  <c r="O3787" i="1"/>
  <c r="O3620" i="1"/>
  <c r="O3133" i="1"/>
  <c r="O4421" i="1"/>
  <c r="O100" i="1"/>
  <c r="O5202" i="1"/>
  <c r="O1254" i="1"/>
  <c r="O4104" i="1"/>
  <c r="O1638" i="1"/>
  <c r="O1215" i="1"/>
  <c r="O2591" i="1"/>
  <c r="O791" i="1"/>
  <c r="O732" i="1"/>
  <c r="O3096" i="1"/>
  <c r="O1295" i="1"/>
  <c r="O4932" i="1"/>
  <c r="O2722" i="1"/>
  <c r="O3378" i="1"/>
  <c r="O3000" i="1"/>
  <c r="O3569" i="1"/>
  <c r="O523" i="1"/>
  <c r="O1795" i="1"/>
  <c r="O4841" i="1"/>
  <c r="O3752" i="1"/>
  <c r="O4273" i="1"/>
  <c r="O142" i="1"/>
  <c r="O3745" i="1"/>
  <c r="O2389" i="1"/>
  <c r="O662" i="1"/>
  <c r="O3502" i="1"/>
  <c r="O4003" i="1"/>
  <c r="O261" i="1"/>
  <c r="O3817" i="1"/>
  <c r="O2684" i="1"/>
  <c r="O205" i="1"/>
  <c r="O1140" i="1"/>
  <c r="O419" i="1"/>
  <c r="O4616" i="1"/>
  <c r="O3195" i="1"/>
  <c r="O191" i="1"/>
  <c r="O105" i="1"/>
  <c r="O4265" i="1"/>
  <c r="O2347" i="1"/>
  <c r="O2720" i="1"/>
  <c r="O3031" i="1"/>
  <c r="O1938" i="1"/>
  <c r="O1525" i="1"/>
  <c r="O1214" i="1"/>
  <c r="O3860" i="1"/>
  <c r="O439" i="1"/>
  <c r="O1240" i="1"/>
  <c r="O4823" i="1"/>
  <c r="O144" i="1"/>
  <c r="O1132" i="1"/>
  <c r="O4623" i="1"/>
  <c r="O3024" i="1"/>
  <c r="O2318" i="1"/>
  <c r="O1694" i="1"/>
  <c r="O1575" i="1"/>
  <c r="O3129" i="1"/>
  <c r="O3707" i="1"/>
  <c r="O201" i="1"/>
  <c r="O1920" i="1"/>
  <c r="O3112" i="1"/>
  <c r="O2929" i="1"/>
  <c r="O4025" i="1"/>
  <c r="O65" i="1"/>
  <c r="O1548" i="1"/>
  <c r="O4303" i="1"/>
  <c r="O2512" i="1"/>
  <c r="O2765" i="1"/>
  <c r="O4716" i="1"/>
  <c r="O1657" i="1"/>
  <c r="O4255" i="1"/>
  <c r="O1101" i="1"/>
  <c r="O2445" i="1"/>
  <c r="O4391" i="1"/>
  <c r="O5089" i="1"/>
  <c r="O1411" i="1"/>
  <c r="O4483" i="1"/>
  <c r="O2365" i="1"/>
  <c r="O4307" i="1"/>
  <c r="O1589" i="1"/>
  <c r="O1941" i="1"/>
  <c r="O3196" i="1"/>
  <c r="O1758" i="1"/>
  <c r="O4276" i="1"/>
  <c r="O2460" i="1"/>
  <c r="O3167" i="1"/>
  <c r="O2332" i="1"/>
  <c r="O1680" i="1"/>
  <c r="O4064" i="1"/>
  <c r="O2655" i="1"/>
  <c r="O1653" i="1"/>
  <c r="O1759" i="1"/>
  <c r="O4503" i="1"/>
  <c r="O999" i="1"/>
  <c r="O4563" i="1"/>
  <c r="O5110" i="1"/>
  <c r="O211" i="1"/>
  <c r="O1428" i="1"/>
  <c r="O1569" i="1"/>
  <c r="O1850" i="1"/>
  <c r="O2390" i="1"/>
  <c r="O2986" i="1"/>
  <c r="O4260" i="1"/>
  <c r="O4107" i="1"/>
  <c r="O4451" i="1"/>
  <c r="O2354" i="1"/>
  <c r="O2995" i="1"/>
  <c r="O1739" i="1"/>
  <c r="O2312" i="1"/>
  <c r="O3298" i="1"/>
  <c r="O1825" i="1"/>
  <c r="O1619" i="1"/>
  <c r="O3775" i="1"/>
  <c r="O3097" i="1"/>
  <c r="O41" i="1"/>
  <c r="O1014" i="1"/>
  <c r="O2527" i="1"/>
  <c r="O3807" i="1"/>
  <c r="O1635" i="1"/>
  <c r="O3215" i="1"/>
  <c r="O1909" i="1"/>
  <c r="O3822" i="1"/>
  <c r="O871" i="1"/>
  <c r="O950" i="1"/>
  <c r="O1474" i="1"/>
  <c r="O204" i="1"/>
  <c r="O4119" i="1"/>
  <c r="O4282" i="1"/>
  <c r="O3972" i="1"/>
  <c r="O4673" i="1"/>
  <c r="O4762" i="1"/>
  <c r="O3714" i="1"/>
  <c r="O4845" i="1"/>
  <c r="O3228" i="1"/>
  <c r="O750" i="1"/>
  <c r="O2247" i="1"/>
  <c r="O4605" i="1"/>
  <c r="O4785" i="1"/>
  <c r="O4545" i="1"/>
  <c r="O2604" i="1"/>
  <c r="O599" i="1"/>
  <c r="O3210" i="1"/>
  <c r="O1276" i="1"/>
  <c r="O4884" i="1"/>
  <c r="O5189" i="1"/>
  <c r="O4524" i="1"/>
  <c r="O4686" i="1"/>
  <c r="O280" i="1"/>
  <c r="O2521" i="1"/>
  <c r="O1859" i="1"/>
  <c r="O834" i="1"/>
  <c r="O2225" i="1"/>
  <c r="O3293" i="1"/>
  <c r="O3043" i="1"/>
  <c r="O5178" i="1"/>
  <c r="O1867" i="1"/>
  <c r="O2448" i="1"/>
  <c r="O3905" i="1"/>
  <c r="O2047" i="1"/>
  <c r="O4041" i="1"/>
  <c r="O3054" i="1"/>
  <c r="O710" i="1"/>
  <c r="O3552" i="1"/>
  <c r="O4974" i="1"/>
  <c r="O3684" i="1"/>
  <c r="O301" i="1"/>
  <c r="O2193" i="1"/>
  <c r="O1936" i="1"/>
  <c r="O1119" i="1"/>
  <c r="O3081" i="1"/>
  <c r="O3507" i="1"/>
  <c r="O4019" i="1"/>
  <c r="O3121" i="1"/>
  <c r="O1563" i="1"/>
  <c r="O4532" i="1"/>
  <c r="O471" i="1"/>
  <c r="O4051" i="1"/>
  <c r="O3471" i="1"/>
  <c r="O4736" i="1"/>
  <c r="O425" i="1"/>
  <c r="O3546" i="1"/>
  <c r="O2607" i="1"/>
  <c r="O2618" i="1"/>
  <c r="O472" i="1"/>
  <c r="O1324" i="1"/>
  <c r="O4610" i="1"/>
  <c r="O3082" i="1"/>
  <c r="O1579" i="1"/>
  <c r="O2488" i="1"/>
  <c r="O3199" i="1"/>
  <c r="O584" i="1"/>
  <c r="O2026" i="1"/>
  <c r="O1277" i="1"/>
  <c r="O2833" i="1"/>
  <c r="O344" i="1"/>
  <c r="O3276" i="1"/>
  <c r="O2856" i="1"/>
  <c r="O5020" i="1"/>
  <c r="O4688" i="1"/>
  <c r="O4171" i="1"/>
  <c r="O3499" i="1"/>
  <c r="O274" i="1"/>
  <c r="O4728" i="1"/>
  <c r="O3734" i="1"/>
  <c r="O2740" i="1"/>
  <c r="O2120" i="1"/>
  <c r="O2363" i="1"/>
  <c r="O2558" i="1"/>
  <c r="O1597" i="1"/>
  <c r="O568" i="1"/>
  <c r="O2828" i="1"/>
  <c r="O3544" i="1"/>
  <c r="O4674" i="1"/>
  <c r="O3900" i="1"/>
  <c r="O4074" i="1"/>
  <c r="O1408" i="1"/>
  <c r="O4991" i="1"/>
  <c r="O1626" i="1"/>
  <c r="O2910" i="1"/>
  <c r="O2886" i="1"/>
  <c r="O5018" i="1"/>
  <c r="O2412" i="1"/>
  <c r="O3057" i="1"/>
  <c r="O2206" i="1"/>
  <c r="O3914" i="1"/>
  <c r="O3253" i="1"/>
  <c r="O4656" i="1"/>
  <c r="O806" i="1"/>
  <c r="O1221" i="1"/>
  <c r="O4687" i="1"/>
  <c r="O2879" i="1"/>
  <c r="O2612" i="1"/>
  <c r="O2043" i="1"/>
  <c r="O4754" i="1"/>
  <c r="O2882" i="1"/>
  <c r="O2187" i="1"/>
  <c r="O4179" i="1"/>
  <c r="O896" i="1"/>
  <c r="O330" i="1"/>
  <c r="O5039" i="1"/>
  <c r="O5017" i="1"/>
  <c r="O1556" i="1"/>
  <c r="O5069" i="1"/>
  <c r="O2769" i="1"/>
  <c r="O5016" i="1"/>
  <c r="O2081" i="1"/>
  <c r="O20" i="1"/>
  <c r="O198" i="1"/>
  <c r="O2957" i="1"/>
  <c r="O2826" i="1"/>
  <c r="O3249" i="1"/>
  <c r="O3194" i="1"/>
  <c r="O4923" i="1"/>
  <c r="O1033" i="1"/>
  <c r="O1934" i="1"/>
  <c r="O182" i="1"/>
  <c r="O636" i="1"/>
  <c r="O4490" i="1"/>
  <c r="O2431" i="1"/>
  <c r="O856" i="1"/>
  <c r="O2731" i="1"/>
  <c r="O2300" i="1"/>
  <c r="O3693" i="1"/>
  <c r="O4161" i="1"/>
  <c r="O1287" i="1"/>
  <c r="O4232" i="1"/>
  <c r="O4164" i="1"/>
  <c r="O2807" i="1"/>
  <c r="O72" i="1"/>
  <c r="O889" i="1"/>
  <c r="O312" i="1"/>
  <c r="O118" i="1"/>
  <c r="O1852" i="1"/>
  <c r="O3304" i="1"/>
  <c r="O1625" i="1"/>
  <c r="O3334" i="1"/>
  <c r="O2098" i="1"/>
  <c r="O881" i="1"/>
  <c r="O3187" i="1"/>
  <c r="O2257" i="1"/>
  <c r="O4620" i="1"/>
  <c r="O1976" i="1"/>
  <c r="O398" i="1"/>
  <c r="O4319" i="1"/>
  <c r="O3157" i="1"/>
  <c r="O4201" i="1"/>
  <c r="O2687" i="1"/>
  <c r="O3936" i="1"/>
  <c r="O3350" i="1"/>
  <c r="O1171" i="1"/>
  <c r="O4163" i="1"/>
  <c r="O3788" i="1"/>
  <c r="O2849" i="1"/>
  <c r="O1931" i="1"/>
  <c r="O4368" i="1"/>
  <c r="O3957" i="1"/>
  <c r="O4200" i="1"/>
  <c r="O153" i="1"/>
  <c r="O2970" i="1"/>
  <c r="O5046" i="1"/>
  <c r="O619" i="1"/>
  <c r="O4024" i="1"/>
  <c r="O4168" i="1"/>
  <c r="O467" i="1"/>
  <c r="O780" i="1"/>
  <c r="O2148" i="1"/>
  <c r="O4337" i="1"/>
  <c r="O3896" i="1"/>
  <c r="O4091" i="1"/>
  <c r="O1165" i="1"/>
  <c r="O2746" i="1"/>
  <c r="O1430" i="1"/>
  <c r="O2396" i="1"/>
  <c r="O3790" i="1"/>
  <c r="O1985" i="1"/>
  <c r="O3676" i="1"/>
  <c r="O5033" i="1"/>
  <c r="O4365" i="1"/>
  <c r="O4332" i="1"/>
  <c r="O1388" i="1"/>
  <c r="O1537" i="1"/>
  <c r="O861" i="1"/>
  <c r="O3533" i="1"/>
  <c r="O2435" i="1"/>
  <c r="O155" i="1"/>
  <c r="O670" i="1"/>
  <c r="O2729" i="1"/>
  <c r="O1263" i="1"/>
  <c r="O666" i="1"/>
  <c r="O2306" i="1"/>
  <c r="O617" i="1"/>
  <c r="O3122" i="1"/>
  <c r="O2989" i="1"/>
  <c r="O4253" i="1"/>
  <c r="O3120" i="1"/>
  <c r="O2110" i="1"/>
  <c r="O3545" i="1"/>
  <c r="O2041" i="1"/>
  <c r="O1969" i="1"/>
  <c r="O2407" i="1"/>
  <c r="O1634" i="1"/>
  <c r="O2965" i="1"/>
  <c r="O2587" i="1"/>
  <c r="O1669" i="1"/>
  <c r="O3463" i="1"/>
  <c r="O4560" i="1"/>
  <c r="O3621" i="1"/>
  <c r="O1870" i="1"/>
  <c r="O685" i="1"/>
  <c r="O237" i="1"/>
  <c r="O2921" i="1"/>
  <c r="O4952" i="1"/>
  <c r="O1813" i="1"/>
  <c r="O3387" i="1"/>
  <c r="O4889" i="1"/>
  <c r="O242" i="1"/>
  <c r="O2935" i="1"/>
  <c r="O3930" i="1"/>
  <c r="O5108" i="1"/>
  <c r="O3578" i="1"/>
  <c r="O1096" i="1"/>
  <c r="O2169" i="1"/>
  <c r="O4626" i="1"/>
  <c r="O394" i="1"/>
  <c r="O1750" i="1"/>
  <c r="O870" i="1"/>
  <c r="O4851" i="1"/>
  <c r="O4888" i="1"/>
  <c r="O1790" i="1"/>
  <c r="O2434" i="1"/>
  <c r="O3152" i="1"/>
  <c r="O829" i="1"/>
  <c r="O655" i="1"/>
  <c r="O238" i="1"/>
  <c r="O4729" i="1"/>
  <c r="O898" i="1"/>
  <c r="O2214" i="1"/>
  <c r="O1735" i="1"/>
  <c r="O2387" i="1"/>
  <c r="O1188" i="1"/>
  <c r="O3017" i="1"/>
  <c r="O1731" i="1"/>
  <c r="O534" i="1"/>
  <c r="O1746" i="1"/>
  <c r="O4390" i="1"/>
  <c r="O1406" i="1"/>
  <c r="O2056" i="1"/>
  <c r="O4530" i="1"/>
  <c r="O3838" i="1"/>
  <c r="O4214" i="1"/>
  <c r="O3318" i="1"/>
  <c r="O4951" i="1"/>
  <c r="O313" i="1"/>
  <c r="O1670" i="1"/>
  <c r="O3712" i="1"/>
  <c r="O2662" i="1"/>
  <c r="O4070" i="1"/>
  <c r="O4216" i="1"/>
  <c r="O400" i="1"/>
  <c r="O426" i="1"/>
  <c r="O5085" i="1"/>
  <c r="O1503" i="1"/>
  <c r="O3668" i="1"/>
  <c r="O2919" i="1"/>
  <c r="O1258" i="1"/>
  <c r="O3895" i="1"/>
  <c r="O4458" i="1"/>
  <c r="O4028" i="1"/>
  <c r="O1018" i="1"/>
  <c r="O4828" i="1"/>
  <c r="O956" i="1"/>
  <c r="O634" i="1"/>
  <c r="O4683" i="1"/>
  <c r="O1716" i="1"/>
  <c r="O5026" i="1"/>
  <c r="O833" i="1"/>
  <c r="O373" i="1"/>
  <c r="O927" i="1"/>
  <c r="O3352" i="1"/>
  <c r="O1846" i="1"/>
  <c r="O2277" i="1"/>
  <c r="O2912" i="1"/>
  <c r="O1971" i="1"/>
  <c r="O1840" i="1"/>
  <c r="O101" i="1"/>
  <c r="O374" i="1"/>
  <c r="O1756" i="1"/>
  <c r="O912" i="1"/>
  <c r="O3263" i="1"/>
  <c r="O2294" i="1"/>
  <c r="O4912" i="1"/>
  <c r="O1305" i="1"/>
  <c r="O3272" i="1"/>
  <c r="O5141" i="1"/>
  <c r="O3092" i="1"/>
  <c r="O1064" i="1"/>
  <c r="O2782" i="1"/>
  <c r="O3867" i="1"/>
  <c r="O1895" i="1"/>
  <c r="O4225" i="1"/>
  <c r="O4666" i="1"/>
  <c r="O742" i="1"/>
  <c r="O1776" i="1"/>
  <c r="O832" i="1"/>
  <c r="O207" i="1"/>
  <c r="O4694" i="1"/>
  <c r="O39" i="1"/>
  <c r="O1316" i="1"/>
  <c r="O5199" i="1"/>
  <c r="O1641" i="1"/>
  <c r="O3627" i="1"/>
  <c r="O4971" i="1"/>
  <c r="O1829" i="1"/>
  <c r="O622" i="1"/>
  <c r="O2245" i="1"/>
  <c r="O4768" i="1"/>
  <c r="O2158" i="1"/>
  <c r="O4919" i="1"/>
  <c r="O2837" i="1"/>
  <c r="O2377" i="1"/>
  <c r="O4699" i="1"/>
  <c r="O355" i="1"/>
  <c r="O1527" i="1"/>
  <c r="O2019" i="1"/>
  <c r="O1375" i="1"/>
  <c r="O3711" i="1"/>
  <c r="O1341" i="1"/>
  <c r="O224" i="1"/>
  <c r="O5221" i="1"/>
  <c r="O1851" i="1"/>
  <c r="O1416" i="1"/>
  <c r="O2942" i="1"/>
  <c r="O3556" i="1"/>
  <c r="O3654" i="1"/>
  <c r="O3949" i="1"/>
  <c r="O3418" i="1"/>
  <c r="O1633" i="1"/>
  <c r="O19" i="1"/>
  <c r="O5006" i="1"/>
  <c r="O1993" i="1"/>
  <c r="O2404" i="1"/>
  <c r="O3878" i="1"/>
  <c r="O1666" i="1"/>
  <c r="O3632" i="1"/>
  <c r="O2176" i="1"/>
  <c r="O252" i="1"/>
  <c r="O3089" i="1"/>
  <c r="O2178" i="1"/>
  <c r="O3165" i="1"/>
  <c r="O4748" i="1"/>
  <c r="O1050" i="1"/>
  <c r="O173" i="1"/>
  <c r="O1321" i="1"/>
  <c r="O4427" i="1"/>
  <c r="O4075" i="1"/>
  <c r="O3326" i="1"/>
  <c r="O2689" i="1"/>
  <c r="O1100" i="1"/>
  <c r="O2259" i="1"/>
  <c r="O3874" i="1"/>
  <c r="O625" i="1"/>
  <c r="O3842" i="1"/>
  <c r="O5157" i="1"/>
  <c r="O875" i="1"/>
  <c r="O1803" i="1"/>
  <c r="O460" i="1"/>
  <c r="O2836" i="1"/>
  <c r="O4766" i="1"/>
  <c r="O2801" i="1"/>
  <c r="O4186" i="1"/>
  <c r="O2940" i="1"/>
  <c r="O193" i="1"/>
  <c r="O5186" i="1"/>
  <c r="O2114" i="1"/>
  <c r="O692" i="1"/>
  <c r="O219" i="1"/>
  <c r="O2691" i="1"/>
  <c r="O664" i="1"/>
  <c r="O825" i="1"/>
  <c r="O3937" i="1"/>
  <c r="O1023" i="1"/>
  <c r="O888" i="1"/>
  <c r="O335" i="1"/>
  <c r="O632" i="1"/>
  <c r="O1095" i="1"/>
  <c r="O4558" i="1"/>
  <c r="O1073" i="1"/>
  <c r="O195" i="1"/>
  <c r="O443" i="1"/>
  <c r="O2141" i="1"/>
  <c r="O3501" i="1"/>
  <c r="O3718" i="1"/>
  <c r="O3759" i="1"/>
  <c r="O3062" i="1"/>
  <c r="O5225" i="1"/>
  <c r="O1908" i="1"/>
  <c r="O3574" i="1"/>
  <c r="O4029" i="1"/>
  <c r="O3260" i="1"/>
  <c r="O4723" i="1"/>
  <c r="O5161" i="1"/>
  <c r="O4715" i="1"/>
  <c r="O2188" i="1"/>
  <c r="O4189" i="1"/>
  <c r="O1006" i="1"/>
  <c r="O5156" i="1"/>
  <c r="O504" i="1"/>
  <c r="O2391" i="1"/>
  <c r="O3506" i="1"/>
  <c r="O5116" i="1"/>
  <c r="O2044" i="1"/>
  <c r="O2850" i="1"/>
  <c r="O4675" i="1"/>
  <c r="O3634" i="1"/>
  <c r="O245" i="1"/>
  <c r="O948" i="1"/>
  <c r="O612" i="1"/>
  <c r="O417" i="1"/>
  <c r="O2535" i="1"/>
  <c r="O4417" i="1"/>
  <c r="O4918" i="1"/>
  <c r="O704" i="1"/>
  <c r="O1342" i="1"/>
  <c r="O3030" i="1"/>
  <c r="O4972" i="1"/>
  <c r="O614" i="1"/>
  <c r="O5009" i="1"/>
  <c r="O1459" i="1"/>
  <c r="O4548" i="1"/>
  <c r="O3464" i="1"/>
  <c r="O8" i="1"/>
  <c r="O1078" i="1"/>
  <c r="O2280" i="1"/>
  <c r="O3158" i="1"/>
  <c r="O3731" i="1"/>
  <c r="O3834" i="1"/>
  <c r="O331" i="1"/>
  <c r="O32" i="1"/>
  <c r="O4959" i="1"/>
  <c r="O3517" i="1"/>
  <c r="O4114" i="1"/>
  <c r="O4032" i="1"/>
  <c r="O3186" i="1"/>
  <c r="O1645" i="1"/>
  <c r="O4568" i="1"/>
  <c r="O5210" i="1"/>
  <c r="O2723" i="1"/>
  <c r="O821" i="1"/>
  <c r="O3697" i="1"/>
  <c r="O254" i="1"/>
  <c r="O4735" i="1"/>
  <c r="O4372" i="1"/>
  <c r="O986" i="1"/>
  <c r="O186" i="1"/>
  <c r="O951" i="1"/>
  <c r="O719" i="1"/>
  <c r="O184" i="1"/>
  <c r="O3126" i="1"/>
  <c r="O3889" i="1"/>
  <c r="O3981" i="1"/>
  <c r="O4985" i="1"/>
  <c r="O2393" i="1"/>
  <c r="O4113" i="1"/>
  <c r="O3412" i="1"/>
  <c r="O3178" i="1"/>
  <c r="O1071" i="1"/>
  <c r="O2748" i="1"/>
  <c r="O4482" i="1"/>
  <c r="O2677" i="1"/>
  <c r="O3715" i="1"/>
  <c r="O4301" i="1"/>
  <c r="O934" i="1"/>
  <c r="O2955" i="1"/>
  <c r="O4246" i="1"/>
  <c r="O2710" i="1"/>
  <c r="O295" i="1"/>
  <c r="O4292" i="1"/>
  <c r="O3445" i="1"/>
  <c r="O1124" i="1"/>
  <c r="O2379" i="1"/>
  <c r="O4761" i="1"/>
  <c r="O1523" i="1"/>
  <c r="O3134" i="1"/>
  <c r="O3361" i="1"/>
  <c r="O2603" i="1"/>
  <c r="O4848" i="1"/>
  <c r="O686" i="1"/>
  <c r="O1332" i="1"/>
  <c r="O3221" i="1"/>
  <c r="O3866" i="1"/>
  <c r="O3748" i="1"/>
  <c r="O2428" i="1"/>
  <c r="O3324" i="1"/>
  <c r="O958" i="1"/>
  <c r="O3751" i="1"/>
  <c r="O2518" i="1"/>
  <c r="O3155" i="1"/>
  <c r="O2127" i="1"/>
  <c r="O3172" i="1"/>
  <c r="O929" i="1"/>
  <c r="O4953" i="1"/>
  <c r="O3692" i="1"/>
  <c r="O1204" i="1"/>
  <c r="O5075" i="1"/>
  <c r="O3646" i="1"/>
  <c r="O5117" i="1"/>
  <c r="O405" i="1"/>
  <c r="O3058" i="1"/>
  <c r="O4552" i="1"/>
  <c r="O2653" i="1"/>
  <c r="O3170" i="1"/>
  <c r="O2988" i="1"/>
  <c r="O5127" i="1"/>
  <c r="O3523" i="1"/>
  <c r="O1196" i="1"/>
  <c r="O4756" i="1"/>
  <c r="O4431" i="1"/>
  <c r="O4948" i="1"/>
  <c r="O1121" i="1"/>
  <c r="O1691" i="1"/>
  <c r="O2076" i="1"/>
  <c r="O5181" i="1"/>
  <c r="O1261" i="1"/>
  <c r="O994" i="1"/>
  <c r="O4937" i="1"/>
  <c r="O4327" i="1"/>
  <c r="O2776" i="1"/>
  <c r="O4014" i="1"/>
  <c r="O2192" i="1"/>
  <c r="O1382" i="1"/>
  <c r="O4157" i="1"/>
  <c r="O3803" i="1"/>
  <c r="O3143" i="1"/>
  <c r="O2030" i="1"/>
  <c r="O2348" i="1"/>
  <c r="O2117" i="1"/>
  <c r="O2150" i="1"/>
  <c r="O3951" i="1"/>
  <c r="O2246" i="1"/>
  <c r="O2530" i="1"/>
  <c r="O4192" i="1"/>
  <c r="O290" i="1"/>
  <c r="O391" i="1"/>
  <c r="O3719" i="1"/>
  <c r="O1322" i="1"/>
  <c r="O5105" i="1"/>
  <c r="O2592" i="1"/>
  <c r="O483" i="1"/>
  <c r="O22" i="1"/>
  <c r="O4001" i="1"/>
  <c r="O703" i="1"/>
  <c r="O1387" i="1"/>
  <c r="O1932" i="1"/>
  <c r="O3724" i="1"/>
  <c r="O3198" i="1"/>
  <c r="O1043" i="1"/>
  <c r="O170" i="1"/>
  <c r="O2529" i="1"/>
  <c r="O1186" i="1"/>
  <c r="O1710" i="1"/>
  <c r="O3725" i="1"/>
  <c r="O4801" i="1"/>
  <c r="O4644" i="1"/>
  <c r="O3264" i="1"/>
  <c r="O4608" i="1"/>
  <c r="O23" i="1"/>
  <c r="O2695" i="1"/>
  <c r="O293" i="1"/>
  <c r="O2190" i="1"/>
  <c r="O763" i="1"/>
  <c r="O1230" i="1"/>
  <c r="O3439" i="1"/>
  <c r="O2024" i="1"/>
  <c r="O4004" i="1"/>
  <c r="O2077" i="1"/>
  <c r="O1925" i="1"/>
  <c r="O3995" i="1"/>
  <c r="O4961" i="1"/>
  <c r="O3587" i="1"/>
  <c r="O1885" i="1"/>
  <c r="O3683" i="1"/>
  <c r="O4464" i="1"/>
  <c r="O914" i="1"/>
  <c r="O1977" i="1"/>
  <c r="O3207" i="1"/>
  <c r="O197" i="1"/>
  <c r="O5118" i="1"/>
  <c r="O329" i="1"/>
  <c r="O544" i="1"/>
  <c r="O2892" i="1"/>
  <c r="O2654" i="1"/>
  <c r="O1405" i="1"/>
  <c r="O4726" i="1"/>
  <c r="O4408" i="1"/>
  <c r="O3886" i="1"/>
  <c r="O3330" i="1"/>
  <c r="O380" i="1"/>
  <c r="O764" i="1"/>
  <c r="O3480" i="1"/>
  <c r="O5162" i="1"/>
  <c r="O4245" i="1"/>
  <c r="O2298" i="1"/>
  <c r="O5139" i="1"/>
  <c r="O2908" i="1"/>
  <c r="O4159" i="1"/>
  <c r="O972" i="1"/>
  <c r="O296" i="1"/>
  <c r="O3007" i="1"/>
  <c r="O2417" i="1"/>
  <c r="O3622" i="1"/>
  <c r="O2614" i="1"/>
  <c r="O141" i="1"/>
  <c r="O5215" i="1"/>
  <c r="O2119" i="1"/>
  <c r="O4058" i="1"/>
  <c r="O3450" i="1"/>
  <c r="O187" i="1"/>
  <c r="O4035" i="1"/>
  <c r="O882" i="1"/>
  <c r="O526" i="1"/>
  <c r="O44" i="1"/>
  <c r="O1837" i="1"/>
  <c r="O152" i="1"/>
  <c r="O4383" i="1"/>
  <c r="O79" i="1"/>
  <c r="O3974" i="1"/>
  <c r="O3782" i="1"/>
  <c r="O3908" i="1"/>
  <c r="O200" i="1"/>
  <c r="O3764" i="1"/>
  <c r="O4491" i="1"/>
  <c r="O2012" i="1"/>
  <c r="O149" i="1"/>
  <c r="O2895" i="1"/>
  <c r="O34" i="1"/>
  <c r="O786" i="1"/>
  <c r="O722" i="1"/>
  <c r="O3449" i="1"/>
  <c r="O3357" i="1"/>
  <c r="O4992" i="1"/>
  <c r="O2422" i="1"/>
  <c r="O4660" i="1"/>
  <c r="O5057" i="1"/>
  <c r="O461" i="1"/>
  <c r="O1446" i="1"/>
  <c r="O5129" i="1"/>
  <c r="O399" i="1"/>
  <c r="O408" i="1"/>
  <c r="O2913" i="1"/>
  <c r="O2009" i="1"/>
  <c r="O2238" i="1"/>
  <c r="O226" i="1"/>
  <c r="O3343" i="1"/>
  <c r="O2475" i="1"/>
  <c r="O2455" i="1"/>
  <c r="O1849" i="1"/>
  <c r="O1309" i="1"/>
  <c r="O2442" i="1"/>
  <c r="O3819" i="1"/>
  <c r="O1543" i="1"/>
  <c r="O384" i="1"/>
  <c r="O2182" i="1"/>
  <c r="O1222" i="1"/>
  <c r="O767" i="1"/>
  <c r="O1286" i="1"/>
  <c r="O3379" i="1"/>
  <c r="O4455" i="1"/>
  <c r="O5134" i="1"/>
  <c r="O2738" i="1"/>
  <c r="O4846" i="1"/>
  <c r="O3797" i="1"/>
  <c r="O2382" i="1"/>
  <c r="O1086" i="1"/>
  <c r="O1522" i="1"/>
  <c r="O3288" i="1"/>
  <c r="O4855" i="1"/>
  <c r="O2286" i="1"/>
  <c r="O3424" i="1"/>
  <c r="O1719" i="1"/>
  <c r="O4145" i="1"/>
  <c r="O2774" i="1"/>
  <c r="O4130" i="1"/>
  <c r="O3285" i="1"/>
  <c r="O611" i="1"/>
  <c r="O2858" i="1"/>
  <c r="O3148" i="1"/>
  <c r="O3218" i="1"/>
  <c r="O2681" i="1"/>
  <c r="O3299" i="1"/>
  <c r="O2281" i="1"/>
  <c r="O4572" i="1"/>
  <c r="O2779" i="1"/>
  <c r="O4090" i="1"/>
  <c r="O2786" i="1"/>
  <c r="O338" i="1"/>
  <c r="O853" i="1"/>
  <c r="O3548" i="1"/>
  <c r="O4198" i="1"/>
  <c r="O4388" i="1"/>
  <c r="O1179" i="1"/>
  <c r="O2909" i="1"/>
  <c r="O4272" i="1"/>
  <c r="O4857" i="1"/>
  <c r="O794" i="1"/>
  <c r="O3311" i="1"/>
  <c r="O3247" i="1"/>
  <c r="O264" i="1"/>
  <c r="O2805" i="1"/>
  <c r="O5114" i="1"/>
  <c r="O194" i="1"/>
  <c r="O2356" i="1"/>
  <c r="O2739" i="1"/>
  <c r="O3209" i="1"/>
  <c r="O4048" i="1"/>
  <c r="O3952" i="1"/>
  <c r="O4856" i="1"/>
  <c r="O4915" i="1"/>
  <c r="O4927" i="1"/>
  <c r="O2732" i="1"/>
  <c r="O2770" i="1"/>
  <c r="O1093" i="1"/>
  <c r="O3662" i="1"/>
  <c r="O3522" i="1"/>
  <c r="O3316" i="1"/>
  <c r="O3044" i="1"/>
  <c r="O3113" i="1"/>
  <c r="O2028" i="1"/>
  <c r="O4156" i="1"/>
  <c r="O1780" i="1"/>
  <c r="O2991" i="1"/>
  <c r="O3496" i="1"/>
  <c r="O4436" i="1"/>
  <c r="O4295" i="1"/>
  <c r="O4084" i="1"/>
  <c r="O2809" i="1"/>
  <c r="O3609" i="1"/>
  <c r="O4399" i="1"/>
  <c r="O49" i="1"/>
  <c r="O347" i="1"/>
  <c r="O3114" i="1"/>
  <c r="O3117" i="1"/>
  <c r="O4478" i="1"/>
  <c r="O3065" i="1"/>
  <c r="O2594" i="1"/>
  <c r="O1036" i="1"/>
  <c r="O3769" i="1"/>
  <c r="O1294" i="1"/>
  <c r="O2014" i="1"/>
  <c r="O1723" i="1"/>
  <c r="O438" i="1"/>
  <c r="O4643" i="1"/>
  <c r="O258" i="1"/>
  <c r="O4320" i="1"/>
  <c r="O5193" i="1"/>
  <c r="O5004" i="1"/>
  <c r="O4489" i="1"/>
  <c r="O2034" i="1"/>
  <c r="O4409" i="1"/>
  <c r="O2852" i="1"/>
  <c r="O1720" i="1"/>
  <c r="O4592" i="1"/>
  <c r="O4493" i="1"/>
  <c r="O4254" i="1"/>
  <c r="O1091" i="1"/>
  <c r="O1601" i="1"/>
  <c r="O463" i="1"/>
  <c r="O781" i="1"/>
  <c r="O5159" i="1"/>
  <c r="O4601" i="1"/>
  <c r="O3355" i="1"/>
  <c r="O5147" i="1"/>
  <c r="O1536" i="1"/>
  <c r="O760" i="1"/>
  <c r="O567" i="1"/>
  <c r="O3717" i="1"/>
  <c r="O1966" i="1"/>
  <c r="O2925" i="1"/>
  <c r="O5119" i="1"/>
  <c r="O3105" i="1"/>
  <c r="O2622" i="1"/>
  <c r="O3478" i="1"/>
  <c r="O4132" i="1"/>
  <c r="O936" i="1"/>
  <c r="O488" i="1"/>
  <c r="O1392" i="1"/>
  <c r="O2498" i="1"/>
  <c r="O1972" i="1"/>
  <c r="O593" i="1"/>
  <c r="O3116" i="1"/>
  <c r="O3565" i="1"/>
  <c r="O1721" i="1"/>
  <c r="O631" i="1"/>
  <c r="O1869" i="1"/>
  <c r="O2767" i="1"/>
  <c r="O1067" i="1"/>
  <c r="O2465" i="1"/>
  <c r="O3829" i="1"/>
  <c r="O2276" i="1"/>
  <c r="O1115" i="1"/>
  <c r="O3323" i="1"/>
  <c r="O3635" i="1"/>
  <c r="O4202" i="1"/>
  <c r="O2663" i="1"/>
  <c r="O1943" i="1"/>
  <c r="O946" i="1"/>
  <c r="O3828" i="1"/>
  <c r="O2321" i="1"/>
  <c r="O1636" i="1"/>
  <c r="O2902" i="1"/>
  <c r="O4954" i="1"/>
  <c r="O1713" i="1"/>
  <c r="O527" i="1"/>
  <c r="O602" i="1"/>
  <c r="O4258" i="1"/>
  <c r="O1088" i="1"/>
  <c r="O4945" i="1"/>
  <c r="O2032" i="1"/>
  <c r="O2140" i="1"/>
  <c r="O43" i="1"/>
  <c r="O4326" i="1"/>
  <c r="O3451" i="1"/>
  <c r="O1582" i="1"/>
  <c r="O3466" i="1"/>
  <c r="O3777" i="1"/>
  <c r="O988" i="1"/>
  <c r="O3873" i="1"/>
  <c r="O4968" i="1"/>
  <c r="O42" i="1"/>
  <c r="O1044" i="1"/>
  <c r="O4182" i="1"/>
  <c r="O1532" i="1"/>
  <c r="O3967" i="1"/>
  <c r="O3679" i="1"/>
  <c r="O1812" i="1"/>
  <c r="O1367" i="1"/>
  <c r="O143" i="1"/>
  <c r="O4593" i="1"/>
  <c r="O1245" i="1"/>
  <c r="O3442" i="1"/>
  <c r="O1333" i="1"/>
  <c r="O215" i="1"/>
  <c r="O522" i="1"/>
  <c r="O2274" i="1"/>
  <c r="O4150" i="1"/>
  <c r="O2072" i="1"/>
  <c r="O5125" i="1"/>
  <c r="O4069" i="1"/>
  <c r="O4596" i="1"/>
  <c r="O3436" i="1"/>
  <c r="O2419" i="1"/>
  <c r="O3237" i="1"/>
  <c r="O910" i="1"/>
  <c r="O2841" i="1"/>
  <c r="O5014" i="1"/>
  <c r="O2121" i="1"/>
  <c r="O1949" i="1"/>
  <c r="O4235" i="1"/>
  <c r="O5218" i="1"/>
  <c r="O3604" i="1"/>
  <c r="O1497" i="1"/>
  <c r="O4678" i="1"/>
  <c r="O3427" i="1"/>
  <c r="O3674" i="1"/>
  <c r="O1616" i="1"/>
  <c r="O862" i="1"/>
  <c r="O1362" i="1"/>
  <c r="O4362" i="1"/>
  <c r="O4576" i="1"/>
  <c r="O2472" i="1"/>
  <c r="O1651" i="1"/>
  <c r="O2403" i="1"/>
  <c r="O1881" i="1"/>
  <c r="O3705" i="1"/>
  <c r="O1879" i="1"/>
  <c r="O3854" i="1"/>
  <c r="O923" i="1"/>
  <c r="O2440" i="1"/>
  <c r="O4322" i="1"/>
  <c r="O1070" i="1"/>
  <c r="O1965" i="1"/>
  <c r="O2545" i="1"/>
  <c r="O2699" i="1"/>
  <c r="O797" i="1"/>
  <c r="O2430" i="1"/>
  <c r="O2329" i="1"/>
  <c r="O1226" i="1"/>
  <c r="O4062" i="1"/>
  <c r="O778" i="1"/>
  <c r="O3567" i="1"/>
  <c r="O5030" i="1"/>
  <c r="O1129" i="1"/>
  <c r="O2093" i="1"/>
  <c r="O2755" i="1"/>
  <c r="O2109" i="1"/>
  <c r="O4839" i="1"/>
  <c r="O4519" i="1"/>
  <c r="O3722" i="1"/>
  <c r="O4499" i="1"/>
  <c r="O4287" i="1"/>
  <c r="O4317" i="1"/>
  <c r="O3992" i="1"/>
  <c r="O140" i="1"/>
  <c r="O2409" i="1"/>
  <c r="O831" i="1"/>
  <c r="O2615" i="1"/>
  <c r="O1858" i="1"/>
  <c r="O29" i="1"/>
  <c r="O4257" i="1"/>
  <c r="O2166" i="1"/>
  <c r="O4685" i="1"/>
  <c r="O1274" i="1"/>
  <c r="O2632" i="1"/>
  <c r="O259" i="1"/>
  <c r="O705" i="1"/>
  <c r="O3132" i="1"/>
  <c r="O3193" i="1"/>
  <c r="O5062" i="1"/>
  <c r="O2031" i="1"/>
  <c r="O1590" i="1"/>
  <c r="O1786" i="1"/>
  <c r="O680" i="1"/>
  <c r="O905" i="1"/>
  <c r="O1620" i="1"/>
  <c r="O2510" i="1"/>
  <c r="O2485" i="1"/>
  <c r="O1365" i="1"/>
  <c r="O1008" i="1"/>
  <c r="O1169" i="1"/>
  <c r="O2968" i="1"/>
  <c r="O5171" i="1"/>
  <c r="O1935" i="1"/>
  <c r="O650" i="1"/>
  <c r="O1973" i="1"/>
  <c r="O3846" i="1"/>
  <c r="O5195" i="1"/>
  <c r="O1328" i="1"/>
  <c r="O1349" i="1"/>
  <c r="O3176" i="1"/>
  <c r="O801" i="1"/>
  <c r="O3084" i="1"/>
  <c r="O4135" i="1"/>
  <c r="O3498" i="1"/>
  <c r="O1736" i="1"/>
  <c r="O3265" i="1"/>
  <c r="O4874" i="1"/>
  <c r="O1197" i="1"/>
  <c r="O4367" i="1"/>
  <c r="O3529" i="1"/>
  <c r="O1599" i="1"/>
  <c r="O3292" i="1"/>
  <c r="O2966" i="1"/>
  <c r="O67" i="1"/>
  <c r="O3518" i="1"/>
  <c r="O4663" i="1"/>
  <c r="O4452" i="1"/>
  <c r="O1163" i="1"/>
  <c r="O4636" i="1"/>
  <c r="O4925" i="1"/>
  <c r="O1216" i="1"/>
  <c r="O2467" i="1"/>
  <c r="O4065" i="1"/>
  <c r="O3675" i="1"/>
  <c r="O4465" i="1"/>
  <c r="O1650" i="1"/>
  <c r="O2579" i="1"/>
  <c r="O5070" i="1"/>
  <c r="O1748" i="1"/>
  <c r="O4256" i="1"/>
  <c r="O3244" i="1"/>
  <c r="O3623" i="1"/>
  <c r="O1002" i="1"/>
  <c r="O1486" i="1"/>
  <c r="O3465" i="1"/>
  <c r="O120" i="1"/>
  <c r="O2369" i="1"/>
  <c r="O3018" i="1"/>
  <c r="O3490" i="1"/>
  <c r="O657" i="1"/>
  <c r="O481" i="1"/>
  <c r="O2641" i="1"/>
  <c r="O1944" i="1"/>
  <c r="O3942" i="1"/>
  <c r="O1671" i="1"/>
  <c r="O1269" i="1"/>
  <c r="O4863" i="1"/>
  <c r="O4193" i="1"/>
  <c r="O1838" i="1"/>
  <c r="O561" i="1"/>
  <c r="O4577" i="1"/>
  <c r="O1533" i="1"/>
  <c r="O1209" i="1"/>
  <c r="O3955" i="1"/>
  <c r="O4696" i="1"/>
  <c r="O4671" i="1"/>
  <c r="O210" i="1"/>
  <c r="O3921" i="1"/>
  <c r="O4575" i="1"/>
  <c r="O1524" i="1"/>
  <c r="O428" i="1"/>
  <c r="O2481" i="1"/>
  <c r="O3624" i="1"/>
  <c r="O168" i="1"/>
  <c r="O2542" i="1"/>
  <c r="O2827" i="1"/>
  <c r="O2189" i="1"/>
  <c r="O1376" i="1"/>
  <c r="O2327" i="1"/>
  <c r="O3618" i="1"/>
  <c r="O2315" i="1"/>
  <c r="O3417" i="1"/>
  <c r="O4529" i="1"/>
  <c r="O1880" i="1"/>
  <c r="O3388" i="1"/>
  <c r="O521" i="1"/>
  <c r="O2038" i="1"/>
  <c r="O4304" i="1"/>
  <c r="O106" i="1"/>
  <c r="O1118" i="1"/>
  <c r="O979" i="1"/>
  <c r="O3590" i="1"/>
  <c r="O4570" i="1"/>
  <c r="O4698" i="1"/>
  <c r="O2664" i="1"/>
  <c r="O2863" i="1"/>
  <c r="O3611" i="1"/>
  <c r="O2623" i="1"/>
  <c r="O2296" i="1"/>
  <c r="O4805" i="1"/>
  <c r="O4500" i="1"/>
  <c r="O157" i="1"/>
  <c r="O736" i="1"/>
  <c r="O270" i="1"/>
  <c r="O770" i="1"/>
  <c r="O1004" i="1"/>
  <c r="O135" i="1"/>
  <c r="O56" i="1"/>
  <c r="O3925" i="1"/>
  <c r="O1404" i="1"/>
  <c r="O4904" i="1"/>
  <c r="O1413" i="1"/>
  <c r="O4998" i="1"/>
  <c r="O5124" i="1"/>
  <c r="O1981" i="1"/>
  <c r="O392" i="1"/>
  <c r="O492" i="1"/>
  <c r="O3212" i="1"/>
  <c r="O1891" i="1"/>
  <c r="O2080" i="1"/>
  <c r="O1327" i="1"/>
  <c r="O2464" i="1"/>
  <c r="O997" i="1"/>
  <c r="O3150" i="1"/>
  <c r="O1583" i="1"/>
  <c r="O3294" i="1"/>
  <c r="O292" i="1"/>
  <c r="O4059" i="1"/>
  <c r="O3360" i="1"/>
  <c r="O3321" i="1"/>
  <c r="O1749" i="1"/>
  <c r="O2456" i="1"/>
  <c r="O2551" i="1"/>
  <c r="O1658" i="1"/>
  <c r="O4949" i="1"/>
  <c r="O1649" i="1"/>
  <c r="O2694" i="1"/>
  <c r="O122" i="1"/>
  <c r="O1397" i="1"/>
  <c r="O1866" i="1"/>
  <c r="O4461" i="1"/>
  <c r="O1769" i="1"/>
  <c r="O4053" i="1"/>
  <c r="O1937" i="1"/>
  <c r="O4695" i="1"/>
  <c r="O1283" i="1"/>
  <c r="O2060" i="1"/>
  <c r="O1545" i="1"/>
  <c r="O5053" i="1"/>
  <c r="O3882" i="1"/>
  <c r="O3420" i="1"/>
  <c r="O947" i="1"/>
  <c r="O447" i="1"/>
  <c r="O4101" i="1"/>
  <c r="O1236" i="1"/>
  <c r="O1520" i="1"/>
  <c r="O1461" i="1"/>
  <c r="O918" i="1"/>
  <c r="O3432" i="1"/>
  <c r="O976" i="1"/>
  <c r="O4580" i="1"/>
  <c r="O4622" i="1"/>
  <c r="O2608" i="1"/>
  <c r="O1926" i="1"/>
  <c r="O4081" i="1"/>
  <c r="O5187" i="1"/>
  <c r="O4597" i="1"/>
  <c r="O2713" i="1"/>
  <c r="O1637" i="1"/>
  <c r="O286" i="1"/>
  <c r="O1494" i="1"/>
  <c r="O2341" i="1"/>
  <c r="O4440" i="1"/>
  <c r="O960" i="1"/>
  <c r="O3475" i="1"/>
  <c r="O3599" i="1"/>
  <c r="O2962" i="1"/>
  <c r="O1202" i="1"/>
  <c r="O4784" i="1"/>
  <c r="O5064" i="1"/>
  <c r="O91" i="1"/>
  <c r="O3721" i="1"/>
  <c r="O5224" i="1"/>
  <c r="O1130" i="1"/>
  <c r="O3897" i="1"/>
  <c r="O2482" i="1"/>
  <c r="O4056" i="1"/>
  <c r="O3261" i="1"/>
  <c r="O1751" i="1"/>
  <c r="O3500" i="1"/>
  <c r="O913" i="1"/>
  <c r="O3219" i="1"/>
  <c r="O744" i="1"/>
  <c r="O3072" i="1"/>
  <c r="O406" i="1"/>
  <c r="O2787" i="1"/>
  <c r="O4721" i="1"/>
  <c r="O937" i="1"/>
  <c r="O1434" i="1"/>
  <c r="O53" i="1"/>
  <c r="O673" i="1"/>
  <c r="O628" i="1"/>
  <c r="O431" i="1"/>
  <c r="O1303" i="1"/>
  <c r="O3137" i="1"/>
  <c r="O2002" i="1"/>
  <c r="O925" i="1"/>
  <c r="O3883" i="1"/>
  <c r="O3876" i="1"/>
  <c r="O1933" i="1"/>
  <c r="O3414" i="1"/>
  <c r="O2159" i="1"/>
  <c r="O2944" i="1"/>
  <c r="O5007" i="1"/>
  <c r="O2840" i="1"/>
  <c r="O4625" i="1"/>
  <c r="O2624" i="1"/>
  <c r="O4791" i="1"/>
  <c r="O904" i="1"/>
  <c r="O506" i="1"/>
  <c r="O1238" i="1"/>
  <c r="O5042" i="1"/>
  <c r="O2792" i="1"/>
  <c r="O2531" i="1"/>
  <c r="O3534" i="1"/>
  <c r="O2712" i="1"/>
  <c r="O629" i="1"/>
  <c r="O3537" i="1"/>
  <c r="O1640" i="1"/>
  <c r="O340" i="1"/>
  <c r="O5217" i="1"/>
  <c r="O2352" i="1"/>
  <c r="O3755" i="1"/>
  <c r="O784" i="1"/>
  <c r="O1444" i="1"/>
  <c r="O3286" i="1"/>
  <c r="O5005" i="1"/>
  <c r="O2817" i="1"/>
  <c r="O1835" i="1"/>
  <c r="O2083" i="1"/>
  <c r="O1001" i="1"/>
  <c r="O111" i="1"/>
  <c r="O63" i="1"/>
  <c r="O627" i="1"/>
  <c r="O294" i="1"/>
  <c r="O4398" i="1"/>
  <c r="O246" i="1"/>
  <c r="O809" i="1"/>
  <c r="O984" i="1"/>
  <c r="O2822" i="1"/>
  <c r="O2568" i="1"/>
  <c r="O4711" i="1"/>
  <c r="O837" i="1"/>
  <c r="O3045" i="1"/>
  <c r="O1630" i="1"/>
  <c r="O2279" i="1"/>
  <c r="O3046" i="1"/>
  <c r="O877" i="1"/>
  <c r="O1773" i="1"/>
  <c r="O1724" i="1"/>
  <c r="O5063" i="1"/>
  <c r="O3510" i="1"/>
  <c r="O4864" i="1"/>
  <c r="O453" i="1"/>
  <c r="O3961" i="1"/>
  <c r="O3385" i="1"/>
  <c r="O1111" i="1"/>
  <c r="O3216" i="1"/>
  <c r="O1717" i="1"/>
  <c r="O2865" i="1"/>
  <c r="O624" i="1"/>
  <c r="O3968" i="1"/>
  <c r="O1373" i="1"/>
  <c r="O2888" i="1"/>
  <c r="O4513" i="1"/>
  <c r="O1153" i="1"/>
  <c r="O971" i="1"/>
  <c r="O740" i="1"/>
  <c r="O2605" i="1"/>
  <c r="O1729" i="1"/>
  <c r="O348" i="1"/>
  <c r="O4210" i="1"/>
  <c r="O1802" i="1"/>
  <c r="O2575" i="1"/>
  <c r="O5174" i="1"/>
  <c r="O4976" i="1"/>
  <c r="O2062" i="1"/>
  <c r="O176" i="1"/>
  <c r="O3289" i="1"/>
  <c r="O3459" i="1"/>
  <c r="O2700" i="1"/>
  <c r="O754" i="1"/>
  <c r="O4396" i="1"/>
  <c r="O1828" i="1"/>
  <c r="O4550" i="1"/>
  <c r="O3990" i="1"/>
  <c r="O4993" i="1"/>
  <c r="O902" i="1"/>
  <c r="O5035" i="1"/>
  <c r="O4632" i="1"/>
  <c r="O1123" i="1"/>
  <c r="O4278" i="1"/>
  <c r="O2085" i="1"/>
  <c r="O1415" i="1"/>
  <c r="O4176" i="1"/>
  <c r="O3685" i="1"/>
  <c r="O540" i="1"/>
  <c r="O4079" i="1"/>
  <c r="O1015" i="1"/>
  <c r="O2045" i="1"/>
  <c r="O1946" i="1"/>
  <c r="O1555" i="1"/>
  <c r="O1344" i="1"/>
  <c r="O3912" i="1"/>
  <c r="O2523" i="1"/>
  <c r="O5130" i="1"/>
  <c r="O970" i="1"/>
  <c r="O4732" i="1"/>
  <c r="O2797" i="1"/>
  <c r="O1191" i="1"/>
  <c r="O3457" i="1"/>
  <c r="O437" i="1"/>
  <c r="O379" i="1"/>
  <c r="O10" i="1"/>
  <c r="O959" i="1"/>
  <c r="O2976" i="1"/>
  <c r="O4705" i="1"/>
  <c r="O1278" i="1"/>
  <c r="O3154" i="1"/>
  <c r="O2147" i="1"/>
  <c r="O2753" i="1"/>
  <c r="O2091" i="1"/>
  <c r="O2980" i="1"/>
  <c r="O2063" i="1"/>
  <c r="O2006" i="1"/>
  <c r="O560" i="1"/>
  <c r="O3484" i="1"/>
  <c r="O491" i="1"/>
  <c r="O2560" i="1"/>
  <c r="O352" i="1"/>
  <c r="O271" i="1"/>
  <c r="O4509" i="1"/>
  <c r="O4384" i="1"/>
  <c r="O2204" i="1"/>
  <c r="O4343" i="1"/>
  <c r="O3325" i="1"/>
  <c r="O2269" i="1"/>
  <c r="O4043" i="1"/>
  <c r="O449" i="1"/>
  <c r="O375" i="1"/>
  <c r="O558" i="1"/>
  <c r="O353" i="1"/>
  <c r="O2838" i="1"/>
  <c r="O924" i="1"/>
  <c r="O1678" i="1"/>
  <c r="O952" i="1"/>
  <c r="O4160" i="1"/>
  <c r="O4312" i="1"/>
  <c r="O3364" i="1"/>
  <c r="O4753" i="1"/>
  <c r="O5188" i="1"/>
  <c r="O1484" i="1"/>
  <c r="O1509" i="1"/>
  <c r="O1704" i="1"/>
  <c r="O3497" i="1"/>
  <c r="O3971" i="1"/>
  <c r="O4209" i="1"/>
  <c r="O4444" i="1"/>
  <c r="O3966" i="1"/>
  <c r="O641" i="1"/>
  <c r="O3508" i="1"/>
  <c r="O1775" i="1"/>
  <c r="O434" i="1"/>
  <c r="O2992" i="1"/>
  <c r="O993" i="1"/>
  <c r="O1697" i="1"/>
  <c r="O852" i="1"/>
  <c r="O4599" i="1"/>
  <c r="O1767" i="1"/>
  <c r="O3894" i="1"/>
  <c r="O4950" i="1"/>
  <c r="O212" i="1"/>
  <c r="O546" i="1"/>
  <c r="O2236" i="1"/>
  <c r="O3034" i="1"/>
  <c r="O320" i="1"/>
  <c r="O3861" i="1"/>
  <c r="O1013" i="1"/>
  <c r="O2643" i="1"/>
  <c r="O360" i="1"/>
  <c r="O1501" i="1"/>
  <c r="O3214" i="1"/>
  <c r="O874" i="1"/>
  <c r="O4419" i="1"/>
  <c r="O2037" i="1"/>
  <c r="O4037" i="1"/>
  <c r="O3262" i="1"/>
  <c r="O4082" i="1"/>
  <c r="O2453" i="1"/>
  <c r="O1098" i="1"/>
  <c r="O239" i="1"/>
  <c r="O3598" i="1"/>
  <c r="O1763" i="1"/>
  <c r="O4122" i="1"/>
  <c r="O3482" i="1"/>
  <c r="O3701" i="1"/>
  <c r="O2950" i="1"/>
  <c r="O3602" i="1"/>
  <c r="O4965" i="1"/>
  <c r="O4033" i="1"/>
  <c r="O3605" i="1"/>
  <c r="O4964" i="1"/>
  <c r="O3127" i="1"/>
  <c r="O3180" i="1"/>
  <c r="O1617" i="1"/>
  <c r="O333" i="1"/>
  <c r="O2265" i="1"/>
  <c r="O4667" i="1"/>
  <c r="O1232" i="1"/>
  <c r="O3201" i="1"/>
  <c r="O189" i="1"/>
  <c r="O2835" i="1"/>
  <c r="O2444" i="1"/>
  <c r="O2116" i="1"/>
  <c r="O2698" i="1"/>
  <c r="O1359" i="1"/>
  <c r="O3746" i="1"/>
  <c r="O1360" i="1"/>
  <c r="O4850" i="1"/>
  <c r="O1792" i="1"/>
  <c r="O5084" i="1"/>
  <c r="O5151" i="1"/>
  <c r="O828" i="1"/>
  <c r="O4659" i="1"/>
  <c r="O2959" i="1"/>
  <c r="O751" i="1"/>
  <c r="O2590" i="1"/>
  <c r="O3514" i="1"/>
  <c r="O2638" i="1"/>
  <c r="O4935" i="1"/>
  <c r="O637" i="1"/>
  <c r="O3765" i="1"/>
  <c r="O5015" i="1"/>
  <c r="O265" i="1"/>
  <c r="O3584" i="1"/>
  <c r="O4897" i="1"/>
  <c r="O4922" i="1"/>
  <c r="O334" i="1"/>
  <c r="O1472" i="1"/>
  <c r="O59" i="1"/>
  <c r="O1843" i="1"/>
  <c r="O2099" i="1"/>
  <c r="O4994" i="1"/>
  <c r="O1495" i="1"/>
  <c r="O4765" i="1"/>
  <c r="O1574" i="1"/>
  <c r="O3776" i="1"/>
  <c r="O363" i="1"/>
  <c r="O3730" i="1"/>
  <c r="O3818" i="1"/>
  <c r="O2234" i="1"/>
  <c r="O4370" i="1"/>
  <c r="O3924" i="1"/>
  <c r="O305" i="1"/>
  <c r="O3140" i="1"/>
  <c r="O519" i="1"/>
  <c r="O435" i="1"/>
  <c r="O4799" i="1"/>
  <c r="O2213" i="1"/>
  <c r="O2816" i="1"/>
  <c r="O3911" i="1"/>
  <c r="O5087" i="1"/>
  <c r="O3932" i="1"/>
  <c r="O4349" i="1"/>
  <c r="O3019" i="1"/>
  <c r="O3309" i="1"/>
  <c r="O1809" i="1"/>
  <c r="O1075" i="1"/>
  <c r="O3118" i="1"/>
  <c r="O1176" i="1"/>
  <c r="O4901" i="1"/>
  <c r="O5100" i="1"/>
  <c r="O4661" i="1"/>
  <c r="O477" i="1"/>
  <c r="O3012" i="1"/>
  <c r="O1839" i="1"/>
  <c r="O3492" i="1"/>
  <c r="O5103" i="1"/>
  <c r="O706" i="1"/>
  <c r="O4306" i="1"/>
  <c r="O4364" i="1"/>
  <c r="O1518" i="1"/>
  <c r="O4269" i="1"/>
  <c r="O4149" i="1"/>
  <c r="O4963" i="1"/>
  <c r="O4508" i="1"/>
  <c r="O3946" i="1"/>
  <c r="O4941" i="1"/>
  <c r="O4394" i="1"/>
  <c r="O2949" i="1"/>
  <c r="O3941" i="1"/>
  <c r="O1338" i="1"/>
  <c r="O1602" i="1"/>
  <c r="O3581" i="1"/>
  <c r="O5031" i="1"/>
  <c r="O2881" i="1"/>
  <c r="O1122" i="1"/>
  <c r="O3524" i="1"/>
  <c r="O926" i="1"/>
  <c r="O3959" i="1"/>
  <c r="O1429" i="1"/>
  <c r="O1708" i="1"/>
  <c r="O3633" i="1"/>
  <c r="O4330" i="1"/>
  <c r="O1688" i="1"/>
  <c r="O3208" i="1"/>
  <c r="O4085" i="1"/>
  <c r="O4645" i="1"/>
  <c r="O3855" i="1"/>
  <c r="O365" i="1"/>
  <c r="O1107" i="1"/>
  <c r="O2514" i="1"/>
  <c r="O3739" i="1"/>
  <c r="O883" i="1"/>
  <c r="O967" i="1"/>
  <c r="O1145" i="1"/>
  <c r="O676" i="1"/>
  <c r="O3338" i="1"/>
  <c r="O2477" i="1"/>
  <c r="O2142" i="1"/>
  <c r="O3039" i="1"/>
  <c r="O2334" i="1"/>
  <c r="O2795" i="1"/>
  <c r="O3645" i="1"/>
  <c r="O2540" i="1"/>
  <c r="O2844" i="1"/>
  <c r="O3795" i="1"/>
  <c r="O1995" i="1"/>
  <c r="O1896" i="1"/>
  <c r="O3068" i="1"/>
  <c r="O1355" i="1"/>
  <c r="O97" i="1"/>
  <c r="O2174" i="1"/>
  <c r="O4749" i="1"/>
  <c r="O4215" i="1"/>
  <c r="O1970" i="1"/>
  <c r="O2170" i="1"/>
  <c r="O1781" i="1"/>
  <c r="O3398" i="1"/>
  <c r="O2703" i="1"/>
  <c r="O1968" i="1"/>
  <c r="O3615" i="1"/>
  <c r="O13" i="1"/>
  <c r="O3204" i="1"/>
  <c r="O1557" i="1"/>
  <c r="O1740" i="1"/>
  <c r="O3689" i="1"/>
  <c r="O4569" i="1"/>
  <c r="O251" i="1"/>
  <c r="O1990" i="1"/>
  <c r="O1142" i="1"/>
  <c r="O658" i="1"/>
  <c r="O2613" i="1"/>
  <c r="O485" i="1"/>
  <c r="O1984" i="1"/>
  <c r="O1262" i="1"/>
  <c r="O480" i="1"/>
  <c r="O3708" i="1"/>
  <c r="O4946" i="1"/>
  <c r="O1709" i="1"/>
  <c r="O3945" i="1"/>
  <c r="O421" i="1"/>
  <c r="O4083" i="1"/>
  <c r="O697" i="1"/>
  <c r="O4401" i="1"/>
  <c r="O712" i="1"/>
  <c r="O3939" i="1"/>
  <c r="O1194" i="1"/>
  <c r="O3515" i="1"/>
  <c r="O1874" i="1"/>
  <c r="O1823" i="1"/>
  <c r="O5219" i="1"/>
  <c r="O1580" i="1"/>
  <c r="O4618" i="1"/>
  <c r="O4727" i="1"/>
  <c r="O2230" i="1"/>
  <c r="O1259" i="1"/>
  <c r="O3758" i="1"/>
  <c r="O4294" i="1"/>
  <c r="O4913" i="1"/>
  <c r="O3341" i="1"/>
  <c r="O3999" i="1"/>
  <c r="O4653" i="1"/>
  <c r="O1028" i="1"/>
  <c r="O4155" i="1"/>
  <c r="O262" i="1"/>
  <c r="O2845" i="1"/>
  <c r="O3188" i="1"/>
  <c r="O2508" i="1"/>
  <c r="O1483" i="1"/>
  <c r="O3473" i="1"/>
  <c r="O2697" i="1"/>
  <c r="O4774" i="1"/>
  <c r="O1718" i="1"/>
  <c r="O156" i="1"/>
  <c r="O2906" i="1"/>
  <c r="O1425" i="1"/>
  <c r="O3381" i="1"/>
  <c r="O2798" i="1"/>
  <c r="O1922" i="1"/>
  <c r="O4589" i="1"/>
  <c r="O3521" i="1"/>
  <c r="O4924" i="1"/>
  <c r="O4325" i="1"/>
  <c r="O3255" i="1"/>
  <c r="O772" i="1"/>
  <c r="O77" i="1"/>
  <c r="O3987" i="1"/>
  <c r="O4860" i="1"/>
  <c r="O416" i="1"/>
  <c r="O2961" i="1"/>
  <c r="O765" i="1"/>
  <c r="O95" i="1"/>
  <c r="O3416" i="1"/>
  <c r="O1587" i="1"/>
  <c r="O1760" i="1"/>
  <c r="O4880" i="1"/>
  <c r="O85" i="1"/>
  <c r="O3915" i="1"/>
  <c r="O1363" i="1"/>
  <c r="O2494" i="1"/>
  <c r="O2648" i="1"/>
  <c r="O4402" i="1"/>
  <c r="O2635" i="1"/>
  <c r="O916" i="1"/>
  <c r="O3691" i="1"/>
  <c r="O1940" i="1"/>
  <c r="O1155" i="1"/>
  <c r="O3934" i="1"/>
  <c r="O2367" i="1"/>
  <c r="O3454" i="1"/>
  <c r="O1855" i="1"/>
  <c r="O1249" i="1"/>
  <c r="O5136" i="1"/>
  <c r="O1352" i="1"/>
  <c r="O4812" i="1"/>
  <c r="O683" i="1"/>
  <c r="O4966" i="1"/>
  <c r="O3839" i="1"/>
  <c r="O776" i="1"/>
  <c r="O2129" i="1"/>
  <c r="O613" i="1"/>
  <c r="O3281" i="1"/>
  <c r="O3614" i="1"/>
  <c r="O3760" i="1"/>
  <c r="O1034" i="1"/>
  <c r="O3211" i="1"/>
  <c r="O4428" i="1"/>
  <c r="O4551" i="1"/>
  <c r="O150" i="1"/>
  <c r="O229" i="1"/>
  <c r="O3258" i="1"/>
  <c r="O58" i="1"/>
  <c r="O1686" i="1"/>
  <c r="O2446" i="1"/>
  <c r="O1454" i="1"/>
  <c r="O2619" i="1"/>
  <c r="O3789" i="1"/>
  <c r="O1336" i="1"/>
  <c r="O2688" i="1"/>
  <c r="O2711" i="1"/>
  <c r="O146" i="1"/>
  <c r="O3706" i="1"/>
  <c r="O4868" i="1"/>
  <c r="O2244" i="1"/>
  <c r="O2948" i="1"/>
  <c r="O2138" i="1"/>
  <c r="O1279" i="1"/>
  <c r="O3753" i="1"/>
  <c r="O3040" i="1"/>
  <c r="O1826" i="1"/>
  <c r="O3657" i="1"/>
  <c r="O777" i="1"/>
  <c r="O3909" i="1"/>
  <c r="O1570" i="1"/>
  <c r="O3869" i="1"/>
  <c r="O4779" i="1"/>
  <c r="O4038" i="1"/>
  <c r="O2627" i="1"/>
  <c r="O4615" i="1"/>
  <c r="O4637" i="1"/>
  <c r="O361" i="1"/>
  <c r="O1487" i="1"/>
  <c r="O1551" i="1"/>
  <c r="O1170" i="1"/>
  <c r="O4669" i="1"/>
  <c r="O1779" i="1"/>
  <c r="O3661" i="1"/>
  <c r="O4995" i="1"/>
  <c r="O5203" i="1"/>
  <c r="O4520" i="1"/>
  <c r="O2177" i="1"/>
  <c r="O2386" i="1"/>
  <c r="O1986" i="1"/>
  <c r="O3958" i="1"/>
  <c r="O2273" i="1"/>
  <c r="O1020" i="1"/>
  <c r="O3754" i="1"/>
  <c r="O2069" i="1"/>
  <c r="O2406" i="1"/>
  <c r="O4231" i="1"/>
  <c r="O642" i="1"/>
  <c r="O547" i="1"/>
  <c r="O3168" i="1"/>
  <c r="O2211" i="1"/>
  <c r="O3667" i="1"/>
  <c r="O3762" i="1"/>
  <c r="O2487" i="1"/>
  <c r="O983" i="1"/>
  <c r="O966" i="1"/>
  <c r="O248" i="1"/>
  <c r="O3151" i="1"/>
  <c r="O2057" i="1"/>
  <c r="O3561" i="1"/>
  <c r="O1464" i="1"/>
  <c r="O1833" i="1"/>
  <c r="O2207" i="1"/>
  <c r="O4136" i="1"/>
  <c r="O3785" i="1"/>
  <c r="O1695" i="1"/>
  <c r="O3658" i="1"/>
  <c r="O1886" i="1"/>
  <c r="O2652" i="1"/>
  <c r="O3727" i="1"/>
  <c r="O3665" i="1"/>
  <c r="O571" i="1"/>
  <c r="O1201" i="1"/>
  <c r="O2106" i="1"/>
  <c r="O3647" i="1"/>
  <c r="O1918" i="1"/>
  <c r="O1022" i="1"/>
  <c r="O3511" i="1"/>
  <c r="O131" i="1"/>
  <c r="O3716" i="1"/>
  <c r="O594" i="1"/>
  <c r="O3232" i="1"/>
  <c r="O1417" i="1"/>
  <c r="O2067" i="1"/>
  <c r="O4096" i="1"/>
  <c r="O2972" i="1"/>
  <c r="O672" i="1"/>
  <c r="O2218" i="1"/>
  <c r="O701" i="1"/>
  <c r="O1787" i="1"/>
  <c r="O4036" i="1"/>
  <c r="O206" i="1"/>
  <c r="O3503" i="1"/>
  <c r="O2736" i="1"/>
  <c r="O652" i="1"/>
  <c r="O690" i="1"/>
  <c r="O2308" i="1"/>
  <c r="O4752" i="1"/>
  <c r="O592" i="1"/>
  <c r="O4617" i="1"/>
  <c r="O4648" i="1"/>
  <c r="O4809" i="1"/>
  <c r="O1190" i="1"/>
  <c r="O4790" i="1"/>
  <c r="O3617" i="1"/>
  <c r="O4854" i="1"/>
  <c r="O1815" i="1"/>
  <c r="O3770" i="1"/>
  <c r="O1605" i="1"/>
  <c r="O1584" i="1"/>
  <c r="O633" i="1"/>
  <c r="O1157" i="1"/>
  <c r="O4832" i="1"/>
  <c r="O2924" i="1"/>
  <c r="O1515" i="1"/>
  <c r="O3747" i="1"/>
  <c r="O4591" i="1"/>
  <c r="O724" i="1"/>
  <c r="O2316" i="1"/>
  <c r="O922" i="1"/>
  <c r="O3191" i="1"/>
  <c r="O5216" i="1"/>
  <c r="O762" i="1"/>
  <c r="O2734" i="1"/>
  <c r="O529" i="1"/>
  <c r="O597" i="1"/>
  <c r="O5080" i="1"/>
  <c r="O4647" i="1"/>
  <c r="O4769" i="1"/>
  <c r="O457" i="1"/>
  <c r="O2506" i="1"/>
  <c r="O4518" i="1"/>
  <c r="O4684" i="1"/>
  <c r="O4212" i="1"/>
  <c r="O1148" i="1"/>
  <c r="O1762" i="1"/>
  <c r="O2217" i="1"/>
  <c r="O407" i="1"/>
  <c r="O615" i="1"/>
  <c r="O756" i="1"/>
  <c r="O1347" i="1"/>
  <c r="O367" i="1"/>
  <c r="O4479" i="1"/>
  <c r="O2855" i="1"/>
  <c r="O746" i="1"/>
  <c r="O6" i="1"/>
  <c r="O5150" i="1"/>
  <c r="O2053" i="1"/>
  <c r="O2611" i="1"/>
  <c r="O4960" i="1"/>
  <c r="O4222" i="1"/>
  <c r="O2084" i="1"/>
  <c r="O1930" i="1"/>
  <c r="O2357" i="1"/>
  <c r="O1358" i="1"/>
  <c r="O214" i="1"/>
  <c r="O2602" i="1"/>
  <c r="O2049" i="1"/>
  <c r="O26" i="1"/>
  <c r="O1912" i="1"/>
  <c r="O5143" i="1"/>
  <c r="O4476" i="1"/>
  <c r="O3547" i="1"/>
  <c r="O289" i="1"/>
  <c r="O1942" i="1"/>
  <c r="O225" i="1"/>
  <c r="O5" i="1"/>
  <c r="O1957" i="1"/>
  <c r="O4418" i="1"/>
  <c r="O2209" i="1"/>
  <c r="O2090" i="1"/>
  <c r="O5083" i="1"/>
  <c r="O2210" i="1"/>
  <c r="O700" i="1"/>
  <c r="O1354" i="1"/>
  <c r="O1517" i="1"/>
  <c r="O4767" i="1"/>
  <c r="O3426" i="1"/>
  <c r="O464" i="1"/>
  <c r="O4843" i="1"/>
  <c r="O3888" i="1"/>
  <c r="O2288" i="1"/>
  <c r="O3144" i="1"/>
  <c r="O793" i="1"/>
  <c r="O3400" i="1"/>
  <c r="O255" i="1"/>
  <c r="O5185" i="1"/>
  <c r="O309" i="1"/>
  <c r="O4881" i="1"/>
  <c r="O3608" i="1"/>
  <c r="O4602" i="1"/>
  <c r="O1439" i="1"/>
  <c r="O1961" i="1"/>
  <c r="O753" i="1"/>
  <c r="O2070" i="1"/>
  <c r="O4424" i="1"/>
  <c r="O5082" i="1"/>
  <c r="O1099" i="1"/>
  <c r="O448" i="1"/>
  <c r="O5065" i="1"/>
  <c r="O98" i="1"/>
  <c r="O5220" i="1"/>
  <c r="O5167" i="1"/>
  <c r="O5093" i="1"/>
  <c r="O4166" i="1"/>
  <c r="O580" i="1"/>
  <c r="O4205" i="1"/>
  <c r="O4117" i="1"/>
  <c r="O4738" i="1"/>
  <c r="O1505" i="1"/>
  <c r="O3108" i="1"/>
  <c r="O1251" i="1"/>
  <c r="O4190" i="1"/>
  <c r="O3973" i="1"/>
  <c r="O2979" i="1"/>
  <c r="O2778" i="1"/>
  <c r="O1054" i="1"/>
  <c r="O1950" i="1"/>
  <c r="O4392" i="1"/>
  <c r="O4248" i="1"/>
  <c r="O298" i="1"/>
  <c r="O654" i="1"/>
  <c r="O410" i="1"/>
  <c r="O2557" i="1"/>
  <c r="O5022" i="1"/>
  <c r="O1422" i="1"/>
  <c r="O2758" i="1"/>
  <c r="O2907" i="1"/>
  <c r="O283" i="1"/>
  <c r="O62" i="1"/>
  <c r="O1778" i="1"/>
  <c r="O4289" i="1"/>
  <c r="O1572" i="1"/>
  <c r="O1065" i="1"/>
  <c r="O2762" i="1"/>
  <c r="O3923" i="1"/>
  <c r="O4642" i="1"/>
  <c r="O3655" i="1"/>
  <c r="O310" i="1"/>
  <c r="O2670" i="1"/>
  <c r="O729" i="1"/>
  <c r="O4057" i="1"/>
  <c r="O1462" i="1"/>
  <c r="O3643" i="1"/>
  <c r="O2556" i="1"/>
  <c r="O838" i="1"/>
  <c r="O2937" i="1"/>
  <c r="O1903" i="1"/>
  <c r="O585" i="1"/>
  <c r="O3327" i="1"/>
  <c r="O3115" i="1"/>
  <c r="O2436" i="1"/>
  <c r="O596" i="1"/>
  <c r="O2112" i="1"/>
  <c r="O4475" i="1"/>
  <c r="O3005" i="1"/>
  <c r="O2820" i="1"/>
  <c r="O1217" i="1"/>
  <c r="O1924" i="1"/>
  <c r="O4771" i="1"/>
  <c r="O4553" i="1"/>
  <c r="O217" i="1"/>
  <c r="O1544" i="1"/>
  <c r="O815" i="1"/>
  <c r="O4763" i="1"/>
  <c r="O2534" i="1"/>
  <c r="O4750" i="1"/>
  <c r="O4103" i="1"/>
  <c r="O64" i="1"/>
  <c r="O1906" i="1"/>
  <c r="O2082" i="1"/>
  <c r="O3573" i="1"/>
  <c r="O4181" i="1"/>
  <c r="O4191" i="1"/>
  <c r="O3365" i="1"/>
  <c r="O3437" i="1"/>
  <c r="O12" i="1"/>
  <c r="O73" i="1"/>
  <c r="O846" i="1"/>
  <c r="O1466" i="1"/>
  <c r="O3301" i="1"/>
  <c r="O899" i="1"/>
  <c r="O4867" i="1"/>
  <c r="O4333" i="1"/>
  <c r="O247" i="1"/>
  <c r="O4217" i="1"/>
  <c r="O4353" i="1"/>
  <c r="O462" i="1"/>
  <c r="O1056" i="1"/>
  <c r="O4975" i="1"/>
  <c r="O92" i="1"/>
  <c r="O4280" i="1"/>
  <c r="O2898" i="1"/>
  <c r="O385" i="1"/>
  <c r="O2303" i="1"/>
  <c r="O3123" i="1"/>
  <c r="O4111" i="1"/>
  <c r="O3865" i="1"/>
  <c r="O2878" i="1"/>
  <c r="O234" i="1"/>
  <c r="O2285" i="1"/>
  <c r="O4759" i="1"/>
  <c r="O3637" i="1"/>
  <c r="O840" i="1"/>
  <c r="O3009" i="1"/>
  <c r="O2516" i="1"/>
  <c r="O4690" i="1"/>
  <c r="O4060" i="1"/>
  <c r="O2496" i="1"/>
  <c r="O4236" i="1"/>
  <c r="O2857" i="1"/>
  <c r="O4692" i="1"/>
  <c r="O2144" i="1"/>
  <c r="O2088" i="1"/>
  <c r="O4173" i="1"/>
  <c r="O2075" i="1"/>
  <c r="O2744" i="1"/>
  <c r="O2812" i="1"/>
  <c r="O2501" i="1"/>
  <c r="O4407" i="1"/>
  <c r="O116" i="1"/>
  <c r="O1761" i="1"/>
  <c r="O2016" i="1"/>
  <c r="O3742" i="1"/>
  <c r="O2683" i="1"/>
  <c r="O573" i="1"/>
  <c r="O2443" i="1"/>
  <c r="O4204" i="1"/>
  <c r="O851" i="1"/>
  <c r="O2410" i="1"/>
  <c r="O3938" i="1"/>
  <c r="O3606" i="1"/>
  <c r="O4639" i="1"/>
  <c r="O3452" i="1"/>
  <c r="O71" i="1"/>
  <c r="O3756" i="1"/>
  <c r="O4095" i="1"/>
  <c r="O3069" i="1"/>
  <c r="O4268" i="1"/>
  <c r="O4789" i="1"/>
  <c r="O3890" i="1"/>
  <c r="O4283" i="1"/>
  <c r="O1919" i="1"/>
  <c r="O60" i="1"/>
  <c r="O440" i="1"/>
  <c r="O1128" i="1"/>
  <c r="O4345" i="1"/>
  <c r="O1700" i="1"/>
  <c r="O3928" i="1"/>
  <c r="O4668" i="1"/>
  <c r="O3970" i="1"/>
  <c r="O4870" i="1"/>
  <c r="O3130" i="1"/>
  <c r="O1250" i="1"/>
  <c r="O850" i="1"/>
  <c r="O5196" i="1"/>
  <c r="O974" i="1"/>
  <c r="O2333" i="1"/>
  <c r="O1380" i="1"/>
  <c r="O1389" i="1"/>
  <c r="O743" i="1"/>
  <c r="O3781" i="1"/>
  <c r="O601" i="1"/>
  <c r="O4093" i="1"/>
  <c r="O36" i="1"/>
  <c r="O4492" i="1"/>
  <c r="O4680" i="1"/>
  <c r="O2620" i="1"/>
  <c r="O1419" i="1"/>
  <c r="O277" i="1"/>
  <c r="O2893" i="1"/>
  <c r="O2617" i="1"/>
  <c r="O317" i="1"/>
  <c r="O359" i="1"/>
  <c r="O4406" i="1"/>
  <c r="O1952" i="1"/>
  <c r="O931" i="1"/>
  <c r="O1613" i="1"/>
  <c r="O4432" i="1"/>
  <c r="O266" i="1"/>
  <c r="O3702" i="1"/>
  <c r="O5079" i="1"/>
  <c r="O4630" i="1"/>
  <c r="O4506" i="1"/>
  <c r="O4564" i="1"/>
  <c r="O4387" i="1"/>
  <c r="O4227" i="1"/>
  <c r="O3543" i="1"/>
  <c r="O433" i="1"/>
  <c r="O2702" i="1"/>
  <c r="O512" i="1"/>
  <c r="O4072" i="1"/>
  <c r="O2572" i="1"/>
  <c r="O4522" i="1"/>
  <c r="O4573" i="1"/>
  <c r="O3138" i="1"/>
  <c r="O3704" i="1"/>
  <c r="O942" i="1"/>
  <c r="O4199" i="1"/>
  <c r="O4288" i="1"/>
  <c r="O31" i="1"/>
  <c r="O2552" i="1"/>
  <c r="O2524" i="1"/>
  <c r="O459" i="1"/>
  <c r="O2634" i="1"/>
  <c r="O4629" i="1"/>
  <c r="O844" i="1"/>
  <c r="O2035" i="1"/>
  <c r="O858" i="1"/>
  <c r="O2362" i="1"/>
  <c r="O2672" i="1"/>
  <c r="O4348" i="1"/>
  <c r="O2133" i="1"/>
  <c r="O1151" i="1"/>
  <c r="O1679" i="1"/>
  <c r="O4437" i="1"/>
  <c r="O2146" i="1"/>
  <c r="O3927" i="1"/>
  <c r="O2345" i="1"/>
  <c r="O1491" i="1"/>
  <c r="O174" i="1"/>
  <c r="O3080" i="1"/>
  <c r="O3688" i="1"/>
  <c r="O545" i="1"/>
  <c r="O1493" i="1"/>
  <c r="O1607" i="1"/>
  <c r="O2814" i="1"/>
  <c r="O3610" i="1"/>
  <c r="O3128" i="1"/>
  <c r="O196" i="1"/>
  <c r="O723" i="1"/>
  <c r="O920" i="1"/>
  <c r="O2342" i="1"/>
  <c r="O4635" i="1"/>
  <c r="O3989" i="1"/>
  <c r="O3810" i="1"/>
  <c r="O1714" i="1"/>
  <c r="O3859" i="1"/>
  <c r="O1632" i="1"/>
  <c r="O943" i="1"/>
  <c r="O4554" i="1"/>
  <c r="O682" i="1"/>
  <c r="O498" i="1"/>
  <c r="O1173" i="1"/>
  <c r="O3898" i="1"/>
  <c r="O2660" i="1"/>
  <c r="O842" i="1"/>
  <c r="O3659" i="1"/>
  <c r="O4977" i="1"/>
  <c r="O1058" i="1"/>
  <c r="O1418" i="1"/>
  <c r="O139" i="1"/>
  <c r="O4290" i="1"/>
  <c r="O1465" i="1"/>
  <c r="O3993" i="1"/>
  <c r="O2011" i="1"/>
  <c r="O2555" i="1"/>
  <c r="O5013" i="1"/>
  <c r="O4184" i="1"/>
  <c r="O1030" i="1"/>
  <c r="O2458" i="1"/>
  <c r="O2173" i="1"/>
  <c r="O3631" i="1"/>
  <c r="O220" i="1"/>
  <c r="O1530" i="1"/>
  <c r="O4264" i="1"/>
  <c r="O589" i="1"/>
  <c r="O3965" i="1"/>
  <c r="O1693" i="1"/>
  <c r="O4815" i="1"/>
  <c r="O1667" i="1"/>
  <c r="O2421" i="1"/>
  <c r="O4381" i="1"/>
  <c r="O4873" i="1"/>
  <c r="O227" i="1"/>
  <c r="O4194" i="1"/>
  <c r="O383" i="1"/>
  <c r="O4757" i="1"/>
  <c r="O1414" i="1"/>
  <c r="O930" i="1"/>
  <c r="O4284" i="1"/>
  <c r="O5090" i="1"/>
  <c r="O2153" i="1"/>
  <c r="O2915" i="1"/>
  <c r="O4579" i="1"/>
  <c r="O2299" i="1"/>
  <c r="O4798" i="1"/>
  <c r="O3808" i="1"/>
  <c r="O569" i="1"/>
  <c r="O3709" i="1"/>
  <c r="O1797" i="1"/>
  <c r="O2212" i="1"/>
  <c r="O3628" i="1"/>
  <c r="O2360" i="1"/>
  <c r="O316" i="1"/>
  <c r="O3271" i="1"/>
  <c r="O3698" i="1"/>
  <c r="O4731" i="1"/>
  <c r="O137" i="1"/>
  <c r="O3826" i="1"/>
  <c r="O2708" i="1"/>
  <c r="O1923" i="1"/>
  <c r="O783" i="1"/>
  <c r="O420" i="1"/>
  <c r="O396" i="1"/>
  <c r="O1496" i="1"/>
  <c r="O757" i="1"/>
  <c r="O3171" i="1"/>
  <c r="O2616" i="1"/>
  <c r="O1024" i="1"/>
  <c r="O1639" i="1"/>
  <c r="O2839" i="1"/>
  <c r="O4525" i="1"/>
  <c r="O4562" i="1"/>
  <c r="O4679" i="1"/>
  <c r="O113" i="1"/>
  <c r="O1907" i="1"/>
  <c r="O3720" i="1"/>
  <c r="O4118" i="1"/>
  <c r="O164" i="1"/>
  <c r="O130" i="1"/>
  <c r="O3269" i="1"/>
  <c r="O1681" i="1"/>
  <c r="O3088" i="1"/>
  <c r="O3804" i="1"/>
  <c r="O980" i="1"/>
  <c r="O2825" i="1"/>
  <c r="O726" i="1"/>
  <c r="O4865" i="1"/>
  <c r="O2284" i="1"/>
  <c r="O3202" i="1"/>
  <c r="O3950" i="1"/>
  <c r="O2941" i="1"/>
  <c r="O112" i="1"/>
  <c r="O3354" i="1"/>
  <c r="O3444" i="1"/>
  <c r="O1743" i="1"/>
  <c r="O1475" i="1"/>
  <c r="O570" i="1"/>
  <c r="O3640" i="1"/>
  <c r="O4054" i="1"/>
  <c r="O2123" i="1"/>
  <c r="O3984" i="1"/>
  <c r="O2351" i="1"/>
  <c r="O1379" i="1"/>
  <c r="O2842" i="1"/>
  <c r="O18" i="1"/>
  <c r="O1343" i="1"/>
  <c r="O2985" i="1"/>
  <c r="O88" i="1"/>
  <c r="O2441" i="1"/>
  <c r="O2671" i="1"/>
  <c r="O2107" i="1"/>
  <c r="O785" i="1"/>
  <c r="O720" i="1"/>
  <c r="O2693" i="1"/>
  <c r="O1552" i="1"/>
  <c r="O3006" i="1"/>
  <c r="O2800" i="1"/>
  <c r="O4681" i="1"/>
  <c r="O2094" i="1"/>
  <c r="O1025" i="1"/>
  <c r="O3373" i="1"/>
  <c r="O288" i="1"/>
  <c r="O3075" i="1"/>
  <c r="O1863" i="1"/>
  <c r="O2413" i="1"/>
  <c r="O2489" i="1"/>
  <c r="O4340" i="1"/>
  <c r="O2350" i="1"/>
  <c r="O2573" i="1"/>
  <c r="O598" i="1"/>
  <c r="O2251" i="1"/>
  <c r="O318" i="1"/>
  <c r="O2733" i="1"/>
  <c r="O531" i="1"/>
  <c r="O2160" i="1"/>
  <c r="O4481" i="1"/>
  <c r="O5076" i="1"/>
  <c r="O1728" i="1"/>
  <c r="O1844" i="1"/>
  <c r="O2104" i="1"/>
  <c r="O1398" i="1"/>
  <c r="O4169" i="1"/>
  <c r="O2606" i="1"/>
  <c r="O3931" i="1"/>
  <c r="O3978" i="1"/>
  <c r="O2580" i="1"/>
  <c r="O702" i="1"/>
  <c r="O125" i="1"/>
  <c r="O1913" i="1"/>
  <c r="O129" i="1"/>
  <c r="O5175" i="1"/>
  <c r="O2372" i="1"/>
  <c r="O1875" i="1"/>
  <c r="O4535" i="1"/>
  <c r="O1059" i="1"/>
  <c r="O4415" i="1"/>
  <c r="O2243" i="1"/>
  <c r="O1105" i="1"/>
  <c r="O2235" i="1"/>
  <c r="O3270" i="1"/>
  <c r="O48" i="1"/>
  <c r="O3586" i="1"/>
  <c r="O4291" i="1"/>
  <c r="O393" i="1"/>
  <c r="O3743" i="1"/>
  <c r="O2763" i="1"/>
  <c r="O2266" i="1"/>
  <c r="O2326" i="1"/>
  <c r="O5099" i="1"/>
  <c r="O4670" i="1"/>
  <c r="O3077" i="1"/>
  <c r="O4777" i="1"/>
  <c r="O1266" i="1"/>
  <c r="O4140" i="1"/>
  <c r="O1423" i="1"/>
  <c r="O350" i="1"/>
  <c r="O5179" i="1"/>
  <c r="O659" i="1"/>
  <c r="O1356" i="1"/>
  <c r="O5021" i="1"/>
  <c r="O376" i="1"/>
  <c r="O3273" i="1"/>
  <c r="O2349" i="1"/>
  <c r="O1077" i="1"/>
  <c r="O566" i="1"/>
  <c r="O4775" i="1"/>
  <c r="O2462" i="1"/>
  <c r="O810" i="1"/>
  <c r="O2292" i="1"/>
  <c r="O1334" i="1"/>
  <c r="O4125" i="1"/>
  <c r="O52" i="1"/>
  <c r="O2582" i="1"/>
  <c r="O3433" i="1"/>
  <c r="O3593" i="1"/>
  <c r="O2375" i="1"/>
  <c r="O5135" i="1"/>
  <c r="O4826" i="1"/>
  <c r="O921" i="1"/>
  <c r="O3073" i="1"/>
  <c r="O1233" i="1"/>
  <c r="O2571" i="1"/>
  <c r="O5212" i="1"/>
  <c r="O3109" i="1"/>
  <c r="O3164" i="1"/>
  <c r="O40" i="1"/>
  <c r="O1264" i="1"/>
  <c r="O4259" i="1"/>
  <c r="O25" i="1"/>
  <c r="O3835" i="1"/>
  <c r="O2550" i="1"/>
  <c r="O4658" i="1"/>
  <c r="O4747" i="1"/>
  <c r="O2789" i="1"/>
  <c r="O2675" i="1"/>
  <c r="O5003" i="1"/>
  <c r="O1954" i="1"/>
  <c r="O3899" i="1"/>
  <c r="O2974" i="1"/>
  <c r="O1019" i="1"/>
  <c r="O5028" i="1"/>
  <c r="O957" i="1"/>
  <c r="O171" i="1"/>
  <c r="O1364" i="1"/>
  <c r="O1644" i="1"/>
  <c r="O747" i="1"/>
  <c r="O4275" i="1"/>
  <c r="O1237" i="1"/>
  <c r="O4410" i="1"/>
  <c r="O563" i="1"/>
  <c r="O1185" i="1"/>
  <c r="O5126" i="1"/>
  <c r="O954" i="1"/>
  <c r="O3317" i="1"/>
  <c r="O3549" i="1"/>
  <c r="O1847" i="1"/>
  <c r="O3539" i="1"/>
  <c r="O2059" i="1"/>
  <c r="O473" i="1"/>
  <c r="O4470" i="1"/>
  <c r="O3339" i="1"/>
  <c r="O2115" i="1"/>
  <c r="O1890" i="1"/>
  <c r="O1448" i="1"/>
  <c r="O4386" i="1"/>
  <c r="O2450" i="1"/>
  <c r="O1285" i="1"/>
  <c r="O3184" i="1"/>
  <c r="O1771" i="1"/>
  <c r="O509" i="1"/>
  <c r="O3519" i="1"/>
  <c r="O3986" i="1"/>
  <c r="O2051" i="1"/>
  <c r="O1085" i="1"/>
  <c r="O2130" i="1"/>
  <c r="O4007" i="1"/>
  <c r="O2311" i="1"/>
  <c r="O1012" i="1"/>
  <c r="O4607" i="1"/>
  <c r="O4549" i="1"/>
  <c r="O3636" i="1"/>
  <c r="O1138" i="1"/>
  <c r="O4583" i="1"/>
  <c r="O2889" i="1"/>
  <c r="O199" i="1"/>
  <c r="O893" i="1"/>
  <c r="O4947" i="1"/>
  <c r="O5165" i="1"/>
  <c r="O4982" i="1"/>
  <c r="O2741" i="1"/>
  <c r="O2600" i="1"/>
  <c r="O5146" i="1"/>
  <c r="O1174" i="1"/>
  <c r="O737" i="1"/>
  <c r="O2759" i="1"/>
  <c r="O1623" i="1"/>
  <c r="O4527" i="1"/>
  <c r="O3485" i="1"/>
  <c r="O1315" i="1"/>
  <c r="O1271" i="1"/>
  <c r="O3393" i="1"/>
  <c r="O945" i="1"/>
  <c r="O2100" i="1"/>
  <c r="O3673" i="1"/>
  <c r="O4223" i="1"/>
  <c r="O3976" i="1"/>
  <c r="O87" i="1"/>
  <c r="O134" i="1"/>
  <c r="O3887" i="1"/>
  <c r="O5000" i="1"/>
  <c r="O2868" i="1"/>
  <c r="O1320" i="1"/>
  <c r="O5208" i="1"/>
  <c r="O3589" i="1"/>
  <c r="O2657" i="1"/>
  <c r="O4894" i="1"/>
  <c r="O468" i="1"/>
  <c r="O4718" i="1"/>
  <c r="O1506" i="1"/>
  <c r="O3983" i="1"/>
  <c r="O4281" i="1"/>
  <c r="O3415" i="1"/>
  <c r="O4369" i="1"/>
  <c r="O3579" i="1"/>
  <c r="O2584" i="1"/>
  <c r="O181" i="1"/>
  <c r="O2036" i="1"/>
  <c r="O788" i="1"/>
  <c r="O2574" i="1"/>
  <c r="O3147" i="1"/>
  <c r="O167" i="1"/>
  <c r="O3190" i="1"/>
  <c r="O5032" i="1"/>
  <c r="O3225" i="1"/>
  <c r="O1289" i="1"/>
  <c r="O2426" i="1"/>
  <c r="O452" i="1"/>
  <c r="O470" i="1"/>
  <c r="O3419" i="1"/>
  <c r="O4356" i="1"/>
  <c r="O148" i="1"/>
  <c r="O849" i="1"/>
  <c r="O2725" i="1"/>
  <c r="O3033" i="1"/>
  <c r="O2719" i="1"/>
  <c r="O3382" i="1"/>
  <c r="O4052" i="1"/>
  <c r="O3066" i="1"/>
  <c r="O4123" i="1"/>
  <c r="O653" i="1"/>
  <c r="O1754" i="1"/>
  <c r="O4706" i="1"/>
  <c r="O1081" i="1"/>
  <c r="O4929" i="1"/>
  <c r="O516" i="1"/>
  <c r="O4585" i="1"/>
  <c r="O2111" i="1"/>
  <c r="O2202" i="1"/>
  <c r="O713" i="1"/>
  <c r="O4898" i="1"/>
  <c r="O1547" i="1"/>
  <c r="O5027" i="1"/>
  <c r="O3960" i="1"/>
  <c r="O1076" i="1"/>
  <c r="O3142" i="1"/>
  <c r="O4907" i="1"/>
  <c r="O4958" i="1"/>
  <c r="O3830" i="1"/>
  <c r="O2742" i="1"/>
  <c r="O2055" i="1"/>
  <c r="O4498" i="1"/>
  <c r="O5204" i="1"/>
  <c r="O932" i="1"/>
  <c r="O1247" i="1"/>
  <c r="O2366" i="1"/>
  <c r="O3476" i="1"/>
  <c r="O1133" i="1"/>
  <c r="O1624" i="1"/>
  <c r="O1577" i="1"/>
  <c r="O84" i="1"/>
  <c r="O1040" i="1"/>
  <c r="O2033" i="1"/>
  <c r="O3494" i="1"/>
  <c r="O2511" i="1"/>
  <c r="O2509" i="1"/>
  <c r="O3935" i="1"/>
  <c r="O3792" i="1"/>
  <c r="O2884" i="1"/>
  <c r="O1549" i="1"/>
  <c r="O2930" i="1"/>
  <c r="O1810" i="1"/>
  <c r="O3242" i="1"/>
  <c r="O3695" i="1"/>
  <c r="O2810" i="1"/>
  <c r="O2309" i="1"/>
  <c r="O3297" i="1"/>
  <c r="O5072" i="1"/>
  <c r="O3448" i="1"/>
  <c r="O5191" i="1"/>
  <c r="O618" i="1"/>
  <c r="O3975" i="1"/>
  <c r="O4355" i="1"/>
  <c r="O1377" i="1"/>
  <c r="O236" i="1"/>
  <c r="O297" i="1"/>
  <c r="O2564" i="1"/>
  <c r="O3061" i="1"/>
  <c r="O1519" i="1"/>
  <c r="O1816" i="1"/>
  <c r="O497" i="1"/>
  <c r="O644" i="1"/>
  <c r="O4858" i="1"/>
  <c r="O2343" i="1"/>
  <c r="O2463" i="1"/>
  <c r="O4208" i="1"/>
  <c r="O4412" i="1"/>
  <c r="O332" i="1"/>
  <c r="O2997" i="1"/>
  <c r="O2175" i="1"/>
  <c r="O1241" i="1"/>
  <c r="O1253" i="1"/>
  <c r="O476" i="1"/>
  <c r="O3815" i="1"/>
  <c r="O4439" i="1"/>
  <c r="O4067" i="1"/>
  <c r="O233" i="1"/>
  <c r="O2851" i="1"/>
  <c r="O1914" i="1"/>
  <c r="O74" i="1"/>
  <c r="O3969" i="1"/>
  <c r="O2996" i="1"/>
  <c r="O1106" i="1"/>
  <c r="O2625" i="1"/>
  <c r="O2233" i="1"/>
  <c r="O5168" i="1"/>
  <c r="O4606" i="1"/>
  <c r="O2936" i="1"/>
  <c r="O3580" i="1"/>
  <c r="O3641" i="1"/>
  <c r="O3682" i="1"/>
  <c r="O2071" i="1"/>
  <c r="O868" i="1"/>
  <c r="O711" i="1"/>
  <c r="O4795" i="1"/>
  <c r="O693" i="1"/>
  <c r="O2520" i="1"/>
  <c r="O1457" i="1"/>
  <c r="O4435" i="1"/>
  <c r="O1791" i="1"/>
  <c r="O3488" i="1"/>
  <c r="O412" i="1"/>
  <c r="O2022" i="1"/>
  <c r="O1041" i="1"/>
  <c r="O3672" i="1"/>
  <c r="O4786" i="1"/>
  <c r="O4989" i="1"/>
  <c r="O5067" i="1"/>
  <c r="O3845" i="1"/>
  <c r="O1345" i="1"/>
  <c r="O3868" i="1"/>
  <c r="O3396" i="1"/>
  <c r="O991" i="1"/>
  <c r="O2370" i="1"/>
  <c r="O2565" i="1"/>
  <c r="O1550" i="1"/>
  <c r="O2804" i="1"/>
  <c r="O1231" i="1"/>
  <c r="O863" i="1"/>
  <c r="O3302" i="1"/>
  <c r="O4404" i="1"/>
  <c r="O1609" i="1"/>
  <c r="O1958" i="1"/>
  <c r="O3162" i="1"/>
  <c r="O1206" i="1"/>
  <c r="O1701" i="1"/>
  <c r="O4153" i="1"/>
  <c r="O4793" i="1"/>
  <c r="O1841" i="1"/>
  <c r="O3094" i="1"/>
  <c r="O4487" i="1"/>
  <c r="O679" i="1"/>
  <c r="O3629" i="1"/>
  <c r="O3435" i="1"/>
  <c r="O2885" i="1"/>
  <c r="O4737" i="1"/>
  <c r="O802" i="1"/>
  <c r="O5109" i="1"/>
  <c r="O175" i="1"/>
  <c r="O3322" i="1"/>
  <c r="O47" i="1"/>
  <c r="O4561" i="1"/>
  <c r="O1453" i="1"/>
  <c r="O4803" i="1"/>
  <c r="O2128" i="1"/>
  <c r="O2466" i="1"/>
  <c r="O3597" i="1"/>
  <c r="O17" i="1"/>
  <c r="O1051" i="1"/>
  <c r="O499" i="1"/>
  <c r="O1726" i="1"/>
  <c r="O4229" i="1"/>
  <c r="O4108" i="1"/>
  <c r="O1490" i="1"/>
  <c r="O2567" i="1"/>
  <c r="O755" i="1"/>
  <c r="O990" i="1"/>
  <c r="O4426" i="1"/>
  <c r="O792" i="1"/>
  <c r="O2492" i="1"/>
  <c r="O4533" i="1"/>
  <c r="O1531" i="1"/>
  <c r="O3481" i="1"/>
  <c r="O1508" i="1"/>
  <c r="O2823" i="1"/>
  <c r="O4261" i="1"/>
  <c r="O1218" i="1"/>
  <c r="O69" i="1"/>
  <c r="O5011" i="1"/>
  <c r="O2125" i="1"/>
  <c r="O4218" i="1"/>
  <c r="O824" i="1"/>
  <c r="O2642" i="1"/>
  <c r="O2381" i="1"/>
  <c r="O4133" i="1"/>
  <c r="O3686" i="1"/>
  <c r="O3403" i="1"/>
  <c r="O3805" i="1"/>
  <c r="O4578" i="1"/>
  <c r="O1889" i="1"/>
  <c r="O1594" i="1"/>
  <c r="O2569" i="1"/>
  <c r="O4420" i="1"/>
  <c r="O1257" i="1"/>
  <c r="O4621" i="1"/>
  <c r="O1372" i="1"/>
  <c r="O3884" i="1"/>
  <c r="O1865" i="1"/>
  <c r="O903" i="1"/>
  <c r="O5163" i="1"/>
  <c r="O811" i="1"/>
  <c r="O835" i="1"/>
  <c r="O1103" i="1"/>
  <c r="O3413" i="1"/>
  <c r="O2987" i="1"/>
  <c r="O4743" i="1"/>
  <c r="O3422" i="1"/>
  <c r="O5073" i="1"/>
  <c r="O2241" i="1"/>
  <c r="O190" i="1"/>
  <c r="O5029" i="1"/>
  <c r="O1747" i="1"/>
  <c r="O5121" i="1"/>
  <c r="O3395" i="1"/>
  <c r="O3540" i="1"/>
  <c r="O1424" i="1"/>
  <c r="O4457" i="1"/>
  <c r="O4523" i="1"/>
  <c r="O228" i="1"/>
  <c r="O4466" i="1"/>
  <c r="O4886" i="1"/>
  <c r="O731" i="1"/>
  <c r="O2525" i="1"/>
  <c r="O4471" i="1"/>
  <c r="O5107" i="1"/>
  <c r="O2229" i="1"/>
  <c r="O4746" i="1"/>
  <c r="O4315" i="1"/>
  <c r="O1702" i="1"/>
  <c r="O4555" i="1"/>
  <c r="O4092" i="1"/>
  <c r="O1047" i="1"/>
  <c r="O4088" i="1"/>
  <c r="O1469" i="1"/>
  <c r="O2305" i="1"/>
  <c r="O649" i="1"/>
  <c r="O1631" i="1"/>
  <c r="O2543" i="1"/>
  <c r="O3681" i="1"/>
  <c r="O885" i="1"/>
  <c r="O5198" i="1"/>
  <c r="O3902" i="1"/>
  <c r="O586" i="1"/>
  <c r="O450" i="1"/>
  <c r="O3036" i="1"/>
  <c r="O3106" i="1"/>
  <c r="O977" i="1"/>
  <c r="O1661" i="1"/>
  <c r="O5019" i="1"/>
  <c r="O2061" i="1"/>
  <c r="O2240" i="1"/>
  <c r="O244" i="1"/>
  <c r="O93" i="1"/>
  <c r="O1893" i="1"/>
  <c r="O3163" i="1"/>
  <c r="O557" i="1"/>
  <c r="O3145" i="1"/>
  <c r="O4590" i="1"/>
  <c r="O1541" i="1"/>
  <c r="O1734" i="1"/>
  <c r="O575" i="1"/>
  <c r="O3429" i="1"/>
  <c r="O30" i="1"/>
  <c r="O1668" i="1"/>
  <c r="O4097" i="1"/>
  <c r="O2364" i="1"/>
  <c r="O4817" i="1"/>
  <c r="O3050" i="1"/>
  <c r="O4359" i="1"/>
  <c r="O145" i="1"/>
  <c r="O2576" i="1"/>
  <c r="O3440" i="1"/>
  <c r="O3509" i="1"/>
  <c r="O1611" i="1"/>
  <c r="O4039" i="1"/>
  <c r="O1037" i="1"/>
  <c r="O4603" i="1"/>
  <c r="O3200" i="1"/>
  <c r="O1207" i="1"/>
  <c r="O2017" i="1"/>
  <c r="O5113" i="1"/>
  <c r="O2781" i="1"/>
  <c r="O5194" i="1"/>
  <c r="O826" i="1"/>
  <c r="O1427" i="1"/>
  <c r="O5048" i="1"/>
  <c r="O4900" i="1"/>
  <c r="O4611" i="1"/>
  <c r="O89" i="1"/>
  <c r="O2780" i="1"/>
  <c r="O2894" i="1"/>
  <c r="O2537" i="1"/>
  <c r="O5180" i="1"/>
  <c r="O1732" i="1"/>
  <c r="O3893" i="1"/>
  <c r="O4505" i="1"/>
  <c r="O138" i="1"/>
  <c r="O2745" i="1"/>
  <c r="O1715" i="1"/>
  <c r="O830" i="1"/>
  <c r="O1811" i="1"/>
  <c r="O2866" i="1"/>
  <c r="O4724" i="1"/>
  <c r="O4627" i="1"/>
  <c r="O4377" i="1"/>
  <c r="O4203" i="1"/>
  <c r="O28" i="1"/>
  <c r="O3384" i="1"/>
  <c r="O3087" i="1"/>
  <c r="O3067" i="1"/>
  <c r="O2990" i="1"/>
  <c r="O3550" i="1"/>
  <c r="O2692" i="1"/>
  <c r="O3779" i="1"/>
  <c r="O2161" i="1"/>
  <c r="O4142" i="1"/>
  <c r="O4836" i="1"/>
  <c r="O818" i="1"/>
  <c r="O3110" i="1"/>
  <c r="O1540" i="1"/>
  <c r="O4393" i="1"/>
  <c r="O2180" i="1"/>
  <c r="O782" i="1"/>
  <c r="O3377" i="1"/>
  <c r="O162" i="1"/>
  <c r="O96" i="1"/>
  <c r="O299" i="1"/>
  <c r="O1471" i="1"/>
  <c r="O2645" i="1"/>
  <c r="O5205" i="1"/>
  <c r="O3660" i="1"/>
  <c r="O3016" i="1"/>
  <c r="O2438" i="1"/>
  <c r="O2089" i="1"/>
  <c r="O4794" i="1"/>
  <c r="O709" i="1"/>
  <c r="O1685" i="1"/>
  <c r="O2454" i="1"/>
  <c r="O3991" i="1"/>
  <c r="O1275" i="1"/>
  <c r="O4808" i="1"/>
  <c r="O3656" i="1"/>
  <c r="O1116" i="1"/>
  <c r="O2039" i="1"/>
  <c r="O4105" i="1"/>
  <c r="O2821" i="1"/>
  <c r="O1884" i="1"/>
  <c r="O2200" i="1"/>
  <c r="O4634" i="1"/>
  <c r="O2977" i="1"/>
  <c r="O3098" i="1"/>
  <c r="O1566" i="1"/>
  <c r="O1460" i="1"/>
  <c r="O608" i="1"/>
  <c r="O35" i="1"/>
  <c r="O556" i="1"/>
  <c r="O1585" i="1"/>
  <c r="O4467" i="1"/>
  <c r="O3181" i="1"/>
  <c r="O3642" i="1"/>
  <c r="O2598" i="1"/>
  <c r="O1888" i="1"/>
  <c r="O2764" i="1"/>
  <c r="O441" i="1"/>
  <c r="O104" i="1"/>
  <c r="O4704" i="1"/>
  <c r="O51" i="1"/>
  <c r="O668" i="1"/>
  <c r="O2156" i="1"/>
  <c r="O2932" i="1"/>
  <c r="O4764" i="1"/>
  <c r="O1120" i="1"/>
  <c r="O4782" i="1"/>
  <c r="O1706" i="1"/>
  <c r="O1836" i="1"/>
  <c r="O3291" i="1"/>
  <c r="O645" i="1"/>
  <c r="O2706" i="1"/>
  <c r="O1003" i="1"/>
  <c r="O3824" i="1"/>
  <c r="O2803" i="1"/>
  <c r="O3591" i="1"/>
  <c r="O1873" i="1"/>
  <c r="O2301" i="1"/>
  <c r="O1598" i="1"/>
  <c r="O4936" i="1"/>
  <c r="O500" i="1"/>
  <c r="O3630" i="1"/>
  <c r="O4285" i="1"/>
  <c r="O1131" i="1"/>
  <c r="O1152" i="1"/>
  <c r="O1659" i="1"/>
  <c r="O1757" i="1"/>
  <c r="O4890" i="1"/>
  <c r="O70" i="1"/>
  <c r="O4433" i="1"/>
  <c r="O808" i="1"/>
  <c r="O2278" i="1"/>
  <c r="O2864" i="1"/>
  <c r="O1470" i="1"/>
  <c r="O1672" i="1"/>
  <c r="O4703" i="1"/>
  <c r="O2020" i="1"/>
  <c r="O4717" i="1"/>
  <c r="O4744" i="1"/>
  <c r="O4840" i="1"/>
  <c r="O4942" i="1"/>
  <c r="O3483" i="1"/>
  <c r="O2747" i="1"/>
  <c r="O2025" i="1"/>
  <c r="O3027" i="1"/>
  <c r="O2999" i="1"/>
  <c r="O80" i="1"/>
  <c r="O2459" i="1"/>
  <c r="O3268" i="1"/>
  <c r="O1094" i="1"/>
  <c r="O2636" i="1"/>
  <c r="O3536" i="1"/>
  <c r="O2872" i="1"/>
  <c r="O533" i="1"/>
  <c r="O3319" i="1"/>
  <c r="O4672" i="1"/>
  <c r="O5047" i="1"/>
  <c r="O1554" i="1"/>
  <c r="O3670" i="1"/>
  <c r="O1539" i="1"/>
  <c r="O3278" i="1"/>
  <c r="O3694" i="1"/>
  <c r="O4172" i="1"/>
  <c r="O1400" i="1"/>
  <c r="O2993" i="1"/>
  <c r="O3282" i="1"/>
  <c r="O2717" i="1"/>
  <c r="O1827" i="1"/>
  <c r="O5095" i="1"/>
  <c r="O24" i="1"/>
  <c r="O694" i="1"/>
  <c r="O1323" i="1"/>
  <c r="O3985" i="1"/>
  <c r="O2232" i="1"/>
  <c r="O3369" i="1"/>
  <c r="O3772" i="1"/>
  <c r="O2831" i="1"/>
  <c r="O4990" i="1"/>
  <c r="O2983" i="1"/>
  <c r="O2087" i="1"/>
  <c r="O362" i="1"/>
  <c r="O4310" i="1"/>
  <c r="O427" i="1"/>
  <c r="O4501" i="1"/>
  <c r="O341" i="1"/>
  <c r="O357" i="1"/>
  <c r="O3160" i="1"/>
  <c r="O364" i="1"/>
  <c r="O2118" i="1"/>
  <c r="O1229" i="1"/>
  <c r="O2250" i="1"/>
  <c r="O2380" i="1"/>
  <c r="O4318" i="1"/>
  <c r="O1821" i="1"/>
  <c r="O2155" i="1"/>
  <c r="O5200" i="1"/>
  <c r="O3796" i="1"/>
  <c r="O3305" i="1"/>
  <c r="O1090" i="1"/>
  <c r="O154" i="1"/>
  <c r="O2832" i="1"/>
  <c r="O909" i="1"/>
  <c r="O4962" i="1"/>
  <c r="O1595" i="1"/>
  <c r="O1628" i="1"/>
  <c r="O2270" i="1"/>
  <c r="O2891" i="1"/>
  <c r="O1069" i="1"/>
  <c r="O2880" i="1"/>
  <c r="O3849" i="1"/>
  <c r="O4581" i="1"/>
  <c r="O538" i="1"/>
  <c r="O2319" i="1"/>
  <c r="O1340" i="1"/>
  <c r="O4316" i="1"/>
  <c r="O4335" i="1"/>
  <c r="O3977" i="1"/>
  <c r="O5138" i="1"/>
  <c r="O1606" i="1"/>
  <c r="O2145" i="1"/>
  <c r="O5155" i="1"/>
  <c r="O4899" i="1"/>
  <c r="O4354" i="1"/>
  <c r="O884" i="1"/>
  <c r="O1437" i="1"/>
  <c r="O5043" i="1"/>
  <c r="O681" i="1"/>
  <c r="O3847" i="1"/>
  <c r="O2515" i="1"/>
  <c r="O1017" i="1"/>
  <c r="O339" i="1"/>
  <c r="O4300" i="1"/>
  <c r="O4243" i="1"/>
  <c r="O1146" i="1"/>
  <c r="O1876" i="1"/>
  <c r="O1526" i="1"/>
  <c r="O859" i="1"/>
  <c r="O2066" i="1"/>
  <c r="O3349" i="1"/>
  <c r="O4970" i="1"/>
  <c r="O1675" i="1"/>
  <c r="O865" i="1"/>
  <c r="O133" i="1"/>
  <c r="O4219" i="1"/>
  <c r="O2656" i="1"/>
  <c r="O665" i="1"/>
  <c r="O37" i="1"/>
  <c r="O4944" i="1"/>
  <c r="O1292" i="1"/>
  <c r="O2186" i="1"/>
  <c r="O2408" i="1"/>
  <c r="O3149" i="1"/>
  <c r="O1793" i="1"/>
  <c r="O1450" i="1"/>
  <c r="O3774" i="1"/>
  <c r="O2701" i="1"/>
  <c r="O3226" i="1"/>
  <c r="O1113" i="1"/>
  <c r="O1143" i="1"/>
  <c r="O1892" i="1"/>
  <c r="O3" i="1"/>
  <c r="O1562" i="1"/>
  <c r="O3761" i="1"/>
  <c r="O3639" i="1"/>
  <c r="O1137" i="1"/>
  <c r="O414" i="1"/>
  <c r="O5154" i="1"/>
  <c r="O4063" i="1"/>
  <c r="O975" i="1"/>
  <c r="O4185" i="1"/>
  <c r="O4847" i="1"/>
  <c r="O2931" i="1"/>
  <c r="O3407" i="1"/>
  <c r="O3852" i="1"/>
  <c r="O3929" i="1"/>
  <c r="O3380" i="1"/>
  <c r="O4338" i="1"/>
  <c r="O3389" i="1"/>
  <c r="O3224" i="1"/>
  <c r="O4463" i="1"/>
  <c r="O4106" i="1"/>
  <c r="O2358" i="1"/>
  <c r="O1061" i="1"/>
  <c r="O3375" i="1"/>
  <c r="O1403" i="1"/>
  <c r="O109" i="1"/>
  <c r="O860" i="1"/>
  <c r="O518" i="1"/>
  <c r="O4835" i="1"/>
  <c r="O2371" i="1"/>
  <c r="O745" i="1"/>
  <c r="O356" i="1"/>
  <c r="O2963" i="1"/>
  <c r="O4528" i="1"/>
  <c r="O3470" i="1"/>
  <c r="O2046" i="1"/>
  <c r="O115" i="1"/>
  <c r="O249" i="1"/>
  <c r="O3254" i="1"/>
  <c r="O2191" i="1"/>
  <c r="O2013" i="1"/>
  <c r="O1687" i="1"/>
  <c r="O2493" i="1"/>
  <c r="O5024" i="1"/>
  <c r="O3700" i="1"/>
  <c r="O172" i="1"/>
  <c r="O5097" i="1"/>
  <c r="O2727" i="1"/>
  <c r="O2018" i="1"/>
  <c r="O3850" i="1"/>
  <c r="O1357" i="1"/>
  <c r="O4543" i="1"/>
  <c r="O2340" i="1"/>
  <c r="O3811" i="1"/>
  <c r="O284" i="1"/>
  <c r="O941" i="1"/>
  <c r="O2829" i="1"/>
  <c r="O2414" i="1"/>
  <c r="O4819" i="1"/>
  <c r="O4587" i="1"/>
  <c r="O2171" i="1"/>
  <c r="O1871" i="1"/>
  <c r="O5045" i="1"/>
  <c r="O2650" i="1"/>
  <c r="O4044" i="1"/>
  <c r="O1313" i="1"/>
  <c r="O2275" i="1"/>
  <c r="O3111" i="1"/>
  <c r="O124" i="1"/>
  <c r="O3363" i="1"/>
  <c r="O595" i="1"/>
  <c r="O1592" i="1"/>
  <c r="O5037" i="1"/>
  <c r="O1478" i="1"/>
  <c r="O2314" i="1"/>
  <c r="O3055" i="1"/>
  <c r="O2900" i="1"/>
  <c r="O3008" i="1"/>
  <c r="O3320" i="1"/>
  <c r="O1738" i="1"/>
  <c r="O1744" i="1"/>
  <c r="O2490" i="1"/>
  <c r="O256" i="1"/>
  <c r="O2819" i="1"/>
  <c r="O1319" i="1"/>
  <c r="O2794" i="1"/>
  <c r="O3677" i="1"/>
  <c r="O1000" i="1"/>
  <c r="O192" i="1"/>
  <c r="O4878" i="1"/>
  <c r="O1824" i="1"/>
  <c r="O382" i="1"/>
  <c r="O4708" i="1"/>
  <c r="O2570" i="1"/>
  <c r="O4" i="1"/>
  <c r="O2451" i="1"/>
  <c r="O2005" i="1"/>
  <c r="O3837" i="1"/>
  <c r="O4507" i="1"/>
  <c r="O4504" i="1"/>
  <c r="O4877" i="1"/>
  <c r="O3881" i="1"/>
  <c r="O843" i="1"/>
  <c r="O3964" i="1"/>
  <c r="O1449" i="1"/>
  <c r="O4395" i="1"/>
  <c r="O1682" i="1"/>
  <c r="O4652" i="1"/>
  <c r="O4882" i="1"/>
  <c r="O422" i="1"/>
  <c r="O4869" i="1"/>
  <c r="O2528" i="1"/>
  <c r="O5122" i="1"/>
  <c r="O2423" i="1"/>
  <c r="O5061" i="1"/>
  <c r="O973" i="1"/>
  <c r="O3570" i="1"/>
  <c r="O1458" i="1"/>
  <c r="O281" i="1"/>
  <c r="O3486" i="1"/>
  <c r="O2824" i="1"/>
  <c r="O1368" i="1"/>
  <c r="O1187" i="1"/>
  <c r="O3520" i="1"/>
  <c r="O741" i="1"/>
  <c r="O1627" i="1"/>
  <c r="O2914" i="1"/>
  <c r="O5190" i="1"/>
  <c r="O2869" i="1"/>
  <c r="O4689" i="1"/>
  <c r="O81" i="1"/>
  <c r="O2469" i="1"/>
  <c r="O4309" i="1"/>
  <c r="O3572" i="1"/>
  <c r="O3982" i="1"/>
  <c r="O3315" i="1"/>
  <c r="O1917" i="1"/>
  <c r="O4714" i="1"/>
  <c r="O738" i="1"/>
  <c r="O1312" i="1"/>
  <c r="O1159" i="1"/>
  <c r="O4165" i="1"/>
  <c r="O4833" i="1"/>
  <c r="O3203" i="1"/>
  <c r="O117" i="1"/>
  <c r="O4174" i="1"/>
  <c r="O5153" i="1"/>
  <c r="O3467" i="1"/>
  <c r="O2577" i="1"/>
  <c r="O5038" i="1"/>
  <c r="O4195" i="1"/>
  <c r="O1433" i="1"/>
  <c r="O2777" i="1"/>
  <c r="O4331" i="1"/>
  <c r="O2003" i="1"/>
  <c r="O3568" i="1"/>
  <c r="O5148" i="1"/>
  <c r="O3592" i="1"/>
  <c r="O2497" i="1"/>
  <c r="O1267" i="1"/>
  <c r="O3612" i="1"/>
  <c r="O678" i="1"/>
  <c r="O5101" i="1"/>
  <c r="O4450" i="1"/>
  <c r="O3823" i="1"/>
  <c r="O1452" i="1"/>
  <c r="O4477" i="1"/>
  <c r="O1402" i="1"/>
  <c r="O1565" i="1"/>
  <c r="O1042" i="1"/>
  <c r="O4305" i="1"/>
  <c r="O4739" i="1"/>
  <c r="O2628" i="1"/>
  <c r="O4664" i="1"/>
  <c r="O2834" i="1"/>
  <c r="O3664" i="1"/>
  <c r="O915" i="1"/>
  <c r="O4534" i="1"/>
  <c r="O4405" i="1"/>
  <c r="O3348" i="1"/>
  <c r="O1127" i="1"/>
  <c r="O1210" i="1"/>
  <c r="O2716" i="1"/>
  <c r="O1248" i="1"/>
  <c r="O4902" i="1"/>
  <c r="O4556" i="1"/>
  <c r="O3841" i="1"/>
  <c r="O456" i="1"/>
  <c r="O2586" i="1"/>
  <c r="O1110" i="1"/>
  <c r="O1800" i="1"/>
  <c r="O4473" i="1"/>
  <c r="O4887" i="1"/>
  <c r="O939" i="1"/>
  <c r="O3227" i="1"/>
  <c r="O1203" i="1"/>
  <c r="O3723" i="1"/>
  <c r="O2418" i="1"/>
  <c r="O4376" i="1"/>
  <c r="O4263" i="1"/>
  <c r="O1298" i="1"/>
  <c r="O4241" i="1"/>
  <c r="O4876" i="1"/>
  <c r="O3344" i="1"/>
  <c r="O1510" i="1"/>
  <c r="O3767" i="1"/>
  <c r="O2474" i="1"/>
  <c r="O358" i="1"/>
  <c r="O3783" i="1"/>
  <c r="O1104" i="1"/>
  <c r="O3784" i="1"/>
  <c r="O2050" i="1"/>
  <c r="O4514" i="1"/>
  <c r="O3257" i="1"/>
  <c r="O2361" i="1"/>
  <c r="O3462" i="1"/>
  <c r="O1288" i="1"/>
  <c r="O3504" i="1"/>
  <c r="O5002" i="1"/>
  <c r="O4574" i="1"/>
  <c r="O4462" i="1"/>
  <c r="O2295" i="1"/>
  <c r="O1351" i="1"/>
  <c r="O587" i="1"/>
  <c r="O2405" i="1"/>
  <c r="O1878" i="1"/>
  <c r="O1370" i="1"/>
  <c r="O5066" i="1"/>
  <c r="O4515" i="1"/>
  <c r="O3607" i="1"/>
  <c r="O2" i="1"/>
  <c r="O424" i="1"/>
  <c r="O4813" i="1"/>
  <c r="O1440" i="1"/>
  <c r="O4158" i="1"/>
  <c r="O1999" i="1"/>
  <c r="O1225" i="1"/>
  <c r="O1311" i="1"/>
  <c r="O5169" i="1"/>
  <c r="O4834" i="1"/>
  <c r="O1947" i="1"/>
  <c r="O4485" i="1"/>
  <c r="O532" i="1"/>
  <c r="O14" i="1"/>
  <c r="O2231" i="1"/>
  <c r="O3558" i="1"/>
  <c r="O4849" i="1"/>
  <c r="O1284" i="1"/>
  <c r="O1998" i="1"/>
  <c r="O2784" i="1"/>
  <c r="O2870" i="1"/>
  <c r="O1009" i="1"/>
  <c r="O38" i="1"/>
  <c r="O3477" i="1"/>
  <c r="O2007" i="1"/>
  <c r="O4909" i="1"/>
  <c r="O2162" i="1"/>
  <c r="O3404" i="1"/>
  <c r="O1534" i="1"/>
  <c r="O15" i="1"/>
  <c r="O3738" i="1"/>
  <c r="O1049" i="1"/>
  <c r="O4110" i="1"/>
  <c r="O1593" i="1"/>
  <c r="O2086" i="1"/>
  <c r="O291" i="1"/>
  <c r="O1982" i="1"/>
  <c r="O4540" i="1"/>
  <c r="O2027" i="1"/>
  <c r="O3071" i="1"/>
  <c r="O3875" i="1"/>
  <c r="O3028" i="1"/>
  <c r="O3671" i="1"/>
  <c r="O1511" i="1"/>
  <c r="O648" i="1"/>
  <c r="O163" i="1"/>
  <c r="O1818" i="1"/>
  <c r="O1227" i="1"/>
  <c r="O2686" i="1"/>
  <c r="O4494" i="1"/>
  <c r="O3644" i="1"/>
  <c r="O1126" i="1"/>
  <c r="O2752" i="1"/>
  <c r="O3367" i="1"/>
  <c r="O2640" i="1"/>
  <c r="O3023" i="1"/>
  <c r="O2425" i="1"/>
  <c r="O3333" i="1"/>
  <c r="O3300" i="1"/>
  <c r="O3948" i="1"/>
  <c r="O5158" i="1"/>
  <c r="O1139" i="1"/>
  <c r="O1900" i="1"/>
  <c r="O635" i="1"/>
  <c r="O3405" i="1"/>
  <c r="O1192" i="1"/>
  <c r="O3512" i="1"/>
  <c r="O3703" i="1"/>
  <c r="O3891" i="1"/>
  <c r="O3489" i="1"/>
  <c r="O2197" i="1"/>
  <c r="O955" i="1"/>
  <c r="O603" i="1"/>
  <c r="O878" i="1"/>
  <c r="O1798" i="1"/>
  <c r="O600" i="1"/>
  <c r="O2862" i="1"/>
  <c r="O3831" i="1"/>
  <c r="O269" i="1"/>
  <c r="O3213" i="1"/>
  <c r="O1983" i="1"/>
  <c r="O5112" i="1"/>
  <c r="O1182" i="1"/>
  <c r="O1499" i="1"/>
  <c r="O2926" i="1"/>
  <c r="O4547" i="1"/>
  <c r="O3308" i="1"/>
  <c r="O1473" i="1"/>
  <c r="O2215" i="1"/>
  <c r="O3245" i="1"/>
  <c r="O2896" i="1"/>
  <c r="O4920" i="1"/>
  <c r="O4286" i="1"/>
  <c r="O2199" i="1"/>
  <c r="O185" i="1"/>
  <c r="O2101" i="1"/>
  <c r="O5055" i="1"/>
  <c r="O2903" i="1"/>
  <c r="O1308" i="1"/>
  <c r="O4926" i="1"/>
  <c r="O1745" i="1"/>
  <c r="O2383" i="1"/>
  <c r="O4321" i="1"/>
  <c r="O5211" i="1"/>
  <c r="O2757" i="1"/>
  <c r="O326" i="1"/>
  <c r="O3283" i="1"/>
  <c r="O2646" i="1"/>
  <c r="O867" i="1"/>
  <c r="O55" i="1"/>
  <c r="O4002" i="1"/>
  <c r="O5040" i="1"/>
  <c r="O3563" i="1"/>
  <c r="O160" i="1"/>
  <c r="O306" i="1"/>
  <c r="O5071" i="1"/>
  <c r="O2291" i="1"/>
  <c r="O3690" i="1"/>
  <c r="O1967" i="1"/>
  <c r="O1643" i="1"/>
  <c r="O1897" i="1"/>
  <c r="O4233" i="1"/>
  <c r="O4584" i="1"/>
  <c r="O2297" i="1"/>
  <c r="O4128" i="1"/>
  <c r="O3538" i="1"/>
  <c r="O2939" i="1"/>
  <c r="O3555" i="1"/>
  <c r="O2585" i="1"/>
  <c r="O2978" i="1"/>
  <c r="O3091" i="1"/>
  <c r="O3328" i="1"/>
  <c r="O2480" i="1"/>
  <c r="O4360" i="1"/>
  <c r="O2877" i="1"/>
  <c r="O1951" i="1"/>
  <c r="O3616" i="1"/>
  <c r="O572" i="1"/>
  <c r="O4701" i="1"/>
  <c r="O696" i="1"/>
  <c r="O2263" i="1"/>
  <c r="O3820" i="1"/>
  <c r="O4302" i="1"/>
  <c r="O1656" i="1"/>
  <c r="O4546" i="1"/>
  <c r="O4358" i="1"/>
  <c r="O3800" i="1"/>
  <c r="O2124" i="1"/>
  <c r="O787" i="1"/>
  <c r="O1301" i="1"/>
  <c r="O86" i="1"/>
  <c r="O4745" i="1"/>
  <c r="O1399" i="1"/>
  <c r="O3206" i="1"/>
  <c r="O535" i="1"/>
  <c r="O4240" i="1"/>
  <c r="O766" i="1"/>
  <c r="O1353" i="1"/>
  <c r="O455" i="1"/>
  <c r="O2735" i="1"/>
  <c r="O3277" i="1"/>
  <c r="O378" i="1"/>
  <c r="O4613" i="1"/>
  <c r="O4244" i="1"/>
  <c r="O2452" i="1"/>
  <c r="O2951" i="1"/>
  <c r="O2132" i="1"/>
  <c r="O4206" i="1"/>
  <c r="O730" i="1"/>
  <c r="O2749" i="1"/>
  <c r="O4474" i="1"/>
  <c r="O151" i="1"/>
  <c r="O489" i="1"/>
  <c r="O1604" i="1"/>
  <c r="O1476" i="1"/>
  <c r="O4267" i="1"/>
  <c r="O752" i="1"/>
  <c r="O479" i="1"/>
  <c r="O2773" i="1"/>
  <c r="O1307" i="1"/>
  <c r="O4177" i="1"/>
  <c r="O5081" i="1"/>
  <c r="O1299" i="1"/>
  <c r="O574" i="1"/>
  <c r="O4934" i="1"/>
  <c r="O387" i="1"/>
  <c r="O5120" i="1"/>
  <c r="O3063" i="1"/>
  <c r="O1252" i="1"/>
  <c r="O525" i="1"/>
  <c r="O132" i="1"/>
  <c r="O2483" i="1"/>
  <c r="O1234" i="1"/>
  <c r="O2221" i="1"/>
  <c r="O3696" i="1"/>
  <c r="O3223" i="1"/>
  <c r="O5054" i="1"/>
  <c r="O1183" i="1"/>
  <c r="O542" i="1"/>
  <c r="O1455" i="1"/>
  <c r="O3175" i="1"/>
  <c r="O928" i="1"/>
  <c r="O4707" i="1"/>
  <c r="O216" i="1"/>
  <c r="O3525" i="1"/>
  <c r="O370" i="1"/>
  <c r="O3836" i="1"/>
  <c r="O4102" i="1"/>
  <c r="O2468" i="1"/>
  <c r="O2168" i="1"/>
  <c r="O4719" i="1"/>
  <c r="O1899" i="1"/>
  <c r="O2254" i="1"/>
  <c r="O3801" i="1"/>
  <c r="O2224" i="1"/>
  <c r="O222" i="1"/>
  <c r="O550" i="1"/>
  <c r="O3372" i="1"/>
  <c r="O1614" i="1"/>
  <c r="O1080" i="1"/>
  <c r="O2751" i="1"/>
  <c r="O3390" i="1"/>
  <c r="O733" i="1"/>
  <c r="O4238" i="1"/>
  <c r="O610" i="1"/>
  <c r="O1782" i="1"/>
  <c r="O2696" i="1"/>
  <c r="O816" i="1"/>
  <c r="O890" i="1"/>
  <c r="O1219" i="1"/>
  <c r="O3588" i="1"/>
  <c r="O4100" i="1"/>
  <c r="O4061" i="1"/>
  <c r="O1409" i="1"/>
  <c r="O1868" i="1"/>
  <c r="O2960" i="1"/>
  <c r="O333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B5D37C-03CC-48C9-AD13-0232856A6C7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586D007-30A1-4B15-B9F9-703A62215B17}" name="WorksheetConnection_Supply chain_copy (version 1).xlsb.xlsx!SupplierQuality" type="102" refreshedVersion="8" minRefreshableVersion="5">
    <extLst>
      <ext xmlns:x15="http://schemas.microsoft.com/office/spreadsheetml/2010/11/main" uri="{DE250136-89BD-433C-8126-D09CA5730AF9}">
        <x15:connection id="SupplierQuality" autoDelete="1">
          <x15:rangePr sourceName="_xlcn.WorksheetConnection_Supplychain_copyversion1.xlsb.xlsxSupplierQuality1"/>
        </x15:connection>
      </ext>
    </extLst>
  </connection>
</connections>
</file>

<file path=xl/sharedStrings.xml><?xml version="1.0" encoding="utf-8"?>
<sst xmlns="http://schemas.openxmlformats.org/spreadsheetml/2006/main" count="16177" uniqueCount="692">
  <si>
    <t>Date</t>
  </si>
  <si>
    <t>Vendor</t>
  </si>
  <si>
    <t>Plant Location</t>
  </si>
  <si>
    <t>Category</t>
  </si>
  <si>
    <t>MaterialID</t>
  </si>
  <si>
    <t>Defect Type ID</t>
  </si>
  <si>
    <t>DefectID</t>
  </si>
  <si>
    <t>Total Defect Qty</t>
  </si>
  <si>
    <t>Total Downtime Minutes</t>
  </si>
  <si>
    <t>Unit Price</t>
  </si>
  <si>
    <t>Browsebug</t>
  </si>
  <si>
    <t>Westside</t>
  </si>
  <si>
    <t>Topiczoom</t>
  </si>
  <si>
    <t>Frazer</t>
  </si>
  <si>
    <t>Mechanicals</t>
  </si>
  <si>
    <t>Zoombeat</t>
  </si>
  <si>
    <t>Jordan Valley</t>
  </si>
  <si>
    <t>Logistics</t>
  </si>
  <si>
    <t>Buzzdog</t>
  </si>
  <si>
    <t>Barling</t>
  </si>
  <si>
    <t>Meemm</t>
  </si>
  <si>
    <t>Charles City</t>
  </si>
  <si>
    <t>Browsedrive</t>
  </si>
  <si>
    <t>De Ruyter</t>
  </si>
  <si>
    <t>Packaging</t>
  </si>
  <si>
    <t>Dabfeed</t>
  </si>
  <si>
    <t>Aivee</t>
  </si>
  <si>
    <t>Chatham</t>
  </si>
  <si>
    <t>Voonix</t>
  </si>
  <si>
    <t>LiveZ</t>
  </si>
  <si>
    <t>Waldoboro</t>
  </si>
  <si>
    <t>Blognation</t>
  </si>
  <si>
    <t>Riverside</t>
  </si>
  <si>
    <t>Skaboo</t>
  </si>
  <si>
    <t>Cottonwood</t>
  </si>
  <si>
    <t>Browseblab</t>
  </si>
  <si>
    <t>New Britain</t>
  </si>
  <si>
    <t>Skipstorm</t>
  </si>
  <si>
    <t>Clarksville</t>
  </si>
  <si>
    <t>Fivechat</t>
  </si>
  <si>
    <t>Muxo</t>
  </si>
  <si>
    <t>Savannah</t>
  </si>
  <si>
    <t>Goods &amp; Services</t>
  </si>
  <si>
    <t>Layo</t>
  </si>
  <si>
    <t>Fatz</t>
  </si>
  <si>
    <t>Prescott</t>
  </si>
  <si>
    <t>Jabbertype</t>
  </si>
  <si>
    <t>Reading</t>
  </si>
  <si>
    <t>Tazzy</t>
  </si>
  <si>
    <t>Middletown</t>
  </si>
  <si>
    <t>Oyoyo</t>
  </si>
  <si>
    <t>Brainsphere</t>
  </si>
  <si>
    <t>Charlevoix</t>
  </si>
  <si>
    <t>Thoughtbridge</t>
  </si>
  <si>
    <t>Yodel</t>
  </si>
  <si>
    <t>Florence</t>
  </si>
  <si>
    <t>Realbuzz</t>
  </si>
  <si>
    <t>Skidoo</t>
  </si>
  <si>
    <t>Hingham</t>
  </si>
  <si>
    <t>Browsezoom</t>
  </si>
  <si>
    <t>Weaverville</t>
  </si>
  <si>
    <t>Trilith</t>
  </si>
  <si>
    <t>Henning</t>
  </si>
  <si>
    <t>Yambee</t>
  </si>
  <si>
    <t>Chesaning</t>
  </si>
  <si>
    <t>Edgepulse</t>
  </si>
  <si>
    <t>Brightdog</t>
  </si>
  <si>
    <t>Climax</t>
  </si>
  <si>
    <t>Livepath</t>
  </si>
  <si>
    <t>Mybuzz</t>
  </si>
  <si>
    <t>Jetpulse</t>
  </si>
  <si>
    <t>Ripton</t>
  </si>
  <si>
    <t>Jaxworks</t>
  </si>
  <si>
    <t>Realblab</t>
  </si>
  <si>
    <t>Twin Rocks</t>
  </si>
  <si>
    <t>Electrical</t>
  </si>
  <si>
    <t>Wordify</t>
  </si>
  <si>
    <t>Oyoba</t>
  </si>
  <si>
    <t>Chatterbridge</t>
  </si>
  <si>
    <t>Vinder</t>
  </si>
  <si>
    <t>Bubbletube</t>
  </si>
  <si>
    <t>Fivebridge</t>
  </si>
  <si>
    <t>Jayo</t>
  </si>
  <si>
    <t>Shuffledrive</t>
  </si>
  <si>
    <t>Garwood</t>
  </si>
  <si>
    <t>Quamba</t>
  </si>
  <si>
    <t>Blogtags</t>
  </si>
  <si>
    <t>Topicblab</t>
  </si>
  <si>
    <t>Devify</t>
  </si>
  <si>
    <t>Fiveclub</t>
  </si>
  <si>
    <t>Devshare</t>
  </si>
  <si>
    <t>Kayveo</t>
  </si>
  <si>
    <t>Demivee</t>
  </si>
  <si>
    <t>Centimia</t>
  </si>
  <si>
    <t>Babbleopia</t>
  </si>
  <si>
    <t>Jaxnation</t>
  </si>
  <si>
    <t>Agimba</t>
  </si>
  <si>
    <t>Mynte</t>
  </si>
  <si>
    <t>June Lake</t>
  </si>
  <si>
    <t>Flashspan</t>
  </si>
  <si>
    <t>Eayo</t>
  </si>
  <si>
    <t>Tagfeed</t>
  </si>
  <si>
    <t>Wordpedia</t>
  </si>
  <si>
    <t>Jaxspan</t>
  </si>
  <si>
    <t>Bloomingdale</t>
  </si>
  <si>
    <t>Linklinks</t>
  </si>
  <si>
    <t>Innojam</t>
  </si>
  <si>
    <t>Clay</t>
  </si>
  <si>
    <t>Pixoboo</t>
  </si>
  <si>
    <t>Yakitri</t>
  </si>
  <si>
    <t>Skynoodle</t>
  </si>
  <si>
    <t>Kanoodle</t>
  </si>
  <si>
    <t>Dynava</t>
  </si>
  <si>
    <t>Yombu</t>
  </si>
  <si>
    <t>Abatz</t>
  </si>
  <si>
    <t>Meeveo</t>
  </si>
  <si>
    <t>Twitterworks</t>
  </si>
  <si>
    <t>Rhynyx</t>
  </si>
  <si>
    <t>JumpXS</t>
  </si>
  <si>
    <t>Bruce Crossing</t>
  </si>
  <si>
    <t>Tagopia</t>
  </si>
  <si>
    <t>Yakidoo</t>
  </si>
  <si>
    <t>Yodo</t>
  </si>
  <si>
    <t>Kare</t>
  </si>
  <si>
    <t>Twitterlist</t>
  </si>
  <si>
    <t>Oloo</t>
  </si>
  <si>
    <t>Realmix</t>
  </si>
  <si>
    <t>Tagchat</t>
  </si>
  <si>
    <t>Centizu</t>
  </si>
  <si>
    <t>Leenti</t>
  </si>
  <si>
    <t>Wikido</t>
  </si>
  <si>
    <t>Dabtype</t>
  </si>
  <si>
    <t>Gabvine</t>
  </si>
  <si>
    <t>Vimbo</t>
  </si>
  <si>
    <t>Skipfire</t>
  </si>
  <si>
    <t>Youopia</t>
  </si>
  <si>
    <t>Bubblebox</t>
  </si>
  <si>
    <t>Babblestorm</t>
  </si>
  <si>
    <t>Meevee</t>
  </si>
  <si>
    <t>Babbleset</t>
  </si>
  <si>
    <t>Edgeblab</t>
  </si>
  <si>
    <t>Zoombox</t>
  </si>
  <si>
    <t>Reallinks</t>
  </si>
  <si>
    <t>Wordtune</t>
  </si>
  <si>
    <t>Wikibox</t>
  </si>
  <si>
    <t>Tekfly</t>
  </si>
  <si>
    <t>Oyondu</t>
  </si>
  <si>
    <t>Photospace</t>
  </si>
  <si>
    <t>Jazzy</t>
  </si>
  <si>
    <t>Zazio</t>
  </si>
  <si>
    <t>Youspan</t>
  </si>
  <si>
    <t>Devbug</t>
  </si>
  <si>
    <t>Meetz</t>
  </si>
  <si>
    <t>Yabox</t>
  </si>
  <si>
    <t>Photolist</t>
  </si>
  <si>
    <t>Janyx</t>
  </si>
  <si>
    <t>Flashset</t>
  </si>
  <si>
    <t>Midel</t>
  </si>
  <si>
    <t>Talane</t>
  </si>
  <si>
    <t>Meejo</t>
  </si>
  <si>
    <t>Dynabox</t>
  </si>
  <si>
    <t>Feedfish</t>
  </si>
  <si>
    <t>Ozu</t>
  </si>
  <si>
    <t>Camido</t>
  </si>
  <si>
    <t>Quimm</t>
  </si>
  <si>
    <t>Tanoodle</t>
  </si>
  <si>
    <t>Kimia</t>
  </si>
  <si>
    <t>Rhybox</t>
  </si>
  <si>
    <t>Blogpad</t>
  </si>
  <si>
    <t>Dabshots</t>
  </si>
  <si>
    <t>Babbleblab</t>
  </si>
  <si>
    <t>Gigaclub</t>
  </si>
  <si>
    <t>Buzzster</t>
  </si>
  <si>
    <t>Feednation</t>
  </si>
  <si>
    <t>Vitz</t>
  </si>
  <si>
    <t>Devpoint</t>
  </si>
  <si>
    <t>Blogspan</t>
  </si>
  <si>
    <t>Eimbee</t>
  </si>
  <si>
    <t>Riffpath</t>
  </si>
  <si>
    <t>Oyope</t>
  </si>
  <si>
    <t>Yakijo</t>
  </si>
  <si>
    <t>Vipe</t>
  </si>
  <si>
    <t>Ailane</t>
  </si>
  <si>
    <t>Cogilith</t>
  </si>
  <si>
    <t>Edgeify</t>
  </si>
  <si>
    <t>Latz</t>
  </si>
  <si>
    <t>Topicstorm</t>
  </si>
  <si>
    <t>Linkbridge</t>
  </si>
  <si>
    <t>Thoughtmix</t>
  </si>
  <si>
    <t>Livetube</t>
  </si>
  <si>
    <t>Feedmix</t>
  </si>
  <si>
    <t>Twitternation</t>
  </si>
  <si>
    <t>Demimbu</t>
  </si>
  <si>
    <t>Fivespan</t>
  </si>
  <si>
    <t>Voonder</t>
  </si>
  <si>
    <t>DabZ</t>
  </si>
  <si>
    <t>Skyndu</t>
  </si>
  <si>
    <t>Photobean</t>
  </si>
  <si>
    <t>Jabberbean</t>
  </si>
  <si>
    <t>Rhyloo</t>
  </si>
  <si>
    <t>Skinder</t>
  </si>
  <si>
    <t>Realbridge</t>
  </si>
  <si>
    <t>Jamia</t>
  </si>
  <si>
    <t>Eazzy</t>
  </si>
  <si>
    <t>Dazzlesphere</t>
  </si>
  <si>
    <t>Lazzy</t>
  </si>
  <si>
    <t>Meedoo</t>
  </si>
  <si>
    <t>Topiclounge</t>
  </si>
  <si>
    <t>Wikizz</t>
  </si>
  <si>
    <t>Buzzshare</t>
  </si>
  <si>
    <t>Bluejam</t>
  </si>
  <si>
    <t>Thoughtstorm</t>
  </si>
  <si>
    <t>Roombo</t>
  </si>
  <si>
    <t>Voonte</t>
  </si>
  <si>
    <t>Einti</t>
  </si>
  <si>
    <t>Feedfire</t>
  </si>
  <si>
    <t>Skiptube</t>
  </si>
  <si>
    <t>Yotz</t>
  </si>
  <si>
    <t>Rooxo</t>
  </si>
  <si>
    <t>Jatri</t>
  </si>
  <si>
    <t>Vinte</t>
  </si>
  <si>
    <t>Nlounge</t>
  </si>
  <si>
    <t>Brainlounge</t>
  </si>
  <si>
    <t>Thoughtbeat</t>
  </si>
  <si>
    <t>Blogtag</t>
  </si>
  <si>
    <t>Eare</t>
  </si>
  <si>
    <t>Agivu</t>
  </si>
  <si>
    <t>Trunyx</t>
  </si>
  <si>
    <t>Flipstorm</t>
  </si>
  <si>
    <t>Snaptags</t>
  </si>
  <si>
    <t>Jabbercube</t>
  </si>
  <si>
    <t>Abata</t>
  </si>
  <si>
    <t>Eidel</t>
  </si>
  <si>
    <t>Trilia</t>
  </si>
  <si>
    <t>Kaymbo</t>
  </si>
  <si>
    <t>Quatz</t>
  </si>
  <si>
    <t>Aimbu</t>
  </si>
  <si>
    <t>Gabspot</t>
  </si>
  <si>
    <t>Eire</t>
  </si>
  <si>
    <t>Yamia</t>
  </si>
  <si>
    <t>Twitterbeat</t>
  </si>
  <si>
    <t>Skivee</t>
  </si>
  <si>
    <t>Brightbean</t>
  </si>
  <si>
    <t>Flipopia</t>
  </si>
  <si>
    <t>Jabbersphere</t>
  </si>
  <si>
    <t>Jaloo</t>
  </si>
  <si>
    <t>Brainbox</t>
  </si>
  <si>
    <t>Bubblemix</t>
  </si>
  <si>
    <t>Brainverse</t>
  </si>
  <si>
    <t>Divape</t>
  </si>
  <si>
    <t>Camimbo</t>
  </si>
  <si>
    <t>Oodoo</t>
  </si>
  <si>
    <t>Bluezoom</t>
  </si>
  <si>
    <t>Avamm</t>
  </si>
  <si>
    <t>Youtags</t>
  </si>
  <si>
    <t>Kamba</t>
  </si>
  <si>
    <t>Twimbo</t>
  </si>
  <si>
    <t>Tagpad</t>
  </si>
  <si>
    <t>Photobug</t>
  </si>
  <si>
    <t>Zoomlounge</t>
  </si>
  <si>
    <t>Topicshots</t>
  </si>
  <si>
    <t>Gigabox</t>
  </si>
  <si>
    <t>Digitube</t>
  </si>
  <si>
    <t>Gigashots</t>
  </si>
  <si>
    <t>Aibox</t>
  </si>
  <si>
    <t>Gevee</t>
  </si>
  <si>
    <t>Dablist</t>
  </si>
  <si>
    <t>Roomm</t>
  </si>
  <si>
    <t>Gabtype</t>
  </si>
  <si>
    <t>Zoomzone</t>
  </si>
  <si>
    <t>Skiba</t>
  </si>
  <si>
    <t>Twiyo</t>
  </si>
  <si>
    <t>Chatterpoint</t>
  </si>
  <si>
    <t>Oozz</t>
  </si>
  <si>
    <t>Katz</t>
  </si>
  <si>
    <t>Kwideo</t>
  </si>
  <si>
    <t>Leexo</t>
  </si>
  <si>
    <t>Realcube</t>
  </si>
  <si>
    <t>Npath</t>
  </si>
  <si>
    <t>Divavu</t>
  </si>
  <si>
    <t>Feedspan</t>
  </si>
  <si>
    <t>Avavee</t>
  </si>
  <si>
    <t>Tavu</t>
  </si>
  <si>
    <t>Browsecat</t>
  </si>
  <si>
    <t>Shufflebeat</t>
  </si>
  <si>
    <t>Dabvine</t>
  </si>
  <si>
    <t>Ainyx</t>
  </si>
  <si>
    <t>Yoveo</t>
  </si>
  <si>
    <t>Yadel</t>
  </si>
  <si>
    <t>Quaxo</t>
  </si>
  <si>
    <t>Twinder</t>
  </si>
  <si>
    <t>Kazu</t>
  </si>
  <si>
    <t>Livefish</t>
  </si>
  <si>
    <t>Pixonyx</t>
  </si>
  <si>
    <t>Omba</t>
  </si>
  <si>
    <t>Izio</t>
  </si>
  <si>
    <t>Skyble</t>
  </si>
  <si>
    <t>Topicware</t>
  </si>
  <si>
    <t>Skyba</t>
  </si>
  <si>
    <t>Fliptune</t>
  </si>
  <si>
    <t>Voolia</t>
  </si>
  <si>
    <t>Tambee</t>
  </si>
  <si>
    <t>Rhyzio</t>
  </si>
  <si>
    <t>Oyoloo</t>
  </si>
  <si>
    <t>Photojam</t>
  </si>
  <si>
    <t>Rhycero</t>
  </si>
  <si>
    <t>Centidel</t>
  </si>
  <si>
    <t>Riffwire</t>
  </si>
  <si>
    <t>Fadeo</t>
  </si>
  <si>
    <t>Browsetype</t>
  </si>
  <si>
    <t>Geba</t>
  </si>
  <si>
    <t>InnoZ</t>
  </si>
  <si>
    <t>Yacero</t>
  </si>
  <si>
    <t>Flashpoint</t>
  </si>
  <si>
    <t>Eabox</t>
  </si>
  <si>
    <t>Ooba</t>
  </si>
  <si>
    <t>Gigazoom</t>
  </si>
  <si>
    <t>Fanoodle</t>
  </si>
  <si>
    <t>Minyx</t>
  </si>
  <si>
    <t>Zava</t>
  </si>
  <si>
    <t>Zoozzy</t>
  </si>
  <si>
    <t>Zoomdog</t>
  </si>
  <si>
    <t>Twitterwire</t>
  </si>
  <si>
    <t>Realpoint</t>
  </si>
  <si>
    <t>Cogibox</t>
  </si>
  <si>
    <t>Skyvu</t>
  </si>
  <si>
    <t>Devpulse</t>
  </si>
  <si>
    <t>Avamba</t>
  </si>
  <si>
    <t>Dabjam</t>
  </si>
  <si>
    <t>Kwinu</t>
  </si>
  <si>
    <t>Kwilith</t>
  </si>
  <si>
    <t>Quinu</t>
  </si>
  <si>
    <t>Zooxo</t>
  </si>
  <si>
    <t>Meembee</t>
  </si>
  <si>
    <t>Plajo</t>
  </si>
  <si>
    <t>Twitterbridge</t>
  </si>
  <si>
    <t>Innotype</t>
  </si>
  <si>
    <t>Voonyx</t>
  </si>
  <si>
    <t>Eamia</t>
  </si>
  <si>
    <t>Skajo</t>
  </si>
  <si>
    <t>Wordware</t>
  </si>
  <si>
    <t>Mymm</t>
  </si>
  <si>
    <t>Skalith</t>
  </si>
  <si>
    <t>Linktype</t>
  </si>
  <si>
    <t>Yozio</t>
  </si>
  <si>
    <t>Roodel</t>
  </si>
  <si>
    <t>Kazio</t>
  </si>
  <si>
    <t>Feedbug</t>
  </si>
  <si>
    <t>Skinix</t>
  </si>
  <si>
    <t>Flashdog</t>
  </si>
  <si>
    <t>Trudoo</t>
  </si>
  <si>
    <t>Jabberstorm</t>
  </si>
  <si>
    <t>Flipbug</t>
  </si>
  <si>
    <t>Skilith</t>
  </si>
  <si>
    <t>Shufflester</t>
  </si>
  <si>
    <t>Ntag</t>
  </si>
  <si>
    <t>Zooveo</t>
  </si>
  <si>
    <t>Voomm</t>
  </si>
  <si>
    <t>Skimia</t>
  </si>
  <si>
    <t>Oba</t>
  </si>
  <si>
    <t>Yata</t>
  </si>
  <si>
    <t>Twimm</t>
  </si>
  <si>
    <t>Quire</t>
  </si>
  <si>
    <t>Material Type</t>
  </si>
  <si>
    <t>ID</t>
  </si>
  <si>
    <t>Glass</t>
  </si>
  <si>
    <t>Raw Materials</t>
  </si>
  <si>
    <t>Carton</t>
  </si>
  <si>
    <t>Controllers</t>
  </si>
  <si>
    <t>Molds</t>
  </si>
  <si>
    <t>Labels</t>
  </si>
  <si>
    <t>Corrugate</t>
  </si>
  <si>
    <t>Batteries</t>
  </si>
  <si>
    <t>Film</t>
  </si>
  <si>
    <t>Composites</t>
  </si>
  <si>
    <t>Electrolytes</t>
  </si>
  <si>
    <t>Pump</t>
  </si>
  <si>
    <t>Drives</t>
  </si>
  <si>
    <t>Hardware</t>
  </si>
  <si>
    <t>Motors</t>
  </si>
  <si>
    <t>Crates</t>
  </si>
  <si>
    <t>Tape</t>
  </si>
  <si>
    <t>Valves</t>
  </si>
  <si>
    <t>Printed Materials</t>
  </si>
  <si>
    <t>Wires</t>
  </si>
  <si>
    <t>Defect Type</t>
  </si>
  <si>
    <t>No Impact</t>
  </si>
  <si>
    <t>Rejected</t>
  </si>
  <si>
    <t>Impact</t>
  </si>
  <si>
    <t>Defect</t>
  </si>
  <si>
    <t>Bad Bearings</t>
  </si>
  <si>
    <t>Not Certified</t>
  </si>
  <si>
    <t>Dirty</t>
  </si>
  <si>
    <t>Warped</t>
  </si>
  <si>
    <t>Other</t>
  </si>
  <si>
    <t>Wrong Ink</t>
  </si>
  <si>
    <t>Misc</t>
  </si>
  <si>
    <t>Printing Defects</t>
  </si>
  <si>
    <t>Bad Seams</t>
  </si>
  <si>
    <t>Wrong material</t>
  </si>
  <si>
    <t>Misaligned Slots</t>
  </si>
  <si>
    <t>Integrity Failure</t>
  </si>
  <si>
    <t>Damaged in Transit</t>
  </si>
  <si>
    <t>Gap Variation</t>
  </si>
  <si>
    <t>Tubs Stuck</t>
  </si>
  <si>
    <t>Print defects</t>
  </si>
  <si>
    <t>Folding - Wrong Crease</t>
  </si>
  <si>
    <t>Too Heavy</t>
  </si>
  <si>
    <t>Dirty Containers</t>
  </si>
  <si>
    <t>Wrong  Size</t>
  </si>
  <si>
    <t>Material Handling/ Shipping Requirements Error</t>
  </si>
  <si>
    <t>Mishandled</t>
  </si>
  <si>
    <t>Split Seams</t>
  </si>
  <si>
    <t>Not Cleaned</t>
  </si>
  <si>
    <t>Seams</t>
  </si>
  <si>
    <t>Poor  Adhesion</t>
  </si>
  <si>
    <t>Damaged Secondary Packaging</t>
  </si>
  <si>
    <t>Poor Fit</t>
  </si>
  <si>
    <t>Out of Spec</t>
  </si>
  <si>
    <t>Too Stiff</t>
  </si>
  <si>
    <t>Tension Issues</t>
  </si>
  <si>
    <t>Wrong Shade of Color</t>
  </si>
  <si>
    <t>No Bar Code</t>
  </si>
  <si>
    <t>Inclomplete</t>
  </si>
  <si>
    <t>Bad Fill</t>
  </si>
  <si>
    <t>Scrap attached</t>
  </si>
  <si>
    <t>Foreign Material</t>
  </si>
  <si>
    <t>Skewed</t>
  </si>
  <si>
    <t>Sporadic Adhesive</t>
  </si>
  <si>
    <t>Wrong Spec Date</t>
  </si>
  <si>
    <t>Bad Tiles</t>
  </si>
  <si>
    <t>No Screws</t>
  </si>
  <si>
    <t>Creases / Wrinkles</t>
  </si>
  <si>
    <t>Broken Glass</t>
  </si>
  <si>
    <t>Short Walls</t>
  </si>
  <si>
    <t>Narrow Tops</t>
  </si>
  <si>
    <t>Packaging Damaged</t>
  </si>
  <si>
    <t>Mixed Product</t>
  </si>
  <si>
    <t>Matts</t>
  </si>
  <si>
    <t>Out of Support</t>
  </si>
  <si>
    <t>Foreign objects found</t>
  </si>
  <si>
    <t>Wrong Core</t>
  </si>
  <si>
    <t>Incorrect Material</t>
  </si>
  <si>
    <t>Sealed Together Internally</t>
  </si>
  <si>
    <t>Wrong Fasteners</t>
  </si>
  <si>
    <t>Poor Pairing</t>
  </si>
  <si>
    <t>Incorrect Labeling</t>
  </si>
  <si>
    <t>Deformed Parts</t>
  </si>
  <si>
    <t>Cartons Not Opening</t>
  </si>
  <si>
    <t>Unsealed Cartons</t>
  </si>
  <si>
    <t>No Sealing</t>
  </si>
  <si>
    <t>Damaged</t>
  </si>
  <si>
    <t>Bad Finish</t>
  </si>
  <si>
    <t>Cut Box</t>
  </si>
  <si>
    <t>Slitting Erorrs</t>
  </si>
  <si>
    <t>Splice</t>
  </si>
  <si>
    <t>Bad Film</t>
  </si>
  <si>
    <t>Bad Parameters</t>
  </si>
  <si>
    <t>Wrong Makeup</t>
  </si>
  <si>
    <t>Dirty Material</t>
  </si>
  <si>
    <t>Incorrect Dimensions</t>
  </si>
  <si>
    <t>Wrong Label</t>
  </si>
  <si>
    <t>No Slip Sheets</t>
  </si>
  <si>
    <t>Film Not Sealing</t>
  </si>
  <si>
    <t>Crushed Sidewalls</t>
  </si>
  <si>
    <t>Errors in Packaging</t>
  </si>
  <si>
    <t>No Label</t>
  </si>
  <si>
    <t>No Shipment Info</t>
  </si>
  <si>
    <t>Scratched Glass</t>
  </si>
  <si>
    <t>Bad Labels</t>
  </si>
  <si>
    <t>Bad Shots</t>
  </si>
  <si>
    <t>Mixed Parts</t>
  </si>
  <si>
    <t>Loose Core</t>
  </si>
  <si>
    <t>Weak Walls</t>
  </si>
  <si>
    <t>Bad Print</t>
  </si>
  <si>
    <t>Smeared Print</t>
  </si>
  <si>
    <t>Wrong Registration</t>
  </si>
  <si>
    <t>Cracked</t>
  </si>
  <si>
    <t>Delamination</t>
  </si>
  <si>
    <t>Warping</t>
  </si>
  <si>
    <t>Contamination</t>
  </si>
  <si>
    <t>No Adhesive</t>
  </si>
  <si>
    <t>Bowed/Warped</t>
  </si>
  <si>
    <t>Stones and Sand</t>
  </si>
  <si>
    <t>Wrong Shape</t>
  </si>
  <si>
    <t>Film Not Intact</t>
  </si>
  <si>
    <t>Bad Carton Packaging</t>
  </si>
  <si>
    <t>Damaged Rolls</t>
  </si>
  <si>
    <t>False scores</t>
  </si>
  <si>
    <t>Bad Cut</t>
  </si>
  <si>
    <t>No Print</t>
  </si>
  <si>
    <t>Wrong Codes</t>
  </si>
  <si>
    <t>No Fill</t>
  </si>
  <si>
    <t>Too Much Chemicals</t>
  </si>
  <si>
    <t>Dimensions - Bad Finishing</t>
  </si>
  <si>
    <t>Parting Tops</t>
  </si>
  <si>
    <t>No Tight Seal</t>
  </si>
  <si>
    <t>Wrong Tails</t>
  </si>
  <si>
    <t>Inside Scoring</t>
  </si>
  <si>
    <t>Missing Codes</t>
  </si>
  <si>
    <t>Insufficient Parts</t>
  </si>
  <si>
    <t>Gaps</t>
  </si>
  <si>
    <t>Packaging Integrity</t>
  </si>
  <si>
    <t>Wrong Case Labels</t>
  </si>
  <si>
    <t>Roll Tension</t>
  </si>
  <si>
    <t>Scuffed Packaging</t>
  </si>
  <si>
    <t>Opened containers</t>
  </si>
  <si>
    <t>Wrong Parts</t>
  </si>
  <si>
    <t>Print Problems</t>
  </si>
  <si>
    <t>No Disk</t>
  </si>
  <si>
    <t>Odor</t>
  </si>
  <si>
    <t>Wrinkles / Scratches/ Scuffing</t>
  </si>
  <si>
    <t>Sealed Together Externally</t>
  </si>
  <si>
    <t>Print Impression</t>
  </si>
  <si>
    <t>Dimensions Wrong</t>
  </si>
  <si>
    <t>Printing Defect</t>
  </si>
  <si>
    <t>Defective Rims</t>
  </si>
  <si>
    <t>Incorrect Vertical Size</t>
  </si>
  <si>
    <t>Color Variation</t>
  </si>
  <si>
    <t>No Close</t>
  </si>
  <si>
    <t>Out of Specification</t>
  </si>
  <si>
    <t>Wrong Labeling</t>
  </si>
  <si>
    <t>Skewed Cartons</t>
  </si>
  <si>
    <t>Scratches</t>
  </si>
  <si>
    <t>Tops Short</t>
  </si>
  <si>
    <t>Damaged Components</t>
  </si>
  <si>
    <t>Weak Wrap</t>
  </si>
  <si>
    <t>Damaged Parts</t>
  </si>
  <si>
    <t>Incorrect Color</t>
  </si>
  <si>
    <t>No Liner</t>
  </si>
  <si>
    <t>Wrong Size</t>
  </si>
  <si>
    <t>Thin Packaging</t>
  </si>
  <si>
    <t>Bowed</t>
  </si>
  <si>
    <t>String Defects</t>
  </si>
  <si>
    <t>Tape Wrong</t>
  </si>
  <si>
    <t>Heat Damage</t>
  </si>
  <si>
    <t>Shallow Slots</t>
  </si>
  <si>
    <t>Dents</t>
  </si>
  <si>
    <t>Blisters</t>
  </si>
  <si>
    <t>Bad Bond</t>
  </si>
  <si>
    <t>Does Not Run</t>
  </si>
  <si>
    <t>Component Failure</t>
  </si>
  <si>
    <t>Over/Under Fill</t>
  </si>
  <si>
    <t>Missing Labels</t>
  </si>
  <si>
    <t>Crack</t>
  </si>
  <si>
    <t>Liner Misalignment</t>
  </si>
  <si>
    <t>Irregular Shape</t>
  </si>
  <si>
    <t>No Insert</t>
  </si>
  <si>
    <t>Lay Flat Dimension</t>
  </si>
  <si>
    <t>Soft Parts</t>
  </si>
  <si>
    <t>Moisture</t>
  </si>
  <si>
    <t>Bubbling</t>
  </si>
  <si>
    <t>Foreign Objects</t>
  </si>
  <si>
    <t>Material Separation</t>
  </si>
  <si>
    <t>Failed Tension Test</t>
  </si>
  <si>
    <t>Missing Packaging</t>
  </si>
  <si>
    <t>Top Too Small</t>
  </si>
  <si>
    <t>Poor Cut</t>
  </si>
  <si>
    <t>Bad Fit</t>
  </si>
  <si>
    <t>Flaps - Incorrect Gap</t>
  </si>
  <si>
    <t>Holes</t>
  </si>
  <si>
    <t>Defective Packaging</t>
  </si>
  <si>
    <t>Moisture Damage</t>
  </si>
  <si>
    <t>Wrong Horizontal Scores</t>
  </si>
  <si>
    <t>Holes in Material</t>
  </si>
  <si>
    <t>Weak Bands</t>
  </si>
  <si>
    <t>Corrugate Falling Apart</t>
  </si>
  <si>
    <t>Expired</t>
  </si>
  <si>
    <t>Soft Sides</t>
  </si>
  <si>
    <t>Leaking Seals</t>
  </si>
  <si>
    <t>Bad Tops</t>
  </si>
  <si>
    <t>No Crank</t>
  </si>
  <si>
    <t>Leaking Packaging</t>
  </si>
  <si>
    <t>Soft Tops</t>
  </si>
  <si>
    <t>Torn Packaging</t>
  </si>
  <si>
    <t>Bad Fasteners</t>
  </si>
  <si>
    <t>Wrong Flaps</t>
  </si>
  <si>
    <t>Too Thin</t>
  </si>
  <si>
    <t>Bad Distribution</t>
  </si>
  <si>
    <t>Misformed Parts</t>
  </si>
  <si>
    <t>Open Caps</t>
  </si>
  <si>
    <t>Loose Fit</t>
  </si>
  <si>
    <t>Double Labeling</t>
  </si>
  <si>
    <t>Crooked</t>
  </si>
  <si>
    <t>Wrong Finish</t>
  </si>
  <si>
    <t>Assembly Issues</t>
  </si>
  <si>
    <t>Missing Components</t>
  </si>
  <si>
    <t>Bad Welding</t>
  </si>
  <si>
    <t>Split hinges</t>
  </si>
  <si>
    <t>Wrong Print</t>
  </si>
  <si>
    <t>Wrong Surface</t>
  </si>
  <si>
    <t>Color Deviation</t>
  </si>
  <si>
    <t>Cut Wires</t>
  </si>
  <si>
    <t>Wrong Consistency</t>
  </si>
  <si>
    <t>Codes Wrong</t>
  </si>
  <si>
    <t>Wrong Cut</t>
  </si>
  <si>
    <t>Missing Liner</t>
  </si>
  <si>
    <t>Print Off Center</t>
  </si>
  <si>
    <t>Overlapping Seam</t>
  </si>
  <si>
    <t>Poor Seam</t>
  </si>
  <si>
    <t>Burnt</t>
  </si>
  <si>
    <t>Broken Valve Seal</t>
  </si>
  <si>
    <t>Bad Insert</t>
  </si>
  <si>
    <t>No Torque</t>
  </si>
  <si>
    <t>Bad Flaps</t>
  </si>
  <si>
    <t>Incomplete Molding</t>
  </si>
  <si>
    <t>Rough Tops</t>
  </si>
  <si>
    <t>Short Valves</t>
  </si>
  <si>
    <t>No Lock</t>
  </si>
  <si>
    <t>Excessive Grease</t>
  </si>
  <si>
    <t>Bad Valves</t>
  </si>
  <si>
    <t>No Varnish</t>
  </si>
  <si>
    <t>Excessive Glue</t>
  </si>
  <si>
    <t>Ejector Pin Wrong</t>
  </si>
  <si>
    <t>Streaks</t>
  </si>
  <si>
    <t>Not Balanced</t>
  </si>
  <si>
    <t>Container Out of Spec</t>
  </si>
  <si>
    <t>Carton Delamination</t>
  </si>
  <si>
    <t>Deep Slots</t>
  </si>
  <si>
    <t>Wrong Bands</t>
  </si>
  <si>
    <t>Wrong Coloring</t>
  </si>
  <si>
    <t>Wrong Drive</t>
  </si>
  <si>
    <t>Packaging Issues</t>
  </si>
  <si>
    <t>Spruced</t>
  </si>
  <si>
    <t>Cuts</t>
  </si>
  <si>
    <t>Wrong Hue</t>
  </si>
  <si>
    <t>No Docs</t>
  </si>
  <si>
    <t>Scratch</t>
  </si>
  <si>
    <t>Spring damanged</t>
  </si>
  <si>
    <t>Water Damage</t>
  </si>
  <si>
    <t>Wrong Check</t>
  </si>
  <si>
    <t>Tops Bent</t>
  </si>
  <si>
    <t>Spacing Between Labels</t>
  </si>
  <si>
    <t>Roll Pattern</t>
  </si>
  <si>
    <t>Wrong Item</t>
  </si>
  <si>
    <t>Splinter</t>
  </si>
  <si>
    <t>Material Contamination</t>
  </si>
  <si>
    <t>Excessive Lubricant</t>
  </si>
  <si>
    <t>Tampered</t>
  </si>
  <si>
    <t>Ink Smears</t>
  </si>
  <si>
    <t>Raw Material</t>
  </si>
  <si>
    <t>Warped  Sheets</t>
  </si>
  <si>
    <t>Wrong Bond</t>
  </si>
  <si>
    <t>Components Stuck</t>
  </si>
  <si>
    <t>Incomplete Tops</t>
  </si>
  <si>
    <t>Bad Seal</t>
  </si>
  <si>
    <t>Gages Broken</t>
  </si>
  <si>
    <t>Coating</t>
  </si>
  <si>
    <t>Bulging Packaging</t>
  </si>
  <si>
    <t>Infestation</t>
  </si>
  <si>
    <t>Packaging Wrong</t>
  </si>
  <si>
    <t>Off-set</t>
  </si>
  <si>
    <t>Wrong Tops</t>
  </si>
  <si>
    <t>Liner Issues</t>
  </si>
  <si>
    <t>Wrong Qty</t>
  </si>
  <si>
    <t>Sides Bad</t>
  </si>
  <si>
    <t>Total Downtime (Hours)</t>
  </si>
  <si>
    <t>Year</t>
  </si>
  <si>
    <t>Month</t>
  </si>
  <si>
    <t>Wrong Specification</t>
  </si>
  <si>
    <t>Row Labels</t>
  </si>
  <si>
    <t>Sum of Total Defect Qty</t>
  </si>
  <si>
    <t>Sum of Total Downtime (Hours)</t>
  </si>
  <si>
    <t>Cost Implications</t>
  </si>
  <si>
    <t>Sum of Cost Implications</t>
  </si>
  <si>
    <t>Dec</t>
  </si>
  <si>
    <t>2019</t>
  </si>
  <si>
    <t>Nov</t>
  </si>
  <si>
    <t>Oct</t>
  </si>
  <si>
    <t>Sep</t>
  </si>
  <si>
    <t>Aug</t>
  </si>
  <si>
    <t>May</t>
  </si>
  <si>
    <t>Feb</t>
  </si>
  <si>
    <t>Jan</t>
  </si>
  <si>
    <t>2018</t>
  </si>
  <si>
    <t>Jul</t>
  </si>
  <si>
    <t>Apr</t>
  </si>
  <si>
    <t>Mar</t>
  </si>
  <si>
    <t>Jun</t>
  </si>
  <si>
    <t>Qtr1</t>
  </si>
  <si>
    <t>Qtr2</t>
  </si>
  <si>
    <t>Qtr3</t>
  </si>
  <si>
    <t>Qtr4</t>
  </si>
  <si>
    <t>Column Labels</t>
  </si>
  <si>
    <t>Defect_Type</t>
  </si>
  <si>
    <t xml:space="preserve"> </t>
  </si>
  <si>
    <t>(All)</t>
  </si>
  <si>
    <t>Count of Vendor</t>
  </si>
  <si>
    <t>Plant_location</t>
  </si>
  <si>
    <t>Distinct Count of Vendor</t>
  </si>
  <si>
    <t>Distinct Count of Plant Location</t>
  </si>
  <si>
    <t>Materials/Comp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</si>
</sst>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 #,##0.00_-;_-* &quot;-&quot;??_-;_-@_-"/>
    <numFmt numFmtId="164" formatCode="_-* #,##0_-;\-* #,##0_-;_-* &quot;-&quot;??_-;_-@_-"/>
    <numFmt numFmtId="165" formatCode="_-[$£-809]* #,##0.00_-;\-[$£-809]* #,##0.00_-;_-[$£-809]* &quot;-&quot;??_-;_-@_-"/>
    <numFmt numFmtId="166" formatCode="[$-F400]h:mm:ss\ AM/PM"/>
    <numFmt numFmtId="167" formatCode="\£#,##0.0,,,\ &quot;B&quot;"/>
    <numFmt numFmtId="168" formatCode="#,##0.000,,,\ &quot;B&quot;"/>
    <numFmt numFmtId="169" formatCode="#,##0.00,,\ &quot;M&quot;"/>
    <numFmt numFmtId="170" formatCode="\+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49" fontId="0" fillId="0" borderId="0" xfId="0" applyNumberFormat="1"/>
    <xf numFmtId="164" fontId="0" fillId="0" borderId="0" xfId="42" applyNumberFormat="1" applyFont="1"/>
    <xf numFmtId="165" fontId="0" fillId="0" borderId="0" xfId="0" applyNumberFormat="1"/>
    <xf numFmtId="166" fontId="0" fillId="0" borderId="0" xfId="0" applyNumberFormat="1"/>
    <xf numFmtId="2"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2" fontId="0" fillId="0" borderId="0" xfId="0" applyNumberFormat="1"/>
    <xf numFmtId="164" fontId="0" fillId="0" borderId="0" xfId="0" applyNumberFormat="1"/>
    <xf numFmtId="0" fontId="0" fillId="0" borderId="0" xfId="0" applyAlignment="1">
      <alignment horizontal="left" indent="1"/>
    </xf>
    <xf numFmtId="10" fontId="0" fillId="0" borderId="0" xfId="0" applyNumberFormat="1"/>
    <xf numFmtId="0" fontId="0" fillId="33" borderId="0" xfId="0" applyFill="1"/>
    <xf numFmtId="167" fontId="0" fillId="0" borderId="0" xfId="0" applyNumberFormat="1"/>
    <xf numFmtId="168" fontId="0" fillId="0" borderId="0" xfId="0" applyNumberFormat="1"/>
    <xf numFmtId="169" fontId="0" fillId="0" borderId="0" xfId="0" applyNumberFormat="1"/>
    <xf numFmtId="17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8">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170" formatCode="\+0.00%"/>
    </dxf>
    <dxf>
      <numFmt numFmtId="170" formatCode="\+0.00%"/>
    </dxf>
    <dxf>
      <numFmt numFmtId="170" formatCode="\+0.00%"/>
    </dxf>
    <dxf>
      <numFmt numFmtId="35" formatCode="_-* #,##0.00_-;\-* #,##0.00_-;_-* &quot;-&quot;??_-;_-@_-"/>
    </dxf>
    <dxf>
      <numFmt numFmtId="167" formatCode="\£#,##0.0,,,\ &quot;B&quot;"/>
    </dxf>
    <dxf>
      <numFmt numFmtId="171" formatCode="#,##0.00,,,\ &quot;B&quot;"/>
    </dxf>
    <dxf>
      <numFmt numFmtId="168" formatCode="#,##0.000,,,\ &quot;B&quot;"/>
    </dxf>
    <dxf>
      <numFmt numFmtId="164" formatCode="_-* #,##0_-;\-* #,##0_-;_-* &quot;-&quot;??_-;_-@_-"/>
    </dxf>
    <dxf>
      <numFmt numFmtId="2" formatCode="0.00"/>
    </dxf>
    <dxf>
      <numFmt numFmtId="35" formatCode="_-* #,##0.00_-;\-* #,##0.00_-;_-* &quot;-&quot;??_-;_-@_-"/>
    </dxf>
    <dxf>
      <numFmt numFmtId="167" formatCode="\£#,##0.0,,,\ &quot;B&quot;"/>
    </dxf>
    <dxf>
      <numFmt numFmtId="171" formatCode="#,##0.00,,,\ &quot;B&quot;"/>
    </dxf>
    <dxf>
      <numFmt numFmtId="168" formatCode="#,##0.000,,,\ &quot;B&quot;"/>
    </dxf>
    <dxf>
      <numFmt numFmtId="35" formatCode="_-* #,##0.00_-;\-* #,##0.00_-;_-* &quot;-&quot;??_-;_-@_-"/>
    </dxf>
    <dxf>
      <numFmt numFmtId="2" formatCode="0.00"/>
    </dxf>
    <dxf>
      <numFmt numFmtId="164" formatCode="_-* #,##0_-;\-* #,##0_-;_-* &quot;-&quot;??_-;_-@_-"/>
    </dxf>
    <dxf>
      <numFmt numFmtId="164" formatCode="_-* #,##0_-;\-* #,##0_-;_-* &quot;-&quot;??_-;_-@_-"/>
    </dxf>
    <dxf>
      <numFmt numFmtId="169" formatCode="#,##0.00,,\ &quot;M&quot;"/>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165" formatCode="_-[$£-809]* #,##0.00_-;\-[$£-809]* #,##0.00_-;_-[$£-809]* &quot;-&quot;??_-;_-@_-"/>
    </dxf>
    <dxf>
      <numFmt numFmtId="168" formatCode="#,##0.000,,,\ &quot;B&quot;"/>
    </dxf>
    <dxf>
      <numFmt numFmtId="171" formatCode="#,##0.00,,,\ &quot;B&quot;"/>
    </dxf>
    <dxf>
      <numFmt numFmtId="167" formatCode="\£#,##0.0,,,\ &quot;B&quot;"/>
    </dxf>
    <dxf>
      <numFmt numFmtId="35" formatCode="_-* #,##0.00_-;\-* #,##0.00_-;_-* &quot;-&quot;??_-;_-@_-"/>
    </dxf>
    <dxf>
      <numFmt numFmtId="30" formatCode="@"/>
    </dxf>
    <dxf>
      <numFmt numFmtId="30" formatCode="@"/>
    </dxf>
    <dxf>
      <numFmt numFmtId="30" formatCode="@"/>
    </dxf>
    <dxf>
      <numFmt numFmtId="165" formatCode="_-[$£-809]* #,##0.00_-;\-[$£-809]* #,##0.00_-;_-[$£-809]* &quot;-&quot;??_-;_-@_-"/>
    </dxf>
    <dxf>
      <numFmt numFmtId="165" formatCode="_-[$£-809]* #,##0.00_-;\-[$£-809]* #,##0.00_-;_-[$£-809]* &quot;-&quot;??_-;_-@_-"/>
    </dxf>
    <dxf>
      <font>
        <b val="0"/>
        <i val="0"/>
        <strike val="0"/>
        <condense val="0"/>
        <extend val="0"/>
        <outline val="0"/>
        <shadow val="0"/>
        <u val="none"/>
        <vertAlign val="baseline"/>
        <sz val="11"/>
        <color theme="1"/>
        <name val="Calibri"/>
        <family val="2"/>
        <scheme val="minor"/>
      </font>
      <numFmt numFmtId="2" formatCode="0.00"/>
    </dxf>
    <dxf>
      <numFmt numFmtId="164" formatCode="_-* #,##0_-;\-* #,##0_-;_-* &quot;-&quot;??_-;_-@_-"/>
    </dxf>
    <dxf>
      <numFmt numFmtId="164" formatCode="_-* #,##0_-;\-* #,##0_-;_-* &quot;-&quot;??_-;_-@_-"/>
    </dxf>
    <dxf>
      <numFmt numFmtId="30" formatCode="@"/>
    </dxf>
    <dxf>
      <numFmt numFmtId="30" formatCode="@"/>
    </dxf>
    <dxf>
      <numFmt numFmtId="30" formatCode="@"/>
    </dxf>
    <dxf>
      <numFmt numFmtId="30" formatCode="@"/>
    </dxf>
    <dxf>
      <numFmt numFmtId="30" formatCode="@"/>
    </dxf>
    <dxf>
      <numFmt numFmtId="30" formatCode="@"/>
    </dxf>
    <dxf>
      <numFmt numFmtId="166" formatCode="[$-F400]h:mm:ss\ AM/PM"/>
    </dxf>
    <dxf>
      <numFmt numFmtId="166" formatCode="[$-F400]h:mm:ss\ AM/PM"/>
    </dxf>
    <dxf>
      <numFmt numFmtId="172" formatCode="m/d/yyyy"/>
    </dxf>
    <dxf>
      <numFmt numFmtId="164" formatCode="_-* #,##0_-;\-* #,##0_-;_-* &quot;-&quot;??_-;_-@_-"/>
    </dxf>
    <dxf>
      <numFmt numFmtId="164" formatCode="_-* #,##0_-;\-* #,##0_-;_-* &quot;-&quot;??_-;_-@_-"/>
    </dxf>
    <dxf>
      <numFmt numFmtId="164" formatCode="_-* #,##0_-;\-* #,##0_-;_-* &quot;-&quot;??_-;_-@_-"/>
    </dxf>
    <dxf>
      <numFmt numFmtId="164" formatCode="_-* #,##0_-;\-* #,##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164" formatCode="_-* #,##0_-;\-* #,##0_-;_-* &quot;-&quot;??_-;_-@_-"/>
    </dxf>
    <dxf>
      <numFmt numFmtId="2" formatCode="0.00"/>
    </dxf>
    <dxf>
      <numFmt numFmtId="170" formatCode="\+0.00%"/>
    </dxf>
    <dxf>
      <numFmt numFmtId="170" formatCode="\+0.00%"/>
    </dxf>
    <dxf>
      <numFmt numFmtId="165" formatCode="_-[$£-809]* #,##0.00_-;\-[$£-809]* #,##0.00_-;_-[$£-809]* &quot;-&quot;??_-;_-@_-"/>
    </dxf>
    <dxf>
      <numFmt numFmtId="168" formatCode="#,##0.000,,,\ &quot;B&quot;"/>
    </dxf>
    <dxf>
      <numFmt numFmtId="171" formatCode="#,##0.00,,,\ &quot;B&quot;"/>
    </dxf>
    <dxf>
      <numFmt numFmtId="167" formatCode="\£#,##0.0,,,\ &quot;B&quot;"/>
    </dxf>
    <dxf>
      <numFmt numFmtId="35" formatCode="_-* #,##0.00_-;\-* #,##0.00_-;_-* &quot;-&quot;??_-;_-@_-"/>
    </dxf>
    <dxf>
      <numFmt numFmtId="170" formatCode="\+0.00%"/>
    </dxf>
    <dxf>
      <numFmt numFmtId="35" formatCode="_-* #,##0.00_-;\-* #,##0.00_-;_-* &quot;-&quot;??_-;_-@_-"/>
    </dxf>
    <dxf>
      <numFmt numFmtId="169" formatCode="#,##0.00,,\ &quot;M&quot;"/>
    </dxf>
    <dxf>
      <numFmt numFmtId="164" formatCode="_-* #,##0_-;\-* #,##0_-;_-* &quot;-&quot;??_-;_-@_-"/>
    </dxf>
    <dxf>
      <numFmt numFmtId="164" formatCode="_-* #,##0_-;\-* #,##0_-;_-* &quot;-&quot;??_-;_-@_-"/>
    </dxf>
    <dxf>
      <numFmt numFmtId="164" formatCode="_-* #,##0_-;\-* #,##0_-;_-* &quot;-&quot;??_-;_-@_-"/>
    </dxf>
    <dxf>
      <numFmt numFmtId="2" formatCode="0.00"/>
    </dxf>
    <dxf>
      <numFmt numFmtId="2" formatCode="0.00"/>
    </dxf>
    <dxf>
      <font>
        <sz val="11"/>
        <color theme="7" tint="0.39994506668294322"/>
        <name val="Calibri"/>
        <family val="2"/>
        <scheme val="minor"/>
      </font>
    </dxf>
    <dxf>
      <fill>
        <patternFill patternType="solid">
          <fgColor theme="0"/>
          <bgColor rgb="FF2E2E2E"/>
        </patternFill>
      </fill>
      <border diagonalUp="0" diagonalDown="0">
        <left/>
        <right/>
        <top/>
        <bottom/>
        <vertical/>
        <horizontal/>
      </border>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strike val="0"/>
        <sz val="10"/>
        <color theme="0"/>
      </font>
      <fill>
        <patternFill>
          <bgColor rgb="FF2E2E2E"/>
        </patternFill>
      </fill>
    </dxf>
    <dxf>
      <font>
        <b/>
        <i val="0"/>
        <color theme="0"/>
      </font>
      <fill>
        <patternFill>
          <fgColor rgb="FF2E2E2E"/>
        </patternFill>
      </fill>
    </dxf>
    <dxf>
      <font>
        <b/>
        <i val="0"/>
      </font>
      <fill>
        <patternFill>
          <bgColor rgb="FF333333"/>
        </patternFill>
      </fill>
    </dxf>
    <dxf>
      <fill>
        <patternFill>
          <bgColor theme="7"/>
        </patternFill>
      </fill>
      <border diagonalUp="0" diagonalDown="0">
        <left style="thin">
          <color auto="1"/>
        </left>
        <right style="thin">
          <color auto="1"/>
        </right>
        <top style="thin">
          <color auto="1"/>
        </top>
        <bottom style="thin">
          <color auto="1"/>
        </bottom>
        <vertical/>
        <horizontal/>
      </border>
    </dxf>
    <dxf>
      <border diagonalUp="1">
        <diagonal style="thin">
          <color auto="1"/>
        </diagonal>
      </border>
    </dxf>
    <dxf>
      <font>
        <color theme="7" tint="-0.24994659260841701"/>
      </font>
    </dxf>
    <dxf>
      <fill>
        <patternFill>
          <bgColor rgb="FF2E2E2E"/>
        </patternFill>
      </fill>
      <border diagonalUp="0" diagonalDown="0">
        <left style="thick">
          <color auto="1"/>
        </left>
        <right style="thick">
          <color auto="1"/>
        </right>
        <top style="thick">
          <color auto="1"/>
        </top>
        <bottom style="thick">
          <color auto="1"/>
        </bottom>
        <vertical/>
        <horizontal/>
      </border>
    </dxf>
    <dxf>
      <fill>
        <patternFill>
          <bgColor theme="1"/>
        </patternFill>
      </fill>
    </dxf>
  </dxfs>
  <tableStyles count="12" defaultTableStyle="TableStyleMedium2" defaultPivotStyle="PivotStyleLight16">
    <tableStyle name="Slicer Style 1" pivot="0" table="0" count="1" xr9:uid="{548BADD1-3308-4A47-A4DF-DD94A3003B24}">
      <tableStyleElement type="wholeTable" dxfId="327"/>
    </tableStyle>
    <tableStyle name="Slicer Style 10" pivot="0" table="0" count="4" xr9:uid="{68B29ECD-A32A-4BA6-95D9-F5CA4D2467FA}">
      <tableStyleElement type="wholeTable" dxfId="326"/>
      <tableStyleElement type="headerRow" dxfId="325"/>
    </tableStyle>
    <tableStyle name="Slicer Style 2" pivot="0" table="0" count="1" xr9:uid="{DE8DCD82-1EA1-466F-925A-B758668E3269}">
      <tableStyleElement type="wholeTable" dxfId="324"/>
    </tableStyle>
    <tableStyle name="Slicer Style 3" pivot="0" table="0" count="1" xr9:uid="{4156E1DB-94D0-4F2B-BD3C-B32EA3155C54}">
      <tableStyleElement type="wholeTable" dxfId="323"/>
    </tableStyle>
    <tableStyle name="Slicer Style 4" pivot="0" table="0" count="1" xr9:uid="{767D9179-221C-4EFC-B0A0-CC31DFE34547}">
      <tableStyleElement type="wholeTable" dxfId="322"/>
    </tableStyle>
    <tableStyle name="Slicer Style 5" pivot="0" table="0" count="1" xr9:uid="{CE634C51-5396-41AF-B21F-8367CD4B2880}">
      <tableStyleElement type="wholeTable" dxfId="321"/>
    </tableStyle>
    <tableStyle name="Slicer Style 6" pivot="0" table="0" count="0" xr9:uid="{1703CED1-7D75-4F18-9EE0-ADB1EE7357BF}"/>
    <tableStyle name="Slicer Style 7" pivot="0" table="0" count="0" xr9:uid="{E855C122-B8F0-42B9-9E9E-AF00C5D933EC}"/>
    <tableStyle name="Slicer Style 8" pivot="0" table="0" count="0" xr9:uid="{70BD9E91-1733-44DA-9F9F-8BDFAD081FB8}"/>
    <tableStyle name="Slicer Style 9" pivot="0" table="0" count="1" xr9:uid="{A1D96E90-D602-4BDA-9472-98C22D6E603B}">
      <tableStyleElement type="wholeTable" dxfId="320"/>
    </tableStyle>
    <tableStyle name="Timeline Style 1" pivot="0" table="0" count="7" xr9:uid="{08DCB043-B150-41C1-A82C-F1A8FC74E582}">
      <tableStyleElement type="wholeTable" dxfId="319"/>
    </tableStyle>
    <tableStyle name="Timeline Style 2" pivot="0" table="0" count="8" xr9:uid="{4BE65C81-564C-4CBB-A837-1D8C261858CC}">
      <tableStyleElement type="wholeTable" dxfId="318"/>
      <tableStyleElement type="headerRow" dxfId="317"/>
    </tableStyle>
  </tableStyles>
  <colors>
    <mruColors>
      <color rgb="FFEF8B47"/>
      <color rgb="FF2E2E2E"/>
      <color rgb="FFBF9000"/>
      <color rgb="FF4472C4"/>
      <color rgb="FFA5A5A5"/>
      <color rgb="FF3762AF"/>
      <color rgb="FF000000"/>
      <color rgb="FFFFDB43"/>
      <color rgb="FFFFA500"/>
      <color rgb="FF1E90FF"/>
    </mruColors>
  </colors>
  <extLst>
    <ext xmlns:x14="http://schemas.microsoft.com/office/spreadsheetml/2009/9/main" uri="{46F421CA-312F-682f-3DD2-61675219B42D}">
      <x14:dxfs count="2">
        <dxf>
          <font>
            <color theme="0"/>
          </font>
          <fill>
            <patternFill>
              <bgColor rgb="FF1C1C1C"/>
            </patternFill>
          </fill>
          <border diagonalDown="1">
            <diagonal style="thin">
              <color auto="1"/>
            </diagonal>
          </border>
        </dxf>
        <dxf>
          <font>
            <color theme="0"/>
          </font>
          <fill>
            <patternFill>
              <bgColor rgb="FF4D4D4D"/>
            </patternFill>
          </fill>
        </dxf>
      </x14:dxfs>
    </ext>
    <ext xmlns:x14="http://schemas.microsoft.com/office/spreadsheetml/2009/9/main" uri="{EB79DEF2-80B8-43e5-95BD-54CBDDF9020C}">
      <x14:slicerStyles defaultSlicerStyle="SlicerStyleLight1">
        <x14:slicerStyle name="Slicer Style 1"/>
        <x14:slicerStyle name="Slicer Style 10">
          <x14:slicerStyleElements>
            <x14:slicerStyleElement type="selectedItemWithData" dxfId="1"/>
            <x14:slicerStyleElement type="selectedItemWithNoData" dxfId="0"/>
          </x14:slicerStyleElements>
        </x14:slicerStyle>
        <x14:slicerStyle name="Slicer Style 2"/>
        <x14:slicerStyle name="Slicer Style 3"/>
        <x14:slicerStyle name="Slicer Style 4"/>
        <x14:slicerStyle name="Slicer Style 5"/>
        <x14:slicerStyle name="Slicer Style 6"/>
        <x14:slicerStyle name="Slicer Style 7"/>
        <x14:slicerStyle name="Slicer Style 8"/>
        <x14:slicerStyle name="Slicer Style 9"/>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7" tint="0.39994506668294322"/>
            </patternFill>
          </fill>
        </dxf>
        <dxf>
          <font>
            <sz val="9"/>
            <color theme="1" tint="0.499984740745262"/>
          </font>
        </dxf>
        <dxf>
          <font>
            <sz val="9"/>
            <color theme="1" tint="0.499984740745262"/>
          </font>
        </dxf>
        <dxf>
          <font>
            <sz val="9"/>
            <color theme="1" tint="0.499984740745262"/>
          </font>
        </dxf>
        <dxf>
          <font>
            <sz val="10"/>
            <color theme="0" tint="-4.9989318521683403E-2"/>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_R.A.O.xlsb.xlsx]V_performance_analysis!Top 10 Downtime Vendors</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u="none" strike="noStrike" kern="1200" spc="0" baseline="0">
                <a:solidFill>
                  <a:schemeClr val="accent4">
                    <a:lumMod val="60000"/>
                    <a:lumOff val="40000"/>
                  </a:schemeClr>
                </a:solidFill>
              </a:rPr>
              <a:t>Top 10 Vendor By Downtime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D700">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700">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700">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pivotFmt>
    </c:pivotFmts>
    <c:plotArea>
      <c:layout>
        <c:manualLayout>
          <c:layoutTarget val="inner"/>
          <c:xMode val="edge"/>
          <c:yMode val="edge"/>
          <c:x val="0.18707357869143623"/>
          <c:y val="0.14665797016719342"/>
          <c:w val="0.812926434453344"/>
          <c:h val="0.80145275122749526"/>
        </c:manualLayout>
      </c:layout>
      <c:barChart>
        <c:barDir val="bar"/>
        <c:grouping val="clustered"/>
        <c:varyColors val="0"/>
        <c:ser>
          <c:idx val="0"/>
          <c:order val="0"/>
          <c:tx>
            <c:strRef>
              <c:f>V_performance_analysis!$B$29</c:f>
              <c:strCache>
                <c:ptCount val="1"/>
                <c:pt idx="0">
                  <c:v>Total</c:v>
                </c:pt>
              </c:strCache>
            </c:strRef>
          </c:tx>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invertIfNegative val="0"/>
          <c:dPt>
            <c:idx val="8"/>
            <c:invertIfNegative val="0"/>
            <c:bubble3D val="0"/>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extLst>
              <c:ext xmlns:c16="http://schemas.microsoft.com/office/drawing/2014/chart" uri="{C3380CC4-5D6E-409C-BE32-E72D297353CC}">
                <c16:uniqueId val="{00000001-96B7-404B-98D1-5A56830B573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V_performance_analysis!$A$30:$A$39</c:f>
              <c:strCache>
                <c:ptCount val="10"/>
                <c:pt idx="0">
                  <c:v>Reallinks</c:v>
                </c:pt>
                <c:pt idx="1">
                  <c:v>Edgeblab</c:v>
                </c:pt>
                <c:pt idx="2">
                  <c:v>Bluezoom</c:v>
                </c:pt>
                <c:pt idx="3">
                  <c:v>Feedfire</c:v>
                </c:pt>
                <c:pt idx="4">
                  <c:v>Flipstorm</c:v>
                </c:pt>
                <c:pt idx="5">
                  <c:v>Blogpad</c:v>
                </c:pt>
                <c:pt idx="6">
                  <c:v>Roombo</c:v>
                </c:pt>
                <c:pt idx="7">
                  <c:v>Meetz</c:v>
                </c:pt>
                <c:pt idx="8">
                  <c:v>Izio</c:v>
                </c:pt>
                <c:pt idx="9">
                  <c:v>Avamm</c:v>
                </c:pt>
              </c:strCache>
            </c:strRef>
          </c:cat>
          <c:val>
            <c:numRef>
              <c:f>V_performance_analysis!$B$30:$B$39</c:f>
              <c:numCache>
                <c:formatCode>0.00</c:formatCode>
                <c:ptCount val="10"/>
                <c:pt idx="0">
                  <c:v>1064.5500000000002</c:v>
                </c:pt>
                <c:pt idx="1">
                  <c:v>1064.7833333333333</c:v>
                </c:pt>
                <c:pt idx="2">
                  <c:v>1069.8499999999997</c:v>
                </c:pt>
                <c:pt idx="3">
                  <c:v>1074.4000000000001</c:v>
                </c:pt>
                <c:pt idx="4">
                  <c:v>1102.8499999999999</c:v>
                </c:pt>
                <c:pt idx="5">
                  <c:v>1105.6500000000001</c:v>
                </c:pt>
                <c:pt idx="6">
                  <c:v>1106.2166666666667</c:v>
                </c:pt>
                <c:pt idx="7">
                  <c:v>1134.1499999999999</c:v>
                </c:pt>
                <c:pt idx="8">
                  <c:v>1143.5666666666666</c:v>
                </c:pt>
                <c:pt idx="9">
                  <c:v>1164.8166666666666</c:v>
                </c:pt>
              </c:numCache>
            </c:numRef>
          </c:val>
          <c:extLst>
            <c:ext xmlns:c16="http://schemas.microsoft.com/office/drawing/2014/chart" uri="{C3380CC4-5D6E-409C-BE32-E72D297353CC}">
              <c16:uniqueId val="{00000005-D9FC-4E89-A44E-4A9B92FCB6E6}"/>
            </c:ext>
          </c:extLst>
        </c:ser>
        <c:dLbls>
          <c:showLegendKey val="0"/>
          <c:showVal val="0"/>
          <c:showCatName val="0"/>
          <c:showSerName val="0"/>
          <c:showPercent val="0"/>
          <c:showBubbleSize val="0"/>
        </c:dLbls>
        <c:gapWidth val="46"/>
        <c:axId val="1354837135"/>
        <c:axId val="1354835695"/>
      </c:barChart>
      <c:catAx>
        <c:axId val="1354837135"/>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354835695"/>
        <c:crosses val="autoZero"/>
        <c:auto val="1"/>
        <c:lblAlgn val="ctr"/>
        <c:lblOffset val="100"/>
        <c:noMultiLvlLbl val="0"/>
      </c:catAx>
      <c:valAx>
        <c:axId val="1354835695"/>
        <c:scaling>
          <c:orientation val="minMax"/>
        </c:scaling>
        <c:delete val="1"/>
        <c:axPos val="b"/>
        <c:numFmt formatCode="0.00" sourceLinked="1"/>
        <c:majorTickMark val="none"/>
        <c:minorTickMark val="none"/>
        <c:tickLblPos val="nextTo"/>
        <c:crossAx val="1354837135"/>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_R.A.O.xlsb.xlsx]V_performance_analysis!Bottom 10 Downtime Vendors</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u="none" strike="noStrike" kern="1200" spc="0" baseline="0">
                <a:solidFill>
                  <a:schemeClr val="accent4">
                    <a:lumMod val="60000"/>
                    <a:lumOff val="40000"/>
                  </a:schemeClr>
                </a:solidFill>
              </a:rPr>
              <a:t>Bottom 10 Vendor By Downtime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D700">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700">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700">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pivotFmt>
      <c:pivotFmt>
        <c:idx val="7"/>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pivotFmt>
      <c:pivotFmt>
        <c:idx val="9"/>
        <c:spPr>
          <a:gradFill flip="none" rotWithShape="1">
            <a:gsLst>
              <a:gs pos="87152">
                <a:schemeClr val="bg1">
                  <a:lumMod val="95000"/>
                </a:schemeClr>
              </a:gs>
              <a:gs pos="0">
                <a:schemeClr val="accent4">
                  <a:lumMod val="75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87152">
                <a:schemeClr val="bg1">
                  <a:lumMod val="95000"/>
                </a:schemeClr>
              </a:gs>
              <a:gs pos="0">
                <a:schemeClr val="accent4">
                  <a:lumMod val="60000"/>
                  <a:lumOff val="40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07346294233848"/>
          <c:y val="0.14665806397541153"/>
          <c:w val="0.812926434453344"/>
          <c:h val="0.80145275122749526"/>
        </c:manualLayout>
      </c:layout>
      <c:barChart>
        <c:barDir val="bar"/>
        <c:grouping val="clustered"/>
        <c:varyColors val="0"/>
        <c:ser>
          <c:idx val="0"/>
          <c:order val="0"/>
          <c:tx>
            <c:strRef>
              <c:f>V_performance_analysis!$E$29</c:f>
              <c:strCache>
                <c:ptCount val="1"/>
                <c:pt idx="0">
                  <c:v>Total</c:v>
                </c:pt>
              </c:strCache>
            </c:strRef>
          </c:tx>
          <c:spPr>
            <a:gradFill flip="none" rotWithShape="1">
              <a:gsLst>
                <a:gs pos="87152">
                  <a:schemeClr val="bg1">
                    <a:lumMod val="95000"/>
                  </a:schemeClr>
                </a:gs>
                <a:gs pos="0">
                  <a:schemeClr val="accent4">
                    <a:lumMod val="60000"/>
                    <a:lumOff val="40000"/>
                  </a:schemeClr>
                </a:gs>
                <a:gs pos="74000">
                  <a:schemeClr val="accent5">
                    <a:lumMod val="45000"/>
                    <a:lumOff val="55000"/>
                  </a:schemeClr>
                </a:gs>
                <a:gs pos="98000">
                  <a:srgbClr val="1E90FF"/>
                </a:gs>
                <a:gs pos="99000">
                  <a:schemeClr val="accent5">
                    <a:lumMod val="30000"/>
                    <a:lumOff val="70000"/>
                  </a:schemeClr>
                </a:gs>
              </a:gsLst>
              <a:lin ang="2700000" scaled="1"/>
              <a:tileRect/>
            </a:gradFill>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V_performance_analysis!$D$30:$D$39</c:f>
              <c:strCache>
                <c:ptCount val="10"/>
                <c:pt idx="0">
                  <c:v>Jatri</c:v>
                </c:pt>
                <c:pt idx="1">
                  <c:v>Einti</c:v>
                </c:pt>
                <c:pt idx="2">
                  <c:v>Twiyo</c:v>
                </c:pt>
                <c:pt idx="3">
                  <c:v>Quinu</c:v>
                </c:pt>
                <c:pt idx="4">
                  <c:v>Quamba</c:v>
                </c:pt>
                <c:pt idx="5">
                  <c:v>Skivee</c:v>
                </c:pt>
                <c:pt idx="6">
                  <c:v>Voonyx</c:v>
                </c:pt>
                <c:pt idx="7">
                  <c:v>Jabbersphere</c:v>
                </c:pt>
                <c:pt idx="8">
                  <c:v>Mymm</c:v>
                </c:pt>
                <c:pt idx="9">
                  <c:v>Tagfeed</c:v>
                </c:pt>
              </c:strCache>
            </c:strRef>
          </c:cat>
          <c:val>
            <c:numRef>
              <c:f>V_performance_analysis!$E$30:$E$39</c:f>
              <c:numCache>
                <c:formatCode>0.00</c:formatCode>
                <c:ptCount val="10"/>
                <c:pt idx="0">
                  <c:v>309.01666666666665</c:v>
                </c:pt>
                <c:pt idx="1">
                  <c:v>305.5</c:v>
                </c:pt>
                <c:pt idx="2">
                  <c:v>305.45</c:v>
                </c:pt>
                <c:pt idx="3">
                  <c:v>302.63333333333327</c:v>
                </c:pt>
                <c:pt idx="4">
                  <c:v>302.26666666666671</c:v>
                </c:pt>
                <c:pt idx="5">
                  <c:v>286.03333333333336</c:v>
                </c:pt>
                <c:pt idx="6">
                  <c:v>283.78333333333336</c:v>
                </c:pt>
                <c:pt idx="7">
                  <c:v>269.61666666666667</c:v>
                </c:pt>
                <c:pt idx="8">
                  <c:v>266.2166666666667</c:v>
                </c:pt>
                <c:pt idx="9">
                  <c:v>239.78333333333336</c:v>
                </c:pt>
              </c:numCache>
            </c:numRef>
          </c:val>
          <c:extLst>
            <c:ext xmlns:c16="http://schemas.microsoft.com/office/drawing/2014/chart" uri="{C3380CC4-5D6E-409C-BE32-E72D297353CC}">
              <c16:uniqueId val="{00000004-AA47-4119-BD52-5941FFA49E48}"/>
            </c:ext>
          </c:extLst>
        </c:ser>
        <c:dLbls>
          <c:showLegendKey val="0"/>
          <c:showVal val="0"/>
          <c:showCatName val="0"/>
          <c:showSerName val="0"/>
          <c:showPercent val="0"/>
          <c:showBubbleSize val="0"/>
        </c:dLbls>
        <c:gapWidth val="46"/>
        <c:axId val="1354837135"/>
        <c:axId val="1354835695"/>
      </c:barChart>
      <c:catAx>
        <c:axId val="1354837135"/>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354835695"/>
        <c:crosses val="autoZero"/>
        <c:auto val="1"/>
        <c:lblAlgn val="ctr"/>
        <c:lblOffset val="100"/>
        <c:noMultiLvlLbl val="0"/>
      </c:catAx>
      <c:valAx>
        <c:axId val="1354835695"/>
        <c:scaling>
          <c:orientation val="minMax"/>
        </c:scaling>
        <c:delete val="1"/>
        <c:axPos val="b"/>
        <c:numFmt formatCode="0.00" sourceLinked="1"/>
        <c:majorTickMark val="none"/>
        <c:minorTickMark val="none"/>
        <c:tickLblPos val="nextTo"/>
        <c:crossAx val="1354837135"/>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_R.A.O.xlsb.xlsx]V_performance_analysis!Higest Defect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4">
                    <a:lumMod val="60000"/>
                    <a:lumOff val="40000"/>
                  </a:schemeClr>
                </a:solidFill>
              </a:rPr>
              <a:t>Top</a:t>
            </a:r>
            <a:r>
              <a:rPr lang="en-US" baseline="0">
                <a:solidFill>
                  <a:schemeClr val="accent4">
                    <a:lumMod val="60000"/>
                    <a:lumOff val="40000"/>
                  </a:schemeClr>
                </a:solidFill>
              </a:rPr>
              <a:t> Vendors by Defect Qty</a:t>
            </a:r>
            <a:endParaRPr lang="en-US">
              <a:solidFill>
                <a:schemeClr val="accent4">
                  <a:lumMod val="60000"/>
                  <a:lumOff val="40000"/>
                </a:schemeClr>
              </a:solidFill>
            </a:endParaRPr>
          </a:p>
        </c:rich>
      </c:tx>
      <c:layout>
        <c:manualLayout>
          <c:xMode val="edge"/>
          <c:yMode val="edge"/>
          <c:x val="0.29263495512086185"/>
          <c:y val="5.73145004374978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alpha val="84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76211863360471E-2"/>
          <c:y val="0.14822139514909682"/>
          <c:w val="0.93303404862875206"/>
          <c:h val="0.62042398432537371"/>
        </c:manualLayout>
      </c:layout>
      <c:barChart>
        <c:barDir val="col"/>
        <c:grouping val="clustered"/>
        <c:varyColors val="0"/>
        <c:ser>
          <c:idx val="0"/>
          <c:order val="0"/>
          <c:tx>
            <c:strRef>
              <c:f>V_performance_analysis!$B$44</c:f>
              <c:strCache>
                <c:ptCount val="1"/>
                <c:pt idx="0">
                  <c:v>Total</c:v>
                </c:pt>
              </c:strCache>
            </c:strRef>
          </c:tx>
          <c:spPr>
            <a:solidFill>
              <a:schemeClr val="bg1">
                <a:lumMod val="95000"/>
                <a:alpha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V_performance_analysis!$A$45:$A$54</c:f>
              <c:strCache>
                <c:ptCount val="10"/>
                <c:pt idx="0">
                  <c:v>Yombu</c:v>
                </c:pt>
                <c:pt idx="1">
                  <c:v>Avamm</c:v>
                </c:pt>
                <c:pt idx="2">
                  <c:v>Meejo</c:v>
                </c:pt>
                <c:pt idx="3">
                  <c:v>Zooxo</c:v>
                </c:pt>
                <c:pt idx="4">
                  <c:v>Izio</c:v>
                </c:pt>
                <c:pt idx="5">
                  <c:v>Babbleset</c:v>
                </c:pt>
                <c:pt idx="6">
                  <c:v>Wikibox</c:v>
                </c:pt>
                <c:pt idx="7">
                  <c:v>Bluezoom</c:v>
                </c:pt>
                <c:pt idx="8">
                  <c:v>Meetz</c:v>
                </c:pt>
                <c:pt idx="9">
                  <c:v>Edgeblab</c:v>
                </c:pt>
              </c:strCache>
            </c:strRef>
          </c:cat>
          <c:val>
            <c:numRef>
              <c:f>V_performance_analysis!$B$45:$B$54</c:f>
              <c:numCache>
                <c:formatCode>#,##0.00,,\ "M"</c:formatCode>
                <c:ptCount val="10"/>
                <c:pt idx="0">
                  <c:v>15136374</c:v>
                </c:pt>
                <c:pt idx="1">
                  <c:v>14719726</c:v>
                </c:pt>
                <c:pt idx="2">
                  <c:v>14206469</c:v>
                </c:pt>
                <c:pt idx="3">
                  <c:v>13824814</c:v>
                </c:pt>
                <c:pt idx="4">
                  <c:v>13668433</c:v>
                </c:pt>
                <c:pt idx="5">
                  <c:v>13570517</c:v>
                </c:pt>
                <c:pt idx="6">
                  <c:v>13327431</c:v>
                </c:pt>
                <c:pt idx="7">
                  <c:v>13296152</c:v>
                </c:pt>
                <c:pt idx="8">
                  <c:v>13232504</c:v>
                </c:pt>
                <c:pt idx="9">
                  <c:v>13215947</c:v>
                </c:pt>
              </c:numCache>
            </c:numRef>
          </c:val>
          <c:extLst>
            <c:ext xmlns:c16="http://schemas.microsoft.com/office/drawing/2014/chart" uri="{C3380CC4-5D6E-409C-BE32-E72D297353CC}">
              <c16:uniqueId val="{00000003-71B8-4882-9FF1-1B2766EC5879}"/>
            </c:ext>
          </c:extLst>
        </c:ser>
        <c:dLbls>
          <c:dLblPos val="outEnd"/>
          <c:showLegendKey val="0"/>
          <c:showVal val="1"/>
          <c:showCatName val="0"/>
          <c:showSerName val="0"/>
          <c:showPercent val="0"/>
          <c:showBubbleSize val="0"/>
        </c:dLbls>
        <c:gapWidth val="71"/>
        <c:axId val="1444119951"/>
        <c:axId val="1444124271"/>
      </c:barChart>
      <c:catAx>
        <c:axId val="144411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444124271"/>
        <c:crosses val="autoZero"/>
        <c:auto val="1"/>
        <c:lblAlgn val="ctr"/>
        <c:lblOffset val="100"/>
        <c:noMultiLvlLbl val="0"/>
      </c:catAx>
      <c:valAx>
        <c:axId val="1444124271"/>
        <c:scaling>
          <c:orientation val="minMax"/>
        </c:scaling>
        <c:delete val="1"/>
        <c:axPos val="l"/>
        <c:numFmt formatCode="#,##0.00,,\ &quot;M&quot;" sourceLinked="1"/>
        <c:majorTickMark val="none"/>
        <c:minorTickMark val="none"/>
        <c:tickLblPos val="nextTo"/>
        <c:crossAx val="144411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_R.A.O.xlsb.xlsx]V_performance_analysis!PivotTable10</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accent4">
                    <a:lumMod val="60000"/>
                    <a:lumOff val="40000"/>
                  </a:schemeClr>
                </a:solidFill>
              </a:rPr>
              <a:t>Category Distribution of Top Vendor by Downtime</a:t>
            </a:r>
          </a:p>
        </c:rich>
      </c:tx>
      <c:layout>
        <c:manualLayout>
          <c:xMode val="edge"/>
          <c:yMode val="edge"/>
          <c:x val="0.14771219698695096"/>
          <c:y val="2.44312579318487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pivotFmt>
      <c:pivotFmt>
        <c:idx val="4"/>
        <c:spPr>
          <a:solidFill>
            <a:schemeClr val="accent4">
              <a:lumMod val="60000"/>
              <a:lumOff val="40000"/>
              <a:alpha val="76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20000"/>
              <a:lumOff val="80000"/>
            </a:schemeClr>
          </a:solidFill>
          <a:ln>
            <a:noFill/>
          </a:ln>
          <a:effectLst/>
        </c:spPr>
      </c:pivotFmt>
      <c:pivotFmt>
        <c:idx val="7"/>
        <c:spPr>
          <a:solidFill>
            <a:schemeClr val="accent4">
              <a:lumMod val="40000"/>
              <a:lumOff val="60000"/>
              <a:alpha val="88000"/>
            </a:schemeClr>
          </a:solidFill>
          <a:ln>
            <a:noFill/>
          </a:ln>
          <a:effectLst/>
        </c:spPr>
      </c:pivotFmt>
    </c:pivotFmts>
    <c:plotArea>
      <c:layout>
        <c:manualLayout>
          <c:layoutTarget val="inner"/>
          <c:xMode val="edge"/>
          <c:yMode val="edge"/>
          <c:x val="3.374023688689437E-2"/>
          <c:y val="0.13810518318089596"/>
          <c:w val="0.93251952622621126"/>
          <c:h val="0.58938605745102612"/>
        </c:manualLayout>
      </c:layout>
      <c:barChart>
        <c:barDir val="col"/>
        <c:grouping val="clustered"/>
        <c:varyColors val="0"/>
        <c:ser>
          <c:idx val="0"/>
          <c:order val="0"/>
          <c:tx>
            <c:strRef>
              <c:f>V_performance_analysis!$B$76</c:f>
              <c:strCache>
                <c:ptCount val="1"/>
                <c:pt idx="0">
                  <c:v>Total</c:v>
                </c:pt>
              </c:strCache>
            </c:strRef>
          </c:tx>
          <c:spPr>
            <a:solidFill>
              <a:schemeClr val="accent4">
                <a:lumMod val="40000"/>
                <a:lumOff val="60000"/>
              </a:schemeClr>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9290-4ACC-B2EA-B27C1C9E44D2}"/>
              </c:ext>
            </c:extLst>
          </c:dPt>
          <c:dPt>
            <c:idx val="1"/>
            <c:invertIfNegative val="0"/>
            <c:bubble3D val="0"/>
            <c:spPr>
              <a:solidFill>
                <a:schemeClr val="accent4">
                  <a:lumMod val="60000"/>
                  <a:lumOff val="40000"/>
                  <a:alpha val="76000"/>
                </a:schemeClr>
              </a:solidFill>
              <a:ln>
                <a:noFill/>
              </a:ln>
              <a:effectLst/>
            </c:spPr>
            <c:extLst>
              <c:ext xmlns:c16="http://schemas.microsoft.com/office/drawing/2014/chart" uri="{C3380CC4-5D6E-409C-BE32-E72D297353CC}">
                <c16:uniqueId val="{00000003-9290-4ACC-B2EA-B27C1C9E44D2}"/>
              </c:ext>
            </c:extLst>
          </c:dPt>
          <c:dPt>
            <c:idx val="3"/>
            <c:invertIfNegative val="0"/>
            <c:bubble3D val="0"/>
            <c:spPr>
              <a:solidFill>
                <a:schemeClr val="accent4">
                  <a:lumMod val="40000"/>
                  <a:lumOff val="60000"/>
                  <a:alpha val="88000"/>
                </a:schemeClr>
              </a:solidFill>
              <a:ln>
                <a:noFill/>
              </a:ln>
              <a:effectLst/>
            </c:spPr>
            <c:extLst>
              <c:ext xmlns:c16="http://schemas.microsoft.com/office/drawing/2014/chart" uri="{C3380CC4-5D6E-409C-BE32-E72D297353CC}">
                <c16:uniqueId val="{00000005-9290-4ACC-B2EA-B27C1C9E44D2}"/>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7-9290-4ACC-B2EA-B27C1C9E44D2}"/>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V_performance_analysis!$A$77:$A$82</c:f>
              <c:multiLvlStrCache>
                <c:ptCount val="5"/>
                <c:lvl>
                  <c:pt idx="0">
                    <c:v>Mechanicals</c:v>
                  </c:pt>
                  <c:pt idx="1">
                    <c:v>Logistics</c:v>
                  </c:pt>
                  <c:pt idx="2">
                    <c:v>Packaging</c:v>
                  </c:pt>
                  <c:pt idx="3">
                    <c:v>Goods &amp; Services</c:v>
                  </c:pt>
                  <c:pt idx="4">
                    <c:v>Electrical</c:v>
                  </c:pt>
                </c:lvl>
                <c:lvl>
                  <c:pt idx="0">
                    <c:v>Avamm</c:v>
                  </c:pt>
                </c:lvl>
              </c:multiLvlStrCache>
            </c:multiLvlStrRef>
          </c:cat>
          <c:val>
            <c:numRef>
              <c:f>V_performance_analysis!$B$77:$B$82</c:f>
              <c:numCache>
                <c:formatCode>_(* #,##0.00_);_(* \(#,##0.00\);_(* "-"??_);_(@_)</c:formatCode>
                <c:ptCount val="5"/>
                <c:pt idx="0">
                  <c:v>445.95</c:v>
                </c:pt>
                <c:pt idx="1">
                  <c:v>368.66666666666663</c:v>
                </c:pt>
                <c:pt idx="2">
                  <c:v>224.86666666666665</c:v>
                </c:pt>
                <c:pt idx="3">
                  <c:v>100.16666666666666</c:v>
                </c:pt>
                <c:pt idx="4">
                  <c:v>25.166666666666668</c:v>
                </c:pt>
              </c:numCache>
            </c:numRef>
          </c:val>
          <c:extLst>
            <c:ext xmlns:c16="http://schemas.microsoft.com/office/drawing/2014/chart" uri="{C3380CC4-5D6E-409C-BE32-E72D297353CC}">
              <c16:uniqueId val="{0000000B-0850-4F73-8EF3-A8F0DD14F826}"/>
            </c:ext>
          </c:extLst>
        </c:ser>
        <c:dLbls>
          <c:dLblPos val="outEnd"/>
          <c:showLegendKey val="0"/>
          <c:showVal val="1"/>
          <c:showCatName val="0"/>
          <c:showSerName val="0"/>
          <c:showPercent val="0"/>
          <c:showBubbleSize val="0"/>
        </c:dLbls>
        <c:gapWidth val="101"/>
        <c:axId val="218089328"/>
        <c:axId val="218092688"/>
      </c:barChart>
      <c:catAx>
        <c:axId val="21808932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218092688"/>
        <c:crosses val="autoZero"/>
        <c:auto val="1"/>
        <c:lblAlgn val="ctr"/>
        <c:lblOffset val="100"/>
        <c:noMultiLvlLbl val="0"/>
      </c:catAx>
      <c:valAx>
        <c:axId val="218092688"/>
        <c:scaling>
          <c:orientation val="minMax"/>
        </c:scaling>
        <c:delete val="1"/>
        <c:axPos val="l"/>
        <c:numFmt formatCode="_(* #,##0.00_);_(* \(#,##0.00\);_(* &quot;-&quot;??_);_(@_)" sourceLinked="1"/>
        <c:majorTickMark val="none"/>
        <c:minorTickMark val="none"/>
        <c:tickLblPos val="nextTo"/>
        <c:crossAx val="21808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_R.A.O.xlsb.xlsx]V_performance_analysis!PivotTable9</c:name>
    <c:fmtId val="4"/>
  </c:pivotSource>
  <c:chart>
    <c:autoTitleDeleted val="1"/>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39285029919507064"/>
                  <c:h val="0.23773230361117911"/>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497677389496714"/>
          <c:y val="9.5744061457918764E-2"/>
          <c:w val="0.75087424906984257"/>
          <c:h val="0.90397598981018523"/>
        </c:manualLayout>
      </c:layout>
      <c:bar3DChart>
        <c:barDir val="bar"/>
        <c:grouping val="stacked"/>
        <c:varyColors val="0"/>
        <c:ser>
          <c:idx val="0"/>
          <c:order val="0"/>
          <c:tx>
            <c:strRef>
              <c:f>V_performance_analysis!$B$66</c:f>
              <c:strCache>
                <c:ptCount val="1"/>
                <c:pt idx="0">
                  <c:v>Total</c:v>
                </c:pt>
              </c:strCache>
            </c:strRef>
          </c:tx>
          <c:spPr>
            <a:solidFill>
              <a:schemeClr val="accent1">
                <a:lumMod val="60000"/>
                <a:lumOff val="40000"/>
              </a:schemeClr>
            </a:solidFill>
            <a:ln>
              <a:noFill/>
            </a:ln>
            <a:effectLst/>
            <a:sp3d/>
          </c:spPr>
          <c:invertIfNegative val="0"/>
          <c:dPt>
            <c:idx val="4"/>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1-71EC-42B5-8376-7293E68350B9}"/>
              </c:ext>
            </c:extLst>
          </c:dPt>
          <c:dLbls>
            <c:dLbl>
              <c:idx val="4"/>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39285029919507064"/>
                      <c:h val="0.23773230361117911"/>
                    </c:manualLayout>
                  </c15:layout>
                </c:ext>
                <c:ext xmlns:c16="http://schemas.microsoft.com/office/drawing/2014/chart" uri="{C3380CC4-5D6E-409C-BE32-E72D297353CC}">
                  <c16:uniqueId val="{00000001-71EC-42B5-8376-7293E68350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V_performance_analysis!$A$67:$A$71</c:f>
              <c:strCache>
                <c:ptCount val="5"/>
                <c:pt idx="0">
                  <c:v>Meetz</c:v>
                </c:pt>
                <c:pt idx="1">
                  <c:v>Meejo</c:v>
                </c:pt>
                <c:pt idx="2">
                  <c:v>Avamm</c:v>
                </c:pt>
                <c:pt idx="3">
                  <c:v>Wikibox</c:v>
                </c:pt>
                <c:pt idx="4">
                  <c:v>Yombu</c:v>
                </c:pt>
              </c:strCache>
            </c:strRef>
          </c:cat>
          <c:val>
            <c:numRef>
              <c:f>V_performance_analysis!$B$67:$B$71</c:f>
              <c:numCache>
                <c:formatCode>_-[$£-809]* #,##0.00_-;\-[$£-809]* #,##0.00_-;_-[$£-809]* "-"??_-;_-@_-</c:formatCode>
                <c:ptCount val="5"/>
                <c:pt idx="0">
                  <c:v>6669022820</c:v>
                </c:pt>
                <c:pt idx="1">
                  <c:v>6858539129</c:v>
                </c:pt>
                <c:pt idx="2">
                  <c:v>6935612472</c:v>
                </c:pt>
                <c:pt idx="3">
                  <c:v>7050494414</c:v>
                </c:pt>
                <c:pt idx="4">
                  <c:v>7326008394</c:v>
                </c:pt>
              </c:numCache>
            </c:numRef>
          </c:val>
          <c:extLst>
            <c:ext xmlns:c16="http://schemas.microsoft.com/office/drawing/2014/chart" uri="{C3380CC4-5D6E-409C-BE32-E72D297353CC}">
              <c16:uniqueId val="{00000003-3755-4E59-BFBD-A466C10B39F2}"/>
            </c:ext>
          </c:extLst>
        </c:ser>
        <c:dLbls>
          <c:showLegendKey val="0"/>
          <c:showVal val="0"/>
          <c:showCatName val="0"/>
          <c:showSerName val="0"/>
          <c:showPercent val="0"/>
          <c:showBubbleSize val="0"/>
        </c:dLbls>
        <c:gapWidth val="139"/>
        <c:shape val="box"/>
        <c:axId val="1250528495"/>
        <c:axId val="1250528975"/>
        <c:axId val="0"/>
      </c:bar3DChart>
      <c:catAx>
        <c:axId val="1250528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250528975"/>
        <c:crosses val="autoZero"/>
        <c:auto val="1"/>
        <c:lblAlgn val="ctr"/>
        <c:lblOffset val="100"/>
        <c:noMultiLvlLbl val="0"/>
      </c:catAx>
      <c:valAx>
        <c:axId val="1250528975"/>
        <c:scaling>
          <c:orientation val="minMax"/>
        </c:scaling>
        <c:delete val="1"/>
        <c:axPos val="b"/>
        <c:numFmt formatCode="_-[$£-809]* #,##0.00_-;\-[$£-809]* #,##0.00_-;_-[$£-809]* &quot;-&quot;??_-;_-@_-" sourceLinked="1"/>
        <c:majorTickMark val="none"/>
        <c:minorTickMark val="none"/>
        <c:tickLblPos val="nextTo"/>
        <c:crossAx val="125052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_R.A.O.xlsb.xlsx]V_performance_analysis!PivotTable5</c:name>
    <c:fmtId val="16"/>
  </c:pivotSource>
  <c:chart>
    <c:autoTitleDeleted val="1"/>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
        <c:idx val="5"/>
        <c:spPr>
          <a:solidFill>
            <a:srgbClr val="4472C4">
              <a:alpha val="85490"/>
            </a:srgbClr>
          </a:solidFill>
          <a:ln>
            <a:noFill/>
          </a:ln>
          <a:effectLst/>
          <a:sp3d/>
        </c:spPr>
        <c:marker>
          <c:symbol val="none"/>
        </c:marker>
        <c:dLbl>
          <c:idx val="0"/>
          <c:spPr>
            <a:noFill/>
            <a:ln>
              <a:noFill/>
            </a:ln>
            <a:effectLst/>
          </c:spPr>
          <c:txPr>
            <a:bodyPr wrap="square" lIns="38100" tIns="19050" rIns="38100" bIns="19050" anchor="ctr">
              <a:spAutoFit/>
            </a:bodyPr>
            <a:lstStyle/>
            <a:p>
              <a:pPr>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497677389496714"/>
          <c:y val="9.5744061457918764E-2"/>
          <c:w val="0.75087424906984257"/>
          <c:h val="0.90397598981018523"/>
        </c:manualLayout>
      </c:layout>
      <c:bar3DChart>
        <c:barDir val="bar"/>
        <c:grouping val="stacked"/>
        <c:varyColors val="0"/>
        <c:ser>
          <c:idx val="0"/>
          <c:order val="0"/>
          <c:tx>
            <c:strRef>
              <c:f>V_performance_analysis!$B$90</c:f>
              <c:strCache>
                <c:ptCount val="1"/>
                <c:pt idx="0">
                  <c:v>Total</c:v>
                </c:pt>
              </c:strCache>
            </c:strRef>
          </c:tx>
          <c:spPr>
            <a:solidFill>
              <a:srgbClr val="4472C4">
                <a:alpha val="85490"/>
              </a:srgbClr>
            </a:solidFill>
            <a:ln>
              <a:noFill/>
            </a:ln>
            <a:effectLst/>
            <a:sp3d/>
          </c:spPr>
          <c:invertIfNegative val="0"/>
          <c:dLbls>
            <c:spPr>
              <a:noFill/>
              <a:ln>
                <a:noFill/>
              </a:ln>
              <a:effectLst/>
            </c:spPr>
            <c:txPr>
              <a:bodyPr wrap="square" lIns="38100" tIns="19050" rIns="38100" bIns="19050" anchor="ctr">
                <a:spAutoFit/>
              </a:bodyPr>
              <a:lstStyle/>
              <a:p>
                <a:pPr>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V_performance_analysis!$A$91:$A$95</c:f>
              <c:strCache>
                <c:ptCount val="5"/>
                <c:pt idx="0">
                  <c:v>Riverside</c:v>
                </c:pt>
                <c:pt idx="1">
                  <c:v>Charles City</c:v>
                </c:pt>
                <c:pt idx="2">
                  <c:v>Twin Rocks</c:v>
                </c:pt>
                <c:pt idx="3">
                  <c:v>Hingham</c:v>
                </c:pt>
                <c:pt idx="4">
                  <c:v>Chesaning</c:v>
                </c:pt>
              </c:strCache>
            </c:strRef>
          </c:cat>
          <c:val>
            <c:numRef>
              <c:f>V_performance_analysis!$B$91:$B$95</c:f>
              <c:numCache>
                <c:formatCode>_-* #,##0_-;\-* #,##0_-;_-* "-"??_-;_-@_-</c:formatCode>
                <c:ptCount val="5"/>
                <c:pt idx="0">
                  <c:v>199</c:v>
                </c:pt>
                <c:pt idx="1">
                  <c:v>198</c:v>
                </c:pt>
                <c:pt idx="2">
                  <c:v>194</c:v>
                </c:pt>
                <c:pt idx="3">
                  <c:v>194</c:v>
                </c:pt>
                <c:pt idx="4">
                  <c:v>188</c:v>
                </c:pt>
              </c:numCache>
            </c:numRef>
          </c:val>
          <c:extLst>
            <c:ext xmlns:c16="http://schemas.microsoft.com/office/drawing/2014/chart" uri="{C3380CC4-5D6E-409C-BE32-E72D297353CC}">
              <c16:uniqueId val="{00000003-8141-4F2C-B8D9-4C9240629839}"/>
            </c:ext>
          </c:extLst>
        </c:ser>
        <c:dLbls>
          <c:showLegendKey val="0"/>
          <c:showVal val="0"/>
          <c:showCatName val="0"/>
          <c:showSerName val="0"/>
          <c:showPercent val="0"/>
          <c:showBubbleSize val="0"/>
        </c:dLbls>
        <c:gapWidth val="140"/>
        <c:shape val="box"/>
        <c:axId val="1250528495"/>
        <c:axId val="1250528975"/>
        <c:axId val="0"/>
      </c:bar3DChart>
      <c:catAx>
        <c:axId val="1250528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250528975"/>
        <c:crosses val="autoZero"/>
        <c:auto val="1"/>
        <c:lblAlgn val="ctr"/>
        <c:lblOffset val="100"/>
        <c:noMultiLvlLbl val="0"/>
      </c:catAx>
      <c:valAx>
        <c:axId val="1250528975"/>
        <c:scaling>
          <c:orientation val="minMax"/>
        </c:scaling>
        <c:delete val="1"/>
        <c:axPos val="b"/>
        <c:numFmt formatCode="_-* #,##0_-;\-* #,##0_-;_-* &quot;-&quot;??_-;_-@_-" sourceLinked="1"/>
        <c:majorTickMark val="none"/>
        <c:minorTickMark val="none"/>
        <c:tickLblPos val="nextTo"/>
        <c:crossAx val="1250528495"/>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_R.A.O.xlsb.xlsx]V_performance_analysis!PivotTable28</c:name>
    <c:fmtId val="3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0.34567452014918587"/>
              <c:y val="0.469435961646875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5438006003820613"/>
                  <c:h val="0.41936855238962495"/>
                </c:manualLayout>
              </c15:layout>
            </c:ext>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0.34567452014918587"/>
              <c:y val="0.469435961646875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5438006003820613"/>
                  <c:h val="0.41936855238962495"/>
                </c:manualLayout>
              </c15:layout>
            </c:ext>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0.34567452014918587"/>
              <c:y val="0.469435961646875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5438006003820613"/>
                  <c:h val="0.41936855238962495"/>
                </c:manualLayout>
              </c15:layout>
            </c:ext>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3152868756684673"/>
              <c:y val="0.4694365060055752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5438006003820613"/>
                  <c:h val="0.41936855238962495"/>
                </c:manualLayout>
              </c15:layout>
            </c:ext>
          </c:extLst>
        </c:dLbl>
      </c:pivotFmt>
      <c:pivotFmt>
        <c:idx val="16"/>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991174770487447"/>
          <c:y val="0"/>
          <c:w val="0.884514435695538"/>
          <c:h val="0.97920381422417835"/>
        </c:manualLayout>
      </c:layout>
      <c:barChart>
        <c:barDir val="col"/>
        <c:grouping val="clustered"/>
        <c:varyColors val="0"/>
        <c:ser>
          <c:idx val="0"/>
          <c:order val="0"/>
          <c:tx>
            <c:strRef>
              <c:f>V_performance_analysis!$B$15:$B$16</c:f>
              <c:strCache>
                <c:ptCount val="1"/>
                <c:pt idx="0">
                  <c:v>2018</c:v>
                </c:pt>
              </c:strCache>
            </c:strRef>
          </c:tx>
          <c:spPr>
            <a:solidFill>
              <a:schemeClr val="accent1"/>
            </a:solidFill>
            <a:ln>
              <a:noFill/>
            </a:ln>
            <a:effectLst/>
          </c:spPr>
          <c:invertIfNegative val="0"/>
          <c:cat>
            <c:strRef>
              <c:f>V_performance_analysis!$A$17</c:f>
              <c:strCache>
                <c:ptCount val="1"/>
                <c:pt idx="0">
                  <c:v>Total</c:v>
                </c:pt>
              </c:strCache>
            </c:strRef>
          </c:cat>
          <c:val>
            <c:numRef>
              <c:f>V_performance_analysis!$B$17</c:f>
              <c:numCache>
                <c:formatCode>0.00%</c:formatCode>
                <c:ptCount val="1"/>
              </c:numCache>
            </c:numRef>
          </c:val>
          <c:extLst>
            <c:ext xmlns:c16="http://schemas.microsoft.com/office/drawing/2014/chart" uri="{C3380CC4-5D6E-409C-BE32-E72D297353CC}">
              <c16:uniqueId val="{00000013-4994-418B-ACA6-CC400EE0157C}"/>
            </c:ext>
          </c:extLst>
        </c:ser>
        <c:ser>
          <c:idx val="1"/>
          <c:order val="1"/>
          <c:tx>
            <c:strRef>
              <c:f>V_performance_analysis!$C$15:$C$16</c:f>
              <c:strCache>
                <c:ptCount val="1"/>
                <c:pt idx="0">
                  <c:v>2019</c:v>
                </c:pt>
              </c:strCache>
            </c:strRef>
          </c:tx>
          <c:spPr>
            <a:solidFill>
              <a:schemeClr val="accent2"/>
            </a:solidFill>
            <a:ln>
              <a:noFill/>
            </a:ln>
            <a:effectLst/>
          </c:spPr>
          <c:invertIfNegative val="0"/>
          <c:dLbls>
            <c:dLbl>
              <c:idx val="0"/>
              <c:layout>
                <c:manualLayout>
                  <c:x val="-0.3152868756684673"/>
                  <c:y val="0.4694365060055752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5438006003820613"/>
                      <c:h val="0.41936855238962495"/>
                    </c:manualLayout>
                  </c15:layout>
                </c:ext>
                <c:ext xmlns:c16="http://schemas.microsoft.com/office/drawing/2014/chart" uri="{C3380CC4-5D6E-409C-BE32-E72D297353CC}">
                  <c16:uniqueId val="{00000015-4994-418B-ACA6-CC400EE015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V_performance_analysis!$A$17</c:f>
              <c:strCache>
                <c:ptCount val="1"/>
                <c:pt idx="0">
                  <c:v>Total</c:v>
                </c:pt>
              </c:strCache>
            </c:strRef>
          </c:cat>
          <c:val>
            <c:numRef>
              <c:f>V_performance_analysis!$C$17</c:f>
              <c:numCache>
                <c:formatCode>\+0.00%</c:formatCode>
                <c:ptCount val="1"/>
                <c:pt idx="0">
                  <c:v>0.23457988482574715</c:v>
                </c:pt>
              </c:numCache>
            </c:numRef>
          </c:val>
          <c:extLst>
            <c:ext xmlns:c16="http://schemas.microsoft.com/office/drawing/2014/chart" uri="{C3380CC4-5D6E-409C-BE32-E72D297353CC}">
              <c16:uniqueId val="{00000014-4994-418B-ACA6-CC400EE0157C}"/>
            </c:ext>
          </c:extLst>
        </c:ser>
        <c:dLbls>
          <c:showLegendKey val="0"/>
          <c:showVal val="0"/>
          <c:showCatName val="0"/>
          <c:showSerName val="0"/>
          <c:showPercent val="0"/>
          <c:showBubbleSize val="0"/>
        </c:dLbls>
        <c:gapWidth val="190"/>
        <c:axId val="157090479"/>
        <c:axId val="157093839"/>
      </c:barChart>
      <c:catAx>
        <c:axId val="157090479"/>
        <c:scaling>
          <c:orientation val="minMax"/>
        </c:scaling>
        <c:delete val="1"/>
        <c:axPos val="b"/>
        <c:numFmt formatCode="General" sourceLinked="1"/>
        <c:majorTickMark val="out"/>
        <c:minorTickMark val="none"/>
        <c:tickLblPos val="nextTo"/>
        <c:crossAx val="157093839"/>
        <c:crosses val="autoZero"/>
        <c:auto val="1"/>
        <c:lblAlgn val="ctr"/>
        <c:lblOffset val="100"/>
        <c:noMultiLvlLbl val="0"/>
      </c:catAx>
      <c:valAx>
        <c:axId val="157093839"/>
        <c:scaling>
          <c:orientation val="minMax"/>
        </c:scaling>
        <c:delete val="1"/>
        <c:axPos val="l"/>
        <c:numFmt formatCode="0.00%" sourceLinked="1"/>
        <c:majorTickMark val="out"/>
        <c:minorTickMark val="none"/>
        <c:tickLblPos val="nextTo"/>
        <c:crossAx val="157090479"/>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_R.A.O.xlsb.xlsx]V_performance_analysis!PivotTable29</c:name>
    <c:fmtId val="3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30098408201555543"/>
              <c:y val="0.4533045164879692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5438006003820613"/>
                  <c:h val="0.41936855238962495"/>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91174770487447"/>
          <c:y val="0"/>
          <c:w val="0.884514435695538"/>
          <c:h val="0.97920381422417835"/>
        </c:manualLayout>
      </c:layout>
      <c:barChart>
        <c:barDir val="col"/>
        <c:grouping val="clustered"/>
        <c:varyColors val="0"/>
        <c:ser>
          <c:idx val="0"/>
          <c:order val="0"/>
          <c:tx>
            <c:strRef>
              <c:f>V_performance_analysis!$B$19:$B$20</c:f>
              <c:strCache>
                <c:ptCount val="1"/>
                <c:pt idx="0">
                  <c:v>2018</c:v>
                </c:pt>
              </c:strCache>
            </c:strRef>
          </c:tx>
          <c:spPr>
            <a:solidFill>
              <a:schemeClr val="accent1"/>
            </a:solidFill>
            <a:ln>
              <a:noFill/>
            </a:ln>
            <a:effectLst/>
          </c:spPr>
          <c:invertIfNegative val="0"/>
          <c:cat>
            <c:strRef>
              <c:f>V_performance_analysis!$A$21</c:f>
              <c:strCache>
                <c:ptCount val="1"/>
                <c:pt idx="0">
                  <c:v>Total</c:v>
                </c:pt>
              </c:strCache>
            </c:strRef>
          </c:cat>
          <c:val>
            <c:numRef>
              <c:f>V_performance_analysis!$B$21</c:f>
              <c:numCache>
                <c:formatCode>0.00%</c:formatCode>
                <c:ptCount val="1"/>
              </c:numCache>
            </c:numRef>
          </c:val>
          <c:extLst>
            <c:ext xmlns:c16="http://schemas.microsoft.com/office/drawing/2014/chart" uri="{C3380CC4-5D6E-409C-BE32-E72D297353CC}">
              <c16:uniqueId val="{0000000B-6ECF-4522-8B3C-970C1F096FD3}"/>
            </c:ext>
          </c:extLst>
        </c:ser>
        <c:ser>
          <c:idx val="1"/>
          <c:order val="1"/>
          <c:tx>
            <c:strRef>
              <c:f>V_performance_analysis!$C$19:$C$20</c:f>
              <c:strCache>
                <c:ptCount val="1"/>
                <c:pt idx="0">
                  <c:v>2019</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D-6ECF-4522-8B3C-970C1F096FD3}"/>
              </c:ext>
            </c:extLst>
          </c:dPt>
          <c:dLbls>
            <c:dLbl>
              <c:idx val="0"/>
              <c:layout>
                <c:manualLayout>
                  <c:x val="-0.30098408201555543"/>
                  <c:y val="0.4533045164879692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45438006003820613"/>
                      <c:h val="0.41936855238962495"/>
                    </c:manualLayout>
                  </c15:layout>
                </c:ext>
                <c:ext xmlns:c16="http://schemas.microsoft.com/office/drawing/2014/chart" uri="{C3380CC4-5D6E-409C-BE32-E72D297353CC}">
                  <c16:uniqueId val="{0000000D-6ECF-4522-8B3C-970C1F096F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V_performance_analysis!$A$21</c:f>
              <c:strCache>
                <c:ptCount val="1"/>
                <c:pt idx="0">
                  <c:v>Total</c:v>
                </c:pt>
              </c:strCache>
            </c:strRef>
          </c:cat>
          <c:val>
            <c:numRef>
              <c:f>V_performance_analysis!$C$21</c:f>
              <c:numCache>
                <c:formatCode>\+0.00%</c:formatCode>
                <c:ptCount val="1"/>
                <c:pt idx="0">
                  <c:v>0.23263118196317117</c:v>
                </c:pt>
              </c:numCache>
            </c:numRef>
          </c:val>
          <c:extLst>
            <c:ext xmlns:c16="http://schemas.microsoft.com/office/drawing/2014/chart" uri="{C3380CC4-5D6E-409C-BE32-E72D297353CC}">
              <c16:uniqueId val="{0000000C-6ECF-4522-8B3C-970C1F096FD3}"/>
            </c:ext>
          </c:extLst>
        </c:ser>
        <c:dLbls>
          <c:showLegendKey val="0"/>
          <c:showVal val="0"/>
          <c:showCatName val="0"/>
          <c:showSerName val="0"/>
          <c:showPercent val="0"/>
          <c:showBubbleSize val="0"/>
        </c:dLbls>
        <c:gapWidth val="190"/>
        <c:axId val="157090479"/>
        <c:axId val="157093839"/>
      </c:barChart>
      <c:catAx>
        <c:axId val="157090479"/>
        <c:scaling>
          <c:orientation val="minMax"/>
        </c:scaling>
        <c:delete val="1"/>
        <c:axPos val="b"/>
        <c:numFmt formatCode="General" sourceLinked="1"/>
        <c:majorTickMark val="out"/>
        <c:minorTickMark val="none"/>
        <c:tickLblPos val="nextTo"/>
        <c:crossAx val="157093839"/>
        <c:crosses val="autoZero"/>
        <c:auto val="1"/>
        <c:lblAlgn val="ctr"/>
        <c:lblOffset val="100"/>
        <c:noMultiLvlLbl val="0"/>
      </c:catAx>
      <c:valAx>
        <c:axId val="157093839"/>
        <c:scaling>
          <c:orientation val="minMax"/>
        </c:scaling>
        <c:delete val="1"/>
        <c:axPos val="l"/>
        <c:numFmt formatCode="0.00%" sourceLinked="1"/>
        <c:majorTickMark val="out"/>
        <c:minorTickMark val="none"/>
        <c:tickLblPos val="nextTo"/>
        <c:crossAx val="15709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_R.A.O.xlsb.xlsx]V_performance_analysis!PivotTable27</c:name>
    <c:fmtId val="3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28130835536371851"/>
              <c:y val="0.3805667582290975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6672751591516922"/>
                  <c:h val="0.33986952621532784"/>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4901543064923E-2"/>
          <c:y val="0.14373330013509078"/>
          <c:w val="0.87701961391905581"/>
          <c:h val="0.71253339972981844"/>
        </c:manualLayout>
      </c:layout>
      <c:barChart>
        <c:barDir val="col"/>
        <c:grouping val="clustered"/>
        <c:varyColors val="0"/>
        <c:ser>
          <c:idx val="0"/>
          <c:order val="0"/>
          <c:tx>
            <c:strRef>
              <c:f>V_performance_analysis!$B$11:$B$12</c:f>
              <c:strCache>
                <c:ptCount val="1"/>
                <c:pt idx="0">
                  <c:v>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V_performance_analysis!$A$13</c:f>
              <c:strCache>
                <c:ptCount val="1"/>
                <c:pt idx="0">
                  <c:v>Total</c:v>
                </c:pt>
              </c:strCache>
            </c:strRef>
          </c:cat>
          <c:val>
            <c:numRef>
              <c:f>V_performance_analysis!$B$13</c:f>
              <c:numCache>
                <c:formatCode>0.00%</c:formatCode>
                <c:ptCount val="1"/>
              </c:numCache>
            </c:numRef>
          </c:val>
          <c:extLst>
            <c:ext xmlns:c16="http://schemas.microsoft.com/office/drawing/2014/chart" uri="{C3380CC4-5D6E-409C-BE32-E72D297353CC}">
              <c16:uniqueId val="{0000000B-7341-44DB-BF8E-EF5BB840CAB1}"/>
            </c:ext>
          </c:extLst>
        </c:ser>
        <c:ser>
          <c:idx val="1"/>
          <c:order val="1"/>
          <c:tx>
            <c:strRef>
              <c:f>V_performance_analysis!$C$11:$C$12</c:f>
              <c:strCache>
                <c:ptCount val="1"/>
                <c:pt idx="0">
                  <c:v>2019</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0655-4055-8BC5-051810337423}"/>
              </c:ext>
            </c:extLst>
          </c:dPt>
          <c:dLbls>
            <c:dLbl>
              <c:idx val="0"/>
              <c:layout>
                <c:manualLayout>
                  <c:x val="-0.28130835536371851"/>
                  <c:y val="0.3805667582290975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60000"/>
                          <a:lumOff val="4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6672751591516922"/>
                      <c:h val="0.33986952621532784"/>
                    </c:manualLayout>
                  </c15:layout>
                </c:ext>
                <c:ext xmlns:c16="http://schemas.microsoft.com/office/drawing/2014/chart" uri="{C3380CC4-5D6E-409C-BE32-E72D297353CC}">
                  <c16:uniqueId val="{00000000-0655-4055-8BC5-0518103374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V_performance_analysis!$A$13</c:f>
              <c:strCache>
                <c:ptCount val="1"/>
                <c:pt idx="0">
                  <c:v>Total</c:v>
                </c:pt>
              </c:strCache>
            </c:strRef>
          </c:cat>
          <c:val>
            <c:numRef>
              <c:f>V_performance_analysis!$C$13</c:f>
              <c:numCache>
                <c:formatCode>\+0.00%</c:formatCode>
                <c:ptCount val="1"/>
                <c:pt idx="0">
                  <c:v>0.2345039320319556</c:v>
                </c:pt>
              </c:numCache>
            </c:numRef>
          </c:val>
          <c:extLst>
            <c:ext xmlns:c16="http://schemas.microsoft.com/office/drawing/2014/chart" uri="{C3380CC4-5D6E-409C-BE32-E72D297353CC}">
              <c16:uniqueId val="{0000000C-7341-44DB-BF8E-EF5BB840CAB1}"/>
            </c:ext>
          </c:extLst>
        </c:ser>
        <c:dLbls>
          <c:dLblPos val="outEnd"/>
          <c:showLegendKey val="0"/>
          <c:showVal val="1"/>
          <c:showCatName val="0"/>
          <c:showSerName val="0"/>
          <c:showPercent val="0"/>
          <c:showBubbleSize val="0"/>
        </c:dLbls>
        <c:gapWidth val="190"/>
        <c:axId val="299985503"/>
        <c:axId val="299959583"/>
      </c:barChart>
      <c:catAx>
        <c:axId val="299985503"/>
        <c:scaling>
          <c:orientation val="minMax"/>
        </c:scaling>
        <c:delete val="1"/>
        <c:axPos val="b"/>
        <c:numFmt formatCode="General" sourceLinked="1"/>
        <c:majorTickMark val="none"/>
        <c:minorTickMark val="none"/>
        <c:tickLblPos val="nextTo"/>
        <c:crossAx val="299959583"/>
        <c:crosses val="autoZero"/>
        <c:auto val="1"/>
        <c:lblAlgn val="ctr"/>
        <c:lblOffset val="100"/>
        <c:noMultiLvlLbl val="0"/>
      </c:catAx>
      <c:valAx>
        <c:axId val="299959583"/>
        <c:scaling>
          <c:orientation val="minMax"/>
        </c:scaling>
        <c:delete val="1"/>
        <c:axPos val="l"/>
        <c:numFmt formatCode="0.00%" sourceLinked="1"/>
        <c:majorTickMark val="none"/>
        <c:minorTickMark val="none"/>
        <c:tickLblPos val="nextTo"/>
        <c:crossAx val="29998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4080839067189"/>
          <c:y val="2.6955474679900115E-2"/>
          <c:w val="0.85869236957835615"/>
          <c:h val="0.80178384147684545"/>
        </c:manualLayout>
      </c:layout>
      <c:lineChart>
        <c:grouping val="standard"/>
        <c:varyColors val="0"/>
        <c:ser>
          <c:idx val="0"/>
          <c:order val="0"/>
          <c:tx>
            <c:strRef>
              <c:f>Material_defect_Analysis!$B$20</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Material_defect_Analysis!$A$21:$A$46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2018</c:v>
                  </c:pt>
                  <c:pt idx="12">
                    <c:v>2019</c:v>
                  </c:pt>
                </c:lvl>
              </c:multiLvlStrCache>
            </c:multiLvlStrRef>
          </c:cat>
          <c:val>
            <c:numRef>
              <c:f>Material_defect_Analysis!$B$21:$B$46</c:f>
              <c:numCache>
                <c:formatCode>_(* #,##0.00_);_(* \(#,##0.00\);_(* "-"??_);_(@_)</c:formatCode>
                <c:ptCount val="24"/>
                <c:pt idx="0">
                  <c:v>102040549</c:v>
                </c:pt>
                <c:pt idx="1">
                  <c:v>101721191</c:v>
                </c:pt>
                <c:pt idx="2">
                  <c:v>141323090</c:v>
                </c:pt>
                <c:pt idx="3">
                  <c:v>114515497</c:v>
                </c:pt>
                <c:pt idx="4">
                  <c:v>51075556</c:v>
                </c:pt>
                <c:pt idx="5">
                  <c:v>74114172</c:v>
                </c:pt>
                <c:pt idx="6">
                  <c:v>53123839</c:v>
                </c:pt>
                <c:pt idx="7">
                  <c:v>72589434</c:v>
                </c:pt>
                <c:pt idx="8">
                  <c:v>103205473</c:v>
                </c:pt>
                <c:pt idx="9">
                  <c:v>121617772</c:v>
                </c:pt>
                <c:pt idx="10">
                  <c:v>128778280</c:v>
                </c:pt>
                <c:pt idx="11">
                  <c:v>99510337</c:v>
                </c:pt>
                <c:pt idx="12">
                  <c:v>111904026</c:v>
                </c:pt>
                <c:pt idx="13">
                  <c:v>93596442</c:v>
                </c:pt>
                <c:pt idx="14">
                  <c:v>142031346</c:v>
                </c:pt>
                <c:pt idx="15">
                  <c:v>103153516</c:v>
                </c:pt>
                <c:pt idx="16">
                  <c:v>85946683</c:v>
                </c:pt>
                <c:pt idx="17">
                  <c:v>97702215</c:v>
                </c:pt>
                <c:pt idx="18">
                  <c:v>75577470</c:v>
                </c:pt>
                <c:pt idx="19">
                  <c:v>116722811</c:v>
                </c:pt>
                <c:pt idx="20">
                  <c:v>154388127</c:v>
                </c:pt>
                <c:pt idx="21">
                  <c:v>224444646</c:v>
                </c:pt>
                <c:pt idx="22">
                  <c:v>122908049</c:v>
                </c:pt>
                <c:pt idx="23">
                  <c:v>105933036</c:v>
                </c:pt>
              </c:numCache>
            </c:numRef>
          </c:val>
          <c:smooth val="0"/>
          <c:extLst>
            <c:ext xmlns:c16="http://schemas.microsoft.com/office/drawing/2014/chart" uri="{C3380CC4-5D6E-409C-BE32-E72D297353CC}">
              <c16:uniqueId val="{00000004-A80F-41B2-B876-9B9C2CD491F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84579663"/>
        <c:axId val="1037552543"/>
      </c:lineChart>
      <c:catAx>
        <c:axId val="684579663"/>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spc="100" baseline="0">
                <a:solidFill>
                  <a:schemeClr val="bg2">
                    <a:lumMod val="75000"/>
                  </a:schemeClr>
                </a:solidFill>
                <a:latin typeface="+mn-lt"/>
                <a:ea typeface="+mn-ea"/>
                <a:cs typeface="+mn-cs"/>
              </a:defRPr>
            </a:pPr>
            <a:endParaRPr lang="en-NG"/>
          </a:p>
        </c:txPr>
        <c:crossAx val="1037552543"/>
        <c:crosses val="autoZero"/>
        <c:auto val="1"/>
        <c:lblAlgn val="ctr"/>
        <c:lblOffset val="100"/>
        <c:noMultiLvlLbl val="0"/>
      </c:catAx>
      <c:valAx>
        <c:axId val="1037552543"/>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684579663"/>
        <c:crosses val="autoZero"/>
        <c:crossBetween val="between"/>
        <c:dispUnits>
          <c:builtInUnit val="millions"/>
          <c:dispUnitsLbl>
            <c:layout>
              <c:manualLayout>
                <c:xMode val="edge"/>
                <c:yMode val="edge"/>
                <c:x val="2.6007319219214099E-2"/>
                <c:y val="0.11936324446452404"/>
              </c:manualLayout>
            </c:layout>
            <c:spPr>
              <a:noFill/>
              <a:ln>
                <a:noFill/>
              </a:ln>
              <a:effectLst/>
            </c:spPr>
            <c:txPr>
              <a:bodyPr rot="-5400000" spcFirstLastPara="1" vertOverflow="ellipsis" vert="horz" wrap="square" anchor="ctr" anchorCtr="1"/>
              <a:lstStyle/>
              <a:p>
                <a:pPr>
                  <a:defRPr sz="900" b="1" i="0" u="none" strike="noStrike" kern="1200" baseline="0">
                    <a:solidFill>
                      <a:schemeClr val="bg2">
                        <a:lumMod val="7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_R.A.O.xlsb.xlsx]Material_defect_Analysis!PivotTable18</c:name>
    <c:fmtId val="4"/>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w="28575" cap="rnd">
            <a:solidFill>
              <a:schemeClr val="accent1"/>
            </a:solidFill>
            <a:round/>
          </a:ln>
          <a:effectLst/>
        </c:spPr>
      </c:pivotFmt>
      <c:pivotFmt>
        <c:idx val="15"/>
        <c:spPr>
          <a:solidFill>
            <a:schemeClr val="accent1"/>
          </a:solidFill>
          <a:ln w="28575" cap="rnd">
            <a:solidFill>
              <a:schemeClr val="accent1"/>
            </a:solidFill>
            <a:round/>
          </a:ln>
          <a:effectLst/>
        </c:spPr>
      </c:pivotFmt>
      <c:pivotFmt>
        <c:idx val="1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pivotFmt>
      <c:pivotFmt>
        <c:idx val="28"/>
        <c:spPr>
          <a:solidFill>
            <a:schemeClr val="accent1"/>
          </a:solidFill>
          <a:ln w="28575" cap="rnd">
            <a:solidFill>
              <a:schemeClr val="accent1"/>
            </a:solidFill>
            <a:round/>
          </a:ln>
          <a:effectLst/>
        </c:spPr>
      </c:pivotFmt>
      <c:pivotFmt>
        <c:idx val="2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rgbClr val="BF9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45119409604724"/>
          <c:y val="6.523851753057501E-2"/>
          <c:w val="0.64023219532936948"/>
          <c:h val="0.70446763966018144"/>
        </c:manualLayout>
      </c:layout>
      <c:lineChart>
        <c:grouping val="standard"/>
        <c:varyColors val="0"/>
        <c:ser>
          <c:idx val="0"/>
          <c:order val="0"/>
          <c:tx>
            <c:strRef>
              <c:f>Material_defect_Analysis!$B$92:$B$93</c:f>
              <c:strCache>
                <c:ptCount val="1"/>
                <c:pt idx="0">
                  <c:v>Errors in Packaging</c:v>
                </c:pt>
              </c:strCache>
            </c:strRef>
          </c:tx>
          <c:spPr>
            <a:ln w="28575" cap="rnd">
              <a:solidFill>
                <a:schemeClr val="accent1"/>
              </a:solidFill>
              <a:round/>
            </a:ln>
            <a:effectLst/>
          </c:spPr>
          <c:marker>
            <c:symbol val="none"/>
          </c:marker>
          <c:cat>
            <c:multiLvlStrRef>
              <c:f>Material_defect_Analysis!$A$94:$A$103</c:f>
              <c:multiLvlStrCache>
                <c:ptCount val="8"/>
                <c:lvl>
                  <c:pt idx="0">
                    <c:v>Qtr1</c:v>
                  </c:pt>
                  <c:pt idx="1">
                    <c:v>Qtr2</c:v>
                  </c:pt>
                  <c:pt idx="2">
                    <c:v>Qtr3</c:v>
                  </c:pt>
                  <c:pt idx="3">
                    <c:v>Qtr4</c:v>
                  </c:pt>
                  <c:pt idx="4">
                    <c:v>Qtr1</c:v>
                  </c:pt>
                  <c:pt idx="5">
                    <c:v>Qtr2</c:v>
                  </c:pt>
                  <c:pt idx="6">
                    <c:v>Qtr3</c:v>
                  </c:pt>
                  <c:pt idx="7">
                    <c:v>Qtr4</c:v>
                  </c:pt>
                </c:lvl>
                <c:lvl>
                  <c:pt idx="0">
                    <c:v>2018</c:v>
                  </c:pt>
                  <c:pt idx="4">
                    <c:v>2019</c:v>
                  </c:pt>
                </c:lvl>
              </c:multiLvlStrCache>
            </c:multiLvlStrRef>
          </c:cat>
          <c:val>
            <c:numRef>
              <c:f>Material_defect_Analysis!$B$94:$B$103</c:f>
              <c:numCache>
                <c:formatCode>_-* #,##0_-;\-* #,##0_-;_-* "-"??_-;_-@_-</c:formatCode>
                <c:ptCount val="8"/>
                <c:pt idx="0">
                  <c:v>982512</c:v>
                </c:pt>
                <c:pt idx="1">
                  <c:v>3147622</c:v>
                </c:pt>
                <c:pt idx="4">
                  <c:v>5807954</c:v>
                </c:pt>
                <c:pt idx="5">
                  <c:v>658811</c:v>
                </c:pt>
                <c:pt idx="7">
                  <c:v>2714014</c:v>
                </c:pt>
              </c:numCache>
            </c:numRef>
          </c:val>
          <c:smooth val="0"/>
          <c:extLst>
            <c:ext xmlns:c16="http://schemas.microsoft.com/office/drawing/2014/chart" uri="{C3380CC4-5D6E-409C-BE32-E72D297353CC}">
              <c16:uniqueId val="{0000001B-68AA-4AB9-993A-D2926C8AC2A7}"/>
            </c:ext>
          </c:extLst>
        </c:ser>
        <c:ser>
          <c:idx val="1"/>
          <c:order val="1"/>
          <c:tx>
            <c:strRef>
              <c:f>Material_defect_Analysis!$C$92:$C$93</c:f>
              <c:strCache>
                <c:ptCount val="1"/>
                <c:pt idx="0">
                  <c:v>Poor Pairing</c:v>
                </c:pt>
              </c:strCache>
            </c:strRef>
          </c:tx>
          <c:spPr>
            <a:ln w="28575" cap="rnd">
              <a:solidFill>
                <a:srgbClr val="BF9000"/>
              </a:solidFill>
              <a:round/>
            </a:ln>
            <a:effectLst/>
          </c:spPr>
          <c:marker>
            <c:symbol val="none"/>
          </c:marker>
          <c:cat>
            <c:multiLvlStrRef>
              <c:f>Material_defect_Analysis!$A$94:$A$103</c:f>
              <c:multiLvlStrCache>
                <c:ptCount val="8"/>
                <c:lvl>
                  <c:pt idx="0">
                    <c:v>Qtr1</c:v>
                  </c:pt>
                  <c:pt idx="1">
                    <c:v>Qtr2</c:v>
                  </c:pt>
                  <c:pt idx="2">
                    <c:v>Qtr3</c:v>
                  </c:pt>
                  <c:pt idx="3">
                    <c:v>Qtr4</c:v>
                  </c:pt>
                  <c:pt idx="4">
                    <c:v>Qtr1</c:v>
                  </c:pt>
                  <c:pt idx="5">
                    <c:v>Qtr2</c:v>
                  </c:pt>
                  <c:pt idx="6">
                    <c:v>Qtr3</c:v>
                  </c:pt>
                  <c:pt idx="7">
                    <c:v>Qtr4</c:v>
                  </c:pt>
                </c:lvl>
                <c:lvl>
                  <c:pt idx="0">
                    <c:v>2018</c:v>
                  </c:pt>
                  <c:pt idx="4">
                    <c:v>2019</c:v>
                  </c:pt>
                </c:lvl>
              </c:multiLvlStrCache>
            </c:multiLvlStrRef>
          </c:cat>
          <c:val>
            <c:numRef>
              <c:f>Material_defect_Analysis!$C$94:$C$103</c:f>
              <c:numCache>
                <c:formatCode>_-* #,##0_-;\-* #,##0_-;_-* "-"??_-;_-@_-</c:formatCode>
                <c:ptCount val="8"/>
                <c:pt idx="0">
                  <c:v>2663953</c:v>
                </c:pt>
                <c:pt idx="1">
                  <c:v>651406</c:v>
                </c:pt>
                <c:pt idx="2">
                  <c:v>2335675</c:v>
                </c:pt>
                <c:pt idx="3">
                  <c:v>1808804</c:v>
                </c:pt>
                <c:pt idx="4">
                  <c:v>976033</c:v>
                </c:pt>
                <c:pt idx="5">
                  <c:v>1901188</c:v>
                </c:pt>
                <c:pt idx="6">
                  <c:v>1120234</c:v>
                </c:pt>
                <c:pt idx="7">
                  <c:v>1843433</c:v>
                </c:pt>
              </c:numCache>
            </c:numRef>
          </c:val>
          <c:smooth val="0"/>
          <c:extLst>
            <c:ext xmlns:c16="http://schemas.microsoft.com/office/drawing/2014/chart" uri="{C3380CC4-5D6E-409C-BE32-E72D297353CC}">
              <c16:uniqueId val="{0000001C-68AA-4AB9-993A-D2926C8AC2A7}"/>
            </c:ext>
          </c:extLst>
        </c:ser>
        <c:ser>
          <c:idx val="2"/>
          <c:order val="2"/>
          <c:tx>
            <c:strRef>
              <c:f>Material_defect_Analysis!$D$92:$D$93</c:f>
              <c:strCache>
                <c:ptCount val="1"/>
                <c:pt idx="0">
                  <c:v>Wrong Specification</c:v>
                </c:pt>
              </c:strCache>
            </c:strRef>
          </c:tx>
          <c:spPr>
            <a:ln w="28575" cap="rnd">
              <a:solidFill>
                <a:schemeClr val="accent3"/>
              </a:solidFill>
              <a:round/>
            </a:ln>
            <a:effectLst/>
          </c:spPr>
          <c:marker>
            <c:symbol val="none"/>
          </c:marker>
          <c:cat>
            <c:multiLvlStrRef>
              <c:f>Material_defect_Analysis!$A$94:$A$103</c:f>
              <c:multiLvlStrCache>
                <c:ptCount val="8"/>
                <c:lvl>
                  <c:pt idx="0">
                    <c:v>Qtr1</c:v>
                  </c:pt>
                  <c:pt idx="1">
                    <c:v>Qtr2</c:v>
                  </c:pt>
                  <c:pt idx="2">
                    <c:v>Qtr3</c:v>
                  </c:pt>
                  <c:pt idx="3">
                    <c:v>Qtr4</c:v>
                  </c:pt>
                  <c:pt idx="4">
                    <c:v>Qtr1</c:v>
                  </c:pt>
                  <c:pt idx="5">
                    <c:v>Qtr2</c:v>
                  </c:pt>
                  <c:pt idx="6">
                    <c:v>Qtr3</c:v>
                  </c:pt>
                  <c:pt idx="7">
                    <c:v>Qtr4</c:v>
                  </c:pt>
                </c:lvl>
                <c:lvl>
                  <c:pt idx="0">
                    <c:v>2018</c:v>
                  </c:pt>
                  <c:pt idx="4">
                    <c:v>2019</c:v>
                  </c:pt>
                </c:lvl>
              </c:multiLvlStrCache>
            </c:multiLvlStrRef>
          </c:cat>
          <c:val>
            <c:numRef>
              <c:f>Material_defect_Analysis!$D$94:$D$103</c:f>
              <c:numCache>
                <c:formatCode>_-* #,##0_-;\-* #,##0_-;_-* "-"??_-;_-@_-</c:formatCode>
                <c:ptCount val="8"/>
                <c:pt idx="0">
                  <c:v>3350881</c:v>
                </c:pt>
                <c:pt idx="1">
                  <c:v>1962416</c:v>
                </c:pt>
                <c:pt idx="2">
                  <c:v>647467</c:v>
                </c:pt>
                <c:pt idx="3">
                  <c:v>1238258</c:v>
                </c:pt>
                <c:pt idx="4">
                  <c:v>2136469</c:v>
                </c:pt>
                <c:pt idx="5">
                  <c:v>822418</c:v>
                </c:pt>
                <c:pt idx="6">
                  <c:v>3293861</c:v>
                </c:pt>
                <c:pt idx="7">
                  <c:v>4601877</c:v>
                </c:pt>
              </c:numCache>
            </c:numRef>
          </c:val>
          <c:smooth val="0"/>
          <c:extLst>
            <c:ext xmlns:c16="http://schemas.microsoft.com/office/drawing/2014/chart" uri="{C3380CC4-5D6E-409C-BE32-E72D297353CC}">
              <c16:uniqueId val="{0000001D-68AA-4AB9-993A-D2926C8AC2A7}"/>
            </c:ext>
          </c:extLst>
        </c:ser>
        <c:dLbls>
          <c:showLegendKey val="0"/>
          <c:showVal val="0"/>
          <c:showCatName val="0"/>
          <c:showSerName val="0"/>
          <c:showPercent val="0"/>
          <c:showBubbleSize val="0"/>
        </c:dLbls>
        <c:smooth val="0"/>
        <c:axId val="1002688607"/>
        <c:axId val="1002689567"/>
      </c:lineChart>
      <c:catAx>
        <c:axId val="10026886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002689567"/>
        <c:crosses val="autoZero"/>
        <c:auto val="1"/>
        <c:lblAlgn val="ctr"/>
        <c:lblOffset val="100"/>
        <c:noMultiLvlLbl val="0"/>
      </c:catAx>
      <c:valAx>
        <c:axId val="1002689567"/>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00268860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2">
                        <a:lumMod val="7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54518786852649"/>
          <c:y val="0.12524114184198931"/>
          <c:w val="0.73145465232875762"/>
          <c:h val="0.77542185175214018"/>
        </c:manualLayout>
      </c:layout>
      <c:barChart>
        <c:barDir val="bar"/>
        <c:grouping val="clustered"/>
        <c:varyColors val="0"/>
        <c:ser>
          <c:idx val="0"/>
          <c:order val="0"/>
          <c:tx>
            <c:strRef>
              <c:f>Material_defect_Analysis!$B$3</c:f>
              <c:strCache>
                <c:ptCount val="1"/>
                <c:pt idx="0">
                  <c:v>Total</c:v>
                </c:pt>
              </c:strCache>
            </c:strRef>
          </c:tx>
          <c:spPr>
            <a:solidFill>
              <a:schemeClr val="accent1"/>
            </a:solidFill>
            <a:ln>
              <a:noFill/>
            </a:ln>
            <a:effectLst/>
          </c:spPr>
          <c:invertIfNegative val="0"/>
          <c:cat>
            <c:strRef>
              <c:f>Material_defect_Analysis!$A$4:$A$8</c:f>
              <c:strCache>
                <c:ptCount val="5"/>
                <c:pt idx="0">
                  <c:v>Raw Materials</c:v>
                </c:pt>
                <c:pt idx="1">
                  <c:v>Batteries</c:v>
                </c:pt>
                <c:pt idx="2">
                  <c:v>Crates</c:v>
                </c:pt>
                <c:pt idx="3">
                  <c:v>Electrolytes</c:v>
                </c:pt>
                <c:pt idx="4">
                  <c:v>Labels</c:v>
                </c:pt>
              </c:strCache>
            </c:strRef>
          </c:cat>
          <c:val>
            <c:numRef>
              <c:f>Material_defect_Analysis!$B$4:$B$8</c:f>
              <c:numCache>
                <c:formatCode>_(* #,##0.00_);_(* \(#,##0.00\);_(* "-"??_);_(@_)</c:formatCode>
                <c:ptCount val="5"/>
                <c:pt idx="0">
                  <c:v>10440.550000000001</c:v>
                </c:pt>
                <c:pt idx="1">
                  <c:v>10334.183333333334</c:v>
                </c:pt>
                <c:pt idx="2">
                  <c:v>10268.666666666675</c:v>
                </c:pt>
                <c:pt idx="3">
                  <c:v>10235.050000000001</c:v>
                </c:pt>
                <c:pt idx="4">
                  <c:v>10097.599999999999</c:v>
                </c:pt>
              </c:numCache>
            </c:numRef>
          </c:val>
          <c:extLst>
            <c:ext xmlns:c16="http://schemas.microsoft.com/office/drawing/2014/chart" uri="{C3380CC4-5D6E-409C-BE32-E72D297353CC}">
              <c16:uniqueId val="{00000004-037B-4331-91FF-FF9FF82D978C}"/>
            </c:ext>
          </c:extLst>
        </c:ser>
        <c:dLbls>
          <c:showLegendKey val="0"/>
          <c:showVal val="0"/>
          <c:showCatName val="0"/>
          <c:showSerName val="0"/>
          <c:showPercent val="0"/>
          <c:showBubbleSize val="0"/>
        </c:dLbls>
        <c:gapWidth val="79"/>
        <c:axId val="1166802127"/>
        <c:axId val="1166783887"/>
      </c:barChart>
      <c:catAx>
        <c:axId val="116680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166783887"/>
        <c:crosses val="autoZero"/>
        <c:auto val="1"/>
        <c:lblAlgn val="ctr"/>
        <c:lblOffset val="100"/>
        <c:noMultiLvlLbl val="0"/>
      </c:catAx>
      <c:valAx>
        <c:axId val="1166783887"/>
        <c:scaling>
          <c:orientation val="minMax"/>
        </c:scaling>
        <c:delete val="1"/>
        <c:axPos val="b"/>
        <c:numFmt formatCode="_(* #,##0.00_);_(* \(#,##0.00\);_(* &quot;-&quot;??_);_(@_)" sourceLinked="1"/>
        <c:majorTickMark val="none"/>
        <c:minorTickMark val="none"/>
        <c:tickLblPos val="nextTo"/>
        <c:crossAx val="116680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s>
    <c:plotArea>
      <c:layout>
        <c:manualLayout>
          <c:layoutTarget val="inner"/>
          <c:xMode val="edge"/>
          <c:yMode val="edge"/>
          <c:x val="0.14191614102693778"/>
          <c:y val="0.11102182243760292"/>
          <c:w val="0.68323041721227085"/>
          <c:h val="0.6856857526867326"/>
        </c:manualLayout>
      </c:layout>
      <c:barChart>
        <c:barDir val="col"/>
        <c:grouping val="clustered"/>
        <c:varyColors val="0"/>
        <c:ser>
          <c:idx val="0"/>
          <c:order val="0"/>
          <c:tx>
            <c:strRef>
              <c:f>Material_defect_Analysis!$B$12</c:f>
              <c:strCache>
                <c:ptCount val="1"/>
                <c:pt idx="0">
                  <c:v>Sum of Total Defect Qty</c:v>
                </c:pt>
              </c:strCache>
            </c:strRef>
          </c:tx>
          <c:spPr>
            <a:solidFill>
              <a:schemeClr val="accent1">
                <a:lumMod val="75000"/>
              </a:schemeClr>
            </a:solidFill>
            <a:ln>
              <a:noFill/>
            </a:ln>
            <a:effectLst/>
          </c:spPr>
          <c:invertIfNegative val="0"/>
          <c:cat>
            <c:strRef>
              <c:f>Material_defect_Analysis!$A$13:$A$17</c:f>
              <c:strCache>
                <c:ptCount val="5"/>
                <c:pt idx="0">
                  <c:v>Raw Materials</c:v>
                </c:pt>
                <c:pt idx="1">
                  <c:v>Crates</c:v>
                </c:pt>
                <c:pt idx="2">
                  <c:v>Labels</c:v>
                </c:pt>
                <c:pt idx="3">
                  <c:v>Electrolytes</c:v>
                </c:pt>
                <c:pt idx="4">
                  <c:v>Batteries</c:v>
                </c:pt>
              </c:strCache>
            </c:strRef>
          </c:cat>
          <c:val>
            <c:numRef>
              <c:f>Material_defect_Analysis!$B$13:$B$17</c:f>
              <c:numCache>
                <c:formatCode>#,##0.00,,\ "M"</c:formatCode>
                <c:ptCount val="5"/>
                <c:pt idx="0">
                  <c:v>124119870</c:v>
                </c:pt>
                <c:pt idx="1">
                  <c:v>119789297</c:v>
                </c:pt>
                <c:pt idx="2">
                  <c:v>118341964</c:v>
                </c:pt>
                <c:pt idx="3">
                  <c:v>118238929</c:v>
                </c:pt>
                <c:pt idx="4">
                  <c:v>117551162</c:v>
                </c:pt>
              </c:numCache>
            </c:numRef>
          </c:val>
          <c:extLst>
            <c:ext xmlns:c16="http://schemas.microsoft.com/office/drawing/2014/chart" uri="{C3380CC4-5D6E-409C-BE32-E72D297353CC}">
              <c16:uniqueId val="{0000000C-8508-40AB-955E-45A148F4947E}"/>
            </c:ext>
          </c:extLst>
        </c:ser>
        <c:dLbls>
          <c:showLegendKey val="0"/>
          <c:showVal val="0"/>
          <c:showCatName val="0"/>
          <c:showSerName val="0"/>
          <c:showPercent val="0"/>
          <c:showBubbleSize val="0"/>
        </c:dLbls>
        <c:gapWidth val="112"/>
        <c:axId val="1104469151"/>
        <c:axId val="1104472991"/>
      </c:barChart>
      <c:barChart>
        <c:barDir val="bar"/>
        <c:grouping val="clustered"/>
        <c:varyColors val="0"/>
        <c:ser>
          <c:idx val="1"/>
          <c:order val="1"/>
          <c:tx>
            <c:strRef>
              <c:f>Material_defect_Analysis!$C$12</c:f>
              <c:strCache>
                <c:ptCount val="1"/>
                <c:pt idx="0">
                  <c:v>Sum of Total Downtime (Hours)</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Material_defect_Analysis!$A$13:$A$17</c:f>
              <c:strCache>
                <c:ptCount val="5"/>
                <c:pt idx="0">
                  <c:v>Raw Materials</c:v>
                </c:pt>
                <c:pt idx="1">
                  <c:v>Crates</c:v>
                </c:pt>
                <c:pt idx="2">
                  <c:v>Labels</c:v>
                </c:pt>
                <c:pt idx="3">
                  <c:v>Electrolytes</c:v>
                </c:pt>
                <c:pt idx="4">
                  <c:v>Batteries</c:v>
                </c:pt>
              </c:strCache>
            </c:strRef>
          </c:cat>
          <c:val>
            <c:numRef>
              <c:f>Material_defect_Analysis!$C$13:$C$17</c:f>
              <c:numCache>
                <c:formatCode>_-* #,##0_-;\-* #,##0_-;_-* "-"??_-;_-@_-</c:formatCode>
                <c:ptCount val="5"/>
                <c:pt idx="0">
                  <c:v>10440.550000000001</c:v>
                </c:pt>
                <c:pt idx="1">
                  <c:v>10268.666666666675</c:v>
                </c:pt>
                <c:pt idx="2">
                  <c:v>10097.599999999999</c:v>
                </c:pt>
                <c:pt idx="3">
                  <c:v>10235.050000000001</c:v>
                </c:pt>
                <c:pt idx="4">
                  <c:v>10334.183333333334</c:v>
                </c:pt>
              </c:numCache>
            </c:numRef>
          </c:val>
          <c:extLst>
            <c:ext xmlns:c16="http://schemas.microsoft.com/office/drawing/2014/chart" uri="{C3380CC4-5D6E-409C-BE32-E72D297353CC}">
              <c16:uniqueId val="{0000000D-8508-40AB-955E-45A148F4947E}"/>
            </c:ext>
          </c:extLst>
        </c:ser>
        <c:dLbls>
          <c:showLegendKey val="0"/>
          <c:showVal val="0"/>
          <c:showCatName val="0"/>
          <c:showSerName val="0"/>
          <c:showPercent val="0"/>
          <c:showBubbleSize val="0"/>
        </c:dLbls>
        <c:gapWidth val="219"/>
        <c:axId val="1501692927"/>
        <c:axId val="1501688607"/>
      </c:barChart>
      <c:catAx>
        <c:axId val="110446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104472991"/>
        <c:crosses val="autoZero"/>
        <c:auto val="1"/>
        <c:lblAlgn val="ctr"/>
        <c:lblOffset val="100"/>
        <c:noMultiLvlLbl val="0"/>
      </c:catAx>
      <c:valAx>
        <c:axId val="1104472991"/>
        <c:scaling>
          <c:orientation val="minMax"/>
        </c:scaling>
        <c:delete val="0"/>
        <c:axPos val="l"/>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104469151"/>
        <c:crosses val="autoZero"/>
        <c:crossBetween val="between"/>
      </c:valAx>
      <c:valAx>
        <c:axId val="1501688607"/>
        <c:scaling>
          <c:orientation val="minMax"/>
        </c:scaling>
        <c:delete val="1"/>
        <c:axPos val="t"/>
        <c:numFmt formatCode="_-* #,##0_-;\-* #,##0_-;_-* &quot;-&quot;??_-;_-@_-" sourceLinked="1"/>
        <c:majorTickMark val="out"/>
        <c:minorTickMark val="none"/>
        <c:tickLblPos val="nextTo"/>
        <c:crossAx val="1501692927"/>
        <c:crosses val="max"/>
        <c:crossBetween val="between"/>
      </c:valAx>
      <c:catAx>
        <c:axId val="1501692927"/>
        <c:scaling>
          <c:orientation val="minMax"/>
        </c:scaling>
        <c:delete val="1"/>
        <c:axPos val="l"/>
        <c:numFmt formatCode="General" sourceLinked="1"/>
        <c:majorTickMark val="out"/>
        <c:minorTickMark val="none"/>
        <c:tickLblPos val="nextTo"/>
        <c:crossAx val="1501688607"/>
        <c:crosses val="autoZero"/>
        <c:auto val="1"/>
        <c:lblAlgn val="ctr"/>
        <c:lblOffset val="100"/>
        <c:noMultiLvlLbl val="0"/>
      </c:catAx>
      <c:spPr>
        <a:noFill/>
        <a:ln>
          <a:noFill/>
        </a:ln>
        <a:effectLst/>
      </c:spPr>
    </c:plotArea>
    <c:legend>
      <c:legendPos val="r"/>
      <c:layout>
        <c:manualLayout>
          <c:xMode val="edge"/>
          <c:yMode val="edge"/>
          <c:x val="0.77613377022585606"/>
          <c:y val="0.2773887876598285"/>
          <c:w val="0.1985632086071295"/>
          <c:h val="0.327724178802042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[Supply chain_copy _R.A.O.xlsb.xlsx]Material_defect_Analysis!PivotTable14</c:name>
    <c:fmtId val="9"/>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
      </c:pivotFmt>
    </c:pivotFmts>
    <c:plotArea>
      <c:layout>
        <c:manualLayout>
          <c:layoutTarget val="inner"/>
          <c:xMode val="edge"/>
          <c:yMode val="edge"/>
          <c:x val="0.23642073302723804"/>
          <c:y val="6.4501857581664379E-2"/>
          <c:w val="0.7341449281879322"/>
          <c:h val="0.92262414743923093"/>
        </c:manualLayout>
      </c:layout>
      <c:barChart>
        <c:barDir val="bar"/>
        <c:grouping val="clustered"/>
        <c:varyColors val="0"/>
        <c:ser>
          <c:idx val="0"/>
          <c:order val="0"/>
          <c:tx>
            <c:strRef>
              <c:f>Material_defect_Analysis!$B$49:$B$50</c:f>
              <c:strCache>
                <c:ptCount val="1"/>
                <c:pt idx="0">
                  <c:v>No Impact</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6-5F5D-44BF-9790-F620ECCB14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Material_defect_Analysis!$A$51:$A$56</c:f>
              <c:strCache>
                <c:ptCount val="6"/>
                <c:pt idx="0">
                  <c:v>Electrical</c:v>
                </c:pt>
                <c:pt idx="1">
                  <c:v>Goods &amp; Services</c:v>
                </c:pt>
                <c:pt idx="2">
                  <c:v>Logistics</c:v>
                </c:pt>
                <c:pt idx="3">
                  <c:v>Mechanicals</c:v>
                </c:pt>
                <c:pt idx="4">
                  <c:v>Packaging</c:v>
                </c:pt>
                <c:pt idx="5">
                  <c:v>Materials/Comp</c:v>
                </c:pt>
              </c:strCache>
            </c:strRef>
          </c:cat>
          <c:val>
            <c:numRef>
              <c:f>Material_defect_Analysis!$B$51:$B$56</c:f>
              <c:numCache>
                <c:formatCode>_(* #,##0.00_);_(* \(#,##0.00\);_(* "-"??_);_(@_)</c:formatCode>
                <c:ptCount val="6"/>
                <c:pt idx="0">
                  <c:v>28716060</c:v>
                </c:pt>
                <c:pt idx="1">
                  <c:v>66092170</c:v>
                </c:pt>
                <c:pt idx="2">
                  <c:v>221209174</c:v>
                </c:pt>
                <c:pt idx="3">
                  <c:v>303545291</c:v>
                </c:pt>
                <c:pt idx="4">
                  <c:v>136123433</c:v>
                </c:pt>
                <c:pt idx="5">
                  <c:v>117042566</c:v>
                </c:pt>
              </c:numCache>
            </c:numRef>
          </c:val>
          <c:extLst>
            <c:ext xmlns:c16="http://schemas.microsoft.com/office/drawing/2014/chart" uri="{C3380CC4-5D6E-409C-BE32-E72D297353CC}">
              <c16:uniqueId val="{0000000A-0208-435D-A64C-7C68F1D74D4D}"/>
            </c:ext>
          </c:extLst>
        </c:ser>
        <c:ser>
          <c:idx val="1"/>
          <c:order val="1"/>
          <c:tx>
            <c:strRef>
              <c:f>Material_defect_Analysis!$C$49:$C$50</c:f>
              <c:strCache>
                <c:ptCount val="1"/>
                <c:pt idx="0">
                  <c:v>Impact</c:v>
                </c:pt>
              </c:strCache>
            </c:strRef>
          </c:tx>
          <c:spPr>
            <a:solidFill>
              <a:schemeClr val="accent4">
                <a:lumMod val="75000"/>
              </a:schemeClr>
            </a:solidFill>
            <a:ln>
              <a:noFill/>
            </a:ln>
            <a:effectLst/>
          </c:spPr>
          <c:invertIfNegative val="0"/>
          <c:cat>
            <c:strRef>
              <c:f>Material_defect_Analysis!$A$51:$A$56</c:f>
              <c:strCache>
                <c:ptCount val="6"/>
                <c:pt idx="0">
                  <c:v>Electrical</c:v>
                </c:pt>
                <c:pt idx="1">
                  <c:v>Goods &amp; Services</c:v>
                </c:pt>
                <c:pt idx="2">
                  <c:v>Logistics</c:v>
                </c:pt>
                <c:pt idx="3">
                  <c:v>Mechanicals</c:v>
                </c:pt>
                <c:pt idx="4">
                  <c:v>Packaging</c:v>
                </c:pt>
                <c:pt idx="5">
                  <c:v>Materials/Comp</c:v>
                </c:pt>
              </c:strCache>
            </c:strRef>
          </c:cat>
          <c:val>
            <c:numRef>
              <c:f>Material_defect_Analysis!$C$51:$C$56</c:f>
              <c:numCache>
                <c:formatCode>_(* #,##0.00_);_(* \(#,##0.00\);_(* "-"??_);_(@_)</c:formatCode>
                <c:ptCount val="6"/>
                <c:pt idx="0">
                  <c:v>36321992</c:v>
                </c:pt>
                <c:pt idx="1">
                  <c:v>66082935</c:v>
                </c:pt>
                <c:pt idx="2">
                  <c:v>242404305</c:v>
                </c:pt>
                <c:pt idx="3">
                  <c:v>247475335</c:v>
                </c:pt>
                <c:pt idx="4">
                  <c:v>161059552</c:v>
                </c:pt>
                <c:pt idx="5">
                  <c:v>117326893</c:v>
                </c:pt>
              </c:numCache>
            </c:numRef>
          </c:val>
          <c:extLst>
            <c:ext xmlns:c16="http://schemas.microsoft.com/office/drawing/2014/chart" uri="{C3380CC4-5D6E-409C-BE32-E72D297353CC}">
              <c16:uniqueId val="{00000003-5F5D-44BF-9790-F620ECCB1439}"/>
            </c:ext>
          </c:extLst>
        </c:ser>
        <c:ser>
          <c:idx val="2"/>
          <c:order val="2"/>
          <c:tx>
            <c:strRef>
              <c:f>Material_defect_Analysis!$D$49:$D$50</c:f>
              <c:strCache>
                <c:ptCount val="1"/>
                <c:pt idx="0">
                  <c:v>Rejected</c:v>
                </c:pt>
              </c:strCache>
            </c:strRef>
          </c:tx>
          <c:spPr>
            <a:solidFill>
              <a:schemeClr val="accent3">
                <a:lumMod val="60000"/>
                <a:lumOff val="40000"/>
              </a:schemeClr>
            </a:solidFill>
            <a:ln>
              <a:noFill/>
            </a:ln>
            <a:effectLst/>
          </c:spPr>
          <c:invertIfNegative val="0"/>
          <c:cat>
            <c:strRef>
              <c:f>Material_defect_Analysis!$A$51:$A$56</c:f>
              <c:strCache>
                <c:ptCount val="6"/>
                <c:pt idx="0">
                  <c:v>Electrical</c:v>
                </c:pt>
                <c:pt idx="1">
                  <c:v>Goods &amp; Services</c:v>
                </c:pt>
                <c:pt idx="2">
                  <c:v>Logistics</c:v>
                </c:pt>
                <c:pt idx="3">
                  <c:v>Mechanicals</c:v>
                </c:pt>
                <c:pt idx="4">
                  <c:v>Packaging</c:v>
                </c:pt>
                <c:pt idx="5">
                  <c:v>Materials/Comp</c:v>
                </c:pt>
              </c:strCache>
            </c:strRef>
          </c:cat>
          <c:val>
            <c:numRef>
              <c:f>Material_defect_Analysis!$D$51:$D$56</c:f>
              <c:numCache>
                <c:formatCode>_(* #,##0.00_);_(* \(#,##0.00\);_(* "-"??_);_(@_)</c:formatCode>
                <c:ptCount val="6"/>
                <c:pt idx="0">
                  <c:v>27643857</c:v>
                </c:pt>
                <c:pt idx="1">
                  <c:v>64402483</c:v>
                </c:pt>
                <c:pt idx="2">
                  <c:v>235058025</c:v>
                </c:pt>
                <c:pt idx="3">
                  <c:v>269818049</c:v>
                </c:pt>
                <c:pt idx="4">
                  <c:v>146586712</c:v>
                </c:pt>
                <c:pt idx="5">
                  <c:v>111014725</c:v>
                </c:pt>
              </c:numCache>
            </c:numRef>
          </c:val>
          <c:extLst>
            <c:ext xmlns:c16="http://schemas.microsoft.com/office/drawing/2014/chart" uri="{C3380CC4-5D6E-409C-BE32-E72D297353CC}">
              <c16:uniqueId val="{00000004-5F5D-44BF-9790-F620ECCB1439}"/>
            </c:ext>
          </c:extLst>
        </c:ser>
        <c:dLbls>
          <c:showLegendKey val="0"/>
          <c:showVal val="0"/>
          <c:showCatName val="0"/>
          <c:showSerName val="0"/>
          <c:showPercent val="0"/>
          <c:showBubbleSize val="0"/>
        </c:dLbls>
        <c:gapWidth val="219"/>
        <c:axId val="974668959"/>
        <c:axId val="974670879"/>
      </c:barChart>
      <c:catAx>
        <c:axId val="97466895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974670879"/>
        <c:crosses val="autoZero"/>
        <c:auto val="1"/>
        <c:lblAlgn val="ctr"/>
        <c:lblOffset val="100"/>
        <c:noMultiLvlLbl val="0"/>
      </c:catAx>
      <c:valAx>
        <c:axId val="974670879"/>
        <c:scaling>
          <c:orientation val="minMax"/>
        </c:scaling>
        <c:delete val="1"/>
        <c:axPos val="b"/>
        <c:numFmt formatCode="_(* #,##0.00_);_(* \(#,##0.00\);_(* &quot;-&quot;??_);_(@_)" sourceLinked="1"/>
        <c:majorTickMark val="out"/>
        <c:minorTickMark val="none"/>
        <c:tickLblPos val="nextTo"/>
        <c:crossAx val="974668959"/>
        <c:crosses val="autoZero"/>
        <c:crossBetween val="between"/>
      </c:valAx>
      <c:spPr>
        <a:noFill/>
        <a:ln>
          <a:noFill/>
        </a:ln>
        <a:effectLst/>
      </c:spPr>
    </c:plotArea>
    <c:legend>
      <c:legendPos val="r"/>
      <c:layout>
        <c:manualLayout>
          <c:xMode val="edge"/>
          <c:yMode val="edge"/>
          <c:x val="0.79775200683364345"/>
          <c:y val="0.60931168308367734"/>
          <c:w val="0.17054603748019875"/>
          <c:h val="0.29613351990353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solidFill>
          <a:ln>
            <a:noFill/>
          </a:ln>
          <a:effectLst/>
        </c:spPr>
      </c:pivotFmt>
      <c:pivotFmt>
        <c:idx val="4"/>
        <c:spPr>
          <a:solidFill>
            <a:srgbClr val="BF9000"/>
          </a:solidFill>
          <a:ln>
            <a:noFill/>
          </a:ln>
          <a:effectLst/>
        </c:spPr>
      </c:pivotFmt>
    </c:pivotFmts>
    <c:plotArea>
      <c:layout>
        <c:manualLayout>
          <c:layoutTarget val="inner"/>
          <c:xMode val="edge"/>
          <c:yMode val="edge"/>
          <c:x val="0.41276433091730513"/>
          <c:y val="3.5507233410573213E-2"/>
          <c:w val="0.58723566908269487"/>
          <c:h val="0.88637685308616576"/>
        </c:manualLayout>
      </c:layout>
      <c:barChart>
        <c:barDir val="bar"/>
        <c:grouping val="stacked"/>
        <c:varyColors val="0"/>
        <c:ser>
          <c:idx val="0"/>
          <c:order val="0"/>
          <c:tx>
            <c:strRef>
              <c:f>Material_defect_Analysis!$B$84</c:f>
              <c:strCache>
                <c:ptCount val="1"/>
                <c:pt idx="0">
                  <c:v>Total</c:v>
                </c:pt>
              </c:strCache>
            </c:strRef>
          </c:tx>
          <c:spPr>
            <a:solidFill>
              <a:srgbClr val="A5A5A5"/>
            </a:solidFill>
            <a:ln>
              <a:noFill/>
            </a:ln>
            <a:effectLst/>
          </c:spPr>
          <c:invertIfNegative val="0"/>
          <c:dPt>
            <c:idx val="0"/>
            <c:invertIfNegative val="0"/>
            <c:bubble3D val="0"/>
            <c:spPr>
              <a:solidFill>
                <a:srgbClr val="BF9000"/>
              </a:solidFill>
              <a:ln>
                <a:noFill/>
              </a:ln>
              <a:effectLst/>
            </c:spPr>
            <c:extLst>
              <c:ext xmlns:c16="http://schemas.microsoft.com/office/drawing/2014/chart" uri="{C3380CC4-5D6E-409C-BE32-E72D297353CC}">
                <c16:uniqueId val="{00000001-E34E-4E70-B795-CE984E0931B0}"/>
              </c:ext>
            </c:extLst>
          </c:dPt>
          <c:dPt>
            <c:idx val="1"/>
            <c:invertIfNegative val="0"/>
            <c:bubble3D val="0"/>
            <c:spPr>
              <a:solidFill>
                <a:srgbClr val="4472C4"/>
              </a:solidFill>
              <a:ln>
                <a:noFill/>
              </a:ln>
              <a:effectLst/>
            </c:spPr>
            <c:extLst>
              <c:ext xmlns:c16="http://schemas.microsoft.com/office/drawing/2014/chart" uri="{C3380CC4-5D6E-409C-BE32-E72D297353CC}">
                <c16:uniqueId val="{00000003-E34E-4E70-B795-CE984E0931B0}"/>
              </c:ext>
            </c:extLst>
          </c:dPt>
          <c:cat>
            <c:strRef>
              <c:f>Material_defect_Analysis!$A$85:$A$87</c:f>
              <c:strCache>
                <c:ptCount val="3"/>
                <c:pt idx="0">
                  <c:v>Poor Pairing</c:v>
                </c:pt>
                <c:pt idx="1">
                  <c:v>Errors in Packaging</c:v>
                </c:pt>
                <c:pt idx="2">
                  <c:v>Wrong Specification</c:v>
                </c:pt>
              </c:strCache>
            </c:strRef>
          </c:cat>
          <c:val>
            <c:numRef>
              <c:f>Material_defect_Analysis!$B$85:$B$87</c:f>
              <c:numCache>
                <c:formatCode>_-* #,##0_-;\-* #,##0_-;_-* "-"??_-;_-@_-</c:formatCode>
                <c:ptCount val="3"/>
                <c:pt idx="0">
                  <c:v>13300726</c:v>
                </c:pt>
                <c:pt idx="1">
                  <c:v>13310913</c:v>
                </c:pt>
                <c:pt idx="2">
                  <c:v>18053647</c:v>
                </c:pt>
              </c:numCache>
            </c:numRef>
          </c:val>
          <c:extLst>
            <c:ext xmlns:c16="http://schemas.microsoft.com/office/drawing/2014/chart" uri="{C3380CC4-5D6E-409C-BE32-E72D297353CC}">
              <c16:uniqueId val="{00000006-19AE-4814-BDAA-E6DCFABA18DA}"/>
            </c:ext>
          </c:extLst>
        </c:ser>
        <c:dLbls>
          <c:showLegendKey val="0"/>
          <c:showVal val="0"/>
          <c:showCatName val="0"/>
          <c:showSerName val="0"/>
          <c:showPercent val="0"/>
          <c:showBubbleSize val="0"/>
        </c:dLbls>
        <c:gapWidth val="182"/>
        <c:overlap val="100"/>
        <c:axId val="1104518591"/>
        <c:axId val="1104502751"/>
      </c:barChart>
      <c:catAx>
        <c:axId val="11045185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104502751"/>
        <c:crosses val="autoZero"/>
        <c:auto val="1"/>
        <c:lblAlgn val="ctr"/>
        <c:lblOffset val="100"/>
        <c:noMultiLvlLbl val="0"/>
      </c:catAx>
      <c:valAx>
        <c:axId val="1104502751"/>
        <c:scaling>
          <c:orientation val="minMax"/>
        </c:scaling>
        <c:delete val="1"/>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10451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_R.A.O.xlsb.xlsx]Material_defect_Analysis!PivotTable15</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F8B47"/>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F8B47"/>
          </a:solidFill>
          <a:ln w="25400">
            <a:noFill/>
          </a:ln>
          <a:effectLst>
            <a:outerShdw blurRad="57150" dist="19050" dir="5400000" algn="ctr" rotWithShape="0">
              <a:srgbClr val="000000">
                <a:alpha val="63000"/>
              </a:srgbClr>
            </a:outerShdw>
          </a:effectLst>
        </c:spPr>
      </c:pivotFmt>
      <c:pivotFmt>
        <c:idx val="7"/>
        <c:spPr>
          <a:solidFill>
            <a:srgbClr val="EF8B47"/>
          </a:solidFill>
          <a:ln w="25400">
            <a:noFill/>
          </a:ln>
          <a:effectLst>
            <a:outerShdw blurRad="57150" dist="19050" dir="5400000" algn="ctr" rotWithShape="0">
              <a:srgbClr val="000000">
                <a:alpha val="63000"/>
              </a:srgbClr>
            </a:outerShdw>
          </a:effectLst>
        </c:spPr>
      </c:pivotFmt>
      <c:pivotFmt>
        <c:idx val="8"/>
        <c:spPr>
          <a:solidFill>
            <a:srgbClr val="EF8B47"/>
          </a:solidFill>
          <a:ln w="25400">
            <a:noFill/>
          </a:ln>
          <a:effectLst>
            <a:outerShdw blurRad="57150" dist="19050" dir="5400000" algn="ctr" rotWithShape="0">
              <a:srgbClr val="000000">
                <a:alpha val="63000"/>
              </a:srgbClr>
            </a:outerShdw>
          </a:effectLst>
        </c:spPr>
      </c:pivotFmt>
    </c:pivotFmts>
    <c:plotArea>
      <c:layout>
        <c:manualLayout>
          <c:layoutTarget val="inner"/>
          <c:xMode val="edge"/>
          <c:yMode val="edge"/>
          <c:x val="0.21467338270435246"/>
          <c:y val="0.14817871179983039"/>
          <c:w val="0.35401759443965375"/>
          <c:h val="0.67813345736361752"/>
        </c:manualLayout>
      </c:layout>
      <c:barChart>
        <c:barDir val="col"/>
        <c:grouping val="clustered"/>
        <c:varyColors val="0"/>
        <c:ser>
          <c:idx val="0"/>
          <c:order val="0"/>
          <c:tx>
            <c:strRef>
              <c:f>Material_defect_Analysis!$B$77</c:f>
              <c:strCache>
                <c:ptCount val="1"/>
                <c:pt idx="0">
                  <c:v>Sum of Total Defect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Material_defect_Analysis!$A$78:$A$80</c:f>
              <c:strCache>
                <c:ptCount val="3"/>
                <c:pt idx="0">
                  <c:v>Impact</c:v>
                </c:pt>
                <c:pt idx="1">
                  <c:v>No Impact</c:v>
                </c:pt>
                <c:pt idx="2">
                  <c:v>Rejected</c:v>
                </c:pt>
              </c:strCache>
            </c:strRef>
          </c:cat>
          <c:val>
            <c:numRef>
              <c:f>Material_defect_Analysis!$B$78:$B$80</c:f>
              <c:numCache>
                <c:formatCode>_-* #,##0_-;\-* #,##0_-;_-* "-"??_-;_-@_-</c:formatCode>
                <c:ptCount val="3"/>
                <c:pt idx="0">
                  <c:v>870671012</c:v>
                </c:pt>
                <c:pt idx="1">
                  <c:v>872728694</c:v>
                </c:pt>
                <c:pt idx="2">
                  <c:v>854523851</c:v>
                </c:pt>
              </c:numCache>
            </c:numRef>
          </c:val>
          <c:extLst>
            <c:ext xmlns:c16="http://schemas.microsoft.com/office/drawing/2014/chart" uri="{C3380CC4-5D6E-409C-BE32-E72D297353CC}">
              <c16:uniqueId val="{00000007-037A-48C1-B819-5B4E319A26F4}"/>
            </c:ext>
          </c:extLst>
        </c:ser>
        <c:dLbls>
          <c:showLegendKey val="0"/>
          <c:showVal val="0"/>
          <c:showCatName val="0"/>
          <c:showSerName val="0"/>
          <c:showPercent val="0"/>
          <c:showBubbleSize val="0"/>
        </c:dLbls>
        <c:gapWidth val="173"/>
        <c:overlap val="100"/>
        <c:axId val="1166824207"/>
        <c:axId val="1166816047"/>
      </c:barChart>
      <c:barChart>
        <c:barDir val="bar"/>
        <c:grouping val="clustered"/>
        <c:varyColors val="0"/>
        <c:ser>
          <c:idx val="1"/>
          <c:order val="1"/>
          <c:tx>
            <c:strRef>
              <c:f>Material_defect_Analysis!$C$77</c:f>
              <c:strCache>
                <c:ptCount val="1"/>
                <c:pt idx="0">
                  <c:v>Sum of Total Downtime (Hours)</c:v>
                </c:pt>
              </c:strCache>
            </c:strRef>
          </c:tx>
          <c:spPr>
            <a:solidFill>
              <a:srgbClr val="EF8B47"/>
            </a:solidFill>
            <a:ln w="25400">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Material_defect_Analysis!$A$78:$A$80</c:f>
              <c:strCache>
                <c:ptCount val="3"/>
                <c:pt idx="0">
                  <c:v>Impact</c:v>
                </c:pt>
                <c:pt idx="1">
                  <c:v>No Impact</c:v>
                </c:pt>
                <c:pt idx="2">
                  <c:v>Rejected</c:v>
                </c:pt>
              </c:strCache>
            </c:strRef>
          </c:cat>
          <c:val>
            <c:numRef>
              <c:f>Material_defect_Analysis!$C$78:$C$80</c:f>
              <c:numCache>
                <c:formatCode>_(* #,##0.00_);_(* \(#,##0.00\);_(* "-"??_);_(@_)</c:formatCode>
                <c:ptCount val="3"/>
                <c:pt idx="0">
                  <c:v>70732.949999999939</c:v>
                </c:pt>
                <c:pt idx="1">
                  <c:v>71984.149999999965</c:v>
                </c:pt>
                <c:pt idx="2">
                  <c:v>73092.816666666651</c:v>
                </c:pt>
              </c:numCache>
            </c:numRef>
          </c:val>
          <c:extLst>
            <c:ext xmlns:c16="http://schemas.microsoft.com/office/drawing/2014/chart" uri="{C3380CC4-5D6E-409C-BE32-E72D297353CC}">
              <c16:uniqueId val="{00000008-037A-48C1-B819-5B4E319A26F4}"/>
            </c:ext>
          </c:extLst>
        </c:ser>
        <c:dLbls>
          <c:showLegendKey val="0"/>
          <c:showVal val="0"/>
          <c:showCatName val="0"/>
          <c:showSerName val="0"/>
          <c:showPercent val="0"/>
          <c:showBubbleSize val="0"/>
        </c:dLbls>
        <c:gapWidth val="231"/>
        <c:axId val="1501700607"/>
        <c:axId val="1501701567"/>
      </c:barChart>
      <c:catAx>
        <c:axId val="1166824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166816047"/>
        <c:crosses val="autoZero"/>
        <c:auto val="1"/>
        <c:lblAlgn val="ctr"/>
        <c:lblOffset val="100"/>
        <c:noMultiLvlLbl val="0"/>
      </c:catAx>
      <c:valAx>
        <c:axId val="1166816047"/>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16682420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tx1">
                        <a:lumMod val="50000"/>
                        <a:lumOff val="50000"/>
                      </a:schemeClr>
                    </a:solidFill>
                    <a:latin typeface="+mn-lt"/>
                    <a:ea typeface="+mn-ea"/>
                    <a:cs typeface="+mn-cs"/>
                  </a:defRPr>
                </a:pPr>
                <a:endParaRPr lang="en-NG"/>
              </a:p>
            </c:txPr>
          </c:dispUnitsLbl>
        </c:dispUnits>
      </c:valAx>
      <c:valAx>
        <c:axId val="1501701567"/>
        <c:scaling>
          <c:orientation val="minMax"/>
        </c:scaling>
        <c:delete val="1"/>
        <c:axPos val="t"/>
        <c:numFmt formatCode="_(* #,##0.00_);_(* \(#,##0.00\);_(* &quot;-&quot;??_);_(@_)" sourceLinked="1"/>
        <c:majorTickMark val="out"/>
        <c:minorTickMark val="none"/>
        <c:tickLblPos val="nextTo"/>
        <c:crossAx val="1501700607"/>
        <c:crosses val="max"/>
        <c:crossBetween val="between"/>
      </c:valAx>
      <c:catAx>
        <c:axId val="1501700607"/>
        <c:scaling>
          <c:orientation val="minMax"/>
        </c:scaling>
        <c:delete val="1"/>
        <c:axPos val="l"/>
        <c:numFmt formatCode="General" sourceLinked="1"/>
        <c:majorTickMark val="out"/>
        <c:minorTickMark val="none"/>
        <c:tickLblPos val="nextTo"/>
        <c:crossAx val="1501701567"/>
        <c:crosses val="autoZero"/>
        <c:auto val="1"/>
        <c:lblAlgn val="ctr"/>
        <c:lblOffset val="100"/>
        <c:noMultiLvlLbl val="0"/>
      </c:catAx>
      <c:spPr>
        <a:noFill/>
        <a:ln>
          <a:noFill/>
        </a:ln>
        <a:effectLst/>
      </c:spPr>
    </c:plotArea>
    <c:legend>
      <c:legendPos val="r"/>
      <c:layout>
        <c:manualLayout>
          <c:xMode val="edge"/>
          <c:yMode val="edge"/>
          <c:x val="0.7577695630612773"/>
          <c:y val="0.26359735400904077"/>
          <c:w val="0.2236522395504954"/>
          <c:h val="0.488319391417196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_R.A.O.xlsb.xlsx]Material_defect_Analysis!PivotTable19</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82064727179537"/>
          <c:y val="0.1455870533890139"/>
          <c:w val="0.74917934722763702"/>
          <c:h val="0.80414405844459347"/>
        </c:manualLayout>
      </c:layout>
      <c:barChart>
        <c:barDir val="bar"/>
        <c:grouping val="clustered"/>
        <c:varyColors val="0"/>
        <c:ser>
          <c:idx val="0"/>
          <c:order val="0"/>
          <c:tx>
            <c:strRef>
              <c:f>Material_defect_Analysis!$B$107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Material_defect_Analysis!$A$108:$A$112</c:f>
              <c:strCache>
                <c:ptCount val="5"/>
                <c:pt idx="0">
                  <c:v>Riverside</c:v>
                </c:pt>
                <c:pt idx="1">
                  <c:v>Henning</c:v>
                </c:pt>
                <c:pt idx="2">
                  <c:v>Twin Rocks</c:v>
                </c:pt>
                <c:pt idx="3">
                  <c:v>Charles City</c:v>
                </c:pt>
                <c:pt idx="4">
                  <c:v>Hingham</c:v>
                </c:pt>
              </c:strCache>
            </c:strRef>
          </c:cat>
          <c:val>
            <c:numRef>
              <c:f>Material_defect_Analysis!$B$108:$B$112</c:f>
              <c:numCache>
                <c:formatCode>_-* #,##0_-;\-* #,##0_-;_-* "-"??_-;_-@_-</c:formatCode>
                <c:ptCount val="5"/>
                <c:pt idx="0">
                  <c:v>93755414</c:v>
                </c:pt>
                <c:pt idx="1">
                  <c:v>96191025</c:v>
                </c:pt>
                <c:pt idx="2">
                  <c:v>96903184</c:v>
                </c:pt>
                <c:pt idx="3">
                  <c:v>99390908</c:v>
                </c:pt>
                <c:pt idx="4">
                  <c:v>100174656</c:v>
                </c:pt>
              </c:numCache>
            </c:numRef>
          </c:val>
          <c:extLst>
            <c:ext xmlns:c16="http://schemas.microsoft.com/office/drawing/2014/chart" uri="{C3380CC4-5D6E-409C-BE32-E72D297353CC}">
              <c16:uniqueId val="{00000004-A9B1-4EBE-A57A-8E5812B30837}"/>
            </c:ext>
          </c:extLst>
        </c:ser>
        <c:dLbls>
          <c:showLegendKey val="0"/>
          <c:showVal val="0"/>
          <c:showCatName val="0"/>
          <c:showSerName val="0"/>
          <c:showPercent val="0"/>
          <c:showBubbleSize val="0"/>
        </c:dLbls>
        <c:gapWidth val="115"/>
        <c:overlap val="-20"/>
        <c:axId val="1002698207"/>
        <c:axId val="1002699167"/>
      </c:barChart>
      <c:catAx>
        <c:axId val="1002698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002699167"/>
        <c:crosses val="autoZero"/>
        <c:auto val="1"/>
        <c:lblAlgn val="ctr"/>
        <c:lblOffset val="100"/>
        <c:noMultiLvlLbl val="0"/>
      </c:catAx>
      <c:valAx>
        <c:axId val="1002699167"/>
        <c:scaling>
          <c:orientation val="minMax"/>
        </c:scaling>
        <c:delete val="1"/>
        <c:axPos val="b"/>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crossAx val="100269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_R.A.O.xlsb.xlsx]Material_defect_Analysis!PivotTable20</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016163565988156"/>
          <c:y val="0.16052026622021956"/>
          <c:w val="0.64983836434011844"/>
          <c:h val="0.78921072636550316"/>
        </c:manualLayout>
      </c:layout>
      <c:barChart>
        <c:barDir val="bar"/>
        <c:grouping val="clustered"/>
        <c:varyColors val="0"/>
        <c:ser>
          <c:idx val="0"/>
          <c:order val="0"/>
          <c:tx>
            <c:strRef>
              <c:f>Material_defect_Analysis!$F$107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Material_defect_Analysis!$E$108:$E$112</c:f>
              <c:strCache>
                <c:ptCount val="5"/>
                <c:pt idx="0">
                  <c:v>Charlevoix</c:v>
                </c:pt>
                <c:pt idx="1">
                  <c:v>Chesaning</c:v>
                </c:pt>
                <c:pt idx="2">
                  <c:v>Twin Rocks</c:v>
                </c:pt>
                <c:pt idx="3">
                  <c:v>Charles City</c:v>
                </c:pt>
                <c:pt idx="4">
                  <c:v>Riverside</c:v>
                </c:pt>
              </c:strCache>
            </c:strRef>
          </c:cat>
          <c:val>
            <c:numRef>
              <c:f>Material_defect_Analysis!$F$108:$F$112</c:f>
              <c:numCache>
                <c:formatCode>_-* #,##0_-;\-* #,##0_-;_-* "-"??_-;_-@_-</c:formatCode>
                <c:ptCount val="5"/>
                <c:pt idx="0">
                  <c:v>7598.4500000000053</c:v>
                </c:pt>
                <c:pt idx="1">
                  <c:v>7966.5166666666646</c:v>
                </c:pt>
                <c:pt idx="2">
                  <c:v>8000.7</c:v>
                </c:pt>
                <c:pt idx="3">
                  <c:v>8283.1000000000022</c:v>
                </c:pt>
                <c:pt idx="4">
                  <c:v>8597.850000000004</c:v>
                </c:pt>
              </c:numCache>
            </c:numRef>
          </c:val>
          <c:extLst>
            <c:ext xmlns:c16="http://schemas.microsoft.com/office/drawing/2014/chart" uri="{C3380CC4-5D6E-409C-BE32-E72D297353CC}">
              <c16:uniqueId val="{00000006-DEFD-4BCF-B9D8-BB9B3678D0C0}"/>
            </c:ext>
          </c:extLst>
        </c:ser>
        <c:dLbls>
          <c:showLegendKey val="0"/>
          <c:showVal val="0"/>
          <c:showCatName val="0"/>
          <c:showSerName val="0"/>
          <c:showPercent val="0"/>
          <c:showBubbleSize val="0"/>
        </c:dLbls>
        <c:gapWidth val="115"/>
        <c:overlap val="-20"/>
        <c:axId val="1002698207"/>
        <c:axId val="1002699167"/>
      </c:barChart>
      <c:catAx>
        <c:axId val="1002698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NG"/>
          </a:p>
        </c:txPr>
        <c:crossAx val="1002699167"/>
        <c:crosses val="autoZero"/>
        <c:auto val="1"/>
        <c:lblAlgn val="ctr"/>
        <c:lblOffset val="100"/>
        <c:noMultiLvlLbl val="0"/>
      </c:catAx>
      <c:valAx>
        <c:axId val="1002699167"/>
        <c:scaling>
          <c:orientation val="minMax"/>
        </c:scaling>
        <c:delete val="1"/>
        <c:axPos val="b"/>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crossAx val="1002698207"/>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_R.A.O.xlsb.xlsx]V_performance_analysis!Top 10 Downtime Vendors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Vendor By Downtime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V_performance_analysis!$B$29</c:f>
              <c:strCache>
                <c:ptCount val="1"/>
                <c:pt idx="0">
                  <c:v>Total</c:v>
                </c:pt>
              </c:strCache>
            </c:strRef>
          </c:tx>
          <c:spPr>
            <a:solidFill>
              <a:schemeClr val="accent1"/>
            </a:solidFill>
            <a:ln>
              <a:noFill/>
            </a:ln>
            <a:effectLst/>
          </c:spPr>
          <c:invertIfNegative val="0"/>
          <c:cat>
            <c:strRef>
              <c:f>V_performance_analysis!$A$30:$A$39</c:f>
              <c:strCache>
                <c:ptCount val="10"/>
                <c:pt idx="0">
                  <c:v>Reallinks</c:v>
                </c:pt>
                <c:pt idx="1">
                  <c:v>Edgeblab</c:v>
                </c:pt>
                <c:pt idx="2">
                  <c:v>Bluezoom</c:v>
                </c:pt>
                <c:pt idx="3">
                  <c:v>Feedfire</c:v>
                </c:pt>
                <c:pt idx="4">
                  <c:v>Flipstorm</c:v>
                </c:pt>
                <c:pt idx="5">
                  <c:v>Blogpad</c:v>
                </c:pt>
                <c:pt idx="6">
                  <c:v>Roombo</c:v>
                </c:pt>
                <c:pt idx="7">
                  <c:v>Meetz</c:v>
                </c:pt>
                <c:pt idx="8">
                  <c:v>Izio</c:v>
                </c:pt>
                <c:pt idx="9">
                  <c:v>Avamm</c:v>
                </c:pt>
              </c:strCache>
            </c:strRef>
          </c:cat>
          <c:val>
            <c:numRef>
              <c:f>V_performance_analysis!$B$30:$B$39</c:f>
              <c:numCache>
                <c:formatCode>0.00</c:formatCode>
                <c:ptCount val="10"/>
                <c:pt idx="0">
                  <c:v>1064.5500000000002</c:v>
                </c:pt>
                <c:pt idx="1">
                  <c:v>1064.7833333333333</c:v>
                </c:pt>
                <c:pt idx="2">
                  <c:v>1069.8499999999997</c:v>
                </c:pt>
                <c:pt idx="3">
                  <c:v>1074.4000000000001</c:v>
                </c:pt>
                <c:pt idx="4">
                  <c:v>1102.8499999999999</c:v>
                </c:pt>
                <c:pt idx="5">
                  <c:v>1105.6500000000001</c:v>
                </c:pt>
                <c:pt idx="6">
                  <c:v>1106.2166666666667</c:v>
                </c:pt>
                <c:pt idx="7">
                  <c:v>1134.1499999999999</c:v>
                </c:pt>
                <c:pt idx="8">
                  <c:v>1143.5666666666666</c:v>
                </c:pt>
                <c:pt idx="9">
                  <c:v>1164.8166666666666</c:v>
                </c:pt>
              </c:numCache>
            </c:numRef>
          </c:val>
          <c:extLst>
            <c:ext xmlns:c16="http://schemas.microsoft.com/office/drawing/2014/chart" uri="{C3380CC4-5D6E-409C-BE32-E72D297353CC}">
              <c16:uniqueId val="{00000003-E5AC-4953-AC43-3A0C1D1E757E}"/>
            </c:ext>
          </c:extLst>
        </c:ser>
        <c:dLbls>
          <c:showLegendKey val="0"/>
          <c:showVal val="0"/>
          <c:showCatName val="0"/>
          <c:showSerName val="0"/>
          <c:showPercent val="0"/>
          <c:showBubbleSize val="0"/>
        </c:dLbls>
        <c:gapWidth val="182"/>
        <c:axId val="1301216687"/>
        <c:axId val="1301213327"/>
      </c:barChart>
      <c:catAx>
        <c:axId val="130121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1213327"/>
        <c:crosses val="autoZero"/>
        <c:auto val="1"/>
        <c:lblAlgn val="ctr"/>
        <c:lblOffset val="100"/>
        <c:noMultiLvlLbl val="0"/>
      </c:catAx>
      <c:valAx>
        <c:axId val="1301213327"/>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0121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_R.A.O.xlsb.xlsx]V_performance_analysis!Bottom 10 Downtime Vendors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V_performance_analysis!$E$29</c:f>
              <c:strCache>
                <c:ptCount val="1"/>
                <c:pt idx="0">
                  <c:v>Total</c:v>
                </c:pt>
              </c:strCache>
            </c:strRef>
          </c:tx>
          <c:spPr>
            <a:solidFill>
              <a:schemeClr val="accent1"/>
            </a:solidFill>
            <a:ln>
              <a:noFill/>
            </a:ln>
            <a:effectLst/>
          </c:spPr>
          <c:invertIfNegative val="0"/>
          <c:cat>
            <c:strRef>
              <c:f>V_performance_analysis!$D$30:$D$39</c:f>
              <c:strCache>
                <c:ptCount val="10"/>
                <c:pt idx="0">
                  <c:v>Jatri</c:v>
                </c:pt>
                <c:pt idx="1">
                  <c:v>Einti</c:v>
                </c:pt>
                <c:pt idx="2">
                  <c:v>Twiyo</c:v>
                </c:pt>
                <c:pt idx="3">
                  <c:v>Quinu</c:v>
                </c:pt>
                <c:pt idx="4">
                  <c:v>Quamba</c:v>
                </c:pt>
                <c:pt idx="5">
                  <c:v>Skivee</c:v>
                </c:pt>
                <c:pt idx="6">
                  <c:v>Voonyx</c:v>
                </c:pt>
                <c:pt idx="7">
                  <c:v>Jabbersphere</c:v>
                </c:pt>
                <c:pt idx="8">
                  <c:v>Mymm</c:v>
                </c:pt>
                <c:pt idx="9">
                  <c:v>Tagfeed</c:v>
                </c:pt>
              </c:strCache>
            </c:strRef>
          </c:cat>
          <c:val>
            <c:numRef>
              <c:f>V_performance_analysis!$E$30:$E$39</c:f>
              <c:numCache>
                <c:formatCode>0.00</c:formatCode>
                <c:ptCount val="10"/>
                <c:pt idx="0">
                  <c:v>309.01666666666665</c:v>
                </c:pt>
                <c:pt idx="1">
                  <c:v>305.5</c:v>
                </c:pt>
                <c:pt idx="2">
                  <c:v>305.45</c:v>
                </c:pt>
                <c:pt idx="3">
                  <c:v>302.63333333333327</c:v>
                </c:pt>
                <c:pt idx="4">
                  <c:v>302.26666666666671</c:v>
                </c:pt>
                <c:pt idx="5">
                  <c:v>286.03333333333336</c:v>
                </c:pt>
                <c:pt idx="6">
                  <c:v>283.78333333333336</c:v>
                </c:pt>
                <c:pt idx="7">
                  <c:v>269.61666666666667</c:v>
                </c:pt>
                <c:pt idx="8">
                  <c:v>266.2166666666667</c:v>
                </c:pt>
                <c:pt idx="9">
                  <c:v>239.78333333333336</c:v>
                </c:pt>
              </c:numCache>
            </c:numRef>
          </c:val>
          <c:extLst>
            <c:ext xmlns:c16="http://schemas.microsoft.com/office/drawing/2014/chart" uri="{C3380CC4-5D6E-409C-BE32-E72D297353CC}">
              <c16:uniqueId val="{00000003-B0AF-4B9B-8DAC-F67B66C848ED}"/>
            </c:ext>
          </c:extLst>
        </c:ser>
        <c:dLbls>
          <c:showLegendKey val="0"/>
          <c:showVal val="0"/>
          <c:showCatName val="0"/>
          <c:showSerName val="0"/>
          <c:showPercent val="0"/>
          <c:showBubbleSize val="0"/>
        </c:dLbls>
        <c:gapWidth val="182"/>
        <c:axId val="1354837135"/>
        <c:axId val="1354835695"/>
      </c:barChart>
      <c:catAx>
        <c:axId val="135483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54835695"/>
        <c:crosses val="autoZero"/>
        <c:auto val="1"/>
        <c:lblAlgn val="ctr"/>
        <c:lblOffset val="100"/>
        <c:noMultiLvlLbl val="0"/>
      </c:catAx>
      <c:valAx>
        <c:axId val="13548356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5483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Distribution of To</a:t>
            </a:r>
            <a:r>
              <a:rPr lang="en-US"/>
              <a:t>p</a:t>
            </a:r>
            <a:r>
              <a:rPr lang="en-US" baseline="0"/>
              <a:t> Vendor by Downtime</a:t>
            </a:r>
            <a:endParaRPr lang="en-US"/>
          </a:p>
        </c:rich>
      </c:tx>
      <c:layout>
        <c:manualLayout>
          <c:xMode val="edge"/>
          <c:yMode val="edge"/>
          <c:x val="0.16304855643044619"/>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V_performance_analysis!$B$76</c:f>
              <c:strCache>
                <c:ptCount val="1"/>
                <c:pt idx="0">
                  <c:v>Total</c:v>
                </c:pt>
              </c:strCache>
            </c:strRef>
          </c:tx>
          <c:spPr>
            <a:solidFill>
              <a:schemeClr val="accent1"/>
            </a:solidFill>
            <a:ln>
              <a:noFill/>
            </a:ln>
            <a:effectLst/>
          </c:spPr>
          <c:invertIfNegative val="0"/>
          <c:cat>
            <c:multiLvlStrRef>
              <c:f>V_performance_analysis!$A$77:$A$82</c:f>
              <c:multiLvlStrCache>
                <c:ptCount val="5"/>
                <c:lvl>
                  <c:pt idx="0">
                    <c:v>Mechanicals</c:v>
                  </c:pt>
                  <c:pt idx="1">
                    <c:v>Logistics</c:v>
                  </c:pt>
                  <c:pt idx="2">
                    <c:v>Packaging</c:v>
                  </c:pt>
                  <c:pt idx="3">
                    <c:v>Goods &amp; Services</c:v>
                  </c:pt>
                  <c:pt idx="4">
                    <c:v>Electrical</c:v>
                  </c:pt>
                </c:lvl>
                <c:lvl>
                  <c:pt idx="0">
                    <c:v>Avamm</c:v>
                  </c:pt>
                </c:lvl>
              </c:multiLvlStrCache>
            </c:multiLvlStrRef>
          </c:cat>
          <c:val>
            <c:numRef>
              <c:f>V_performance_analysis!$B$77:$B$82</c:f>
              <c:numCache>
                <c:formatCode>_(* #,##0.00_);_(* \(#,##0.00\);_(* "-"??_);_(@_)</c:formatCode>
                <c:ptCount val="5"/>
                <c:pt idx="0">
                  <c:v>445.95</c:v>
                </c:pt>
                <c:pt idx="1">
                  <c:v>368.66666666666663</c:v>
                </c:pt>
                <c:pt idx="2">
                  <c:v>224.86666666666665</c:v>
                </c:pt>
                <c:pt idx="3">
                  <c:v>100.16666666666666</c:v>
                </c:pt>
                <c:pt idx="4">
                  <c:v>25.166666666666668</c:v>
                </c:pt>
              </c:numCache>
            </c:numRef>
          </c:val>
          <c:extLst>
            <c:ext xmlns:c16="http://schemas.microsoft.com/office/drawing/2014/chart" uri="{C3380CC4-5D6E-409C-BE32-E72D297353CC}">
              <c16:uniqueId val="{00000003-CB7A-4C78-B780-8E652D27E500}"/>
            </c:ext>
          </c:extLst>
        </c:ser>
        <c:dLbls>
          <c:showLegendKey val="0"/>
          <c:showVal val="0"/>
          <c:showCatName val="0"/>
          <c:showSerName val="0"/>
          <c:showPercent val="0"/>
          <c:showBubbleSize val="0"/>
        </c:dLbls>
        <c:gapWidth val="219"/>
        <c:axId val="218089328"/>
        <c:axId val="218092688"/>
      </c:barChart>
      <c:catAx>
        <c:axId val="21808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8092688"/>
        <c:crosses val="autoZero"/>
        <c:auto val="1"/>
        <c:lblAlgn val="ctr"/>
        <c:lblOffset val="100"/>
        <c:noMultiLvlLbl val="0"/>
      </c:catAx>
      <c:valAx>
        <c:axId val="218092688"/>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21808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_R.A.O.xlsb.xlsx]V_performance_analysis!Higest Defect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Vendors by Defect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V_performance_analysis!$B$44</c:f>
              <c:strCache>
                <c:ptCount val="1"/>
                <c:pt idx="0">
                  <c:v>Total</c:v>
                </c:pt>
              </c:strCache>
            </c:strRef>
          </c:tx>
          <c:spPr>
            <a:solidFill>
              <a:schemeClr val="accent1"/>
            </a:solidFill>
            <a:ln>
              <a:noFill/>
            </a:ln>
            <a:effectLst/>
          </c:spPr>
          <c:invertIfNegative val="0"/>
          <c:cat>
            <c:strRef>
              <c:f>V_performance_analysis!$A$45:$A$54</c:f>
              <c:strCache>
                <c:ptCount val="10"/>
                <c:pt idx="0">
                  <c:v>Yombu</c:v>
                </c:pt>
                <c:pt idx="1">
                  <c:v>Avamm</c:v>
                </c:pt>
                <c:pt idx="2">
                  <c:v>Meejo</c:v>
                </c:pt>
                <c:pt idx="3">
                  <c:v>Zooxo</c:v>
                </c:pt>
                <c:pt idx="4">
                  <c:v>Izio</c:v>
                </c:pt>
                <c:pt idx="5">
                  <c:v>Babbleset</c:v>
                </c:pt>
                <c:pt idx="6">
                  <c:v>Wikibox</c:v>
                </c:pt>
                <c:pt idx="7">
                  <c:v>Bluezoom</c:v>
                </c:pt>
                <c:pt idx="8">
                  <c:v>Meetz</c:v>
                </c:pt>
                <c:pt idx="9">
                  <c:v>Edgeblab</c:v>
                </c:pt>
              </c:strCache>
            </c:strRef>
          </c:cat>
          <c:val>
            <c:numRef>
              <c:f>V_performance_analysis!$B$45:$B$54</c:f>
              <c:numCache>
                <c:formatCode>#,##0.00,,\ "M"</c:formatCode>
                <c:ptCount val="10"/>
                <c:pt idx="0">
                  <c:v>15136374</c:v>
                </c:pt>
                <c:pt idx="1">
                  <c:v>14719726</c:v>
                </c:pt>
                <c:pt idx="2">
                  <c:v>14206469</c:v>
                </c:pt>
                <c:pt idx="3">
                  <c:v>13824814</c:v>
                </c:pt>
                <c:pt idx="4">
                  <c:v>13668433</c:v>
                </c:pt>
                <c:pt idx="5">
                  <c:v>13570517</c:v>
                </c:pt>
                <c:pt idx="6">
                  <c:v>13327431</c:v>
                </c:pt>
                <c:pt idx="7">
                  <c:v>13296152</c:v>
                </c:pt>
                <c:pt idx="8">
                  <c:v>13232504</c:v>
                </c:pt>
                <c:pt idx="9">
                  <c:v>13215947</c:v>
                </c:pt>
              </c:numCache>
            </c:numRef>
          </c:val>
          <c:extLst>
            <c:ext xmlns:c16="http://schemas.microsoft.com/office/drawing/2014/chart" uri="{C3380CC4-5D6E-409C-BE32-E72D297353CC}">
              <c16:uniqueId val="{00000003-7C78-42E7-B8DD-EAAFD542673B}"/>
            </c:ext>
          </c:extLst>
        </c:ser>
        <c:dLbls>
          <c:showLegendKey val="0"/>
          <c:showVal val="0"/>
          <c:showCatName val="0"/>
          <c:showSerName val="0"/>
          <c:showPercent val="0"/>
          <c:showBubbleSize val="0"/>
        </c:dLbls>
        <c:gapWidth val="182"/>
        <c:axId val="1444119951"/>
        <c:axId val="1444124271"/>
      </c:barChart>
      <c:catAx>
        <c:axId val="144411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4124271"/>
        <c:crosses val="autoZero"/>
        <c:auto val="1"/>
        <c:lblAlgn val="ctr"/>
        <c:lblOffset val="100"/>
        <c:noMultiLvlLbl val="0"/>
      </c:catAx>
      <c:valAx>
        <c:axId val="1444124271"/>
        <c:scaling>
          <c:orientation val="minMax"/>
        </c:scaling>
        <c:delete val="1"/>
        <c:axPos val="l"/>
        <c:majorGridlines>
          <c:spPr>
            <a:ln w="9525" cap="flat" cmpd="sng" algn="ctr">
              <a:solidFill>
                <a:schemeClr val="tx1">
                  <a:lumMod val="15000"/>
                  <a:lumOff val="85000"/>
                </a:schemeClr>
              </a:solidFill>
              <a:round/>
            </a:ln>
            <a:effectLst/>
          </c:spPr>
        </c:majorGridlines>
        <c:numFmt formatCode="#,##0.00,,\ &quot;M&quot;" sourceLinked="1"/>
        <c:majorTickMark val="none"/>
        <c:minorTickMark val="none"/>
        <c:tickLblPos val="nextTo"/>
        <c:crossAx val="144411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V_performance_analysis!$B$66</c:f>
              <c:strCache>
                <c:ptCount val="1"/>
                <c:pt idx="0">
                  <c:v>Total</c:v>
                </c:pt>
              </c:strCache>
            </c:strRef>
          </c:tx>
          <c:spPr>
            <a:solidFill>
              <a:schemeClr val="accent1"/>
            </a:solidFill>
            <a:ln>
              <a:noFill/>
            </a:ln>
            <a:effectLst/>
            <a:sp3d/>
          </c:spPr>
          <c:invertIfNegative val="0"/>
          <c:cat>
            <c:strRef>
              <c:f>V_performance_analysis!$A$67:$A$71</c:f>
              <c:strCache>
                <c:ptCount val="5"/>
                <c:pt idx="0">
                  <c:v>Meetz</c:v>
                </c:pt>
                <c:pt idx="1">
                  <c:v>Meejo</c:v>
                </c:pt>
                <c:pt idx="2">
                  <c:v>Avamm</c:v>
                </c:pt>
                <c:pt idx="3">
                  <c:v>Wikibox</c:v>
                </c:pt>
                <c:pt idx="4">
                  <c:v>Yombu</c:v>
                </c:pt>
              </c:strCache>
            </c:strRef>
          </c:cat>
          <c:val>
            <c:numRef>
              <c:f>V_performance_analysis!$B$67:$B$71</c:f>
              <c:numCache>
                <c:formatCode>_-[$£-809]* #,##0.00_-;\-[$£-809]* #,##0.00_-;_-[$£-809]* "-"??_-;_-@_-</c:formatCode>
                <c:ptCount val="5"/>
                <c:pt idx="0">
                  <c:v>6669022820</c:v>
                </c:pt>
                <c:pt idx="1">
                  <c:v>6858539129</c:v>
                </c:pt>
                <c:pt idx="2">
                  <c:v>6935612472</c:v>
                </c:pt>
                <c:pt idx="3">
                  <c:v>7050494414</c:v>
                </c:pt>
                <c:pt idx="4">
                  <c:v>7326008394</c:v>
                </c:pt>
              </c:numCache>
            </c:numRef>
          </c:val>
          <c:extLst>
            <c:ext xmlns:c16="http://schemas.microsoft.com/office/drawing/2014/chart" uri="{C3380CC4-5D6E-409C-BE32-E72D297353CC}">
              <c16:uniqueId val="{00000003-588E-456B-B45E-B70A6081D1BC}"/>
            </c:ext>
          </c:extLst>
        </c:ser>
        <c:dLbls>
          <c:showLegendKey val="0"/>
          <c:showVal val="0"/>
          <c:showCatName val="0"/>
          <c:showSerName val="0"/>
          <c:showPercent val="0"/>
          <c:showBubbleSize val="0"/>
        </c:dLbls>
        <c:gapWidth val="150"/>
        <c:shape val="box"/>
        <c:axId val="1250528495"/>
        <c:axId val="1250528975"/>
        <c:axId val="0"/>
      </c:bar3DChart>
      <c:catAx>
        <c:axId val="1250528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0528975"/>
        <c:crosses val="autoZero"/>
        <c:auto val="1"/>
        <c:lblAlgn val="ctr"/>
        <c:lblOffset val="100"/>
        <c:noMultiLvlLbl val="0"/>
      </c:catAx>
      <c:valAx>
        <c:axId val="1250528975"/>
        <c:scaling>
          <c:orientation val="minMax"/>
        </c:scaling>
        <c:delete val="1"/>
        <c:axPos val="b"/>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crossAx val="125052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V_performance_analysis!$B$90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V_performance_analysis!$A$91:$A$95</c:f>
              <c:strCache>
                <c:ptCount val="5"/>
                <c:pt idx="0">
                  <c:v>Riverside</c:v>
                </c:pt>
                <c:pt idx="1">
                  <c:v>Charles City</c:v>
                </c:pt>
                <c:pt idx="2">
                  <c:v>Twin Rocks</c:v>
                </c:pt>
                <c:pt idx="3">
                  <c:v>Hingham</c:v>
                </c:pt>
                <c:pt idx="4">
                  <c:v>Chesaning</c:v>
                </c:pt>
              </c:strCache>
            </c:strRef>
          </c:cat>
          <c:val>
            <c:numRef>
              <c:f>V_performance_analysis!$B$91:$B$95</c:f>
              <c:numCache>
                <c:formatCode>_-* #,##0_-;\-* #,##0_-;_-* "-"??_-;_-@_-</c:formatCode>
                <c:ptCount val="5"/>
                <c:pt idx="0">
                  <c:v>199</c:v>
                </c:pt>
                <c:pt idx="1">
                  <c:v>198</c:v>
                </c:pt>
                <c:pt idx="2">
                  <c:v>194</c:v>
                </c:pt>
                <c:pt idx="3">
                  <c:v>194</c:v>
                </c:pt>
                <c:pt idx="4">
                  <c:v>188</c:v>
                </c:pt>
              </c:numCache>
            </c:numRef>
          </c:val>
          <c:extLst>
            <c:ext xmlns:c16="http://schemas.microsoft.com/office/drawing/2014/chart" uri="{C3380CC4-5D6E-409C-BE32-E72D297353CC}">
              <c16:uniqueId val="{00000003-0522-4949-BAED-67923E16A913}"/>
            </c:ext>
          </c:extLst>
        </c:ser>
        <c:dLbls>
          <c:dLblPos val="inEnd"/>
          <c:showLegendKey val="0"/>
          <c:showVal val="1"/>
          <c:showCatName val="0"/>
          <c:showSerName val="0"/>
          <c:showPercent val="0"/>
          <c:showBubbleSize val="0"/>
        </c:dLbls>
        <c:gapWidth val="182"/>
        <c:overlap val="100"/>
        <c:axId val="222194400"/>
        <c:axId val="1304392815"/>
      </c:barChart>
      <c:catAx>
        <c:axId val="2221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4392815"/>
        <c:crossesAt val="182"/>
        <c:auto val="1"/>
        <c:lblAlgn val="ctr"/>
        <c:lblOffset val="100"/>
        <c:noMultiLvlLbl val="0"/>
      </c:catAx>
      <c:valAx>
        <c:axId val="1304392815"/>
        <c:scaling>
          <c:orientation val="minMax"/>
        </c:scaling>
        <c:delete val="1"/>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22219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_R.A.O.xlsb.xlsx]V_performance_analysis!PivotTable27</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V_performance_analysis!$B$11:$B$12</c:f>
              <c:strCache>
                <c:ptCount val="1"/>
                <c:pt idx="0">
                  <c:v>2018</c:v>
                </c:pt>
              </c:strCache>
            </c:strRef>
          </c:tx>
          <c:spPr>
            <a:solidFill>
              <a:schemeClr val="accent1"/>
            </a:solidFill>
            <a:ln>
              <a:noFill/>
            </a:ln>
            <a:effectLst/>
          </c:spPr>
          <c:invertIfNegative val="0"/>
          <c:cat>
            <c:strRef>
              <c:f>V_performance_analysis!$A$13</c:f>
              <c:strCache>
                <c:ptCount val="1"/>
                <c:pt idx="0">
                  <c:v>Total</c:v>
                </c:pt>
              </c:strCache>
            </c:strRef>
          </c:cat>
          <c:val>
            <c:numRef>
              <c:f>V_performance_analysis!$B$13</c:f>
              <c:numCache>
                <c:formatCode>0.00%</c:formatCode>
                <c:ptCount val="1"/>
              </c:numCache>
            </c:numRef>
          </c:val>
          <c:extLst>
            <c:ext xmlns:c16="http://schemas.microsoft.com/office/drawing/2014/chart" uri="{C3380CC4-5D6E-409C-BE32-E72D297353CC}">
              <c16:uniqueId val="{0000000A-F78C-4954-9168-9148E395F91B}"/>
            </c:ext>
          </c:extLst>
        </c:ser>
        <c:ser>
          <c:idx val="1"/>
          <c:order val="1"/>
          <c:tx>
            <c:strRef>
              <c:f>V_performance_analysis!$C$11:$C$12</c:f>
              <c:strCache>
                <c:ptCount val="1"/>
                <c:pt idx="0">
                  <c:v>2019</c:v>
                </c:pt>
              </c:strCache>
            </c:strRef>
          </c:tx>
          <c:spPr>
            <a:solidFill>
              <a:schemeClr val="accent2"/>
            </a:solidFill>
            <a:ln>
              <a:noFill/>
            </a:ln>
            <a:effectLst/>
          </c:spPr>
          <c:invertIfNegative val="0"/>
          <c:cat>
            <c:strRef>
              <c:f>V_performance_analysis!$A$13</c:f>
              <c:strCache>
                <c:ptCount val="1"/>
                <c:pt idx="0">
                  <c:v>Total</c:v>
                </c:pt>
              </c:strCache>
            </c:strRef>
          </c:cat>
          <c:val>
            <c:numRef>
              <c:f>V_performance_analysis!$C$13</c:f>
              <c:numCache>
                <c:formatCode>\+0.00%</c:formatCode>
                <c:ptCount val="1"/>
                <c:pt idx="0">
                  <c:v>0.2345039320319556</c:v>
                </c:pt>
              </c:numCache>
            </c:numRef>
          </c:val>
          <c:extLst>
            <c:ext xmlns:c16="http://schemas.microsoft.com/office/drawing/2014/chart" uri="{C3380CC4-5D6E-409C-BE32-E72D297353CC}">
              <c16:uniqueId val="{0000000B-F78C-4954-9168-9148E395F91B}"/>
            </c:ext>
          </c:extLst>
        </c:ser>
        <c:dLbls>
          <c:showLegendKey val="0"/>
          <c:showVal val="0"/>
          <c:showCatName val="0"/>
          <c:showSerName val="0"/>
          <c:showPercent val="0"/>
          <c:showBubbleSize val="0"/>
        </c:dLbls>
        <c:gapWidth val="219"/>
        <c:overlap val="-27"/>
        <c:axId val="299985503"/>
        <c:axId val="299959583"/>
      </c:barChart>
      <c:catAx>
        <c:axId val="299985503"/>
        <c:scaling>
          <c:orientation val="minMax"/>
        </c:scaling>
        <c:delete val="1"/>
        <c:axPos val="b"/>
        <c:numFmt formatCode="General" sourceLinked="1"/>
        <c:majorTickMark val="none"/>
        <c:minorTickMark val="none"/>
        <c:tickLblPos val="nextTo"/>
        <c:crossAx val="299959583"/>
        <c:crosses val="autoZero"/>
        <c:auto val="1"/>
        <c:lblAlgn val="ctr"/>
        <c:lblOffset val="100"/>
        <c:noMultiLvlLbl val="0"/>
      </c:catAx>
      <c:valAx>
        <c:axId val="2999595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9998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_R.A.O.xlsb.xlsx]V_performance_analysis!PivotTable28</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V_performance_analysis!$B$15:$B$16</c:f>
              <c:strCache>
                <c:ptCount val="1"/>
                <c:pt idx="0">
                  <c:v>2018</c:v>
                </c:pt>
              </c:strCache>
            </c:strRef>
          </c:tx>
          <c:spPr>
            <a:solidFill>
              <a:schemeClr val="accent1"/>
            </a:solidFill>
            <a:ln>
              <a:noFill/>
            </a:ln>
            <a:effectLst/>
          </c:spPr>
          <c:invertIfNegative val="0"/>
          <c:cat>
            <c:strRef>
              <c:f>V_performance_analysis!$A$17</c:f>
              <c:strCache>
                <c:ptCount val="1"/>
                <c:pt idx="0">
                  <c:v>Total</c:v>
                </c:pt>
              </c:strCache>
            </c:strRef>
          </c:cat>
          <c:val>
            <c:numRef>
              <c:f>V_performance_analysis!$B$17</c:f>
              <c:numCache>
                <c:formatCode>0.00%</c:formatCode>
                <c:ptCount val="1"/>
              </c:numCache>
            </c:numRef>
          </c:val>
          <c:extLst>
            <c:ext xmlns:c16="http://schemas.microsoft.com/office/drawing/2014/chart" uri="{C3380CC4-5D6E-409C-BE32-E72D297353CC}">
              <c16:uniqueId val="{0000000A-996A-44CC-822F-CC61BDC00D2C}"/>
            </c:ext>
          </c:extLst>
        </c:ser>
        <c:ser>
          <c:idx val="1"/>
          <c:order val="1"/>
          <c:tx>
            <c:strRef>
              <c:f>V_performance_analysis!$C$15:$C$16</c:f>
              <c:strCache>
                <c:ptCount val="1"/>
                <c:pt idx="0">
                  <c:v>2019</c:v>
                </c:pt>
              </c:strCache>
            </c:strRef>
          </c:tx>
          <c:spPr>
            <a:solidFill>
              <a:schemeClr val="accent2"/>
            </a:solidFill>
            <a:ln>
              <a:noFill/>
            </a:ln>
            <a:effectLst/>
          </c:spPr>
          <c:invertIfNegative val="0"/>
          <c:cat>
            <c:strRef>
              <c:f>V_performance_analysis!$A$17</c:f>
              <c:strCache>
                <c:ptCount val="1"/>
                <c:pt idx="0">
                  <c:v>Total</c:v>
                </c:pt>
              </c:strCache>
            </c:strRef>
          </c:cat>
          <c:val>
            <c:numRef>
              <c:f>V_performance_analysis!$C$17</c:f>
              <c:numCache>
                <c:formatCode>\+0.00%</c:formatCode>
                <c:ptCount val="1"/>
                <c:pt idx="0">
                  <c:v>0.23457988482574715</c:v>
                </c:pt>
              </c:numCache>
            </c:numRef>
          </c:val>
          <c:extLst>
            <c:ext xmlns:c16="http://schemas.microsoft.com/office/drawing/2014/chart" uri="{C3380CC4-5D6E-409C-BE32-E72D297353CC}">
              <c16:uniqueId val="{0000000B-996A-44CC-822F-CC61BDC00D2C}"/>
            </c:ext>
          </c:extLst>
        </c:ser>
        <c:dLbls>
          <c:showLegendKey val="0"/>
          <c:showVal val="0"/>
          <c:showCatName val="0"/>
          <c:showSerName val="0"/>
          <c:showPercent val="0"/>
          <c:showBubbleSize val="0"/>
        </c:dLbls>
        <c:gapWidth val="182"/>
        <c:axId val="157090959"/>
        <c:axId val="157103439"/>
      </c:barChart>
      <c:catAx>
        <c:axId val="157090959"/>
        <c:scaling>
          <c:orientation val="minMax"/>
        </c:scaling>
        <c:delete val="1"/>
        <c:axPos val="l"/>
        <c:numFmt formatCode="General" sourceLinked="1"/>
        <c:majorTickMark val="none"/>
        <c:minorTickMark val="none"/>
        <c:tickLblPos val="nextTo"/>
        <c:crossAx val="157103439"/>
        <c:crosses val="autoZero"/>
        <c:auto val="1"/>
        <c:lblAlgn val="ctr"/>
        <c:lblOffset val="100"/>
        <c:noMultiLvlLbl val="0"/>
      </c:catAx>
      <c:valAx>
        <c:axId val="157103439"/>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709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_R.A.O.xlsb.xlsx]V_performance_analysis!PivotTable29</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V_performance_analysis!$B$19:$B$20</c:f>
              <c:strCache>
                <c:ptCount val="1"/>
                <c:pt idx="0">
                  <c:v>2018</c:v>
                </c:pt>
              </c:strCache>
            </c:strRef>
          </c:tx>
          <c:spPr>
            <a:solidFill>
              <a:schemeClr val="accent1"/>
            </a:solidFill>
            <a:ln>
              <a:noFill/>
            </a:ln>
            <a:effectLst/>
          </c:spPr>
          <c:invertIfNegative val="0"/>
          <c:cat>
            <c:strRef>
              <c:f>V_performance_analysis!$A$21</c:f>
              <c:strCache>
                <c:ptCount val="1"/>
                <c:pt idx="0">
                  <c:v>Total</c:v>
                </c:pt>
              </c:strCache>
            </c:strRef>
          </c:cat>
          <c:val>
            <c:numRef>
              <c:f>V_performance_analysis!$B$21</c:f>
              <c:numCache>
                <c:formatCode>0.00%</c:formatCode>
                <c:ptCount val="1"/>
              </c:numCache>
            </c:numRef>
          </c:val>
          <c:extLst>
            <c:ext xmlns:c16="http://schemas.microsoft.com/office/drawing/2014/chart" uri="{C3380CC4-5D6E-409C-BE32-E72D297353CC}">
              <c16:uniqueId val="{0000000A-062C-4032-B68E-7FB5A688510B}"/>
            </c:ext>
          </c:extLst>
        </c:ser>
        <c:ser>
          <c:idx val="1"/>
          <c:order val="1"/>
          <c:tx>
            <c:strRef>
              <c:f>V_performance_analysis!$C$19:$C$20</c:f>
              <c:strCache>
                <c:ptCount val="1"/>
                <c:pt idx="0">
                  <c:v>2019</c:v>
                </c:pt>
              </c:strCache>
            </c:strRef>
          </c:tx>
          <c:spPr>
            <a:solidFill>
              <a:schemeClr val="accent2"/>
            </a:solidFill>
            <a:ln>
              <a:noFill/>
            </a:ln>
            <a:effectLst/>
          </c:spPr>
          <c:invertIfNegative val="0"/>
          <c:cat>
            <c:strRef>
              <c:f>V_performance_analysis!$A$21</c:f>
              <c:strCache>
                <c:ptCount val="1"/>
                <c:pt idx="0">
                  <c:v>Total</c:v>
                </c:pt>
              </c:strCache>
            </c:strRef>
          </c:cat>
          <c:val>
            <c:numRef>
              <c:f>V_performance_analysis!$C$21</c:f>
              <c:numCache>
                <c:formatCode>\+0.00%</c:formatCode>
                <c:ptCount val="1"/>
                <c:pt idx="0">
                  <c:v>0.23263118196317117</c:v>
                </c:pt>
              </c:numCache>
            </c:numRef>
          </c:val>
          <c:extLst>
            <c:ext xmlns:c16="http://schemas.microsoft.com/office/drawing/2014/chart" uri="{C3380CC4-5D6E-409C-BE32-E72D297353CC}">
              <c16:uniqueId val="{0000000B-062C-4032-B68E-7FB5A688510B}"/>
            </c:ext>
          </c:extLst>
        </c:ser>
        <c:dLbls>
          <c:showLegendKey val="0"/>
          <c:showVal val="0"/>
          <c:showCatName val="0"/>
          <c:showSerName val="0"/>
          <c:showPercent val="0"/>
          <c:showBubbleSize val="0"/>
        </c:dLbls>
        <c:gapWidth val="182"/>
        <c:axId val="157090479"/>
        <c:axId val="157093839"/>
      </c:barChart>
      <c:catAx>
        <c:axId val="157090479"/>
        <c:scaling>
          <c:orientation val="minMax"/>
        </c:scaling>
        <c:delete val="1"/>
        <c:axPos val="b"/>
        <c:numFmt formatCode="General" sourceLinked="1"/>
        <c:majorTickMark val="none"/>
        <c:minorTickMark val="none"/>
        <c:tickLblPos val="nextTo"/>
        <c:crossAx val="157093839"/>
        <c:crosses val="autoZero"/>
        <c:auto val="1"/>
        <c:lblAlgn val="ctr"/>
        <c:lblOffset val="100"/>
        <c:noMultiLvlLbl val="0"/>
      </c:catAx>
      <c:valAx>
        <c:axId val="1570938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709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_R.A.O.xlsb.xlsx]Material_defect_Analysis!PivotTable13</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Material_defect_Analysis!$B$20</c:f>
              <c:strCache>
                <c:ptCount val="1"/>
                <c:pt idx="0">
                  <c:v>Total</c:v>
                </c:pt>
              </c:strCache>
            </c:strRef>
          </c:tx>
          <c:spPr>
            <a:ln w="28575" cap="rnd">
              <a:solidFill>
                <a:schemeClr val="accent1"/>
              </a:solidFill>
              <a:round/>
            </a:ln>
            <a:effectLst/>
          </c:spPr>
          <c:marker>
            <c:symbol val="none"/>
          </c:marker>
          <c:cat>
            <c:multiLvlStrRef>
              <c:f>Material_defect_Analysis!$A$21:$A$46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2018</c:v>
                  </c:pt>
                  <c:pt idx="12">
                    <c:v>2019</c:v>
                  </c:pt>
                </c:lvl>
              </c:multiLvlStrCache>
            </c:multiLvlStrRef>
          </c:cat>
          <c:val>
            <c:numRef>
              <c:f>Material_defect_Analysis!$B$21:$B$46</c:f>
              <c:numCache>
                <c:formatCode>_(* #,##0.00_);_(* \(#,##0.00\);_(* "-"??_);_(@_)</c:formatCode>
                <c:ptCount val="24"/>
                <c:pt idx="0">
                  <c:v>102040549</c:v>
                </c:pt>
                <c:pt idx="1">
                  <c:v>101721191</c:v>
                </c:pt>
                <c:pt idx="2">
                  <c:v>141323090</c:v>
                </c:pt>
                <c:pt idx="3">
                  <c:v>114515497</c:v>
                </c:pt>
                <c:pt idx="4">
                  <c:v>51075556</c:v>
                </c:pt>
                <c:pt idx="5">
                  <c:v>74114172</c:v>
                </c:pt>
                <c:pt idx="6">
                  <c:v>53123839</c:v>
                </c:pt>
                <c:pt idx="7">
                  <c:v>72589434</c:v>
                </c:pt>
                <c:pt idx="8">
                  <c:v>103205473</c:v>
                </c:pt>
                <c:pt idx="9">
                  <c:v>121617772</c:v>
                </c:pt>
                <c:pt idx="10">
                  <c:v>128778280</c:v>
                </c:pt>
                <c:pt idx="11">
                  <c:v>99510337</c:v>
                </c:pt>
                <c:pt idx="12">
                  <c:v>111904026</c:v>
                </c:pt>
                <c:pt idx="13">
                  <c:v>93596442</c:v>
                </c:pt>
                <c:pt idx="14">
                  <c:v>142031346</c:v>
                </c:pt>
                <c:pt idx="15">
                  <c:v>103153516</c:v>
                </c:pt>
                <c:pt idx="16">
                  <c:v>85946683</c:v>
                </c:pt>
                <c:pt idx="17">
                  <c:v>97702215</c:v>
                </c:pt>
                <c:pt idx="18">
                  <c:v>75577470</c:v>
                </c:pt>
                <c:pt idx="19">
                  <c:v>116722811</c:v>
                </c:pt>
                <c:pt idx="20">
                  <c:v>154388127</c:v>
                </c:pt>
                <c:pt idx="21">
                  <c:v>224444646</c:v>
                </c:pt>
                <c:pt idx="22">
                  <c:v>122908049</c:v>
                </c:pt>
                <c:pt idx="23">
                  <c:v>105933036</c:v>
                </c:pt>
              </c:numCache>
            </c:numRef>
          </c:val>
          <c:smooth val="0"/>
          <c:extLst>
            <c:ext xmlns:c16="http://schemas.microsoft.com/office/drawing/2014/chart" uri="{C3380CC4-5D6E-409C-BE32-E72D297353CC}">
              <c16:uniqueId val="{00000003-6BFE-4194-AF15-B6CCDA4EDF7E}"/>
            </c:ext>
          </c:extLst>
        </c:ser>
        <c:dLbls>
          <c:showLegendKey val="0"/>
          <c:showVal val="0"/>
          <c:showCatName val="0"/>
          <c:showSerName val="0"/>
          <c:showPercent val="0"/>
          <c:showBubbleSize val="0"/>
        </c:dLbls>
        <c:smooth val="0"/>
        <c:axId val="684579663"/>
        <c:axId val="1037552543"/>
      </c:lineChart>
      <c:catAx>
        <c:axId val="68457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37552543"/>
        <c:crosses val="autoZero"/>
        <c:auto val="1"/>
        <c:lblAlgn val="ctr"/>
        <c:lblOffset val="100"/>
        <c:noMultiLvlLbl val="0"/>
      </c:catAx>
      <c:valAx>
        <c:axId val="103755254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8457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Material_defect_Analysis!$B$49:$B$50</c:f>
              <c:strCache>
                <c:ptCount val="1"/>
                <c:pt idx="0">
                  <c:v>No Impact</c:v>
                </c:pt>
              </c:strCache>
            </c:strRef>
          </c:tx>
          <c:spPr>
            <a:solidFill>
              <a:schemeClr val="accent1"/>
            </a:solidFill>
            <a:ln>
              <a:noFill/>
            </a:ln>
            <a:effectLst/>
          </c:spPr>
          <c:invertIfNegative val="0"/>
          <c:cat>
            <c:strRef>
              <c:f>Material_defect_Analysis!$A$51:$A$56</c:f>
              <c:strCache>
                <c:ptCount val="6"/>
                <c:pt idx="0">
                  <c:v>Electrical</c:v>
                </c:pt>
                <c:pt idx="1">
                  <c:v>Goods &amp; Services</c:v>
                </c:pt>
                <c:pt idx="2">
                  <c:v>Logistics</c:v>
                </c:pt>
                <c:pt idx="3">
                  <c:v>Mechanicals</c:v>
                </c:pt>
                <c:pt idx="4">
                  <c:v>Packaging</c:v>
                </c:pt>
                <c:pt idx="5">
                  <c:v>Materials/Comp</c:v>
                </c:pt>
              </c:strCache>
            </c:strRef>
          </c:cat>
          <c:val>
            <c:numRef>
              <c:f>Material_defect_Analysis!$B$51:$B$56</c:f>
              <c:numCache>
                <c:formatCode>_(* #,##0.00_);_(* \(#,##0.00\);_(* "-"??_);_(@_)</c:formatCode>
                <c:ptCount val="6"/>
                <c:pt idx="0">
                  <c:v>28716060</c:v>
                </c:pt>
                <c:pt idx="1">
                  <c:v>66092170</c:v>
                </c:pt>
                <c:pt idx="2">
                  <c:v>221209174</c:v>
                </c:pt>
                <c:pt idx="3">
                  <c:v>303545291</c:v>
                </c:pt>
                <c:pt idx="4">
                  <c:v>136123433</c:v>
                </c:pt>
                <c:pt idx="5">
                  <c:v>117042566</c:v>
                </c:pt>
              </c:numCache>
            </c:numRef>
          </c:val>
          <c:extLst>
            <c:ext xmlns:c16="http://schemas.microsoft.com/office/drawing/2014/chart" uri="{C3380CC4-5D6E-409C-BE32-E72D297353CC}">
              <c16:uniqueId val="{0000000C-C9F5-4834-AA11-A8F9AC887A31}"/>
            </c:ext>
          </c:extLst>
        </c:ser>
        <c:ser>
          <c:idx val="1"/>
          <c:order val="1"/>
          <c:tx>
            <c:strRef>
              <c:f>Material_defect_Analysis!$C$49:$C$50</c:f>
              <c:strCache>
                <c:ptCount val="1"/>
                <c:pt idx="0">
                  <c:v>Impact</c:v>
                </c:pt>
              </c:strCache>
            </c:strRef>
          </c:tx>
          <c:spPr>
            <a:solidFill>
              <a:schemeClr val="accent2"/>
            </a:solidFill>
            <a:ln>
              <a:noFill/>
            </a:ln>
            <a:effectLst/>
          </c:spPr>
          <c:invertIfNegative val="0"/>
          <c:cat>
            <c:strRef>
              <c:f>Material_defect_Analysis!$A$51:$A$56</c:f>
              <c:strCache>
                <c:ptCount val="6"/>
                <c:pt idx="0">
                  <c:v>Electrical</c:v>
                </c:pt>
                <c:pt idx="1">
                  <c:v>Goods &amp; Services</c:v>
                </c:pt>
                <c:pt idx="2">
                  <c:v>Logistics</c:v>
                </c:pt>
                <c:pt idx="3">
                  <c:v>Mechanicals</c:v>
                </c:pt>
                <c:pt idx="4">
                  <c:v>Packaging</c:v>
                </c:pt>
                <c:pt idx="5">
                  <c:v>Materials/Comp</c:v>
                </c:pt>
              </c:strCache>
            </c:strRef>
          </c:cat>
          <c:val>
            <c:numRef>
              <c:f>Material_defect_Analysis!$C$51:$C$56</c:f>
              <c:numCache>
                <c:formatCode>_(* #,##0.00_);_(* \(#,##0.00\);_(* "-"??_);_(@_)</c:formatCode>
                <c:ptCount val="6"/>
                <c:pt idx="0">
                  <c:v>36321992</c:v>
                </c:pt>
                <c:pt idx="1">
                  <c:v>66082935</c:v>
                </c:pt>
                <c:pt idx="2">
                  <c:v>242404305</c:v>
                </c:pt>
                <c:pt idx="3">
                  <c:v>247475335</c:v>
                </c:pt>
                <c:pt idx="4">
                  <c:v>161059552</c:v>
                </c:pt>
                <c:pt idx="5">
                  <c:v>117326893</c:v>
                </c:pt>
              </c:numCache>
            </c:numRef>
          </c:val>
          <c:extLst>
            <c:ext xmlns:c16="http://schemas.microsoft.com/office/drawing/2014/chart" uri="{C3380CC4-5D6E-409C-BE32-E72D297353CC}">
              <c16:uniqueId val="{00000003-82E0-4088-B846-0858A37D13D1}"/>
            </c:ext>
          </c:extLst>
        </c:ser>
        <c:ser>
          <c:idx val="2"/>
          <c:order val="2"/>
          <c:tx>
            <c:strRef>
              <c:f>Material_defect_Analysis!$D$49:$D$50</c:f>
              <c:strCache>
                <c:ptCount val="1"/>
                <c:pt idx="0">
                  <c:v>Rejected</c:v>
                </c:pt>
              </c:strCache>
            </c:strRef>
          </c:tx>
          <c:spPr>
            <a:solidFill>
              <a:schemeClr val="accent3"/>
            </a:solidFill>
            <a:ln>
              <a:noFill/>
            </a:ln>
            <a:effectLst/>
          </c:spPr>
          <c:invertIfNegative val="0"/>
          <c:cat>
            <c:strRef>
              <c:f>Material_defect_Analysis!$A$51:$A$56</c:f>
              <c:strCache>
                <c:ptCount val="6"/>
                <c:pt idx="0">
                  <c:v>Electrical</c:v>
                </c:pt>
                <c:pt idx="1">
                  <c:v>Goods &amp; Services</c:v>
                </c:pt>
                <c:pt idx="2">
                  <c:v>Logistics</c:v>
                </c:pt>
                <c:pt idx="3">
                  <c:v>Mechanicals</c:v>
                </c:pt>
                <c:pt idx="4">
                  <c:v>Packaging</c:v>
                </c:pt>
                <c:pt idx="5">
                  <c:v>Materials/Comp</c:v>
                </c:pt>
              </c:strCache>
            </c:strRef>
          </c:cat>
          <c:val>
            <c:numRef>
              <c:f>Material_defect_Analysis!$D$51:$D$56</c:f>
              <c:numCache>
                <c:formatCode>_(* #,##0.00_);_(* \(#,##0.00\);_(* "-"??_);_(@_)</c:formatCode>
                <c:ptCount val="6"/>
                <c:pt idx="0">
                  <c:v>27643857</c:v>
                </c:pt>
                <c:pt idx="1">
                  <c:v>64402483</c:v>
                </c:pt>
                <c:pt idx="2">
                  <c:v>235058025</c:v>
                </c:pt>
                <c:pt idx="3">
                  <c:v>269818049</c:v>
                </c:pt>
                <c:pt idx="4">
                  <c:v>146586712</c:v>
                </c:pt>
                <c:pt idx="5">
                  <c:v>111014725</c:v>
                </c:pt>
              </c:numCache>
            </c:numRef>
          </c:val>
          <c:extLst>
            <c:ext xmlns:c16="http://schemas.microsoft.com/office/drawing/2014/chart" uri="{C3380CC4-5D6E-409C-BE32-E72D297353CC}">
              <c16:uniqueId val="{00000004-82E0-4088-B846-0858A37D13D1}"/>
            </c:ext>
          </c:extLst>
        </c:ser>
        <c:dLbls>
          <c:showLegendKey val="0"/>
          <c:showVal val="0"/>
          <c:showCatName val="0"/>
          <c:showSerName val="0"/>
          <c:showPercent val="0"/>
          <c:showBubbleSize val="0"/>
        </c:dLbls>
        <c:gapWidth val="219"/>
        <c:overlap val="-27"/>
        <c:axId val="974668959"/>
        <c:axId val="974670879"/>
      </c:barChart>
      <c:catAx>
        <c:axId val="97466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74670879"/>
        <c:crosses val="autoZero"/>
        <c:auto val="1"/>
        <c:lblAlgn val="ctr"/>
        <c:lblOffset val="100"/>
        <c:noMultiLvlLbl val="0"/>
      </c:catAx>
      <c:valAx>
        <c:axId val="97467087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7466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Material type by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Material_defect_Analysis!$B$3</c:f>
              <c:strCache>
                <c:ptCount val="1"/>
                <c:pt idx="0">
                  <c:v>Total</c:v>
                </c:pt>
              </c:strCache>
            </c:strRef>
          </c:tx>
          <c:spPr>
            <a:solidFill>
              <a:schemeClr val="accent1"/>
            </a:solidFill>
            <a:ln>
              <a:noFill/>
            </a:ln>
            <a:effectLst/>
          </c:spPr>
          <c:invertIfNegative val="0"/>
          <c:cat>
            <c:strRef>
              <c:f>Material_defect_Analysis!$A$4:$A$8</c:f>
              <c:strCache>
                <c:ptCount val="5"/>
                <c:pt idx="0">
                  <c:v>Raw Materials</c:v>
                </c:pt>
                <c:pt idx="1">
                  <c:v>Batteries</c:v>
                </c:pt>
                <c:pt idx="2">
                  <c:v>Crates</c:v>
                </c:pt>
                <c:pt idx="3">
                  <c:v>Electrolytes</c:v>
                </c:pt>
                <c:pt idx="4">
                  <c:v>Labels</c:v>
                </c:pt>
              </c:strCache>
            </c:strRef>
          </c:cat>
          <c:val>
            <c:numRef>
              <c:f>Material_defect_Analysis!$B$4:$B$8</c:f>
              <c:numCache>
                <c:formatCode>_(* #,##0.00_);_(* \(#,##0.00\);_(* "-"??_);_(@_)</c:formatCode>
                <c:ptCount val="5"/>
                <c:pt idx="0">
                  <c:v>10440.550000000001</c:v>
                </c:pt>
                <c:pt idx="1">
                  <c:v>10334.183333333334</c:v>
                </c:pt>
                <c:pt idx="2">
                  <c:v>10268.666666666675</c:v>
                </c:pt>
                <c:pt idx="3">
                  <c:v>10235.050000000001</c:v>
                </c:pt>
                <c:pt idx="4">
                  <c:v>10097.599999999999</c:v>
                </c:pt>
              </c:numCache>
            </c:numRef>
          </c:val>
          <c:extLst>
            <c:ext xmlns:c16="http://schemas.microsoft.com/office/drawing/2014/chart" uri="{C3380CC4-5D6E-409C-BE32-E72D297353CC}">
              <c16:uniqueId val="{00000004-5D45-4169-95E9-B0566BB76517}"/>
            </c:ext>
          </c:extLst>
        </c:ser>
        <c:dLbls>
          <c:showLegendKey val="0"/>
          <c:showVal val="0"/>
          <c:showCatName val="0"/>
          <c:showSerName val="0"/>
          <c:showPercent val="0"/>
          <c:showBubbleSize val="0"/>
        </c:dLbls>
        <c:gapWidth val="219"/>
        <c:axId val="1166802127"/>
        <c:axId val="1166783887"/>
      </c:barChart>
      <c:catAx>
        <c:axId val="116680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66783887"/>
        <c:crosses val="autoZero"/>
        <c:auto val="1"/>
        <c:lblAlgn val="ctr"/>
        <c:lblOffset val="100"/>
        <c:noMultiLvlLbl val="0"/>
      </c:catAx>
      <c:valAx>
        <c:axId val="1166783887"/>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6680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Material_defect_Analysis!$B$12</c:f>
              <c:strCache>
                <c:ptCount val="1"/>
                <c:pt idx="0">
                  <c:v>Sum of Total Defect Qty</c:v>
                </c:pt>
              </c:strCache>
            </c:strRef>
          </c:tx>
          <c:spPr>
            <a:solidFill>
              <a:schemeClr val="accent1"/>
            </a:solidFill>
            <a:ln>
              <a:noFill/>
            </a:ln>
            <a:effectLst/>
          </c:spPr>
          <c:invertIfNegative val="0"/>
          <c:cat>
            <c:strRef>
              <c:f>Material_defect_Analysis!$A$13:$A$17</c:f>
              <c:strCache>
                <c:ptCount val="5"/>
                <c:pt idx="0">
                  <c:v>Raw Materials</c:v>
                </c:pt>
                <c:pt idx="1">
                  <c:v>Crates</c:v>
                </c:pt>
                <c:pt idx="2">
                  <c:v>Labels</c:v>
                </c:pt>
                <c:pt idx="3">
                  <c:v>Electrolytes</c:v>
                </c:pt>
                <c:pt idx="4">
                  <c:v>Batteries</c:v>
                </c:pt>
              </c:strCache>
            </c:strRef>
          </c:cat>
          <c:val>
            <c:numRef>
              <c:f>Material_defect_Analysis!$B$13:$B$17</c:f>
              <c:numCache>
                <c:formatCode>#,##0.00,,\ "M"</c:formatCode>
                <c:ptCount val="5"/>
                <c:pt idx="0">
                  <c:v>124119870</c:v>
                </c:pt>
                <c:pt idx="1">
                  <c:v>119789297</c:v>
                </c:pt>
                <c:pt idx="2">
                  <c:v>118341964</c:v>
                </c:pt>
                <c:pt idx="3">
                  <c:v>118238929</c:v>
                </c:pt>
                <c:pt idx="4">
                  <c:v>117551162</c:v>
                </c:pt>
              </c:numCache>
            </c:numRef>
          </c:val>
          <c:extLst>
            <c:ext xmlns:c16="http://schemas.microsoft.com/office/drawing/2014/chart" uri="{C3380CC4-5D6E-409C-BE32-E72D297353CC}">
              <c16:uniqueId val="{0000000A-C807-47B9-8740-4667383C414E}"/>
            </c:ext>
          </c:extLst>
        </c:ser>
        <c:dLbls>
          <c:showLegendKey val="0"/>
          <c:showVal val="0"/>
          <c:showCatName val="0"/>
          <c:showSerName val="0"/>
          <c:showPercent val="0"/>
          <c:showBubbleSize val="0"/>
        </c:dLbls>
        <c:gapWidth val="182"/>
        <c:axId val="1104469151"/>
        <c:axId val="1104472991"/>
      </c:barChart>
      <c:barChart>
        <c:barDir val="bar"/>
        <c:grouping val="clustered"/>
        <c:varyColors val="0"/>
        <c:ser>
          <c:idx val="1"/>
          <c:order val="1"/>
          <c:tx>
            <c:strRef>
              <c:f>Material_defect_Analysis!$C$12</c:f>
              <c:strCache>
                <c:ptCount val="1"/>
                <c:pt idx="0">
                  <c:v>Sum of Total Downtime (Hours)</c:v>
                </c:pt>
              </c:strCache>
            </c:strRef>
          </c:tx>
          <c:spPr>
            <a:solidFill>
              <a:schemeClr val="accent2"/>
            </a:solidFill>
            <a:ln>
              <a:noFill/>
            </a:ln>
            <a:effectLst/>
          </c:spPr>
          <c:invertIfNegative val="0"/>
          <c:cat>
            <c:strRef>
              <c:f>Material_defect_Analysis!$A$13:$A$17</c:f>
              <c:strCache>
                <c:ptCount val="5"/>
                <c:pt idx="0">
                  <c:v>Raw Materials</c:v>
                </c:pt>
                <c:pt idx="1">
                  <c:v>Crates</c:v>
                </c:pt>
                <c:pt idx="2">
                  <c:v>Labels</c:v>
                </c:pt>
                <c:pt idx="3">
                  <c:v>Electrolytes</c:v>
                </c:pt>
                <c:pt idx="4">
                  <c:v>Batteries</c:v>
                </c:pt>
              </c:strCache>
            </c:strRef>
          </c:cat>
          <c:val>
            <c:numRef>
              <c:f>Material_defect_Analysis!$C$13:$C$17</c:f>
              <c:numCache>
                <c:formatCode>_-* #,##0_-;\-* #,##0_-;_-* "-"??_-;_-@_-</c:formatCode>
                <c:ptCount val="5"/>
                <c:pt idx="0">
                  <c:v>10440.550000000001</c:v>
                </c:pt>
                <c:pt idx="1">
                  <c:v>10268.666666666675</c:v>
                </c:pt>
                <c:pt idx="2">
                  <c:v>10097.599999999999</c:v>
                </c:pt>
                <c:pt idx="3">
                  <c:v>10235.050000000001</c:v>
                </c:pt>
                <c:pt idx="4">
                  <c:v>10334.183333333334</c:v>
                </c:pt>
              </c:numCache>
            </c:numRef>
          </c:val>
          <c:extLst>
            <c:ext xmlns:c16="http://schemas.microsoft.com/office/drawing/2014/chart" uri="{C3380CC4-5D6E-409C-BE32-E72D297353CC}">
              <c16:uniqueId val="{0000000B-C807-47B9-8740-4667383C414E}"/>
            </c:ext>
          </c:extLst>
        </c:ser>
        <c:dLbls>
          <c:showLegendKey val="0"/>
          <c:showVal val="0"/>
          <c:showCatName val="0"/>
          <c:showSerName val="0"/>
          <c:showPercent val="0"/>
          <c:showBubbleSize val="0"/>
        </c:dLbls>
        <c:gapWidth val="182"/>
        <c:axId val="1501686687"/>
        <c:axId val="1501683327"/>
      </c:barChart>
      <c:catAx>
        <c:axId val="110446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04472991"/>
        <c:crosses val="autoZero"/>
        <c:auto val="1"/>
        <c:lblAlgn val="ctr"/>
        <c:lblOffset val="100"/>
        <c:noMultiLvlLbl val="0"/>
      </c:catAx>
      <c:valAx>
        <c:axId val="1104472991"/>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04469151"/>
        <c:crosses val="autoZero"/>
        <c:crossBetween val="between"/>
      </c:valAx>
      <c:valAx>
        <c:axId val="1501683327"/>
        <c:scaling>
          <c:orientation val="minMax"/>
        </c:scaling>
        <c:delete val="0"/>
        <c:axPos val="t"/>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1686687"/>
        <c:crosses val="max"/>
        <c:crossBetween val="between"/>
      </c:valAx>
      <c:catAx>
        <c:axId val="1501686687"/>
        <c:scaling>
          <c:orientation val="minMax"/>
        </c:scaling>
        <c:delete val="1"/>
        <c:axPos val="l"/>
        <c:numFmt formatCode="General" sourceLinked="1"/>
        <c:majorTickMark val="out"/>
        <c:minorTickMark val="none"/>
        <c:tickLblPos val="nextTo"/>
        <c:crossAx val="1501683327"/>
        <c:crosses val="autoZero"/>
        <c:auto val="1"/>
        <c:lblAlgn val="ctr"/>
        <c:lblOffset val="100"/>
        <c:noMultiLvlLbl val="0"/>
      </c:catAx>
      <c:spPr>
        <a:noFill/>
        <a:ln>
          <a:noFill/>
        </a:ln>
        <a:effectLst/>
      </c:spPr>
    </c:plotArea>
    <c:legend>
      <c:legendPos val="r"/>
      <c:layout>
        <c:manualLayout>
          <c:xMode val="edge"/>
          <c:yMode val="edge"/>
          <c:x val="0.71306321084864388"/>
          <c:y val="1.1563137941090515E-3"/>
          <c:w val="0.28693678915135606"/>
          <c:h val="0.25694663167104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_R.A.O.xlsb.xlsx]Material_defect_Analysis!PivotTable18</c:name>
    <c:fmtId val="1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Material_defect_Analysis!$B$92:$B$93</c:f>
              <c:strCache>
                <c:ptCount val="1"/>
                <c:pt idx="0">
                  <c:v>Errors in Packaging</c:v>
                </c:pt>
              </c:strCache>
            </c:strRef>
          </c:tx>
          <c:spPr>
            <a:ln w="28575" cap="rnd">
              <a:solidFill>
                <a:schemeClr val="accent1"/>
              </a:solidFill>
              <a:round/>
            </a:ln>
            <a:effectLst/>
          </c:spPr>
          <c:marker>
            <c:symbol val="none"/>
          </c:marker>
          <c:cat>
            <c:multiLvlStrRef>
              <c:f>Material_defect_Analysis!$A$94:$A$103</c:f>
              <c:multiLvlStrCache>
                <c:ptCount val="8"/>
                <c:lvl>
                  <c:pt idx="0">
                    <c:v>Qtr1</c:v>
                  </c:pt>
                  <c:pt idx="1">
                    <c:v>Qtr2</c:v>
                  </c:pt>
                  <c:pt idx="2">
                    <c:v>Qtr3</c:v>
                  </c:pt>
                  <c:pt idx="3">
                    <c:v>Qtr4</c:v>
                  </c:pt>
                  <c:pt idx="4">
                    <c:v>Qtr1</c:v>
                  </c:pt>
                  <c:pt idx="5">
                    <c:v>Qtr2</c:v>
                  </c:pt>
                  <c:pt idx="6">
                    <c:v>Qtr3</c:v>
                  </c:pt>
                  <c:pt idx="7">
                    <c:v>Qtr4</c:v>
                  </c:pt>
                </c:lvl>
                <c:lvl>
                  <c:pt idx="0">
                    <c:v>2018</c:v>
                  </c:pt>
                  <c:pt idx="4">
                    <c:v>2019</c:v>
                  </c:pt>
                </c:lvl>
              </c:multiLvlStrCache>
            </c:multiLvlStrRef>
          </c:cat>
          <c:val>
            <c:numRef>
              <c:f>Material_defect_Analysis!$B$94:$B$103</c:f>
              <c:numCache>
                <c:formatCode>_-* #,##0_-;\-* #,##0_-;_-* "-"??_-;_-@_-</c:formatCode>
                <c:ptCount val="8"/>
                <c:pt idx="0">
                  <c:v>982512</c:v>
                </c:pt>
                <c:pt idx="1">
                  <c:v>3147622</c:v>
                </c:pt>
                <c:pt idx="4">
                  <c:v>5807954</c:v>
                </c:pt>
                <c:pt idx="5">
                  <c:v>658811</c:v>
                </c:pt>
                <c:pt idx="7">
                  <c:v>2714014</c:v>
                </c:pt>
              </c:numCache>
            </c:numRef>
          </c:val>
          <c:smooth val="0"/>
          <c:extLst>
            <c:ext xmlns:c16="http://schemas.microsoft.com/office/drawing/2014/chart" uri="{C3380CC4-5D6E-409C-BE32-E72D297353CC}">
              <c16:uniqueId val="{00000000-F31A-4E79-8DCD-3BD915AF21D3}"/>
            </c:ext>
          </c:extLst>
        </c:ser>
        <c:ser>
          <c:idx val="1"/>
          <c:order val="1"/>
          <c:tx>
            <c:strRef>
              <c:f>Material_defect_Analysis!$C$92:$C$93</c:f>
              <c:strCache>
                <c:ptCount val="1"/>
                <c:pt idx="0">
                  <c:v>Poor Pairing</c:v>
                </c:pt>
              </c:strCache>
            </c:strRef>
          </c:tx>
          <c:spPr>
            <a:ln w="28575" cap="rnd">
              <a:solidFill>
                <a:schemeClr val="accent2"/>
              </a:solidFill>
              <a:round/>
            </a:ln>
            <a:effectLst/>
          </c:spPr>
          <c:marker>
            <c:symbol val="none"/>
          </c:marker>
          <c:cat>
            <c:multiLvlStrRef>
              <c:f>Material_defect_Analysis!$A$94:$A$103</c:f>
              <c:multiLvlStrCache>
                <c:ptCount val="8"/>
                <c:lvl>
                  <c:pt idx="0">
                    <c:v>Qtr1</c:v>
                  </c:pt>
                  <c:pt idx="1">
                    <c:v>Qtr2</c:v>
                  </c:pt>
                  <c:pt idx="2">
                    <c:v>Qtr3</c:v>
                  </c:pt>
                  <c:pt idx="3">
                    <c:v>Qtr4</c:v>
                  </c:pt>
                  <c:pt idx="4">
                    <c:v>Qtr1</c:v>
                  </c:pt>
                  <c:pt idx="5">
                    <c:v>Qtr2</c:v>
                  </c:pt>
                  <c:pt idx="6">
                    <c:v>Qtr3</c:v>
                  </c:pt>
                  <c:pt idx="7">
                    <c:v>Qtr4</c:v>
                  </c:pt>
                </c:lvl>
                <c:lvl>
                  <c:pt idx="0">
                    <c:v>2018</c:v>
                  </c:pt>
                  <c:pt idx="4">
                    <c:v>2019</c:v>
                  </c:pt>
                </c:lvl>
              </c:multiLvlStrCache>
            </c:multiLvlStrRef>
          </c:cat>
          <c:val>
            <c:numRef>
              <c:f>Material_defect_Analysis!$C$94:$C$103</c:f>
              <c:numCache>
                <c:formatCode>_-* #,##0_-;\-* #,##0_-;_-* "-"??_-;_-@_-</c:formatCode>
                <c:ptCount val="8"/>
                <c:pt idx="0">
                  <c:v>2663953</c:v>
                </c:pt>
                <c:pt idx="1">
                  <c:v>651406</c:v>
                </c:pt>
                <c:pt idx="2">
                  <c:v>2335675</c:v>
                </c:pt>
                <c:pt idx="3">
                  <c:v>1808804</c:v>
                </c:pt>
                <c:pt idx="4">
                  <c:v>976033</c:v>
                </c:pt>
                <c:pt idx="5">
                  <c:v>1901188</c:v>
                </c:pt>
                <c:pt idx="6">
                  <c:v>1120234</c:v>
                </c:pt>
                <c:pt idx="7">
                  <c:v>1843433</c:v>
                </c:pt>
              </c:numCache>
            </c:numRef>
          </c:val>
          <c:smooth val="0"/>
          <c:extLst>
            <c:ext xmlns:c16="http://schemas.microsoft.com/office/drawing/2014/chart" uri="{C3380CC4-5D6E-409C-BE32-E72D297353CC}">
              <c16:uniqueId val="{00000001-F31A-4E79-8DCD-3BD915AF21D3}"/>
            </c:ext>
          </c:extLst>
        </c:ser>
        <c:ser>
          <c:idx val="2"/>
          <c:order val="2"/>
          <c:tx>
            <c:strRef>
              <c:f>Material_defect_Analysis!$D$92:$D$93</c:f>
              <c:strCache>
                <c:ptCount val="1"/>
                <c:pt idx="0">
                  <c:v>Wrong Specification</c:v>
                </c:pt>
              </c:strCache>
            </c:strRef>
          </c:tx>
          <c:spPr>
            <a:ln w="28575" cap="rnd">
              <a:solidFill>
                <a:schemeClr val="accent3"/>
              </a:solidFill>
              <a:round/>
            </a:ln>
            <a:effectLst/>
          </c:spPr>
          <c:marker>
            <c:symbol val="none"/>
          </c:marker>
          <c:cat>
            <c:multiLvlStrRef>
              <c:f>Material_defect_Analysis!$A$94:$A$103</c:f>
              <c:multiLvlStrCache>
                <c:ptCount val="8"/>
                <c:lvl>
                  <c:pt idx="0">
                    <c:v>Qtr1</c:v>
                  </c:pt>
                  <c:pt idx="1">
                    <c:v>Qtr2</c:v>
                  </c:pt>
                  <c:pt idx="2">
                    <c:v>Qtr3</c:v>
                  </c:pt>
                  <c:pt idx="3">
                    <c:v>Qtr4</c:v>
                  </c:pt>
                  <c:pt idx="4">
                    <c:v>Qtr1</c:v>
                  </c:pt>
                  <c:pt idx="5">
                    <c:v>Qtr2</c:v>
                  </c:pt>
                  <c:pt idx="6">
                    <c:v>Qtr3</c:v>
                  </c:pt>
                  <c:pt idx="7">
                    <c:v>Qtr4</c:v>
                  </c:pt>
                </c:lvl>
                <c:lvl>
                  <c:pt idx="0">
                    <c:v>2018</c:v>
                  </c:pt>
                  <c:pt idx="4">
                    <c:v>2019</c:v>
                  </c:pt>
                </c:lvl>
              </c:multiLvlStrCache>
            </c:multiLvlStrRef>
          </c:cat>
          <c:val>
            <c:numRef>
              <c:f>Material_defect_Analysis!$D$94:$D$103</c:f>
              <c:numCache>
                <c:formatCode>_-* #,##0_-;\-* #,##0_-;_-* "-"??_-;_-@_-</c:formatCode>
                <c:ptCount val="8"/>
                <c:pt idx="0">
                  <c:v>3350881</c:v>
                </c:pt>
                <c:pt idx="1">
                  <c:v>1962416</c:v>
                </c:pt>
                <c:pt idx="2">
                  <c:v>647467</c:v>
                </c:pt>
                <c:pt idx="3">
                  <c:v>1238258</c:v>
                </c:pt>
                <c:pt idx="4">
                  <c:v>2136469</c:v>
                </c:pt>
                <c:pt idx="5">
                  <c:v>822418</c:v>
                </c:pt>
                <c:pt idx="6">
                  <c:v>3293861</c:v>
                </c:pt>
                <c:pt idx="7">
                  <c:v>4601877</c:v>
                </c:pt>
              </c:numCache>
            </c:numRef>
          </c:val>
          <c:smooth val="0"/>
          <c:extLst>
            <c:ext xmlns:c16="http://schemas.microsoft.com/office/drawing/2014/chart" uri="{C3380CC4-5D6E-409C-BE32-E72D297353CC}">
              <c16:uniqueId val="{00000002-F31A-4E79-8DCD-3BD915AF21D3}"/>
            </c:ext>
          </c:extLst>
        </c:ser>
        <c:dLbls>
          <c:showLegendKey val="0"/>
          <c:showVal val="0"/>
          <c:showCatName val="0"/>
          <c:showSerName val="0"/>
          <c:showPercent val="0"/>
          <c:showBubbleSize val="0"/>
        </c:dLbls>
        <c:smooth val="0"/>
        <c:axId val="1002688607"/>
        <c:axId val="1002689567"/>
      </c:lineChart>
      <c:catAx>
        <c:axId val="100268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2689567"/>
        <c:crosses val="autoZero"/>
        <c:auto val="1"/>
        <c:lblAlgn val="ctr"/>
        <c:lblOffset val="100"/>
        <c:noMultiLvlLbl val="0"/>
      </c:catAx>
      <c:valAx>
        <c:axId val="100268956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268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_R.A.O.xlsb.xlsx]Material_defect_Analysis!PivotTable19</c:name>
    <c:fmtId val="1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Material_defect_Analysis!$B$107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Material_defect_Analysis!$A$108:$A$112</c:f>
              <c:strCache>
                <c:ptCount val="5"/>
                <c:pt idx="0">
                  <c:v>Riverside</c:v>
                </c:pt>
                <c:pt idx="1">
                  <c:v>Henning</c:v>
                </c:pt>
                <c:pt idx="2">
                  <c:v>Twin Rocks</c:v>
                </c:pt>
                <c:pt idx="3">
                  <c:v>Charles City</c:v>
                </c:pt>
                <c:pt idx="4">
                  <c:v>Hingham</c:v>
                </c:pt>
              </c:strCache>
            </c:strRef>
          </c:cat>
          <c:val>
            <c:numRef>
              <c:f>Material_defect_Analysis!$B$108:$B$112</c:f>
              <c:numCache>
                <c:formatCode>_-* #,##0_-;\-* #,##0_-;_-* "-"??_-;_-@_-</c:formatCode>
                <c:ptCount val="5"/>
                <c:pt idx="0">
                  <c:v>93755414</c:v>
                </c:pt>
                <c:pt idx="1">
                  <c:v>96191025</c:v>
                </c:pt>
                <c:pt idx="2">
                  <c:v>96903184</c:v>
                </c:pt>
                <c:pt idx="3">
                  <c:v>99390908</c:v>
                </c:pt>
                <c:pt idx="4">
                  <c:v>100174656</c:v>
                </c:pt>
              </c:numCache>
            </c:numRef>
          </c:val>
          <c:extLst>
            <c:ext xmlns:c16="http://schemas.microsoft.com/office/drawing/2014/chart" uri="{C3380CC4-5D6E-409C-BE32-E72D297353CC}">
              <c16:uniqueId val="{00000000-344A-4D72-9A3E-C241BA965CB0}"/>
            </c:ext>
          </c:extLst>
        </c:ser>
        <c:dLbls>
          <c:showLegendKey val="0"/>
          <c:showVal val="0"/>
          <c:showCatName val="0"/>
          <c:showSerName val="0"/>
          <c:showPercent val="0"/>
          <c:showBubbleSize val="0"/>
        </c:dLbls>
        <c:gapWidth val="115"/>
        <c:overlap val="-20"/>
        <c:axId val="1002698207"/>
        <c:axId val="1002699167"/>
      </c:barChart>
      <c:catAx>
        <c:axId val="1002698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002699167"/>
        <c:crosses val="autoZero"/>
        <c:auto val="1"/>
        <c:lblAlgn val="ctr"/>
        <c:lblOffset val="100"/>
        <c:noMultiLvlLbl val="0"/>
      </c:catAx>
      <c:valAx>
        <c:axId val="1002699167"/>
        <c:scaling>
          <c:orientation val="minMax"/>
        </c:scaling>
        <c:delete val="0"/>
        <c:axPos val="b"/>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00269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_R.A.O.xlsb.xlsx]Material_defect_Analysis!PivotTable20</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Material_defect_Analysis!$F$107</c:f>
              <c:strCache>
                <c:ptCount val="1"/>
                <c:pt idx="0">
                  <c:v>Total</c:v>
                </c:pt>
              </c:strCache>
            </c:strRef>
          </c:tx>
          <c:spPr>
            <a:solidFill>
              <a:schemeClr val="accent1"/>
            </a:solidFill>
            <a:ln>
              <a:noFill/>
            </a:ln>
            <a:effectLst/>
          </c:spPr>
          <c:invertIfNegative val="0"/>
          <c:cat>
            <c:strRef>
              <c:f>Material_defect_Analysis!$E$108:$E$112</c:f>
              <c:strCache>
                <c:ptCount val="5"/>
                <c:pt idx="0">
                  <c:v>Charlevoix</c:v>
                </c:pt>
                <c:pt idx="1">
                  <c:v>Chesaning</c:v>
                </c:pt>
                <c:pt idx="2">
                  <c:v>Twin Rocks</c:v>
                </c:pt>
                <c:pt idx="3">
                  <c:v>Charles City</c:v>
                </c:pt>
                <c:pt idx="4">
                  <c:v>Riverside</c:v>
                </c:pt>
              </c:strCache>
            </c:strRef>
          </c:cat>
          <c:val>
            <c:numRef>
              <c:f>Material_defect_Analysis!$F$108:$F$112</c:f>
              <c:numCache>
                <c:formatCode>_-* #,##0_-;\-* #,##0_-;_-* "-"??_-;_-@_-</c:formatCode>
                <c:ptCount val="5"/>
                <c:pt idx="0">
                  <c:v>7598.4500000000053</c:v>
                </c:pt>
                <c:pt idx="1">
                  <c:v>7966.5166666666646</c:v>
                </c:pt>
                <c:pt idx="2">
                  <c:v>8000.7</c:v>
                </c:pt>
                <c:pt idx="3">
                  <c:v>8283.1000000000022</c:v>
                </c:pt>
                <c:pt idx="4">
                  <c:v>8597.850000000004</c:v>
                </c:pt>
              </c:numCache>
            </c:numRef>
          </c:val>
          <c:extLst>
            <c:ext xmlns:c16="http://schemas.microsoft.com/office/drawing/2014/chart" uri="{C3380CC4-5D6E-409C-BE32-E72D297353CC}">
              <c16:uniqueId val="{00000000-D946-4D3B-A747-D1B216A9408D}"/>
            </c:ext>
          </c:extLst>
        </c:ser>
        <c:dLbls>
          <c:showLegendKey val="0"/>
          <c:showVal val="0"/>
          <c:showCatName val="0"/>
          <c:showSerName val="0"/>
          <c:showPercent val="0"/>
          <c:showBubbleSize val="0"/>
        </c:dLbls>
        <c:gapWidth val="182"/>
        <c:axId val="1038005471"/>
        <c:axId val="1038017951"/>
      </c:barChart>
      <c:catAx>
        <c:axId val="103800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38017951"/>
        <c:crosses val="autoZero"/>
        <c:auto val="1"/>
        <c:lblAlgn val="ctr"/>
        <c:lblOffset val="100"/>
        <c:noMultiLvlLbl val="0"/>
      </c:catAx>
      <c:valAx>
        <c:axId val="1038017951"/>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3800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Material_defect_Analysis!$B$84</c:f>
              <c:strCache>
                <c:ptCount val="1"/>
                <c:pt idx="0">
                  <c:v>Total</c:v>
                </c:pt>
              </c:strCache>
            </c:strRef>
          </c:tx>
          <c:spPr>
            <a:solidFill>
              <a:schemeClr val="accent1"/>
            </a:solidFill>
            <a:ln>
              <a:noFill/>
            </a:ln>
            <a:effectLst/>
          </c:spPr>
          <c:invertIfNegative val="0"/>
          <c:cat>
            <c:strRef>
              <c:f>Material_defect_Analysis!$A$85:$A$87</c:f>
              <c:strCache>
                <c:ptCount val="3"/>
                <c:pt idx="0">
                  <c:v>Poor Pairing</c:v>
                </c:pt>
                <c:pt idx="1">
                  <c:v>Errors in Packaging</c:v>
                </c:pt>
                <c:pt idx="2">
                  <c:v>Wrong Specification</c:v>
                </c:pt>
              </c:strCache>
            </c:strRef>
          </c:cat>
          <c:val>
            <c:numRef>
              <c:f>Material_defect_Analysis!$B$85:$B$87</c:f>
              <c:numCache>
                <c:formatCode>_-* #,##0_-;\-* #,##0_-;_-* "-"??_-;_-@_-</c:formatCode>
                <c:ptCount val="3"/>
                <c:pt idx="0">
                  <c:v>13300726</c:v>
                </c:pt>
                <c:pt idx="1">
                  <c:v>13310913</c:v>
                </c:pt>
                <c:pt idx="2">
                  <c:v>18053647</c:v>
                </c:pt>
              </c:numCache>
            </c:numRef>
          </c:val>
          <c:extLst>
            <c:ext xmlns:c16="http://schemas.microsoft.com/office/drawing/2014/chart" uri="{C3380CC4-5D6E-409C-BE32-E72D297353CC}">
              <c16:uniqueId val="{00000000-DC89-448D-9F9D-C52DDDE87351}"/>
            </c:ext>
          </c:extLst>
        </c:ser>
        <c:dLbls>
          <c:showLegendKey val="0"/>
          <c:showVal val="0"/>
          <c:showCatName val="0"/>
          <c:showSerName val="0"/>
          <c:showPercent val="0"/>
          <c:showBubbleSize val="0"/>
        </c:dLbls>
        <c:gapWidth val="182"/>
        <c:overlap val="100"/>
        <c:axId val="1104518591"/>
        <c:axId val="1104502751"/>
      </c:barChart>
      <c:catAx>
        <c:axId val="1104518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04502751"/>
        <c:crosses val="autoZero"/>
        <c:auto val="1"/>
        <c:lblAlgn val="ctr"/>
        <c:lblOffset val="100"/>
        <c:noMultiLvlLbl val="0"/>
      </c:catAx>
      <c:valAx>
        <c:axId val="1104502751"/>
        <c:scaling>
          <c:orientation val="minMax"/>
        </c:scaling>
        <c:delete val="1"/>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10451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[Supply chain_copy _R.A.O.xlsb.xlsx]Material_defect_Analysis!PivotTable15</c:name>
    <c:fmtId val="1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Material_defect_Analysis!$B$77</c:f>
              <c:strCache>
                <c:ptCount val="1"/>
                <c:pt idx="0">
                  <c:v>Sum of Total Defect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Material_defect_Analysis!$A$78:$A$80</c:f>
              <c:strCache>
                <c:ptCount val="3"/>
                <c:pt idx="0">
                  <c:v>Impact</c:v>
                </c:pt>
                <c:pt idx="1">
                  <c:v>No Impact</c:v>
                </c:pt>
                <c:pt idx="2">
                  <c:v>Rejected</c:v>
                </c:pt>
              </c:strCache>
            </c:strRef>
          </c:cat>
          <c:val>
            <c:numRef>
              <c:f>Material_defect_Analysis!$B$78:$B$80</c:f>
              <c:numCache>
                <c:formatCode>_-* #,##0_-;\-* #,##0_-;_-* "-"??_-;_-@_-</c:formatCode>
                <c:ptCount val="3"/>
                <c:pt idx="0">
                  <c:v>870671012</c:v>
                </c:pt>
                <c:pt idx="1">
                  <c:v>872728694</c:v>
                </c:pt>
                <c:pt idx="2">
                  <c:v>854523851</c:v>
                </c:pt>
              </c:numCache>
            </c:numRef>
          </c:val>
          <c:extLst>
            <c:ext xmlns:c16="http://schemas.microsoft.com/office/drawing/2014/chart" uri="{C3380CC4-5D6E-409C-BE32-E72D297353CC}">
              <c16:uniqueId val="{00000000-911C-4AEC-A6EB-71F1B7753B0B}"/>
            </c:ext>
          </c:extLst>
        </c:ser>
        <c:ser>
          <c:idx val="1"/>
          <c:order val="1"/>
          <c:tx>
            <c:strRef>
              <c:f>Material_defect_Analysis!$C$77</c:f>
              <c:strCache>
                <c:ptCount val="1"/>
                <c:pt idx="0">
                  <c:v>Sum of Total Downtime (Hours)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Material_defect_Analysis!$A$78:$A$80</c:f>
              <c:strCache>
                <c:ptCount val="3"/>
                <c:pt idx="0">
                  <c:v>Impact</c:v>
                </c:pt>
                <c:pt idx="1">
                  <c:v>No Impact</c:v>
                </c:pt>
                <c:pt idx="2">
                  <c:v>Rejected</c:v>
                </c:pt>
              </c:strCache>
            </c:strRef>
          </c:cat>
          <c:val>
            <c:numRef>
              <c:f>Material_defect_Analysis!$C$78:$C$80</c:f>
              <c:numCache>
                <c:formatCode>_(* #,##0.00_);_(* \(#,##0.00\);_(* "-"??_);_(@_)</c:formatCode>
                <c:ptCount val="3"/>
                <c:pt idx="0">
                  <c:v>70732.949999999939</c:v>
                </c:pt>
                <c:pt idx="1">
                  <c:v>71984.149999999965</c:v>
                </c:pt>
                <c:pt idx="2">
                  <c:v>73092.816666666651</c:v>
                </c:pt>
              </c:numCache>
            </c:numRef>
          </c:val>
          <c:extLst>
            <c:ext xmlns:c16="http://schemas.microsoft.com/office/drawing/2014/chart" uri="{C3380CC4-5D6E-409C-BE32-E72D297353CC}">
              <c16:uniqueId val="{00000001-911C-4AEC-A6EB-71F1B7753B0B}"/>
            </c:ext>
          </c:extLst>
        </c:ser>
        <c:dLbls>
          <c:showLegendKey val="0"/>
          <c:showVal val="0"/>
          <c:showCatName val="0"/>
          <c:showSerName val="0"/>
          <c:showPercent val="0"/>
          <c:showBubbleSize val="0"/>
        </c:dLbls>
        <c:gapWidth val="219"/>
        <c:overlap val="-27"/>
        <c:axId val="1166824207"/>
        <c:axId val="1166816047"/>
      </c:barChart>
      <c:catAx>
        <c:axId val="1166824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166816047"/>
        <c:crosses val="autoZero"/>
        <c:auto val="1"/>
        <c:lblAlgn val="ctr"/>
        <c:lblOffset val="100"/>
        <c:noMultiLvlLbl val="0"/>
      </c:catAx>
      <c:valAx>
        <c:axId val="1166816047"/>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16682420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Material_Defect Report'!A1"/><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hyperlink" Target="#Vendor_Analysis_Report!A1"/><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hyperlink" Target="#'Supplier Quality'!A1"/><Relationship Id="rId1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hyperlink" Target="#'Supplier Quality'!A1"/><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hyperlink" Target="#'Material_Defect Report'!A1"/><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hyperlink" Target="#Vendor_Analysis_Report!A1"/><Relationship Id="rId5" Type="http://schemas.openxmlformats.org/officeDocument/2006/relationships/chart" Target="../charts/chart14.xml"/><Relationship Id="rId10" Type="http://schemas.openxmlformats.org/officeDocument/2006/relationships/image" Target="../media/image1.png"/><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image" Target="../media/image2.png"/></Relationships>
</file>

<file path=xl/drawings/_rels/drawing7.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 Id="rId9"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1</xdr:col>
      <xdr:colOff>19440</xdr:colOff>
      <xdr:row>1</xdr:row>
      <xdr:rowOff>48402</xdr:rowOff>
    </xdr:from>
    <xdr:to>
      <xdr:col>21</xdr:col>
      <xdr:colOff>534567</xdr:colOff>
      <xdr:row>35</xdr:row>
      <xdr:rowOff>106913</xdr:rowOff>
    </xdr:to>
    <xdr:grpSp>
      <xdr:nvGrpSpPr>
        <xdr:cNvPr id="63" name="Group 62">
          <a:extLst>
            <a:ext uri="{FF2B5EF4-FFF2-40B4-BE49-F238E27FC236}">
              <a16:creationId xmlns:a16="http://schemas.microsoft.com/office/drawing/2014/main" id="{640E2BC2-755B-1853-0C23-6A0D4ACC9403}"/>
            </a:ext>
          </a:extLst>
        </xdr:cNvPr>
        <xdr:cNvGrpSpPr/>
      </xdr:nvGrpSpPr>
      <xdr:grpSpPr>
        <a:xfrm>
          <a:off x="629040" y="238902"/>
          <a:ext cx="12707127" cy="6535511"/>
          <a:chOff x="544286" y="213632"/>
          <a:chExt cx="12761556" cy="6667694"/>
        </a:xfrm>
      </xdr:grpSpPr>
      <xdr:sp macro="" textlink="">
        <xdr:nvSpPr>
          <xdr:cNvPr id="8" name="Rectangle 7">
            <a:extLst>
              <a:ext uri="{FF2B5EF4-FFF2-40B4-BE49-F238E27FC236}">
                <a16:creationId xmlns:a16="http://schemas.microsoft.com/office/drawing/2014/main" id="{BC3B7F29-7ED3-5A1F-8CC2-FC8B287DD337}"/>
              </a:ext>
            </a:extLst>
          </xdr:cNvPr>
          <xdr:cNvSpPr/>
        </xdr:nvSpPr>
        <xdr:spPr>
          <a:xfrm>
            <a:off x="544286" y="213632"/>
            <a:ext cx="12541316" cy="6656808"/>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5" name="TextBox 14">
            <a:extLst>
              <a:ext uri="{FF2B5EF4-FFF2-40B4-BE49-F238E27FC236}">
                <a16:creationId xmlns:a16="http://schemas.microsoft.com/office/drawing/2014/main" id="{DC397C79-D39B-0B86-BA3C-CEA1F4EBD3B2}"/>
              </a:ext>
            </a:extLst>
          </xdr:cNvPr>
          <xdr:cNvSpPr txBox="1"/>
        </xdr:nvSpPr>
        <xdr:spPr>
          <a:xfrm>
            <a:off x="2449286" y="213827"/>
            <a:ext cx="7095153" cy="48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bg1"/>
                </a:solidFill>
                <a:latin typeface="Segoe UI" panose="020B0502040204020203" pitchFamily="34" charset="0"/>
                <a:cs typeface="Segoe UI" panose="020B0502040204020203" pitchFamily="34" charset="0"/>
              </a:rPr>
              <a:t>Vendor</a:t>
            </a:r>
            <a:r>
              <a:rPr lang="en-US" sz="2400" b="1" baseline="0">
                <a:solidFill>
                  <a:schemeClr val="bg1"/>
                </a:solidFill>
                <a:latin typeface="Segoe UI" panose="020B0502040204020203" pitchFamily="34" charset="0"/>
                <a:cs typeface="Segoe UI" panose="020B0502040204020203" pitchFamily="34" charset="0"/>
              </a:rPr>
              <a:t> Analysis Performance Report</a:t>
            </a:r>
            <a:endParaRPr lang="en-NG" sz="2400" b="1">
              <a:solidFill>
                <a:schemeClr val="bg1"/>
              </a:solidFill>
              <a:latin typeface="Segoe UI" panose="020B0502040204020203" pitchFamily="34" charset="0"/>
              <a:cs typeface="Segoe UI" panose="020B0502040204020203" pitchFamily="34" charset="0"/>
            </a:endParaRPr>
          </a:p>
        </xdr:txBody>
      </xdr:sp>
      <xdr:grpSp>
        <xdr:nvGrpSpPr>
          <xdr:cNvPr id="19" name="Group 18">
            <a:extLst>
              <a:ext uri="{FF2B5EF4-FFF2-40B4-BE49-F238E27FC236}">
                <a16:creationId xmlns:a16="http://schemas.microsoft.com/office/drawing/2014/main" id="{7028FE52-19B4-E989-0057-3EACB8FD7661}"/>
              </a:ext>
            </a:extLst>
          </xdr:cNvPr>
          <xdr:cNvGrpSpPr/>
        </xdr:nvGrpSpPr>
        <xdr:grpSpPr>
          <a:xfrm>
            <a:off x="5141558" y="725935"/>
            <a:ext cx="1904999" cy="1218574"/>
            <a:chOff x="5141558" y="725935"/>
            <a:chExt cx="1904999" cy="1218574"/>
          </a:xfrm>
        </xdr:grpSpPr>
        <xdr:sp macro="" textlink="">
          <xdr:nvSpPr>
            <xdr:cNvPr id="10" name="Rectangle: Rounded Corners 9">
              <a:extLst>
                <a:ext uri="{FF2B5EF4-FFF2-40B4-BE49-F238E27FC236}">
                  <a16:creationId xmlns:a16="http://schemas.microsoft.com/office/drawing/2014/main" id="{FAED8657-35AE-2EEC-0793-99001EF17A82}"/>
                </a:ext>
              </a:extLst>
            </xdr:cNvPr>
            <xdr:cNvSpPr/>
          </xdr:nvSpPr>
          <xdr:spPr>
            <a:xfrm>
              <a:off x="5203955" y="725935"/>
              <a:ext cx="1656000" cy="1218574"/>
            </a:xfrm>
            <a:prstGeom prst="roundRect">
              <a:avLst>
                <a:gd name="adj" fmla="val 7286"/>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nvGrpSpPr>
            <xdr:cNvPr id="17" name="Group 16">
              <a:extLst>
                <a:ext uri="{FF2B5EF4-FFF2-40B4-BE49-F238E27FC236}">
                  <a16:creationId xmlns:a16="http://schemas.microsoft.com/office/drawing/2014/main" id="{34DAC3BB-0AFD-72DA-B2F5-DFF639157B1B}"/>
                </a:ext>
              </a:extLst>
            </xdr:cNvPr>
            <xdr:cNvGrpSpPr/>
          </xdr:nvGrpSpPr>
          <xdr:grpSpPr>
            <a:xfrm>
              <a:off x="5141558" y="728952"/>
              <a:ext cx="1904999" cy="991380"/>
              <a:chOff x="5141558" y="728952"/>
              <a:chExt cx="1904999" cy="991380"/>
            </a:xfrm>
          </xdr:grpSpPr>
          <xdr:sp macro="" textlink="V_performance_analysis!A9">
            <xdr:nvSpPr>
              <xdr:cNvPr id="36" name="TextBox 35">
                <a:extLst>
                  <a:ext uri="{FF2B5EF4-FFF2-40B4-BE49-F238E27FC236}">
                    <a16:creationId xmlns:a16="http://schemas.microsoft.com/office/drawing/2014/main" id="{7BA210F0-9C33-3F8A-170A-BE66790E7551}"/>
                  </a:ext>
                </a:extLst>
              </xdr:cNvPr>
              <xdr:cNvSpPr txBox="1"/>
            </xdr:nvSpPr>
            <xdr:spPr>
              <a:xfrm>
                <a:off x="5141558" y="728952"/>
                <a:ext cx="1904999"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434955-17F3-47F6-8E36-E5AB4FA6E7DF}" type="TxLink">
                  <a:rPr lang="en-US" sz="2400" b="1" i="0" u="none" strike="noStrike">
                    <a:solidFill>
                      <a:schemeClr val="accent4">
                        <a:lumMod val="60000"/>
                        <a:lumOff val="40000"/>
                      </a:schemeClr>
                    </a:solidFill>
                    <a:effectLst/>
                    <a:latin typeface="Calibri"/>
                    <a:cs typeface="Calibri"/>
                  </a:rPr>
                  <a:pPr/>
                  <a:t> 215,809.92 </a:t>
                </a:fld>
                <a:endParaRPr lang="en-NG" sz="2400" b="1">
                  <a:solidFill>
                    <a:schemeClr val="accent4">
                      <a:lumMod val="60000"/>
                      <a:lumOff val="40000"/>
                    </a:schemeClr>
                  </a:solidFill>
                </a:endParaRPr>
              </a:p>
            </xdr:txBody>
          </xdr:sp>
          <xdr:sp macro="" textlink="">
            <xdr:nvSpPr>
              <xdr:cNvPr id="37" name="TextBox 36">
                <a:extLst>
                  <a:ext uri="{FF2B5EF4-FFF2-40B4-BE49-F238E27FC236}">
                    <a16:creationId xmlns:a16="http://schemas.microsoft.com/office/drawing/2014/main" id="{BBEA6370-B1F5-7162-8A09-D88E295E1193}"/>
                  </a:ext>
                </a:extLst>
              </xdr:cNvPr>
              <xdr:cNvSpPr txBox="1"/>
            </xdr:nvSpPr>
            <xdr:spPr>
              <a:xfrm>
                <a:off x="5238750" y="1127449"/>
                <a:ext cx="1564821" cy="592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Downtime (Hrs)</a:t>
                </a:r>
                <a:endParaRPr lang="en-NG" sz="1200" b="1">
                  <a:solidFill>
                    <a:schemeClr val="bg1"/>
                  </a:solidFill>
                </a:endParaRPr>
              </a:p>
            </xdr:txBody>
          </xdr:sp>
        </xdr:grpSp>
      </xdr:grpSp>
      <xdr:grpSp>
        <xdr:nvGrpSpPr>
          <xdr:cNvPr id="13" name="Group 12">
            <a:extLst>
              <a:ext uri="{FF2B5EF4-FFF2-40B4-BE49-F238E27FC236}">
                <a16:creationId xmlns:a16="http://schemas.microsoft.com/office/drawing/2014/main" id="{C0EB6FBB-133B-FAE0-2BEF-8BD3EFBAAA1D}"/>
              </a:ext>
            </a:extLst>
          </xdr:cNvPr>
          <xdr:cNvGrpSpPr/>
        </xdr:nvGrpSpPr>
        <xdr:grpSpPr>
          <a:xfrm>
            <a:off x="6904246" y="724109"/>
            <a:ext cx="1760036" cy="1220400"/>
            <a:chOff x="5472016" y="687057"/>
            <a:chExt cx="1809727" cy="1243691"/>
          </a:xfrm>
        </xdr:grpSpPr>
        <xdr:sp macro="" textlink="">
          <xdr:nvSpPr>
            <xdr:cNvPr id="48" name="Rectangle: Rounded Corners 47">
              <a:extLst>
                <a:ext uri="{FF2B5EF4-FFF2-40B4-BE49-F238E27FC236}">
                  <a16:creationId xmlns:a16="http://schemas.microsoft.com/office/drawing/2014/main" id="{83655E1E-81A8-59B8-2B91-11515861A659}"/>
                </a:ext>
              </a:extLst>
            </xdr:cNvPr>
            <xdr:cNvSpPr/>
          </xdr:nvSpPr>
          <xdr:spPr>
            <a:xfrm>
              <a:off x="5472016" y="687057"/>
              <a:ext cx="1702754" cy="1243691"/>
            </a:xfrm>
            <a:prstGeom prst="roundRect">
              <a:avLst>
                <a:gd name="adj" fmla="val 7286"/>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V_performance_analysis!B9">
          <xdr:nvSpPr>
            <xdr:cNvPr id="49" name="TextBox 48">
              <a:extLst>
                <a:ext uri="{FF2B5EF4-FFF2-40B4-BE49-F238E27FC236}">
                  <a16:creationId xmlns:a16="http://schemas.microsoft.com/office/drawing/2014/main" id="{19D55798-24FE-6BC7-2939-D4E3998579C6}"/>
                </a:ext>
              </a:extLst>
            </xdr:cNvPr>
            <xdr:cNvSpPr txBox="1"/>
          </xdr:nvSpPr>
          <xdr:spPr>
            <a:xfrm>
              <a:off x="5668324" y="690837"/>
              <a:ext cx="1613419" cy="573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6CDBE53-9A9E-4910-A059-1112B305D5A3}" type="TxLink">
                <a:rPr lang="en-US" sz="2400" b="1" i="0" u="none" strike="noStrike">
                  <a:solidFill>
                    <a:schemeClr val="accent4">
                      <a:lumMod val="60000"/>
                      <a:lumOff val="40000"/>
                    </a:schemeClr>
                  </a:solidFill>
                  <a:effectLst/>
                  <a:latin typeface="Calibri"/>
                  <a:ea typeface="+mn-ea"/>
                  <a:cs typeface="Calibri"/>
                </a:rPr>
                <a:pPr marL="0" indent="0"/>
                <a:t>2.598 B</a:t>
              </a:fld>
              <a:endParaRPr lang="en-NG" sz="2400" b="1" i="0" u="none" strike="noStrike">
                <a:solidFill>
                  <a:schemeClr val="accent4">
                    <a:lumMod val="60000"/>
                    <a:lumOff val="40000"/>
                  </a:schemeClr>
                </a:solidFill>
                <a:effectLst/>
                <a:latin typeface="Calibri"/>
                <a:ea typeface="+mn-ea"/>
                <a:cs typeface="Calibri"/>
              </a:endParaRPr>
            </a:p>
          </xdr:txBody>
        </xdr:sp>
        <xdr:sp macro="" textlink="">
          <xdr:nvSpPr>
            <xdr:cNvPr id="50" name="TextBox 49">
              <a:extLst>
                <a:ext uri="{FF2B5EF4-FFF2-40B4-BE49-F238E27FC236}">
                  <a16:creationId xmlns:a16="http://schemas.microsoft.com/office/drawing/2014/main" id="{6DD2B2C7-E655-9A35-EF51-887A83CA484D}"/>
                </a:ext>
              </a:extLst>
            </xdr:cNvPr>
            <xdr:cNvSpPr txBox="1"/>
          </xdr:nvSpPr>
          <xdr:spPr>
            <a:xfrm>
              <a:off x="5508412" y="1127809"/>
              <a:ext cx="1658970" cy="604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Defect</a:t>
              </a:r>
              <a:r>
                <a:rPr lang="en-US" sz="1200" b="1" baseline="0">
                  <a:solidFill>
                    <a:schemeClr val="bg1"/>
                  </a:solidFill>
                </a:rPr>
                <a:t> Quantity</a:t>
              </a:r>
              <a:endParaRPr lang="en-NG" sz="1200" b="1">
                <a:solidFill>
                  <a:schemeClr val="bg1"/>
                </a:solidFill>
              </a:endParaRPr>
            </a:p>
          </xdr:txBody>
        </xdr:sp>
      </xdr:grpSp>
      <xdr:sp macro="" textlink="">
        <xdr:nvSpPr>
          <xdr:cNvPr id="53" name="Rectangle: Rounded Corners 52">
            <a:extLst>
              <a:ext uri="{FF2B5EF4-FFF2-40B4-BE49-F238E27FC236}">
                <a16:creationId xmlns:a16="http://schemas.microsoft.com/office/drawing/2014/main" id="{CB90374B-C3BF-6AA0-D5F3-27E085A87D90}"/>
              </a:ext>
            </a:extLst>
          </xdr:cNvPr>
          <xdr:cNvSpPr/>
        </xdr:nvSpPr>
        <xdr:spPr>
          <a:xfrm>
            <a:off x="8611376" y="718933"/>
            <a:ext cx="1681455" cy="1220400"/>
          </a:xfrm>
          <a:prstGeom prst="roundRect">
            <a:avLst>
              <a:gd name="adj" fmla="val 7286"/>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V_performance_analysis!C9">
        <xdr:nvSpPr>
          <xdr:cNvPr id="54" name="TextBox 53">
            <a:extLst>
              <a:ext uri="{FF2B5EF4-FFF2-40B4-BE49-F238E27FC236}">
                <a16:creationId xmlns:a16="http://schemas.microsoft.com/office/drawing/2014/main" id="{AB1ED26B-9089-41B8-5C32-7F721CA49C98}"/>
              </a:ext>
            </a:extLst>
          </xdr:cNvPr>
          <xdr:cNvSpPr txBox="1"/>
        </xdr:nvSpPr>
        <xdr:spPr>
          <a:xfrm>
            <a:off x="8582220" y="739063"/>
            <a:ext cx="2118828" cy="68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FEABFA-F9B9-4D53-A730-103A972301DA}" type="TxLink">
              <a:rPr lang="en-US" sz="2400" b="1" i="0" u="none" strike="noStrike">
                <a:solidFill>
                  <a:schemeClr val="accent4">
                    <a:lumMod val="60000"/>
                    <a:lumOff val="40000"/>
                  </a:schemeClr>
                </a:solidFill>
                <a:effectLst/>
                <a:latin typeface="Calibri"/>
                <a:ea typeface="+mn-ea"/>
                <a:cs typeface="Calibri"/>
              </a:rPr>
              <a:pPr marL="0" indent="0"/>
              <a:t>£1,269.6 B</a:t>
            </a:fld>
            <a:endParaRPr lang="en-NG" sz="2400" b="1" i="0" u="none" strike="noStrike">
              <a:solidFill>
                <a:schemeClr val="accent4">
                  <a:lumMod val="60000"/>
                  <a:lumOff val="40000"/>
                </a:schemeClr>
              </a:solidFill>
              <a:effectLst/>
              <a:latin typeface="Calibri"/>
              <a:ea typeface="+mn-ea"/>
              <a:cs typeface="Calibri"/>
            </a:endParaRPr>
          </a:p>
        </xdr:txBody>
      </xdr:sp>
      <xdr:sp macro="" textlink="">
        <xdr:nvSpPr>
          <xdr:cNvPr id="55" name="TextBox 54">
            <a:extLst>
              <a:ext uri="{FF2B5EF4-FFF2-40B4-BE49-F238E27FC236}">
                <a16:creationId xmlns:a16="http://schemas.microsoft.com/office/drawing/2014/main" id="{71B49550-C79E-78F4-0F3D-971840362063}"/>
              </a:ext>
            </a:extLst>
          </xdr:cNvPr>
          <xdr:cNvSpPr txBox="1"/>
        </xdr:nvSpPr>
        <xdr:spPr>
          <a:xfrm>
            <a:off x="8426709" y="1166327"/>
            <a:ext cx="1817526" cy="66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      Total </a:t>
            </a:r>
            <a:r>
              <a:rPr lang="en-US" sz="1200" b="1" baseline="0">
                <a:solidFill>
                  <a:schemeClr val="bg1"/>
                </a:solidFill>
              </a:rPr>
              <a:t> Cost Implication</a:t>
            </a:r>
            <a:endParaRPr lang="en-NG" sz="1200" b="1">
              <a:solidFill>
                <a:schemeClr val="bg1"/>
              </a:solidFill>
            </a:endParaRPr>
          </a:p>
        </xdr:txBody>
      </xdr:sp>
      <xdr:sp macro="" textlink="">
        <xdr:nvSpPr>
          <xdr:cNvPr id="58" name="Rectangle: Rounded Corners 57">
            <a:extLst>
              <a:ext uri="{FF2B5EF4-FFF2-40B4-BE49-F238E27FC236}">
                <a16:creationId xmlns:a16="http://schemas.microsoft.com/office/drawing/2014/main" id="{02B64472-5045-0BB5-102B-6BEE91F78B6B}"/>
              </a:ext>
            </a:extLst>
          </xdr:cNvPr>
          <xdr:cNvSpPr/>
        </xdr:nvSpPr>
        <xdr:spPr>
          <a:xfrm>
            <a:off x="10360867" y="835867"/>
            <a:ext cx="2644613" cy="1117730"/>
          </a:xfrm>
          <a:prstGeom prst="roundRect">
            <a:avLst>
              <a:gd name="adj" fmla="val 7286"/>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mc:AlternateContent xmlns:mc="http://schemas.openxmlformats.org/markup-compatibility/2006" xmlns:a14="http://schemas.microsoft.com/office/drawing/2010/main">
        <mc:Choice Requires="a14">
          <xdr:graphicFrame macro="">
            <xdr:nvGraphicFramePr>
              <xdr:cNvPr id="5121" name="Category 1">
                <a:extLst>
                  <a:ext uri="{FF2B5EF4-FFF2-40B4-BE49-F238E27FC236}">
                    <a16:creationId xmlns:a16="http://schemas.microsoft.com/office/drawing/2014/main" id="{F03BF65C-2DE8-465F-B1EE-C033AD0996A5}"/>
                  </a:ext>
                </a:extLst>
              </xdr:cNvPr>
              <xdr:cNvGraphicFramePr>
                <a:graphicFrameLocks/>
              </xdr:cNvGraphicFramePr>
            </xdr:nvGraphicFramePr>
            <xdr:xfrm>
              <a:off x="10380306" y="845588"/>
              <a:ext cx="2585357" cy="923342"/>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23109" y="858330"/>
                <a:ext cx="2574330" cy="90503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128" name="Rectangle: Rounded Corners 5127">
            <a:extLst>
              <a:ext uri="{FF2B5EF4-FFF2-40B4-BE49-F238E27FC236}">
                <a16:creationId xmlns:a16="http://schemas.microsoft.com/office/drawing/2014/main" id="{8F10D248-E1A0-40BB-B290-6EB9DE7A2597}"/>
              </a:ext>
            </a:extLst>
          </xdr:cNvPr>
          <xdr:cNvSpPr/>
        </xdr:nvSpPr>
        <xdr:spPr>
          <a:xfrm>
            <a:off x="10390024" y="1982755"/>
            <a:ext cx="2624235" cy="4840255"/>
          </a:xfrm>
          <a:prstGeom prst="roundRect">
            <a:avLst>
              <a:gd name="adj" fmla="val 4701"/>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5129" name="Rectangle: Rounded Corners 5128">
            <a:extLst>
              <a:ext uri="{FF2B5EF4-FFF2-40B4-BE49-F238E27FC236}">
                <a16:creationId xmlns:a16="http://schemas.microsoft.com/office/drawing/2014/main" id="{DCCA1175-EE6D-4FD5-B891-B0387F89EBA0}"/>
              </a:ext>
            </a:extLst>
          </xdr:cNvPr>
          <xdr:cNvSpPr/>
        </xdr:nvSpPr>
        <xdr:spPr>
          <a:xfrm>
            <a:off x="2060510" y="1992474"/>
            <a:ext cx="4062704" cy="2604796"/>
          </a:xfrm>
          <a:prstGeom prst="roundRect">
            <a:avLst>
              <a:gd name="adj" fmla="val 3035"/>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aphicFrame macro="">
        <xdr:nvGraphicFramePr>
          <xdr:cNvPr id="5131" name="Chart 5130">
            <a:extLst>
              <a:ext uri="{FF2B5EF4-FFF2-40B4-BE49-F238E27FC236}">
                <a16:creationId xmlns:a16="http://schemas.microsoft.com/office/drawing/2014/main" id="{1C9E7E74-83CC-4394-B188-883BEA59563D}"/>
              </a:ext>
            </a:extLst>
          </xdr:cNvPr>
          <xdr:cNvGraphicFramePr>
            <a:graphicFrameLocks/>
          </xdr:cNvGraphicFramePr>
        </xdr:nvGraphicFramePr>
        <xdr:xfrm>
          <a:off x="2313214" y="1885561"/>
          <a:ext cx="4169618" cy="282834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165" name="Rectangle: Rounded Corners 5164">
            <a:extLst>
              <a:ext uri="{FF2B5EF4-FFF2-40B4-BE49-F238E27FC236}">
                <a16:creationId xmlns:a16="http://schemas.microsoft.com/office/drawing/2014/main" id="{D349BA35-98C6-4939-8E13-321003D97469}"/>
              </a:ext>
            </a:extLst>
          </xdr:cNvPr>
          <xdr:cNvSpPr/>
        </xdr:nvSpPr>
        <xdr:spPr>
          <a:xfrm>
            <a:off x="6191250" y="1982755"/>
            <a:ext cx="4130740" cy="2603240"/>
          </a:xfrm>
          <a:prstGeom prst="roundRect">
            <a:avLst>
              <a:gd name="adj" fmla="val 3035"/>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aphicFrame macro="">
        <xdr:nvGraphicFramePr>
          <xdr:cNvPr id="5135" name="Chart 5134">
            <a:extLst>
              <a:ext uri="{FF2B5EF4-FFF2-40B4-BE49-F238E27FC236}">
                <a16:creationId xmlns:a16="http://schemas.microsoft.com/office/drawing/2014/main" id="{08D0624D-55A0-441B-8E5A-B435D62C8838}"/>
              </a:ext>
            </a:extLst>
          </xdr:cNvPr>
          <xdr:cNvGraphicFramePr>
            <a:graphicFrameLocks/>
          </xdr:cNvGraphicFramePr>
        </xdr:nvGraphicFramePr>
        <xdr:xfrm>
          <a:off x="6443953" y="1914719"/>
          <a:ext cx="3936352" cy="2768126"/>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166" name="Rectangle: Rounded Corners 5165">
            <a:extLst>
              <a:ext uri="{FF2B5EF4-FFF2-40B4-BE49-F238E27FC236}">
                <a16:creationId xmlns:a16="http://schemas.microsoft.com/office/drawing/2014/main" id="{E1B6EF11-1616-4B41-9919-45A1790B495B}"/>
              </a:ext>
            </a:extLst>
          </xdr:cNvPr>
          <xdr:cNvSpPr/>
        </xdr:nvSpPr>
        <xdr:spPr>
          <a:xfrm>
            <a:off x="2070230" y="4645867"/>
            <a:ext cx="8251759" cy="2177143"/>
          </a:xfrm>
          <a:prstGeom prst="roundRect">
            <a:avLst>
              <a:gd name="adj" fmla="val 4701"/>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aphicFrame macro="">
        <xdr:nvGraphicFramePr>
          <xdr:cNvPr id="5163" name="Chart 5162">
            <a:extLst>
              <a:ext uri="{FF2B5EF4-FFF2-40B4-BE49-F238E27FC236}">
                <a16:creationId xmlns:a16="http://schemas.microsoft.com/office/drawing/2014/main" id="{CFFDAE80-70F2-4416-8292-5382623F62E0}"/>
              </a:ext>
            </a:extLst>
          </xdr:cNvPr>
          <xdr:cNvGraphicFramePr>
            <a:graphicFrameLocks/>
          </xdr:cNvGraphicFramePr>
        </xdr:nvGraphicFramePr>
        <xdr:xfrm>
          <a:off x="2147984" y="4538954"/>
          <a:ext cx="4422322" cy="219658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160" name="Chart 5159">
            <a:extLst>
              <a:ext uri="{FF2B5EF4-FFF2-40B4-BE49-F238E27FC236}">
                <a16:creationId xmlns:a16="http://schemas.microsoft.com/office/drawing/2014/main" id="{6C5210DB-DD68-4471-9901-1D840EE54348}"/>
              </a:ext>
            </a:extLst>
          </xdr:cNvPr>
          <xdr:cNvGraphicFramePr>
            <a:graphicFrameLocks/>
          </xdr:cNvGraphicFramePr>
        </xdr:nvGraphicFramePr>
        <xdr:xfrm>
          <a:off x="6511990" y="4636146"/>
          <a:ext cx="3926631" cy="214798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178" name="Chart 5177">
            <a:extLst>
              <a:ext uri="{FF2B5EF4-FFF2-40B4-BE49-F238E27FC236}">
                <a16:creationId xmlns:a16="http://schemas.microsoft.com/office/drawing/2014/main" id="{08CABA9A-E56E-45CA-A037-6DD4C5AFB36E}"/>
              </a:ext>
            </a:extLst>
          </xdr:cNvPr>
          <xdr:cNvGraphicFramePr>
            <a:graphicFrameLocks/>
          </xdr:cNvGraphicFramePr>
        </xdr:nvGraphicFramePr>
        <xdr:xfrm>
          <a:off x="10399745" y="2011914"/>
          <a:ext cx="2614515" cy="2507602"/>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40" name="Group 39">
            <a:extLst>
              <a:ext uri="{FF2B5EF4-FFF2-40B4-BE49-F238E27FC236}">
                <a16:creationId xmlns:a16="http://schemas.microsoft.com/office/drawing/2014/main" id="{3F75A7A6-880A-6E2A-88D2-336D45FCEA81}"/>
              </a:ext>
            </a:extLst>
          </xdr:cNvPr>
          <xdr:cNvGrpSpPr/>
        </xdr:nvGrpSpPr>
        <xdr:grpSpPr>
          <a:xfrm>
            <a:off x="651200" y="320739"/>
            <a:ext cx="1370432" cy="6555729"/>
            <a:chOff x="651200" y="320739"/>
            <a:chExt cx="1370432" cy="6555729"/>
          </a:xfrm>
        </xdr:grpSpPr>
        <xdr:sp macro="" textlink="">
          <xdr:nvSpPr>
            <xdr:cNvPr id="9" name="Rectangle: Rounded Corners 8">
              <a:extLst>
                <a:ext uri="{FF2B5EF4-FFF2-40B4-BE49-F238E27FC236}">
                  <a16:creationId xmlns:a16="http://schemas.microsoft.com/office/drawing/2014/main" id="{7E8C7EBA-59E9-3806-303D-23193EB387F6}"/>
                </a:ext>
              </a:extLst>
            </xdr:cNvPr>
            <xdr:cNvSpPr/>
          </xdr:nvSpPr>
          <xdr:spPr>
            <a:xfrm>
              <a:off x="670637" y="427652"/>
              <a:ext cx="1312117" cy="6395358"/>
            </a:xfrm>
            <a:prstGeom prst="roundRect">
              <a:avLst>
                <a:gd name="adj" fmla="val 7908"/>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rgbClr val="2E2E2E"/>
                </a:solidFill>
              </a:endParaRPr>
            </a:p>
          </xdr:txBody>
        </xdr:sp>
        <xdr:pic>
          <xdr:nvPicPr>
            <xdr:cNvPr id="31" name="Picture 30">
              <a:extLst>
                <a:ext uri="{FF2B5EF4-FFF2-40B4-BE49-F238E27FC236}">
                  <a16:creationId xmlns:a16="http://schemas.microsoft.com/office/drawing/2014/main" id="{F0E6359E-0685-4A12-94B4-DAC6AC1B575C}"/>
                </a:ext>
              </a:extLst>
            </xdr:cNvPr>
            <xdr:cNvPicPr>
              <a:picLocks noChangeAspect="1"/>
            </xdr:cNvPicPr>
          </xdr:nvPicPr>
          <xdr:blipFill>
            <a:blip xmlns:r="http://schemas.openxmlformats.org/officeDocument/2006/relationships" r:embed="rId6"/>
            <a:stretch>
              <a:fillRect/>
            </a:stretch>
          </xdr:blipFill>
          <xdr:spPr>
            <a:xfrm>
              <a:off x="660918" y="320739"/>
              <a:ext cx="1331556" cy="1399592"/>
            </a:xfrm>
            <a:prstGeom prst="rect">
              <a:avLst/>
            </a:prstGeom>
          </xdr:spPr>
        </xdr:pic>
        <xdr:sp macro="" textlink="">
          <xdr:nvSpPr>
            <xdr:cNvPr id="5145" name="Scroll: Horizontal 5144">
              <a:extLst>
                <a:ext uri="{FF2B5EF4-FFF2-40B4-BE49-F238E27FC236}">
                  <a16:creationId xmlns:a16="http://schemas.microsoft.com/office/drawing/2014/main" id="{D1CB7AC1-4167-1562-2F2D-22253BE072A6}"/>
                </a:ext>
              </a:extLst>
            </xdr:cNvPr>
            <xdr:cNvSpPr/>
          </xdr:nvSpPr>
          <xdr:spPr>
            <a:xfrm>
              <a:off x="728954" y="1875843"/>
              <a:ext cx="1205205" cy="1010816"/>
            </a:xfrm>
            <a:prstGeom prst="horizontalScroll">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143" name="TextBox 5142">
              <a:hlinkClick xmlns:r="http://schemas.openxmlformats.org/officeDocument/2006/relationships" r:id="rId7"/>
              <a:extLst>
                <a:ext uri="{FF2B5EF4-FFF2-40B4-BE49-F238E27FC236}">
                  <a16:creationId xmlns:a16="http://schemas.microsoft.com/office/drawing/2014/main" id="{250F21FE-803F-3CCD-08FA-05F5B8830009}"/>
                </a:ext>
              </a:extLst>
            </xdr:cNvPr>
            <xdr:cNvSpPr txBox="1"/>
          </xdr:nvSpPr>
          <xdr:spPr>
            <a:xfrm>
              <a:off x="748393" y="2011913"/>
              <a:ext cx="1224643" cy="72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a:solidFill>
                    <a:schemeClr val="bg1"/>
                  </a:solidFill>
                  <a:latin typeface="Segoe UI" panose="020B0502040204020203" pitchFamily="34" charset="0"/>
                  <a:cs typeface="Segoe UI" panose="020B0502040204020203" pitchFamily="34" charset="0"/>
                </a:rPr>
                <a:t>Vendor Analysis Report</a:t>
              </a:r>
              <a:endParaRPr lang="en-NG" sz="1200" b="1" i="0">
                <a:solidFill>
                  <a:schemeClr val="bg1"/>
                </a:solidFill>
                <a:latin typeface="Segoe UI" panose="020B0502040204020203" pitchFamily="34" charset="0"/>
                <a:cs typeface="Segoe UI" panose="020B0502040204020203" pitchFamily="34" charset="0"/>
              </a:endParaRPr>
            </a:p>
          </xdr:txBody>
        </xdr:sp>
        <xdr:sp macro="" textlink="">
          <xdr:nvSpPr>
            <xdr:cNvPr id="5146" name="Scroll: Horizontal 5145">
              <a:extLst>
                <a:ext uri="{FF2B5EF4-FFF2-40B4-BE49-F238E27FC236}">
                  <a16:creationId xmlns:a16="http://schemas.microsoft.com/office/drawing/2014/main" id="{7887823C-3BE9-4060-B2DF-9A4D5D0DA97A}"/>
                </a:ext>
              </a:extLst>
            </xdr:cNvPr>
            <xdr:cNvSpPr/>
          </xdr:nvSpPr>
          <xdr:spPr>
            <a:xfrm>
              <a:off x="728569" y="3119922"/>
              <a:ext cx="1205205" cy="1010816"/>
            </a:xfrm>
            <a:prstGeom prst="horizontalScroll">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150" name="TextBox 5149">
              <a:hlinkClick xmlns:r="http://schemas.openxmlformats.org/officeDocument/2006/relationships" r:id="rId8"/>
              <a:extLst>
                <a:ext uri="{FF2B5EF4-FFF2-40B4-BE49-F238E27FC236}">
                  <a16:creationId xmlns:a16="http://schemas.microsoft.com/office/drawing/2014/main" id="{F007DA8E-0A7C-E596-5DB8-AAD2991ABCFB}"/>
                </a:ext>
              </a:extLst>
            </xdr:cNvPr>
            <xdr:cNvSpPr txBox="1"/>
          </xdr:nvSpPr>
          <xdr:spPr>
            <a:xfrm>
              <a:off x="796989" y="3304592"/>
              <a:ext cx="1224643" cy="796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panose="020B0502040204020203" pitchFamily="34" charset="0"/>
                  <a:cs typeface="Segoe UI" panose="020B0502040204020203" pitchFamily="34" charset="0"/>
                </a:rPr>
                <a:t>Material and Defect type Analysis</a:t>
              </a:r>
              <a:r>
                <a:rPr lang="en-US" sz="1100" b="1" baseline="0">
                  <a:latin typeface="Segoe UI" panose="020B0502040204020203" pitchFamily="34" charset="0"/>
                  <a:cs typeface="Segoe UI" panose="020B0502040204020203" pitchFamily="34" charset="0"/>
                </a:rPr>
                <a:t> Report</a:t>
              </a:r>
              <a:endParaRPr lang="en-NG" sz="1100" b="1">
                <a:latin typeface="Segoe UI" panose="020B0502040204020203" pitchFamily="34" charset="0"/>
                <a:cs typeface="Segoe UI" panose="020B0502040204020203" pitchFamily="34" charset="0"/>
              </a:endParaRPr>
            </a:p>
          </xdr:txBody>
        </xdr:sp>
        <xdr:pic>
          <xdr:nvPicPr>
            <xdr:cNvPr id="5176" name="Picture 5175">
              <a:hlinkClick xmlns:r="http://schemas.openxmlformats.org/officeDocument/2006/relationships" r:id="rId9"/>
              <a:extLst>
                <a:ext uri="{FF2B5EF4-FFF2-40B4-BE49-F238E27FC236}">
                  <a16:creationId xmlns:a16="http://schemas.microsoft.com/office/drawing/2014/main" id="{D46BA280-DBF3-4469-3634-CD583AAF137F}"/>
                </a:ext>
              </a:extLst>
            </xdr:cNvPr>
            <xdr:cNvPicPr>
              <a:picLocks noChangeAspect="1"/>
            </xdr:cNvPicPr>
          </xdr:nvPicPr>
          <xdr:blipFill>
            <a:blip xmlns:r="http://schemas.openxmlformats.org/officeDocument/2006/relationships" r:embed="rId10"/>
            <a:stretch>
              <a:fillRect/>
            </a:stretch>
          </xdr:blipFill>
          <xdr:spPr>
            <a:xfrm>
              <a:off x="651200" y="5637245"/>
              <a:ext cx="1331556" cy="1239223"/>
            </a:xfrm>
            <a:prstGeom prst="rect">
              <a:avLst/>
            </a:prstGeom>
          </xdr:spPr>
        </xdr:pic>
        <mc:AlternateContent xmlns:mc="http://schemas.openxmlformats.org/markup-compatibility/2006" xmlns:tsle="http://schemas.microsoft.com/office/drawing/2012/timeslicer">
          <mc:Choice Requires="tsle">
            <xdr:graphicFrame macro="">
              <xdr:nvGraphicFramePr>
                <xdr:cNvPr id="5184" name="Date">
                  <a:extLst>
                    <a:ext uri="{FF2B5EF4-FFF2-40B4-BE49-F238E27FC236}">
                      <a16:creationId xmlns:a16="http://schemas.microsoft.com/office/drawing/2014/main" id="{F76179B7-C256-B88B-59EB-F9A83FA873EE}"/>
                    </a:ext>
                  </a:extLst>
                </xdr:cNvPr>
                <xdr:cNvGraphicFramePr/>
              </xdr:nvGraphicFramePr>
              <xdr:xfrm>
                <a:off x="748392" y="4276531"/>
                <a:ext cx="1166327" cy="1302397"/>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32275" y="4221257"/>
                  <a:ext cx="1161353" cy="1276578"/>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grpSp>
      <xdr:sp macro="" textlink="">
        <xdr:nvSpPr>
          <xdr:cNvPr id="5186" name="Rectangle: Rounded Corners 5185">
            <a:extLst>
              <a:ext uri="{FF2B5EF4-FFF2-40B4-BE49-F238E27FC236}">
                <a16:creationId xmlns:a16="http://schemas.microsoft.com/office/drawing/2014/main" id="{7C43248D-20B1-404E-ACD8-28F8C9FABA64}"/>
              </a:ext>
            </a:extLst>
          </xdr:cNvPr>
          <xdr:cNvSpPr/>
        </xdr:nvSpPr>
        <xdr:spPr>
          <a:xfrm>
            <a:off x="10351148" y="239875"/>
            <a:ext cx="2663112" cy="615431"/>
          </a:xfrm>
          <a:prstGeom prst="roundRect">
            <a:avLst>
              <a:gd name="adj" fmla="val 7286"/>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mc:AlternateContent xmlns:mc="http://schemas.openxmlformats.org/markup-compatibility/2006" xmlns:a14="http://schemas.microsoft.com/office/drawing/2010/main">
        <mc:Choice Requires="a14">
          <xdr:graphicFrame macro="">
            <xdr:nvGraphicFramePr>
              <xdr:cNvPr id="5185" name="Defect Type 1">
                <a:extLst>
                  <a:ext uri="{FF2B5EF4-FFF2-40B4-BE49-F238E27FC236}">
                    <a16:creationId xmlns:a16="http://schemas.microsoft.com/office/drawing/2014/main" id="{DD2E2032-3DA9-41EF-AC44-6D546DF98E87}"/>
                  </a:ext>
                </a:extLst>
              </xdr:cNvPr>
              <xdr:cNvGraphicFramePr/>
            </xdr:nvGraphicFramePr>
            <xdr:xfrm>
              <a:off x="10370587" y="233264"/>
              <a:ext cx="2595076" cy="612323"/>
            </xdr:xfrm>
            <a:graphic>
              <a:graphicData uri="http://schemas.microsoft.com/office/drawing/2010/slicer">
                <sle:slicer xmlns:sle="http://schemas.microsoft.com/office/drawing/2010/slicer" name="Defect Type 1"/>
              </a:graphicData>
            </a:graphic>
          </xdr:graphicFrame>
        </mc:Choice>
        <mc:Fallback xmlns="">
          <xdr:sp macro="" textlink="">
            <xdr:nvSpPr>
              <xdr:cNvPr id="0" name=""/>
              <xdr:cNvSpPr>
                <a:spLocks noTextEdit="1"/>
              </xdr:cNvSpPr>
            </xdr:nvSpPr>
            <xdr:spPr>
              <a:xfrm>
                <a:off x="10413431" y="258145"/>
                <a:ext cx="2584008" cy="60018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5188" name="Chart 5187">
            <a:extLst>
              <a:ext uri="{FF2B5EF4-FFF2-40B4-BE49-F238E27FC236}">
                <a16:creationId xmlns:a16="http://schemas.microsoft.com/office/drawing/2014/main" id="{3B98A253-146E-4B64-B81C-75C20A203802}"/>
              </a:ext>
            </a:extLst>
          </xdr:cNvPr>
          <xdr:cNvGraphicFramePr>
            <a:graphicFrameLocks/>
          </xdr:cNvGraphicFramePr>
        </xdr:nvGraphicFramePr>
        <xdr:xfrm>
          <a:off x="10409464" y="4470917"/>
          <a:ext cx="2449286" cy="2410409"/>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21" name="Rectangle: Rounded Corners 20">
            <a:extLst>
              <a:ext uri="{FF2B5EF4-FFF2-40B4-BE49-F238E27FC236}">
                <a16:creationId xmlns:a16="http://schemas.microsoft.com/office/drawing/2014/main" id="{0822E26E-DFF3-59E0-E0CC-5FBD94A8190D}"/>
              </a:ext>
            </a:extLst>
          </xdr:cNvPr>
          <xdr:cNvSpPr/>
        </xdr:nvSpPr>
        <xdr:spPr>
          <a:xfrm>
            <a:off x="3636024" y="742264"/>
            <a:ext cx="1526400" cy="1211333"/>
          </a:xfrm>
          <a:prstGeom prst="roundRect">
            <a:avLst>
              <a:gd name="adj" fmla="val 7286"/>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nvGrpSpPr>
          <xdr:cNvPr id="22" name="Group 21">
            <a:extLst>
              <a:ext uri="{FF2B5EF4-FFF2-40B4-BE49-F238E27FC236}">
                <a16:creationId xmlns:a16="http://schemas.microsoft.com/office/drawing/2014/main" id="{8C62502F-DCB4-61AB-5CC6-E27F95D3EEBD}"/>
              </a:ext>
            </a:extLst>
          </xdr:cNvPr>
          <xdr:cNvGrpSpPr/>
        </xdr:nvGrpSpPr>
        <xdr:grpSpPr>
          <a:xfrm>
            <a:off x="3670818" y="793878"/>
            <a:ext cx="1467628" cy="926452"/>
            <a:chOff x="5335943" y="777549"/>
            <a:chExt cx="1467628" cy="746804"/>
          </a:xfrm>
        </xdr:grpSpPr>
        <xdr:sp macro="" textlink="V_performance_analysis!A5">
          <xdr:nvSpPr>
            <xdr:cNvPr id="23" name="TextBox 22">
              <a:extLst>
                <a:ext uri="{FF2B5EF4-FFF2-40B4-BE49-F238E27FC236}">
                  <a16:creationId xmlns:a16="http://schemas.microsoft.com/office/drawing/2014/main" id="{1F72DB65-9485-C6FB-9064-275CB40A7AAF}"/>
                </a:ext>
              </a:extLst>
            </xdr:cNvPr>
            <xdr:cNvSpPr txBox="1"/>
          </xdr:nvSpPr>
          <xdr:spPr>
            <a:xfrm>
              <a:off x="5786145" y="777549"/>
              <a:ext cx="602603"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BBEC88-6E18-4F3A-AC2E-FAF23F50015D}" type="TxLink">
                <a:rPr lang="en-US" sz="2400" b="0" i="0" u="none" strike="noStrike">
                  <a:solidFill>
                    <a:schemeClr val="accent4">
                      <a:lumMod val="60000"/>
                      <a:lumOff val="40000"/>
                    </a:schemeClr>
                  </a:solidFill>
                  <a:effectLst/>
                  <a:latin typeface="Calibri"/>
                  <a:cs typeface="Calibri"/>
                </a:rPr>
                <a:pPr/>
                <a:t>30</a:t>
              </a:fld>
              <a:endParaRPr lang="en-NG" sz="2400" b="1">
                <a:solidFill>
                  <a:schemeClr val="accent4">
                    <a:lumMod val="60000"/>
                    <a:lumOff val="40000"/>
                  </a:schemeClr>
                </a:solidFill>
              </a:endParaRPr>
            </a:p>
          </xdr:txBody>
        </xdr:sp>
        <xdr:sp macro="" textlink="">
          <xdr:nvSpPr>
            <xdr:cNvPr id="24" name="TextBox 23">
              <a:extLst>
                <a:ext uri="{FF2B5EF4-FFF2-40B4-BE49-F238E27FC236}">
                  <a16:creationId xmlns:a16="http://schemas.microsoft.com/office/drawing/2014/main" id="{26335412-F3FB-8D9B-63E2-75D6D2B412B4}"/>
                </a:ext>
              </a:extLst>
            </xdr:cNvPr>
            <xdr:cNvSpPr txBox="1"/>
          </xdr:nvSpPr>
          <xdr:spPr>
            <a:xfrm>
              <a:off x="5335943" y="1132508"/>
              <a:ext cx="1467628" cy="391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Distinct Count of Plant Locations</a:t>
              </a:r>
              <a:endParaRPr lang="en-NG" sz="1200" b="1">
                <a:solidFill>
                  <a:schemeClr val="bg1"/>
                </a:solidFill>
              </a:endParaRPr>
            </a:p>
          </xdr:txBody>
        </xdr:sp>
      </xdr:grpSp>
      <xdr:sp macro="" textlink="">
        <xdr:nvSpPr>
          <xdr:cNvPr id="26" name="Rectangle: Rounded Corners 25">
            <a:extLst>
              <a:ext uri="{FF2B5EF4-FFF2-40B4-BE49-F238E27FC236}">
                <a16:creationId xmlns:a16="http://schemas.microsoft.com/office/drawing/2014/main" id="{6CF90CCF-A108-0E79-E296-82968CB2F680}"/>
              </a:ext>
            </a:extLst>
          </xdr:cNvPr>
          <xdr:cNvSpPr/>
        </xdr:nvSpPr>
        <xdr:spPr>
          <a:xfrm>
            <a:off x="2041071" y="739153"/>
            <a:ext cx="1558076" cy="1218574"/>
          </a:xfrm>
          <a:prstGeom prst="roundRect">
            <a:avLst>
              <a:gd name="adj" fmla="val 7286"/>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nvGrpSpPr>
          <xdr:cNvPr id="27" name="Group 26">
            <a:extLst>
              <a:ext uri="{FF2B5EF4-FFF2-40B4-BE49-F238E27FC236}">
                <a16:creationId xmlns:a16="http://schemas.microsoft.com/office/drawing/2014/main" id="{99F5D2A4-8B03-D00E-936B-6CCE62F0B364}"/>
              </a:ext>
            </a:extLst>
          </xdr:cNvPr>
          <xdr:cNvGrpSpPr/>
        </xdr:nvGrpSpPr>
        <xdr:grpSpPr>
          <a:xfrm>
            <a:off x="2170922" y="781047"/>
            <a:ext cx="1467628" cy="1017040"/>
            <a:chOff x="5335943" y="767829"/>
            <a:chExt cx="1467628" cy="1017040"/>
          </a:xfrm>
        </xdr:grpSpPr>
        <xdr:sp macro="" textlink="V_performance_analysis!A2">
          <xdr:nvSpPr>
            <xdr:cNvPr id="28" name="TextBox 27">
              <a:extLst>
                <a:ext uri="{FF2B5EF4-FFF2-40B4-BE49-F238E27FC236}">
                  <a16:creationId xmlns:a16="http://schemas.microsoft.com/office/drawing/2014/main" id="{336AD5C4-2B68-800E-CE33-D18F63FE1778}"/>
                </a:ext>
              </a:extLst>
            </xdr:cNvPr>
            <xdr:cNvSpPr txBox="1"/>
          </xdr:nvSpPr>
          <xdr:spPr>
            <a:xfrm>
              <a:off x="5672622" y="767829"/>
              <a:ext cx="1001097"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994CB9-E0A7-4A69-9D31-DBC525F9805A}" type="TxLink">
                <a:rPr lang="en-US" sz="2400" b="0" i="0" u="none" strike="noStrike">
                  <a:solidFill>
                    <a:schemeClr val="accent4">
                      <a:lumMod val="60000"/>
                      <a:lumOff val="40000"/>
                    </a:schemeClr>
                  </a:solidFill>
                  <a:effectLst/>
                  <a:latin typeface="Calibri"/>
                  <a:cs typeface="Calibri"/>
                </a:rPr>
                <a:pPr/>
                <a:t>318</a:t>
              </a:fld>
              <a:endParaRPr lang="en-NG" sz="2400" b="1">
                <a:solidFill>
                  <a:schemeClr val="accent4">
                    <a:lumMod val="60000"/>
                    <a:lumOff val="40000"/>
                  </a:schemeClr>
                </a:solidFill>
              </a:endParaRPr>
            </a:p>
          </xdr:txBody>
        </xdr:sp>
        <xdr:sp macro="" textlink="">
          <xdr:nvSpPr>
            <xdr:cNvPr id="29" name="TextBox 28">
              <a:extLst>
                <a:ext uri="{FF2B5EF4-FFF2-40B4-BE49-F238E27FC236}">
                  <a16:creationId xmlns:a16="http://schemas.microsoft.com/office/drawing/2014/main" id="{F8AEEE84-44F6-D52F-8A5A-916BDB4CE6E3}"/>
                </a:ext>
              </a:extLst>
            </xdr:cNvPr>
            <xdr:cNvSpPr txBox="1"/>
          </xdr:nvSpPr>
          <xdr:spPr>
            <a:xfrm>
              <a:off x="5335943" y="1234361"/>
              <a:ext cx="1467628" cy="550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solidFill>
                    <a:schemeClr val="bg1"/>
                  </a:solidFill>
                </a:rPr>
                <a:t>Distinct </a:t>
              </a:r>
              <a:r>
                <a:rPr lang="en-US" sz="1100" b="1">
                  <a:solidFill>
                    <a:schemeClr val="bg1"/>
                  </a:solidFill>
                  <a:effectLst/>
                  <a:latin typeface="+mn-lt"/>
                  <a:ea typeface="+mn-ea"/>
                  <a:cs typeface="+mn-cs"/>
                </a:rPr>
                <a:t>Count</a:t>
              </a:r>
              <a:r>
                <a:rPr lang="en-US" sz="1100" b="1" baseline="0">
                  <a:solidFill>
                    <a:schemeClr val="bg1"/>
                  </a:solidFill>
                  <a:effectLst/>
                  <a:latin typeface="+mn-lt"/>
                  <a:ea typeface="+mn-ea"/>
                  <a:cs typeface="+mn-cs"/>
                </a:rPr>
                <a:t> of </a:t>
              </a:r>
              <a:r>
                <a:rPr lang="en-US" sz="1200" b="1" baseline="0">
                  <a:solidFill>
                    <a:schemeClr val="bg1"/>
                  </a:solidFill>
                </a:rPr>
                <a:t>Vendors</a:t>
              </a:r>
              <a:endParaRPr lang="en-NG" sz="1200" b="1">
                <a:solidFill>
                  <a:schemeClr val="bg1"/>
                </a:solidFill>
              </a:endParaRPr>
            </a:p>
          </xdr:txBody>
        </xdr:sp>
      </xdr:grpSp>
      <xdr:graphicFrame macro="">
        <xdr:nvGraphicFramePr>
          <xdr:cNvPr id="46" name="Chart 45">
            <a:extLst>
              <a:ext uri="{FF2B5EF4-FFF2-40B4-BE49-F238E27FC236}">
                <a16:creationId xmlns:a16="http://schemas.microsoft.com/office/drawing/2014/main" id="{D6A03880-665E-4C68-9029-2984D49D33E9}"/>
              </a:ext>
            </a:extLst>
          </xdr:cNvPr>
          <xdr:cNvGraphicFramePr>
            <a:graphicFrameLocks/>
          </xdr:cNvGraphicFramePr>
        </xdr:nvGraphicFramePr>
        <xdr:xfrm>
          <a:off x="8961276" y="1001097"/>
          <a:ext cx="1253801" cy="826149"/>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7" name="Chart 46">
            <a:extLst>
              <a:ext uri="{FF2B5EF4-FFF2-40B4-BE49-F238E27FC236}">
                <a16:creationId xmlns:a16="http://schemas.microsoft.com/office/drawing/2014/main" id="{A767C763-9BB9-4C49-96D8-EEA63FBFFDF3}"/>
              </a:ext>
            </a:extLst>
          </xdr:cNvPr>
          <xdr:cNvGraphicFramePr>
            <a:graphicFrameLocks/>
          </xdr:cNvGraphicFramePr>
        </xdr:nvGraphicFramePr>
        <xdr:xfrm>
          <a:off x="7156950" y="1059412"/>
          <a:ext cx="1337795" cy="787271"/>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51" name="Chart 50">
            <a:extLst>
              <a:ext uri="{FF2B5EF4-FFF2-40B4-BE49-F238E27FC236}">
                <a16:creationId xmlns:a16="http://schemas.microsoft.com/office/drawing/2014/main" id="{CCB699D7-EC2E-4611-8701-40FF3CC478C2}"/>
              </a:ext>
            </a:extLst>
          </xdr:cNvPr>
          <xdr:cNvGraphicFramePr>
            <a:graphicFrameLocks/>
          </xdr:cNvGraphicFramePr>
        </xdr:nvGraphicFramePr>
        <xdr:xfrm>
          <a:off x="5345663" y="1001097"/>
          <a:ext cx="1564822" cy="933061"/>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52" name="TextBox 51">
            <a:extLst>
              <a:ext uri="{FF2B5EF4-FFF2-40B4-BE49-F238E27FC236}">
                <a16:creationId xmlns:a16="http://schemas.microsoft.com/office/drawing/2014/main" id="{83208399-AB57-4D13-4148-E1C2A646C62E}"/>
              </a:ext>
            </a:extLst>
          </xdr:cNvPr>
          <xdr:cNvSpPr txBox="1"/>
        </xdr:nvSpPr>
        <xdr:spPr>
          <a:xfrm>
            <a:off x="10117884" y="2021633"/>
            <a:ext cx="3158800" cy="320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dk1"/>
                </a:solidFill>
                <a:effectLst/>
                <a:latin typeface="+mn-lt"/>
                <a:ea typeface="+mn-ea"/>
                <a:cs typeface="+mn-cs"/>
              </a:rPr>
              <a:t>      </a:t>
            </a:r>
            <a:r>
              <a:rPr lang="en-US" sz="1400" b="0" i="0" baseline="0">
                <a:solidFill>
                  <a:schemeClr val="accent4">
                    <a:lumMod val="60000"/>
                    <a:lumOff val="40000"/>
                  </a:schemeClr>
                </a:solidFill>
                <a:effectLst/>
                <a:latin typeface="+mn-lt"/>
                <a:ea typeface="+mn-ea"/>
                <a:cs typeface="+mn-cs"/>
              </a:rPr>
              <a:t>Top 5  Vendors by Cost Implication</a:t>
            </a:r>
            <a:endParaRPr lang="en-NG" sz="1400">
              <a:solidFill>
                <a:schemeClr val="accent4">
                  <a:lumMod val="60000"/>
                  <a:lumOff val="40000"/>
                </a:schemeClr>
              </a:solidFill>
              <a:effectLst/>
            </a:endParaRPr>
          </a:p>
          <a:p>
            <a:endParaRPr lang="en-NG" sz="1400"/>
          </a:p>
        </xdr:txBody>
      </xdr:sp>
      <xdr:sp macro="" textlink="">
        <xdr:nvSpPr>
          <xdr:cNvPr id="56" name="TextBox 55">
            <a:extLst>
              <a:ext uri="{FF2B5EF4-FFF2-40B4-BE49-F238E27FC236}">
                <a16:creationId xmlns:a16="http://schemas.microsoft.com/office/drawing/2014/main" id="{E4271669-24E9-1D3C-04A2-570B36BA6A19}"/>
              </a:ext>
            </a:extLst>
          </xdr:cNvPr>
          <xdr:cNvSpPr txBox="1"/>
        </xdr:nvSpPr>
        <xdr:spPr>
          <a:xfrm>
            <a:off x="9884618" y="4509795"/>
            <a:ext cx="3421224" cy="398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              </a:t>
            </a:r>
            <a:r>
              <a:rPr lang="en-US" sz="1300">
                <a:solidFill>
                  <a:schemeClr val="accent4">
                    <a:lumMod val="60000"/>
                    <a:lumOff val="40000"/>
                  </a:schemeClr>
                </a:solidFill>
              </a:rPr>
              <a:t>Top Plant Locations by Vendor Count</a:t>
            </a:r>
            <a:endParaRPr lang="en-NG" sz="1300">
              <a:solidFill>
                <a:schemeClr val="accent4">
                  <a:lumMod val="60000"/>
                  <a:lumOff val="40000"/>
                </a:schemeClr>
              </a:solidFill>
            </a:endParaRPr>
          </a:p>
        </xdr:txBody>
      </xdr:sp>
      <xdr:sp macro="" textlink="">
        <xdr:nvSpPr>
          <xdr:cNvPr id="60" name="TextBox 59">
            <a:extLst>
              <a:ext uri="{FF2B5EF4-FFF2-40B4-BE49-F238E27FC236}">
                <a16:creationId xmlns:a16="http://schemas.microsoft.com/office/drawing/2014/main" id="{C3913FCC-19D8-FA0C-DB7A-0A7ED5FB44E5}"/>
              </a:ext>
            </a:extLst>
          </xdr:cNvPr>
          <xdr:cNvSpPr txBox="1"/>
        </xdr:nvSpPr>
        <xdr:spPr>
          <a:xfrm>
            <a:off x="6463393" y="1457907"/>
            <a:ext cx="495689" cy="22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2019</a:t>
            </a:r>
            <a:endParaRPr lang="en-NG" sz="1100">
              <a:solidFill>
                <a:schemeClr val="bg1"/>
              </a:solidFill>
            </a:endParaRPr>
          </a:p>
        </xdr:txBody>
      </xdr:sp>
      <xdr:sp macro="" textlink="">
        <xdr:nvSpPr>
          <xdr:cNvPr id="61" name="TextBox 60">
            <a:extLst>
              <a:ext uri="{FF2B5EF4-FFF2-40B4-BE49-F238E27FC236}">
                <a16:creationId xmlns:a16="http://schemas.microsoft.com/office/drawing/2014/main" id="{10CB6B6C-5609-1B1D-B084-792DD91692FD}"/>
              </a:ext>
            </a:extLst>
          </xdr:cNvPr>
          <xdr:cNvSpPr txBox="1"/>
        </xdr:nvSpPr>
        <xdr:spPr>
          <a:xfrm>
            <a:off x="8154566" y="1448188"/>
            <a:ext cx="55400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2019</a:t>
            </a:r>
            <a:endParaRPr lang="en-NG" sz="1100">
              <a:solidFill>
                <a:schemeClr val="bg1"/>
              </a:solidFill>
            </a:endParaRPr>
          </a:p>
        </xdr:txBody>
      </xdr:sp>
      <xdr:sp macro="" textlink="">
        <xdr:nvSpPr>
          <xdr:cNvPr id="62" name="TextBox 61">
            <a:extLst>
              <a:ext uri="{FF2B5EF4-FFF2-40B4-BE49-F238E27FC236}">
                <a16:creationId xmlns:a16="http://schemas.microsoft.com/office/drawing/2014/main" id="{C319CE3B-0920-8935-045E-8DFBBD971164}"/>
              </a:ext>
            </a:extLst>
          </xdr:cNvPr>
          <xdr:cNvSpPr txBox="1"/>
        </xdr:nvSpPr>
        <xdr:spPr>
          <a:xfrm>
            <a:off x="9874898" y="1487066"/>
            <a:ext cx="690077" cy="233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2019</a:t>
            </a:r>
            <a:endParaRPr lang="en-NG" sz="1100">
              <a:solidFill>
                <a:schemeClr val="bg1"/>
              </a:solidFill>
            </a:endParaRP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cdr:x>
      <cdr:y>0.025</cdr:y>
    </cdr:from>
    <cdr:to>
      <cdr:x>1</cdr:x>
      <cdr:y>0.1375</cdr:y>
    </cdr:to>
    <cdr:sp macro="" textlink="">
      <cdr:nvSpPr>
        <cdr:cNvPr id="4" name="TextBox 3">
          <a:extLst xmlns:a="http://schemas.openxmlformats.org/drawingml/2006/main">
            <a:ext uri="{FF2B5EF4-FFF2-40B4-BE49-F238E27FC236}">
              <a16:creationId xmlns:a16="http://schemas.microsoft.com/office/drawing/2014/main" id="{3B1E8982-F957-7037-C42C-1A5C5C4B85F1}"/>
            </a:ext>
          </a:extLst>
        </cdr:cNvPr>
        <cdr:cNvSpPr txBox="1"/>
      </cdr:nvSpPr>
      <cdr:spPr>
        <a:xfrm xmlns:a="http://schemas.openxmlformats.org/drawingml/2006/main">
          <a:off x="48597" y="58317"/>
          <a:ext cx="2527041" cy="2624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310437</xdr:colOff>
      <xdr:row>2</xdr:row>
      <xdr:rowOff>184278</xdr:rowOff>
    </xdr:from>
    <xdr:to>
      <xdr:col>21</xdr:col>
      <xdr:colOff>397912</xdr:colOff>
      <xdr:row>37</xdr:row>
      <xdr:rowOff>96805</xdr:rowOff>
    </xdr:to>
    <xdr:grpSp>
      <xdr:nvGrpSpPr>
        <xdr:cNvPr id="67" name="Group 66">
          <a:extLst>
            <a:ext uri="{FF2B5EF4-FFF2-40B4-BE49-F238E27FC236}">
              <a16:creationId xmlns:a16="http://schemas.microsoft.com/office/drawing/2014/main" id="{45092B4A-CC23-8EA9-4B31-8926CA9B9D46}"/>
            </a:ext>
          </a:extLst>
        </xdr:cNvPr>
        <xdr:cNvGrpSpPr/>
      </xdr:nvGrpSpPr>
      <xdr:grpSpPr>
        <a:xfrm>
          <a:off x="310437" y="565278"/>
          <a:ext cx="12889075" cy="6580027"/>
          <a:chOff x="641479" y="272142"/>
          <a:chExt cx="12946225" cy="6716098"/>
        </a:xfrm>
      </xdr:grpSpPr>
      <xdr:sp macro="" textlink="">
        <xdr:nvSpPr>
          <xdr:cNvPr id="2" name="Rectangle 1">
            <a:extLst>
              <a:ext uri="{FF2B5EF4-FFF2-40B4-BE49-F238E27FC236}">
                <a16:creationId xmlns:a16="http://schemas.microsoft.com/office/drawing/2014/main" id="{F0AC195A-9EAB-41FA-AC40-67119237CC50}"/>
              </a:ext>
            </a:extLst>
          </xdr:cNvPr>
          <xdr:cNvSpPr/>
        </xdr:nvSpPr>
        <xdr:spPr>
          <a:xfrm>
            <a:off x="641479" y="291388"/>
            <a:ext cx="12648230" cy="6656808"/>
          </a:xfrm>
          <a:prstGeom prst="rect">
            <a:avLst/>
          </a:prstGeom>
          <a:solidFill>
            <a:srgbClr val="2E2E2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 name="TextBox 3">
            <a:extLst>
              <a:ext uri="{FF2B5EF4-FFF2-40B4-BE49-F238E27FC236}">
                <a16:creationId xmlns:a16="http://schemas.microsoft.com/office/drawing/2014/main" id="{96C0A495-304E-4734-9410-F7ED3D562099}"/>
              </a:ext>
            </a:extLst>
          </xdr:cNvPr>
          <xdr:cNvSpPr txBox="1"/>
        </xdr:nvSpPr>
        <xdr:spPr>
          <a:xfrm>
            <a:off x="2070230" y="272142"/>
            <a:ext cx="5860790" cy="48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accent4">
                    <a:lumMod val="60000"/>
                    <a:lumOff val="40000"/>
                  </a:schemeClr>
                </a:solidFill>
                <a:latin typeface="Segoe UI" panose="020B0502040204020203" pitchFamily="34" charset="0"/>
                <a:cs typeface="Segoe UI" panose="020B0502040204020203" pitchFamily="34" charset="0"/>
              </a:rPr>
              <a:t>Material</a:t>
            </a:r>
            <a:r>
              <a:rPr lang="en-US" sz="2000" b="1" baseline="0">
                <a:solidFill>
                  <a:schemeClr val="accent4">
                    <a:lumMod val="60000"/>
                    <a:lumOff val="40000"/>
                  </a:schemeClr>
                </a:solidFill>
                <a:latin typeface="Segoe UI" panose="020B0502040204020203" pitchFamily="34" charset="0"/>
                <a:cs typeface="Segoe UI" panose="020B0502040204020203" pitchFamily="34" charset="0"/>
              </a:rPr>
              <a:t> and Defect Types Report</a:t>
            </a:r>
            <a:endParaRPr lang="en-NG" sz="2000" b="1">
              <a:solidFill>
                <a:schemeClr val="accent4">
                  <a:lumMod val="60000"/>
                  <a:lumOff val="40000"/>
                </a:schemeClr>
              </a:solidFill>
              <a:latin typeface="Segoe UI" panose="020B0502040204020203" pitchFamily="34" charset="0"/>
              <a:cs typeface="Segoe UI" panose="020B0502040204020203" pitchFamily="34" charset="0"/>
            </a:endParaRPr>
          </a:p>
        </xdr:txBody>
      </xdr:sp>
      <xdr:sp macro="" textlink="">
        <xdr:nvSpPr>
          <xdr:cNvPr id="19" name="Rectangle: Rounded Corners 18">
            <a:extLst>
              <a:ext uri="{FF2B5EF4-FFF2-40B4-BE49-F238E27FC236}">
                <a16:creationId xmlns:a16="http://schemas.microsoft.com/office/drawing/2014/main" id="{A138A80A-7350-45CC-AFFD-276E64064A87}"/>
              </a:ext>
            </a:extLst>
          </xdr:cNvPr>
          <xdr:cNvSpPr/>
        </xdr:nvSpPr>
        <xdr:spPr>
          <a:xfrm>
            <a:off x="2177143" y="709514"/>
            <a:ext cx="6735536" cy="1652297"/>
          </a:xfrm>
          <a:prstGeom prst="roundRect">
            <a:avLst>
              <a:gd name="adj" fmla="val 7286"/>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3" name="Rectangle: Rounded Corners 22">
            <a:extLst>
              <a:ext uri="{FF2B5EF4-FFF2-40B4-BE49-F238E27FC236}">
                <a16:creationId xmlns:a16="http://schemas.microsoft.com/office/drawing/2014/main" id="{1E259D0E-857C-4006-89EA-CE14D76BED7A}"/>
              </a:ext>
            </a:extLst>
          </xdr:cNvPr>
          <xdr:cNvSpPr/>
        </xdr:nvSpPr>
        <xdr:spPr>
          <a:xfrm>
            <a:off x="2157704" y="2429847"/>
            <a:ext cx="6745255" cy="4470918"/>
          </a:xfrm>
          <a:prstGeom prst="roundRect">
            <a:avLst>
              <a:gd name="adj" fmla="val 2258"/>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ysClr val="windowText" lastClr="000000"/>
              </a:solidFill>
              <a:latin typeface="+mn-lt"/>
              <a:ea typeface="+mn-ea"/>
              <a:cs typeface="+mn-cs"/>
            </a:endParaRPr>
          </a:p>
        </xdr:txBody>
      </xdr:sp>
      <xdr:sp macro="" textlink="">
        <xdr:nvSpPr>
          <xdr:cNvPr id="22" name="Rectangle: Rounded Corners 21">
            <a:extLst>
              <a:ext uri="{FF2B5EF4-FFF2-40B4-BE49-F238E27FC236}">
                <a16:creationId xmlns:a16="http://schemas.microsoft.com/office/drawing/2014/main" id="{EE41533A-4CDC-4710-81B2-F43697326C72}"/>
              </a:ext>
            </a:extLst>
          </xdr:cNvPr>
          <xdr:cNvSpPr/>
        </xdr:nvSpPr>
        <xdr:spPr>
          <a:xfrm>
            <a:off x="9000155" y="388775"/>
            <a:ext cx="4159896" cy="6511991"/>
          </a:xfrm>
          <a:prstGeom prst="roundRect">
            <a:avLst>
              <a:gd name="adj" fmla="val 2258"/>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aphicFrame macro="">
        <xdr:nvGraphicFramePr>
          <xdr:cNvPr id="24" name="Chart 23">
            <a:extLst>
              <a:ext uri="{FF2B5EF4-FFF2-40B4-BE49-F238E27FC236}">
                <a16:creationId xmlns:a16="http://schemas.microsoft.com/office/drawing/2014/main" id="{7FAA977B-7561-4531-8C4A-15A46F88EE4B}"/>
              </a:ext>
            </a:extLst>
          </xdr:cNvPr>
          <xdr:cNvGraphicFramePr>
            <a:graphicFrameLocks/>
          </xdr:cNvGraphicFramePr>
        </xdr:nvGraphicFramePr>
        <xdr:xfrm>
          <a:off x="2099388" y="2478444"/>
          <a:ext cx="6745255" cy="241040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5" name="Chart 24">
            <a:extLst>
              <a:ext uri="{FF2B5EF4-FFF2-40B4-BE49-F238E27FC236}">
                <a16:creationId xmlns:a16="http://schemas.microsoft.com/office/drawing/2014/main" id="{33803312-14C9-4526-AE6B-5DDABB96C6A6}"/>
              </a:ext>
            </a:extLst>
          </xdr:cNvPr>
          <xdr:cNvGraphicFramePr>
            <a:graphicFrameLocks/>
          </xdr:cNvGraphicFramePr>
        </xdr:nvGraphicFramePr>
        <xdr:xfrm>
          <a:off x="2186863" y="4937448"/>
          <a:ext cx="6735536" cy="185640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2" name="Chart 31">
            <a:extLst>
              <a:ext uri="{FF2B5EF4-FFF2-40B4-BE49-F238E27FC236}">
                <a16:creationId xmlns:a16="http://schemas.microsoft.com/office/drawing/2014/main" id="{98A81CC9-A8F2-4777-BCF8-ADC24698C392}"/>
              </a:ext>
            </a:extLst>
          </xdr:cNvPr>
          <xdr:cNvGraphicFramePr>
            <a:graphicFrameLocks/>
          </xdr:cNvGraphicFramePr>
        </xdr:nvGraphicFramePr>
        <xdr:xfrm>
          <a:off x="2177143" y="767832"/>
          <a:ext cx="2565918" cy="168145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5" name="Chart 34">
            <a:extLst>
              <a:ext uri="{FF2B5EF4-FFF2-40B4-BE49-F238E27FC236}">
                <a16:creationId xmlns:a16="http://schemas.microsoft.com/office/drawing/2014/main" id="{20705227-D55E-43CE-87B9-6C5DBF07D73C}"/>
              </a:ext>
            </a:extLst>
          </xdr:cNvPr>
          <xdr:cNvGraphicFramePr>
            <a:graphicFrameLocks/>
          </xdr:cNvGraphicFramePr>
        </xdr:nvGraphicFramePr>
        <xdr:xfrm>
          <a:off x="9058469" y="4441760"/>
          <a:ext cx="4014107" cy="254648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7" name="Chart 36">
            <a:extLst>
              <a:ext uri="{FF2B5EF4-FFF2-40B4-BE49-F238E27FC236}">
                <a16:creationId xmlns:a16="http://schemas.microsoft.com/office/drawing/2014/main" id="{73A8A212-5980-4661-B9B5-E4FF40712BEB}"/>
              </a:ext>
            </a:extLst>
          </xdr:cNvPr>
          <xdr:cNvGraphicFramePr>
            <a:graphicFrameLocks/>
          </xdr:cNvGraphicFramePr>
        </xdr:nvGraphicFramePr>
        <xdr:xfrm>
          <a:off x="9009872" y="379057"/>
          <a:ext cx="4023825" cy="221602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8" name="Chart 37">
            <a:extLst>
              <a:ext uri="{FF2B5EF4-FFF2-40B4-BE49-F238E27FC236}">
                <a16:creationId xmlns:a16="http://schemas.microsoft.com/office/drawing/2014/main" id="{66E921A8-D97B-4A86-96BB-98D2A6BA75BD}"/>
              </a:ext>
            </a:extLst>
          </xdr:cNvPr>
          <xdr:cNvGraphicFramePr>
            <a:graphicFrameLocks/>
          </xdr:cNvGraphicFramePr>
        </xdr:nvGraphicFramePr>
        <xdr:xfrm>
          <a:off x="7182628" y="5034644"/>
          <a:ext cx="1739770" cy="1788368"/>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9" name="Chart 38">
            <a:extLst>
              <a:ext uri="{FF2B5EF4-FFF2-40B4-BE49-F238E27FC236}">
                <a16:creationId xmlns:a16="http://schemas.microsoft.com/office/drawing/2014/main" id="{1E4BC4ED-4807-46BC-9A74-7FCB6C315432}"/>
              </a:ext>
            </a:extLst>
          </xdr:cNvPr>
          <xdr:cNvGraphicFramePr>
            <a:graphicFrameLocks/>
          </xdr:cNvGraphicFramePr>
        </xdr:nvGraphicFramePr>
        <xdr:xfrm>
          <a:off x="8980715" y="2575638"/>
          <a:ext cx="4101582" cy="1953597"/>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0" name="Chart 39">
            <a:extLst>
              <a:ext uri="{FF2B5EF4-FFF2-40B4-BE49-F238E27FC236}">
                <a16:creationId xmlns:a16="http://schemas.microsoft.com/office/drawing/2014/main" id="{BEE3CAF5-74F4-472E-973E-2A07663603A0}"/>
              </a:ext>
            </a:extLst>
          </xdr:cNvPr>
          <xdr:cNvGraphicFramePr>
            <a:graphicFrameLocks/>
          </xdr:cNvGraphicFramePr>
        </xdr:nvGraphicFramePr>
        <xdr:xfrm>
          <a:off x="4597271" y="738673"/>
          <a:ext cx="2633954" cy="161341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2" name="Chart 41">
            <a:extLst>
              <a:ext uri="{FF2B5EF4-FFF2-40B4-BE49-F238E27FC236}">
                <a16:creationId xmlns:a16="http://schemas.microsoft.com/office/drawing/2014/main" id="{122D89E1-50A4-40FA-A3F5-8840278D5990}"/>
              </a:ext>
            </a:extLst>
          </xdr:cNvPr>
          <xdr:cNvGraphicFramePr>
            <a:graphicFrameLocks/>
          </xdr:cNvGraphicFramePr>
        </xdr:nvGraphicFramePr>
        <xdr:xfrm>
          <a:off x="6667499" y="690078"/>
          <a:ext cx="2206301" cy="1671734"/>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52" name="Group 51">
            <a:extLst>
              <a:ext uri="{FF2B5EF4-FFF2-40B4-BE49-F238E27FC236}">
                <a16:creationId xmlns:a16="http://schemas.microsoft.com/office/drawing/2014/main" id="{AB5B9532-7DB8-4878-AF60-F909D28C2872}"/>
              </a:ext>
            </a:extLst>
          </xdr:cNvPr>
          <xdr:cNvGrpSpPr/>
        </xdr:nvGrpSpPr>
        <xdr:grpSpPr>
          <a:xfrm>
            <a:off x="660917" y="301299"/>
            <a:ext cx="1370432" cy="6555729"/>
            <a:chOff x="651200" y="320739"/>
            <a:chExt cx="1370432" cy="6555729"/>
          </a:xfrm>
        </xdr:grpSpPr>
        <xdr:sp macro="" textlink="">
          <xdr:nvSpPr>
            <xdr:cNvPr id="53" name="Rectangle: Rounded Corners 52">
              <a:extLst>
                <a:ext uri="{FF2B5EF4-FFF2-40B4-BE49-F238E27FC236}">
                  <a16:creationId xmlns:a16="http://schemas.microsoft.com/office/drawing/2014/main" id="{83CC5A50-B21E-9646-0DB1-DB624C5E98C8}"/>
                </a:ext>
              </a:extLst>
            </xdr:cNvPr>
            <xdr:cNvSpPr/>
          </xdr:nvSpPr>
          <xdr:spPr>
            <a:xfrm>
              <a:off x="670637" y="427652"/>
              <a:ext cx="1312117" cy="6395358"/>
            </a:xfrm>
            <a:prstGeom prst="roundRect">
              <a:avLst>
                <a:gd name="adj" fmla="val 7908"/>
              </a:avLst>
            </a:prstGeom>
            <a:solidFill>
              <a:srgbClr val="2E2E2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rgbClr val="2E2E2E"/>
                </a:solidFill>
              </a:endParaRPr>
            </a:p>
          </xdr:txBody>
        </xdr:sp>
        <xdr:pic>
          <xdr:nvPicPr>
            <xdr:cNvPr id="54" name="Picture 53">
              <a:extLst>
                <a:ext uri="{FF2B5EF4-FFF2-40B4-BE49-F238E27FC236}">
                  <a16:creationId xmlns:a16="http://schemas.microsoft.com/office/drawing/2014/main" id="{C2AA65C3-7EEA-8DA5-549D-627C5769C5E3}"/>
                </a:ext>
              </a:extLst>
            </xdr:cNvPr>
            <xdr:cNvPicPr>
              <a:picLocks noChangeAspect="1"/>
            </xdr:cNvPicPr>
          </xdr:nvPicPr>
          <xdr:blipFill>
            <a:blip xmlns:r="http://schemas.openxmlformats.org/officeDocument/2006/relationships" r:embed="rId10"/>
            <a:stretch>
              <a:fillRect/>
            </a:stretch>
          </xdr:blipFill>
          <xdr:spPr>
            <a:xfrm>
              <a:off x="660918" y="320739"/>
              <a:ext cx="1331556" cy="1399592"/>
            </a:xfrm>
            <a:prstGeom prst="rect">
              <a:avLst/>
            </a:prstGeom>
          </xdr:spPr>
        </xdr:pic>
        <xdr:sp macro="" textlink="">
          <xdr:nvSpPr>
            <xdr:cNvPr id="55" name="Scroll: Horizontal 54">
              <a:extLst>
                <a:ext uri="{FF2B5EF4-FFF2-40B4-BE49-F238E27FC236}">
                  <a16:creationId xmlns:a16="http://schemas.microsoft.com/office/drawing/2014/main" id="{9741B161-E291-AAD9-0188-3E274CB7F30D}"/>
                </a:ext>
              </a:extLst>
            </xdr:cNvPr>
            <xdr:cNvSpPr/>
          </xdr:nvSpPr>
          <xdr:spPr>
            <a:xfrm>
              <a:off x="728954" y="1875843"/>
              <a:ext cx="1205205" cy="1010816"/>
            </a:xfrm>
            <a:prstGeom prst="horizontalScroll">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6" name="TextBox 55">
              <a:hlinkClick xmlns:r="http://schemas.openxmlformats.org/officeDocument/2006/relationships" r:id="rId11"/>
              <a:extLst>
                <a:ext uri="{FF2B5EF4-FFF2-40B4-BE49-F238E27FC236}">
                  <a16:creationId xmlns:a16="http://schemas.microsoft.com/office/drawing/2014/main" id="{7DA62980-06DD-998E-7F23-3850F74462D7}"/>
                </a:ext>
              </a:extLst>
            </xdr:cNvPr>
            <xdr:cNvSpPr txBox="1"/>
          </xdr:nvSpPr>
          <xdr:spPr>
            <a:xfrm>
              <a:off x="748393" y="2011913"/>
              <a:ext cx="1224643" cy="72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a:solidFill>
                    <a:schemeClr val="bg1"/>
                  </a:solidFill>
                  <a:latin typeface="Segoe UI" panose="020B0502040204020203" pitchFamily="34" charset="0"/>
                  <a:cs typeface="Segoe UI" panose="020B0502040204020203" pitchFamily="34" charset="0"/>
                </a:rPr>
                <a:t>Vendor Analysis Report</a:t>
              </a:r>
              <a:endParaRPr lang="en-NG" sz="1200" b="1" i="0">
                <a:solidFill>
                  <a:schemeClr val="bg1"/>
                </a:solidFill>
                <a:latin typeface="Segoe UI" panose="020B0502040204020203" pitchFamily="34" charset="0"/>
                <a:cs typeface="Segoe UI" panose="020B0502040204020203" pitchFamily="34" charset="0"/>
              </a:endParaRPr>
            </a:p>
          </xdr:txBody>
        </xdr:sp>
        <xdr:sp macro="" textlink="">
          <xdr:nvSpPr>
            <xdr:cNvPr id="57" name="Scroll: Horizontal 56">
              <a:extLst>
                <a:ext uri="{FF2B5EF4-FFF2-40B4-BE49-F238E27FC236}">
                  <a16:creationId xmlns:a16="http://schemas.microsoft.com/office/drawing/2014/main" id="{0A45738E-CC02-6C6E-0ACB-E97B9F7D2682}"/>
                </a:ext>
              </a:extLst>
            </xdr:cNvPr>
            <xdr:cNvSpPr/>
          </xdr:nvSpPr>
          <xdr:spPr>
            <a:xfrm>
              <a:off x="728569" y="3119922"/>
              <a:ext cx="1205205" cy="1010816"/>
            </a:xfrm>
            <a:prstGeom prst="horizontalScroll">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8" name="TextBox 57">
              <a:hlinkClick xmlns:r="http://schemas.openxmlformats.org/officeDocument/2006/relationships" r:id="rId12"/>
              <a:extLst>
                <a:ext uri="{FF2B5EF4-FFF2-40B4-BE49-F238E27FC236}">
                  <a16:creationId xmlns:a16="http://schemas.microsoft.com/office/drawing/2014/main" id="{D79F7F42-4C8B-9878-50F4-26D9A89A1297}"/>
                </a:ext>
              </a:extLst>
            </xdr:cNvPr>
            <xdr:cNvSpPr txBox="1"/>
          </xdr:nvSpPr>
          <xdr:spPr>
            <a:xfrm>
              <a:off x="796989" y="3304592"/>
              <a:ext cx="1224643" cy="796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panose="020B0502040204020203" pitchFamily="34" charset="0"/>
                  <a:cs typeface="Segoe UI" panose="020B0502040204020203" pitchFamily="34" charset="0"/>
                </a:rPr>
                <a:t>Material and Defect type Analysis</a:t>
              </a:r>
              <a:r>
                <a:rPr lang="en-US" sz="1100" b="1" baseline="0">
                  <a:latin typeface="Segoe UI" panose="020B0502040204020203" pitchFamily="34" charset="0"/>
                  <a:cs typeface="Segoe UI" panose="020B0502040204020203" pitchFamily="34" charset="0"/>
                </a:rPr>
                <a:t> Report</a:t>
              </a:r>
              <a:endParaRPr lang="en-NG" sz="1100" b="1">
                <a:latin typeface="Segoe UI" panose="020B0502040204020203" pitchFamily="34" charset="0"/>
                <a:cs typeface="Segoe UI" panose="020B0502040204020203" pitchFamily="34" charset="0"/>
              </a:endParaRPr>
            </a:p>
          </xdr:txBody>
        </xdr:sp>
        <xdr:pic>
          <xdr:nvPicPr>
            <xdr:cNvPr id="59" name="Picture 58">
              <a:hlinkClick xmlns:r="http://schemas.openxmlformats.org/officeDocument/2006/relationships" r:id="rId13"/>
              <a:extLst>
                <a:ext uri="{FF2B5EF4-FFF2-40B4-BE49-F238E27FC236}">
                  <a16:creationId xmlns:a16="http://schemas.microsoft.com/office/drawing/2014/main" id="{E73564E6-564A-4F2A-C854-58068E247F63}"/>
                </a:ext>
              </a:extLst>
            </xdr:cNvPr>
            <xdr:cNvPicPr>
              <a:picLocks noChangeAspect="1"/>
            </xdr:cNvPicPr>
          </xdr:nvPicPr>
          <xdr:blipFill>
            <a:blip xmlns:r="http://schemas.openxmlformats.org/officeDocument/2006/relationships" r:embed="rId14"/>
            <a:stretch>
              <a:fillRect/>
            </a:stretch>
          </xdr:blipFill>
          <xdr:spPr>
            <a:xfrm>
              <a:off x="651200" y="5637245"/>
              <a:ext cx="1331556" cy="1239223"/>
            </a:xfrm>
            <a:prstGeom prst="rect">
              <a:avLst/>
            </a:prstGeom>
          </xdr:spPr>
        </xdr:pic>
        <mc:AlternateContent xmlns:mc="http://schemas.openxmlformats.org/markup-compatibility/2006" xmlns:tsle="http://schemas.microsoft.com/office/drawing/2012/timeslicer">
          <mc:Choice Requires="tsle">
            <xdr:graphicFrame macro="">
              <xdr:nvGraphicFramePr>
                <xdr:cNvPr id="60" name="Date 1">
                  <a:extLst>
                    <a:ext uri="{FF2B5EF4-FFF2-40B4-BE49-F238E27FC236}">
                      <a16:creationId xmlns:a16="http://schemas.microsoft.com/office/drawing/2014/main" id="{7F14DC89-31B3-34A8-9C9D-74856A62545C}"/>
                    </a:ext>
                  </a:extLst>
                </xdr:cNvPr>
                <xdr:cNvGraphicFramePr/>
              </xdr:nvGraphicFramePr>
              <xdr:xfrm>
                <a:off x="748392" y="4276531"/>
                <a:ext cx="1234363" cy="1302397"/>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426552" y="4469490"/>
                  <a:ext cx="1228914" cy="127601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grpSp>
      <xdr:sp macro="" textlink="">
        <xdr:nvSpPr>
          <xdr:cNvPr id="61" name="TextBox 60">
            <a:extLst>
              <a:ext uri="{FF2B5EF4-FFF2-40B4-BE49-F238E27FC236}">
                <a16:creationId xmlns:a16="http://schemas.microsoft.com/office/drawing/2014/main" id="{DADBFC30-B184-7D0C-095C-5D69944946BD}"/>
              </a:ext>
            </a:extLst>
          </xdr:cNvPr>
          <xdr:cNvSpPr txBox="1"/>
        </xdr:nvSpPr>
        <xdr:spPr>
          <a:xfrm>
            <a:off x="2216020" y="660918"/>
            <a:ext cx="2964413" cy="36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Top</a:t>
            </a:r>
            <a:r>
              <a:rPr lang="en-US" sz="1200" b="1" baseline="0">
                <a:solidFill>
                  <a:schemeClr val="bg1"/>
                </a:solidFill>
              </a:rPr>
              <a:t> Material Type by Dwn time</a:t>
            </a:r>
            <a:endParaRPr lang="en-NG" sz="1200" b="1">
              <a:solidFill>
                <a:schemeClr val="bg1"/>
              </a:solidFill>
            </a:endParaRPr>
          </a:p>
        </xdr:txBody>
      </xdr:sp>
      <xdr:sp macro="" textlink="">
        <xdr:nvSpPr>
          <xdr:cNvPr id="62" name="TextBox 61">
            <a:extLst>
              <a:ext uri="{FF2B5EF4-FFF2-40B4-BE49-F238E27FC236}">
                <a16:creationId xmlns:a16="http://schemas.microsoft.com/office/drawing/2014/main" id="{81B49DBC-665E-C6F6-FB8E-71EB0CB8F428}"/>
              </a:ext>
            </a:extLst>
          </xdr:cNvPr>
          <xdr:cNvSpPr txBox="1"/>
        </xdr:nvSpPr>
        <xdr:spPr>
          <a:xfrm>
            <a:off x="4538953" y="660919"/>
            <a:ext cx="2332653" cy="3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Top</a:t>
            </a:r>
            <a:r>
              <a:rPr lang="en-US" sz="1200" b="1" baseline="0">
                <a:solidFill>
                  <a:schemeClr val="bg1"/>
                </a:solidFill>
              </a:rPr>
              <a:t> Plant Locations by Dft Qty</a:t>
            </a:r>
            <a:endParaRPr lang="en-NG" sz="1200" b="1">
              <a:solidFill>
                <a:schemeClr val="bg1"/>
              </a:solidFill>
            </a:endParaRPr>
          </a:p>
        </xdr:txBody>
      </xdr:sp>
      <xdr:sp macro="" textlink="">
        <xdr:nvSpPr>
          <xdr:cNvPr id="63" name="TextBox 62">
            <a:extLst>
              <a:ext uri="{FF2B5EF4-FFF2-40B4-BE49-F238E27FC236}">
                <a16:creationId xmlns:a16="http://schemas.microsoft.com/office/drawing/2014/main" id="{C51699D3-B2F4-AAB6-26EA-32C544BAF019}"/>
              </a:ext>
            </a:extLst>
          </xdr:cNvPr>
          <xdr:cNvSpPr txBox="1"/>
        </xdr:nvSpPr>
        <xdr:spPr>
          <a:xfrm>
            <a:off x="6648061" y="641480"/>
            <a:ext cx="2352092" cy="398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bg1"/>
                </a:solidFill>
              </a:rPr>
              <a:t> </a:t>
            </a:r>
            <a:r>
              <a:rPr lang="en-US" sz="1200" b="1">
                <a:solidFill>
                  <a:schemeClr val="bg1"/>
                </a:solidFill>
              </a:rPr>
              <a:t>Top Plant Locations by Dwn</a:t>
            </a:r>
            <a:r>
              <a:rPr lang="en-US" sz="1200" b="1" baseline="0">
                <a:solidFill>
                  <a:schemeClr val="bg1"/>
                </a:solidFill>
              </a:rPr>
              <a:t> time</a:t>
            </a:r>
            <a:endParaRPr lang="en-NG" sz="1200" b="1">
              <a:solidFill>
                <a:schemeClr val="bg1"/>
              </a:solidFill>
            </a:endParaRPr>
          </a:p>
        </xdr:txBody>
      </xdr:sp>
      <xdr:sp macro="" textlink="">
        <xdr:nvSpPr>
          <xdr:cNvPr id="64" name="TextBox 63">
            <a:extLst>
              <a:ext uri="{FF2B5EF4-FFF2-40B4-BE49-F238E27FC236}">
                <a16:creationId xmlns:a16="http://schemas.microsoft.com/office/drawing/2014/main" id="{DCD25591-2DA8-1001-3792-24BEE3758270}"/>
              </a:ext>
            </a:extLst>
          </xdr:cNvPr>
          <xdr:cNvSpPr txBox="1"/>
        </xdr:nvSpPr>
        <xdr:spPr>
          <a:xfrm>
            <a:off x="9962372" y="2604796"/>
            <a:ext cx="3236556" cy="320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   Def. Qty &amp; Downtime by Defect Type</a:t>
            </a:r>
            <a:endParaRPr lang="en-NG" sz="1200" b="1">
              <a:solidFill>
                <a:schemeClr val="bg1"/>
              </a:solidFill>
            </a:endParaRPr>
          </a:p>
        </xdr:txBody>
      </xdr:sp>
      <xdr:sp macro="" textlink="">
        <xdr:nvSpPr>
          <xdr:cNvPr id="65" name="TextBox 64">
            <a:extLst>
              <a:ext uri="{FF2B5EF4-FFF2-40B4-BE49-F238E27FC236}">
                <a16:creationId xmlns:a16="http://schemas.microsoft.com/office/drawing/2014/main" id="{DA670B9B-8C8E-A907-5071-8F1B3D98C0E0}"/>
              </a:ext>
            </a:extLst>
          </xdr:cNvPr>
          <xdr:cNvSpPr txBox="1"/>
        </xdr:nvSpPr>
        <xdr:spPr>
          <a:xfrm>
            <a:off x="10117883" y="4500076"/>
            <a:ext cx="3469821"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Def. Qty &amp; Downtime by Mat</a:t>
            </a:r>
            <a:r>
              <a:rPr lang="en-US" sz="1200" b="1" baseline="0">
                <a:solidFill>
                  <a:schemeClr val="bg1"/>
                </a:solidFill>
              </a:rPr>
              <a:t> Type</a:t>
            </a:r>
            <a:endParaRPr lang="en-NG" sz="1200" b="1">
              <a:solidFill>
                <a:schemeClr val="bg1"/>
              </a:solidFill>
            </a:endParaRPr>
          </a:p>
        </xdr:txBody>
      </xdr:sp>
    </xdr:grpSp>
    <xdr:clientData/>
  </xdr:twoCellAnchor>
</xdr:wsDr>
</file>

<file path=xl/drawings/drawing4.xml><?xml version="1.0" encoding="utf-8"?>
<c:userShapes xmlns:c="http://schemas.openxmlformats.org/drawingml/2006/chart">
  <cdr:relSizeAnchor xmlns:cdr="http://schemas.openxmlformats.org/drawingml/2006/chartDrawing">
    <cdr:from>
      <cdr:x>0.1902</cdr:x>
      <cdr:y>0</cdr:y>
    </cdr:from>
    <cdr:to>
      <cdr:x>0.74352</cdr:x>
      <cdr:y>0.17339</cdr:y>
    </cdr:to>
    <cdr:sp macro="" textlink="">
      <cdr:nvSpPr>
        <cdr:cNvPr id="2" name="TextBox 1">
          <a:extLst xmlns:a="http://schemas.openxmlformats.org/drawingml/2006/main">
            <a:ext uri="{FF2B5EF4-FFF2-40B4-BE49-F238E27FC236}">
              <a16:creationId xmlns:a16="http://schemas.microsoft.com/office/drawing/2014/main" id="{A164A125-463D-B044-7DAD-796E876E730C}"/>
            </a:ext>
          </a:extLst>
        </cdr:cNvPr>
        <cdr:cNvSpPr txBox="1"/>
      </cdr:nvSpPr>
      <cdr:spPr>
        <a:xfrm xmlns:a="http://schemas.openxmlformats.org/drawingml/2006/main">
          <a:off x="1282959" y="-9720"/>
          <a:ext cx="3732245" cy="41793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                            </a:t>
          </a:r>
          <a:r>
            <a:rPr lang="en-US" sz="1300" b="1">
              <a:solidFill>
                <a:schemeClr val="bg1"/>
              </a:solidFill>
            </a:rPr>
            <a:t>Defect</a:t>
          </a:r>
          <a:r>
            <a:rPr lang="en-US" sz="1300" b="1" baseline="0">
              <a:solidFill>
                <a:schemeClr val="bg1"/>
              </a:solidFill>
            </a:rPr>
            <a:t> Quantity Trend</a:t>
          </a:r>
          <a:endParaRPr lang="en-NG" sz="1300" b="1">
            <a:solidFill>
              <a:schemeClr val="bg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0.13709</cdr:x>
      <cdr:y>0</cdr:y>
    </cdr:from>
    <cdr:to>
      <cdr:x>0.77489</cdr:x>
      <cdr:y>0.1466</cdr:y>
    </cdr:to>
    <cdr:sp macro="" textlink="">
      <cdr:nvSpPr>
        <cdr:cNvPr id="2" name="TextBox 1">
          <a:extLst xmlns:a="http://schemas.openxmlformats.org/drawingml/2006/main">
            <a:ext uri="{FF2B5EF4-FFF2-40B4-BE49-F238E27FC236}">
              <a16:creationId xmlns:a16="http://schemas.microsoft.com/office/drawing/2014/main" id="{D611881A-C06C-27A9-416E-A1DA3B59EC83}"/>
            </a:ext>
          </a:extLst>
        </cdr:cNvPr>
        <cdr:cNvSpPr txBox="1"/>
      </cdr:nvSpPr>
      <cdr:spPr>
        <a:xfrm xmlns:a="http://schemas.openxmlformats.org/drawingml/2006/main">
          <a:off x="923342" y="-29158"/>
          <a:ext cx="4295969" cy="2721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b="1">
              <a:solidFill>
                <a:schemeClr val="bg1"/>
              </a:solidFill>
            </a:rPr>
            <a:t>Top Defects by Defect Quantity and Trending Impact</a:t>
          </a:r>
          <a:endParaRPr lang="en-NG" sz="1400" b="1">
            <a:solidFill>
              <a:schemeClr val="bg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0.30435</cdr:x>
      <cdr:y>0</cdr:y>
    </cdr:from>
    <cdr:to>
      <cdr:x>1</cdr:x>
      <cdr:y>0.17273</cdr:y>
    </cdr:to>
    <cdr:sp macro="" textlink="">
      <cdr:nvSpPr>
        <cdr:cNvPr id="2" name="TextBox 1">
          <a:extLst xmlns:a="http://schemas.openxmlformats.org/drawingml/2006/main">
            <a:ext uri="{FF2B5EF4-FFF2-40B4-BE49-F238E27FC236}">
              <a16:creationId xmlns:a16="http://schemas.microsoft.com/office/drawing/2014/main" id="{77591AD1-D6B4-B6E8-5779-85B5BBEA8497}"/>
            </a:ext>
          </a:extLst>
        </cdr:cNvPr>
        <cdr:cNvSpPr txBox="1"/>
      </cdr:nvSpPr>
      <cdr:spPr>
        <a:xfrm xmlns:a="http://schemas.openxmlformats.org/drawingml/2006/main">
          <a:off x="1224643" y="0"/>
          <a:ext cx="2799182" cy="382767"/>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200" b="1">
              <a:solidFill>
                <a:schemeClr val="bg1"/>
              </a:solidFill>
            </a:rPr>
            <a:t>Defect Qty by Category and Impact Type</a:t>
          </a:r>
          <a:endParaRPr lang="en-NG" sz="1200" b="1">
            <a:solidFill>
              <a:schemeClr val="bg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6</xdr:col>
      <xdr:colOff>904874</xdr:colOff>
      <xdr:row>0</xdr:row>
      <xdr:rowOff>0</xdr:rowOff>
    </xdr:from>
    <xdr:to>
      <xdr:col>7</xdr:col>
      <xdr:colOff>1295399</xdr:colOff>
      <xdr:row>10</xdr:row>
      <xdr:rowOff>104774</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01ADF09A-518D-CB78-CB37-46B6ADC0EF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10799" y="0"/>
              <a:ext cx="2409825" cy="200977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628650</xdr:colOff>
      <xdr:row>0</xdr:row>
      <xdr:rowOff>0</xdr:rowOff>
    </xdr:from>
    <xdr:to>
      <xdr:col>6</xdr:col>
      <xdr:colOff>95250</xdr:colOff>
      <xdr:row>4</xdr:row>
      <xdr:rowOff>85725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78995D8-779B-6E83-0A2F-D5D0C5002A0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72375" y="0"/>
              <a:ext cx="1828800" cy="8477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609600</xdr:colOff>
      <xdr:row>27</xdr:row>
      <xdr:rowOff>109537</xdr:rowOff>
    </xdr:from>
    <xdr:to>
      <xdr:col>7</xdr:col>
      <xdr:colOff>1609725</xdr:colOff>
      <xdr:row>40</xdr:row>
      <xdr:rowOff>9525</xdr:rowOff>
    </xdr:to>
    <xdr:graphicFrame macro="">
      <xdr:nvGraphicFramePr>
        <xdr:cNvPr id="4" name="Chart 3">
          <a:extLst>
            <a:ext uri="{FF2B5EF4-FFF2-40B4-BE49-F238E27FC236}">
              <a16:creationId xmlns:a16="http://schemas.microsoft.com/office/drawing/2014/main" id="{A2271E91-F88D-CC72-312C-F63D6B87B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628649</xdr:colOff>
      <xdr:row>40</xdr:row>
      <xdr:rowOff>61912</xdr:rowOff>
    </xdr:from>
    <xdr:to>
      <xdr:col>7</xdr:col>
      <xdr:colOff>1619250</xdr:colOff>
      <xdr:row>53</xdr:row>
      <xdr:rowOff>57150</xdr:rowOff>
    </xdr:to>
    <xdr:graphicFrame macro="">
      <xdr:nvGraphicFramePr>
        <xdr:cNvPr id="5" name="Chart 4">
          <a:extLst>
            <a:ext uri="{FF2B5EF4-FFF2-40B4-BE49-F238E27FC236}">
              <a16:creationId xmlns:a16="http://schemas.microsoft.com/office/drawing/2014/main" id="{E22B8F4E-328A-53C8-00A2-F2D4D9E6D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228600</xdr:colOff>
      <xdr:row>73</xdr:row>
      <xdr:rowOff>100012</xdr:rowOff>
    </xdr:from>
    <xdr:to>
      <xdr:col>4</xdr:col>
      <xdr:colOff>1847850</xdr:colOff>
      <xdr:row>87</xdr:row>
      <xdr:rowOff>176212</xdr:rowOff>
    </xdr:to>
    <xdr:graphicFrame macro="">
      <xdr:nvGraphicFramePr>
        <xdr:cNvPr id="6" name="Chart 5">
          <a:extLst>
            <a:ext uri="{FF2B5EF4-FFF2-40B4-BE49-F238E27FC236}">
              <a16:creationId xmlns:a16="http://schemas.microsoft.com/office/drawing/2014/main" id="{64131CD5-BEE2-219B-0E1F-2735A576E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333375</xdr:colOff>
      <xdr:row>43</xdr:row>
      <xdr:rowOff>4762</xdr:rowOff>
    </xdr:from>
    <xdr:to>
      <xdr:col>5</xdr:col>
      <xdr:colOff>123825</xdr:colOff>
      <xdr:row>56</xdr:row>
      <xdr:rowOff>104775</xdr:rowOff>
    </xdr:to>
    <xdr:graphicFrame macro="">
      <xdr:nvGraphicFramePr>
        <xdr:cNvPr id="8" name="Chart 7">
          <a:extLst>
            <a:ext uri="{FF2B5EF4-FFF2-40B4-BE49-F238E27FC236}">
              <a16:creationId xmlns:a16="http://schemas.microsoft.com/office/drawing/2014/main" id="{A96CEF63-F1A9-3518-9735-67BBEA714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1114425</xdr:colOff>
      <xdr:row>57</xdr:row>
      <xdr:rowOff>119062</xdr:rowOff>
    </xdr:from>
    <xdr:to>
      <xdr:col>5</xdr:col>
      <xdr:colOff>904875</xdr:colOff>
      <xdr:row>72</xdr:row>
      <xdr:rowOff>23812</xdr:rowOff>
    </xdr:to>
    <xdr:graphicFrame macro="">
      <xdr:nvGraphicFramePr>
        <xdr:cNvPr id="9" name="Chart 8">
          <a:extLst>
            <a:ext uri="{FF2B5EF4-FFF2-40B4-BE49-F238E27FC236}">
              <a16:creationId xmlns:a16="http://schemas.microsoft.com/office/drawing/2014/main" id="{0D287B06-AA28-7405-8F53-DF25D5A0E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304800</xdr:colOff>
      <xdr:row>55</xdr:row>
      <xdr:rowOff>38100</xdr:rowOff>
    </xdr:from>
    <xdr:to>
      <xdr:col>7</xdr:col>
      <xdr:colOff>0</xdr:colOff>
      <xdr:row>61</xdr:row>
      <xdr:rowOff>133349</xdr:rowOff>
    </xdr:to>
    <mc:AlternateContent xmlns:mc="http://schemas.openxmlformats.org/markup-compatibility/2006" xmlns:a14="http://schemas.microsoft.com/office/drawing/2010/main">
      <mc:Choice Requires="a14">
        <xdr:graphicFrame macro="">
          <xdr:nvGraphicFramePr>
            <xdr:cNvPr id="10" name="Defect Type">
              <a:extLst>
                <a:ext uri="{FF2B5EF4-FFF2-40B4-BE49-F238E27FC236}">
                  <a16:creationId xmlns:a16="http://schemas.microsoft.com/office/drawing/2014/main" id="{EABA864B-8D99-E8E2-519B-1AB8FC66605C}"/>
                </a:ext>
              </a:extLst>
            </xdr:cNvPr>
            <xdr:cNvGraphicFramePr/>
          </xdr:nvGraphicFramePr>
          <xdr:xfrm>
            <a:off x="0" y="0"/>
            <a:ext cx="0" cy="0"/>
          </xdr:xfrm>
          <a:graphic>
            <a:graphicData uri="http://schemas.microsoft.com/office/drawing/2010/slicer">
              <sle:slicer xmlns:sle="http://schemas.microsoft.com/office/drawing/2010/slicer" name="Defect Type"/>
            </a:graphicData>
          </a:graphic>
        </xdr:graphicFrame>
      </mc:Choice>
      <mc:Fallback xmlns="">
        <xdr:sp macro="" textlink="">
          <xdr:nvSpPr>
            <xdr:cNvPr id="0" name=""/>
            <xdr:cNvSpPr>
              <a:spLocks noTextEdit="1"/>
            </xdr:cNvSpPr>
          </xdr:nvSpPr>
          <xdr:spPr>
            <a:xfrm>
              <a:off x="8420100" y="9372600"/>
              <a:ext cx="1714500" cy="12382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533400</xdr:colOff>
      <xdr:row>88</xdr:row>
      <xdr:rowOff>176212</xdr:rowOff>
    </xdr:from>
    <xdr:to>
      <xdr:col>5</xdr:col>
      <xdr:colOff>666750</xdr:colOff>
      <xdr:row>103</xdr:row>
      <xdr:rowOff>61912</xdr:rowOff>
    </xdr:to>
    <xdr:graphicFrame macro="">
      <xdr:nvGraphicFramePr>
        <xdr:cNvPr id="11" name="Chart 10">
          <a:extLst>
            <a:ext uri="{FF2B5EF4-FFF2-40B4-BE49-F238E27FC236}">
              <a16:creationId xmlns:a16="http://schemas.microsoft.com/office/drawing/2014/main" id="{F708349F-45EC-29EC-3742-6D95EC0B4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495300</xdr:colOff>
      <xdr:row>3</xdr:row>
      <xdr:rowOff>47625</xdr:rowOff>
    </xdr:from>
    <xdr:to>
      <xdr:col>4</xdr:col>
      <xdr:colOff>1247774</xdr:colOff>
      <xdr:row>9</xdr:row>
      <xdr:rowOff>19050</xdr:rowOff>
    </xdr:to>
    <xdr:graphicFrame macro="">
      <xdr:nvGraphicFramePr>
        <xdr:cNvPr id="14" name="Chart 13">
          <a:extLst>
            <a:ext uri="{FF2B5EF4-FFF2-40B4-BE49-F238E27FC236}">
              <a16:creationId xmlns:a16="http://schemas.microsoft.com/office/drawing/2014/main" id="{D975AA5A-190D-2ED7-9A2E-493C4593E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495301</xdr:colOff>
      <xdr:row>9</xdr:row>
      <xdr:rowOff>114301</xdr:rowOff>
    </xdr:from>
    <xdr:to>
      <xdr:col>4</xdr:col>
      <xdr:colOff>1400175</xdr:colOff>
      <xdr:row>14</xdr:row>
      <xdr:rowOff>114301</xdr:rowOff>
    </xdr:to>
    <xdr:graphicFrame macro="">
      <xdr:nvGraphicFramePr>
        <xdr:cNvPr id="15" name="Chart 14">
          <a:extLst>
            <a:ext uri="{FF2B5EF4-FFF2-40B4-BE49-F238E27FC236}">
              <a16:creationId xmlns:a16="http://schemas.microsoft.com/office/drawing/2014/main" id="{59D8632E-751E-892F-FF39-13CC2272F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419100</xdr:colOff>
      <xdr:row>14</xdr:row>
      <xdr:rowOff>180975</xdr:rowOff>
    </xdr:from>
    <xdr:to>
      <xdr:col>4</xdr:col>
      <xdr:colOff>1352550</xdr:colOff>
      <xdr:row>21</xdr:row>
      <xdr:rowOff>133351</xdr:rowOff>
    </xdr:to>
    <xdr:graphicFrame macro="">
      <xdr:nvGraphicFramePr>
        <xdr:cNvPr id="16" name="Chart 15">
          <a:extLst>
            <a:ext uri="{FF2B5EF4-FFF2-40B4-BE49-F238E27FC236}">
              <a16:creationId xmlns:a16="http://schemas.microsoft.com/office/drawing/2014/main" id="{8900AD08-88AF-87F1-4C5E-62ABA8D93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647700</xdr:colOff>
      <xdr:row>20</xdr:row>
      <xdr:rowOff>0</xdr:rowOff>
    </xdr:from>
    <xdr:to>
      <xdr:col>9</xdr:col>
      <xdr:colOff>876300</xdr:colOff>
      <xdr:row>37</xdr:row>
      <xdr:rowOff>61912</xdr:rowOff>
    </xdr:to>
    <xdr:graphicFrame macro="">
      <xdr:nvGraphicFramePr>
        <xdr:cNvPr id="2" name="Chart 1">
          <a:extLst>
            <a:ext uri="{FF2B5EF4-FFF2-40B4-BE49-F238E27FC236}">
              <a16:creationId xmlns:a16="http://schemas.microsoft.com/office/drawing/2014/main" id="{E18773F4-0FA0-0DD4-F269-7EEEBB9EB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56</xdr:row>
      <xdr:rowOff>71437</xdr:rowOff>
    </xdr:from>
    <xdr:to>
      <xdr:col>3</xdr:col>
      <xdr:colOff>914400</xdr:colOff>
      <xdr:row>70</xdr:row>
      <xdr:rowOff>147637</xdr:rowOff>
    </xdr:to>
    <xdr:graphicFrame macro="">
      <xdr:nvGraphicFramePr>
        <xdr:cNvPr id="5" name="Chart 4">
          <a:extLst>
            <a:ext uri="{FF2B5EF4-FFF2-40B4-BE49-F238E27FC236}">
              <a16:creationId xmlns:a16="http://schemas.microsoft.com/office/drawing/2014/main" id="{1A30A31B-82D8-29A8-462D-C22CBBC73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914400</xdr:colOff>
      <xdr:row>0</xdr:row>
      <xdr:rowOff>0</xdr:rowOff>
    </xdr:from>
    <xdr:to>
      <xdr:col>5</xdr:col>
      <xdr:colOff>933450</xdr:colOff>
      <xdr:row>11</xdr:row>
      <xdr:rowOff>0</xdr:rowOff>
    </xdr:to>
    <xdr:graphicFrame macro="">
      <xdr:nvGraphicFramePr>
        <xdr:cNvPr id="3" name="Chart 2">
          <a:extLst>
            <a:ext uri="{FF2B5EF4-FFF2-40B4-BE49-F238E27FC236}">
              <a16:creationId xmlns:a16="http://schemas.microsoft.com/office/drawing/2014/main" id="{8DF5B0B0-57D2-C3DB-A381-C7F7FBF11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1181100</xdr:colOff>
      <xdr:row>6</xdr:row>
      <xdr:rowOff>90487</xdr:rowOff>
    </xdr:from>
    <xdr:to>
      <xdr:col>10</xdr:col>
      <xdr:colOff>285750</xdr:colOff>
      <xdr:row>20</xdr:row>
      <xdr:rowOff>166687</xdr:rowOff>
    </xdr:to>
    <xdr:graphicFrame macro="">
      <xdr:nvGraphicFramePr>
        <xdr:cNvPr id="6" name="Chart 5">
          <a:extLst>
            <a:ext uri="{FF2B5EF4-FFF2-40B4-BE49-F238E27FC236}">
              <a16:creationId xmlns:a16="http://schemas.microsoft.com/office/drawing/2014/main" id="{4C3D124D-F536-7CF9-9705-FA10C186B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361950</xdr:colOff>
      <xdr:row>88</xdr:row>
      <xdr:rowOff>66675</xdr:rowOff>
    </xdr:from>
    <xdr:to>
      <xdr:col>9</xdr:col>
      <xdr:colOff>419100</xdr:colOff>
      <xdr:row>104</xdr:row>
      <xdr:rowOff>33337</xdr:rowOff>
    </xdr:to>
    <xdr:graphicFrame macro="">
      <xdr:nvGraphicFramePr>
        <xdr:cNvPr id="7" name="Chart 6">
          <a:extLst>
            <a:ext uri="{FF2B5EF4-FFF2-40B4-BE49-F238E27FC236}">
              <a16:creationId xmlns:a16="http://schemas.microsoft.com/office/drawing/2014/main" id="{DDD4A094-3E2B-4A7B-AF0D-B4F8501F5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113</xdr:row>
      <xdr:rowOff>80962</xdr:rowOff>
    </xdr:from>
    <xdr:to>
      <xdr:col>3</xdr:col>
      <xdr:colOff>276225</xdr:colOff>
      <xdr:row>127</xdr:row>
      <xdr:rowOff>157162</xdr:rowOff>
    </xdr:to>
    <xdr:graphicFrame macro="">
      <xdr:nvGraphicFramePr>
        <xdr:cNvPr id="8" name="Chart 7">
          <a:extLst>
            <a:ext uri="{FF2B5EF4-FFF2-40B4-BE49-F238E27FC236}">
              <a16:creationId xmlns:a16="http://schemas.microsoft.com/office/drawing/2014/main" id="{088669B1-25CE-461A-A79C-F03B62B31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1200150</xdr:colOff>
      <xdr:row>113</xdr:row>
      <xdr:rowOff>4762</xdr:rowOff>
    </xdr:from>
    <xdr:to>
      <xdr:col>7</xdr:col>
      <xdr:colOff>190500</xdr:colOff>
      <xdr:row>127</xdr:row>
      <xdr:rowOff>80962</xdr:rowOff>
    </xdr:to>
    <xdr:graphicFrame macro="">
      <xdr:nvGraphicFramePr>
        <xdr:cNvPr id="9" name="Chart 8">
          <a:extLst>
            <a:ext uri="{FF2B5EF4-FFF2-40B4-BE49-F238E27FC236}">
              <a16:creationId xmlns:a16="http://schemas.microsoft.com/office/drawing/2014/main" id="{D4BBBC8A-DE75-4BB8-873A-37EB979A1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209550</xdr:colOff>
      <xdr:row>81</xdr:row>
      <xdr:rowOff>133350</xdr:rowOff>
    </xdr:from>
    <xdr:to>
      <xdr:col>4</xdr:col>
      <xdr:colOff>219076</xdr:colOff>
      <xdr:row>90</xdr:row>
      <xdr:rowOff>95250</xdr:rowOff>
    </xdr:to>
    <xdr:graphicFrame macro="">
      <xdr:nvGraphicFramePr>
        <xdr:cNvPr id="10" name="Chart 9">
          <a:extLst>
            <a:ext uri="{FF2B5EF4-FFF2-40B4-BE49-F238E27FC236}">
              <a16:creationId xmlns:a16="http://schemas.microsoft.com/office/drawing/2014/main" id="{60E1F11E-6639-4F20-BEEE-307F4C9B7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485775</xdr:colOff>
      <xdr:row>74</xdr:row>
      <xdr:rowOff>0</xdr:rowOff>
    </xdr:from>
    <xdr:to>
      <xdr:col>6</xdr:col>
      <xdr:colOff>1219200</xdr:colOff>
      <xdr:row>86</xdr:row>
      <xdr:rowOff>66675</xdr:rowOff>
    </xdr:to>
    <xdr:graphicFrame macro="">
      <xdr:nvGraphicFramePr>
        <xdr:cNvPr id="11" name="Chart 10">
          <a:extLst>
            <a:ext uri="{FF2B5EF4-FFF2-40B4-BE49-F238E27FC236}">
              <a16:creationId xmlns:a16="http://schemas.microsoft.com/office/drawing/2014/main" id="{D654D3C5-DB82-44E5-AB68-11D33A6C0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371475</xdr:colOff>
      <xdr:row>0</xdr:row>
      <xdr:rowOff>85725</xdr:rowOff>
    </xdr:from>
    <xdr:to>
      <xdr:col>6</xdr:col>
      <xdr:colOff>457200</xdr:colOff>
      <xdr:row>3</xdr:row>
      <xdr:rowOff>161925</xdr:rowOff>
    </xdr:to>
    <xdr:sp macro="" textlink="">
      <xdr:nvSpPr>
        <xdr:cNvPr id="2" name="TextBox 1">
          <a:extLst>
            <a:ext uri="{FF2B5EF4-FFF2-40B4-BE49-F238E27FC236}">
              <a16:creationId xmlns:a16="http://schemas.microsoft.com/office/drawing/2014/main" id="{CD4660A0-EEEB-0679-7E63-9C2ECB704D3D}"/>
            </a:ext>
          </a:extLst>
        </xdr:cNvPr>
        <xdr:cNvSpPr txBox="1"/>
      </xdr:nvSpPr>
      <xdr:spPr>
        <a:xfrm>
          <a:off x="371475" y="85725"/>
          <a:ext cx="3743325"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0</xdr:col>
      <xdr:colOff>19049</xdr:colOff>
      <xdr:row>0</xdr:row>
      <xdr:rowOff>9525</xdr:rowOff>
    </xdr:from>
    <xdr:to>
      <xdr:col>16</xdr:col>
      <xdr:colOff>0</xdr:colOff>
      <xdr:row>64</xdr:row>
      <xdr:rowOff>161924</xdr:rowOff>
    </xdr:to>
    <xdr:sp macro="" textlink="">
      <xdr:nvSpPr>
        <xdr:cNvPr id="3" name="TextBox 2">
          <a:extLst>
            <a:ext uri="{FF2B5EF4-FFF2-40B4-BE49-F238E27FC236}">
              <a16:creationId xmlns:a16="http://schemas.microsoft.com/office/drawing/2014/main" id="{9A2A4176-730C-809B-E86A-DA6F5BF2D0D6}"/>
            </a:ext>
          </a:extLst>
        </xdr:cNvPr>
        <xdr:cNvSpPr txBox="1"/>
      </xdr:nvSpPr>
      <xdr:spPr>
        <a:xfrm>
          <a:off x="19049" y="9525"/>
          <a:ext cx="9734551" cy="12344399"/>
        </a:xfrm>
        <a:prstGeom prst="rect">
          <a:avLst/>
        </a:prstGeom>
        <a:solidFill>
          <a:srgbClr val="F5F5F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Data Cleaning Report</a:t>
          </a:r>
        </a:p>
        <a:p>
          <a:endParaRPr lang="en-US" b="1"/>
        </a:p>
        <a:p>
          <a:r>
            <a:rPr lang="en-US" b="1"/>
            <a:t>Introduction</a:t>
          </a:r>
        </a:p>
        <a:p>
          <a:endParaRPr lang="en-US" b="1"/>
        </a:p>
        <a:p>
          <a:r>
            <a:rPr lang="en-US"/>
            <a:t>This report outlines the data cleaning process undertaken to prepare the dataset for analysis. The dataset consists of four sheets: </a:t>
          </a:r>
          <a:r>
            <a:rPr lang="en-US" b="1"/>
            <a:t>Supplier Quantity</a:t>
          </a:r>
          <a:r>
            <a:rPr lang="en-US"/>
            <a:t>, </a:t>
          </a:r>
          <a:r>
            <a:rPr lang="en-US" b="1"/>
            <a:t>Material Type</a:t>
          </a:r>
          <a:r>
            <a:rPr lang="en-US"/>
            <a:t>, </a:t>
          </a:r>
          <a:r>
            <a:rPr lang="en-US" b="1"/>
            <a:t>Defect Type</a:t>
          </a:r>
          <a:r>
            <a:rPr lang="en-US"/>
            <a:t>, and </a:t>
          </a:r>
          <a:r>
            <a:rPr lang="en-US" b="1"/>
            <a:t>Defect</a:t>
          </a:r>
          <a:r>
            <a:rPr lang="en-US"/>
            <a:t>. Each sheet was systematically reviewed using a comprehensive checklist to ensure the data's accuracy and consistency before analysis.</a:t>
          </a:r>
        </a:p>
        <a:p>
          <a:endParaRPr lang="en-US"/>
        </a:p>
        <a:p>
          <a:r>
            <a:rPr lang="en-US" b="1"/>
            <a:t>Data Cleaning Checklist</a:t>
          </a:r>
        </a:p>
        <a:p>
          <a:pPr>
            <a:buFont typeface="+mj-lt"/>
            <a:buAutoNum type="arabicPeriod"/>
          </a:pPr>
          <a:r>
            <a:rPr lang="en-US" b="1"/>
            <a:t>Remove duplicates</a:t>
          </a:r>
          <a:endParaRPr lang="en-US"/>
        </a:p>
        <a:p>
          <a:pPr>
            <a:buFont typeface="+mj-lt"/>
            <a:buAutoNum type="arabicPeriod"/>
          </a:pPr>
          <a:r>
            <a:rPr lang="en-US" b="1"/>
            <a:t>Handle missing data</a:t>
          </a:r>
          <a:endParaRPr lang="en-US"/>
        </a:p>
        <a:p>
          <a:pPr>
            <a:buFont typeface="+mj-lt"/>
            <a:buAutoNum type="arabicPeriod"/>
          </a:pPr>
          <a:r>
            <a:rPr lang="en-US" b="1"/>
            <a:t>Standardize formats</a:t>
          </a:r>
          <a:endParaRPr lang="en-US"/>
        </a:p>
        <a:p>
          <a:pPr>
            <a:buFont typeface="+mj-lt"/>
            <a:buAutoNum type="arabicPeriod"/>
          </a:pPr>
          <a:r>
            <a:rPr lang="en-US" b="1"/>
            <a:t>Correct inconsistencies</a:t>
          </a:r>
          <a:endParaRPr lang="en-US"/>
        </a:p>
        <a:p>
          <a:pPr>
            <a:buFont typeface="+mj-lt"/>
            <a:buAutoNum type="arabicPeriod"/>
          </a:pPr>
          <a:r>
            <a:rPr lang="en-US" b="1"/>
            <a:t>Remove irrelevant data</a:t>
          </a:r>
          <a:endParaRPr lang="en-US"/>
        </a:p>
        <a:p>
          <a:pPr>
            <a:buFont typeface="+mj-lt"/>
            <a:buAutoNum type="arabicPeriod"/>
          </a:pPr>
          <a:r>
            <a:rPr lang="en-US" b="1"/>
            <a:t>Fix structural errors</a:t>
          </a:r>
          <a:endParaRPr lang="en-US"/>
        </a:p>
        <a:p>
          <a:pPr>
            <a:buFont typeface="+mj-lt"/>
            <a:buAutoNum type="arabicPeriod"/>
          </a:pPr>
          <a:r>
            <a:rPr lang="en-US" b="1"/>
            <a:t>Validate accuracy</a:t>
          </a:r>
          <a:endParaRPr lang="en-US"/>
        </a:p>
        <a:p>
          <a:pPr>
            <a:buFont typeface="+mj-lt"/>
            <a:buAutoNum type="arabicPeriod"/>
          </a:pPr>
          <a:r>
            <a:rPr lang="en-US" b="1"/>
            <a:t>Address outliers</a:t>
          </a:r>
          <a:endParaRPr lang="en-US"/>
        </a:p>
        <a:p>
          <a:pPr>
            <a:buFont typeface="+mj-lt"/>
            <a:buAutoNum type="arabicPeriod"/>
          </a:pPr>
          <a:r>
            <a:rPr lang="en-US" b="1"/>
            <a:t>Correct data types</a:t>
          </a:r>
          <a:endParaRPr lang="en-US"/>
        </a:p>
        <a:p>
          <a:pPr>
            <a:buFont typeface="+mj-lt"/>
            <a:buAutoNum type="arabicPeriod"/>
          </a:pPr>
          <a:r>
            <a:rPr lang="en-US" b="1"/>
            <a:t>Document cleaning steps</a:t>
          </a:r>
        </a:p>
        <a:p>
          <a:pPr>
            <a:buFont typeface="+mj-lt"/>
            <a:buAutoNum type="arabicPeriod"/>
          </a:pPr>
          <a:endParaRPr lang="en-US" b="1"/>
        </a:p>
        <a:p>
          <a:pPr>
            <a:buFont typeface="+mj-lt"/>
            <a:buAutoNum type="arabicPeriod"/>
          </a:pPr>
          <a:endParaRPr lang="en-US"/>
        </a:p>
        <a:p>
          <a:r>
            <a:rPr lang="en-US" b="1"/>
            <a:t>Sheet 1: Supplier Quantity</a:t>
          </a:r>
        </a:p>
        <a:p>
          <a:r>
            <a:rPr lang="en-US"/>
            <a:t>The </a:t>
          </a:r>
          <a:r>
            <a:rPr lang="en-US" b="1"/>
            <a:t>Supplier Quantity</a:t>
          </a:r>
          <a:r>
            <a:rPr lang="en-US"/>
            <a:t> sheet underwent detailed cleaning based on the checklist:</a:t>
          </a:r>
        </a:p>
        <a:p>
          <a:pPr>
            <a:buFont typeface="Arial" panose="020B0604020202020204" pitchFamily="34" charset="0"/>
            <a:buChar char="•"/>
          </a:pPr>
          <a:r>
            <a:rPr lang="en-US" b="1"/>
            <a:t>Vendor Name Issue:</a:t>
          </a:r>
          <a:endParaRPr lang="en-US"/>
        </a:p>
        <a:p>
          <a:pPr marL="742950" lvl="1" indent="-285750">
            <a:buFont typeface="Arial" panose="020B0604020202020204" pitchFamily="34" charset="0"/>
            <a:buChar char="•"/>
          </a:pPr>
          <a:r>
            <a:rPr lang="en-US"/>
            <a:t>Two similar entries, </a:t>
          </a:r>
          <a:r>
            <a:rPr lang="en-US" b="1"/>
            <a:t>"Abata"</a:t>
          </a:r>
          <a:r>
            <a:rPr lang="en-US"/>
            <a:t> and </a:t>
          </a:r>
          <a:r>
            <a:rPr lang="en-US" b="1"/>
            <a:t>"abatz"</a:t>
          </a:r>
          <a:r>
            <a:rPr lang="en-US"/>
            <a:t>, were flagged for potential duplication. To clarify if these refer to the same vendor, further investigation or contact with the data owner is needed.</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Data Types:</a:t>
          </a:r>
          <a:endParaRPr lang="en-US"/>
        </a:p>
        <a:p>
          <a:pPr marL="742950" lvl="1" indent="-285750">
            <a:buFont typeface="Arial" panose="020B0604020202020204" pitchFamily="34" charset="0"/>
            <a:buChar char="•"/>
          </a:pPr>
          <a:r>
            <a:rPr lang="en-US"/>
            <a:t>Columns were checked to ensure each field was of the correct type, such as integers for quantities and dates formatted properly.</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Missing or Incomplete Data:</a:t>
          </a:r>
          <a:endParaRPr lang="en-US"/>
        </a:p>
        <a:p>
          <a:pPr marL="742950" lvl="1" indent="-285750">
            <a:buFont typeface="Arial" panose="020B0604020202020204" pitchFamily="34" charset="0"/>
            <a:buChar char="•"/>
          </a:pPr>
          <a:r>
            <a:rPr lang="en-US"/>
            <a:t>No blanks were detected.</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Duplicates:</a:t>
          </a:r>
          <a:endParaRPr lang="en-US"/>
        </a:p>
        <a:p>
          <a:pPr marL="742950" lvl="1" indent="-285750">
            <a:buFont typeface="Arial" panose="020B0604020202020204" pitchFamily="34" charset="0"/>
            <a:buChar char="•"/>
          </a:pPr>
          <a:r>
            <a:rPr lang="en-US"/>
            <a:t>No duplicate rows were found.</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Invalid Data:</a:t>
          </a:r>
          <a:endParaRPr lang="en-US"/>
        </a:p>
        <a:p>
          <a:pPr marL="742950" lvl="1" indent="-285750">
            <a:buFont typeface="Arial" panose="020B0604020202020204" pitchFamily="34" charset="0"/>
            <a:buChar char="•"/>
          </a:pPr>
          <a:r>
            <a:rPr lang="en-US"/>
            <a:t>In the </a:t>
          </a:r>
          <a:r>
            <a:rPr lang="en-US" b="1"/>
            <a:t>Total Downtime Minutes</a:t>
          </a:r>
          <a:r>
            <a:rPr lang="en-US"/>
            <a:t> column, one row contained a dash ("-"). As this row represented less than 0.001 (1/522) of the dataset, it was removed because it would not significantly impact the analysis.</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Inconsistencies in Naming:</a:t>
          </a:r>
          <a:endParaRPr lang="en-US"/>
        </a:p>
        <a:p>
          <a:pPr marL="742950" lvl="1" indent="-285750">
            <a:buFont typeface="Arial" panose="020B0604020202020204" pitchFamily="34" charset="0"/>
            <a:buChar char="•"/>
          </a:pPr>
          <a:r>
            <a:rPr lang="en-US"/>
            <a:t>Similar entries, </a:t>
          </a:r>
          <a:r>
            <a:rPr lang="en-US" b="1"/>
            <a:t>"Wrong Specifications"</a:t>
          </a:r>
          <a:r>
            <a:rPr lang="en-US"/>
            <a:t> and </a:t>
          </a:r>
          <a:r>
            <a:rPr lang="en-US" b="1"/>
            <a:t>"Wrong Spec"</a:t>
          </a:r>
          <a:r>
            <a:rPr lang="en-US"/>
            <a:t>, were found. The shorter entry, </a:t>
          </a:r>
          <a:r>
            <a:rPr lang="en-US" b="1"/>
            <a:t>"Wrong Spec"</a:t>
          </a:r>
          <a:r>
            <a:rPr lang="en-US"/>
            <a:t>, was removed, and </a:t>
          </a:r>
          <a:r>
            <a:rPr lang="en-US" b="1"/>
            <a:t>"Wrong Specifications"</a:t>
          </a:r>
          <a:r>
            <a:rPr lang="en-US"/>
            <a:t> was retained. This change was reflected in both the </a:t>
          </a:r>
          <a:r>
            <a:rPr lang="en-US" b="1"/>
            <a:t>Supplier Quantity</a:t>
          </a:r>
          <a:r>
            <a:rPr lang="en-US"/>
            <a:t> and </a:t>
          </a:r>
          <a:r>
            <a:rPr lang="en-US" b="1"/>
            <a:t>Defect</a:t>
          </a:r>
          <a:r>
            <a:rPr lang="en-US"/>
            <a:t> tables.</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Outliers:</a:t>
          </a:r>
          <a:endParaRPr lang="en-US"/>
        </a:p>
        <a:p>
          <a:pPr marL="742950" lvl="1" indent="-285750">
            <a:buFont typeface="Arial" panose="020B0604020202020204" pitchFamily="34" charset="0"/>
            <a:buChar char="•"/>
          </a:pPr>
          <a:r>
            <a:rPr lang="en-US"/>
            <a:t>Columns such as </a:t>
          </a:r>
          <a:r>
            <a:rPr lang="en-US" b="1"/>
            <a:t>Date</a:t>
          </a:r>
          <a:r>
            <a:rPr lang="en-US"/>
            <a:t>, </a:t>
          </a:r>
          <a:r>
            <a:rPr lang="en-US" b="1"/>
            <a:t>Total Defect Quantity</a:t>
          </a:r>
          <a:r>
            <a:rPr lang="en-US"/>
            <a:t>, </a:t>
          </a:r>
          <a:r>
            <a:rPr lang="en-US" b="1"/>
            <a:t>Total Downtime Minutes</a:t>
          </a:r>
          <a:r>
            <a:rPr lang="en-US"/>
            <a:t>, </a:t>
          </a:r>
          <a:r>
            <a:rPr lang="en-US" b="1"/>
            <a:t>Total Downtime (Hours)</a:t>
          </a:r>
          <a:r>
            <a:rPr lang="en-US"/>
            <a:t>, and </a:t>
          </a:r>
          <a:r>
            <a:rPr lang="en-US" b="1"/>
            <a:t>Unit Price</a:t>
          </a:r>
          <a:r>
            <a:rPr lang="en-US"/>
            <a:t> were examined for outliers. The data showed a natural progression from small to large values with no extreme outliers, so all entries were kept for analysis.</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Conversion of Minutes to Hours:</a:t>
          </a:r>
          <a:endParaRPr lang="en-US"/>
        </a:p>
        <a:p>
          <a:pPr marL="742950" lvl="1" indent="-285750">
            <a:buFont typeface="Arial" panose="020B0604020202020204" pitchFamily="34" charset="0"/>
            <a:buChar char="•"/>
          </a:pPr>
          <a:r>
            <a:rPr lang="en-US"/>
            <a:t>The </a:t>
          </a:r>
          <a:r>
            <a:rPr lang="en-US" b="1"/>
            <a:t>Total Downtime Minutes</a:t>
          </a:r>
          <a:r>
            <a:rPr lang="en-US"/>
            <a:t> column was converted to hours using the formula </a:t>
          </a:r>
          <a:r>
            <a:rPr lang="en-US" b="1"/>
            <a:t>minutes/60</a:t>
          </a:r>
          <a:r>
            <a:rPr lang="en-US"/>
            <a:t> for better interpretability.</a:t>
          </a:r>
        </a:p>
        <a:p>
          <a:pPr marL="742950" lvl="1" indent="-285750">
            <a:buFont typeface="Arial" panose="020B0604020202020204" pitchFamily="34" charset="0"/>
            <a:buChar char="•"/>
          </a:pPr>
          <a:endParaRPr lang="en-US"/>
        </a:p>
        <a:p>
          <a:r>
            <a:rPr lang="en-US" b="1"/>
            <a:t>Sheet 2: Material Type, Sheet 3: Defect Type, and Sheet 4: Defect</a:t>
          </a:r>
        </a:p>
        <a:p>
          <a:r>
            <a:rPr lang="en-US"/>
            <a:t>Each of these sheets was reviewed to ensure the accuracy of classifications and data integrity. These sheets were then integrated into the </a:t>
          </a:r>
          <a:r>
            <a:rPr lang="en-US" b="1"/>
            <a:t>Supplier Quantity</a:t>
          </a:r>
          <a:r>
            <a:rPr lang="en-US"/>
            <a:t> sheet for a consolidated view.</a:t>
          </a:r>
        </a:p>
        <a:p>
          <a:endParaRPr lang="en-US"/>
        </a:p>
        <a:p>
          <a:pPr>
            <a:buFont typeface="Arial" panose="020B0604020202020204" pitchFamily="34" charset="0"/>
            <a:buChar char="•"/>
          </a:pPr>
          <a:r>
            <a:rPr lang="en-US" b="1"/>
            <a:t>Data Types:</a:t>
          </a:r>
          <a:endParaRPr lang="en-US"/>
        </a:p>
        <a:p>
          <a:pPr marL="742950" lvl="1" indent="-285750">
            <a:buFont typeface="Arial" panose="020B0604020202020204" pitchFamily="34" charset="0"/>
            <a:buChar char="•"/>
          </a:pPr>
          <a:r>
            <a:rPr lang="en-US"/>
            <a:t>Columns were verified to be in the correct format, such as strings for names and integers for IDs.</a:t>
          </a:r>
        </a:p>
        <a:p>
          <a:pPr marL="742950" lvl="1" indent="-285750">
            <a:buFont typeface="Arial" panose="020B0604020202020204" pitchFamily="34" charset="0"/>
            <a:buChar char="•"/>
          </a:pPr>
          <a:endParaRPr lang="en-US"/>
        </a:p>
        <a:p>
          <a:pPr>
            <a:buFont typeface="Arial" panose="020B0604020202020204" pitchFamily="34" charset="0"/>
            <a:buChar char="•"/>
          </a:pPr>
          <a:r>
            <a:rPr lang="en-US" b="1"/>
            <a:t>Data Lookup and Merging:</a:t>
          </a:r>
          <a:endParaRPr lang="en-US"/>
        </a:p>
        <a:p>
          <a:pPr marL="742950" lvl="1" indent="-285750">
            <a:buFont typeface="Arial" panose="020B0604020202020204" pitchFamily="34" charset="0"/>
            <a:buChar char="•"/>
          </a:pPr>
          <a:r>
            <a:rPr lang="en-US"/>
            <a:t>To enrich the </a:t>
          </a:r>
          <a:r>
            <a:rPr lang="en-US" b="1"/>
            <a:t>Supplier Quantity</a:t>
          </a:r>
          <a:r>
            <a:rPr lang="en-US"/>
            <a:t> sheet, both </a:t>
          </a:r>
          <a:r>
            <a:rPr lang="en-US" b="1"/>
            <a:t>VLOOKUP</a:t>
          </a:r>
          <a:r>
            <a:rPr lang="en-US"/>
            <a:t> and </a:t>
          </a:r>
          <a:r>
            <a:rPr lang="en-US" b="1"/>
            <a:t>XLOOKUP</a:t>
          </a:r>
          <a:r>
            <a:rPr lang="en-US"/>
            <a:t> functions were utilized:</a:t>
          </a:r>
        </a:p>
        <a:p>
          <a:pPr marL="1143000" lvl="2" indent="-228600">
            <a:buFont typeface="Arial" panose="020B0604020202020204" pitchFamily="34" charset="0"/>
            <a:buChar char="•"/>
          </a:pPr>
          <a:r>
            <a:rPr lang="en-US" b="1"/>
            <a:t>VLOOKUP</a:t>
          </a:r>
          <a:r>
            <a:rPr lang="en-US"/>
            <a:t> was used to merge </a:t>
          </a:r>
          <a:r>
            <a:rPr lang="en-US" b="1"/>
            <a:t>Material Type</a:t>
          </a:r>
          <a:r>
            <a:rPr lang="en-US"/>
            <a:t> data into the </a:t>
          </a:r>
          <a:r>
            <a:rPr lang="en-US" b="1"/>
            <a:t>Supplier Quantity</a:t>
          </a:r>
          <a:r>
            <a:rPr lang="en-US"/>
            <a:t> sheet. The lookup array was adjusted to ensure the lookup value was in the leftmost column.</a:t>
          </a:r>
        </a:p>
        <a:p>
          <a:pPr marL="1143000" lvl="2" indent="-228600">
            <a:buFont typeface="Arial" panose="020B0604020202020204" pitchFamily="34" charset="0"/>
            <a:buChar char="•"/>
          </a:pPr>
          <a:r>
            <a:rPr lang="en-US" b="1"/>
            <a:t>XLOOKUP</a:t>
          </a:r>
          <a:r>
            <a:rPr lang="en-US"/>
            <a:t> was employed for merging the </a:t>
          </a:r>
          <a:r>
            <a:rPr lang="en-US" b="1"/>
            <a:t>Defect Type</a:t>
          </a:r>
          <a:r>
            <a:rPr lang="en-US"/>
            <a:t> and </a:t>
          </a:r>
          <a:r>
            <a:rPr lang="en-US" b="1"/>
            <a:t>Defect Classification</a:t>
          </a:r>
          <a:r>
            <a:rPr lang="en-US"/>
            <a:t> sheets into the </a:t>
          </a:r>
          <a:r>
            <a:rPr lang="en-US" b="1"/>
            <a:t>Supplier Quantity</a:t>
          </a:r>
          <a:r>
            <a:rPr lang="en-US"/>
            <a:t> sheet. This function was chosen for its flexibility, which avoided the need to reorder columns.</a:t>
          </a:r>
        </a:p>
        <a:p>
          <a:pPr marL="1143000" lvl="2" indent="-228600">
            <a:buFont typeface="Arial" panose="020B0604020202020204" pitchFamily="34" charset="0"/>
            <a:buChar char="•"/>
          </a:pPr>
          <a:endParaRPr lang="en-US"/>
        </a:p>
        <a:p>
          <a:pPr>
            <a:buFont typeface="Arial" panose="020B0604020202020204" pitchFamily="34" charset="0"/>
            <a:buChar char="•"/>
          </a:pPr>
          <a:r>
            <a:rPr lang="en-US" b="1"/>
            <a:t>Final Adjustments:</a:t>
          </a:r>
          <a:endParaRPr lang="en-US"/>
        </a:p>
        <a:p>
          <a:pPr marL="742950" lvl="1" indent="-285750">
            <a:buFont typeface="Arial" panose="020B0604020202020204" pitchFamily="34" charset="0"/>
            <a:buChar char="•"/>
          </a:pPr>
          <a:r>
            <a:rPr lang="en-US"/>
            <a:t>Columns were renamed to reflect the newly imported information, ensuring clarity for future analysis.</a:t>
          </a:r>
        </a:p>
        <a:p>
          <a:pPr marL="742950" lvl="1" indent="-285750">
            <a:buFont typeface="Arial" panose="020B0604020202020204" pitchFamily="34" charset="0"/>
            <a:buChar char="•"/>
          </a:pPr>
          <a:endParaRPr lang="en-US"/>
        </a:p>
        <a:p>
          <a:r>
            <a:rPr lang="en-US" b="1"/>
            <a:t>Conclusion:</a:t>
          </a:r>
        </a:p>
        <a:p>
          <a:r>
            <a:rPr lang="en-US"/>
            <a:t>The dataset across all four sheets has been thoroughly cleaned and prepared for analysis. Vendor name inconsistencies, invalid data, and naming conventions were addressed. No significant outliers were found in key metrics such as defect quantities or downtime, and data types were corrected where necessary. The merging of </a:t>
          </a:r>
          <a:r>
            <a:rPr lang="en-US" b="1"/>
            <a:t>Material Type</a:t>
          </a:r>
          <a:r>
            <a:rPr lang="en-US"/>
            <a:t>, </a:t>
          </a:r>
          <a:r>
            <a:rPr lang="en-US" b="1"/>
            <a:t>Defect Type</a:t>
          </a:r>
          <a:r>
            <a:rPr lang="en-US"/>
            <a:t>, and </a:t>
          </a:r>
          <a:r>
            <a:rPr lang="en-US" b="1"/>
            <a:t>Defect</a:t>
          </a:r>
          <a:r>
            <a:rPr lang="en-US"/>
            <a:t> sheets was successfully completed using </a:t>
          </a:r>
          <a:r>
            <a:rPr lang="en-US" b="1"/>
            <a:t>VLOOKUP</a:t>
          </a:r>
          <a:r>
            <a:rPr lang="en-US"/>
            <a:t> and </a:t>
          </a:r>
          <a:r>
            <a:rPr lang="en-US" b="1"/>
            <a:t>XLOOKUP</a:t>
          </a:r>
          <a:r>
            <a:rPr lang="en-US"/>
            <a:t>. The dataset is now fully prepared for further analysis.</a:t>
          </a:r>
        </a:p>
        <a:p>
          <a:endParaRPr lang="en-NG" sz="1100"/>
        </a:p>
      </xdr:txBody>
    </xdr:sp>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ckyB Atsaboghena" refreshedDate="45572.055377430559" backgroundQuery="1" createdVersion="8" refreshedVersion="8" minRefreshableVersion="3" recordCount="0" supportSubquery="1" supportAdvancedDrill="1" xr:uid="{A011779A-BF61-48BB-9A08-94F9D0067E75}">
  <cacheSource type="external" connectionId="1"/>
  <cacheFields count="1">
    <cacheField name="[Measures].[Distinct Count of Plant Location]" caption="Distinct Count of Plant Location" numFmtId="0" hierarchy="22" level="32767"/>
  </cacheFields>
  <cacheHierarchies count="23">
    <cacheHierarchy uniqueName="[SupplierQuality].[Date]" caption="Date" attribute="1" time="1" defaultMemberUniqueName="[SupplierQuality].[Date].[All]" allUniqueName="[SupplierQuality].[Date].[All]" dimensionUniqueName="[SupplierQuality]" displayFolder="" count="0" memberValueDatatype="7" unbalanced="0"/>
    <cacheHierarchy uniqueName="[SupplierQuality].[Month]" caption="Month" attribute="1" defaultMemberUniqueName="[SupplierQuality].[Month].[All]" allUniqueName="[SupplierQuality].[Month].[All]" dimensionUniqueName="[SupplierQuality]" displayFolder="" count="0" memberValueDatatype="130" unbalanced="0"/>
    <cacheHierarchy uniqueName="[SupplierQuality].[Year]" caption="Year" attribute="1" defaultMemberUniqueName="[SupplierQuality].[Year].[All]" allUniqueName="[SupplierQuality].[Year].[All]" dimensionUniqueName="[SupplierQuality]" displayFolder="" count="0" memberValueDatatype="130" unbalanced="0"/>
    <cacheHierarchy uniqueName="[SupplierQuality].[Vendor]" caption="Vendor" attribute="1" defaultMemberUniqueName="[SupplierQuality].[Vendor].[All]" allUniqueName="[SupplierQuality].[Vendor].[All]" dimensionUniqueName="[SupplierQuality]" displayFolder="" count="0" memberValueDatatype="130" unbalanced="0"/>
    <cacheHierarchy uniqueName="[SupplierQuality].[Plant Location]" caption="Plant Location" attribute="1" defaultMemberUniqueName="[SupplierQuality].[Plant Location].[All]" allUniqueName="[SupplierQuality].[Plant Location].[All]" dimensionUniqueName="[SupplierQuality]" displayFolder="" count="0" memberValueDatatype="130" unbalanced="0"/>
    <cacheHierarchy uniqueName="[SupplierQuality].[Category]" caption="Category" attribute="1" defaultMemberUniqueName="[SupplierQuality].[Category].[All]" allUniqueName="[SupplierQuality].[Category].[All]" dimensionUniqueName="[SupplierQuality]" displayFolder="" count="0" memberValueDatatype="130" unbalanced="0"/>
    <cacheHierarchy uniqueName="[SupplierQuality].[MaterialID]" caption="MaterialID" attribute="1" defaultMemberUniqueName="[SupplierQuality].[MaterialID].[All]" allUniqueName="[SupplierQuality].[MaterialID].[All]" dimensionUniqueName="[SupplierQuality]" displayFolder="" count="0" memberValueDatatype="20" unbalanced="0"/>
    <cacheHierarchy uniqueName="[SupplierQuality].[Material Type]" caption="Material Type" attribute="1" defaultMemberUniqueName="[SupplierQuality].[Material Type].[All]" allUniqueName="[SupplierQuality].[Material Type].[All]" dimensionUniqueName="[SupplierQuality]" displayFolder="" count="0" memberValueDatatype="130" unbalanced="0"/>
    <cacheHierarchy uniqueName="[SupplierQuality].[Defect Type ID]" caption="Defect Type ID" attribute="1" defaultMemberUniqueName="[SupplierQuality].[Defect Type ID].[All]" allUniqueName="[SupplierQuality].[Defect Type ID].[All]" dimensionUniqueName="[SupplierQuality]" displayFolder="" count="0" memberValueDatatype="20" unbalanced="0"/>
    <cacheHierarchy uniqueName="[SupplierQuality].[Defect Type]" caption="Defect Type" attribute="1" defaultMemberUniqueName="[SupplierQuality].[Defect Type].[All]" allUniqueName="[SupplierQuality].[Defect Type].[All]" dimensionUniqueName="[SupplierQuality]" displayFolder="" count="0" memberValueDatatype="130" unbalanced="0"/>
    <cacheHierarchy uniqueName="[SupplierQuality].[DefectID]" caption="DefectID" attribute="1" defaultMemberUniqueName="[SupplierQuality].[DefectID].[All]" allUniqueName="[SupplierQuality].[DefectID].[All]" dimensionUniqueName="[SupplierQuality]" displayFolder="" count="0" memberValueDatatype="20" unbalanced="0"/>
    <cacheHierarchy uniqueName="[SupplierQuality].[Defect]" caption="Defect" attribute="1" defaultMemberUniqueName="[SupplierQuality].[Defect].[All]" allUniqueName="[SupplierQuality].[Defect].[All]" dimensionUniqueName="[SupplierQuality]" displayFolder="" count="0" memberValueDatatype="130" unbalanced="0"/>
    <cacheHierarchy uniqueName="[SupplierQuality].[Total Defect Qty]" caption="Total Defect Qty" attribute="1" defaultMemberUniqueName="[SupplierQuality].[Total Defect Qty].[All]" allUniqueName="[SupplierQuality].[Total Defect Qty].[All]" dimensionUniqueName="[SupplierQuality]" displayFolder="" count="0" memberValueDatatype="20" unbalanced="0"/>
    <cacheHierarchy uniqueName="[SupplierQuality].[Total Downtime Minutes]" caption="Total Downtime Minutes" attribute="1" defaultMemberUniqueName="[SupplierQuality].[Total Downtime Minutes].[All]" allUniqueName="[SupplierQuality].[Total Downtime Minutes].[All]" dimensionUniqueName="[SupplierQuality]" displayFolder="" count="0" memberValueDatatype="20" unbalanced="0"/>
    <cacheHierarchy uniqueName="[SupplierQuality].[Total Downtime (Hours)]" caption="Total Downtime (Hours)" attribute="1" defaultMemberUniqueName="[SupplierQuality].[Total Downtime (Hours)].[All]" allUniqueName="[SupplierQuality].[Total Downtime (Hours)].[All]" dimensionUniqueName="[SupplierQuality]" displayFolder="" count="0" memberValueDatatype="5" unbalanced="0"/>
    <cacheHierarchy uniqueName="[SupplierQuality].[Unit Price]" caption="Unit Price" attribute="1" defaultMemberUniqueName="[SupplierQuality].[Unit Price].[All]" allUniqueName="[SupplierQuality].[Unit Price].[All]" dimensionUniqueName="[SupplierQuality]" displayFolder="" count="0" memberValueDatatype="20" unbalanced="0"/>
    <cacheHierarchy uniqueName="[SupplierQuality].[Cost Implications]" caption="Cost Implications" attribute="1" defaultMemberUniqueName="[SupplierQuality].[Cost Implications].[All]" allUniqueName="[SupplierQuality].[Cost Implications].[All]" dimensionUniqueName="[SupplierQuality]" displayFolder="" count="0" memberValueDatatype="20" unbalanced="0"/>
    <cacheHierarchy uniqueName="[Measures].[__XL_Count SupplierQuality]" caption="__XL_Count SupplierQuality" measure="1" displayFolder="" measureGroup="SupplierQuality" count="0" hidden="1"/>
    <cacheHierarchy uniqueName="[Measures].[__No measures defined]" caption="__No measures defined" measure="1" displayFolder="" count="0" hidden="1"/>
    <cacheHierarchy uniqueName="[Measures].[Count of Vendor]" caption="Count of Vendor" measure="1" displayFolder="" measureGroup="SupplierQuality" count="0" hidden="1">
      <extLst>
        <ext xmlns:x15="http://schemas.microsoft.com/office/spreadsheetml/2010/11/main" uri="{B97F6D7D-B522-45F9-BDA1-12C45D357490}">
          <x15:cacheHierarchy aggregatedColumn="3"/>
        </ext>
      </extLst>
    </cacheHierarchy>
    <cacheHierarchy uniqueName="[Measures].[Distinct Count of Vendor]" caption="Distinct Count of Vendor" measure="1" displayFolder="" measureGroup="SupplierQuality" count="0" hidden="1">
      <extLst>
        <ext xmlns:x15="http://schemas.microsoft.com/office/spreadsheetml/2010/11/main" uri="{B97F6D7D-B522-45F9-BDA1-12C45D357490}">
          <x15:cacheHierarchy aggregatedColumn="3"/>
        </ext>
      </extLst>
    </cacheHierarchy>
    <cacheHierarchy uniqueName="[Measures].[Count of Plant Location]" caption="Count of Plant Location" measure="1" displayFolder="" measureGroup="SupplierQuality" count="0" hidden="1">
      <extLst>
        <ext xmlns:x15="http://schemas.microsoft.com/office/spreadsheetml/2010/11/main" uri="{B97F6D7D-B522-45F9-BDA1-12C45D357490}">
          <x15:cacheHierarchy aggregatedColumn="4"/>
        </ext>
      </extLst>
    </cacheHierarchy>
    <cacheHierarchy uniqueName="[Measures].[Distinct Count of Plant Location]" caption="Distinct Count of Plant Location" measure="1" displayFolder="" measureGroup="SupplierQuality"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upplierQuality" uniqueName="[SupplierQuality]" caption="SupplierQuality"/>
  </dimensions>
  <measureGroups count="1">
    <measureGroup name="SupplierQuality" caption="SupplierQualit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ckyB Atsaboghena" refreshedDate="45572.05537858796" backgroundQuery="1" createdVersion="8" refreshedVersion="8" minRefreshableVersion="3" recordCount="0" supportSubquery="1" supportAdvancedDrill="1" xr:uid="{CB1F3771-164C-49D1-9664-F6CB9E18D588}">
  <cacheSource type="external" connectionId="1"/>
  <cacheFields count="1">
    <cacheField name="[Measures].[Distinct Count of Vendor]" caption="Distinct Count of Vendor" numFmtId="0" hierarchy="20" level="32767"/>
  </cacheFields>
  <cacheHierarchies count="23">
    <cacheHierarchy uniqueName="[SupplierQuality].[Date]" caption="Date" attribute="1" time="1" defaultMemberUniqueName="[SupplierQuality].[Date].[All]" allUniqueName="[SupplierQuality].[Date].[All]" dimensionUniqueName="[SupplierQuality]" displayFolder="" count="0" memberValueDatatype="7" unbalanced="0"/>
    <cacheHierarchy uniqueName="[SupplierQuality].[Month]" caption="Month" attribute="1" defaultMemberUniqueName="[SupplierQuality].[Month].[All]" allUniqueName="[SupplierQuality].[Month].[All]" dimensionUniqueName="[SupplierQuality]" displayFolder="" count="0" memberValueDatatype="130" unbalanced="0"/>
    <cacheHierarchy uniqueName="[SupplierQuality].[Year]" caption="Year" attribute="1" defaultMemberUniqueName="[SupplierQuality].[Year].[All]" allUniqueName="[SupplierQuality].[Year].[All]" dimensionUniqueName="[SupplierQuality]" displayFolder="" count="0" memberValueDatatype="130" unbalanced="0"/>
    <cacheHierarchy uniqueName="[SupplierQuality].[Vendor]" caption="Vendor" attribute="1" defaultMemberUniqueName="[SupplierQuality].[Vendor].[All]" allUniqueName="[SupplierQuality].[Vendor].[All]" dimensionUniqueName="[SupplierQuality]" displayFolder="" count="0" memberValueDatatype="130" unbalanced="0"/>
    <cacheHierarchy uniqueName="[SupplierQuality].[Plant Location]" caption="Plant Location" attribute="1" defaultMemberUniqueName="[SupplierQuality].[Plant Location].[All]" allUniqueName="[SupplierQuality].[Plant Location].[All]" dimensionUniqueName="[SupplierQuality]" displayFolder="" count="0" memberValueDatatype="130" unbalanced="0"/>
    <cacheHierarchy uniqueName="[SupplierQuality].[Category]" caption="Category" attribute="1" defaultMemberUniqueName="[SupplierQuality].[Category].[All]" allUniqueName="[SupplierQuality].[Category].[All]" dimensionUniqueName="[SupplierQuality]" displayFolder="" count="0" memberValueDatatype="130" unbalanced="0"/>
    <cacheHierarchy uniqueName="[SupplierQuality].[MaterialID]" caption="MaterialID" attribute="1" defaultMemberUniqueName="[SupplierQuality].[MaterialID].[All]" allUniqueName="[SupplierQuality].[MaterialID].[All]" dimensionUniqueName="[SupplierQuality]" displayFolder="" count="0" memberValueDatatype="20" unbalanced="0"/>
    <cacheHierarchy uniqueName="[SupplierQuality].[Material Type]" caption="Material Type" attribute="1" defaultMemberUniqueName="[SupplierQuality].[Material Type].[All]" allUniqueName="[SupplierQuality].[Material Type].[All]" dimensionUniqueName="[SupplierQuality]" displayFolder="" count="0" memberValueDatatype="130" unbalanced="0"/>
    <cacheHierarchy uniqueName="[SupplierQuality].[Defect Type ID]" caption="Defect Type ID" attribute="1" defaultMemberUniqueName="[SupplierQuality].[Defect Type ID].[All]" allUniqueName="[SupplierQuality].[Defect Type ID].[All]" dimensionUniqueName="[SupplierQuality]" displayFolder="" count="0" memberValueDatatype="20" unbalanced="0"/>
    <cacheHierarchy uniqueName="[SupplierQuality].[Defect Type]" caption="Defect Type" attribute="1" defaultMemberUniqueName="[SupplierQuality].[Defect Type].[All]" allUniqueName="[SupplierQuality].[Defect Type].[All]" dimensionUniqueName="[SupplierQuality]" displayFolder="" count="0" memberValueDatatype="130" unbalanced="0"/>
    <cacheHierarchy uniqueName="[SupplierQuality].[DefectID]" caption="DefectID" attribute="1" defaultMemberUniqueName="[SupplierQuality].[DefectID].[All]" allUniqueName="[SupplierQuality].[DefectID].[All]" dimensionUniqueName="[SupplierQuality]" displayFolder="" count="0" memberValueDatatype="20" unbalanced="0"/>
    <cacheHierarchy uniqueName="[SupplierQuality].[Defect]" caption="Defect" attribute="1" defaultMemberUniqueName="[SupplierQuality].[Defect].[All]" allUniqueName="[SupplierQuality].[Defect].[All]" dimensionUniqueName="[SupplierQuality]" displayFolder="" count="0" memberValueDatatype="130" unbalanced="0"/>
    <cacheHierarchy uniqueName="[SupplierQuality].[Total Defect Qty]" caption="Total Defect Qty" attribute="1" defaultMemberUniqueName="[SupplierQuality].[Total Defect Qty].[All]" allUniqueName="[SupplierQuality].[Total Defect Qty].[All]" dimensionUniqueName="[SupplierQuality]" displayFolder="" count="0" memberValueDatatype="20" unbalanced="0"/>
    <cacheHierarchy uniqueName="[SupplierQuality].[Total Downtime Minutes]" caption="Total Downtime Minutes" attribute="1" defaultMemberUniqueName="[SupplierQuality].[Total Downtime Minutes].[All]" allUniqueName="[SupplierQuality].[Total Downtime Minutes].[All]" dimensionUniqueName="[SupplierQuality]" displayFolder="" count="0" memberValueDatatype="20" unbalanced="0"/>
    <cacheHierarchy uniqueName="[SupplierQuality].[Total Downtime (Hours)]" caption="Total Downtime (Hours)" attribute="1" defaultMemberUniqueName="[SupplierQuality].[Total Downtime (Hours)].[All]" allUniqueName="[SupplierQuality].[Total Downtime (Hours)].[All]" dimensionUniqueName="[SupplierQuality]" displayFolder="" count="0" memberValueDatatype="5" unbalanced="0"/>
    <cacheHierarchy uniqueName="[SupplierQuality].[Unit Price]" caption="Unit Price" attribute="1" defaultMemberUniqueName="[SupplierQuality].[Unit Price].[All]" allUniqueName="[SupplierQuality].[Unit Price].[All]" dimensionUniqueName="[SupplierQuality]" displayFolder="" count="0" memberValueDatatype="20" unbalanced="0"/>
    <cacheHierarchy uniqueName="[SupplierQuality].[Cost Implications]" caption="Cost Implications" attribute="1" defaultMemberUniqueName="[SupplierQuality].[Cost Implications].[All]" allUniqueName="[SupplierQuality].[Cost Implications].[All]" dimensionUniqueName="[SupplierQuality]" displayFolder="" count="0" memberValueDatatype="20" unbalanced="0"/>
    <cacheHierarchy uniqueName="[Measures].[__XL_Count SupplierQuality]" caption="__XL_Count SupplierQuality" measure="1" displayFolder="" measureGroup="SupplierQuality" count="0" hidden="1"/>
    <cacheHierarchy uniqueName="[Measures].[__No measures defined]" caption="__No measures defined" measure="1" displayFolder="" count="0" hidden="1"/>
    <cacheHierarchy uniqueName="[Measures].[Count of Vendor]" caption="Count of Vendor" measure="1" displayFolder="" measureGroup="SupplierQuality" count="0" hidden="1">
      <extLst>
        <ext xmlns:x15="http://schemas.microsoft.com/office/spreadsheetml/2010/11/main" uri="{B97F6D7D-B522-45F9-BDA1-12C45D357490}">
          <x15:cacheHierarchy aggregatedColumn="3"/>
        </ext>
      </extLst>
    </cacheHierarchy>
    <cacheHierarchy uniqueName="[Measures].[Distinct Count of Vendor]" caption="Distinct Count of Vendor" measure="1" displayFolder="" measureGroup="SupplierQuality"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Plant Location]" caption="Count of Plant Location" measure="1" displayFolder="" measureGroup="SupplierQuality" count="0" hidden="1">
      <extLst>
        <ext xmlns:x15="http://schemas.microsoft.com/office/spreadsheetml/2010/11/main" uri="{B97F6D7D-B522-45F9-BDA1-12C45D357490}">
          <x15:cacheHierarchy aggregatedColumn="4"/>
        </ext>
      </extLst>
    </cacheHierarchy>
    <cacheHierarchy uniqueName="[Measures].[Distinct Count of Plant Location]" caption="Distinct Count of Plant Location" measure="1" displayFolder="" measureGroup="SupplierQuality"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upplierQuality" uniqueName="[SupplierQuality]" caption="SupplierQuality"/>
  </dimensions>
  <measureGroups count="1">
    <measureGroup name="SupplierQuality" caption="SupplierQualit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ckyB Atsaboghena" refreshedDate="45572.055379976853" backgroundQuery="1" createdVersion="8" refreshedVersion="8" minRefreshableVersion="3" recordCount="0" supportSubquery="1" supportAdvancedDrill="1" xr:uid="{64595601-558E-49C5-8915-54B570037B7E}">
  <cacheSource type="external" connectionId="1"/>
  <cacheFields count="1">
    <cacheField name="[Measures].[Distinct Count of Vendor]" caption="Distinct Count of Vendor" numFmtId="0" hierarchy="20" level="32767"/>
  </cacheFields>
  <cacheHierarchies count="23">
    <cacheHierarchy uniqueName="[SupplierQuality].[Date]" caption="Date" attribute="1" time="1" defaultMemberUniqueName="[SupplierQuality].[Date].[All]" allUniqueName="[SupplierQuality].[Date].[All]" dimensionUniqueName="[SupplierQuality]" displayFolder="" count="0" memberValueDatatype="7" unbalanced="0"/>
    <cacheHierarchy uniqueName="[SupplierQuality].[Month]" caption="Month" attribute="1" defaultMemberUniqueName="[SupplierQuality].[Month].[All]" allUniqueName="[SupplierQuality].[Month].[All]" dimensionUniqueName="[SupplierQuality]" displayFolder="" count="0" memberValueDatatype="130" unbalanced="0"/>
    <cacheHierarchy uniqueName="[SupplierQuality].[Year]" caption="Year" attribute="1" defaultMemberUniqueName="[SupplierQuality].[Year].[All]" allUniqueName="[SupplierQuality].[Year].[All]" dimensionUniqueName="[SupplierQuality]" displayFolder="" count="0" memberValueDatatype="130" unbalanced="0"/>
    <cacheHierarchy uniqueName="[SupplierQuality].[Vendor]" caption="Vendor" attribute="1" defaultMemberUniqueName="[SupplierQuality].[Vendor].[All]" allUniqueName="[SupplierQuality].[Vendor].[All]" dimensionUniqueName="[SupplierQuality]" displayFolder="" count="0" memberValueDatatype="130" unbalanced="0"/>
    <cacheHierarchy uniqueName="[SupplierQuality].[Plant Location]" caption="Plant Location" attribute="1" defaultMemberUniqueName="[SupplierQuality].[Plant Location].[All]" allUniqueName="[SupplierQuality].[Plant Location].[All]" dimensionUniqueName="[SupplierQuality]" displayFolder="" count="0" memberValueDatatype="130" unbalanced="0"/>
    <cacheHierarchy uniqueName="[SupplierQuality].[Category]" caption="Category" attribute="1" defaultMemberUniqueName="[SupplierQuality].[Category].[All]" allUniqueName="[SupplierQuality].[Category].[All]" dimensionUniqueName="[SupplierQuality]" displayFolder="" count="0" memberValueDatatype="130" unbalanced="0"/>
    <cacheHierarchy uniqueName="[SupplierQuality].[MaterialID]" caption="MaterialID" attribute="1" defaultMemberUniqueName="[SupplierQuality].[MaterialID].[All]" allUniqueName="[SupplierQuality].[MaterialID].[All]" dimensionUniqueName="[SupplierQuality]" displayFolder="" count="0" memberValueDatatype="20" unbalanced="0"/>
    <cacheHierarchy uniqueName="[SupplierQuality].[Material Type]" caption="Material Type" attribute="1" defaultMemberUniqueName="[SupplierQuality].[Material Type].[All]" allUniqueName="[SupplierQuality].[Material Type].[All]" dimensionUniqueName="[SupplierQuality]" displayFolder="" count="0" memberValueDatatype="130" unbalanced="0"/>
    <cacheHierarchy uniqueName="[SupplierQuality].[Defect Type ID]" caption="Defect Type ID" attribute="1" defaultMemberUniqueName="[SupplierQuality].[Defect Type ID].[All]" allUniqueName="[SupplierQuality].[Defect Type ID].[All]" dimensionUniqueName="[SupplierQuality]" displayFolder="" count="0" memberValueDatatype="20" unbalanced="0"/>
    <cacheHierarchy uniqueName="[SupplierQuality].[Defect Type]" caption="Defect Type" attribute="1" defaultMemberUniqueName="[SupplierQuality].[Defect Type].[All]" allUniqueName="[SupplierQuality].[Defect Type].[All]" dimensionUniqueName="[SupplierQuality]" displayFolder="" count="0" memberValueDatatype="130" unbalanced="0"/>
    <cacheHierarchy uniqueName="[SupplierQuality].[DefectID]" caption="DefectID" attribute="1" defaultMemberUniqueName="[SupplierQuality].[DefectID].[All]" allUniqueName="[SupplierQuality].[DefectID].[All]" dimensionUniqueName="[SupplierQuality]" displayFolder="" count="0" memberValueDatatype="20" unbalanced="0"/>
    <cacheHierarchy uniqueName="[SupplierQuality].[Defect]" caption="Defect" attribute="1" defaultMemberUniqueName="[SupplierQuality].[Defect].[All]" allUniqueName="[SupplierQuality].[Defect].[All]" dimensionUniqueName="[SupplierQuality]" displayFolder="" count="0" memberValueDatatype="130" unbalanced="0"/>
    <cacheHierarchy uniqueName="[SupplierQuality].[Total Defect Qty]" caption="Total Defect Qty" attribute="1" defaultMemberUniqueName="[SupplierQuality].[Total Defect Qty].[All]" allUniqueName="[SupplierQuality].[Total Defect Qty].[All]" dimensionUniqueName="[SupplierQuality]" displayFolder="" count="0" memberValueDatatype="20" unbalanced="0"/>
    <cacheHierarchy uniqueName="[SupplierQuality].[Total Downtime Minutes]" caption="Total Downtime Minutes" attribute="1" defaultMemberUniqueName="[SupplierQuality].[Total Downtime Minutes].[All]" allUniqueName="[SupplierQuality].[Total Downtime Minutes].[All]" dimensionUniqueName="[SupplierQuality]" displayFolder="" count="0" memberValueDatatype="20" unbalanced="0"/>
    <cacheHierarchy uniqueName="[SupplierQuality].[Total Downtime (Hours)]" caption="Total Downtime (Hours)" attribute="1" defaultMemberUniqueName="[SupplierQuality].[Total Downtime (Hours)].[All]" allUniqueName="[SupplierQuality].[Total Downtime (Hours)].[All]" dimensionUniqueName="[SupplierQuality]" displayFolder="" count="0" memberValueDatatype="5" unbalanced="0"/>
    <cacheHierarchy uniqueName="[SupplierQuality].[Unit Price]" caption="Unit Price" attribute="1" defaultMemberUniqueName="[SupplierQuality].[Unit Price].[All]" allUniqueName="[SupplierQuality].[Unit Price].[All]" dimensionUniqueName="[SupplierQuality]" displayFolder="" count="0" memberValueDatatype="20" unbalanced="0"/>
    <cacheHierarchy uniqueName="[SupplierQuality].[Cost Implications]" caption="Cost Implications" attribute="1" defaultMemberUniqueName="[SupplierQuality].[Cost Implications].[All]" allUniqueName="[SupplierQuality].[Cost Implications].[All]" dimensionUniqueName="[SupplierQuality]" displayFolder="" count="0" memberValueDatatype="20" unbalanced="0"/>
    <cacheHierarchy uniqueName="[Measures].[__XL_Count SupplierQuality]" caption="__XL_Count SupplierQuality" measure="1" displayFolder="" measureGroup="SupplierQuality" count="0" hidden="1"/>
    <cacheHierarchy uniqueName="[Measures].[__No measures defined]" caption="__No measures defined" measure="1" displayFolder="" count="0" hidden="1"/>
    <cacheHierarchy uniqueName="[Measures].[Count of Vendor]" caption="Count of Vendor" measure="1" displayFolder="" measureGroup="SupplierQuality" count="0" hidden="1">
      <extLst>
        <ext xmlns:x15="http://schemas.microsoft.com/office/spreadsheetml/2010/11/main" uri="{B97F6D7D-B522-45F9-BDA1-12C45D357490}">
          <x15:cacheHierarchy aggregatedColumn="3"/>
        </ext>
      </extLst>
    </cacheHierarchy>
    <cacheHierarchy uniqueName="[Measures].[Distinct Count of Vendor]" caption="Distinct Count of Vendor" measure="1" displayFolder="" measureGroup="SupplierQuality"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Plant Location]" caption="Count of Plant Location" measure="1" displayFolder="" measureGroup="SupplierQuality" count="0" hidden="1">
      <extLst>
        <ext xmlns:x15="http://schemas.microsoft.com/office/spreadsheetml/2010/11/main" uri="{B97F6D7D-B522-45F9-BDA1-12C45D357490}">
          <x15:cacheHierarchy aggregatedColumn="4"/>
        </ext>
      </extLst>
    </cacheHierarchy>
    <cacheHierarchy uniqueName="[Measures].[Distinct Count of Plant Location]" caption="Distinct Count of Plant Location" measure="1" displayFolder="" measureGroup="SupplierQuality"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upplierQuality" uniqueName="[SupplierQuality]" caption="SupplierQuality"/>
  </dimensions>
  <measureGroups count="1">
    <measureGroup name="SupplierQuality" caption="SupplierQualit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ckyB Atsaboghena" refreshedDate="45572.055380555554" backgroundQuery="1" createdVersion="8" refreshedVersion="8" minRefreshableVersion="3" recordCount="0" supportSubquery="1" supportAdvancedDrill="1" xr:uid="{13CA8D3F-281F-4DD4-8EAF-11AD8FFF83D3}">
  <cacheSource type="external" connectionId="1"/>
  <cacheFields count="1">
    <cacheField name="[Measures].[Distinct Count of Plant Location]" caption="Distinct Count of Plant Location" numFmtId="0" hierarchy="22" level="32767"/>
  </cacheFields>
  <cacheHierarchies count="23">
    <cacheHierarchy uniqueName="[SupplierQuality].[Date]" caption="Date" attribute="1" time="1" defaultMemberUniqueName="[SupplierQuality].[Date].[All]" allUniqueName="[SupplierQuality].[Date].[All]" dimensionUniqueName="[SupplierQuality]" displayFolder="" count="0" memberValueDatatype="7" unbalanced="0"/>
    <cacheHierarchy uniqueName="[SupplierQuality].[Month]" caption="Month" attribute="1" defaultMemberUniqueName="[SupplierQuality].[Month].[All]" allUniqueName="[SupplierQuality].[Month].[All]" dimensionUniqueName="[SupplierQuality]" displayFolder="" count="0" memberValueDatatype="130" unbalanced="0"/>
    <cacheHierarchy uniqueName="[SupplierQuality].[Year]" caption="Year" attribute="1" defaultMemberUniqueName="[SupplierQuality].[Year].[All]" allUniqueName="[SupplierQuality].[Year].[All]" dimensionUniqueName="[SupplierQuality]" displayFolder="" count="0" memberValueDatatype="130" unbalanced="0"/>
    <cacheHierarchy uniqueName="[SupplierQuality].[Vendor]" caption="Vendor" attribute="1" defaultMemberUniqueName="[SupplierQuality].[Vendor].[All]" allUniqueName="[SupplierQuality].[Vendor].[All]" dimensionUniqueName="[SupplierQuality]" displayFolder="" count="0" memberValueDatatype="130" unbalanced="0"/>
    <cacheHierarchy uniqueName="[SupplierQuality].[Plant Location]" caption="Plant Location" attribute="1" defaultMemberUniqueName="[SupplierQuality].[Plant Location].[All]" allUniqueName="[SupplierQuality].[Plant Location].[All]" dimensionUniqueName="[SupplierQuality]" displayFolder="" count="0" memberValueDatatype="130" unbalanced="0"/>
    <cacheHierarchy uniqueName="[SupplierQuality].[Category]" caption="Category" attribute="1" defaultMemberUniqueName="[SupplierQuality].[Category].[All]" allUniqueName="[SupplierQuality].[Category].[All]" dimensionUniqueName="[SupplierQuality]" displayFolder="" count="0" memberValueDatatype="130" unbalanced="0"/>
    <cacheHierarchy uniqueName="[SupplierQuality].[MaterialID]" caption="MaterialID" attribute="1" defaultMemberUniqueName="[SupplierQuality].[MaterialID].[All]" allUniqueName="[SupplierQuality].[MaterialID].[All]" dimensionUniqueName="[SupplierQuality]" displayFolder="" count="0" memberValueDatatype="20" unbalanced="0"/>
    <cacheHierarchy uniqueName="[SupplierQuality].[Material Type]" caption="Material Type" attribute="1" defaultMemberUniqueName="[SupplierQuality].[Material Type].[All]" allUniqueName="[SupplierQuality].[Material Type].[All]" dimensionUniqueName="[SupplierQuality]" displayFolder="" count="0" memberValueDatatype="130" unbalanced="0"/>
    <cacheHierarchy uniqueName="[SupplierQuality].[Defect Type ID]" caption="Defect Type ID" attribute="1" defaultMemberUniqueName="[SupplierQuality].[Defect Type ID].[All]" allUniqueName="[SupplierQuality].[Defect Type ID].[All]" dimensionUniqueName="[SupplierQuality]" displayFolder="" count="0" memberValueDatatype="20" unbalanced="0"/>
    <cacheHierarchy uniqueName="[SupplierQuality].[Defect Type]" caption="Defect Type" attribute="1" defaultMemberUniqueName="[SupplierQuality].[Defect Type].[All]" allUniqueName="[SupplierQuality].[Defect Type].[All]" dimensionUniqueName="[SupplierQuality]" displayFolder="" count="0" memberValueDatatype="130" unbalanced="0"/>
    <cacheHierarchy uniqueName="[SupplierQuality].[DefectID]" caption="DefectID" attribute="1" defaultMemberUniqueName="[SupplierQuality].[DefectID].[All]" allUniqueName="[SupplierQuality].[DefectID].[All]" dimensionUniqueName="[SupplierQuality]" displayFolder="" count="0" memberValueDatatype="20" unbalanced="0"/>
    <cacheHierarchy uniqueName="[SupplierQuality].[Defect]" caption="Defect" attribute="1" defaultMemberUniqueName="[SupplierQuality].[Defect].[All]" allUniqueName="[SupplierQuality].[Defect].[All]" dimensionUniqueName="[SupplierQuality]" displayFolder="" count="0" memberValueDatatype="130" unbalanced="0"/>
    <cacheHierarchy uniqueName="[SupplierQuality].[Total Defect Qty]" caption="Total Defect Qty" attribute="1" defaultMemberUniqueName="[SupplierQuality].[Total Defect Qty].[All]" allUniqueName="[SupplierQuality].[Total Defect Qty].[All]" dimensionUniqueName="[SupplierQuality]" displayFolder="" count="0" memberValueDatatype="20" unbalanced="0"/>
    <cacheHierarchy uniqueName="[SupplierQuality].[Total Downtime Minutes]" caption="Total Downtime Minutes" attribute="1" defaultMemberUniqueName="[SupplierQuality].[Total Downtime Minutes].[All]" allUniqueName="[SupplierQuality].[Total Downtime Minutes].[All]" dimensionUniqueName="[SupplierQuality]" displayFolder="" count="0" memberValueDatatype="20" unbalanced="0"/>
    <cacheHierarchy uniqueName="[SupplierQuality].[Total Downtime (Hours)]" caption="Total Downtime (Hours)" attribute="1" defaultMemberUniqueName="[SupplierQuality].[Total Downtime (Hours)].[All]" allUniqueName="[SupplierQuality].[Total Downtime (Hours)].[All]" dimensionUniqueName="[SupplierQuality]" displayFolder="" count="0" memberValueDatatype="5" unbalanced="0"/>
    <cacheHierarchy uniqueName="[SupplierQuality].[Unit Price]" caption="Unit Price" attribute="1" defaultMemberUniqueName="[SupplierQuality].[Unit Price].[All]" allUniqueName="[SupplierQuality].[Unit Price].[All]" dimensionUniqueName="[SupplierQuality]" displayFolder="" count="0" memberValueDatatype="20" unbalanced="0"/>
    <cacheHierarchy uniqueName="[SupplierQuality].[Cost Implications]" caption="Cost Implications" attribute="1" defaultMemberUniqueName="[SupplierQuality].[Cost Implications].[All]" allUniqueName="[SupplierQuality].[Cost Implications].[All]" dimensionUniqueName="[SupplierQuality]" displayFolder="" count="0" memberValueDatatype="20" unbalanced="0"/>
    <cacheHierarchy uniqueName="[Measures].[__XL_Count SupplierQuality]" caption="__XL_Count SupplierQuality" measure="1" displayFolder="" measureGroup="SupplierQuality" count="0" hidden="1"/>
    <cacheHierarchy uniqueName="[Measures].[__No measures defined]" caption="__No measures defined" measure="1" displayFolder="" count="0" hidden="1"/>
    <cacheHierarchy uniqueName="[Measures].[Count of Vendor]" caption="Count of Vendor" measure="1" displayFolder="" measureGroup="SupplierQuality" count="0" hidden="1">
      <extLst>
        <ext xmlns:x15="http://schemas.microsoft.com/office/spreadsheetml/2010/11/main" uri="{B97F6D7D-B522-45F9-BDA1-12C45D357490}">
          <x15:cacheHierarchy aggregatedColumn="3"/>
        </ext>
      </extLst>
    </cacheHierarchy>
    <cacheHierarchy uniqueName="[Measures].[Distinct Count of Vendor]" caption="Distinct Count of Vendor" measure="1" displayFolder="" measureGroup="SupplierQuality" count="0" hidden="1">
      <extLst>
        <ext xmlns:x15="http://schemas.microsoft.com/office/spreadsheetml/2010/11/main" uri="{B97F6D7D-B522-45F9-BDA1-12C45D357490}">
          <x15:cacheHierarchy aggregatedColumn="3"/>
        </ext>
      </extLst>
    </cacheHierarchy>
    <cacheHierarchy uniqueName="[Measures].[Count of Plant Location]" caption="Count of Plant Location" measure="1" displayFolder="" measureGroup="SupplierQuality" count="0" hidden="1">
      <extLst>
        <ext xmlns:x15="http://schemas.microsoft.com/office/spreadsheetml/2010/11/main" uri="{B97F6D7D-B522-45F9-BDA1-12C45D357490}">
          <x15:cacheHierarchy aggregatedColumn="4"/>
        </ext>
      </extLst>
    </cacheHierarchy>
    <cacheHierarchy uniqueName="[Measures].[Distinct Count of Plant Location]" caption="Distinct Count of Plant Location" measure="1" displayFolder="" measureGroup="SupplierQuality"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upplierQuality" uniqueName="[SupplierQuality]" caption="SupplierQuality"/>
  </dimensions>
  <measureGroups count="1">
    <measureGroup name="SupplierQuality" caption="SupplierQualit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ckyB Atsaboghena" refreshedDate="45572.055752546294" createdVersion="8" refreshedVersion="8" minRefreshableVersion="3" recordCount="5225" xr:uid="{752CFF03-8633-4940-B053-24958B30303E}">
  <cacheSource type="worksheet">
    <worksheetSource name="SupplierQuality"/>
  </cacheSource>
  <cacheFields count="20">
    <cacheField name="Date" numFmtId="14">
      <sharedItems containsSemiMixedTypes="0" containsNonDate="0" containsDate="1" containsString="0" minDate="2018-01-01T00:00:00" maxDate="2020-01-01T00:00:00" count="601">
        <d v="2018-01-01T00:00:00"/>
        <d v="2018-01-02T00:00:00"/>
        <d v="2018-01-03T00:00:00"/>
        <d v="2018-01-04T00:00:00"/>
        <d v="2018-01-07T00:00:00"/>
        <d v="2018-01-08T00:00:00"/>
        <d v="2018-01-09T00:00:00"/>
        <d v="2018-01-10T00:00:00"/>
        <d v="2018-01-11T00:00:00"/>
        <d v="2018-01-13T00:00:00"/>
        <d v="2018-01-14T00:00:00"/>
        <d v="2018-01-15T00:00:00"/>
        <d v="2018-01-16T00:00:00"/>
        <d v="2018-01-17T00:00:00"/>
        <d v="2018-01-18T00:00:00"/>
        <d v="2018-01-19T00:00:00"/>
        <d v="2018-01-21T00:00:00"/>
        <d v="2018-01-22T00:00:00"/>
        <d v="2018-01-23T00:00:00"/>
        <d v="2018-01-24T00:00:00"/>
        <d v="2018-01-25T00:00:00"/>
        <d v="2018-01-26T00:00:00"/>
        <d v="2018-01-27T00:00:00"/>
        <d v="2018-01-28T00:00:00"/>
        <d v="2018-02-01T00:00:00"/>
        <d v="2018-02-02T00:00:00"/>
        <d v="2018-02-03T00:00:00"/>
        <d v="2018-02-04T00:00:00"/>
        <d v="2018-02-05T00:00:00"/>
        <d v="2018-02-06T00:00:00"/>
        <d v="2018-02-07T00:00:00"/>
        <d v="2018-02-08T00:00:00"/>
        <d v="2018-02-09T00:00:00"/>
        <d v="2018-02-10T00:00:00"/>
        <d v="2018-02-11T00:00:00"/>
        <d v="2018-02-12T00:00:00"/>
        <d v="2018-02-14T00:00:00"/>
        <d v="2018-02-15T00:00:00"/>
        <d v="2018-02-16T00:00:00"/>
        <d v="2018-02-17T00:00:00"/>
        <d v="2018-02-18T00:00:00"/>
        <d v="2018-02-19T00:00:00"/>
        <d v="2018-02-21T00:00:00"/>
        <d v="2018-02-22T00:00:00"/>
        <d v="2018-02-23T00:00:00"/>
        <d v="2018-02-24T00:00:00"/>
        <d v="2018-02-25T00:00:00"/>
        <d v="2018-02-27T00:00:00"/>
        <d v="2018-02-28T00:00:00"/>
        <d v="2018-03-01T00:00:00"/>
        <d v="2018-03-02T00:00:00"/>
        <d v="2018-03-03T00:00:00"/>
        <d v="2018-03-04T00:00:00"/>
        <d v="2018-03-05T00:00:00"/>
        <d v="2018-03-06T00:00:00"/>
        <d v="2018-03-07T00:00:00"/>
        <d v="2018-03-08T00:00:00"/>
        <d v="2018-03-11T00:00:00"/>
        <d v="2018-03-12T00:00:00"/>
        <d v="2018-03-13T00:00:00"/>
        <d v="2018-03-14T00:00:00"/>
        <d v="2018-03-15T00:00:00"/>
        <d v="2018-03-16T00:00:00"/>
        <d v="2018-03-18T00:00:00"/>
        <d v="2018-03-19T00:00:00"/>
        <d v="2018-03-20T00:00:00"/>
        <d v="2018-03-21T00:00:00"/>
        <d v="2018-03-22T00:00:00"/>
        <d v="2018-03-23T00:00:00"/>
        <d v="2018-03-25T00:00:00"/>
        <d v="2018-03-26T00:00:00"/>
        <d v="2018-03-27T00:00:00"/>
        <d v="2018-03-28T00:00:00"/>
        <d v="2018-03-29T00:00:00"/>
        <d v="2018-03-30T00:00:00"/>
        <d v="2018-04-02T00:00:00"/>
        <d v="2018-04-03T00:00:00"/>
        <d v="2018-04-04T00:00:00"/>
        <d v="2018-04-05T00:00:00"/>
        <d v="2018-04-06T00:00:00"/>
        <d v="2018-04-07T00:00:00"/>
        <d v="2018-04-08T00:00:00"/>
        <d v="2018-04-09T00:00:00"/>
        <d v="2018-04-10T00:00:00"/>
        <d v="2018-04-11T00:00:00"/>
        <d v="2018-04-12T00:00:00"/>
        <d v="2018-04-13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4T00:00:00"/>
        <d v="2018-05-05T00:00:00"/>
        <d v="2018-05-07T00:00:00"/>
        <d v="2018-05-11T00:00:00"/>
        <d v="2018-05-12T00:00:00"/>
        <d v="2018-05-13T00:00:00"/>
        <d v="2018-05-14T00:00:00"/>
        <d v="2018-05-15T00:00:00"/>
        <d v="2018-05-18T00:00:00"/>
        <d v="2018-05-19T00:00:00"/>
        <d v="2018-05-20T00:00:00"/>
        <d v="2018-05-21T00:00:00"/>
        <d v="2018-05-22T00:00:00"/>
        <d v="2018-05-24T00:00:00"/>
        <d v="2018-05-25T00:00:00"/>
        <d v="2018-05-26T00:00:00"/>
        <d v="2018-05-27T00:00:00"/>
        <d v="2018-05-28T00:00:00"/>
        <d v="2018-05-29T00:00:00"/>
        <d v="2018-06-01T00:00:00"/>
        <d v="2018-06-02T00:00:00"/>
        <d v="2018-06-03T00:00:00"/>
        <d v="2018-06-04T00:00:00"/>
        <d v="2018-06-05T00:00:00"/>
        <d v="2018-06-08T00:00:00"/>
        <d v="2018-06-09T00:00:00"/>
        <d v="2018-06-10T00:00:00"/>
        <d v="2018-06-11T00:00:00"/>
        <d v="2018-06-12T00:00:00"/>
        <d v="2018-06-13T00:00:00"/>
        <d v="2018-06-15T00:00:00"/>
        <d v="2018-06-16T00:00:00"/>
        <d v="2018-06-17T00:00:00"/>
        <d v="2018-06-18T00:00:00"/>
        <d v="2018-06-19T00:00:00"/>
        <d v="2018-06-22T00:00:00"/>
        <d v="2018-06-23T00:00:00"/>
        <d v="2018-06-24T00:00:00"/>
        <d v="2018-06-25T00:00:00"/>
        <d v="2018-06-29T00:00:00"/>
        <d v="2018-06-30T00:00:00"/>
        <d v="2018-07-01T00:00:00"/>
        <d v="2018-07-02T00:00:00"/>
        <d v="2018-07-03T00:00:00"/>
        <d v="2018-07-04T00:00:00"/>
        <d v="2018-07-06T00:00:00"/>
        <d v="2018-07-07T00:00:00"/>
        <d v="2018-07-08T00:00:00"/>
        <d v="2018-07-09T00:00:00"/>
        <d v="2018-07-10T00:00:00"/>
        <d v="2018-07-13T00:00:00"/>
        <d v="2018-07-14T00:00:00"/>
        <d v="2018-07-15T00:00:00"/>
        <d v="2018-07-16T00:00:00"/>
        <d v="2018-07-17T00:00:00"/>
        <d v="2018-07-20T00:00:00"/>
        <d v="2018-07-21T00:00:00"/>
        <d v="2018-07-22T00:00:00"/>
        <d v="2018-07-27T00:00:00"/>
        <d v="2018-07-28T00:00:00"/>
        <d v="2018-07-29T00:00:00"/>
        <d v="2018-07-30T00:00:00"/>
        <d v="2018-07-31T00:00:00"/>
        <d v="2018-08-03T00:00:00"/>
        <d v="2018-08-04T00:00:00"/>
        <d v="2018-08-05T00:00:00"/>
        <d v="2018-08-06T00:00:00"/>
        <d v="2018-08-07T00:00:00"/>
        <d v="2018-08-10T00:00:00"/>
        <d v="2018-08-11T00:00:00"/>
        <d v="2018-08-12T00:00:00"/>
        <d v="2018-08-13T00:00:00"/>
        <d v="2018-08-14T00:00:00"/>
        <d v="2018-08-15T00:00:00"/>
        <d v="2018-08-17T00:00:00"/>
        <d v="2018-08-18T00:00:00"/>
        <d v="2018-08-19T00:00:00"/>
        <d v="2018-08-20T00:00:00"/>
        <d v="2018-08-21T00:00:00"/>
        <d v="2018-08-24T00:00:00"/>
        <d v="2018-08-25T00:00:00"/>
        <d v="2018-08-26T00:00:00"/>
        <d v="2018-08-27T00:00:00"/>
        <d v="2018-08-28T00:00:00"/>
        <d v="2018-08-29T00:00:00"/>
        <d v="2018-08-31T00:00:00"/>
        <d v="2018-09-01T00:00:00"/>
        <d v="2018-09-02T00:00:00"/>
        <d v="2018-09-03T00:00:00"/>
        <d v="2018-09-04T00:00:00"/>
        <d v="2018-09-07T00:00:00"/>
        <d v="2018-09-08T00:00:00"/>
        <d v="2018-09-09T00:00:00"/>
        <d v="2018-09-10T00:00:00"/>
        <d v="2018-09-11T00:00:00"/>
        <d v="2018-09-13T00:00:00"/>
        <d v="2018-09-14T00:00:00"/>
        <d v="2018-09-15T00:00:00"/>
        <d v="2018-09-16T00:00:00"/>
        <d v="2018-09-17T00:00:00"/>
        <d v="2018-09-18T00:00:00"/>
        <d v="2018-09-19T00:00:00"/>
        <d v="2018-09-21T00:00:00"/>
        <d v="2018-09-22T00:00:00"/>
        <d v="2018-09-23T00:00:00"/>
        <d v="2018-09-24T00:00:00"/>
        <d v="2018-09-25T00:00:00"/>
        <d v="2018-09-26T00:00:00"/>
        <d v="2018-09-27T00:00:00"/>
        <d v="2018-09-28T00:00:00"/>
        <d v="2018-10-01T00:00:00"/>
        <d v="2018-10-02T00:00:00"/>
        <d v="2018-10-03T00:00:00"/>
        <d v="2018-10-04T00:00:00"/>
        <d v="2018-10-05T00:00:00"/>
        <d v="2018-10-06T00:00:00"/>
        <d v="2018-10-07T00:00:00"/>
        <d v="2018-10-08T00:00:00"/>
        <d v="2018-10-09T00:00:00"/>
        <d v="2018-10-10T00:00:00"/>
        <d v="2018-10-11T00:00:00"/>
        <d v="2018-10-12T00:00:00"/>
        <d v="2018-10-14T00:00:00"/>
        <d v="2018-10-15T00:00:00"/>
        <d v="2018-10-16T00:00:00"/>
        <d v="2018-10-17T00:00:00"/>
        <d v="2018-10-18T00:00:00"/>
        <d v="2018-10-19T00:00:00"/>
        <d v="2018-10-21T00:00:00"/>
        <d v="2018-10-22T00:00:00"/>
        <d v="2018-10-23T00:00:00"/>
        <d v="2018-10-24T00:00:00"/>
        <d v="2018-10-25T00:00:00"/>
        <d v="2018-10-27T00:00:00"/>
        <d v="2018-10-28T00:00:00"/>
        <d v="2018-10-29T00:00:00"/>
        <d v="2018-10-30T00:00:00"/>
        <d v="2018-10-31T00:00:00"/>
        <d v="2018-11-01T00:00:00"/>
        <d v="2018-11-03T00:00:00"/>
        <d v="2018-11-04T00:00:00"/>
        <d v="2018-11-05T00:00:00"/>
        <d v="2018-11-06T00:00:00"/>
        <d v="2018-11-07T00:00:00"/>
        <d v="2018-11-08T00:00:00"/>
        <d v="2018-11-11T00:00:00"/>
        <d v="2018-11-12T00:00:00"/>
        <d v="2018-11-13T00:00:00"/>
        <d v="2018-11-14T00:00:00"/>
        <d v="2018-11-15T00:00:00"/>
        <d v="2018-11-16T00:00:00"/>
        <d v="2018-11-18T00:00:00"/>
        <d v="2018-11-19T00:00:00"/>
        <d v="2018-11-20T00:00:00"/>
        <d v="2018-11-21T00:00:00"/>
        <d v="2018-11-22T00:00:00"/>
        <d v="2018-11-23T00:00:00"/>
        <d v="2018-11-25T00:00:00"/>
        <d v="2018-11-26T00:00:00"/>
        <d v="2018-11-27T00:00:00"/>
        <d v="2018-11-28T00:00:00"/>
        <d v="2018-11-29T00:00:00"/>
        <d v="2018-11-30T00:00:00"/>
        <d v="2018-12-02T00:00:00"/>
        <d v="2018-12-03T00:00:00"/>
        <d v="2018-12-04T00:00:00"/>
        <d v="2018-12-05T00:00:00"/>
        <d v="2018-12-06T00:00:00"/>
        <d v="2018-12-07T00:00:00"/>
        <d v="2018-12-08T00:00:00"/>
        <d v="2018-12-09T00:00:00"/>
        <d v="2018-12-10T00:00:00"/>
        <d v="2018-12-11T00:00:00"/>
        <d v="2018-12-12T00:00:00"/>
        <d v="2018-12-13T00:00:00"/>
        <d v="2018-12-16T00:00:00"/>
        <d v="2018-12-17T00:00:00"/>
        <d v="2018-12-18T00:00:00"/>
        <d v="2018-12-19T00:00:00"/>
        <d v="2018-12-20T00:00:00"/>
        <d v="2018-12-21T00:00:00"/>
        <d v="2018-12-22T00:00:00"/>
        <d v="2018-12-23T00:00:00"/>
        <d v="2018-12-24T00:00:00"/>
        <d v="2018-12-25T00:00:00"/>
        <d v="2018-12-26T00:00:00"/>
        <d v="2018-12-27T00:00:00"/>
        <d v="2018-12-31T00:00:00"/>
        <d v="2019-01-01T00:00:00"/>
        <d v="2019-01-02T00:00:00"/>
        <d v="2019-01-03T00:00:00"/>
        <d v="2019-01-05T00:00:00"/>
        <d v="2019-01-06T00:00:00"/>
        <d v="2019-01-07T00:00:00"/>
        <d v="2019-01-08T00:00:00"/>
        <d v="2019-01-09T00:00:00"/>
        <d v="2019-01-10T00:00:00"/>
        <d v="2019-01-11T00:00:00"/>
        <d v="2019-01-13T00:00:00"/>
        <d v="2019-01-14T00:00:00"/>
        <d v="2019-01-15T00:00:00"/>
        <d v="2019-01-16T00:00:00"/>
        <d v="2019-01-17T00:00:00"/>
        <d v="2019-01-18T00:00:00"/>
        <d v="2019-01-20T00:00:00"/>
        <d v="2019-01-21T00:00:00"/>
        <d v="2019-01-22T00:00:00"/>
        <d v="2019-01-23T00:00:00"/>
        <d v="2019-01-24T00:00:00"/>
        <d v="2019-01-26T00:00:00"/>
        <d v="2019-01-27T00:00:00"/>
        <d v="2019-01-28T00:00:00"/>
        <d v="2019-01-29T00:00:00"/>
        <d v="2019-01-30T00:00:00"/>
        <d v="2019-02-01T00:00:00"/>
        <d v="2019-02-04T00:00:00"/>
        <d v="2019-02-05T00:00:00"/>
        <d v="2019-02-06T00:00:00"/>
        <d v="2019-02-07T00:00:00"/>
        <d v="2019-02-08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5T00:00:00"/>
        <d v="2019-03-16T00:00:00"/>
        <d v="2019-03-17T00:00:00"/>
        <d v="2019-03-18T00:00:00"/>
        <d v="2019-03-19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7T00:00:00"/>
        <d v="2019-04-08T00:00:00"/>
        <d v="2019-04-09T00:00:00"/>
        <d v="2019-04-10T00:00:00"/>
        <d v="2019-04-12T00:00:00"/>
        <d v="2019-04-13T00:00:00"/>
        <d v="2019-04-14T00:00:00"/>
        <d v="2019-04-15T00:00:00"/>
        <d v="2019-04-16T00:00:00"/>
        <d v="2019-04-17T00:00:00"/>
        <d v="2019-04-19T00:00:00"/>
        <d v="2019-04-20T00:00:00"/>
        <d v="2019-04-21T00:00:00"/>
        <d v="2019-04-22T00:00:00"/>
        <d v="2019-04-23T00:00:00"/>
        <d v="2019-04-24T00:00:00"/>
        <d v="2019-04-25T00:00:00"/>
        <d v="2019-04-26T00:00:00"/>
        <d v="2019-04-27T00:00:00"/>
        <d v="2019-04-28T00:00:00"/>
        <d v="2019-04-29T00:00:00"/>
        <d v="2019-05-03T00:00:00"/>
        <d v="2019-05-05T00:00:00"/>
        <d v="2019-05-06T00:00:00"/>
        <d v="2019-05-07T00:00:00"/>
        <d v="2019-05-08T00:00:00"/>
        <d v="2019-05-10T00:00:00"/>
        <d v="2019-05-11T00:00:00"/>
        <d v="2019-05-12T00:00:00"/>
        <d v="2019-05-13T00:00:00"/>
        <d v="2019-05-14T00:00:00"/>
        <d v="2019-05-17T00:00:00"/>
        <d v="2019-05-19T00:00:00"/>
        <d v="2019-05-20T00:00:00"/>
        <d v="2019-05-21T00:00:00"/>
        <d v="2019-05-23T00:00:00"/>
        <d v="2019-05-24T00:00:00"/>
        <d v="2019-05-25T00:00:00"/>
        <d v="2019-05-26T00:00:00"/>
        <d v="2019-05-27T00:00:00"/>
        <d v="2019-05-28T00:00:00"/>
        <d v="2019-05-30T00:00:00"/>
        <d v="2019-05-31T00:00:00"/>
        <d v="2019-06-01T00:00:00"/>
        <d v="2019-06-02T00:00:00"/>
        <d v="2019-06-03T00:00:00"/>
        <d v="2019-06-04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5T00:00:00"/>
        <d v="2019-06-28T00:00:00"/>
        <d v="2019-06-29T00:00:00"/>
        <d v="2019-06-30T00:00:00"/>
        <d v="2019-07-01T00:00:00"/>
        <d v="2019-07-02T00:00:00"/>
        <d v="2019-07-03T00:00:00"/>
        <d v="2019-07-04T00:00:00"/>
        <d v="2019-07-05T00:00:00"/>
        <d v="2019-07-06T00:00:00"/>
        <d v="2019-07-07T00:00:00"/>
        <d v="2019-07-08T00:00:00"/>
        <d v="2019-07-09T00:00:00"/>
        <d v="2019-07-11T00:00:00"/>
        <d v="2019-07-12T00:00:00"/>
        <d v="2019-07-13T00:00:00"/>
        <d v="2019-07-14T00:00:00"/>
        <d v="2019-07-15T00:00:00"/>
        <d v="2019-07-16T00:00:00"/>
        <d v="2019-07-17T00:00:00"/>
        <d v="2019-07-19T00:00:00"/>
        <d v="2019-07-20T00:00:00"/>
        <d v="2019-07-21T00:00:00"/>
        <d v="2019-07-22T00:00:00"/>
        <d v="2019-07-23T00:00:00"/>
        <d v="2019-07-28T00:00:00"/>
        <d v="2019-07-30T00:00:00"/>
        <d v="2019-07-31T00:00:00"/>
        <d v="2019-08-02T00:00:00"/>
        <d v="2019-08-03T00:00:00"/>
        <d v="2019-08-04T00:00:00"/>
        <d v="2019-08-05T00:00:00"/>
        <d v="2019-08-06T00:00:00"/>
        <d v="2019-08-07T00:00:00"/>
        <d v="2019-08-09T00:00:00"/>
        <d v="2019-08-10T00:00:00"/>
        <d v="2019-08-11T00:00:00"/>
        <d v="2019-08-12T00:00:00"/>
        <d v="2019-08-13T00:00:00"/>
        <d v="2019-08-16T00:00:00"/>
        <d v="2019-08-17T00:00:00"/>
        <d v="2019-08-18T00:00:00"/>
        <d v="2019-08-19T00:00:00"/>
        <d v="2019-08-20T00:00:00"/>
        <d v="2019-08-21T00:00:00"/>
        <d v="2019-08-23T00:00:00"/>
        <d v="2019-08-24T00:00:00"/>
        <d v="2019-08-25T00:00:00"/>
        <d v="2019-08-26T00:00:00"/>
        <d v="2019-08-27T00:00:00"/>
        <d v="2019-08-28T00:00:00"/>
        <d v="2019-08-29T00:00:00"/>
        <d v="2019-08-30T00:00:00"/>
        <d v="2019-08-31T00:00:00"/>
        <d v="2019-09-01T00:00:00"/>
        <d v="2019-09-02T00:00:00"/>
        <d v="2019-09-03T00:00:00"/>
        <d v="2019-09-04T00:00:00"/>
        <d v="2019-09-06T00:00:00"/>
        <d v="2019-09-07T00:00:00"/>
        <d v="2019-09-08T00:00:00"/>
        <d v="2019-09-09T00:00:00"/>
        <d v="2019-09-10T00:00:00"/>
        <d v="2019-09-11T00:00:00"/>
        <d v="2019-09-12T00:00:00"/>
        <d v="2019-09-13T00:00:00"/>
        <d v="2019-09-14T00:00:00"/>
        <d v="2019-09-15T00:00:00"/>
        <d v="2019-09-16T00:00:00"/>
        <d v="2019-09-17T00:00:00"/>
        <d v="2019-09-18T00:00:00"/>
        <d v="2019-09-20T00:00:00"/>
        <d v="2019-09-21T00:00:00"/>
        <d v="2019-09-22T00:00:00"/>
        <d v="2019-09-23T00:00:00"/>
        <d v="2019-09-24T00:00:00"/>
        <d v="2019-09-27T00:00:00"/>
        <d v="2019-09-28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3T00:00:00"/>
        <d v="2019-11-24T00:00:00"/>
        <d v="2019-11-25T00:00:00"/>
        <d v="2019-11-26T00:00:00"/>
        <d v="2019-11-27T00:00:00"/>
        <d v="2019-11-28T00:00:00"/>
        <d v="2019-11-29T00:00:00"/>
        <d v="2019-11-30T00:00:00"/>
        <d v="2019-12-01T00:00:00"/>
        <d v="2019-12-02T00:00:00"/>
        <d v="2019-12-03T00:00:00"/>
        <d v="2019-12-04T00:00:00"/>
        <d v="2019-12-05T00:00:00"/>
        <d v="2019-12-07T00:00:00"/>
        <d v="2019-12-08T00:00:00"/>
        <d v="2019-12-09T00:00:00"/>
        <d v="2019-12-10T00:00:00"/>
        <d v="2019-12-11T00:00:00"/>
        <d v="2019-12-14T00:00:00"/>
        <d v="2019-12-15T00:00:00"/>
        <d v="2019-12-16T00:00:00"/>
        <d v="2019-12-17T00:00:00"/>
        <d v="2019-12-18T00:00:00"/>
        <d v="2019-12-20T00:00:00"/>
        <d v="2019-12-21T00:00:00"/>
        <d v="2019-12-22T00:00:00"/>
        <d v="2019-12-23T00:00:00"/>
        <d v="2019-12-24T00:00:00"/>
        <d v="2019-12-25T00:00:00"/>
        <d v="2019-12-28T00:00:00"/>
        <d v="2019-12-29T00:00:00"/>
        <d v="2019-12-30T00:00:00"/>
        <d v="2019-12-31T00:00:00"/>
      </sharedItems>
      <fieldGroup par="19"/>
    </cacheField>
    <cacheField name="Month" numFmtId="166">
      <sharedItems containsNonDate="0" count="12">
        <s v="Jan"/>
        <s v="Feb"/>
        <s v="Mar"/>
        <s v="Apr"/>
        <s v="May"/>
        <s v="Jun"/>
        <s v="Jul"/>
        <s v="Aug"/>
        <s v="Sep"/>
        <s v="Oct"/>
        <s v="Nov"/>
        <s v="Dec"/>
      </sharedItems>
    </cacheField>
    <cacheField name="Year" numFmtId="166">
      <sharedItems containsNonDate="0" count="2">
        <s v="2018"/>
        <s v="2019"/>
      </sharedItems>
    </cacheField>
    <cacheField name="Vendor" numFmtId="49">
      <sharedItems count="318">
        <s v="Roombo"/>
        <s v="Cogibox"/>
        <s v="Feedfire"/>
        <s v="Skivee"/>
        <s v="Twinder"/>
        <s v="Eayo"/>
        <s v="Jamia"/>
        <s v="Tambee"/>
        <s v="Thoughtbridge"/>
        <s v="Twitterwire"/>
        <s v="Vinder"/>
        <s v="Dabjam"/>
        <s v="Dynava"/>
        <s v="Katz"/>
        <s v="Yata"/>
        <s v="Twiyo"/>
        <s v="Babbleopia"/>
        <s v="Linkbridge"/>
        <s v="Roomm"/>
        <s v="Mybuzz"/>
        <s v="Aivee"/>
        <s v="Agimba"/>
        <s v="Midel"/>
        <s v="Brainsphere"/>
        <s v="Eare"/>
        <s v="Zoombox"/>
        <s v="Agivu"/>
        <s v="Kamba"/>
        <s v="Blogpad"/>
        <s v="Eamia"/>
        <s v="Avamm"/>
        <s v="Rhynyx"/>
        <s v="Zoozzy"/>
        <s v="Yoveo"/>
        <s v="Oyoloo"/>
        <s v="LiveZ"/>
        <s v="Gevee"/>
        <s v="Thoughtbeat"/>
        <s v="Skidoo"/>
        <s v="Skynoodle"/>
        <s v="Divape"/>
        <s v="Realpoint"/>
        <s v="Abatz"/>
        <s v="Gigazoom"/>
        <s v="Zazio"/>
        <s v="Aimbu"/>
        <s v="Layo"/>
        <s v="Flashdog"/>
        <s v="Quimm"/>
        <s v="Aibox"/>
        <s v="Yotz"/>
        <s v="Jaxspan"/>
        <s v="Blognation"/>
        <s v="Voonte"/>
        <s v="Tagopia"/>
        <s v="Browsecat"/>
        <s v="Kazu"/>
        <s v="Bubbletube"/>
        <s v="Skyba"/>
        <s v="Oyope"/>
        <s v="Gabspot"/>
        <s v="Oodoo"/>
        <s v="Leenti"/>
        <s v="Talane"/>
        <s v="Voomm"/>
        <s v="Lazzy"/>
        <s v="Yodel"/>
        <s v="Yombu"/>
        <s v="Flipopia"/>
        <s v="Gigaclub"/>
        <s v="Meeveo"/>
        <s v="Chatterpoint"/>
        <s v="Wordtune"/>
        <s v="Buzzdog"/>
        <s v="Realmix"/>
        <s v="Eire"/>
        <s v="Meedoo"/>
        <s v="Feedbug"/>
        <s v="Browsezoom"/>
        <s v="Skalith"/>
        <s v="Tagchat"/>
        <s v="Voonyx"/>
        <s v="Yacero"/>
        <s v="Avavee"/>
        <s v="Twitternation"/>
        <s v="Tazzy"/>
        <s v="Skyndu"/>
        <s v="Skyvu"/>
        <s v="Demivee"/>
        <s v="Bubblebox"/>
        <s v="Photobean"/>
        <s v="Rhyzio"/>
        <s v="Skiba"/>
        <s v="Wordware"/>
        <s v="Eidel"/>
        <s v="Tagpad"/>
        <s v="Pixonyx"/>
        <s v="Ailane"/>
        <s v="Yodo"/>
        <s v="Meetz"/>
        <s v="Flipstorm"/>
        <s v="Brightbean"/>
        <s v="Dabtype"/>
        <s v="Dabfeed"/>
        <s v="Eimbee"/>
        <s v="Oozz"/>
        <s v="DabZ"/>
        <s v="Zooxo"/>
        <s v="Devify"/>
        <s v="Abata"/>
        <s v="Kwideo"/>
        <s v="Gigashots"/>
        <s v="Plajo"/>
        <s v="Eabox"/>
        <s v="Innojam"/>
        <s v="Demimbu"/>
        <s v="Realbridge"/>
        <s v="Zoomlounge"/>
        <s v="Trudoo"/>
        <s v="Blogtags"/>
        <s v="Centizu"/>
        <s v="Livepath"/>
        <s v="Voonder"/>
        <s v="Zoombeat"/>
        <s v="Youopia"/>
        <s v="Muxo"/>
        <s v="Kwinu"/>
        <s v="Wikido"/>
        <s v="Voonix"/>
        <s v="Meemm"/>
        <s v="Centimia"/>
        <s v="Jabberbean"/>
        <s v="Thoughtstorm"/>
        <s v="Dynabox"/>
        <s v="JumpXS"/>
        <s v="Bluezoom"/>
        <s v="Jabbersphere"/>
        <s v="Jabbertype"/>
        <s v="Twimm"/>
        <s v="Flashpoint"/>
        <s v="Tanoodle"/>
        <s v="Gabtype"/>
        <s v="Yamia"/>
        <s v="Yambee"/>
        <s v="Youspan"/>
        <s v="Flashspan"/>
        <s v="Jayo"/>
        <s v="Leexo"/>
        <s v="Jazzy"/>
        <s v="Riffpath"/>
        <s v="Babblestorm"/>
        <s v="Wordpedia"/>
        <s v="Ainyx"/>
        <s v="Skaboo"/>
        <s v="Browseblab"/>
        <s v="Kayveo"/>
        <s v="Skimia"/>
        <s v="Ooba"/>
        <s v="Quatz"/>
        <s v="Yadel"/>
        <s v="Skiptube"/>
        <s v="Trilia"/>
        <s v="Centidel"/>
        <s v="Wordify"/>
        <s v="Izio"/>
        <s v="Devpulse"/>
        <s v="Latz"/>
        <s v="Twitterlist"/>
        <s v="Janyx"/>
        <s v="Ozu"/>
        <s v="Kaymbo"/>
        <s v="Edgeblab"/>
        <s v="Topicblab"/>
        <s v="Camimbo"/>
        <s v="Jaxnation"/>
        <s v="Voolia"/>
        <s v="Topiclounge"/>
        <s v="Brightdog"/>
        <s v="Topicstorm"/>
        <s v="Meembee"/>
        <s v="Topiczoom"/>
        <s v="Buzzshare"/>
        <s v="Realcube"/>
        <s v="Topicshots"/>
        <s v="Gabvine"/>
        <s v="Shufflebeat"/>
        <s v="Geba"/>
        <s v="Blogspan"/>
        <s v="Fatz"/>
        <s v="Zoomzone"/>
        <s v="Kanoodle"/>
        <s v="Shufflester"/>
        <s v="Photospace"/>
        <s v="Innotype"/>
        <s v="Ntag"/>
        <s v="Reallinks"/>
        <s v="Jabberstorm"/>
        <s v="Realblab"/>
        <s v="Twitterworks"/>
        <s v="Eazzy"/>
        <s v="Oyoba"/>
        <s v="Dabshots"/>
        <s v="Vinte"/>
        <s v="Shuffledrive"/>
        <s v="Meevee"/>
        <s v="Jatri"/>
        <s v="Trunyx"/>
        <s v="Vimbo"/>
        <s v="Realbuzz"/>
        <s v="Skajo"/>
        <s v="Zooveo"/>
        <s v="Fanoodle"/>
        <s v="Feedmix"/>
        <s v="Oyondu"/>
        <s v="Yabox"/>
        <s v="Topicware"/>
        <s v="Minyx"/>
        <s v="Tagfeed"/>
        <s v="Camido"/>
        <s v="Riffwire"/>
        <s v="Omba"/>
        <s v="Quaxo"/>
        <s v="Browsetype"/>
        <s v="Jetpulse"/>
        <s v="Twitterbridge"/>
        <s v="Rhybox"/>
        <s v="Jabbercube"/>
        <s v="Dazzlesphere"/>
        <s v="Babbleset"/>
        <s v="Kazio"/>
        <s v="Feedfish"/>
        <s v="Wikibox"/>
        <s v="Roodel"/>
        <s v="Edgepulse"/>
        <s v="Bubblemix"/>
        <s v="Fivespan"/>
        <s v="Livefish"/>
        <s v="Skinix"/>
        <s v="Rhyloo"/>
        <s v="Fivebridge"/>
        <s v="Gigabox"/>
        <s v="Chatterbridge"/>
        <s v="Jaloo"/>
        <s v="Skilith"/>
        <s v="Linktype"/>
        <s v="Tavu"/>
        <s v="Skipfire"/>
        <s v="Kimia"/>
        <s v="Yakidoo"/>
        <s v="Twitterbeat"/>
        <s v="Tekfly"/>
        <s v="Flashset"/>
        <s v="Pixoboo"/>
        <s v="Mynte"/>
        <s v="Nlounge"/>
        <s v="Brainverse"/>
        <s v="Buzzster"/>
        <s v="Photojam"/>
        <s v="Feedspan"/>
        <s v="Brainbox"/>
        <s v="Oyoyo"/>
        <s v="Divavu"/>
        <s v="Mymm"/>
        <s v="Vitz"/>
        <s v="Thoughtmix"/>
        <s v="Jaxworks"/>
        <s v="Browsebug"/>
        <s v="Skinder"/>
        <s v="InnoZ"/>
        <s v="Fadeo"/>
        <s v="Yakitri"/>
        <s v="Oba"/>
        <s v="Trilith"/>
        <s v="Blogtag"/>
        <s v="Zava"/>
        <s v="Browsedrive"/>
        <s v="Photolist"/>
        <s v="Snaptags"/>
        <s v="Einti"/>
        <s v="Skipstorm"/>
        <s v="Kare"/>
        <s v="Fiveclub"/>
        <s v="Kwilith"/>
        <s v="Skyble"/>
        <s v="Brainlounge"/>
        <s v="Zoomdog"/>
        <s v="Npath"/>
        <s v="Youtags"/>
        <s v="Vipe"/>
        <s v="Rooxo"/>
        <s v="Livetube"/>
        <s v="Edgeify"/>
        <s v="Babbleblab"/>
        <s v="Fliptune"/>
        <s v="Devbug"/>
        <s v="Feednation"/>
        <s v="Dabvine"/>
        <s v="Devpoint"/>
        <s v="Yakijo"/>
        <s v="Devshare"/>
        <s v="Avamba"/>
        <s v="Cogilith"/>
        <s v="Digitube"/>
        <s v="Flipbug"/>
        <s v="Bluejam"/>
        <s v="Oloo"/>
        <s v="Linklinks"/>
        <s v="Yozio"/>
        <s v="Meejo"/>
        <s v="Wikizz"/>
        <s v="Rhycero"/>
        <s v="Twimbo"/>
        <s v="Dablist"/>
        <s v="Photobug"/>
        <s v="Quire"/>
        <s v="Quamba"/>
        <s v="Fivechat"/>
        <s v="Quinu"/>
      </sharedItems>
    </cacheField>
    <cacheField name="Plant Location" numFmtId="49">
      <sharedItems count="30">
        <s v="Charles City"/>
        <s v="Charlevoix"/>
        <s v="Savannah"/>
        <s v="Weaverville"/>
        <s v="Climax"/>
        <s v="Prescott"/>
        <s v="New Britain"/>
        <s v="Jordan Valley"/>
        <s v="Clay"/>
        <s v="Middletown"/>
        <s v="Riverside"/>
        <s v="Ripton"/>
        <s v="Bruce Crossing"/>
        <s v="Chesaning"/>
        <s v="De Ruyter"/>
        <s v="Twin Rocks"/>
        <s v="Clarksville"/>
        <s v="Bloomingdale"/>
        <s v="Cottonwood"/>
        <s v="Frazer"/>
        <s v="Reading"/>
        <s v="Hingham"/>
        <s v="Westside"/>
        <s v="June Lake"/>
        <s v="Florence"/>
        <s v="Garwood"/>
        <s v="Henning"/>
        <s v="Waldoboro"/>
        <s v="Barling"/>
        <s v="Chatham"/>
      </sharedItems>
    </cacheField>
    <cacheField name="Category" numFmtId="49">
      <sharedItems count="7">
        <s v="Materials/Comp"/>
        <s v="Goods &amp; Services"/>
        <s v="Electrical"/>
        <s v="Logistics"/>
        <s v="Mechanicals"/>
        <s v="Packaging"/>
        <s v="Materials &amp; Components" u="1"/>
      </sharedItems>
    </cacheField>
    <cacheField name="MaterialID" numFmtId="0">
      <sharedItems containsSemiMixedTypes="0" containsString="0" containsNumber="1" containsInteger="1" minValue="112" maxValue="133"/>
    </cacheField>
    <cacheField name="Material Type" numFmtId="49">
      <sharedItems count="22">
        <s v="Mechanicals"/>
        <s v="Batteries"/>
        <s v="Hardware"/>
        <s v="Film"/>
        <s v="Drives"/>
        <s v="Wires"/>
        <s v="Corrugate"/>
        <s v="Electrolytes"/>
        <s v="Crates"/>
        <s v="Carton"/>
        <s v="Motors"/>
        <s v="Tape"/>
        <s v="Labels"/>
        <s v="Molds"/>
        <s v="Raw Materials"/>
        <s v="Pump"/>
        <s v="Glass"/>
        <s v="Valves"/>
        <s v="Printed Materials"/>
        <s v="Packaging"/>
        <s v="Controllers"/>
        <s v="Composites"/>
      </sharedItems>
    </cacheField>
    <cacheField name="Defect Type ID" numFmtId="0">
      <sharedItems containsSemiMixedTypes="0" containsString="0" containsNumber="1" containsInteger="1" minValue="1" maxValue="3"/>
    </cacheField>
    <cacheField name="Defect Type" numFmtId="49">
      <sharedItems count="3">
        <s v="No Impact"/>
        <s v="Rejected"/>
        <s v="Impact"/>
      </sharedItems>
    </cacheField>
    <cacheField name="DefectID" numFmtId="0">
      <sharedItems containsSemiMixedTypes="0" containsString="0" containsNumber="1" containsInteger="1" minValue="1" maxValue="268"/>
    </cacheField>
    <cacheField name="Defect" numFmtId="49">
      <sharedItems count="267">
        <s v="Failed Tension Test"/>
        <s v="Cut Wires"/>
        <s v="Too Stiff"/>
        <s v="Missing Labels"/>
        <s v="Skewed Cartons"/>
        <s v="Poor Cut"/>
        <s v="Splinter"/>
        <s v="No Crank"/>
        <s v="Missing Packaging"/>
        <s v="Off-set"/>
        <s v="String Defects"/>
        <s v="Expired"/>
        <s v="Crooked"/>
        <s v="Damaged Components"/>
        <s v="No Fill"/>
        <s v="Wrong Qty"/>
        <s v="No Slip Sheets"/>
        <s v="Missing Codes"/>
        <s v="Contamination"/>
        <s v="Print defects"/>
        <s v="No Bar Code"/>
        <s v="Packaging Integrity"/>
        <s v="Heat Damage"/>
        <s v="Incorrect Color"/>
        <s v="Raw Material"/>
        <s v="Parting Tops"/>
        <s v="Missing Liner"/>
        <s v="No Disk"/>
        <s v="Defective Packaging"/>
        <s v="Poor Pairing"/>
        <s v="Wrong Codes"/>
        <s v="Wrong Shade of Color"/>
        <s v="Weak Walls"/>
        <s v="Bad Distribution"/>
        <s v="Wrong Flaps"/>
        <s v="No Screws"/>
        <s v="Bad Cut"/>
        <s v="Wrong Item"/>
        <s v="Damaged Secondary Packaging"/>
        <s v="Too Heavy"/>
        <s v="Cracked"/>
        <s v="Wrong Case Labels"/>
        <s v="Film Not Intact"/>
        <s v="Wrong Fasteners"/>
        <s v="Wrong Consistency"/>
        <s v="Bad Welding"/>
        <s v="Broken Glass"/>
        <s v="Smeared Print"/>
        <s v="Cartons Not Opening"/>
        <s v="Insufficient Parts"/>
        <s v="Misc"/>
        <s v="Spruced"/>
        <s v="Wrong Bond"/>
        <s v="Bad Tiles"/>
        <s v="Bad Finish"/>
        <s v="Holes in Material"/>
        <s v="Incomplete Molding"/>
        <s v="Incomplete Tops"/>
        <s v="No Label"/>
        <s v="Does Not Run"/>
        <s v="Damaged"/>
        <s v="Sealed Together Externally"/>
        <s v="Wrong Label"/>
        <s v="Sealed Together Internally"/>
        <s v="Wrong Labeling"/>
        <s v="Wrong Tops"/>
        <s v="Bad Fill"/>
        <s v="Lay Flat Dimension"/>
        <s v="Moisture"/>
        <s v="No Adhesive"/>
        <s v="Warping"/>
        <s v="Splice"/>
        <s v="Errors in Packaging"/>
        <s v="Wrong Specification"/>
        <s v="Short Valves"/>
        <s v="Mixed Product"/>
        <s v="Leaking Seals"/>
        <s v="Not Certified"/>
        <s v="Packaging Issues"/>
        <s v="No Torque"/>
        <s v="Wrong Spec Date"/>
        <s v="Wrong material"/>
        <s v="Missing Components"/>
        <s v="Too Much Chemicals"/>
        <s v="Bad Insert"/>
        <s v="Dirty"/>
        <s v="Irregular Shape"/>
        <s v="Wrong  Size"/>
        <s v="Wrong Parts"/>
        <s v="Bad Flaps"/>
        <s v="Skewed"/>
        <s v="Carton Delamination"/>
        <s v="No Print"/>
        <s v="Cuts"/>
        <s v="Tape Wrong"/>
        <s v="Spring damanged"/>
        <s v="Bad Labels"/>
        <s v="Tops Short"/>
        <s v="Scratched Glass"/>
        <s v="Open Caps"/>
        <s v="Warped"/>
        <s v="Water Damage"/>
        <s v="Torn Packaging"/>
        <s v="Bad Tops"/>
        <s v="No Lock"/>
        <s v="Wrong Check"/>
        <s v="Holes"/>
        <s v="Packaging Wrong"/>
        <s v="Ink Smears"/>
        <s v="Wrong Makeup"/>
        <s v="Soft Parts"/>
        <s v="Bowed"/>
        <s v="Wrong Finish"/>
        <s v="Double Labeling"/>
        <s v="Soft Tops"/>
        <s v="Misaligned Slots"/>
        <s v="Incorrect Material"/>
        <s v="Poor Seam"/>
        <s v="Wrong Print"/>
        <s v="Not Cleaned"/>
        <s v="Opened containers"/>
        <s v="Excessive Lubricant"/>
        <s v="Wrong Registration"/>
        <s v="No Liner"/>
        <s v="Stones and Sand"/>
        <s v="Shallow Slots"/>
        <s v="Odor"/>
        <s v="Components Stuck"/>
        <s v="Split hinges"/>
        <s v="Print Problems"/>
        <s v="Dimensions - Bad Finishing"/>
        <s v="Bulging Packaging"/>
        <s v="Too Thin"/>
        <s v="Bad Seams"/>
        <s v="Integrity Failure"/>
        <s v="Top Too Small"/>
        <s v="No Tight Seal"/>
        <s v="Weak Bands"/>
        <s v="Bad Bond"/>
        <s v="No Insert"/>
        <s v="Excessive Glue"/>
        <s v="Bowed/Warped"/>
        <s v="Bad Seal"/>
        <s v="Bubbling"/>
        <s v="Container Out of Spec"/>
        <s v="Leaking Packaging"/>
        <s v="Infestation"/>
        <s v="Over/Under Fill"/>
        <s v="Foreign Objects"/>
        <s v="Roll Pattern"/>
        <s v="Dirty Containers"/>
        <s v="Broken Valve Seal"/>
        <s v="Wrong Hue"/>
        <s v="Printing Defects"/>
        <s v="Matts"/>
        <s v="Assembly Issues"/>
        <s v="Flaps - Incorrect Gap"/>
        <s v="Bad Shots"/>
        <s v="Gaps"/>
        <s v="Deformed Parts"/>
        <s v="Bad Fasteners"/>
        <s v="Moisture Damage"/>
        <s v="False scores"/>
        <s v="Incorrect Labeling"/>
        <s v="Spacing Between Labels"/>
        <s v="Wrong Bands"/>
        <s v="Wrinkles / Scratches/ Scuffing"/>
        <s v="Slitting Erorrs"/>
        <s v="Delamination"/>
        <s v="Gages Broken"/>
        <s v="Packaging Damaged"/>
        <s v="Out of Spec"/>
        <s v="Incorrect Vertical Size"/>
        <s v="Film Not Sealing"/>
        <s v="Out of Support"/>
        <s v="Incorrect Dimensions"/>
        <s v="Bad Fit"/>
        <s v="Folding - Wrong Crease"/>
        <s v="Wrong Horizontal Scores"/>
        <s v="Streaks"/>
        <s v="Scratches"/>
        <s v="Bad Carton Packaging"/>
        <s v="Poor  Adhesion"/>
        <s v="Roll Tension"/>
        <s v="Split Seams"/>
        <s v="Sporadic Adhesive"/>
        <s v="Wrong Surface"/>
        <s v="Tops Bent"/>
        <s v="Codes Wrong"/>
        <s v="Dirty Material"/>
        <s v="Coating"/>
        <s v="Color Variation"/>
        <s v="Tubs Stuck"/>
        <s v="Print Impression"/>
        <s v="Out of Specification"/>
        <s v="Material Handling/ Shipping Requirements Error"/>
        <s v="Print Off Center"/>
        <s v="Crushed Sidewalls"/>
        <s v="Soft Sides"/>
        <s v="Cut Box"/>
        <s v="Damaged in Transit"/>
        <s v="Loose Core"/>
        <s v="Not Balanced"/>
        <s v="Ejector Pin Wrong"/>
        <s v="Gap Variation"/>
        <s v="Dimensions Wrong"/>
        <s v="Overlapping Seam"/>
        <s v="Component Failure"/>
        <s v="Material Separation"/>
        <s v="Short Walls"/>
        <s v="Creases / Wrinkles"/>
        <s v="Printing Defect"/>
        <s v="Inside Scoring"/>
        <s v="Thin Packaging"/>
        <s v="Wrong Tails"/>
        <s v="Wrong Coloring"/>
        <s v="Corrugate Falling Apart"/>
        <s v="Bad Parameters"/>
        <s v="Wrong Drive"/>
        <s v="Loose Fit"/>
        <s v="Misformed Parts"/>
        <s v="Burnt"/>
        <s v="Poor Fit"/>
        <s v="Tampered"/>
        <s v="Other"/>
        <s v="Color Deviation"/>
        <s v="Tension Issues"/>
        <s v="Blisters"/>
        <s v="Wrong Core"/>
        <s v="Scrap attached"/>
        <s v="Foreign Material"/>
        <s v="Weak Wrap"/>
        <s v="Bad Bearings"/>
        <s v="Liner Misalignment"/>
        <s v="Mixed Parts"/>
        <s v="Warped  Sheets"/>
        <s v="Dents"/>
        <s v="Wrong Ink"/>
        <s v="No Docs"/>
        <s v="No Close"/>
        <s v="No Sealing"/>
        <s v="Damaged Rolls"/>
        <s v="Unsealed Cartons"/>
        <s v="Material Contamination"/>
        <s v="Bad Valves"/>
        <s v="Foreign objects found"/>
        <s v="Seams"/>
        <s v="Rough Tops"/>
        <s v="Wrong Size"/>
        <s v="Deep Slots"/>
        <s v="Liner Issues"/>
        <s v="Defective Rims"/>
        <s v="Wrong Cut"/>
        <s v="Sides Bad"/>
        <s v="No Varnish"/>
        <s v="Narrow Tops"/>
        <s v="Damaged Parts"/>
        <s v="Scuffed Packaging"/>
        <s v="Scratch"/>
        <s v="Bad Print"/>
        <s v="No Shipment Info"/>
        <s v="Crack"/>
        <s v="Excessive Grease"/>
        <s v="Bad Film"/>
        <s v="Mishandled"/>
        <s v="Wrong Shape"/>
        <s v="Inclomplete"/>
      </sharedItems>
    </cacheField>
    <cacheField name="Total Defect Qty" numFmtId="164">
      <sharedItems containsSemiMixedTypes="0" containsString="0" containsNumber="1" containsInteger="1" minValue="215" maxValue="999759"/>
    </cacheField>
    <cacheField name="Total Downtime Minutes" numFmtId="164">
      <sharedItems containsSemiMixedTypes="0" containsString="0" containsNumber="1" containsInteger="1" minValue="1" maxValue="5000"/>
    </cacheField>
    <cacheField name="Total Downtime (Hours)" numFmtId="2">
      <sharedItems containsSemiMixedTypes="0" containsString="0" containsNumber="1" minValue="1.6666666666666666E-2" maxValue="83.333333333333329"/>
    </cacheField>
    <cacheField name="Unit Price" numFmtId="165">
      <sharedItems containsSemiMixedTypes="0" containsString="0" containsNumber="1" containsInteger="1" minValue="278" maxValue="699"/>
    </cacheField>
    <cacheField name="Cost Implications" numFmtId="165">
      <sharedItems containsSemiMixedTypes="0" containsString="0" containsNumber="1" containsInteger="1" minValue="122836" maxValue="686608695"/>
    </cacheField>
    <cacheField name="Months (Date)" numFmtId="0" databaseField="0">
      <fieldGroup base="0">
        <rangePr groupBy="months" startDate="2018-01-01T00:00:00" endDate="2020-01-01T00:00:00"/>
        <groupItems count="14">
          <s v="&lt;01/01/2018"/>
          <s v="Jan"/>
          <s v="Feb"/>
          <s v="Mar"/>
          <s v="Apr"/>
          <s v="May"/>
          <s v="Jun"/>
          <s v="Jul"/>
          <s v="Aug"/>
          <s v="Sep"/>
          <s v="Oct"/>
          <s v="Nov"/>
          <s v="Dec"/>
          <s v="&gt;01/01/2020"/>
        </groupItems>
      </fieldGroup>
    </cacheField>
    <cacheField name="Quarters (Date)" numFmtId="0" databaseField="0">
      <fieldGroup base="0">
        <rangePr groupBy="quarters" startDate="2018-01-01T00:00:00" endDate="2020-01-01T00:00:00"/>
        <groupItems count="6">
          <s v="&lt;01/01/2018"/>
          <s v="Qtr1"/>
          <s v="Qtr2"/>
          <s v="Qtr3"/>
          <s v="Qtr4"/>
          <s v="&gt;01/01/2020"/>
        </groupItems>
      </fieldGroup>
    </cacheField>
    <cacheField name="Years (Date)" numFmtId="0" databaseField="0">
      <fieldGroup base="0">
        <rangePr groupBy="years" startDate="2018-01-01T00:00:00" endDate="2020-01-01T00:00:00"/>
        <groupItems count="5">
          <s v="&lt;01/01/2018"/>
          <s v="2018"/>
          <s v="2019"/>
          <s v="2020"/>
          <s v="&gt;01/01/2020"/>
        </groupItems>
      </fieldGroup>
    </cacheField>
  </cacheFields>
  <extLst>
    <ext xmlns:x14="http://schemas.microsoft.com/office/spreadsheetml/2009/9/main" uri="{725AE2AE-9491-48be-B2B4-4EB974FC3084}">
      <x14:pivotCacheDefinition pivotCacheId="18566523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25">
  <r>
    <x v="0"/>
    <x v="0"/>
    <x v="0"/>
    <x v="0"/>
    <x v="0"/>
    <x v="0"/>
    <n v="129"/>
    <x v="0"/>
    <n v="1"/>
    <x v="0"/>
    <n v="166"/>
    <x v="0"/>
    <n v="983235"/>
    <n v="268"/>
    <n v="4.4666666666666668"/>
    <n v="666"/>
    <n v="654834510"/>
  </r>
  <r>
    <x v="0"/>
    <x v="0"/>
    <x v="0"/>
    <x v="1"/>
    <x v="1"/>
    <x v="1"/>
    <n v="119"/>
    <x v="1"/>
    <n v="2"/>
    <x v="1"/>
    <n v="204"/>
    <x v="1"/>
    <n v="932354"/>
    <n v="1327"/>
    <n v="22.116666666666667"/>
    <n v="580"/>
    <n v="540765320"/>
  </r>
  <r>
    <x v="0"/>
    <x v="0"/>
    <x v="0"/>
    <x v="2"/>
    <x v="2"/>
    <x v="2"/>
    <n v="125"/>
    <x v="2"/>
    <n v="3"/>
    <x v="2"/>
    <n v="30"/>
    <x v="2"/>
    <n v="851883"/>
    <n v="2931"/>
    <n v="48.85"/>
    <n v="550"/>
    <n v="468535650"/>
  </r>
  <r>
    <x v="0"/>
    <x v="0"/>
    <x v="0"/>
    <x v="3"/>
    <x v="3"/>
    <x v="3"/>
    <n v="119"/>
    <x v="1"/>
    <n v="2"/>
    <x v="1"/>
    <n v="154"/>
    <x v="3"/>
    <n v="786344"/>
    <n v="2792"/>
    <n v="46.533333333333331"/>
    <n v="380"/>
    <n v="298810720"/>
  </r>
  <r>
    <x v="0"/>
    <x v="0"/>
    <x v="0"/>
    <x v="4"/>
    <x v="4"/>
    <x v="0"/>
    <n v="120"/>
    <x v="3"/>
    <n v="2"/>
    <x v="1"/>
    <n v="133"/>
    <x v="4"/>
    <n v="715474"/>
    <n v="1023"/>
    <n v="17.05"/>
    <n v="412"/>
    <n v="294775288"/>
  </r>
  <r>
    <x v="0"/>
    <x v="0"/>
    <x v="0"/>
    <x v="5"/>
    <x v="5"/>
    <x v="3"/>
    <n v="124"/>
    <x v="4"/>
    <n v="3"/>
    <x v="2"/>
    <n v="169"/>
    <x v="5"/>
    <n v="689744"/>
    <n v="404"/>
    <n v="6.7333333333333334"/>
    <n v="585"/>
    <n v="403500240"/>
  </r>
  <r>
    <x v="0"/>
    <x v="0"/>
    <x v="0"/>
    <x v="6"/>
    <x v="6"/>
    <x v="3"/>
    <n v="133"/>
    <x v="5"/>
    <n v="3"/>
    <x v="2"/>
    <n v="166"/>
    <x v="0"/>
    <n v="682134"/>
    <n v="1934"/>
    <n v="32.233333333333334"/>
    <n v="329"/>
    <n v="224422086"/>
  </r>
  <r>
    <x v="0"/>
    <x v="0"/>
    <x v="0"/>
    <x v="7"/>
    <x v="3"/>
    <x v="3"/>
    <n v="120"/>
    <x v="3"/>
    <n v="2"/>
    <x v="1"/>
    <n v="247"/>
    <x v="6"/>
    <n v="588382"/>
    <n v="2145"/>
    <n v="35.75"/>
    <n v="474"/>
    <n v="278893068"/>
  </r>
  <r>
    <x v="0"/>
    <x v="0"/>
    <x v="0"/>
    <x v="8"/>
    <x v="7"/>
    <x v="2"/>
    <n v="118"/>
    <x v="6"/>
    <n v="2"/>
    <x v="1"/>
    <n v="183"/>
    <x v="7"/>
    <n v="514446"/>
    <n v="4463"/>
    <n v="74.38333333333334"/>
    <n v="436"/>
    <n v="224298456"/>
  </r>
  <r>
    <x v="0"/>
    <x v="0"/>
    <x v="0"/>
    <x v="9"/>
    <x v="8"/>
    <x v="4"/>
    <n v="122"/>
    <x v="7"/>
    <n v="1"/>
    <x v="0"/>
    <n v="167"/>
    <x v="8"/>
    <n v="495501"/>
    <n v="4331"/>
    <n v="72.183333333333337"/>
    <n v="675"/>
    <n v="334463175"/>
  </r>
  <r>
    <x v="0"/>
    <x v="0"/>
    <x v="0"/>
    <x v="4"/>
    <x v="9"/>
    <x v="2"/>
    <n v="119"/>
    <x v="1"/>
    <n v="1"/>
    <x v="0"/>
    <n v="264"/>
    <x v="9"/>
    <n v="451891"/>
    <n v="2174"/>
    <n v="36.233333333333334"/>
    <n v="458"/>
    <n v="206966078"/>
  </r>
  <r>
    <x v="0"/>
    <x v="0"/>
    <x v="0"/>
    <x v="10"/>
    <x v="10"/>
    <x v="3"/>
    <n v="127"/>
    <x v="8"/>
    <n v="3"/>
    <x v="2"/>
    <n v="144"/>
    <x v="10"/>
    <n v="410958"/>
    <n v="2864"/>
    <n v="47.733333333333334"/>
    <n v="436"/>
    <n v="179177688"/>
  </r>
  <r>
    <x v="0"/>
    <x v="0"/>
    <x v="0"/>
    <x v="11"/>
    <x v="11"/>
    <x v="0"/>
    <n v="120"/>
    <x v="3"/>
    <n v="2"/>
    <x v="1"/>
    <n v="179"/>
    <x v="11"/>
    <n v="390463"/>
    <n v="4314"/>
    <n v="71.900000000000006"/>
    <n v="620"/>
    <n v="242087060"/>
  </r>
  <r>
    <x v="0"/>
    <x v="0"/>
    <x v="0"/>
    <x v="12"/>
    <x v="12"/>
    <x v="0"/>
    <n v="114"/>
    <x v="9"/>
    <n v="3"/>
    <x v="2"/>
    <n v="195"/>
    <x v="12"/>
    <n v="355049"/>
    <n v="1452"/>
    <n v="24.2"/>
    <n v="414"/>
    <n v="146990286"/>
  </r>
  <r>
    <x v="0"/>
    <x v="0"/>
    <x v="0"/>
    <x v="13"/>
    <x v="13"/>
    <x v="0"/>
    <n v="119"/>
    <x v="1"/>
    <n v="2"/>
    <x v="1"/>
    <n v="136"/>
    <x v="13"/>
    <n v="265425"/>
    <n v="4072"/>
    <n v="67.86666666666666"/>
    <n v="597"/>
    <n v="158458725"/>
  </r>
  <r>
    <x v="1"/>
    <x v="0"/>
    <x v="0"/>
    <x v="14"/>
    <x v="14"/>
    <x v="4"/>
    <n v="124"/>
    <x v="4"/>
    <n v="2"/>
    <x v="1"/>
    <n v="103"/>
    <x v="14"/>
    <n v="788612"/>
    <n v="3998"/>
    <n v="66.63333333333334"/>
    <n v="343"/>
    <n v="270493916"/>
  </r>
  <r>
    <x v="1"/>
    <x v="0"/>
    <x v="0"/>
    <x v="15"/>
    <x v="15"/>
    <x v="0"/>
    <n v="126"/>
    <x v="10"/>
    <n v="2"/>
    <x v="1"/>
    <n v="267"/>
    <x v="15"/>
    <n v="722449"/>
    <n v="743"/>
    <n v="12.383333333333333"/>
    <n v="607"/>
    <n v="438526543"/>
  </r>
  <r>
    <x v="1"/>
    <x v="0"/>
    <x v="0"/>
    <x v="16"/>
    <x v="3"/>
    <x v="1"/>
    <n v="128"/>
    <x v="11"/>
    <n v="3"/>
    <x v="2"/>
    <n v="73"/>
    <x v="16"/>
    <n v="492623"/>
    <n v="555"/>
    <n v="9.25"/>
    <n v="568"/>
    <n v="279809864"/>
  </r>
  <r>
    <x v="1"/>
    <x v="0"/>
    <x v="0"/>
    <x v="17"/>
    <x v="16"/>
    <x v="0"/>
    <n v="117"/>
    <x v="12"/>
    <n v="3"/>
    <x v="2"/>
    <n v="110"/>
    <x v="17"/>
    <n v="257106"/>
    <n v="3149"/>
    <n v="52.483333333333334"/>
    <n v="426"/>
    <n v="109527156"/>
  </r>
  <r>
    <x v="1"/>
    <x v="0"/>
    <x v="0"/>
    <x v="18"/>
    <x v="17"/>
    <x v="4"/>
    <n v="126"/>
    <x v="10"/>
    <n v="1"/>
    <x v="0"/>
    <n v="91"/>
    <x v="18"/>
    <n v="190553"/>
    <n v="4530"/>
    <n v="75.5"/>
    <n v="286"/>
    <n v="54498158"/>
  </r>
  <r>
    <x v="1"/>
    <x v="0"/>
    <x v="0"/>
    <x v="19"/>
    <x v="18"/>
    <x v="0"/>
    <n v="119"/>
    <x v="1"/>
    <n v="1"/>
    <x v="0"/>
    <n v="16"/>
    <x v="19"/>
    <n v="24683"/>
    <n v="4682"/>
    <n v="78.033333333333331"/>
    <n v="610"/>
    <n v="15056630"/>
  </r>
  <r>
    <x v="1"/>
    <x v="0"/>
    <x v="0"/>
    <x v="20"/>
    <x v="15"/>
    <x v="0"/>
    <n v="114"/>
    <x v="9"/>
    <n v="3"/>
    <x v="2"/>
    <n v="33"/>
    <x v="20"/>
    <n v="8945"/>
    <n v="1441"/>
    <n v="24.016666666666666"/>
    <n v="568"/>
    <n v="5080760"/>
  </r>
  <r>
    <x v="2"/>
    <x v="0"/>
    <x v="0"/>
    <x v="21"/>
    <x v="1"/>
    <x v="4"/>
    <n v="116"/>
    <x v="13"/>
    <n v="1"/>
    <x v="0"/>
    <n v="113"/>
    <x v="21"/>
    <n v="995935"/>
    <n v="2662"/>
    <n v="44.366666666666667"/>
    <n v="507"/>
    <n v="504939045"/>
  </r>
  <r>
    <x v="2"/>
    <x v="0"/>
    <x v="0"/>
    <x v="22"/>
    <x v="7"/>
    <x v="4"/>
    <n v="120"/>
    <x v="3"/>
    <n v="1"/>
    <x v="0"/>
    <n v="103"/>
    <x v="14"/>
    <n v="809048"/>
    <n v="796"/>
    <n v="13.266666666666667"/>
    <n v="356"/>
    <n v="288021088"/>
  </r>
  <r>
    <x v="2"/>
    <x v="0"/>
    <x v="0"/>
    <x v="23"/>
    <x v="19"/>
    <x v="4"/>
    <n v="133"/>
    <x v="5"/>
    <n v="3"/>
    <x v="2"/>
    <n v="146"/>
    <x v="22"/>
    <n v="504428"/>
    <n v="2463"/>
    <n v="41.05"/>
    <n v="484"/>
    <n v="244143152"/>
  </r>
  <r>
    <x v="2"/>
    <x v="0"/>
    <x v="0"/>
    <x v="24"/>
    <x v="15"/>
    <x v="1"/>
    <n v="126"/>
    <x v="10"/>
    <n v="3"/>
    <x v="2"/>
    <n v="139"/>
    <x v="23"/>
    <n v="289411"/>
    <n v="1005"/>
    <n v="16.75"/>
    <n v="383"/>
    <n v="110844413"/>
  </r>
  <r>
    <x v="2"/>
    <x v="0"/>
    <x v="0"/>
    <x v="25"/>
    <x v="16"/>
    <x v="4"/>
    <n v="119"/>
    <x v="1"/>
    <n v="1"/>
    <x v="0"/>
    <n v="252"/>
    <x v="24"/>
    <n v="82690"/>
    <n v="2725"/>
    <n v="45.416666666666664"/>
    <n v="594"/>
    <n v="49117860"/>
  </r>
  <r>
    <x v="2"/>
    <x v="0"/>
    <x v="0"/>
    <x v="26"/>
    <x v="20"/>
    <x v="0"/>
    <n v="125"/>
    <x v="2"/>
    <n v="2"/>
    <x v="1"/>
    <n v="106"/>
    <x v="25"/>
    <n v="535"/>
    <n v="2492"/>
    <n v="41.533333333333331"/>
    <n v="345"/>
    <n v="184575"/>
  </r>
  <r>
    <x v="3"/>
    <x v="0"/>
    <x v="0"/>
    <x v="27"/>
    <x v="13"/>
    <x v="4"/>
    <n v="119"/>
    <x v="1"/>
    <n v="2"/>
    <x v="1"/>
    <n v="208"/>
    <x v="26"/>
    <n v="643122"/>
    <n v="1101"/>
    <n v="18.350000000000001"/>
    <n v="655"/>
    <n v="421244910"/>
  </r>
  <r>
    <x v="3"/>
    <x v="0"/>
    <x v="0"/>
    <x v="28"/>
    <x v="17"/>
    <x v="1"/>
    <n v="133"/>
    <x v="5"/>
    <n v="2"/>
    <x v="1"/>
    <n v="120"/>
    <x v="27"/>
    <n v="634638"/>
    <n v="3922"/>
    <n v="65.36666666666666"/>
    <n v="576"/>
    <n v="365551488"/>
  </r>
  <r>
    <x v="3"/>
    <x v="0"/>
    <x v="0"/>
    <x v="29"/>
    <x v="3"/>
    <x v="3"/>
    <n v="118"/>
    <x v="6"/>
    <n v="1"/>
    <x v="0"/>
    <n v="173"/>
    <x v="28"/>
    <n v="612352"/>
    <n v="2439"/>
    <n v="40.65"/>
    <n v="353"/>
    <n v="216160256"/>
  </r>
  <r>
    <x v="3"/>
    <x v="0"/>
    <x v="0"/>
    <x v="30"/>
    <x v="2"/>
    <x v="5"/>
    <n v="113"/>
    <x v="14"/>
    <n v="2"/>
    <x v="1"/>
    <n v="56"/>
    <x v="29"/>
    <n v="500654"/>
    <n v="522"/>
    <n v="8.6999999999999993"/>
    <n v="363"/>
    <n v="181737402"/>
  </r>
  <r>
    <x v="3"/>
    <x v="0"/>
    <x v="0"/>
    <x v="31"/>
    <x v="20"/>
    <x v="3"/>
    <n v="117"/>
    <x v="12"/>
    <n v="3"/>
    <x v="2"/>
    <n v="102"/>
    <x v="30"/>
    <n v="380800"/>
    <n v="3607"/>
    <n v="60.116666666666667"/>
    <n v="547"/>
    <n v="208297600"/>
  </r>
  <r>
    <x v="3"/>
    <x v="0"/>
    <x v="0"/>
    <x v="32"/>
    <x v="6"/>
    <x v="3"/>
    <n v="123"/>
    <x v="15"/>
    <n v="1"/>
    <x v="0"/>
    <n v="32"/>
    <x v="31"/>
    <n v="216157"/>
    <n v="143"/>
    <n v="2.3833333333333333"/>
    <n v="561"/>
    <n v="121264077"/>
  </r>
  <r>
    <x v="3"/>
    <x v="0"/>
    <x v="0"/>
    <x v="33"/>
    <x v="14"/>
    <x v="3"/>
    <n v="119"/>
    <x v="1"/>
    <n v="2"/>
    <x v="1"/>
    <n v="84"/>
    <x v="32"/>
    <n v="143791"/>
    <n v="2654"/>
    <n v="44.233333333333334"/>
    <n v="530"/>
    <n v="76209230"/>
  </r>
  <r>
    <x v="3"/>
    <x v="0"/>
    <x v="0"/>
    <x v="34"/>
    <x v="1"/>
    <x v="3"/>
    <n v="127"/>
    <x v="8"/>
    <n v="3"/>
    <x v="2"/>
    <n v="190"/>
    <x v="33"/>
    <n v="64732"/>
    <n v="730"/>
    <n v="12.166666666666666"/>
    <n v="455"/>
    <n v="29453060"/>
  </r>
  <r>
    <x v="4"/>
    <x v="0"/>
    <x v="0"/>
    <x v="35"/>
    <x v="11"/>
    <x v="3"/>
    <n v="129"/>
    <x v="0"/>
    <n v="2"/>
    <x v="1"/>
    <n v="188"/>
    <x v="34"/>
    <n v="948740"/>
    <n v="1965"/>
    <n v="32.75"/>
    <n v="313"/>
    <n v="296955620"/>
  </r>
  <r>
    <x v="4"/>
    <x v="0"/>
    <x v="0"/>
    <x v="36"/>
    <x v="8"/>
    <x v="5"/>
    <n v="119"/>
    <x v="1"/>
    <n v="2"/>
    <x v="1"/>
    <n v="42"/>
    <x v="35"/>
    <n v="922803"/>
    <n v="1734"/>
    <n v="28.9"/>
    <n v="457"/>
    <n v="421720971"/>
  </r>
  <r>
    <x v="4"/>
    <x v="0"/>
    <x v="0"/>
    <x v="37"/>
    <x v="21"/>
    <x v="3"/>
    <n v="117"/>
    <x v="12"/>
    <n v="1"/>
    <x v="0"/>
    <n v="100"/>
    <x v="36"/>
    <n v="739897"/>
    <n v="3440"/>
    <n v="57.333333333333336"/>
    <n v="429"/>
    <n v="317415813"/>
  </r>
  <r>
    <x v="4"/>
    <x v="0"/>
    <x v="0"/>
    <x v="38"/>
    <x v="8"/>
    <x v="5"/>
    <n v="117"/>
    <x v="12"/>
    <n v="3"/>
    <x v="2"/>
    <n v="246"/>
    <x v="37"/>
    <n v="463977"/>
    <n v="1336"/>
    <n v="22.266666666666666"/>
    <n v="280"/>
    <n v="129913560"/>
  </r>
  <r>
    <x v="4"/>
    <x v="0"/>
    <x v="0"/>
    <x v="39"/>
    <x v="22"/>
    <x v="1"/>
    <n v="112"/>
    <x v="16"/>
    <n v="1"/>
    <x v="0"/>
    <n v="27"/>
    <x v="38"/>
    <n v="374673"/>
    <n v="3084"/>
    <n v="51.4"/>
    <n v="568"/>
    <n v="212814264"/>
  </r>
  <r>
    <x v="4"/>
    <x v="0"/>
    <x v="0"/>
    <x v="40"/>
    <x v="16"/>
    <x v="4"/>
    <n v="125"/>
    <x v="2"/>
    <n v="1"/>
    <x v="0"/>
    <n v="18"/>
    <x v="39"/>
    <n v="335627"/>
    <n v="943"/>
    <n v="15.716666666666667"/>
    <n v="431"/>
    <n v="144655237"/>
  </r>
  <r>
    <x v="4"/>
    <x v="0"/>
    <x v="0"/>
    <x v="41"/>
    <x v="0"/>
    <x v="4"/>
    <n v="125"/>
    <x v="2"/>
    <n v="1"/>
    <x v="0"/>
    <n v="88"/>
    <x v="40"/>
    <n v="268899"/>
    <n v="2583"/>
    <n v="43.05"/>
    <n v="349"/>
    <n v="93845751"/>
  </r>
  <r>
    <x v="4"/>
    <x v="0"/>
    <x v="0"/>
    <x v="42"/>
    <x v="19"/>
    <x v="4"/>
    <n v="131"/>
    <x v="17"/>
    <n v="1"/>
    <x v="0"/>
    <n v="114"/>
    <x v="41"/>
    <n v="10210"/>
    <n v="3492"/>
    <n v="58.2"/>
    <n v="337"/>
    <n v="3440770"/>
  </r>
  <r>
    <x v="5"/>
    <x v="0"/>
    <x v="0"/>
    <x v="43"/>
    <x v="3"/>
    <x v="2"/>
    <n v="128"/>
    <x v="11"/>
    <n v="1"/>
    <x v="0"/>
    <n v="173"/>
    <x v="28"/>
    <n v="671365"/>
    <n v="2983"/>
    <n v="49.716666666666669"/>
    <n v="544"/>
    <n v="365222560"/>
  </r>
  <r>
    <x v="5"/>
    <x v="0"/>
    <x v="0"/>
    <x v="44"/>
    <x v="19"/>
    <x v="5"/>
    <n v="117"/>
    <x v="12"/>
    <n v="1"/>
    <x v="0"/>
    <n v="96"/>
    <x v="42"/>
    <n v="354366"/>
    <n v="1143"/>
    <n v="19.05"/>
    <n v="584"/>
    <n v="206949744"/>
  </r>
  <r>
    <x v="5"/>
    <x v="0"/>
    <x v="0"/>
    <x v="45"/>
    <x v="22"/>
    <x v="5"/>
    <n v="116"/>
    <x v="13"/>
    <n v="1"/>
    <x v="0"/>
    <n v="55"/>
    <x v="43"/>
    <n v="341873"/>
    <n v="4293"/>
    <n v="71.55"/>
    <n v="606"/>
    <n v="207175038"/>
  </r>
  <r>
    <x v="5"/>
    <x v="0"/>
    <x v="0"/>
    <x v="46"/>
    <x v="23"/>
    <x v="3"/>
    <n v="132"/>
    <x v="18"/>
    <n v="1"/>
    <x v="0"/>
    <n v="205"/>
    <x v="44"/>
    <n v="40340"/>
    <n v="2076"/>
    <n v="34.6"/>
    <n v="622"/>
    <n v="25091480"/>
  </r>
  <r>
    <x v="6"/>
    <x v="0"/>
    <x v="0"/>
    <x v="47"/>
    <x v="6"/>
    <x v="5"/>
    <n v="124"/>
    <x v="4"/>
    <n v="1"/>
    <x v="0"/>
    <n v="199"/>
    <x v="45"/>
    <n v="803293"/>
    <n v="492"/>
    <n v="8.1999999999999993"/>
    <n v="340"/>
    <n v="273119620"/>
  </r>
  <r>
    <x v="6"/>
    <x v="0"/>
    <x v="0"/>
    <x v="1"/>
    <x v="14"/>
    <x v="4"/>
    <n v="113"/>
    <x v="14"/>
    <n v="1"/>
    <x v="0"/>
    <n v="44"/>
    <x v="46"/>
    <n v="689734"/>
    <n v="4422"/>
    <n v="73.7"/>
    <n v="588"/>
    <n v="405563592"/>
  </r>
  <r>
    <x v="6"/>
    <x v="0"/>
    <x v="0"/>
    <x v="48"/>
    <x v="5"/>
    <x v="5"/>
    <n v="125"/>
    <x v="2"/>
    <n v="2"/>
    <x v="1"/>
    <n v="86"/>
    <x v="47"/>
    <n v="589485"/>
    <n v="4116"/>
    <n v="68.599999999999994"/>
    <n v="576"/>
    <n v="339543360"/>
  </r>
  <r>
    <x v="6"/>
    <x v="0"/>
    <x v="0"/>
    <x v="9"/>
    <x v="19"/>
    <x v="4"/>
    <n v="126"/>
    <x v="10"/>
    <n v="1"/>
    <x v="0"/>
    <n v="59"/>
    <x v="48"/>
    <n v="552533"/>
    <n v="3870"/>
    <n v="64.5"/>
    <n v="414"/>
    <n v="228748662"/>
  </r>
  <r>
    <x v="6"/>
    <x v="0"/>
    <x v="0"/>
    <x v="49"/>
    <x v="15"/>
    <x v="4"/>
    <n v="116"/>
    <x v="13"/>
    <n v="1"/>
    <x v="0"/>
    <n v="111"/>
    <x v="49"/>
    <n v="505665"/>
    <n v="880"/>
    <n v="14.666666666666666"/>
    <n v="469"/>
    <n v="237156885"/>
  </r>
  <r>
    <x v="6"/>
    <x v="0"/>
    <x v="0"/>
    <x v="50"/>
    <x v="16"/>
    <x v="1"/>
    <n v="128"/>
    <x v="11"/>
    <n v="2"/>
    <x v="1"/>
    <n v="7"/>
    <x v="50"/>
    <n v="332732"/>
    <n v="2642"/>
    <n v="44.033333333333331"/>
    <n v="386"/>
    <n v="128434552"/>
  </r>
  <r>
    <x v="7"/>
    <x v="0"/>
    <x v="0"/>
    <x v="51"/>
    <x v="5"/>
    <x v="0"/>
    <n v="122"/>
    <x v="7"/>
    <n v="2"/>
    <x v="1"/>
    <n v="235"/>
    <x v="51"/>
    <n v="943101"/>
    <n v="3336"/>
    <n v="55.6"/>
    <n v="410"/>
    <n v="386671410"/>
  </r>
  <r>
    <x v="7"/>
    <x v="0"/>
    <x v="0"/>
    <x v="52"/>
    <x v="1"/>
    <x v="4"/>
    <n v="120"/>
    <x v="3"/>
    <n v="3"/>
    <x v="2"/>
    <n v="199"/>
    <x v="45"/>
    <n v="937796"/>
    <n v="4619"/>
    <n v="76.983333333333334"/>
    <n v="323"/>
    <n v="302908108"/>
  </r>
  <r>
    <x v="7"/>
    <x v="0"/>
    <x v="0"/>
    <x v="53"/>
    <x v="22"/>
    <x v="1"/>
    <n v="127"/>
    <x v="8"/>
    <n v="2"/>
    <x v="1"/>
    <n v="254"/>
    <x v="52"/>
    <n v="871915"/>
    <n v="364"/>
    <n v="6.0666666666666664"/>
    <n v="323"/>
    <n v="281628545"/>
  </r>
  <r>
    <x v="7"/>
    <x v="0"/>
    <x v="0"/>
    <x v="17"/>
    <x v="11"/>
    <x v="4"/>
    <n v="112"/>
    <x v="16"/>
    <n v="2"/>
    <x v="1"/>
    <n v="41"/>
    <x v="53"/>
    <n v="818451"/>
    <n v="4772"/>
    <n v="79.533333333333331"/>
    <n v="337"/>
    <n v="275817987"/>
  </r>
  <r>
    <x v="7"/>
    <x v="0"/>
    <x v="0"/>
    <x v="54"/>
    <x v="19"/>
    <x v="5"/>
    <n v="120"/>
    <x v="3"/>
    <n v="2"/>
    <x v="1"/>
    <n v="63"/>
    <x v="54"/>
    <n v="812967"/>
    <n v="1841"/>
    <n v="30.683333333333334"/>
    <n v="682"/>
    <n v="554443494"/>
  </r>
  <r>
    <x v="7"/>
    <x v="0"/>
    <x v="0"/>
    <x v="55"/>
    <x v="22"/>
    <x v="4"/>
    <n v="127"/>
    <x v="8"/>
    <n v="3"/>
    <x v="2"/>
    <n v="176"/>
    <x v="55"/>
    <n v="806040"/>
    <n v="3516"/>
    <n v="58.6"/>
    <n v="474"/>
    <n v="382062960"/>
  </r>
  <r>
    <x v="7"/>
    <x v="0"/>
    <x v="0"/>
    <x v="56"/>
    <x v="15"/>
    <x v="4"/>
    <n v="116"/>
    <x v="13"/>
    <n v="2"/>
    <x v="1"/>
    <n v="217"/>
    <x v="56"/>
    <n v="790263"/>
    <n v="4924"/>
    <n v="82.066666666666663"/>
    <n v="469"/>
    <n v="370633347"/>
  </r>
  <r>
    <x v="7"/>
    <x v="0"/>
    <x v="0"/>
    <x v="57"/>
    <x v="23"/>
    <x v="4"/>
    <n v="125"/>
    <x v="2"/>
    <n v="2"/>
    <x v="1"/>
    <n v="102"/>
    <x v="30"/>
    <n v="767512"/>
    <n v="1178"/>
    <n v="19.633333333333333"/>
    <n v="522"/>
    <n v="400641264"/>
  </r>
  <r>
    <x v="7"/>
    <x v="0"/>
    <x v="0"/>
    <x v="58"/>
    <x v="19"/>
    <x v="4"/>
    <n v="133"/>
    <x v="5"/>
    <n v="2"/>
    <x v="1"/>
    <n v="256"/>
    <x v="57"/>
    <n v="672104"/>
    <n v="3987"/>
    <n v="66.45"/>
    <n v="682"/>
    <n v="458374928"/>
  </r>
  <r>
    <x v="7"/>
    <x v="0"/>
    <x v="0"/>
    <x v="59"/>
    <x v="24"/>
    <x v="4"/>
    <n v="132"/>
    <x v="18"/>
    <n v="3"/>
    <x v="2"/>
    <n v="195"/>
    <x v="12"/>
    <n v="605659"/>
    <n v="809"/>
    <n v="13.483333333333333"/>
    <n v="282"/>
    <n v="170795838"/>
  </r>
  <r>
    <x v="7"/>
    <x v="0"/>
    <x v="0"/>
    <x v="42"/>
    <x v="25"/>
    <x v="0"/>
    <n v="122"/>
    <x v="7"/>
    <n v="2"/>
    <x v="1"/>
    <n v="77"/>
    <x v="58"/>
    <n v="536580"/>
    <n v="4337"/>
    <n v="72.283333333333331"/>
    <n v="459"/>
    <n v="246290220"/>
  </r>
  <r>
    <x v="7"/>
    <x v="0"/>
    <x v="0"/>
    <x v="60"/>
    <x v="4"/>
    <x v="4"/>
    <n v="126"/>
    <x v="10"/>
    <n v="2"/>
    <x v="1"/>
    <n v="151"/>
    <x v="59"/>
    <n v="507565"/>
    <n v="1007"/>
    <n v="16.783333333333335"/>
    <n v="616"/>
    <n v="312660040"/>
  </r>
  <r>
    <x v="7"/>
    <x v="0"/>
    <x v="0"/>
    <x v="61"/>
    <x v="2"/>
    <x v="5"/>
    <n v="133"/>
    <x v="5"/>
    <n v="3"/>
    <x v="2"/>
    <n v="62"/>
    <x v="60"/>
    <n v="199482"/>
    <n v="2954"/>
    <n v="49.233333333333334"/>
    <n v="552"/>
    <n v="110114064"/>
  </r>
  <r>
    <x v="7"/>
    <x v="0"/>
    <x v="0"/>
    <x v="62"/>
    <x v="10"/>
    <x v="4"/>
    <n v="122"/>
    <x v="7"/>
    <n v="1"/>
    <x v="0"/>
    <n v="123"/>
    <x v="61"/>
    <n v="166221"/>
    <n v="1796"/>
    <n v="29.933333333333334"/>
    <n v="687"/>
    <n v="114193827"/>
  </r>
  <r>
    <x v="7"/>
    <x v="0"/>
    <x v="0"/>
    <x v="63"/>
    <x v="17"/>
    <x v="0"/>
    <n v="119"/>
    <x v="1"/>
    <n v="2"/>
    <x v="1"/>
    <n v="72"/>
    <x v="62"/>
    <n v="16144"/>
    <n v="3219"/>
    <n v="53.65"/>
    <n v="416"/>
    <n v="6715904"/>
  </r>
  <r>
    <x v="8"/>
    <x v="0"/>
    <x v="0"/>
    <x v="64"/>
    <x v="7"/>
    <x v="3"/>
    <n v="133"/>
    <x v="5"/>
    <n v="2"/>
    <x v="1"/>
    <n v="54"/>
    <x v="63"/>
    <n v="902790"/>
    <n v="4161"/>
    <n v="69.349999999999994"/>
    <n v="663"/>
    <n v="598549770"/>
  </r>
  <r>
    <x v="8"/>
    <x v="0"/>
    <x v="0"/>
    <x v="65"/>
    <x v="26"/>
    <x v="1"/>
    <n v="117"/>
    <x v="12"/>
    <n v="1"/>
    <x v="0"/>
    <n v="132"/>
    <x v="64"/>
    <n v="882748"/>
    <n v="4787"/>
    <n v="79.783333333333331"/>
    <n v="645"/>
    <n v="569372460"/>
  </r>
  <r>
    <x v="8"/>
    <x v="0"/>
    <x v="0"/>
    <x v="66"/>
    <x v="17"/>
    <x v="4"/>
    <n v="120"/>
    <x v="3"/>
    <n v="2"/>
    <x v="1"/>
    <n v="265"/>
    <x v="65"/>
    <n v="858349"/>
    <n v="4282"/>
    <n v="71.36666666666666"/>
    <n v="677"/>
    <n v="581102273"/>
  </r>
  <r>
    <x v="8"/>
    <x v="0"/>
    <x v="0"/>
    <x v="67"/>
    <x v="15"/>
    <x v="1"/>
    <n v="122"/>
    <x v="7"/>
    <n v="3"/>
    <x v="2"/>
    <n v="35"/>
    <x v="66"/>
    <n v="830087"/>
    <n v="712"/>
    <n v="11.866666666666667"/>
    <n v="416"/>
    <n v="345316192"/>
  </r>
  <r>
    <x v="8"/>
    <x v="0"/>
    <x v="0"/>
    <x v="59"/>
    <x v="14"/>
    <x v="1"/>
    <n v="117"/>
    <x v="12"/>
    <n v="1"/>
    <x v="0"/>
    <n v="160"/>
    <x v="67"/>
    <n v="360287"/>
    <n v="4852"/>
    <n v="80.86666666666666"/>
    <n v="663"/>
    <n v="238870281"/>
  </r>
  <r>
    <x v="8"/>
    <x v="0"/>
    <x v="0"/>
    <x v="68"/>
    <x v="27"/>
    <x v="4"/>
    <n v="127"/>
    <x v="8"/>
    <n v="2"/>
    <x v="1"/>
    <n v="162"/>
    <x v="68"/>
    <n v="221951"/>
    <n v="152"/>
    <n v="2.5333333333333332"/>
    <n v="517"/>
    <n v="114748667"/>
  </r>
  <r>
    <x v="8"/>
    <x v="0"/>
    <x v="0"/>
    <x v="59"/>
    <x v="26"/>
    <x v="3"/>
    <n v="125"/>
    <x v="2"/>
    <n v="1"/>
    <x v="0"/>
    <n v="208"/>
    <x v="26"/>
    <n v="134316"/>
    <n v="1661"/>
    <n v="27.683333333333334"/>
    <n v="467"/>
    <n v="62725572"/>
  </r>
  <r>
    <x v="8"/>
    <x v="0"/>
    <x v="0"/>
    <x v="69"/>
    <x v="0"/>
    <x v="3"/>
    <n v="130"/>
    <x v="19"/>
    <n v="1"/>
    <x v="0"/>
    <n v="205"/>
    <x v="44"/>
    <n v="10790"/>
    <n v="3692"/>
    <n v="61.533333333333331"/>
    <n v="528"/>
    <n v="5697120"/>
  </r>
  <r>
    <x v="9"/>
    <x v="0"/>
    <x v="0"/>
    <x v="70"/>
    <x v="11"/>
    <x v="4"/>
    <n v="129"/>
    <x v="0"/>
    <n v="2"/>
    <x v="1"/>
    <n v="92"/>
    <x v="69"/>
    <n v="536853"/>
    <n v="668"/>
    <n v="11.133333333333333"/>
    <n v="438"/>
    <n v="235141614"/>
  </r>
  <r>
    <x v="10"/>
    <x v="0"/>
    <x v="0"/>
    <x v="71"/>
    <x v="14"/>
    <x v="0"/>
    <n v="115"/>
    <x v="20"/>
    <n v="2"/>
    <x v="1"/>
    <n v="90"/>
    <x v="70"/>
    <n v="989978"/>
    <n v="4995"/>
    <n v="83.25"/>
    <n v="500"/>
    <n v="494989000"/>
  </r>
  <r>
    <x v="10"/>
    <x v="0"/>
    <x v="0"/>
    <x v="72"/>
    <x v="13"/>
    <x v="0"/>
    <n v="117"/>
    <x v="12"/>
    <n v="3"/>
    <x v="2"/>
    <n v="66"/>
    <x v="71"/>
    <n v="983529"/>
    <n v="1684"/>
    <n v="28.066666666666666"/>
    <n v="696"/>
    <n v="684536184"/>
  </r>
  <r>
    <x v="10"/>
    <x v="0"/>
    <x v="0"/>
    <x v="59"/>
    <x v="21"/>
    <x v="5"/>
    <n v="115"/>
    <x v="20"/>
    <n v="2"/>
    <x v="1"/>
    <n v="76"/>
    <x v="72"/>
    <n v="982512"/>
    <n v="1998"/>
    <n v="33.299999999999997"/>
    <n v="450"/>
    <n v="442130400"/>
  </r>
  <r>
    <x v="10"/>
    <x v="0"/>
    <x v="0"/>
    <x v="37"/>
    <x v="15"/>
    <x v="1"/>
    <n v="129"/>
    <x v="0"/>
    <n v="3"/>
    <x v="2"/>
    <n v="155"/>
    <x v="73"/>
    <n v="873855"/>
    <n v="4048"/>
    <n v="67.466666666666669"/>
    <n v="401"/>
    <n v="350415855"/>
  </r>
  <r>
    <x v="10"/>
    <x v="0"/>
    <x v="0"/>
    <x v="40"/>
    <x v="10"/>
    <x v="3"/>
    <n v="117"/>
    <x v="12"/>
    <n v="2"/>
    <x v="1"/>
    <n v="254"/>
    <x v="52"/>
    <n v="870172"/>
    <n v="2499"/>
    <n v="41.65"/>
    <n v="391"/>
    <n v="340237252"/>
  </r>
  <r>
    <x v="10"/>
    <x v="0"/>
    <x v="0"/>
    <x v="73"/>
    <x v="6"/>
    <x v="3"/>
    <n v="114"/>
    <x v="9"/>
    <n v="3"/>
    <x v="2"/>
    <n v="219"/>
    <x v="74"/>
    <n v="799893"/>
    <n v="573"/>
    <n v="9.5500000000000007"/>
    <n v="424"/>
    <n v="339154632"/>
  </r>
  <r>
    <x v="10"/>
    <x v="0"/>
    <x v="0"/>
    <x v="74"/>
    <x v="24"/>
    <x v="3"/>
    <n v="125"/>
    <x v="2"/>
    <n v="1"/>
    <x v="0"/>
    <n v="48"/>
    <x v="75"/>
    <n v="729098"/>
    <n v="3536"/>
    <n v="58.93333333333333"/>
    <n v="421"/>
    <n v="306950258"/>
  </r>
  <r>
    <x v="10"/>
    <x v="0"/>
    <x v="0"/>
    <x v="75"/>
    <x v="9"/>
    <x v="0"/>
    <n v="132"/>
    <x v="18"/>
    <n v="1"/>
    <x v="0"/>
    <n v="181"/>
    <x v="76"/>
    <n v="719220"/>
    <n v="881"/>
    <n v="14.683333333333334"/>
    <n v="642"/>
    <n v="461739240"/>
  </r>
  <r>
    <x v="10"/>
    <x v="0"/>
    <x v="0"/>
    <x v="76"/>
    <x v="5"/>
    <x v="0"/>
    <n v="129"/>
    <x v="0"/>
    <n v="2"/>
    <x v="1"/>
    <n v="2"/>
    <x v="77"/>
    <n v="682509"/>
    <n v="2216"/>
    <n v="36.93333333333333"/>
    <n v="692"/>
    <n v="472296228"/>
  </r>
  <r>
    <x v="10"/>
    <x v="0"/>
    <x v="0"/>
    <x v="77"/>
    <x v="22"/>
    <x v="0"/>
    <n v="123"/>
    <x v="15"/>
    <n v="1"/>
    <x v="0"/>
    <n v="234"/>
    <x v="78"/>
    <n v="677930"/>
    <n v="591"/>
    <n v="9.85"/>
    <n v="681"/>
    <n v="461670330"/>
  </r>
  <r>
    <x v="10"/>
    <x v="0"/>
    <x v="0"/>
    <x v="52"/>
    <x v="12"/>
    <x v="3"/>
    <n v="128"/>
    <x v="11"/>
    <n v="2"/>
    <x v="1"/>
    <n v="215"/>
    <x v="79"/>
    <n v="670990"/>
    <n v="301"/>
    <n v="5.0166666666666666"/>
    <n v="547"/>
    <n v="367031530"/>
  </r>
  <r>
    <x v="10"/>
    <x v="0"/>
    <x v="0"/>
    <x v="78"/>
    <x v="18"/>
    <x v="0"/>
    <n v="129"/>
    <x v="0"/>
    <n v="3"/>
    <x v="2"/>
    <n v="40"/>
    <x v="80"/>
    <n v="593832"/>
    <n v="2855"/>
    <n v="47.583333333333336"/>
    <n v="435"/>
    <n v="258316920"/>
  </r>
  <r>
    <x v="10"/>
    <x v="0"/>
    <x v="0"/>
    <x v="60"/>
    <x v="1"/>
    <x v="5"/>
    <n v="133"/>
    <x v="5"/>
    <n v="3"/>
    <x v="2"/>
    <n v="10"/>
    <x v="81"/>
    <n v="454769"/>
    <n v="2270"/>
    <n v="37.833333333333336"/>
    <n v="437"/>
    <n v="198734053"/>
  </r>
  <r>
    <x v="10"/>
    <x v="0"/>
    <x v="0"/>
    <x v="79"/>
    <x v="20"/>
    <x v="3"/>
    <n v="131"/>
    <x v="17"/>
    <n v="1"/>
    <x v="0"/>
    <n v="198"/>
    <x v="82"/>
    <n v="393460"/>
    <n v="2218"/>
    <n v="36.966666666666669"/>
    <n v="507"/>
    <n v="199484220"/>
  </r>
  <r>
    <x v="10"/>
    <x v="0"/>
    <x v="0"/>
    <x v="80"/>
    <x v="13"/>
    <x v="0"/>
    <n v="113"/>
    <x v="14"/>
    <n v="1"/>
    <x v="0"/>
    <n v="104"/>
    <x v="83"/>
    <n v="246114"/>
    <n v="2252"/>
    <n v="37.533333333333331"/>
    <n v="436"/>
    <n v="107305704"/>
  </r>
  <r>
    <x v="10"/>
    <x v="0"/>
    <x v="0"/>
    <x v="81"/>
    <x v="17"/>
    <x v="0"/>
    <n v="131"/>
    <x v="17"/>
    <n v="1"/>
    <x v="0"/>
    <n v="214"/>
    <x v="84"/>
    <n v="59554"/>
    <n v="662"/>
    <n v="11.033333333333333"/>
    <n v="398"/>
    <n v="23702492"/>
  </r>
  <r>
    <x v="10"/>
    <x v="0"/>
    <x v="0"/>
    <x v="82"/>
    <x v="10"/>
    <x v="1"/>
    <n v="116"/>
    <x v="13"/>
    <n v="2"/>
    <x v="1"/>
    <n v="3"/>
    <x v="85"/>
    <n v="45865"/>
    <n v="3978"/>
    <n v="66.3"/>
    <n v="406"/>
    <n v="18621190"/>
  </r>
  <r>
    <x v="11"/>
    <x v="0"/>
    <x v="0"/>
    <x v="83"/>
    <x v="18"/>
    <x v="2"/>
    <n v="116"/>
    <x v="13"/>
    <n v="1"/>
    <x v="0"/>
    <n v="133"/>
    <x v="4"/>
    <n v="997788"/>
    <n v="3080"/>
    <n v="51.333333333333336"/>
    <n v="430"/>
    <n v="429048840"/>
  </r>
  <r>
    <x v="11"/>
    <x v="0"/>
    <x v="0"/>
    <x v="84"/>
    <x v="26"/>
    <x v="4"/>
    <n v="131"/>
    <x v="17"/>
    <n v="3"/>
    <x v="2"/>
    <n v="188"/>
    <x v="34"/>
    <n v="979310"/>
    <n v="3276"/>
    <n v="54.6"/>
    <n v="419"/>
    <n v="410330890"/>
  </r>
  <r>
    <x v="11"/>
    <x v="0"/>
    <x v="0"/>
    <x v="85"/>
    <x v="7"/>
    <x v="4"/>
    <n v="119"/>
    <x v="1"/>
    <n v="3"/>
    <x v="2"/>
    <n v="158"/>
    <x v="86"/>
    <n v="870360"/>
    <n v="4526"/>
    <n v="75.433333333333337"/>
    <n v="509"/>
    <n v="443013240"/>
  </r>
  <r>
    <x v="11"/>
    <x v="0"/>
    <x v="0"/>
    <x v="14"/>
    <x v="21"/>
    <x v="4"/>
    <n v="114"/>
    <x v="9"/>
    <n v="1"/>
    <x v="0"/>
    <n v="133"/>
    <x v="4"/>
    <n v="658516"/>
    <n v="4872"/>
    <n v="81.2"/>
    <n v="459"/>
    <n v="302258844"/>
  </r>
  <r>
    <x v="11"/>
    <x v="0"/>
    <x v="0"/>
    <x v="86"/>
    <x v="8"/>
    <x v="3"/>
    <n v="119"/>
    <x v="1"/>
    <n v="1"/>
    <x v="0"/>
    <n v="20"/>
    <x v="87"/>
    <n v="444128"/>
    <n v="3006"/>
    <n v="50.1"/>
    <n v="540"/>
    <n v="239829120"/>
  </r>
  <r>
    <x v="11"/>
    <x v="0"/>
    <x v="0"/>
    <x v="87"/>
    <x v="1"/>
    <x v="4"/>
    <n v="113"/>
    <x v="14"/>
    <n v="2"/>
    <x v="1"/>
    <n v="118"/>
    <x v="88"/>
    <n v="409293"/>
    <n v="1226"/>
    <n v="20.433333333333334"/>
    <n v="353"/>
    <n v="144480429"/>
  </r>
  <r>
    <x v="11"/>
    <x v="0"/>
    <x v="0"/>
    <x v="88"/>
    <x v="14"/>
    <x v="5"/>
    <n v="122"/>
    <x v="7"/>
    <n v="1"/>
    <x v="0"/>
    <n v="55"/>
    <x v="43"/>
    <n v="337439"/>
    <n v="1228"/>
    <n v="20.466666666666665"/>
    <n v="458"/>
    <n v="154547062"/>
  </r>
  <r>
    <x v="11"/>
    <x v="0"/>
    <x v="0"/>
    <x v="89"/>
    <x v="18"/>
    <x v="2"/>
    <n v="133"/>
    <x v="5"/>
    <n v="2"/>
    <x v="1"/>
    <n v="42"/>
    <x v="35"/>
    <n v="238017"/>
    <n v="4727"/>
    <n v="78.783333333333331"/>
    <n v="555"/>
    <n v="132099435"/>
  </r>
  <r>
    <x v="11"/>
    <x v="0"/>
    <x v="0"/>
    <x v="90"/>
    <x v="3"/>
    <x v="4"/>
    <n v="128"/>
    <x v="11"/>
    <n v="1"/>
    <x v="0"/>
    <n v="169"/>
    <x v="5"/>
    <n v="189446"/>
    <n v="1149"/>
    <n v="19.149999999999999"/>
    <n v="548"/>
    <n v="103816408"/>
  </r>
  <r>
    <x v="11"/>
    <x v="0"/>
    <x v="0"/>
    <x v="91"/>
    <x v="27"/>
    <x v="5"/>
    <n v="125"/>
    <x v="2"/>
    <n v="1"/>
    <x v="0"/>
    <n v="216"/>
    <x v="89"/>
    <n v="86907"/>
    <n v="3112"/>
    <n v="51.866666666666667"/>
    <n v="591"/>
    <n v="51362037"/>
  </r>
  <r>
    <x v="11"/>
    <x v="0"/>
    <x v="0"/>
    <x v="92"/>
    <x v="16"/>
    <x v="3"/>
    <n v="125"/>
    <x v="2"/>
    <n v="1"/>
    <x v="0"/>
    <n v="120"/>
    <x v="27"/>
    <n v="28756"/>
    <n v="751"/>
    <n v="12.516666666666667"/>
    <n v="279"/>
    <n v="8022924"/>
  </r>
  <r>
    <x v="12"/>
    <x v="0"/>
    <x v="0"/>
    <x v="49"/>
    <x v="7"/>
    <x v="5"/>
    <n v="129"/>
    <x v="0"/>
    <n v="2"/>
    <x v="1"/>
    <n v="38"/>
    <x v="90"/>
    <n v="986699"/>
    <n v="797"/>
    <n v="13.283333333333333"/>
    <n v="608"/>
    <n v="599912992"/>
  </r>
  <r>
    <x v="12"/>
    <x v="0"/>
    <x v="0"/>
    <x v="23"/>
    <x v="15"/>
    <x v="3"/>
    <n v="122"/>
    <x v="7"/>
    <n v="3"/>
    <x v="2"/>
    <n v="229"/>
    <x v="91"/>
    <n v="760772"/>
    <n v="36"/>
    <n v="0.6"/>
    <n v="315"/>
    <n v="239643180"/>
  </r>
  <r>
    <x v="12"/>
    <x v="0"/>
    <x v="0"/>
    <x v="39"/>
    <x v="20"/>
    <x v="4"/>
    <n v="130"/>
    <x v="19"/>
    <n v="3"/>
    <x v="2"/>
    <n v="183"/>
    <x v="7"/>
    <n v="646441"/>
    <n v="1374"/>
    <n v="22.9"/>
    <n v="694"/>
    <n v="448630054"/>
  </r>
  <r>
    <x v="12"/>
    <x v="0"/>
    <x v="0"/>
    <x v="93"/>
    <x v="20"/>
    <x v="5"/>
    <n v="124"/>
    <x v="4"/>
    <n v="1"/>
    <x v="0"/>
    <n v="101"/>
    <x v="92"/>
    <n v="541968"/>
    <n v="1427"/>
    <n v="23.783333333333335"/>
    <n v="414"/>
    <n v="224374752"/>
  </r>
  <r>
    <x v="12"/>
    <x v="0"/>
    <x v="0"/>
    <x v="94"/>
    <x v="2"/>
    <x v="4"/>
    <n v="113"/>
    <x v="14"/>
    <n v="1"/>
    <x v="0"/>
    <n v="254"/>
    <x v="52"/>
    <n v="311741"/>
    <n v="4969"/>
    <n v="82.816666666666663"/>
    <n v="614"/>
    <n v="191408974"/>
  </r>
  <r>
    <x v="12"/>
    <x v="0"/>
    <x v="0"/>
    <x v="95"/>
    <x v="19"/>
    <x v="4"/>
    <n v="117"/>
    <x v="12"/>
    <n v="1"/>
    <x v="0"/>
    <n v="236"/>
    <x v="93"/>
    <n v="290360"/>
    <n v="4340"/>
    <n v="72.333333333333329"/>
    <n v="496"/>
    <n v="144018560"/>
  </r>
  <r>
    <x v="12"/>
    <x v="0"/>
    <x v="0"/>
    <x v="96"/>
    <x v="22"/>
    <x v="5"/>
    <n v="114"/>
    <x v="9"/>
    <n v="1"/>
    <x v="0"/>
    <n v="145"/>
    <x v="94"/>
    <n v="285908"/>
    <n v="1871"/>
    <n v="31.183333333333334"/>
    <n v="631"/>
    <n v="180407948"/>
  </r>
  <r>
    <x v="12"/>
    <x v="0"/>
    <x v="0"/>
    <x v="43"/>
    <x v="1"/>
    <x v="3"/>
    <n v="133"/>
    <x v="5"/>
    <n v="2"/>
    <x v="1"/>
    <n v="240"/>
    <x v="95"/>
    <n v="112356"/>
    <n v="2393"/>
    <n v="39.883333333333333"/>
    <n v="425"/>
    <n v="47751300"/>
  </r>
  <r>
    <x v="13"/>
    <x v="0"/>
    <x v="0"/>
    <x v="97"/>
    <x v="14"/>
    <x v="0"/>
    <n v="119"/>
    <x v="1"/>
    <n v="3"/>
    <x v="2"/>
    <n v="40"/>
    <x v="80"/>
    <n v="842989"/>
    <n v="2444"/>
    <n v="40.733333333333334"/>
    <n v="383"/>
    <n v="322864787"/>
  </r>
  <r>
    <x v="13"/>
    <x v="0"/>
    <x v="0"/>
    <x v="98"/>
    <x v="10"/>
    <x v="0"/>
    <n v="131"/>
    <x v="17"/>
    <n v="2"/>
    <x v="1"/>
    <n v="80"/>
    <x v="96"/>
    <n v="777613"/>
    <n v="1250"/>
    <n v="20.833333333333332"/>
    <n v="394"/>
    <n v="306379522"/>
  </r>
  <r>
    <x v="13"/>
    <x v="0"/>
    <x v="0"/>
    <x v="99"/>
    <x v="15"/>
    <x v="0"/>
    <n v="120"/>
    <x v="3"/>
    <n v="1"/>
    <x v="0"/>
    <n v="135"/>
    <x v="97"/>
    <n v="759436"/>
    <n v="3752"/>
    <n v="62.533333333333331"/>
    <n v="481"/>
    <n v="365288716"/>
  </r>
  <r>
    <x v="13"/>
    <x v="0"/>
    <x v="0"/>
    <x v="100"/>
    <x v="16"/>
    <x v="0"/>
    <n v="122"/>
    <x v="7"/>
    <n v="3"/>
    <x v="2"/>
    <n v="79"/>
    <x v="98"/>
    <n v="740080"/>
    <n v="2921"/>
    <n v="48.68333333333333"/>
    <n v="432"/>
    <n v="319714560"/>
  </r>
  <r>
    <x v="13"/>
    <x v="0"/>
    <x v="0"/>
    <x v="101"/>
    <x v="28"/>
    <x v="4"/>
    <n v="126"/>
    <x v="10"/>
    <n v="3"/>
    <x v="2"/>
    <n v="173"/>
    <x v="28"/>
    <n v="715789"/>
    <n v="455"/>
    <n v="7.583333333333333"/>
    <n v="409"/>
    <n v="292757701"/>
  </r>
  <r>
    <x v="13"/>
    <x v="0"/>
    <x v="0"/>
    <x v="56"/>
    <x v="19"/>
    <x v="3"/>
    <n v="117"/>
    <x v="12"/>
    <n v="3"/>
    <x v="2"/>
    <n v="192"/>
    <x v="99"/>
    <n v="682839"/>
    <n v="4000"/>
    <n v="66.666666666666671"/>
    <n v="472"/>
    <n v="322300008"/>
  </r>
  <r>
    <x v="13"/>
    <x v="0"/>
    <x v="0"/>
    <x v="102"/>
    <x v="20"/>
    <x v="4"/>
    <n v="130"/>
    <x v="19"/>
    <n v="2"/>
    <x v="1"/>
    <n v="265"/>
    <x v="65"/>
    <n v="636237"/>
    <n v="1528"/>
    <n v="25.466666666666665"/>
    <n v="377"/>
    <n v="239861349"/>
  </r>
  <r>
    <x v="13"/>
    <x v="0"/>
    <x v="0"/>
    <x v="103"/>
    <x v="13"/>
    <x v="5"/>
    <n v="128"/>
    <x v="11"/>
    <n v="3"/>
    <x v="2"/>
    <n v="35"/>
    <x v="66"/>
    <n v="554147"/>
    <n v="31"/>
    <n v="0.51666666666666672"/>
    <n v="625"/>
    <n v="346341875"/>
  </r>
  <r>
    <x v="13"/>
    <x v="0"/>
    <x v="0"/>
    <x v="104"/>
    <x v="9"/>
    <x v="0"/>
    <n v="121"/>
    <x v="21"/>
    <n v="1"/>
    <x v="0"/>
    <n v="4"/>
    <x v="100"/>
    <n v="538294"/>
    <n v="1506"/>
    <n v="25.1"/>
    <n v="587"/>
    <n v="315978578"/>
  </r>
  <r>
    <x v="13"/>
    <x v="0"/>
    <x v="0"/>
    <x v="105"/>
    <x v="12"/>
    <x v="0"/>
    <n v="125"/>
    <x v="2"/>
    <n v="3"/>
    <x v="2"/>
    <n v="42"/>
    <x v="35"/>
    <n v="490553"/>
    <n v="1144"/>
    <n v="19.066666666666666"/>
    <n v="688"/>
    <n v="337500464"/>
  </r>
  <r>
    <x v="13"/>
    <x v="0"/>
    <x v="0"/>
    <x v="70"/>
    <x v="8"/>
    <x v="3"/>
    <n v="118"/>
    <x v="6"/>
    <n v="3"/>
    <x v="2"/>
    <n v="27"/>
    <x v="38"/>
    <n v="377928"/>
    <n v="2010"/>
    <n v="33.5"/>
    <n v="372"/>
    <n v="140589216"/>
  </r>
  <r>
    <x v="13"/>
    <x v="0"/>
    <x v="0"/>
    <x v="106"/>
    <x v="13"/>
    <x v="5"/>
    <n v="123"/>
    <x v="15"/>
    <n v="2"/>
    <x v="1"/>
    <n v="188"/>
    <x v="34"/>
    <n v="333212"/>
    <n v="2728"/>
    <n v="45.466666666666669"/>
    <n v="395"/>
    <n v="131618740"/>
  </r>
  <r>
    <x v="13"/>
    <x v="0"/>
    <x v="0"/>
    <x v="107"/>
    <x v="17"/>
    <x v="4"/>
    <n v="126"/>
    <x v="10"/>
    <n v="3"/>
    <x v="2"/>
    <n v="205"/>
    <x v="44"/>
    <n v="307615"/>
    <n v="1332"/>
    <n v="22.2"/>
    <n v="317"/>
    <n v="97513955"/>
  </r>
  <r>
    <x v="13"/>
    <x v="0"/>
    <x v="0"/>
    <x v="108"/>
    <x v="5"/>
    <x v="0"/>
    <n v="127"/>
    <x v="8"/>
    <n v="2"/>
    <x v="1"/>
    <n v="44"/>
    <x v="46"/>
    <n v="142120"/>
    <n v="4150"/>
    <n v="69.166666666666671"/>
    <n v="555"/>
    <n v="78876600"/>
  </r>
  <r>
    <x v="13"/>
    <x v="0"/>
    <x v="0"/>
    <x v="109"/>
    <x v="14"/>
    <x v="0"/>
    <n v="122"/>
    <x v="7"/>
    <n v="3"/>
    <x v="2"/>
    <n v="241"/>
    <x v="101"/>
    <n v="79596"/>
    <n v="3673"/>
    <n v="61.216666666666669"/>
    <n v="478"/>
    <n v="38046888"/>
  </r>
  <r>
    <x v="13"/>
    <x v="0"/>
    <x v="0"/>
    <x v="110"/>
    <x v="17"/>
    <x v="3"/>
    <n v="119"/>
    <x v="1"/>
    <n v="1"/>
    <x v="0"/>
    <n v="66"/>
    <x v="71"/>
    <n v="17459"/>
    <n v="4747"/>
    <n v="79.11666666666666"/>
    <n v="542"/>
    <n v="9462778"/>
  </r>
  <r>
    <x v="14"/>
    <x v="0"/>
    <x v="0"/>
    <x v="4"/>
    <x v="0"/>
    <x v="2"/>
    <n v="121"/>
    <x v="21"/>
    <n v="2"/>
    <x v="1"/>
    <n v="88"/>
    <x v="40"/>
    <n v="685405"/>
    <n v="3578"/>
    <n v="59.633333333333333"/>
    <n v="380"/>
    <n v="260453900"/>
  </r>
  <r>
    <x v="14"/>
    <x v="0"/>
    <x v="0"/>
    <x v="111"/>
    <x v="13"/>
    <x v="2"/>
    <n v="123"/>
    <x v="15"/>
    <n v="2"/>
    <x v="1"/>
    <n v="186"/>
    <x v="102"/>
    <n v="683400"/>
    <n v="2979"/>
    <n v="49.65"/>
    <n v="340"/>
    <n v="232356000"/>
  </r>
  <r>
    <x v="14"/>
    <x v="0"/>
    <x v="0"/>
    <x v="47"/>
    <x v="7"/>
    <x v="1"/>
    <n v="133"/>
    <x v="5"/>
    <n v="2"/>
    <x v="1"/>
    <n v="182"/>
    <x v="103"/>
    <n v="593986"/>
    <n v="4882"/>
    <n v="81.36666666666666"/>
    <n v="484"/>
    <n v="287489224"/>
  </r>
  <r>
    <x v="14"/>
    <x v="0"/>
    <x v="0"/>
    <x v="63"/>
    <x v="16"/>
    <x v="5"/>
    <n v="121"/>
    <x v="21"/>
    <n v="1"/>
    <x v="0"/>
    <n v="234"/>
    <x v="78"/>
    <n v="547007"/>
    <n v="4637"/>
    <n v="77.283333333333331"/>
    <n v="631"/>
    <n v="345161417"/>
  </r>
  <r>
    <x v="14"/>
    <x v="0"/>
    <x v="0"/>
    <x v="15"/>
    <x v="24"/>
    <x v="4"/>
    <n v="123"/>
    <x v="15"/>
    <n v="1"/>
    <x v="0"/>
    <n v="220"/>
    <x v="104"/>
    <n v="519321"/>
    <n v="1117"/>
    <n v="18.616666666666667"/>
    <n v="355"/>
    <n v="184358955"/>
  </r>
  <r>
    <x v="14"/>
    <x v="0"/>
    <x v="0"/>
    <x v="112"/>
    <x v="12"/>
    <x v="4"/>
    <n v="122"/>
    <x v="7"/>
    <n v="2"/>
    <x v="1"/>
    <n v="219"/>
    <x v="74"/>
    <n v="511747"/>
    <n v="2059"/>
    <n v="34.31666666666667"/>
    <n v="543"/>
    <n v="277878621"/>
  </r>
  <r>
    <x v="14"/>
    <x v="0"/>
    <x v="0"/>
    <x v="61"/>
    <x v="25"/>
    <x v="2"/>
    <n v="131"/>
    <x v="17"/>
    <n v="3"/>
    <x v="2"/>
    <n v="242"/>
    <x v="105"/>
    <n v="428566"/>
    <n v="381"/>
    <n v="6.35"/>
    <n v="674"/>
    <n v="288853484"/>
  </r>
  <r>
    <x v="14"/>
    <x v="0"/>
    <x v="0"/>
    <x v="113"/>
    <x v="3"/>
    <x v="1"/>
    <n v="119"/>
    <x v="1"/>
    <n v="3"/>
    <x v="2"/>
    <n v="172"/>
    <x v="106"/>
    <n v="405692"/>
    <n v="3744"/>
    <n v="62.4"/>
    <n v="336"/>
    <n v="136312512"/>
  </r>
  <r>
    <x v="14"/>
    <x v="0"/>
    <x v="0"/>
    <x v="114"/>
    <x v="22"/>
    <x v="4"/>
    <n v="120"/>
    <x v="3"/>
    <n v="3"/>
    <x v="2"/>
    <n v="101"/>
    <x v="92"/>
    <n v="262920"/>
    <n v="831"/>
    <n v="13.85"/>
    <n v="548"/>
    <n v="144080160"/>
  </r>
  <r>
    <x v="14"/>
    <x v="0"/>
    <x v="0"/>
    <x v="115"/>
    <x v="13"/>
    <x v="3"/>
    <n v="116"/>
    <x v="13"/>
    <n v="1"/>
    <x v="0"/>
    <n v="79"/>
    <x v="98"/>
    <n v="241776"/>
    <n v="4976"/>
    <n v="82.933333333333337"/>
    <n v="367"/>
    <n v="88731792"/>
  </r>
  <r>
    <x v="15"/>
    <x v="0"/>
    <x v="0"/>
    <x v="116"/>
    <x v="2"/>
    <x v="4"/>
    <n v="113"/>
    <x v="14"/>
    <n v="1"/>
    <x v="0"/>
    <n v="154"/>
    <x v="3"/>
    <n v="210573"/>
    <n v="4278"/>
    <n v="71.3"/>
    <n v="555"/>
    <n v="116868015"/>
  </r>
  <r>
    <x v="16"/>
    <x v="0"/>
    <x v="0"/>
    <x v="117"/>
    <x v="3"/>
    <x v="4"/>
    <n v="120"/>
    <x v="3"/>
    <n v="3"/>
    <x v="2"/>
    <n v="35"/>
    <x v="66"/>
    <n v="493805"/>
    <n v="3399"/>
    <n v="56.65"/>
    <n v="448"/>
    <n v="221224640"/>
  </r>
  <r>
    <x v="16"/>
    <x v="0"/>
    <x v="0"/>
    <x v="118"/>
    <x v="13"/>
    <x v="4"/>
    <n v="118"/>
    <x v="6"/>
    <n v="1"/>
    <x v="0"/>
    <n v="181"/>
    <x v="76"/>
    <n v="237068"/>
    <n v="992"/>
    <n v="16.533333333333335"/>
    <n v="388"/>
    <n v="91982384"/>
  </r>
  <r>
    <x v="17"/>
    <x v="0"/>
    <x v="0"/>
    <x v="57"/>
    <x v="0"/>
    <x v="1"/>
    <n v="126"/>
    <x v="10"/>
    <n v="3"/>
    <x v="2"/>
    <n v="215"/>
    <x v="79"/>
    <n v="894466"/>
    <n v="2671"/>
    <n v="44.516666666666666"/>
    <n v="394"/>
    <n v="352419604"/>
  </r>
  <r>
    <x v="17"/>
    <x v="0"/>
    <x v="0"/>
    <x v="21"/>
    <x v="3"/>
    <x v="5"/>
    <n v="114"/>
    <x v="9"/>
    <n v="2"/>
    <x v="1"/>
    <n v="263"/>
    <x v="107"/>
    <n v="858879"/>
    <n v="4995"/>
    <n v="83.25"/>
    <n v="687"/>
    <n v="590049873"/>
  </r>
  <r>
    <x v="17"/>
    <x v="0"/>
    <x v="0"/>
    <x v="119"/>
    <x v="2"/>
    <x v="5"/>
    <n v="119"/>
    <x v="1"/>
    <n v="3"/>
    <x v="2"/>
    <n v="88"/>
    <x v="40"/>
    <n v="780446"/>
    <n v="1809"/>
    <n v="30.15"/>
    <n v="362"/>
    <n v="282521452"/>
  </r>
  <r>
    <x v="17"/>
    <x v="0"/>
    <x v="0"/>
    <x v="120"/>
    <x v="16"/>
    <x v="5"/>
    <n v="122"/>
    <x v="7"/>
    <n v="2"/>
    <x v="1"/>
    <n v="215"/>
    <x v="79"/>
    <n v="534752"/>
    <n v="2347"/>
    <n v="39.116666666666667"/>
    <n v="477"/>
    <n v="255076704"/>
  </r>
  <r>
    <x v="17"/>
    <x v="0"/>
    <x v="0"/>
    <x v="121"/>
    <x v="12"/>
    <x v="4"/>
    <n v="115"/>
    <x v="20"/>
    <n v="1"/>
    <x v="0"/>
    <n v="100"/>
    <x v="36"/>
    <n v="465136"/>
    <n v="3299"/>
    <n v="54.983333333333334"/>
    <n v="432"/>
    <n v="200938752"/>
  </r>
  <r>
    <x v="17"/>
    <x v="0"/>
    <x v="0"/>
    <x v="122"/>
    <x v="25"/>
    <x v="5"/>
    <n v="124"/>
    <x v="4"/>
    <n v="2"/>
    <x v="1"/>
    <n v="251"/>
    <x v="108"/>
    <n v="360878"/>
    <n v="1830"/>
    <n v="30.5"/>
    <n v="655"/>
    <n v="236375090"/>
  </r>
  <r>
    <x v="17"/>
    <x v="0"/>
    <x v="0"/>
    <x v="123"/>
    <x v="0"/>
    <x v="5"/>
    <n v="124"/>
    <x v="4"/>
    <n v="1"/>
    <x v="0"/>
    <n v="69"/>
    <x v="109"/>
    <n v="345709"/>
    <n v="3774"/>
    <n v="62.9"/>
    <n v="612"/>
    <n v="211573908"/>
  </r>
  <r>
    <x v="17"/>
    <x v="0"/>
    <x v="0"/>
    <x v="124"/>
    <x v="21"/>
    <x v="4"/>
    <n v="127"/>
    <x v="8"/>
    <n v="3"/>
    <x v="2"/>
    <n v="90"/>
    <x v="70"/>
    <n v="275776"/>
    <n v="706"/>
    <n v="11.766666666666667"/>
    <n v="501"/>
    <n v="138163776"/>
  </r>
  <r>
    <x v="17"/>
    <x v="0"/>
    <x v="0"/>
    <x v="46"/>
    <x v="24"/>
    <x v="4"/>
    <n v="124"/>
    <x v="4"/>
    <n v="3"/>
    <x v="2"/>
    <n v="161"/>
    <x v="110"/>
    <n v="259295"/>
    <n v="2142"/>
    <n v="35.700000000000003"/>
    <n v="645"/>
    <n v="167245275"/>
  </r>
  <r>
    <x v="17"/>
    <x v="0"/>
    <x v="0"/>
    <x v="125"/>
    <x v="18"/>
    <x v="5"/>
    <n v="124"/>
    <x v="4"/>
    <n v="1"/>
    <x v="0"/>
    <n v="143"/>
    <x v="111"/>
    <n v="251403"/>
    <n v="577"/>
    <n v="9.6166666666666671"/>
    <n v="316"/>
    <n v="79443348"/>
  </r>
  <r>
    <x v="17"/>
    <x v="0"/>
    <x v="0"/>
    <x v="126"/>
    <x v="21"/>
    <x v="3"/>
    <n v="129"/>
    <x v="0"/>
    <n v="3"/>
    <x v="2"/>
    <n v="188"/>
    <x v="34"/>
    <n v="178091"/>
    <n v="2428"/>
    <n v="40.466666666666669"/>
    <n v="676"/>
    <n v="120389516"/>
  </r>
  <r>
    <x v="18"/>
    <x v="0"/>
    <x v="0"/>
    <x v="127"/>
    <x v="3"/>
    <x v="0"/>
    <n v="113"/>
    <x v="14"/>
    <n v="1"/>
    <x v="0"/>
    <n v="196"/>
    <x v="112"/>
    <n v="733457"/>
    <n v="4947"/>
    <n v="82.45"/>
    <n v="476"/>
    <n v="349125532"/>
  </r>
  <r>
    <x v="18"/>
    <x v="0"/>
    <x v="0"/>
    <x v="92"/>
    <x v="27"/>
    <x v="4"/>
    <n v="116"/>
    <x v="13"/>
    <n v="2"/>
    <x v="1"/>
    <n v="229"/>
    <x v="91"/>
    <n v="633760"/>
    <n v="1349"/>
    <n v="22.483333333333334"/>
    <n v="400"/>
    <n v="253504000"/>
  </r>
  <r>
    <x v="18"/>
    <x v="0"/>
    <x v="0"/>
    <x v="20"/>
    <x v="21"/>
    <x v="0"/>
    <n v="115"/>
    <x v="20"/>
    <n v="1"/>
    <x v="0"/>
    <n v="194"/>
    <x v="113"/>
    <n v="611529"/>
    <n v="504"/>
    <n v="8.4"/>
    <n v="599"/>
    <n v="366305871"/>
  </r>
  <r>
    <x v="18"/>
    <x v="0"/>
    <x v="0"/>
    <x v="128"/>
    <x v="2"/>
    <x v="4"/>
    <n v="128"/>
    <x v="11"/>
    <n v="1"/>
    <x v="0"/>
    <n v="185"/>
    <x v="114"/>
    <n v="451234"/>
    <n v="1407"/>
    <n v="23.45"/>
    <n v="665"/>
    <n v="300070610"/>
  </r>
  <r>
    <x v="18"/>
    <x v="0"/>
    <x v="0"/>
    <x v="81"/>
    <x v="9"/>
    <x v="1"/>
    <n v="132"/>
    <x v="18"/>
    <n v="3"/>
    <x v="2"/>
    <n v="11"/>
    <x v="115"/>
    <n v="336687"/>
    <n v="144"/>
    <n v="2.4"/>
    <n v="597"/>
    <n v="201002139"/>
  </r>
  <r>
    <x v="18"/>
    <x v="0"/>
    <x v="0"/>
    <x v="72"/>
    <x v="27"/>
    <x v="2"/>
    <n v="114"/>
    <x v="9"/>
    <n v="3"/>
    <x v="2"/>
    <n v="53"/>
    <x v="116"/>
    <n v="269031"/>
    <n v="2025"/>
    <n v="33.75"/>
    <n v="645"/>
    <n v="173524995"/>
  </r>
  <r>
    <x v="18"/>
    <x v="0"/>
    <x v="0"/>
    <x v="129"/>
    <x v="13"/>
    <x v="0"/>
    <n v="115"/>
    <x v="20"/>
    <n v="1"/>
    <x v="0"/>
    <n v="2"/>
    <x v="77"/>
    <n v="259714"/>
    <n v="4109"/>
    <n v="68.483333333333334"/>
    <n v="482"/>
    <n v="125182148"/>
  </r>
  <r>
    <x v="18"/>
    <x v="0"/>
    <x v="0"/>
    <x v="120"/>
    <x v="2"/>
    <x v="1"/>
    <n v="130"/>
    <x v="19"/>
    <n v="1"/>
    <x v="0"/>
    <n v="211"/>
    <x v="117"/>
    <n v="78243"/>
    <n v="4896"/>
    <n v="81.599999999999994"/>
    <n v="526"/>
    <n v="41155818"/>
  </r>
  <r>
    <x v="18"/>
    <x v="0"/>
    <x v="0"/>
    <x v="29"/>
    <x v="12"/>
    <x v="0"/>
    <n v="121"/>
    <x v="21"/>
    <n v="2"/>
    <x v="1"/>
    <n v="240"/>
    <x v="95"/>
    <n v="73194"/>
    <n v="1265"/>
    <n v="21.083333333333332"/>
    <n v="513"/>
    <n v="37548522"/>
  </r>
  <r>
    <x v="18"/>
    <x v="0"/>
    <x v="0"/>
    <x v="130"/>
    <x v="2"/>
    <x v="0"/>
    <n v="112"/>
    <x v="16"/>
    <n v="3"/>
    <x v="2"/>
    <n v="91"/>
    <x v="18"/>
    <n v="58476"/>
    <n v="4923"/>
    <n v="82.05"/>
    <n v="446"/>
    <n v="26080296"/>
  </r>
  <r>
    <x v="18"/>
    <x v="0"/>
    <x v="0"/>
    <x v="131"/>
    <x v="13"/>
    <x v="0"/>
    <n v="127"/>
    <x v="8"/>
    <n v="3"/>
    <x v="2"/>
    <n v="192"/>
    <x v="99"/>
    <n v="55881"/>
    <n v="1276"/>
    <n v="21.266666666666666"/>
    <n v="621"/>
    <n v="34702101"/>
  </r>
  <r>
    <x v="19"/>
    <x v="0"/>
    <x v="0"/>
    <x v="132"/>
    <x v="13"/>
    <x v="1"/>
    <n v="112"/>
    <x v="16"/>
    <n v="1"/>
    <x v="0"/>
    <n v="205"/>
    <x v="44"/>
    <n v="997060"/>
    <n v="1603"/>
    <n v="26.716666666666665"/>
    <n v="297"/>
    <n v="296126820"/>
  </r>
  <r>
    <x v="19"/>
    <x v="0"/>
    <x v="0"/>
    <x v="133"/>
    <x v="28"/>
    <x v="4"/>
    <n v="132"/>
    <x v="18"/>
    <n v="1"/>
    <x v="0"/>
    <n v="201"/>
    <x v="118"/>
    <n v="994369"/>
    <n v="2018"/>
    <n v="33.633333333333333"/>
    <n v="331"/>
    <n v="329136139"/>
  </r>
  <r>
    <x v="19"/>
    <x v="0"/>
    <x v="0"/>
    <x v="134"/>
    <x v="15"/>
    <x v="5"/>
    <n v="132"/>
    <x v="18"/>
    <n v="3"/>
    <x v="2"/>
    <n v="145"/>
    <x v="94"/>
    <n v="870063"/>
    <n v="2054"/>
    <n v="34.233333333333334"/>
    <n v="616"/>
    <n v="535958808"/>
  </r>
  <r>
    <x v="19"/>
    <x v="0"/>
    <x v="0"/>
    <x v="96"/>
    <x v="20"/>
    <x v="3"/>
    <n v="127"/>
    <x v="8"/>
    <n v="3"/>
    <x v="2"/>
    <n v="24"/>
    <x v="119"/>
    <n v="651996"/>
    <n v="2175"/>
    <n v="36.25"/>
    <n v="421"/>
    <n v="274490316"/>
  </r>
  <r>
    <x v="19"/>
    <x v="0"/>
    <x v="0"/>
    <x v="135"/>
    <x v="18"/>
    <x v="5"/>
    <n v="112"/>
    <x v="16"/>
    <n v="3"/>
    <x v="2"/>
    <n v="117"/>
    <x v="120"/>
    <n v="558303"/>
    <n v="2331"/>
    <n v="38.85"/>
    <n v="368"/>
    <n v="205455504"/>
  </r>
  <r>
    <x v="19"/>
    <x v="0"/>
    <x v="0"/>
    <x v="91"/>
    <x v="9"/>
    <x v="4"/>
    <n v="120"/>
    <x v="3"/>
    <n v="2"/>
    <x v="1"/>
    <n v="249"/>
    <x v="121"/>
    <n v="516453"/>
    <n v="1163"/>
    <n v="19.383333333333333"/>
    <n v="587"/>
    <n v="303157911"/>
  </r>
  <r>
    <x v="19"/>
    <x v="0"/>
    <x v="0"/>
    <x v="25"/>
    <x v="28"/>
    <x v="4"/>
    <n v="120"/>
    <x v="3"/>
    <n v="2"/>
    <x v="1"/>
    <n v="87"/>
    <x v="122"/>
    <n v="411816"/>
    <n v="2163"/>
    <n v="36.049999999999997"/>
    <n v="493"/>
    <n v="203025288"/>
  </r>
  <r>
    <x v="19"/>
    <x v="0"/>
    <x v="0"/>
    <x v="136"/>
    <x v="8"/>
    <x v="4"/>
    <n v="131"/>
    <x v="17"/>
    <n v="1"/>
    <x v="0"/>
    <n v="140"/>
    <x v="123"/>
    <n v="374175"/>
    <n v="95"/>
    <n v="1.5833333333333333"/>
    <n v="560"/>
    <n v="209538000"/>
  </r>
  <r>
    <x v="19"/>
    <x v="0"/>
    <x v="0"/>
    <x v="137"/>
    <x v="29"/>
    <x v="5"/>
    <n v="115"/>
    <x v="20"/>
    <n v="2"/>
    <x v="1"/>
    <n v="94"/>
    <x v="124"/>
    <n v="369280"/>
    <n v="1525"/>
    <n v="25.416666666666668"/>
    <n v="514"/>
    <n v="189809920"/>
  </r>
  <r>
    <x v="19"/>
    <x v="0"/>
    <x v="0"/>
    <x v="138"/>
    <x v="16"/>
    <x v="5"/>
    <n v="126"/>
    <x v="10"/>
    <n v="2"/>
    <x v="1"/>
    <n v="147"/>
    <x v="125"/>
    <n v="353579"/>
    <n v="4428"/>
    <n v="73.8"/>
    <n v="562"/>
    <n v="198711398"/>
  </r>
  <r>
    <x v="19"/>
    <x v="0"/>
    <x v="0"/>
    <x v="44"/>
    <x v="27"/>
    <x v="1"/>
    <n v="122"/>
    <x v="7"/>
    <n v="1"/>
    <x v="0"/>
    <n v="121"/>
    <x v="126"/>
    <n v="240024"/>
    <n v="1072"/>
    <n v="17.866666666666667"/>
    <n v="574"/>
    <n v="137773776"/>
  </r>
  <r>
    <x v="19"/>
    <x v="0"/>
    <x v="0"/>
    <x v="139"/>
    <x v="19"/>
    <x v="5"/>
    <n v="130"/>
    <x v="19"/>
    <n v="3"/>
    <x v="2"/>
    <n v="55"/>
    <x v="43"/>
    <n v="122996"/>
    <n v="1"/>
    <n v="1.6666666666666666E-2"/>
    <n v="597"/>
    <n v="73428612"/>
  </r>
  <r>
    <x v="19"/>
    <x v="0"/>
    <x v="0"/>
    <x v="140"/>
    <x v="20"/>
    <x v="4"/>
    <n v="114"/>
    <x v="9"/>
    <n v="3"/>
    <x v="2"/>
    <n v="255"/>
    <x v="127"/>
    <n v="50782"/>
    <n v="2301"/>
    <n v="38.35"/>
    <n v="521"/>
    <n v="26457422"/>
  </r>
  <r>
    <x v="19"/>
    <x v="0"/>
    <x v="0"/>
    <x v="53"/>
    <x v="14"/>
    <x v="5"/>
    <n v="117"/>
    <x v="12"/>
    <n v="2"/>
    <x v="1"/>
    <n v="92"/>
    <x v="69"/>
    <n v="6997"/>
    <n v="953"/>
    <n v="15.883333333333333"/>
    <n v="563"/>
    <n v="3939311"/>
  </r>
  <r>
    <x v="20"/>
    <x v="0"/>
    <x v="0"/>
    <x v="141"/>
    <x v="28"/>
    <x v="1"/>
    <n v="129"/>
    <x v="0"/>
    <n v="2"/>
    <x v="1"/>
    <n v="200"/>
    <x v="128"/>
    <n v="737101"/>
    <n v="3798"/>
    <n v="63.3"/>
    <n v="457"/>
    <n v="336855157"/>
  </r>
  <r>
    <x v="20"/>
    <x v="0"/>
    <x v="0"/>
    <x v="142"/>
    <x v="27"/>
    <x v="4"/>
    <n v="126"/>
    <x v="10"/>
    <n v="3"/>
    <x v="2"/>
    <n v="119"/>
    <x v="129"/>
    <n v="726604"/>
    <n v="879"/>
    <n v="14.65"/>
    <n v="438"/>
    <n v="318252552"/>
  </r>
  <r>
    <x v="20"/>
    <x v="0"/>
    <x v="0"/>
    <x v="114"/>
    <x v="18"/>
    <x v="4"/>
    <n v="122"/>
    <x v="7"/>
    <n v="1"/>
    <x v="0"/>
    <n v="105"/>
    <x v="130"/>
    <n v="721750"/>
    <n v="4868"/>
    <n v="81.13333333333334"/>
    <n v="458"/>
    <n v="330561500"/>
  </r>
  <r>
    <x v="20"/>
    <x v="0"/>
    <x v="0"/>
    <x v="19"/>
    <x v="7"/>
    <x v="3"/>
    <n v="115"/>
    <x v="20"/>
    <n v="2"/>
    <x v="1"/>
    <n v="192"/>
    <x v="99"/>
    <n v="666200"/>
    <n v="3820"/>
    <n v="63.666666666666664"/>
    <n v="448"/>
    <n v="298457600"/>
  </r>
  <r>
    <x v="20"/>
    <x v="0"/>
    <x v="0"/>
    <x v="90"/>
    <x v="26"/>
    <x v="2"/>
    <n v="113"/>
    <x v="14"/>
    <n v="2"/>
    <x v="1"/>
    <n v="260"/>
    <x v="131"/>
    <n v="437009"/>
    <n v="617"/>
    <n v="10.283333333333333"/>
    <n v="496"/>
    <n v="216756464"/>
  </r>
  <r>
    <x v="20"/>
    <x v="0"/>
    <x v="0"/>
    <x v="143"/>
    <x v="12"/>
    <x v="1"/>
    <n v="112"/>
    <x v="16"/>
    <n v="2"/>
    <x v="1"/>
    <n v="189"/>
    <x v="132"/>
    <n v="429853"/>
    <n v="2691"/>
    <n v="44.85"/>
    <n v="610"/>
    <n v="262210330"/>
  </r>
  <r>
    <x v="20"/>
    <x v="0"/>
    <x v="0"/>
    <x v="144"/>
    <x v="26"/>
    <x v="4"/>
    <n v="121"/>
    <x v="21"/>
    <n v="3"/>
    <x v="2"/>
    <n v="84"/>
    <x v="32"/>
    <n v="423315"/>
    <n v="1680"/>
    <n v="28"/>
    <n v="436"/>
    <n v="184565340"/>
  </r>
  <r>
    <x v="20"/>
    <x v="0"/>
    <x v="0"/>
    <x v="53"/>
    <x v="9"/>
    <x v="4"/>
    <n v="128"/>
    <x v="11"/>
    <n v="2"/>
    <x v="1"/>
    <n v="9"/>
    <x v="133"/>
    <n v="396275"/>
    <n v="857"/>
    <n v="14.283333333333333"/>
    <n v="479"/>
    <n v="189815725"/>
  </r>
  <r>
    <x v="20"/>
    <x v="0"/>
    <x v="0"/>
    <x v="145"/>
    <x v="8"/>
    <x v="2"/>
    <n v="127"/>
    <x v="8"/>
    <n v="3"/>
    <x v="2"/>
    <n v="12"/>
    <x v="134"/>
    <n v="364848"/>
    <n v="2490"/>
    <n v="41.5"/>
    <n v="591"/>
    <n v="215625168"/>
  </r>
  <r>
    <x v="20"/>
    <x v="0"/>
    <x v="0"/>
    <x v="146"/>
    <x v="13"/>
    <x v="2"/>
    <n v="132"/>
    <x v="18"/>
    <n v="3"/>
    <x v="2"/>
    <n v="155"/>
    <x v="73"/>
    <n v="342957"/>
    <n v="1482"/>
    <n v="24.7"/>
    <n v="480"/>
    <n v="164619360"/>
  </r>
  <r>
    <x v="20"/>
    <x v="0"/>
    <x v="0"/>
    <x v="110"/>
    <x v="15"/>
    <x v="4"/>
    <n v="127"/>
    <x v="8"/>
    <n v="3"/>
    <x v="2"/>
    <n v="168"/>
    <x v="135"/>
    <n v="335812"/>
    <n v="1856"/>
    <n v="30.933333333333334"/>
    <n v="538"/>
    <n v="180666856"/>
  </r>
  <r>
    <x v="20"/>
    <x v="0"/>
    <x v="0"/>
    <x v="147"/>
    <x v="21"/>
    <x v="4"/>
    <n v="119"/>
    <x v="1"/>
    <n v="3"/>
    <x v="2"/>
    <n v="24"/>
    <x v="119"/>
    <n v="302327"/>
    <n v="1270"/>
    <n v="21.166666666666668"/>
    <n v="417"/>
    <n v="126070359"/>
  </r>
  <r>
    <x v="20"/>
    <x v="0"/>
    <x v="0"/>
    <x v="53"/>
    <x v="9"/>
    <x v="4"/>
    <n v="118"/>
    <x v="6"/>
    <n v="1"/>
    <x v="0"/>
    <n v="107"/>
    <x v="136"/>
    <n v="297006"/>
    <n v="368"/>
    <n v="6.1333333333333337"/>
    <n v="318"/>
    <n v="94447908"/>
  </r>
  <r>
    <x v="20"/>
    <x v="0"/>
    <x v="0"/>
    <x v="46"/>
    <x v="20"/>
    <x v="4"/>
    <n v="126"/>
    <x v="10"/>
    <n v="3"/>
    <x v="2"/>
    <n v="177"/>
    <x v="137"/>
    <n v="296396"/>
    <n v="3250"/>
    <n v="54.166666666666664"/>
    <n v="496"/>
    <n v="147012416"/>
  </r>
  <r>
    <x v="20"/>
    <x v="0"/>
    <x v="0"/>
    <x v="116"/>
    <x v="15"/>
    <x v="3"/>
    <n v="112"/>
    <x v="16"/>
    <n v="2"/>
    <x v="1"/>
    <n v="123"/>
    <x v="61"/>
    <n v="55910"/>
    <n v="3187"/>
    <n v="53.116666666666667"/>
    <n v="318"/>
    <n v="17779380"/>
  </r>
  <r>
    <x v="21"/>
    <x v="0"/>
    <x v="0"/>
    <x v="148"/>
    <x v="24"/>
    <x v="3"/>
    <n v="119"/>
    <x v="1"/>
    <n v="2"/>
    <x v="1"/>
    <n v="150"/>
    <x v="138"/>
    <n v="995806"/>
    <n v="1114"/>
    <n v="18.566666666666666"/>
    <n v="296"/>
    <n v="294758576"/>
  </r>
  <r>
    <x v="21"/>
    <x v="0"/>
    <x v="0"/>
    <x v="99"/>
    <x v="12"/>
    <x v="3"/>
    <n v="112"/>
    <x v="16"/>
    <n v="2"/>
    <x v="1"/>
    <n v="53"/>
    <x v="116"/>
    <n v="906438"/>
    <n v="2509"/>
    <n v="41.81666666666667"/>
    <n v="523"/>
    <n v="474067074"/>
  </r>
  <r>
    <x v="21"/>
    <x v="0"/>
    <x v="0"/>
    <x v="149"/>
    <x v="19"/>
    <x v="3"/>
    <n v="118"/>
    <x v="6"/>
    <n v="1"/>
    <x v="0"/>
    <n v="111"/>
    <x v="49"/>
    <n v="292321"/>
    <n v="2679"/>
    <n v="44.65"/>
    <n v="503"/>
    <n v="147037463"/>
  </r>
  <r>
    <x v="21"/>
    <x v="0"/>
    <x v="0"/>
    <x v="150"/>
    <x v="6"/>
    <x v="3"/>
    <n v="132"/>
    <x v="18"/>
    <n v="3"/>
    <x v="2"/>
    <n v="159"/>
    <x v="139"/>
    <n v="93318"/>
    <n v="4060"/>
    <n v="67.666666666666671"/>
    <n v="630"/>
    <n v="58790340"/>
  </r>
  <r>
    <x v="22"/>
    <x v="0"/>
    <x v="0"/>
    <x v="99"/>
    <x v="16"/>
    <x v="5"/>
    <n v="133"/>
    <x v="5"/>
    <n v="3"/>
    <x v="2"/>
    <n v="96"/>
    <x v="42"/>
    <n v="830724"/>
    <n v="3073"/>
    <n v="51.216666666666669"/>
    <n v="382"/>
    <n v="317336568"/>
  </r>
  <r>
    <x v="23"/>
    <x v="0"/>
    <x v="0"/>
    <x v="140"/>
    <x v="19"/>
    <x v="4"/>
    <n v="127"/>
    <x v="8"/>
    <n v="1"/>
    <x v="0"/>
    <n v="190"/>
    <x v="33"/>
    <n v="851001"/>
    <n v="3230"/>
    <n v="53.833333333333336"/>
    <n v="496"/>
    <n v="422096496"/>
  </r>
  <r>
    <x v="23"/>
    <x v="0"/>
    <x v="0"/>
    <x v="32"/>
    <x v="3"/>
    <x v="4"/>
    <n v="113"/>
    <x v="14"/>
    <n v="1"/>
    <x v="0"/>
    <n v="224"/>
    <x v="140"/>
    <n v="582271"/>
    <n v="2078"/>
    <n v="34.633333333333333"/>
    <n v="617"/>
    <n v="359261207"/>
  </r>
  <r>
    <x v="23"/>
    <x v="0"/>
    <x v="0"/>
    <x v="151"/>
    <x v="1"/>
    <x v="4"/>
    <n v="132"/>
    <x v="18"/>
    <n v="1"/>
    <x v="0"/>
    <n v="93"/>
    <x v="141"/>
    <n v="530537"/>
    <n v="4239"/>
    <n v="70.650000000000006"/>
    <n v="644"/>
    <n v="341665828"/>
  </r>
  <r>
    <x v="23"/>
    <x v="0"/>
    <x v="0"/>
    <x v="152"/>
    <x v="5"/>
    <x v="4"/>
    <n v="128"/>
    <x v="11"/>
    <n v="2"/>
    <x v="1"/>
    <n v="257"/>
    <x v="142"/>
    <n v="262740"/>
    <n v="1954"/>
    <n v="32.56666666666667"/>
    <n v="657"/>
    <n v="172620180"/>
  </r>
  <r>
    <x v="23"/>
    <x v="0"/>
    <x v="0"/>
    <x v="153"/>
    <x v="0"/>
    <x v="4"/>
    <n v="122"/>
    <x v="7"/>
    <n v="1"/>
    <x v="0"/>
    <n v="163"/>
    <x v="143"/>
    <n v="209560"/>
    <n v="1278"/>
    <n v="21.3"/>
    <n v="465"/>
    <n v="97445400"/>
  </r>
  <r>
    <x v="23"/>
    <x v="0"/>
    <x v="0"/>
    <x v="41"/>
    <x v="4"/>
    <x v="4"/>
    <n v="132"/>
    <x v="18"/>
    <n v="2"/>
    <x v="1"/>
    <n v="79"/>
    <x v="98"/>
    <n v="167522"/>
    <n v="3834"/>
    <n v="63.9"/>
    <n v="356"/>
    <n v="59637832"/>
  </r>
  <r>
    <x v="23"/>
    <x v="0"/>
    <x v="0"/>
    <x v="154"/>
    <x v="1"/>
    <x v="4"/>
    <n v="117"/>
    <x v="12"/>
    <n v="3"/>
    <x v="2"/>
    <n v="40"/>
    <x v="80"/>
    <n v="121630"/>
    <n v="2247"/>
    <n v="37.450000000000003"/>
    <n v="676"/>
    <n v="82221880"/>
  </r>
  <r>
    <x v="24"/>
    <x v="1"/>
    <x v="0"/>
    <x v="155"/>
    <x v="16"/>
    <x v="4"/>
    <n v="121"/>
    <x v="21"/>
    <n v="3"/>
    <x v="2"/>
    <n v="54"/>
    <x v="63"/>
    <n v="992275"/>
    <n v="1020"/>
    <n v="17"/>
    <n v="423"/>
    <n v="419732325"/>
  </r>
  <r>
    <x v="24"/>
    <x v="1"/>
    <x v="0"/>
    <x v="156"/>
    <x v="8"/>
    <x v="3"/>
    <n v="119"/>
    <x v="1"/>
    <n v="2"/>
    <x v="1"/>
    <n v="252"/>
    <x v="24"/>
    <n v="910930"/>
    <n v="4073"/>
    <n v="67.88333333333334"/>
    <n v="549"/>
    <n v="500100570"/>
  </r>
  <r>
    <x v="24"/>
    <x v="1"/>
    <x v="0"/>
    <x v="35"/>
    <x v="1"/>
    <x v="4"/>
    <n v="125"/>
    <x v="2"/>
    <n v="3"/>
    <x v="2"/>
    <n v="194"/>
    <x v="113"/>
    <n v="891180"/>
    <n v="3066"/>
    <n v="51.1"/>
    <n v="309"/>
    <n v="275374620"/>
  </r>
  <r>
    <x v="24"/>
    <x v="1"/>
    <x v="0"/>
    <x v="157"/>
    <x v="7"/>
    <x v="3"/>
    <n v="121"/>
    <x v="21"/>
    <n v="3"/>
    <x v="2"/>
    <n v="228"/>
    <x v="144"/>
    <n v="884250"/>
    <n v="2038"/>
    <n v="33.966666666666669"/>
    <n v="640"/>
    <n v="565920000"/>
  </r>
  <r>
    <x v="24"/>
    <x v="1"/>
    <x v="0"/>
    <x v="33"/>
    <x v="9"/>
    <x v="4"/>
    <n v="132"/>
    <x v="18"/>
    <n v="3"/>
    <x v="2"/>
    <n v="241"/>
    <x v="101"/>
    <n v="771526"/>
    <n v="1727"/>
    <n v="28.783333333333335"/>
    <n v="351"/>
    <n v="270805626"/>
  </r>
  <r>
    <x v="24"/>
    <x v="1"/>
    <x v="0"/>
    <x v="110"/>
    <x v="10"/>
    <x v="4"/>
    <n v="122"/>
    <x v="7"/>
    <n v="3"/>
    <x v="2"/>
    <n v="215"/>
    <x v="79"/>
    <n v="720605"/>
    <n v="4779"/>
    <n v="79.650000000000006"/>
    <n v="353"/>
    <n v="254373565"/>
  </r>
  <r>
    <x v="24"/>
    <x v="1"/>
    <x v="0"/>
    <x v="158"/>
    <x v="15"/>
    <x v="4"/>
    <n v="130"/>
    <x v="19"/>
    <n v="3"/>
    <x v="2"/>
    <n v="143"/>
    <x v="111"/>
    <n v="593443"/>
    <n v="2537"/>
    <n v="42.283333333333331"/>
    <n v="471"/>
    <n v="279511653"/>
  </r>
  <r>
    <x v="24"/>
    <x v="1"/>
    <x v="0"/>
    <x v="159"/>
    <x v="14"/>
    <x v="4"/>
    <n v="125"/>
    <x v="2"/>
    <n v="2"/>
    <x v="1"/>
    <n v="40"/>
    <x v="80"/>
    <n v="567480"/>
    <n v="4930"/>
    <n v="82.166666666666671"/>
    <n v="669"/>
    <n v="379644120"/>
  </r>
  <r>
    <x v="24"/>
    <x v="1"/>
    <x v="0"/>
    <x v="30"/>
    <x v="26"/>
    <x v="4"/>
    <n v="112"/>
    <x v="16"/>
    <n v="3"/>
    <x v="2"/>
    <n v="101"/>
    <x v="92"/>
    <n v="522795"/>
    <n v="971"/>
    <n v="16.183333333333334"/>
    <n v="525"/>
    <n v="274467375"/>
  </r>
  <r>
    <x v="24"/>
    <x v="1"/>
    <x v="0"/>
    <x v="45"/>
    <x v="2"/>
    <x v="4"/>
    <n v="126"/>
    <x v="10"/>
    <n v="1"/>
    <x v="0"/>
    <n v="249"/>
    <x v="121"/>
    <n v="507856"/>
    <n v="1210"/>
    <n v="20.166666666666668"/>
    <n v="279"/>
    <n v="141691824"/>
  </r>
  <r>
    <x v="24"/>
    <x v="1"/>
    <x v="0"/>
    <x v="0"/>
    <x v="2"/>
    <x v="4"/>
    <n v="124"/>
    <x v="4"/>
    <n v="2"/>
    <x v="1"/>
    <n v="147"/>
    <x v="125"/>
    <n v="198369"/>
    <n v="2896"/>
    <n v="48.266666666666666"/>
    <n v="361"/>
    <n v="71611209"/>
  </r>
  <r>
    <x v="24"/>
    <x v="1"/>
    <x v="0"/>
    <x v="160"/>
    <x v="10"/>
    <x v="4"/>
    <n v="122"/>
    <x v="7"/>
    <n v="2"/>
    <x v="1"/>
    <n v="111"/>
    <x v="49"/>
    <n v="180340"/>
    <n v="1621"/>
    <n v="27.016666666666666"/>
    <n v="676"/>
    <n v="121909840"/>
  </r>
  <r>
    <x v="24"/>
    <x v="1"/>
    <x v="0"/>
    <x v="51"/>
    <x v="19"/>
    <x v="3"/>
    <n v="131"/>
    <x v="17"/>
    <n v="3"/>
    <x v="2"/>
    <n v="184"/>
    <x v="145"/>
    <n v="28649"/>
    <n v="2735"/>
    <n v="45.583333333333336"/>
    <n v="563"/>
    <n v="16129387"/>
  </r>
  <r>
    <x v="25"/>
    <x v="1"/>
    <x v="0"/>
    <x v="161"/>
    <x v="9"/>
    <x v="0"/>
    <n v="130"/>
    <x v="19"/>
    <n v="3"/>
    <x v="2"/>
    <n v="261"/>
    <x v="146"/>
    <n v="999023"/>
    <n v="4977"/>
    <n v="82.95"/>
    <n v="606"/>
    <n v="605407938"/>
  </r>
  <r>
    <x v="25"/>
    <x v="1"/>
    <x v="0"/>
    <x v="151"/>
    <x v="3"/>
    <x v="0"/>
    <n v="124"/>
    <x v="4"/>
    <n v="3"/>
    <x v="2"/>
    <n v="113"/>
    <x v="21"/>
    <n v="602224"/>
    <n v="1981"/>
    <n v="33.016666666666666"/>
    <n v="626"/>
    <n v="376992224"/>
  </r>
  <r>
    <x v="25"/>
    <x v="1"/>
    <x v="0"/>
    <x v="65"/>
    <x v="19"/>
    <x v="5"/>
    <n v="116"/>
    <x v="13"/>
    <n v="2"/>
    <x v="1"/>
    <n v="121"/>
    <x v="126"/>
    <n v="584499"/>
    <n v="1681"/>
    <n v="28.016666666666666"/>
    <n v="514"/>
    <n v="300432486"/>
  </r>
  <r>
    <x v="25"/>
    <x v="1"/>
    <x v="0"/>
    <x v="162"/>
    <x v="19"/>
    <x v="1"/>
    <n v="118"/>
    <x v="6"/>
    <n v="2"/>
    <x v="1"/>
    <n v="63"/>
    <x v="54"/>
    <n v="530194"/>
    <n v="2364"/>
    <n v="39.4"/>
    <n v="305"/>
    <n v="161709170"/>
  </r>
  <r>
    <x v="25"/>
    <x v="1"/>
    <x v="0"/>
    <x v="146"/>
    <x v="27"/>
    <x v="5"/>
    <n v="118"/>
    <x v="6"/>
    <n v="1"/>
    <x v="0"/>
    <n v="153"/>
    <x v="147"/>
    <n v="525172"/>
    <n v="3233"/>
    <n v="53.883333333333333"/>
    <n v="471"/>
    <n v="247356012"/>
  </r>
  <r>
    <x v="25"/>
    <x v="1"/>
    <x v="0"/>
    <x v="163"/>
    <x v="21"/>
    <x v="4"/>
    <n v="112"/>
    <x v="16"/>
    <n v="2"/>
    <x v="1"/>
    <n v="119"/>
    <x v="129"/>
    <n v="474204"/>
    <n v="1288"/>
    <n v="21.466666666666665"/>
    <n v="554"/>
    <n v="262709016"/>
  </r>
  <r>
    <x v="25"/>
    <x v="1"/>
    <x v="0"/>
    <x v="139"/>
    <x v="21"/>
    <x v="4"/>
    <n v="120"/>
    <x v="3"/>
    <n v="2"/>
    <x v="1"/>
    <n v="195"/>
    <x v="12"/>
    <n v="422634"/>
    <n v="4063"/>
    <n v="67.716666666666669"/>
    <n v="688"/>
    <n v="290772192"/>
  </r>
  <r>
    <x v="25"/>
    <x v="1"/>
    <x v="0"/>
    <x v="10"/>
    <x v="11"/>
    <x v="5"/>
    <n v="119"/>
    <x v="1"/>
    <n v="3"/>
    <x v="2"/>
    <n v="164"/>
    <x v="148"/>
    <n v="359690"/>
    <n v="195"/>
    <n v="3.25"/>
    <n v="414"/>
    <n v="148911660"/>
  </r>
  <r>
    <x v="25"/>
    <x v="1"/>
    <x v="0"/>
    <x v="164"/>
    <x v="17"/>
    <x v="0"/>
    <n v="125"/>
    <x v="2"/>
    <n v="3"/>
    <x v="2"/>
    <n v="252"/>
    <x v="24"/>
    <n v="202862"/>
    <n v="3856"/>
    <n v="64.266666666666666"/>
    <n v="457"/>
    <n v="92707934"/>
  </r>
  <r>
    <x v="25"/>
    <x v="1"/>
    <x v="0"/>
    <x v="39"/>
    <x v="10"/>
    <x v="4"/>
    <n v="117"/>
    <x v="12"/>
    <n v="3"/>
    <x v="2"/>
    <n v="72"/>
    <x v="62"/>
    <n v="155824"/>
    <n v="2554"/>
    <n v="42.56666666666667"/>
    <n v="363"/>
    <n v="56564112"/>
  </r>
  <r>
    <x v="26"/>
    <x v="1"/>
    <x v="0"/>
    <x v="165"/>
    <x v="13"/>
    <x v="4"/>
    <n v="116"/>
    <x v="13"/>
    <n v="3"/>
    <x v="2"/>
    <n v="3"/>
    <x v="85"/>
    <n v="674091"/>
    <n v="4639"/>
    <n v="77.316666666666663"/>
    <n v="352"/>
    <n v="237280032"/>
  </r>
  <r>
    <x v="26"/>
    <x v="1"/>
    <x v="0"/>
    <x v="166"/>
    <x v="3"/>
    <x v="3"/>
    <n v="130"/>
    <x v="19"/>
    <n v="3"/>
    <x v="2"/>
    <n v="245"/>
    <x v="149"/>
    <n v="647076"/>
    <n v="2114"/>
    <n v="35.233333333333334"/>
    <n v="519"/>
    <n v="335832444"/>
  </r>
  <r>
    <x v="26"/>
    <x v="1"/>
    <x v="0"/>
    <x v="167"/>
    <x v="4"/>
    <x v="5"/>
    <n v="119"/>
    <x v="1"/>
    <n v="3"/>
    <x v="2"/>
    <n v="32"/>
    <x v="31"/>
    <n v="588367"/>
    <n v="254"/>
    <n v="4.2333333333333334"/>
    <n v="406"/>
    <n v="238877002"/>
  </r>
  <r>
    <x v="26"/>
    <x v="1"/>
    <x v="0"/>
    <x v="157"/>
    <x v="23"/>
    <x v="4"/>
    <n v="120"/>
    <x v="3"/>
    <n v="3"/>
    <x v="2"/>
    <n v="19"/>
    <x v="150"/>
    <n v="222205"/>
    <n v="659"/>
    <n v="10.983333333333333"/>
    <n v="505"/>
    <n v="112213525"/>
  </r>
  <r>
    <x v="26"/>
    <x v="1"/>
    <x v="0"/>
    <x v="168"/>
    <x v="16"/>
    <x v="3"/>
    <n v="132"/>
    <x v="18"/>
    <n v="2"/>
    <x v="1"/>
    <n v="177"/>
    <x v="137"/>
    <n v="38991"/>
    <n v="4674"/>
    <n v="77.900000000000006"/>
    <n v="599"/>
    <n v="23355609"/>
  </r>
  <r>
    <x v="26"/>
    <x v="1"/>
    <x v="0"/>
    <x v="47"/>
    <x v="26"/>
    <x v="3"/>
    <n v="119"/>
    <x v="1"/>
    <n v="2"/>
    <x v="1"/>
    <n v="10"/>
    <x v="81"/>
    <n v="18157"/>
    <n v="4900"/>
    <n v="81.666666666666671"/>
    <n v="431"/>
    <n v="7825667"/>
  </r>
  <r>
    <x v="27"/>
    <x v="1"/>
    <x v="0"/>
    <x v="75"/>
    <x v="18"/>
    <x v="1"/>
    <n v="132"/>
    <x v="18"/>
    <n v="1"/>
    <x v="0"/>
    <n v="213"/>
    <x v="151"/>
    <n v="972550"/>
    <n v="2032"/>
    <n v="33.866666666666667"/>
    <n v="600"/>
    <n v="583530000"/>
  </r>
  <r>
    <x v="27"/>
    <x v="1"/>
    <x v="0"/>
    <x v="118"/>
    <x v="1"/>
    <x v="4"/>
    <n v="112"/>
    <x v="16"/>
    <n v="1"/>
    <x v="0"/>
    <n v="237"/>
    <x v="152"/>
    <n v="892487"/>
    <n v="4349"/>
    <n v="72.483333333333334"/>
    <n v="461"/>
    <n v="411436507"/>
  </r>
  <r>
    <x v="27"/>
    <x v="1"/>
    <x v="0"/>
    <x v="169"/>
    <x v="16"/>
    <x v="4"/>
    <n v="129"/>
    <x v="0"/>
    <n v="1"/>
    <x v="0"/>
    <n v="260"/>
    <x v="131"/>
    <n v="884145"/>
    <n v="182"/>
    <n v="3.0333333333333332"/>
    <n v="605"/>
    <n v="534907725"/>
  </r>
  <r>
    <x v="27"/>
    <x v="1"/>
    <x v="0"/>
    <x v="170"/>
    <x v="11"/>
    <x v="3"/>
    <n v="131"/>
    <x v="17"/>
    <n v="2"/>
    <x v="1"/>
    <n v="8"/>
    <x v="153"/>
    <n v="813374"/>
    <n v="2828"/>
    <n v="47.133333333333333"/>
    <n v="278"/>
    <n v="226117972"/>
  </r>
  <r>
    <x v="27"/>
    <x v="1"/>
    <x v="0"/>
    <x v="171"/>
    <x v="2"/>
    <x v="4"/>
    <n v="119"/>
    <x v="1"/>
    <n v="3"/>
    <x v="2"/>
    <n v="84"/>
    <x v="32"/>
    <n v="692113"/>
    <n v="2986"/>
    <n v="49.766666666666666"/>
    <n v="535"/>
    <n v="370280455"/>
  </r>
  <r>
    <x v="27"/>
    <x v="1"/>
    <x v="0"/>
    <x v="133"/>
    <x v="29"/>
    <x v="3"/>
    <n v="116"/>
    <x v="13"/>
    <n v="1"/>
    <x v="0"/>
    <n v="219"/>
    <x v="74"/>
    <n v="690781"/>
    <n v="3113"/>
    <n v="51.883333333333333"/>
    <n v="609"/>
    <n v="420685629"/>
  </r>
  <r>
    <x v="27"/>
    <x v="1"/>
    <x v="0"/>
    <x v="172"/>
    <x v="6"/>
    <x v="2"/>
    <n v="116"/>
    <x v="13"/>
    <n v="1"/>
    <x v="0"/>
    <n v="49"/>
    <x v="154"/>
    <n v="657898"/>
    <n v="1653"/>
    <n v="27.55"/>
    <n v="658"/>
    <n v="432896884"/>
  </r>
  <r>
    <x v="27"/>
    <x v="1"/>
    <x v="0"/>
    <x v="26"/>
    <x v="25"/>
    <x v="3"/>
    <n v="130"/>
    <x v="19"/>
    <n v="3"/>
    <x v="2"/>
    <n v="197"/>
    <x v="155"/>
    <n v="649518"/>
    <n v="1155"/>
    <n v="19.25"/>
    <n v="570"/>
    <n v="370225260"/>
  </r>
  <r>
    <x v="27"/>
    <x v="1"/>
    <x v="0"/>
    <x v="117"/>
    <x v="26"/>
    <x v="4"/>
    <n v="117"/>
    <x v="12"/>
    <n v="2"/>
    <x v="1"/>
    <n v="150"/>
    <x v="138"/>
    <n v="476178"/>
    <n v="2599"/>
    <n v="43.31666666666667"/>
    <n v="398"/>
    <n v="189518844"/>
  </r>
  <r>
    <x v="27"/>
    <x v="1"/>
    <x v="0"/>
    <x v="114"/>
    <x v="29"/>
    <x v="4"/>
    <n v="129"/>
    <x v="0"/>
    <n v="3"/>
    <x v="2"/>
    <n v="106"/>
    <x v="25"/>
    <n v="392482"/>
    <n v="699"/>
    <n v="11.65"/>
    <n v="546"/>
    <n v="214295172"/>
  </r>
  <r>
    <x v="27"/>
    <x v="1"/>
    <x v="0"/>
    <x v="112"/>
    <x v="9"/>
    <x v="4"/>
    <n v="127"/>
    <x v="8"/>
    <n v="3"/>
    <x v="2"/>
    <n v="4"/>
    <x v="100"/>
    <n v="296333"/>
    <n v="4775"/>
    <n v="79.583333333333329"/>
    <n v="681"/>
    <n v="201802773"/>
  </r>
  <r>
    <x v="27"/>
    <x v="1"/>
    <x v="0"/>
    <x v="145"/>
    <x v="28"/>
    <x v="4"/>
    <n v="119"/>
    <x v="1"/>
    <n v="3"/>
    <x v="2"/>
    <n v="44"/>
    <x v="46"/>
    <n v="212763"/>
    <n v="730"/>
    <n v="12.166666666666666"/>
    <n v="485"/>
    <n v="103190055"/>
  </r>
  <r>
    <x v="27"/>
    <x v="1"/>
    <x v="0"/>
    <x v="173"/>
    <x v="13"/>
    <x v="5"/>
    <n v="112"/>
    <x v="16"/>
    <n v="3"/>
    <x v="2"/>
    <n v="241"/>
    <x v="101"/>
    <n v="111411"/>
    <n v="1599"/>
    <n v="26.65"/>
    <n v="648"/>
    <n v="72194328"/>
  </r>
  <r>
    <x v="27"/>
    <x v="1"/>
    <x v="0"/>
    <x v="174"/>
    <x v="12"/>
    <x v="1"/>
    <n v="122"/>
    <x v="7"/>
    <n v="1"/>
    <x v="0"/>
    <n v="171"/>
    <x v="156"/>
    <n v="34025"/>
    <n v="1524"/>
    <n v="25.4"/>
    <n v="532"/>
    <n v="18101300"/>
  </r>
  <r>
    <x v="28"/>
    <x v="1"/>
    <x v="0"/>
    <x v="145"/>
    <x v="0"/>
    <x v="4"/>
    <n v="133"/>
    <x v="5"/>
    <n v="3"/>
    <x v="2"/>
    <n v="150"/>
    <x v="138"/>
    <n v="619722"/>
    <n v="4935"/>
    <n v="82.25"/>
    <n v="375"/>
    <n v="232395750"/>
  </r>
  <r>
    <x v="29"/>
    <x v="1"/>
    <x v="0"/>
    <x v="89"/>
    <x v="24"/>
    <x v="3"/>
    <n v="114"/>
    <x v="9"/>
    <n v="2"/>
    <x v="1"/>
    <n v="81"/>
    <x v="157"/>
    <n v="170363"/>
    <n v="25"/>
    <n v="0.41666666666666669"/>
    <n v="419"/>
    <n v="71382097"/>
  </r>
  <r>
    <x v="30"/>
    <x v="1"/>
    <x v="0"/>
    <x v="175"/>
    <x v="2"/>
    <x v="5"/>
    <n v="119"/>
    <x v="1"/>
    <n v="1"/>
    <x v="0"/>
    <n v="246"/>
    <x v="37"/>
    <n v="985302"/>
    <n v="574"/>
    <n v="9.5666666666666664"/>
    <n v="601"/>
    <n v="592166502"/>
  </r>
  <r>
    <x v="30"/>
    <x v="1"/>
    <x v="0"/>
    <x v="176"/>
    <x v="18"/>
    <x v="5"/>
    <n v="130"/>
    <x v="19"/>
    <n v="1"/>
    <x v="0"/>
    <n v="185"/>
    <x v="114"/>
    <n v="677237"/>
    <n v="600"/>
    <n v="10"/>
    <n v="629"/>
    <n v="425982073"/>
  </r>
  <r>
    <x v="30"/>
    <x v="1"/>
    <x v="0"/>
    <x v="166"/>
    <x v="16"/>
    <x v="4"/>
    <n v="116"/>
    <x v="13"/>
    <n v="3"/>
    <x v="2"/>
    <n v="173"/>
    <x v="28"/>
    <n v="372322"/>
    <n v="2612"/>
    <n v="43.533333333333331"/>
    <n v="407"/>
    <n v="151535054"/>
  </r>
  <r>
    <x v="30"/>
    <x v="1"/>
    <x v="0"/>
    <x v="124"/>
    <x v="9"/>
    <x v="5"/>
    <n v="113"/>
    <x v="14"/>
    <n v="3"/>
    <x v="2"/>
    <n v="18"/>
    <x v="39"/>
    <n v="356685"/>
    <n v="2929"/>
    <n v="48.81666666666667"/>
    <n v="510"/>
    <n v="181909350"/>
  </r>
  <r>
    <x v="30"/>
    <x v="1"/>
    <x v="0"/>
    <x v="156"/>
    <x v="6"/>
    <x v="3"/>
    <n v="130"/>
    <x v="19"/>
    <n v="1"/>
    <x v="0"/>
    <n v="201"/>
    <x v="118"/>
    <n v="215682"/>
    <n v="887"/>
    <n v="14.783333333333333"/>
    <n v="472"/>
    <n v="101801904"/>
  </r>
  <r>
    <x v="30"/>
    <x v="1"/>
    <x v="0"/>
    <x v="37"/>
    <x v="24"/>
    <x v="3"/>
    <n v="124"/>
    <x v="4"/>
    <n v="3"/>
    <x v="2"/>
    <n v="219"/>
    <x v="74"/>
    <n v="129840"/>
    <n v="1387"/>
    <n v="23.116666666666667"/>
    <n v="553"/>
    <n v="71801520"/>
  </r>
  <r>
    <x v="30"/>
    <x v="1"/>
    <x v="0"/>
    <x v="177"/>
    <x v="0"/>
    <x v="4"/>
    <n v="131"/>
    <x v="17"/>
    <n v="2"/>
    <x v="1"/>
    <n v="112"/>
    <x v="158"/>
    <n v="72411"/>
    <n v="2319"/>
    <n v="38.65"/>
    <n v="629"/>
    <n v="45546519"/>
  </r>
  <r>
    <x v="31"/>
    <x v="1"/>
    <x v="0"/>
    <x v="72"/>
    <x v="7"/>
    <x v="4"/>
    <n v="123"/>
    <x v="15"/>
    <n v="3"/>
    <x v="2"/>
    <n v="58"/>
    <x v="159"/>
    <n v="945339"/>
    <n v="3179"/>
    <n v="52.983333333333334"/>
    <n v="516"/>
    <n v="487794924"/>
  </r>
  <r>
    <x v="31"/>
    <x v="1"/>
    <x v="0"/>
    <x v="122"/>
    <x v="19"/>
    <x v="4"/>
    <n v="119"/>
    <x v="1"/>
    <n v="1"/>
    <x v="0"/>
    <n v="160"/>
    <x v="67"/>
    <n v="943106"/>
    <n v="1364"/>
    <n v="22.733333333333334"/>
    <n v="375"/>
    <n v="353664750"/>
  </r>
  <r>
    <x v="31"/>
    <x v="1"/>
    <x v="0"/>
    <x v="104"/>
    <x v="21"/>
    <x v="5"/>
    <n v="126"/>
    <x v="10"/>
    <n v="1"/>
    <x v="0"/>
    <n v="187"/>
    <x v="160"/>
    <n v="771435"/>
    <n v="4217"/>
    <n v="70.283333333333331"/>
    <n v="344"/>
    <n v="265373640"/>
  </r>
  <r>
    <x v="31"/>
    <x v="1"/>
    <x v="0"/>
    <x v="178"/>
    <x v="7"/>
    <x v="4"/>
    <n v="123"/>
    <x v="15"/>
    <n v="2"/>
    <x v="1"/>
    <n v="184"/>
    <x v="145"/>
    <n v="688969"/>
    <n v="3150"/>
    <n v="52.5"/>
    <n v="492"/>
    <n v="338972748"/>
  </r>
  <r>
    <x v="31"/>
    <x v="1"/>
    <x v="0"/>
    <x v="60"/>
    <x v="13"/>
    <x v="4"/>
    <n v="123"/>
    <x v="15"/>
    <n v="3"/>
    <x v="2"/>
    <n v="174"/>
    <x v="161"/>
    <n v="681910"/>
    <n v="2472"/>
    <n v="41.2"/>
    <n v="337"/>
    <n v="229803670"/>
  </r>
  <r>
    <x v="31"/>
    <x v="1"/>
    <x v="0"/>
    <x v="25"/>
    <x v="23"/>
    <x v="4"/>
    <n v="128"/>
    <x v="11"/>
    <n v="2"/>
    <x v="1"/>
    <n v="35"/>
    <x v="66"/>
    <n v="598404"/>
    <n v="1311"/>
    <n v="21.85"/>
    <n v="410"/>
    <n v="245345640"/>
  </r>
  <r>
    <x v="31"/>
    <x v="1"/>
    <x v="0"/>
    <x v="179"/>
    <x v="9"/>
    <x v="4"/>
    <n v="112"/>
    <x v="16"/>
    <n v="2"/>
    <x v="1"/>
    <n v="99"/>
    <x v="162"/>
    <n v="244602"/>
    <n v="3678"/>
    <n v="61.3"/>
    <n v="457"/>
    <n v="111783114"/>
  </r>
  <r>
    <x v="31"/>
    <x v="1"/>
    <x v="0"/>
    <x v="18"/>
    <x v="5"/>
    <x v="4"/>
    <n v="126"/>
    <x v="10"/>
    <n v="3"/>
    <x v="2"/>
    <n v="57"/>
    <x v="163"/>
    <n v="77204"/>
    <n v="2181"/>
    <n v="36.35"/>
    <n v="693"/>
    <n v="53502372"/>
  </r>
  <r>
    <x v="31"/>
    <x v="1"/>
    <x v="0"/>
    <x v="180"/>
    <x v="17"/>
    <x v="4"/>
    <n v="127"/>
    <x v="8"/>
    <n v="1"/>
    <x v="0"/>
    <n v="260"/>
    <x v="131"/>
    <n v="68984"/>
    <n v="3521"/>
    <n v="58.68333333333333"/>
    <n v="674"/>
    <n v="46495216"/>
  </r>
  <r>
    <x v="32"/>
    <x v="1"/>
    <x v="0"/>
    <x v="111"/>
    <x v="24"/>
    <x v="1"/>
    <n v="119"/>
    <x v="1"/>
    <n v="1"/>
    <x v="0"/>
    <n v="244"/>
    <x v="164"/>
    <n v="890945"/>
    <n v="1225"/>
    <n v="20.416666666666668"/>
    <n v="453"/>
    <n v="403598085"/>
  </r>
  <r>
    <x v="32"/>
    <x v="1"/>
    <x v="0"/>
    <x v="181"/>
    <x v="12"/>
    <x v="4"/>
    <n v="118"/>
    <x v="6"/>
    <n v="1"/>
    <x v="0"/>
    <n v="231"/>
    <x v="165"/>
    <n v="884723"/>
    <n v="461"/>
    <n v="7.6833333333333336"/>
    <n v="498"/>
    <n v="440592054"/>
  </r>
  <r>
    <x v="32"/>
    <x v="1"/>
    <x v="0"/>
    <x v="100"/>
    <x v="0"/>
    <x v="4"/>
    <n v="113"/>
    <x v="14"/>
    <n v="1"/>
    <x v="0"/>
    <n v="200"/>
    <x v="128"/>
    <n v="854151"/>
    <n v="3189"/>
    <n v="53.15"/>
    <n v="279"/>
    <n v="238308129"/>
  </r>
  <r>
    <x v="32"/>
    <x v="1"/>
    <x v="0"/>
    <x v="182"/>
    <x v="1"/>
    <x v="4"/>
    <n v="127"/>
    <x v="8"/>
    <n v="1"/>
    <x v="0"/>
    <n v="144"/>
    <x v="10"/>
    <n v="463625"/>
    <n v="1766"/>
    <n v="29.433333333333334"/>
    <n v="584"/>
    <n v="270757000"/>
  </r>
  <r>
    <x v="32"/>
    <x v="1"/>
    <x v="0"/>
    <x v="183"/>
    <x v="17"/>
    <x v="1"/>
    <n v="125"/>
    <x v="2"/>
    <n v="2"/>
    <x v="1"/>
    <n v="122"/>
    <x v="166"/>
    <n v="416683"/>
    <n v="1636"/>
    <n v="27.266666666666666"/>
    <n v="422"/>
    <n v="175840226"/>
  </r>
  <r>
    <x v="32"/>
    <x v="1"/>
    <x v="0"/>
    <x v="83"/>
    <x v="25"/>
    <x v="5"/>
    <n v="116"/>
    <x v="13"/>
    <n v="3"/>
    <x v="2"/>
    <n v="65"/>
    <x v="167"/>
    <n v="282516"/>
    <n v="3887"/>
    <n v="64.783333333333331"/>
    <n v="550"/>
    <n v="155383800"/>
  </r>
  <r>
    <x v="32"/>
    <x v="1"/>
    <x v="0"/>
    <x v="184"/>
    <x v="15"/>
    <x v="4"/>
    <n v="112"/>
    <x v="16"/>
    <n v="1"/>
    <x v="0"/>
    <n v="113"/>
    <x v="21"/>
    <n v="190889"/>
    <n v="2239"/>
    <n v="37.31666666666667"/>
    <n v="621"/>
    <n v="118542069"/>
  </r>
  <r>
    <x v="32"/>
    <x v="1"/>
    <x v="0"/>
    <x v="185"/>
    <x v="3"/>
    <x v="5"/>
    <n v="113"/>
    <x v="14"/>
    <n v="1"/>
    <x v="0"/>
    <n v="174"/>
    <x v="161"/>
    <n v="184593"/>
    <n v="3275"/>
    <n v="54.583333333333336"/>
    <n v="651"/>
    <n v="120170043"/>
  </r>
  <r>
    <x v="33"/>
    <x v="1"/>
    <x v="0"/>
    <x v="33"/>
    <x v="23"/>
    <x v="4"/>
    <n v="124"/>
    <x v="4"/>
    <n v="1"/>
    <x v="0"/>
    <n v="89"/>
    <x v="168"/>
    <n v="985424"/>
    <n v="4058"/>
    <n v="67.63333333333334"/>
    <n v="639"/>
    <n v="629685936"/>
  </r>
  <r>
    <x v="33"/>
    <x v="1"/>
    <x v="0"/>
    <x v="73"/>
    <x v="0"/>
    <x v="4"/>
    <n v="132"/>
    <x v="18"/>
    <n v="2"/>
    <x v="1"/>
    <n v="255"/>
    <x v="127"/>
    <n v="902336"/>
    <n v="2118"/>
    <n v="35.299999999999997"/>
    <n v="300"/>
    <n v="270700800"/>
  </r>
  <r>
    <x v="33"/>
    <x v="1"/>
    <x v="0"/>
    <x v="112"/>
    <x v="23"/>
    <x v="0"/>
    <n v="121"/>
    <x v="21"/>
    <n v="3"/>
    <x v="2"/>
    <n v="174"/>
    <x v="161"/>
    <n v="720001"/>
    <n v="3921"/>
    <n v="65.349999999999994"/>
    <n v="295"/>
    <n v="212400295"/>
  </r>
  <r>
    <x v="33"/>
    <x v="1"/>
    <x v="0"/>
    <x v="186"/>
    <x v="17"/>
    <x v="3"/>
    <n v="128"/>
    <x v="11"/>
    <n v="3"/>
    <x v="2"/>
    <n v="11"/>
    <x v="115"/>
    <n v="618584"/>
    <n v="1669"/>
    <n v="27.816666666666666"/>
    <n v="440"/>
    <n v="272176960"/>
  </r>
  <r>
    <x v="33"/>
    <x v="1"/>
    <x v="0"/>
    <x v="118"/>
    <x v="4"/>
    <x v="4"/>
    <n v="127"/>
    <x v="8"/>
    <n v="3"/>
    <x v="2"/>
    <n v="54"/>
    <x v="63"/>
    <n v="524745"/>
    <n v="2735"/>
    <n v="45.583333333333336"/>
    <n v="426"/>
    <n v="223541370"/>
  </r>
  <r>
    <x v="33"/>
    <x v="1"/>
    <x v="0"/>
    <x v="8"/>
    <x v="3"/>
    <x v="3"/>
    <n v="116"/>
    <x v="13"/>
    <n v="1"/>
    <x v="0"/>
    <n v="107"/>
    <x v="136"/>
    <n v="517150"/>
    <n v="2110"/>
    <n v="35.166666666666664"/>
    <n v="611"/>
    <n v="315978650"/>
  </r>
  <r>
    <x v="33"/>
    <x v="1"/>
    <x v="0"/>
    <x v="179"/>
    <x v="12"/>
    <x v="4"/>
    <n v="115"/>
    <x v="20"/>
    <n v="1"/>
    <x v="0"/>
    <n v="216"/>
    <x v="89"/>
    <n v="357752"/>
    <n v="4942"/>
    <n v="82.36666666666666"/>
    <n v="478"/>
    <n v="171005456"/>
  </r>
  <r>
    <x v="33"/>
    <x v="1"/>
    <x v="0"/>
    <x v="187"/>
    <x v="20"/>
    <x v="3"/>
    <n v="129"/>
    <x v="0"/>
    <n v="2"/>
    <x v="1"/>
    <n v="258"/>
    <x v="169"/>
    <n v="346997"/>
    <n v="4257"/>
    <n v="70.95"/>
    <n v="316"/>
    <n v="109651052"/>
  </r>
  <r>
    <x v="33"/>
    <x v="1"/>
    <x v="0"/>
    <x v="188"/>
    <x v="29"/>
    <x v="0"/>
    <n v="114"/>
    <x v="9"/>
    <n v="2"/>
    <x v="1"/>
    <n v="47"/>
    <x v="170"/>
    <n v="304847"/>
    <n v="1935"/>
    <n v="32.25"/>
    <n v="571"/>
    <n v="174067637"/>
  </r>
  <r>
    <x v="33"/>
    <x v="1"/>
    <x v="0"/>
    <x v="189"/>
    <x v="16"/>
    <x v="4"/>
    <n v="118"/>
    <x v="6"/>
    <n v="1"/>
    <x v="0"/>
    <n v="29"/>
    <x v="171"/>
    <n v="281372"/>
    <n v="1272"/>
    <n v="21.2"/>
    <n v="498"/>
    <n v="140123256"/>
  </r>
  <r>
    <x v="33"/>
    <x v="1"/>
    <x v="0"/>
    <x v="43"/>
    <x v="17"/>
    <x v="3"/>
    <n v="115"/>
    <x v="20"/>
    <n v="1"/>
    <x v="0"/>
    <n v="128"/>
    <x v="172"/>
    <n v="239136"/>
    <n v="2682"/>
    <n v="44.7"/>
    <n v="327"/>
    <n v="78197472"/>
  </r>
  <r>
    <x v="33"/>
    <x v="1"/>
    <x v="0"/>
    <x v="190"/>
    <x v="11"/>
    <x v="4"/>
    <n v="121"/>
    <x v="21"/>
    <n v="1"/>
    <x v="0"/>
    <n v="16"/>
    <x v="19"/>
    <n v="176857"/>
    <n v="804"/>
    <n v="13.4"/>
    <n v="538"/>
    <n v="95149066"/>
  </r>
  <r>
    <x v="33"/>
    <x v="1"/>
    <x v="0"/>
    <x v="25"/>
    <x v="4"/>
    <x v="3"/>
    <n v="116"/>
    <x v="13"/>
    <n v="2"/>
    <x v="1"/>
    <n v="151"/>
    <x v="59"/>
    <n v="75393"/>
    <n v="3600"/>
    <n v="60"/>
    <n v="590"/>
    <n v="44481870"/>
  </r>
  <r>
    <x v="33"/>
    <x v="1"/>
    <x v="0"/>
    <x v="191"/>
    <x v="15"/>
    <x v="4"/>
    <n v="112"/>
    <x v="16"/>
    <n v="3"/>
    <x v="2"/>
    <n v="9"/>
    <x v="133"/>
    <n v="53380"/>
    <n v="4509"/>
    <n v="75.150000000000006"/>
    <n v="595"/>
    <n v="31761100"/>
  </r>
  <r>
    <x v="33"/>
    <x v="1"/>
    <x v="0"/>
    <x v="192"/>
    <x v="7"/>
    <x v="0"/>
    <n v="120"/>
    <x v="3"/>
    <n v="3"/>
    <x v="2"/>
    <n v="201"/>
    <x v="118"/>
    <n v="3707"/>
    <n v="213"/>
    <n v="3.55"/>
    <n v="476"/>
    <n v="1764532"/>
  </r>
  <r>
    <x v="34"/>
    <x v="1"/>
    <x v="0"/>
    <x v="193"/>
    <x v="21"/>
    <x v="5"/>
    <n v="119"/>
    <x v="1"/>
    <n v="3"/>
    <x v="2"/>
    <n v="254"/>
    <x v="52"/>
    <n v="962626"/>
    <n v="3381"/>
    <n v="56.35"/>
    <n v="464"/>
    <n v="446658464"/>
  </r>
  <r>
    <x v="34"/>
    <x v="1"/>
    <x v="0"/>
    <x v="150"/>
    <x v="29"/>
    <x v="5"/>
    <n v="116"/>
    <x v="13"/>
    <n v="2"/>
    <x v="1"/>
    <n v="35"/>
    <x v="66"/>
    <n v="319956"/>
    <n v="967"/>
    <n v="16.116666666666667"/>
    <n v="297"/>
    <n v="95026932"/>
  </r>
  <r>
    <x v="34"/>
    <x v="1"/>
    <x v="0"/>
    <x v="166"/>
    <x v="15"/>
    <x v="4"/>
    <n v="127"/>
    <x v="8"/>
    <n v="1"/>
    <x v="0"/>
    <n v="104"/>
    <x v="83"/>
    <n v="158142"/>
    <n v="3562"/>
    <n v="59.366666666666667"/>
    <n v="570"/>
    <n v="90140940"/>
  </r>
  <r>
    <x v="35"/>
    <x v="1"/>
    <x v="0"/>
    <x v="151"/>
    <x v="14"/>
    <x v="4"/>
    <n v="112"/>
    <x v="16"/>
    <n v="3"/>
    <x v="2"/>
    <n v="211"/>
    <x v="117"/>
    <n v="836881"/>
    <n v="637"/>
    <n v="10.616666666666667"/>
    <n v="657"/>
    <n v="549830817"/>
  </r>
  <r>
    <x v="35"/>
    <x v="1"/>
    <x v="0"/>
    <x v="194"/>
    <x v="28"/>
    <x v="4"/>
    <n v="133"/>
    <x v="5"/>
    <n v="2"/>
    <x v="1"/>
    <n v="74"/>
    <x v="173"/>
    <n v="608353"/>
    <n v="3747"/>
    <n v="62.45"/>
    <n v="419"/>
    <n v="254899907"/>
  </r>
  <r>
    <x v="35"/>
    <x v="1"/>
    <x v="0"/>
    <x v="195"/>
    <x v="26"/>
    <x v="3"/>
    <n v="120"/>
    <x v="3"/>
    <n v="3"/>
    <x v="2"/>
    <n v="11"/>
    <x v="115"/>
    <n v="149120"/>
    <n v="4531"/>
    <n v="75.516666666666666"/>
    <n v="561"/>
    <n v="83656320"/>
  </r>
  <r>
    <x v="35"/>
    <x v="1"/>
    <x v="0"/>
    <x v="66"/>
    <x v="11"/>
    <x v="4"/>
    <n v="129"/>
    <x v="0"/>
    <n v="2"/>
    <x v="1"/>
    <n v="208"/>
    <x v="26"/>
    <n v="30459"/>
    <n v="4045"/>
    <n v="67.416666666666671"/>
    <n v="383"/>
    <n v="11665797"/>
  </r>
  <r>
    <x v="36"/>
    <x v="1"/>
    <x v="0"/>
    <x v="196"/>
    <x v="10"/>
    <x v="5"/>
    <n v="117"/>
    <x v="12"/>
    <n v="3"/>
    <x v="2"/>
    <n v="4"/>
    <x v="100"/>
    <n v="999759"/>
    <n v="19"/>
    <n v="0.31666666666666665"/>
    <n v="588"/>
    <n v="587858292"/>
  </r>
  <r>
    <x v="36"/>
    <x v="1"/>
    <x v="0"/>
    <x v="169"/>
    <x v="15"/>
    <x v="5"/>
    <n v="121"/>
    <x v="21"/>
    <n v="3"/>
    <x v="2"/>
    <n v="50"/>
    <x v="174"/>
    <n v="850839"/>
    <n v="4292"/>
    <n v="71.533333333333331"/>
    <n v="334"/>
    <n v="284180226"/>
  </r>
  <r>
    <x v="36"/>
    <x v="1"/>
    <x v="0"/>
    <x v="197"/>
    <x v="23"/>
    <x v="4"/>
    <n v="124"/>
    <x v="4"/>
    <n v="3"/>
    <x v="2"/>
    <n v="29"/>
    <x v="171"/>
    <n v="817532"/>
    <n v="2231"/>
    <n v="37.18333333333333"/>
    <n v="457"/>
    <n v="373612124"/>
  </r>
  <r>
    <x v="36"/>
    <x v="1"/>
    <x v="0"/>
    <x v="198"/>
    <x v="16"/>
    <x v="4"/>
    <n v="116"/>
    <x v="13"/>
    <n v="1"/>
    <x v="0"/>
    <n v="247"/>
    <x v="6"/>
    <n v="799626"/>
    <n v="599"/>
    <n v="9.9833333333333325"/>
    <n v="373"/>
    <n v="298260498"/>
  </r>
  <r>
    <x v="36"/>
    <x v="1"/>
    <x v="0"/>
    <x v="168"/>
    <x v="12"/>
    <x v="4"/>
    <n v="128"/>
    <x v="11"/>
    <n v="2"/>
    <x v="1"/>
    <n v="71"/>
    <x v="175"/>
    <n v="723478"/>
    <n v="869"/>
    <n v="14.483333333333333"/>
    <n v="393"/>
    <n v="284326854"/>
  </r>
  <r>
    <x v="36"/>
    <x v="1"/>
    <x v="0"/>
    <x v="152"/>
    <x v="28"/>
    <x v="5"/>
    <n v="125"/>
    <x v="2"/>
    <n v="3"/>
    <x v="2"/>
    <n v="90"/>
    <x v="70"/>
    <n v="644763"/>
    <n v="3729"/>
    <n v="62.15"/>
    <n v="416"/>
    <n v="268221408"/>
  </r>
  <r>
    <x v="36"/>
    <x v="1"/>
    <x v="0"/>
    <x v="26"/>
    <x v="17"/>
    <x v="4"/>
    <n v="126"/>
    <x v="10"/>
    <n v="1"/>
    <x v="0"/>
    <n v="55"/>
    <x v="43"/>
    <n v="613280"/>
    <n v="2837"/>
    <n v="47.283333333333331"/>
    <n v="560"/>
    <n v="343436800"/>
  </r>
  <r>
    <x v="36"/>
    <x v="1"/>
    <x v="0"/>
    <x v="199"/>
    <x v="0"/>
    <x v="4"/>
    <n v="133"/>
    <x v="5"/>
    <n v="1"/>
    <x v="0"/>
    <n v="12"/>
    <x v="134"/>
    <n v="563057"/>
    <n v="1065"/>
    <n v="17.75"/>
    <n v="460"/>
    <n v="259006220"/>
  </r>
  <r>
    <x v="37"/>
    <x v="1"/>
    <x v="0"/>
    <x v="127"/>
    <x v="9"/>
    <x v="0"/>
    <n v="131"/>
    <x v="17"/>
    <n v="3"/>
    <x v="2"/>
    <n v="170"/>
    <x v="176"/>
    <n v="930580"/>
    <n v="4175"/>
    <n v="69.583333333333329"/>
    <n v="352"/>
    <n v="327564160"/>
  </r>
  <r>
    <x v="37"/>
    <x v="1"/>
    <x v="0"/>
    <x v="63"/>
    <x v="8"/>
    <x v="4"/>
    <n v="126"/>
    <x v="10"/>
    <n v="1"/>
    <x v="0"/>
    <n v="17"/>
    <x v="177"/>
    <n v="928620"/>
    <n v="397"/>
    <n v="6.6166666666666663"/>
    <n v="305"/>
    <n v="283229100"/>
  </r>
  <r>
    <x v="37"/>
    <x v="1"/>
    <x v="0"/>
    <x v="21"/>
    <x v="24"/>
    <x v="0"/>
    <n v="118"/>
    <x v="6"/>
    <n v="2"/>
    <x v="1"/>
    <n v="175"/>
    <x v="178"/>
    <n v="861753"/>
    <n v="4482"/>
    <n v="74.7"/>
    <n v="659"/>
    <n v="567895227"/>
  </r>
  <r>
    <x v="37"/>
    <x v="1"/>
    <x v="0"/>
    <x v="200"/>
    <x v="11"/>
    <x v="0"/>
    <n v="125"/>
    <x v="2"/>
    <n v="2"/>
    <x v="1"/>
    <n v="226"/>
    <x v="179"/>
    <n v="846826"/>
    <n v="2724"/>
    <n v="45.4"/>
    <n v="326"/>
    <n v="276065276"/>
  </r>
  <r>
    <x v="37"/>
    <x v="1"/>
    <x v="0"/>
    <x v="68"/>
    <x v="2"/>
    <x v="0"/>
    <n v="129"/>
    <x v="0"/>
    <n v="2"/>
    <x v="1"/>
    <n v="244"/>
    <x v="164"/>
    <n v="790393"/>
    <n v="433"/>
    <n v="7.2166666666666668"/>
    <n v="553"/>
    <n v="437087329"/>
  </r>
  <r>
    <x v="37"/>
    <x v="1"/>
    <x v="0"/>
    <x v="144"/>
    <x v="21"/>
    <x v="0"/>
    <n v="119"/>
    <x v="1"/>
    <n v="3"/>
    <x v="2"/>
    <n v="134"/>
    <x v="180"/>
    <n v="736006"/>
    <n v="1964"/>
    <n v="32.733333333333334"/>
    <n v="414"/>
    <n v="304706484"/>
  </r>
  <r>
    <x v="37"/>
    <x v="1"/>
    <x v="0"/>
    <x v="110"/>
    <x v="20"/>
    <x v="0"/>
    <n v="131"/>
    <x v="17"/>
    <n v="2"/>
    <x v="1"/>
    <n v="256"/>
    <x v="57"/>
    <n v="722388"/>
    <n v="3609"/>
    <n v="60.15"/>
    <n v="535"/>
    <n v="386477580"/>
  </r>
  <r>
    <x v="37"/>
    <x v="1"/>
    <x v="0"/>
    <x v="201"/>
    <x v="7"/>
    <x v="0"/>
    <n v="123"/>
    <x v="15"/>
    <n v="1"/>
    <x v="0"/>
    <n v="150"/>
    <x v="138"/>
    <n v="570764"/>
    <n v="2635"/>
    <n v="43.916666666666664"/>
    <n v="420"/>
    <n v="239720880"/>
  </r>
  <r>
    <x v="37"/>
    <x v="1"/>
    <x v="0"/>
    <x v="45"/>
    <x v="16"/>
    <x v="0"/>
    <n v="124"/>
    <x v="4"/>
    <n v="2"/>
    <x v="1"/>
    <n v="97"/>
    <x v="181"/>
    <n v="464976"/>
    <n v="3676"/>
    <n v="61.266666666666666"/>
    <n v="592"/>
    <n v="275265792"/>
  </r>
  <r>
    <x v="37"/>
    <x v="1"/>
    <x v="0"/>
    <x v="202"/>
    <x v="21"/>
    <x v="0"/>
    <n v="118"/>
    <x v="6"/>
    <n v="1"/>
    <x v="0"/>
    <n v="215"/>
    <x v="79"/>
    <n v="377319"/>
    <n v="4616"/>
    <n v="76.933333333333337"/>
    <n v="386"/>
    <n v="145645134"/>
  </r>
  <r>
    <x v="37"/>
    <x v="1"/>
    <x v="0"/>
    <x v="174"/>
    <x v="10"/>
    <x v="4"/>
    <n v="127"/>
    <x v="8"/>
    <n v="1"/>
    <x v="0"/>
    <n v="92"/>
    <x v="69"/>
    <n v="286651"/>
    <n v="2175"/>
    <n v="36.25"/>
    <n v="551"/>
    <n v="157944701"/>
  </r>
  <r>
    <x v="37"/>
    <x v="1"/>
    <x v="0"/>
    <x v="121"/>
    <x v="7"/>
    <x v="0"/>
    <n v="131"/>
    <x v="17"/>
    <n v="2"/>
    <x v="1"/>
    <n v="26"/>
    <x v="182"/>
    <n v="285651"/>
    <n v="1447"/>
    <n v="24.116666666666667"/>
    <n v="335"/>
    <n v="95693085"/>
  </r>
  <r>
    <x v="37"/>
    <x v="1"/>
    <x v="0"/>
    <x v="203"/>
    <x v="21"/>
    <x v="3"/>
    <n v="123"/>
    <x v="15"/>
    <n v="3"/>
    <x v="2"/>
    <n v="120"/>
    <x v="27"/>
    <n v="284056"/>
    <n v="1992"/>
    <n v="33.200000000000003"/>
    <n v="384"/>
    <n v="109077504"/>
  </r>
  <r>
    <x v="37"/>
    <x v="1"/>
    <x v="0"/>
    <x v="29"/>
    <x v="27"/>
    <x v="3"/>
    <n v="114"/>
    <x v="9"/>
    <n v="1"/>
    <x v="0"/>
    <n v="245"/>
    <x v="149"/>
    <n v="245763"/>
    <n v="4811"/>
    <n v="80.183333333333337"/>
    <n v="396"/>
    <n v="97322148"/>
  </r>
  <r>
    <x v="37"/>
    <x v="1"/>
    <x v="0"/>
    <x v="72"/>
    <x v="20"/>
    <x v="0"/>
    <n v="117"/>
    <x v="12"/>
    <n v="1"/>
    <x v="0"/>
    <n v="12"/>
    <x v="134"/>
    <n v="187430"/>
    <n v="1347"/>
    <n v="22.45"/>
    <n v="570"/>
    <n v="106835100"/>
  </r>
  <r>
    <x v="37"/>
    <x v="1"/>
    <x v="0"/>
    <x v="59"/>
    <x v="2"/>
    <x v="4"/>
    <n v="121"/>
    <x v="21"/>
    <n v="1"/>
    <x v="0"/>
    <n v="196"/>
    <x v="112"/>
    <n v="141086"/>
    <n v="2108"/>
    <n v="35.133333333333333"/>
    <n v="617"/>
    <n v="87050062"/>
  </r>
  <r>
    <x v="37"/>
    <x v="1"/>
    <x v="0"/>
    <x v="114"/>
    <x v="25"/>
    <x v="4"/>
    <n v="124"/>
    <x v="4"/>
    <n v="3"/>
    <x v="2"/>
    <n v="115"/>
    <x v="183"/>
    <n v="652"/>
    <n v="3586"/>
    <n v="59.766666666666666"/>
    <n v="691"/>
    <n v="450532"/>
  </r>
  <r>
    <x v="38"/>
    <x v="1"/>
    <x v="0"/>
    <x v="107"/>
    <x v="23"/>
    <x v="4"/>
    <n v="126"/>
    <x v="10"/>
    <n v="1"/>
    <x v="0"/>
    <n v="153"/>
    <x v="147"/>
    <n v="804646"/>
    <n v="2665"/>
    <n v="44.416666666666664"/>
    <n v="313"/>
    <n v="251854198"/>
  </r>
  <r>
    <x v="38"/>
    <x v="1"/>
    <x v="0"/>
    <x v="204"/>
    <x v="2"/>
    <x v="5"/>
    <n v="124"/>
    <x v="4"/>
    <n v="3"/>
    <x v="2"/>
    <n v="107"/>
    <x v="136"/>
    <n v="58602"/>
    <n v="2988"/>
    <n v="49.8"/>
    <n v="392"/>
    <n v="22971984"/>
  </r>
  <r>
    <x v="38"/>
    <x v="1"/>
    <x v="0"/>
    <x v="205"/>
    <x v="15"/>
    <x v="5"/>
    <n v="124"/>
    <x v="4"/>
    <n v="1"/>
    <x v="0"/>
    <n v="3"/>
    <x v="85"/>
    <n v="37889"/>
    <n v="1855"/>
    <n v="30.916666666666668"/>
    <n v="420"/>
    <n v="15913380"/>
  </r>
  <r>
    <x v="39"/>
    <x v="1"/>
    <x v="0"/>
    <x v="206"/>
    <x v="12"/>
    <x v="4"/>
    <n v="126"/>
    <x v="10"/>
    <n v="2"/>
    <x v="1"/>
    <n v="101"/>
    <x v="92"/>
    <n v="654429"/>
    <n v="2052"/>
    <n v="34.200000000000003"/>
    <n v="329"/>
    <n v="215307141"/>
  </r>
  <r>
    <x v="39"/>
    <x v="1"/>
    <x v="0"/>
    <x v="79"/>
    <x v="2"/>
    <x v="3"/>
    <n v="113"/>
    <x v="14"/>
    <n v="1"/>
    <x v="0"/>
    <n v="166"/>
    <x v="0"/>
    <n v="393107"/>
    <n v="2680"/>
    <n v="44.666666666666664"/>
    <n v="325"/>
    <n v="127759775"/>
  </r>
  <r>
    <x v="39"/>
    <x v="1"/>
    <x v="0"/>
    <x v="20"/>
    <x v="5"/>
    <x v="4"/>
    <n v="114"/>
    <x v="9"/>
    <n v="1"/>
    <x v="0"/>
    <n v="55"/>
    <x v="43"/>
    <n v="226672"/>
    <n v="3017"/>
    <n v="50.283333333333331"/>
    <n v="418"/>
    <n v="94748896"/>
  </r>
  <r>
    <x v="39"/>
    <x v="1"/>
    <x v="0"/>
    <x v="20"/>
    <x v="3"/>
    <x v="4"/>
    <n v="131"/>
    <x v="17"/>
    <n v="1"/>
    <x v="0"/>
    <n v="102"/>
    <x v="30"/>
    <n v="194264"/>
    <n v="523"/>
    <n v="8.7166666666666668"/>
    <n v="300"/>
    <n v="58279200"/>
  </r>
  <r>
    <x v="39"/>
    <x v="1"/>
    <x v="0"/>
    <x v="108"/>
    <x v="12"/>
    <x v="3"/>
    <n v="117"/>
    <x v="12"/>
    <n v="3"/>
    <x v="2"/>
    <n v="172"/>
    <x v="106"/>
    <n v="101492"/>
    <n v="3852"/>
    <n v="64.2"/>
    <n v="403"/>
    <n v="40901276"/>
  </r>
  <r>
    <x v="39"/>
    <x v="1"/>
    <x v="0"/>
    <x v="207"/>
    <x v="29"/>
    <x v="3"/>
    <n v="132"/>
    <x v="18"/>
    <n v="3"/>
    <x v="2"/>
    <n v="23"/>
    <x v="184"/>
    <n v="6829"/>
    <n v="2801"/>
    <n v="46.68333333333333"/>
    <n v="666"/>
    <n v="4548114"/>
  </r>
  <r>
    <x v="40"/>
    <x v="1"/>
    <x v="0"/>
    <x v="194"/>
    <x v="7"/>
    <x v="4"/>
    <n v="122"/>
    <x v="7"/>
    <n v="1"/>
    <x v="0"/>
    <n v="7"/>
    <x v="50"/>
    <n v="876213"/>
    <n v="2431"/>
    <n v="40.516666666666666"/>
    <n v="390"/>
    <n v="341723070"/>
  </r>
  <r>
    <x v="40"/>
    <x v="1"/>
    <x v="0"/>
    <x v="171"/>
    <x v="11"/>
    <x v="4"/>
    <n v="132"/>
    <x v="18"/>
    <n v="3"/>
    <x v="2"/>
    <n v="39"/>
    <x v="185"/>
    <n v="860658"/>
    <n v="1016"/>
    <n v="16.933333333333334"/>
    <n v="418"/>
    <n v="359755044"/>
  </r>
  <r>
    <x v="40"/>
    <x v="1"/>
    <x v="0"/>
    <x v="107"/>
    <x v="19"/>
    <x v="3"/>
    <n v="129"/>
    <x v="0"/>
    <n v="3"/>
    <x v="2"/>
    <n v="118"/>
    <x v="88"/>
    <n v="774425"/>
    <n v="495"/>
    <n v="8.25"/>
    <n v="402"/>
    <n v="311318850"/>
  </r>
  <r>
    <x v="40"/>
    <x v="1"/>
    <x v="0"/>
    <x v="208"/>
    <x v="17"/>
    <x v="1"/>
    <n v="127"/>
    <x v="8"/>
    <n v="1"/>
    <x v="0"/>
    <n v="202"/>
    <x v="186"/>
    <n v="576793"/>
    <n v="2568"/>
    <n v="42.8"/>
    <n v="608"/>
    <n v="350690144"/>
  </r>
  <r>
    <x v="40"/>
    <x v="1"/>
    <x v="0"/>
    <x v="122"/>
    <x v="28"/>
    <x v="4"/>
    <n v="120"/>
    <x v="3"/>
    <n v="3"/>
    <x v="2"/>
    <n v="59"/>
    <x v="48"/>
    <n v="478816"/>
    <n v="180"/>
    <n v="3"/>
    <n v="419"/>
    <n v="200623904"/>
  </r>
  <r>
    <x v="40"/>
    <x v="1"/>
    <x v="0"/>
    <x v="209"/>
    <x v="3"/>
    <x v="1"/>
    <n v="133"/>
    <x v="5"/>
    <n v="3"/>
    <x v="2"/>
    <n v="162"/>
    <x v="68"/>
    <n v="458726"/>
    <n v="103"/>
    <n v="1.7166666666666666"/>
    <n v="333"/>
    <n v="152755758"/>
  </r>
  <r>
    <x v="40"/>
    <x v="1"/>
    <x v="0"/>
    <x v="80"/>
    <x v="24"/>
    <x v="4"/>
    <n v="133"/>
    <x v="5"/>
    <n v="2"/>
    <x v="1"/>
    <n v="174"/>
    <x v="161"/>
    <n v="418010"/>
    <n v="3779"/>
    <n v="62.983333333333334"/>
    <n v="401"/>
    <n v="167622010"/>
  </r>
  <r>
    <x v="40"/>
    <x v="1"/>
    <x v="0"/>
    <x v="156"/>
    <x v="10"/>
    <x v="3"/>
    <n v="112"/>
    <x v="16"/>
    <n v="1"/>
    <x v="0"/>
    <n v="89"/>
    <x v="168"/>
    <n v="326066"/>
    <n v="3034"/>
    <n v="50.56666666666667"/>
    <n v="692"/>
    <n v="225637672"/>
  </r>
  <r>
    <x v="40"/>
    <x v="1"/>
    <x v="0"/>
    <x v="164"/>
    <x v="5"/>
    <x v="4"/>
    <n v="131"/>
    <x v="17"/>
    <n v="1"/>
    <x v="0"/>
    <n v="128"/>
    <x v="172"/>
    <n v="191022"/>
    <n v="3510"/>
    <n v="58.5"/>
    <n v="310"/>
    <n v="59216820"/>
  </r>
  <r>
    <x v="40"/>
    <x v="1"/>
    <x v="0"/>
    <x v="52"/>
    <x v="13"/>
    <x v="0"/>
    <n v="127"/>
    <x v="8"/>
    <n v="2"/>
    <x v="1"/>
    <n v="228"/>
    <x v="144"/>
    <n v="135852"/>
    <n v="3672"/>
    <n v="61.2"/>
    <n v="499"/>
    <n v="67790148"/>
  </r>
  <r>
    <x v="41"/>
    <x v="1"/>
    <x v="0"/>
    <x v="90"/>
    <x v="21"/>
    <x v="3"/>
    <n v="114"/>
    <x v="9"/>
    <n v="3"/>
    <x v="2"/>
    <n v="263"/>
    <x v="107"/>
    <n v="823021"/>
    <n v="705"/>
    <n v="11.75"/>
    <n v="634"/>
    <n v="521795314"/>
  </r>
  <r>
    <x v="42"/>
    <x v="1"/>
    <x v="0"/>
    <x v="205"/>
    <x v="20"/>
    <x v="0"/>
    <n v="131"/>
    <x v="17"/>
    <n v="2"/>
    <x v="1"/>
    <n v="58"/>
    <x v="159"/>
    <n v="989184"/>
    <n v="4387"/>
    <n v="73.11666666666666"/>
    <n v="556"/>
    <n v="549986304"/>
  </r>
  <r>
    <x v="42"/>
    <x v="1"/>
    <x v="0"/>
    <x v="103"/>
    <x v="4"/>
    <x v="3"/>
    <n v="120"/>
    <x v="3"/>
    <n v="2"/>
    <x v="1"/>
    <n v="181"/>
    <x v="76"/>
    <n v="967872"/>
    <n v="2939"/>
    <n v="48.983333333333334"/>
    <n v="450"/>
    <n v="435542400"/>
  </r>
  <r>
    <x v="42"/>
    <x v="1"/>
    <x v="0"/>
    <x v="210"/>
    <x v="19"/>
    <x v="3"/>
    <n v="128"/>
    <x v="11"/>
    <n v="1"/>
    <x v="0"/>
    <n v="243"/>
    <x v="187"/>
    <n v="950938"/>
    <n v="4538"/>
    <n v="75.63333333333334"/>
    <n v="309"/>
    <n v="293839842"/>
  </r>
  <r>
    <x v="42"/>
    <x v="1"/>
    <x v="0"/>
    <x v="67"/>
    <x v="26"/>
    <x v="4"/>
    <n v="133"/>
    <x v="5"/>
    <n v="2"/>
    <x v="1"/>
    <n v="206"/>
    <x v="188"/>
    <n v="917025"/>
    <n v="2085"/>
    <n v="34.75"/>
    <n v="477"/>
    <n v="437420925"/>
  </r>
  <r>
    <x v="42"/>
    <x v="1"/>
    <x v="0"/>
    <x v="211"/>
    <x v="20"/>
    <x v="4"/>
    <n v="119"/>
    <x v="1"/>
    <n v="1"/>
    <x v="0"/>
    <n v="140"/>
    <x v="123"/>
    <n v="886421"/>
    <n v="1691"/>
    <n v="28.183333333333334"/>
    <n v="288"/>
    <n v="255289248"/>
  </r>
  <r>
    <x v="42"/>
    <x v="1"/>
    <x v="0"/>
    <x v="40"/>
    <x v="21"/>
    <x v="3"/>
    <n v="126"/>
    <x v="10"/>
    <n v="2"/>
    <x v="1"/>
    <n v="187"/>
    <x v="160"/>
    <n v="851481"/>
    <n v="3190"/>
    <n v="53.166666666666664"/>
    <n v="647"/>
    <n v="550908207"/>
  </r>
  <r>
    <x v="42"/>
    <x v="1"/>
    <x v="0"/>
    <x v="212"/>
    <x v="14"/>
    <x v="4"/>
    <n v="131"/>
    <x v="17"/>
    <n v="1"/>
    <x v="0"/>
    <n v="70"/>
    <x v="189"/>
    <n v="805811"/>
    <n v="4466"/>
    <n v="74.433333333333337"/>
    <n v="560"/>
    <n v="451254160"/>
  </r>
  <r>
    <x v="42"/>
    <x v="1"/>
    <x v="0"/>
    <x v="70"/>
    <x v="1"/>
    <x v="1"/>
    <n v="114"/>
    <x v="9"/>
    <n v="3"/>
    <x v="2"/>
    <n v="259"/>
    <x v="190"/>
    <n v="747092"/>
    <n v="1834"/>
    <n v="30.566666666666666"/>
    <n v="691"/>
    <n v="516240572"/>
  </r>
  <r>
    <x v="42"/>
    <x v="1"/>
    <x v="0"/>
    <x v="78"/>
    <x v="20"/>
    <x v="3"/>
    <n v="112"/>
    <x v="16"/>
    <n v="3"/>
    <x v="2"/>
    <n v="199"/>
    <x v="45"/>
    <n v="716076"/>
    <n v="4881"/>
    <n v="81.349999999999994"/>
    <n v="317"/>
    <n v="226996092"/>
  </r>
  <r>
    <x v="42"/>
    <x v="1"/>
    <x v="0"/>
    <x v="32"/>
    <x v="17"/>
    <x v="5"/>
    <n v="124"/>
    <x v="4"/>
    <n v="3"/>
    <x v="2"/>
    <n v="211"/>
    <x v="117"/>
    <n v="691374"/>
    <n v="2617"/>
    <n v="43.616666666666667"/>
    <n v="593"/>
    <n v="409984782"/>
  </r>
  <r>
    <x v="42"/>
    <x v="1"/>
    <x v="0"/>
    <x v="213"/>
    <x v="27"/>
    <x v="4"/>
    <n v="121"/>
    <x v="21"/>
    <n v="2"/>
    <x v="1"/>
    <n v="90"/>
    <x v="70"/>
    <n v="668606"/>
    <n v="3756"/>
    <n v="62.6"/>
    <n v="616"/>
    <n v="411861296"/>
  </r>
  <r>
    <x v="42"/>
    <x v="1"/>
    <x v="0"/>
    <x v="105"/>
    <x v="21"/>
    <x v="3"/>
    <n v="112"/>
    <x v="16"/>
    <n v="2"/>
    <x v="1"/>
    <n v="57"/>
    <x v="163"/>
    <n v="563453"/>
    <n v="3093"/>
    <n v="51.55"/>
    <n v="427"/>
    <n v="240594431"/>
  </r>
  <r>
    <x v="42"/>
    <x v="1"/>
    <x v="0"/>
    <x v="162"/>
    <x v="7"/>
    <x v="5"/>
    <n v="128"/>
    <x v="11"/>
    <n v="3"/>
    <x v="2"/>
    <n v="235"/>
    <x v="51"/>
    <n v="558144"/>
    <n v="4348"/>
    <n v="72.466666666666669"/>
    <n v="299"/>
    <n v="166885056"/>
  </r>
  <r>
    <x v="42"/>
    <x v="1"/>
    <x v="0"/>
    <x v="214"/>
    <x v="13"/>
    <x v="5"/>
    <n v="132"/>
    <x v="18"/>
    <n v="2"/>
    <x v="1"/>
    <n v="129"/>
    <x v="191"/>
    <n v="550958"/>
    <n v="3328"/>
    <n v="55.466666666666669"/>
    <n v="681"/>
    <n v="375202398"/>
  </r>
  <r>
    <x v="42"/>
    <x v="1"/>
    <x v="0"/>
    <x v="108"/>
    <x v="6"/>
    <x v="5"/>
    <n v="128"/>
    <x v="11"/>
    <n v="2"/>
    <x v="1"/>
    <n v="143"/>
    <x v="111"/>
    <n v="466956"/>
    <n v="2590"/>
    <n v="43.166666666666664"/>
    <n v="615"/>
    <n v="287177940"/>
  </r>
  <r>
    <x v="42"/>
    <x v="1"/>
    <x v="0"/>
    <x v="52"/>
    <x v="13"/>
    <x v="5"/>
    <n v="128"/>
    <x v="11"/>
    <n v="2"/>
    <x v="1"/>
    <n v="93"/>
    <x v="141"/>
    <n v="444285"/>
    <n v="1159"/>
    <n v="19.316666666666666"/>
    <n v="629"/>
    <n v="279455265"/>
  </r>
  <r>
    <x v="42"/>
    <x v="1"/>
    <x v="0"/>
    <x v="190"/>
    <x v="27"/>
    <x v="3"/>
    <n v="118"/>
    <x v="6"/>
    <n v="2"/>
    <x v="1"/>
    <n v="249"/>
    <x v="121"/>
    <n v="403808"/>
    <n v="1032"/>
    <n v="17.2"/>
    <n v="569"/>
    <n v="229766752"/>
  </r>
  <r>
    <x v="42"/>
    <x v="1"/>
    <x v="0"/>
    <x v="119"/>
    <x v="26"/>
    <x v="0"/>
    <n v="112"/>
    <x v="16"/>
    <n v="1"/>
    <x v="0"/>
    <n v="15"/>
    <x v="192"/>
    <n v="367253"/>
    <n v="3823"/>
    <n v="63.716666666666669"/>
    <n v="468"/>
    <n v="171874404"/>
  </r>
  <r>
    <x v="42"/>
    <x v="1"/>
    <x v="0"/>
    <x v="167"/>
    <x v="27"/>
    <x v="0"/>
    <n v="127"/>
    <x v="8"/>
    <n v="3"/>
    <x v="2"/>
    <n v="124"/>
    <x v="193"/>
    <n v="342784"/>
    <n v="2148"/>
    <n v="35.799999999999997"/>
    <n v="672"/>
    <n v="230350848"/>
  </r>
  <r>
    <x v="42"/>
    <x v="1"/>
    <x v="0"/>
    <x v="215"/>
    <x v="29"/>
    <x v="3"/>
    <n v="120"/>
    <x v="3"/>
    <n v="1"/>
    <x v="0"/>
    <n v="49"/>
    <x v="154"/>
    <n v="323342"/>
    <n v="2863"/>
    <n v="47.716666666666669"/>
    <n v="635"/>
    <n v="205322170"/>
  </r>
  <r>
    <x v="42"/>
    <x v="1"/>
    <x v="0"/>
    <x v="131"/>
    <x v="19"/>
    <x v="0"/>
    <n v="112"/>
    <x v="16"/>
    <n v="1"/>
    <x v="0"/>
    <n v="131"/>
    <x v="194"/>
    <n v="146006"/>
    <n v="3121"/>
    <n v="52.016666666666666"/>
    <n v="296"/>
    <n v="43217776"/>
  </r>
  <r>
    <x v="42"/>
    <x v="1"/>
    <x v="0"/>
    <x v="104"/>
    <x v="0"/>
    <x v="5"/>
    <n v="116"/>
    <x v="13"/>
    <n v="3"/>
    <x v="2"/>
    <n v="111"/>
    <x v="49"/>
    <n v="100781"/>
    <n v="3462"/>
    <n v="57.7"/>
    <n v="559"/>
    <n v="56336579"/>
  </r>
  <r>
    <x v="43"/>
    <x v="1"/>
    <x v="0"/>
    <x v="52"/>
    <x v="6"/>
    <x v="4"/>
    <n v="114"/>
    <x v="9"/>
    <n v="1"/>
    <x v="0"/>
    <n v="153"/>
    <x v="147"/>
    <n v="995822"/>
    <n v="2744"/>
    <n v="45.733333333333334"/>
    <n v="343"/>
    <n v="341566946"/>
  </r>
  <r>
    <x v="43"/>
    <x v="1"/>
    <x v="0"/>
    <x v="147"/>
    <x v="10"/>
    <x v="4"/>
    <n v="116"/>
    <x v="13"/>
    <n v="1"/>
    <x v="0"/>
    <n v="129"/>
    <x v="191"/>
    <n v="924009"/>
    <n v="4521"/>
    <n v="75.349999999999994"/>
    <n v="412"/>
    <n v="380691708"/>
  </r>
  <r>
    <x v="43"/>
    <x v="1"/>
    <x v="0"/>
    <x v="165"/>
    <x v="19"/>
    <x v="1"/>
    <n v="114"/>
    <x v="9"/>
    <n v="2"/>
    <x v="1"/>
    <n v="171"/>
    <x v="156"/>
    <n v="903199"/>
    <n v="3927"/>
    <n v="65.45"/>
    <n v="431"/>
    <n v="389278769"/>
  </r>
  <r>
    <x v="43"/>
    <x v="1"/>
    <x v="0"/>
    <x v="216"/>
    <x v="10"/>
    <x v="5"/>
    <n v="132"/>
    <x v="18"/>
    <n v="2"/>
    <x v="1"/>
    <n v="115"/>
    <x v="183"/>
    <n v="811658"/>
    <n v="4530"/>
    <n v="75.5"/>
    <n v="406"/>
    <n v="329533148"/>
  </r>
  <r>
    <x v="43"/>
    <x v="1"/>
    <x v="0"/>
    <x v="93"/>
    <x v="25"/>
    <x v="5"/>
    <n v="114"/>
    <x v="9"/>
    <n v="2"/>
    <x v="1"/>
    <n v="103"/>
    <x v="14"/>
    <n v="773063"/>
    <n v="822"/>
    <n v="13.7"/>
    <n v="637"/>
    <n v="492441131"/>
  </r>
  <r>
    <x v="43"/>
    <x v="1"/>
    <x v="0"/>
    <x v="124"/>
    <x v="21"/>
    <x v="4"/>
    <n v="114"/>
    <x v="9"/>
    <n v="1"/>
    <x v="0"/>
    <n v="21"/>
    <x v="195"/>
    <n v="743095"/>
    <n v="2164"/>
    <n v="36.06666666666667"/>
    <n v="615"/>
    <n v="457003425"/>
  </r>
  <r>
    <x v="43"/>
    <x v="1"/>
    <x v="0"/>
    <x v="69"/>
    <x v="11"/>
    <x v="5"/>
    <n v="120"/>
    <x v="3"/>
    <n v="3"/>
    <x v="2"/>
    <n v="71"/>
    <x v="175"/>
    <n v="613237"/>
    <n v="4422"/>
    <n v="73.7"/>
    <n v="605"/>
    <n v="371008385"/>
  </r>
  <r>
    <x v="43"/>
    <x v="1"/>
    <x v="0"/>
    <x v="105"/>
    <x v="7"/>
    <x v="5"/>
    <n v="133"/>
    <x v="5"/>
    <n v="2"/>
    <x v="1"/>
    <n v="12"/>
    <x v="134"/>
    <n v="391857"/>
    <n v="617"/>
    <n v="10.283333333333333"/>
    <n v="352"/>
    <n v="137933664"/>
  </r>
  <r>
    <x v="43"/>
    <x v="1"/>
    <x v="0"/>
    <x v="77"/>
    <x v="15"/>
    <x v="5"/>
    <n v="120"/>
    <x v="3"/>
    <n v="2"/>
    <x v="1"/>
    <n v="21"/>
    <x v="195"/>
    <n v="90191"/>
    <n v="3740"/>
    <n v="62.333333333333336"/>
    <n v="620"/>
    <n v="55918420"/>
  </r>
  <r>
    <x v="43"/>
    <x v="1"/>
    <x v="0"/>
    <x v="195"/>
    <x v="5"/>
    <x v="0"/>
    <n v="122"/>
    <x v="7"/>
    <n v="1"/>
    <x v="0"/>
    <n v="209"/>
    <x v="196"/>
    <n v="87321"/>
    <n v="780"/>
    <n v="13"/>
    <n v="534"/>
    <n v="46629414"/>
  </r>
  <r>
    <x v="43"/>
    <x v="1"/>
    <x v="0"/>
    <x v="204"/>
    <x v="26"/>
    <x v="0"/>
    <n v="114"/>
    <x v="9"/>
    <n v="3"/>
    <x v="2"/>
    <n v="75"/>
    <x v="197"/>
    <n v="81966"/>
    <n v="599"/>
    <n v="9.9833333333333325"/>
    <n v="646"/>
    <n v="52950036"/>
  </r>
  <r>
    <x v="43"/>
    <x v="1"/>
    <x v="0"/>
    <x v="217"/>
    <x v="17"/>
    <x v="4"/>
    <n v="123"/>
    <x v="15"/>
    <n v="2"/>
    <x v="1"/>
    <n v="180"/>
    <x v="198"/>
    <n v="75167"/>
    <n v="507"/>
    <n v="8.4499999999999993"/>
    <n v="697"/>
    <n v="52391399"/>
  </r>
  <r>
    <x v="43"/>
    <x v="1"/>
    <x v="0"/>
    <x v="37"/>
    <x v="0"/>
    <x v="5"/>
    <n v="114"/>
    <x v="9"/>
    <n v="3"/>
    <x v="2"/>
    <n v="59"/>
    <x v="48"/>
    <n v="67628"/>
    <n v="258"/>
    <n v="4.3"/>
    <n v="335"/>
    <n v="22655380"/>
  </r>
  <r>
    <x v="44"/>
    <x v="1"/>
    <x v="0"/>
    <x v="33"/>
    <x v="19"/>
    <x v="5"/>
    <n v="117"/>
    <x v="12"/>
    <n v="1"/>
    <x v="0"/>
    <n v="182"/>
    <x v="103"/>
    <n v="980584"/>
    <n v="4403"/>
    <n v="73.38333333333334"/>
    <n v="383"/>
    <n v="375563672"/>
  </r>
  <r>
    <x v="44"/>
    <x v="1"/>
    <x v="0"/>
    <x v="98"/>
    <x v="5"/>
    <x v="4"/>
    <n v="123"/>
    <x v="15"/>
    <n v="1"/>
    <x v="0"/>
    <n v="64"/>
    <x v="199"/>
    <n v="715444"/>
    <n v="2741"/>
    <n v="45.68333333333333"/>
    <n v="613"/>
    <n v="438567172"/>
  </r>
  <r>
    <x v="44"/>
    <x v="1"/>
    <x v="0"/>
    <x v="218"/>
    <x v="24"/>
    <x v="3"/>
    <n v="118"/>
    <x v="6"/>
    <n v="1"/>
    <x v="0"/>
    <n v="49"/>
    <x v="154"/>
    <n v="625836"/>
    <n v="1615"/>
    <n v="26.916666666666668"/>
    <n v="670"/>
    <n v="419310120"/>
  </r>
  <r>
    <x v="44"/>
    <x v="1"/>
    <x v="0"/>
    <x v="0"/>
    <x v="27"/>
    <x v="3"/>
    <n v="122"/>
    <x v="7"/>
    <n v="3"/>
    <x v="2"/>
    <n v="27"/>
    <x v="38"/>
    <n v="486691"/>
    <n v="2295"/>
    <n v="38.25"/>
    <n v="540"/>
    <n v="262813140"/>
  </r>
  <r>
    <x v="44"/>
    <x v="1"/>
    <x v="0"/>
    <x v="219"/>
    <x v="18"/>
    <x v="4"/>
    <n v="122"/>
    <x v="7"/>
    <n v="1"/>
    <x v="0"/>
    <n v="197"/>
    <x v="155"/>
    <n v="439907"/>
    <n v="3974"/>
    <n v="66.233333333333334"/>
    <n v="622"/>
    <n v="273622154"/>
  </r>
  <r>
    <x v="44"/>
    <x v="1"/>
    <x v="0"/>
    <x v="214"/>
    <x v="14"/>
    <x v="4"/>
    <n v="121"/>
    <x v="21"/>
    <n v="2"/>
    <x v="1"/>
    <n v="128"/>
    <x v="172"/>
    <n v="352251"/>
    <n v="2998"/>
    <n v="49.966666666666669"/>
    <n v="469"/>
    <n v="165205719"/>
  </r>
  <r>
    <x v="44"/>
    <x v="1"/>
    <x v="0"/>
    <x v="99"/>
    <x v="26"/>
    <x v="5"/>
    <n v="114"/>
    <x v="9"/>
    <n v="3"/>
    <x v="2"/>
    <n v="13"/>
    <x v="200"/>
    <n v="263518"/>
    <n v="79"/>
    <n v="1.3166666666666667"/>
    <n v="322"/>
    <n v="84852796"/>
  </r>
  <r>
    <x v="44"/>
    <x v="1"/>
    <x v="0"/>
    <x v="3"/>
    <x v="13"/>
    <x v="5"/>
    <n v="126"/>
    <x v="10"/>
    <n v="1"/>
    <x v="0"/>
    <n v="13"/>
    <x v="200"/>
    <n v="256466"/>
    <n v="3529"/>
    <n v="58.81666666666667"/>
    <n v="460"/>
    <n v="117974360"/>
  </r>
  <r>
    <x v="44"/>
    <x v="1"/>
    <x v="0"/>
    <x v="132"/>
    <x v="21"/>
    <x v="4"/>
    <n v="116"/>
    <x v="13"/>
    <n v="3"/>
    <x v="2"/>
    <n v="83"/>
    <x v="201"/>
    <n v="228065"/>
    <n v="986"/>
    <n v="16.433333333333334"/>
    <n v="598"/>
    <n v="136382870"/>
  </r>
  <r>
    <x v="44"/>
    <x v="1"/>
    <x v="0"/>
    <x v="117"/>
    <x v="13"/>
    <x v="4"/>
    <n v="113"/>
    <x v="14"/>
    <n v="3"/>
    <x v="2"/>
    <n v="86"/>
    <x v="47"/>
    <n v="195663"/>
    <n v="3029"/>
    <n v="50.483333333333334"/>
    <n v="390"/>
    <n v="76308570"/>
  </r>
  <r>
    <x v="44"/>
    <x v="1"/>
    <x v="0"/>
    <x v="106"/>
    <x v="4"/>
    <x v="1"/>
    <n v="123"/>
    <x v="15"/>
    <n v="2"/>
    <x v="1"/>
    <n v="114"/>
    <x v="41"/>
    <n v="24497"/>
    <n v="4144"/>
    <n v="69.066666666666663"/>
    <n v="492"/>
    <n v="12052524"/>
  </r>
  <r>
    <x v="45"/>
    <x v="1"/>
    <x v="0"/>
    <x v="211"/>
    <x v="25"/>
    <x v="4"/>
    <n v="121"/>
    <x v="21"/>
    <n v="1"/>
    <x v="0"/>
    <n v="122"/>
    <x v="166"/>
    <n v="766579"/>
    <n v="1911"/>
    <n v="31.85"/>
    <n v="307"/>
    <n v="235339753"/>
  </r>
  <r>
    <x v="45"/>
    <x v="1"/>
    <x v="0"/>
    <x v="111"/>
    <x v="16"/>
    <x v="4"/>
    <n v="113"/>
    <x v="14"/>
    <n v="1"/>
    <x v="0"/>
    <n v="10"/>
    <x v="81"/>
    <n v="745439"/>
    <n v="14"/>
    <n v="0.23333333333333334"/>
    <n v="630"/>
    <n v="469626570"/>
  </r>
  <r>
    <x v="45"/>
    <x v="1"/>
    <x v="0"/>
    <x v="220"/>
    <x v="15"/>
    <x v="0"/>
    <n v="130"/>
    <x v="19"/>
    <n v="1"/>
    <x v="0"/>
    <n v="243"/>
    <x v="187"/>
    <n v="530164"/>
    <n v="4312"/>
    <n v="71.86666666666666"/>
    <n v="499"/>
    <n v="264551836"/>
  </r>
  <r>
    <x v="45"/>
    <x v="1"/>
    <x v="0"/>
    <x v="199"/>
    <x v="1"/>
    <x v="4"/>
    <n v="119"/>
    <x v="1"/>
    <n v="1"/>
    <x v="0"/>
    <n v="58"/>
    <x v="159"/>
    <n v="466180"/>
    <n v="3916"/>
    <n v="65.266666666666666"/>
    <n v="474"/>
    <n v="220969320"/>
  </r>
  <r>
    <x v="45"/>
    <x v="1"/>
    <x v="0"/>
    <x v="195"/>
    <x v="21"/>
    <x v="0"/>
    <n v="124"/>
    <x v="4"/>
    <n v="3"/>
    <x v="2"/>
    <n v="227"/>
    <x v="202"/>
    <n v="127934"/>
    <n v="1403"/>
    <n v="23.383333333333333"/>
    <n v="306"/>
    <n v="39147804"/>
  </r>
  <r>
    <x v="45"/>
    <x v="1"/>
    <x v="0"/>
    <x v="221"/>
    <x v="20"/>
    <x v="0"/>
    <n v="131"/>
    <x v="17"/>
    <n v="2"/>
    <x v="1"/>
    <n v="128"/>
    <x v="172"/>
    <n v="100115"/>
    <n v="1324"/>
    <n v="22.066666666666666"/>
    <n v="320"/>
    <n v="32036800"/>
  </r>
  <r>
    <x v="46"/>
    <x v="1"/>
    <x v="0"/>
    <x v="215"/>
    <x v="7"/>
    <x v="4"/>
    <n v="128"/>
    <x v="11"/>
    <n v="2"/>
    <x v="1"/>
    <n v="225"/>
    <x v="203"/>
    <n v="807249"/>
    <n v="2910"/>
    <n v="48.5"/>
    <n v="401"/>
    <n v="323706849"/>
  </r>
  <r>
    <x v="46"/>
    <x v="1"/>
    <x v="0"/>
    <x v="152"/>
    <x v="6"/>
    <x v="4"/>
    <n v="119"/>
    <x v="1"/>
    <n v="1"/>
    <x v="0"/>
    <n v="180"/>
    <x v="198"/>
    <n v="753070"/>
    <n v="4324"/>
    <n v="72.066666666666663"/>
    <n v="322"/>
    <n v="242488540"/>
  </r>
  <r>
    <x v="46"/>
    <x v="1"/>
    <x v="0"/>
    <x v="133"/>
    <x v="9"/>
    <x v="4"/>
    <n v="131"/>
    <x v="17"/>
    <n v="3"/>
    <x v="2"/>
    <n v="146"/>
    <x v="22"/>
    <n v="362986"/>
    <n v="1213"/>
    <n v="20.216666666666665"/>
    <n v="465"/>
    <n v="168788490"/>
  </r>
  <r>
    <x v="46"/>
    <x v="1"/>
    <x v="0"/>
    <x v="88"/>
    <x v="1"/>
    <x v="5"/>
    <n v="129"/>
    <x v="0"/>
    <n v="3"/>
    <x v="2"/>
    <n v="114"/>
    <x v="41"/>
    <n v="340456"/>
    <n v="2946"/>
    <n v="49.1"/>
    <n v="601"/>
    <n v="204614056"/>
  </r>
  <r>
    <x v="46"/>
    <x v="1"/>
    <x v="0"/>
    <x v="210"/>
    <x v="6"/>
    <x v="5"/>
    <n v="115"/>
    <x v="20"/>
    <n v="2"/>
    <x v="1"/>
    <n v="155"/>
    <x v="73"/>
    <n v="138421"/>
    <n v="2848"/>
    <n v="47.466666666666669"/>
    <n v="308"/>
    <n v="42633668"/>
  </r>
  <r>
    <x v="47"/>
    <x v="1"/>
    <x v="0"/>
    <x v="109"/>
    <x v="23"/>
    <x v="4"/>
    <n v="123"/>
    <x v="15"/>
    <n v="1"/>
    <x v="0"/>
    <n v="84"/>
    <x v="32"/>
    <n v="665678"/>
    <n v="2122"/>
    <n v="35.366666666666667"/>
    <n v="286"/>
    <n v="190383908"/>
  </r>
  <r>
    <x v="47"/>
    <x v="1"/>
    <x v="0"/>
    <x v="222"/>
    <x v="29"/>
    <x v="5"/>
    <n v="119"/>
    <x v="1"/>
    <n v="3"/>
    <x v="2"/>
    <n v="14"/>
    <x v="204"/>
    <n v="348047"/>
    <n v="3481"/>
    <n v="58.016666666666666"/>
    <n v="548"/>
    <n v="190729756"/>
  </r>
  <r>
    <x v="47"/>
    <x v="1"/>
    <x v="0"/>
    <x v="223"/>
    <x v="7"/>
    <x v="5"/>
    <n v="125"/>
    <x v="2"/>
    <n v="3"/>
    <x v="2"/>
    <n v="214"/>
    <x v="84"/>
    <n v="16186"/>
    <n v="2308"/>
    <n v="38.466666666666669"/>
    <n v="333"/>
    <n v="5389938"/>
  </r>
  <r>
    <x v="48"/>
    <x v="1"/>
    <x v="0"/>
    <x v="193"/>
    <x v="26"/>
    <x v="4"/>
    <n v="131"/>
    <x v="17"/>
    <n v="3"/>
    <x v="2"/>
    <n v="96"/>
    <x v="42"/>
    <n v="751982"/>
    <n v="4681"/>
    <n v="78.016666666666666"/>
    <n v="358"/>
    <n v="269209556"/>
  </r>
  <r>
    <x v="48"/>
    <x v="1"/>
    <x v="0"/>
    <x v="224"/>
    <x v="26"/>
    <x v="5"/>
    <n v="121"/>
    <x v="21"/>
    <n v="1"/>
    <x v="0"/>
    <n v="242"/>
    <x v="105"/>
    <n v="711066"/>
    <n v="1845"/>
    <n v="30.75"/>
    <n v="678"/>
    <n v="482102748"/>
  </r>
  <r>
    <x v="48"/>
    <x v="1"/>
    <x v="0"/>
    <x v="225"/>
    <x v="12"/>
    <x v="4"/>
    <n v="121"/>
    <x v="21"/>
    <n v="2"/>
    <x v="1"/>
    <n v="54"/>
    <x v="63"/>
    <n v="430632"/>
    <n v="3457"/>
    <n v="57.616666666666667"/>
    <n v="651"/>
    <n v="280341432"/>
  </r>
  <r>
    <x v="48"/>
    <x v="1"/>
    <x v="0"/>
    <x v="226"/>
    <x v="8"/>
    <x v="5"/>
    <n v="112"/>
    <x v="16"/>
    <n v="3"/>
    <x v="2"/>
    <n v="125"/>
    <x v="205"/>
    <n v="427354"/>
    <n v="2908"/>
    <n v="48.466666666666669"/>
    <n v="390"/>
    <n v="166668060"/>
  </r>
  <r>
    <x v="48"/>
    <x v="1"/>
    <x v="0"/>
    <x v="227"/>
    <x v="7"/>
    <x v="4"/>
    <n v="130"/>
    <x v="19"/>
    <n v="1"/>
    <x v="0"/>
    <n v="115"/>
    <x v="183"/>
    <n v="413489"/>
    <n v="2651"/>
    <n v="44.18333333333333"/>
    <n v="647"/>
    <n v="267527383"/>
  </r>
  <r>
    <x v="48"/>
    <x v="1"/>
    <x v="0"/>
    <x v="133"/>
    <x v="17"/>
    <x v="5"/>
    <n v="116"/>
    <x v="13"/>
    <n v="1"/>
    <x v="0"/>
    <n v="231"/>
    <x v="165"/>
    <n v="352724"/>
    <n v="1867"/>
    <n v="31.116666666666667"/>
    <n v="371"/>
    <n v="130860604"/>
  </r>
  <r>
    <x v="48"/>
    <x v="1"/>
    <x v="0"/>
    <x v="156"/>
    <x v="5"/>
    <x v="5"/>
    <n v="131"/>
    <x v="17"/>
    <n v="1"/>
    <x v="0"/>
    <n v="210"/>
    <x v="206"/>
    <n v="256046"/>
    <n v="4947"/>
    <n v="82.45"/>
    <n v="616"/>
    <n v="157724336"/>
  </r>
  <r>
    <x v="49"/>
    <x v="2"/>
    <x v="0"/>
    <x v="166"/>
    <x v="10"/>
    <x v="3"/>
    <n v="113"/>
    <x v="14"/>
    <n v="2"/>
    <x v="1"/>
    <n v="64"/>
    <x v="199"/>
    <n v="963573"/>
    <n v="4945"/>
    <n v="82.416666666666671"/>
    <n v="687"/>
    <n v="661974651"/>
  </r>
  <r>
    <x v="49"/>
    <x v="2"/>
    <x v="0"/>
    <x v="67"/>
    <x v="8"/>
    <x v="4"/>
    <n v="122"/>
    <x v="7"/>
    <n v="1"/>
    <x v="0"/>
    <n v="57"/>
    <x v="163"/>
    <n v="963115"/>
    <n v="1241"/>
    <n v="20.683333333333334"/>
    <n v="413"/>
    <n v="397766495"/>
  </r>
  <r>
    <x v="49"/>
    <x v="2"/>
    <x v="0"/>
    <x v="126"/>
    <x v="2"/>
    <x v="4"/>
    <n v="121"/>
    <x v="21"/>
    <n v="2"/>
    <x v="1"/>
    <n v="152"/>
    <x v="207"/>
    <n v="961697"/>
    <n v="2016"/>
    <n v="33.6"/>
    <n v="349"/>
    <n v="335632253"/>
  </r>
  <r>
    <x v="49"/>
    <x v="2"/>
    <x v="0"/>
    <x v="179"/>
    <x v="18"/>
    <x v="3"/>
    <n v="124"/>
    <x v="4"/>
    <n v="1"/>
    <x v="0"/>
    <n v="209"/>
    <x v="196"/>
    <n v="936142"/>
    <n v="2198"/>
    <n v="36.633333333333333"/>
    <n v="420"/>
    <n v="393179640"/>
  </r>
  <r>
    <x v="49"/>
    <x v="2"/>
    <x v="0"/>
    <x v="228"/>
    <x v="17"/>
    <x v="1"/>
    <n v="116"/>
    <x v="13"/>
    <n v="1"/>
    <x v="0"/>
    <n v="91"/>
    <x v="18"/>
    <n v="909051"/>
    <n v="982"/>
    <n v="16.366666666666667"/>
    <n v="443"/>
    <n v="402709593"/>
  </r>
  <r>
    <x v="49"/>
    <x v="2"/>
    <x v="0"/>
    <x v="22"/>
    <x v="14"/>
    <x v="4"/>
    <n v="128"/>
    <x v="11"/>
    <n v="1"/>
    <x v="0"/>
    <n v="211"/>
    <x v="117"/>
    <n v="908568"/>
    <n v="1242"/>
    <n v="20.7"/>
    <n v="565"/>
    <n v="513340920"/>
  </r>
  <r>
    <x v="49"/>
    <x v="2"/>
    <x v="0"/>
    <x v="85"/>
    <x v="10"/>
    <x v="4"/>
    <n v="120"/>
    <x v="3"/>
    <n v="2"/>
    <x v="1"/>
    <n v="153"/>
    <x v="147"/>
    <n v="873676"/>
    <n v="3331"/>
    <n v="55.516666666666666"/>
    <n v="514"/>
    <n v="449069464"/>
  </r>
  <r>
    <x v="49"/>
    <x v="2"/>
    <x v="0"/>
    <x v="135"/>
    <x v="9"/>
    <x v="5"/>
    <n v="112"/>
    <x v="16"/>
    <n v="1"/>
    <x v="0"/>
    <n v="63"/>
    <x v="54"/>
    <n v="846653"/>
    <n v="280"/>
    <n v="4.666666666666667"/>
    <n v="369"/>
    <n v="312414957"/>
  </r>
  <r>
    <x v="49"/>
    <x v="2"/>
    <x v="0"/>
    <x v="11"/>
    <x v="21"/>
    <x v="4"/>
    <n v="124"/>
    <x v="4"/>
    <n v="3"/>
    <x v="2"/>
    <n v="165"/>
    <x v="208"/>
    <n v="829788"/>
    <n v="2395"/>
    <n v="39.916666666666664"/>
    <n v="537"/>
    <n v="445596156"/>
  </r>
  <r>
    <x v="49"/>
    <x v="2"/>
    <x v="0"/>
    <x v="143"/>
    <x v="22"/>
    <x v="3"/>
    <n v="127"/>
    <x v="8"/>
    <n v="1"/>
    <x v="0"/>
    <n v="224"/>
    <x v="140"/>
    <n v="786643"/>
    <n v="2067"/>
    <n v="34.450000000000003"/>
    <n v="418"/>
    <n v="328816774"/>
  </r>
  <r>
    <x v="49"/>
    <x v="2"/>
    <x v="0"/>
    <x v="51"/>
    <x v="7"/>
    <x v="4"/>
    <n v="124"/>
    <x v="4"/>
    <n v="1"/>
    <x v="0"/>
    <n v="163"/>
    <x v="143"/>
    <n v="785698"/>
    <n v="1646"/>
    <n v="27.433333333333334"/>
    <n v="685"/>
    <n v="538203130"/>
  </r>
  <r>
    <x v="49"/>
    <x v="2"/>
    <x v="0"/>
    <x v="35"/>
    <x v="3"/>
    <x v="4"/>
    <n v="118"/>
    <x v="6"/>
    <n v="3"/>
    <x v="2"/>
    <n v="45"/>
    <x v="209"/>
    <n v="761135"/>
    <n v="2948"/>
    <n v="49.133333333333333"/>
    <n v="657"/>
    <n v="500065695"/>
  </r>
  <r>
    <x v="49"/>
    <x v="2"/>
    <x v="0"/>
    <x v="112"/>
    <x v="14"/>
    <x v="1"/>
    <n v="119"/>
    <x v="1"/>
    <n v="3"/>
    <x v="2"/>
    <n v="220"/>
    <x v="104"/>
    <n v="754926"/>
    <n v="5000"/>
    <n v="83.333333333333329"/>
    <n v="591"/>
    <n v="446161266"/>
  </r>
  <r>
    <x v="49"/>
    <x v="2"/>
    <x v="0"/>
    <x v="101"/>
    <x v="24"/>
    <x v="3"/>
    <n v="130"/>
    <x v="19"/>
    <n v="2"/>
    <x v="1"/>
    <n v="167"/>
    <x v="8"/>
    <n v="724505"/>
    <n v="1007"/>
    <n v="16.783333333333335"/>
    <n v="391"/>
    <n v="283281455"/>
  </r>
  <r>
    <x v="49"/>
    <x v="2"/>
    <x v="0"/>
    <x v="101"/>
    <x v="9"/>
    <x v="4"/>
    <n v="116"/>
    <x v="13"/>
    <n v="2"/>
    <x v="1"/>
    <n v="43"/>
    <x v="210"/>
    <n v="662283"/>
    <n v="1531"/>
    <n v="25.516666666666666"/>
    <n v="404"/>
    <n v="267562332"/>
  </r>
  <r>
    <x v="49"/>
    <x v="2"/>
    <x v="0"/>
    <x v="122"/>
    <x v="26"/>
    <x v="3"/>
    <n v="116"/>
    <x v="13"/>
    <n v="3"/>
    <x v="2"/>
    <n v="263"/>
    <x v="107"/>
    <n v="654198"/>
    <n v="69"/>
    <n v="1.1499999999999999"/>
    <n v="436"/>
    <n v="285230328"/>
  </r>
  <r>
    <x v="49"/>
    <x v="2"/>
    <x v="0"/>
    <x v="169"/>
    <x v="1"/>
    <x v="4"/>
    <n v="129"/>
    <x v="0"/>
    <n v="2"/>
    <x v="1"/>
    <n v="126"/>
    <x v="211"/>
    <n v="651278"/>
    <n v="1266"/>
    <n v="21.1"/>
    <n v="281"/>
    <n v="183009118"/>
  </r>
  <r>
    <x v="49"/>
    <x v="2"/>
    <x v="0"/>
    <x v="190"/>
    <x v="27"/>
    <x v="3"/>
    <n v="129"/>
    <x v="0"/>
    <n v="1"/>
    <x v="0"/>
    <n v="198"/>
    <x v="82"/>
    <n v="623161"/>
    <n v="1010"/>
    <n v="16.833333333333332"/>
    <n v="456"/>
    <n v="284161416"/>
  </r>
  <r>
    <x v="49"/>
    <x v="2"/>
    <x v="0"/>
    <x v="229"/>
    <x v="3"/>
    <x v="4"/>
    <n v="126"/>
    <x v="10"/>
    <n v="2"/>
    <x v="1"/>
    <n v="109"/>
    <x v="212"/>
    <n v="607935"/>
    <n v="563"/>
    <n v="9.3833333333333329"/>
    <n v="518"/>
    <n v="314910330"/>
  </r>
  <r>
    <x v="49"/>
    <x v="2"/>
    <x v="0"/>
    <x v="210"/>
    <x v="22"/>
    <x v="5"/>
    <n v="115"/>
    <x v="20"/>
    <n v="2"/>
    <x v="1"/>
    <n v="142"/>
    <x v="213"/>
    <n v="574830"/>
    <n v="4089"/>
    <n v="68.150000000000006"/>
    <n v="625"/>
    <n v="359268750"/>
  </r>
  <r>
    <x v="49"/>
    <x v="2"/>
    <x v="0"/>
    <x v="230"/>
    <x v="27"/>
    <x v="4"/>
    <n v="129"/>
    <x v="0"/>
    <n v="1"/>
    <x v="0"/>
    <n v="62"/>
    <x v="60"/>
    <n v="520668"/>
    <n v="2907"/>
    <n v="48.45"/>
    <n v="477"/>
    <n v="248358636"/>
  </r>
  <r>
    <x v="49"/>
    <x v="2"/>
    <x v="0"/>
    <x v="100"/>
    <x v="23"/>
    <x v="4"/>
    <n v="115"/>
    <x v="20"/>
    <n v="2"/>
    <x v="1"/>
    <n v="88"/>
    <x v="40"/>
    <n v="452234"/>
    <n v="3366"/>
    <n v="56.1"/>
    <n v="469"/>
    <n v="212097746"/>
  </r>
  <r>
    <x v="49"/>
    <x v="2"/>
    <x v="0"/>
    <x v="231"/>
    <x v="5"/>
    <x v="0"/>
    <n v="121"/>
    <x v="21"/>
    <n v="2"/>
    <x v="1"/>
    <n v="108"/>
    <x v="214"/>
    <n v="295561"/>
    <n v="1833"/>
    <n v="30.55"/>
    <n v="486"/>
    <n v="143642646"/>
  </r>
  <r>
    <x v="49"/>
    <x v="2"/>
    <x v="0"/>
    <x v="97"/>
    <x v="5"/>
    <x v="3"/>
    <n v="123"/>
    <x v="15"/>
    <n v="3"/>
    <x v="2"/>
    <n v="232"/>
    <x v="215"/>
    <n v="245745"/>
    <n v="3321"/>
    <n v="55.35"/>
    <n v="490"/>
    <n v="120415050"/>
  </r>
  <r>
    <x v="49"/>
    <x v="2"/>
    <x v="0"/>
    <x v="96"/>
    <x v="26"/>
    <x v="5"/>
    <n v="129"/>
    <x v="0"/>
    <n v="1"/>
    <x v="0"/>
    <n v="58"/>
    <x v="159"/>
    <n v="209988"/>
    <n v="3179"/>
    <n v="52.983333333333334"/>
    <n v="593"/>
    <n v="124522884"/>
  </r>
  <r>
    <x v="49"/>
    <x v="2"/>
    <x v="0"/>
    <x v="227"/>
    <x v="26"/>
    <x v="1"/>
    <n v="114"/>
    <x v="9"/>
    <n v="3"/>
    <x v="2"/>
    <n v="201"/>
    <x v="118"/>
    <n v="127672"/>
    <n v="3154"/>
    <n v="52.56666666666667"/>
    <n v="553"/>
    <n v="70602616"/>
  </r>
  <r>
    <x v="49"/>
    <x v="2"/>
    <x v="0"/>
    <x v="232"/>
    <x v="5"/>
    <x v="5"/>
    <n v="116"/>
    <x v="13"/>
    <n v="3"/>
    <x v="2"/>
    <n v="181"/>
    <x v="76"/>
    <n v="65844"/>
    <n v="3313"/>
    <n v="55.216666666666669"/>
    <n v="328"/>
    <n v="21596832"/>
  </r>
  <r>
    <x v="50"/>
    <x v="2"/>
    <x v="0"/>
    <x v="118"/>
    <x v="14"/>
    <x v="4"/>
    <n v="122"/>
    <x v="7"/>
    <n v="1"/>
    <x v="0"/>
    <n v="217"/>
    <x v="56"/>
    <n v="913995"/>
    <n v="2632"/>
    <n v="43.866666666666667"/>
    <n v="533"/>
    <n v="487159335"/>
  </r>
  <r>
    <x v="50"/>
    <x v="2"/>
    <x v="0"/>
    <x v="129"/>
    <x v="4"/>
    <x v="4"/>
    <n v="115"/>
    <x v="20"/>
    <n v="1"/>
    <x v="0"/>
    <n v="178"/>
    <x v="216"/>
    <n v="794870"/>
    <n v="1036"/>
    <n v="17.266666666666666"/>
    <n v="441"/>
    <n v="350537670"/>
  </r>
  <r>
    <x v="50"/>
    <x v="2"/>
    <x v="0"/>
    <x v="74"/>
    <x v="19"/>
    <x v="4"/>
    <n v="121"/>
    <x v="21"/>
    <n v="3"/>
    <x v="2"/>
    <n v="64"/>
    <x v="199"/>
    <n v="763261"/>
    <n v="21"/>
    <n v="0.35"/>
    <n v="389"/>
    <n v="296908529"/>
  </r>
  <r>
    <x v="50"/>
    <x v="2"/>
    <x v="0"/>
    <x v="233"/>
    <x v="2"/>
    <x v="4"/>
    <n v="132"/>
    <x v="18"/>
    <n v="1"/>
    <x v="0"/>
    <n v="41"/>
    <x v="53"/>
    <n v="621111"/>
    <n v="1687"/>
    <n v="28.116666666666667"/>
    <n v="614"/>
    <n v="381362154"/>
  </r>
  <r>
    <x v="50"/>
    <x v="2"/>
    <x v="0"/>
    <x v="1"/>
    <x v="11"/>
    <x v="4"/>
    <n v="115"/>
    <x v="20"/>
    <n v="1"/>
    <x v="0"/>
    <n v="54"/>
    <x v="63"/>
    <n v="386557"/>
    <n v="3007"/>
    <n v="50.116666666666667"/>
    <n v="513"/>
    <n v="198303741"/>
  </r>
  <r>
    <x v="50"/>
    <x v="2"/>
    <x v="0"/>
    <x v="155"/>
    <x v="11"/>
    <x v="3"/>
    <n v="113"/>
    <x v="14"/>
    <n v="3"/>
    <x v="2"/>
    <n v="124"/>
    <x v="193"/>
    <n v="204343"/>
    <n v="4376"/>
    <n v="72.933333333333337"/>
    <n v="587"/>
    <n v="119949341"/>
  </r>
  <r>
    <x v="51"/>
    <x v="2"/>
    <x v="0"/>
    <x v="234"/>
    <x v="4"/>
    <x v="4"/>
    <n v="133"/>
    <x v="5"/>
    <n v="1"/>
    <x v="0"/>
    <n v="146"/>
    <x v="22"/>
    <n v="724348"/>
    <n v="4613"/>
    <n v="76.88333333333334"/>
    <n v="402"/>
    <n v="291187896"/>
  </r>
  <r>
    <x v="51"/>
    <x v="2"/>
    <x v="0"/>
    <x v="58"/>
    <x v="25"/>
    <x v="4"/>
    <n v="130"/>
    <x v="19"/>
    <n v="2"/>
    <x v="1"/>
    <n v="235"/>
    <x v="51"/>
    <n v="697496"/>
    <n v="3481"/>
    <n v="58.016666666666666"/>
    <n v="425"/>
    <n v="296435800"/>
  </r>
  <r>
    <x v="51"/>
    <x v="2"/>
    <x v="0"/>
    <x v="235"/>
    <x v="3"/>
    <x v="3"/>
    <n v="118"/>
    <x v="6"/>
    <n v="3"/>
    <x v="2"/>
    <n v="167"/>
    <x v="8"/>
    <n v="657928"/>
    <n v="846"/>
    <n v="14.1"/>
    <n v="575"/>
    <n v="378308600"/>
  </r>
  <r>
    <x v="51"/>
    <x v="2"/>
    <x v="0"/>
    <x v="236"/>
    <x v="24"/>
    <x v="3"/>
    <n v="123"/>
    <x v="15"/>
    <n v="2"/>
    <x v="1"/>
    <n v="12"/>
    <x v="134"/>
    <n v="604648"/>
    <n v="1648"/>
    <n v="27.466666666666665"/>
    <n v="661"/>
    <n v="399672328"/>
  </r>
  <r>
    <x v="51"/>
    <x v="2"/>
    <x v="0"/>
    <x v="237"/>
    <x v="17"/>
    <x v="2"/>
    <n v="129"/>
    <x v="0"/>
    <n v="1"/>
    <x v="0"/>
    <n v="186"/>
    <x v="102"/>
    <n v="485588"/>
    <n v="4622"/>
    <n v="77.033333333333331"/>
    <n v="279"/>
    <n v="135479052"/>
  </r>
  <r>
    <x v="51"/>
    <x v="2"/>
    <x v="0"/>
    <x v="238"/>
    <x v="24"/>
    <x v="2"/>
    <n v="121"/>
    <x v="21"/>
    <n v="3"/>
    <x v="2"/>
    <n v="208"/>
    <x v="26"/>
    <n v="415108"/>
    <n v="1887"/>
    <n v="31.45"/>
    <n v="425"/>
    <n v="176420900"/>
  </r>
  <r>
    <x v="51"/>
    <x v="2"/>
    <x v="0"/>
    <x v="208"/>
    <x v="14"/>
    <x v="3"/>
    <n v="122"/>
    <x v="7"/>
    <n v="1"/>
    <x v="0"/>
    <n v="189"/>
    <x v="132"/>
    <n v="399957"/>
    <n v="2540"/>
    <n v="42.333333333333336"/>
    <n v="670"/>
    <n v="267971190"/>
  </r>
  <r>
    <x v="51"/>
    <x v="2"/>
    <x v="0"/>
    <x v="239"/>
    <x v="5"/>
    <x v="4"/>
    <n v="127"/>
    <x v="8"/>
    <n v="2"/>
    <x v="1"/>
    <n v="14"/>
    <x v="204"/>
    <n v="329820"/>
    <n v="4522"/>
    <n v="75.36666666666666"/>
    <n v="289"/>
    <n v="95317980"/>
  </r>
  <r>
    <x v="51"/>
    <x v="2"/>
    <x v="0"/>
    <x v="240"/>
    <x v="0"/>
    <x v="4"/>
    <n v="118"/>
    <x v="6"/>
    <n v="1"/>
    <x v="0"/>
    <n v="211"/>
    <x v="117"/>
    <n v="322102"/>
    <n v="856"/>
    <n v="14.266666666666667"/>
    <n v="601"/>
    <n v="193583302"/>
  </r>
  <r>
    <x v="51"/>
    <x v="2"/>
    <x v="0"/>
    <x v="118"/>
    <x v="24"/>
    <x v="3"/>
    <n v="124"/>
    <x v="4"/>
    <n v="2"/>
    <x v="1"/>
    <n v="123"/>
    <x v="61"/>
    <n v="299888"/>
    <n v="943"/>
    <n v="15.716666666666667"/>
    <n v="422"/>
    <n v="126552736"/>
  </r>
  <r>
    <x v="51"/>
    <x v="2"/>
    <x v="0"/>
    <x v="241"/>
    <x v="13"/>
    <x v="4"/>
    <n v="117"/>
    <x v="12"/>
    <n v="3"/>
    <x v="2"/>
    <n v="68"/>
    <x v="217"/>
    <n v="220605"/>
    <n v="4730"/>
    <n v="78.833333333333329"/>
    <n v="680"/>
    <n v="150011400"/>
  </r>
  <r>
    <x v="52"/>
    <x v="2"/>
    <x v="0"/>
    <x v="197"/>
    <x v="29"/>
    <x v="4"/>
    <n v="133"/>
    <x v="5"/>
    <n v="3"/>
    <x v="2"/>
    <n v="56"/>
    <x v="29"/>
    <n v="943396"/>
    <n v="1451"/>
    <n v="24.183333333333334"/>
    <n v="426"/>
    <n v="401886696"/>
  </r>
  <r>
    <x v="52"/>
    <x v="2"/>
    <x v="0"/>
    <x v="242"/>
    <x v="2"/>
    <x v="4"/>
    <n v="130"/>
    <x v="19"/>
    <n v="3"/>
    <x v="2"/>
    <n v="123"/>
    <x v="61"/>
    <n v="756716"/>
    <n v="1332"/>
    <n v="22.2"/>
    <n v="499"/>
    <n v="377601284"/>
  </r>
  <r>
    <x v="52"/>
    <x v="2"/>
    <x v="0"/>
    <x v="170"/>
    <x v="10"/>
    <x v="4"/>
    <n v="126"/>
    <x v="10"/>
    <n v="1"/>
    <x v="0"/>
    <n v="117"/>
    <x v="120"/>
    <n v="722405"/>
    <n v="4543"/>
    <n v="75.716666666666669"/>
    <n v="287"/>
    <n v="207330235"/>
  </r>
  <r>
    <x v="52"/>
    <x v="2"/>
    <x v="0"/>
    <x v="51"/>
    <x v="11"/>
    <x v="0"/>
    <n v="132"/>
    <x v="18"/>
    <n v="1"/>
    <x v="0"/>
    <n v="167"/>
    <x v="8"/>
    <n v="599046"/>
    <n v="2850"/>
    <n v="47.5"/>
    <n v="683"/>
    <n v="409148418"/>
  </r>
  <r>
    <x v="52"/>
    <x v="2"/>
    <x v="0"/>
    <x v="243"/>
    <x v="6"/>
    <x v="0"/>
    <n v="114"/>
    <x v="9"/>
    <n v="2"/>
    <x v="1"/>
    <n v="123"/>
    <x v="61"/>
    <n v="416770"/>
    <n v="4460"/>
    <n v="74.333333333333329"/>
    <n v="331"/>
    <n v="137950870"/>
  </r>
  <r>
    <x v="52"/>
    <x v="2"/>
    <x v="0"/>
    <x v="244"/>
    <x v="0"/>
    <x v="0"/>
    <n v="112"/>
    <x v="16"/>
    <n v="1"/>
    <x v="0"/>
    <n v="101"/>
    <x v="92"/>
    <n v="396825"/>
    <n v="3441"/>
    <n v="57.35"/>
    <n v="422"/>
    <n v="167460150"/>
  </r>
  <r>
    <x v="52"/>
    <x v="2"/>
    <x v="0"/>
    <x v="34"/>
    <x v="3"/>
    <x v="0"/>
    <n v="126"/>
    <x v="10"/>
    <n v="3"/>
    <x v="2"/>
    <n v="111"/>
    <x v="49"/>
    <n v="334562"/>
    <n v="840"/>
    <n v="14"/>
    <n v="473"/>
    <n v="158247826"/>
  </r>
  <r>
    <x v="52"/>
    <x v="2"/>
    <x v="0"/>
    <x v="191"/>
    <x v="3"/>
    <x v="4"/>
    <n v="130"/>
    <x v="19"/>
    <n v="3"/>
    <x v="2"/>
    <n v="7"/>
    <x v="50"/>
    <n v="255595"/>
    <n v="3489"/>
    <n v="58.15"/>
    <n v="610"/>
    <n v="155912950"/>
  </r>
  <r>
    <x v="52"/>
    <x v="2"/>
    <x v="0"/>
    <x v="201"/>
    <x v="9"/>
    <x v="0"/>
    <n v="116"/>
    <x v="13"/>
    <n v="2"/>
    <x v="1"/>
    <n v="233"/>
    <x v="218"/>
    <n v="247999"/>
    <n v="4124"/>
    <n v="68.733333333333334"/>
    <n v="426"/>
    <n v="105647574"/>
  </r>
  <r>
    <x v="52"/>
    <x v="2"/>
    <x v="0"/>
    <x v="245"/>
    <x v="8"/>
    <x v="5"/>
    <n v="131"/>
    <x v="17"/>
    <n v="2"/>
    <x v="1"/>
    <n v="166"/>
    <x v="0"/>
    <n v="184048"/>
    <n v="1495"/>
    <n v="24.916666666666668"/>
    <n v="619"/>
    <n v="113925712"/>
  </r>
  <r>
    <x v="52"/>
    <x v="2"/>
    <x v="0"/>
    <x v="21"/>
    <x v="20"/>
    <x v="0"/>
    <n v="130"/>
    <x v="19"/>
    <n v="2"/>
    <x v="1"/>
    <n v="107"/>
    <x v="136"/>
    <n v="133989"/>
    <n v="3317"/>
    <n v="55.283333333333331"/>
    <n v="318"/>
    <n v="42608502"/>
  </r>
  <r>
    <x v="52"/>
    <x v="2"/>
    <x v="0"/>
    <x v="246"/>
    <x v="0"/>
    <x v="4"/>
    <n v="128"/>
    <x v="11"/>
    <n v="1"/>
    <x v="0"/>
    <n v="193"/>
    <x v="219"/>
    <n v="24774"/>
    <n v="3915"/>
    <n v="65.25"/>
    <n v="447"/>
    <n v="11073978"/>
  </r>
  <r>
    <x v="53"/>
    <x v="2"/>
    <x v="0"/>
    <x v="247"/>
    <x v="12"/>
    <x v="5"/>
    <n v="130"/>
    <x v="19"/>
    <n v="3"/>
    <x v="2"/>
    <n v="167"/>
    <x v="8"/>
    <n v="951751"/>
    <n v="4069"/>
    <n v="67.816666666666663"/>
    <n v="436"/>
    <n v="414963436"/>
  </r>
  <r>
    <x v="53"/>
    <x v="2"/>
    <x v="0"/>
    <x v="37"/>
    <x v="5"/>
    <x v="3"/>
    <n v="120"/>
    <x v="3"/>
    <n v="2"/>
    <x v="1"/>
    <n v="191"/>
    <x v="220"/>
    <n v="607630"/>
    <n v="351"/>
    <n v="5.85"/>
    <n v="311"/>
    <n v="188972930"/>
  </r>
  <r>
    <x v="53"/>
    <x v="2"/>
    <x v="0"/>
    <x v="248"/>
    <x v="29"/>
    <x v="1"/>
    <n v="129"/>
    <x v="0"/>
    <n v="2"/>
    <x v="1"/>
    <n v="190"/>
    <x v="33"/>
    <n v="530442"/>
    <n v="3497"/>
    <n v="58.283333333333331"/>
    <n v="605"/>
    <n v="320917410"/>
  </r>
  <r>
    <x v="53"/>
    <x v="2"/>
    <x v="0"/>
    <x v="36"/>
    <x v="27"/>
    <x v="4"/>
    <n v="119"/>
    <x v="1"/>
    <n v="2"/>
    <x v="1"/>
    <n v="212"/>
    <x v="221"/>
    <n v="512000"/>
    <n v="3620"/>
    <n v="60.333333333333336"/>
    <n v="577"/>
    <n v="295424000"/>
  </r>
  <r>
    <x v="53"/>
    <x v="2"/>
    <x v="0"/>
    <x v="249"/>
    <x v="0"/>
    <x v="3"/>
    <n v="112"/>
    <x v="16"/>
    <n v="1"/>
    <x v="0"/>
    <n v="39"/>
    <x v="185"/>
    <n v="442084"/>
    <n v="335"/>
    <n v="5.583333333333333"/>
    <n v="468"/>
    <n v="206895312"/>
  </r>
  <r>
    <x v="53"/>
    <x v="2"/>
    <x v="0"/>
    <x v="103"/>
    <x v="3"/>
    <x v="4"/>
    <n v="120"/>
    <x v="3"/>
    <n v="3"/>
    <x v="2"/>
    <n v="47"/>
    <x v="170"/>
    <n v="283956"/>
    <n v="4609"/>
    <n v="76.816666666666663"/>
    <n v="694"/>
    <n v="197065464"/>
  </r>
  <r>
    <x v="53"/>
    <x v="2"/>
    <x v="0"/>
    <x v="184"/>
    <x v="0"/>
    <x v="3"/>
    <n v="128"/>
    <x v="11"/>
    <n v="1"/>
    <x v="0"/>
    <n v="133"/>
    <x v="4"/>
    <n v="11746"/>
    <n v="578"/>
    <n v="9.6333333333333329"/>
    <n v="681"/>
    <n v="7999026"/>
  </r>
  <r>
    <x v="54"/>
    <x v="2"/>
    <x v="0"/>
    <x v="136"/>
    <x v="17"/>
    <x v="1"/>
    <n v="112"/>
    <x v="16"/>
    <n v="3"/>
    <x v="2"/>
    <n v="169"/>
    <x v="5"/>
    <n v="986881"/>
    <n v="2911"/>
    <n v="48.516666666666666"/>
    <n v="386"/>
    <n v="380936066"/>
  </r>
  <r>
    <x v="54"/>
    <x v="2"/>
    <x v="0"/>
    <x v="250"/>
    <x v="26"/>
    <x v="0"/>
    <n v="123"/>
    <x v="15"/>
    <n v="2"/>
    <x v="1"/>
    <n v="102"/>
    <x v="30"/>
    <n v="863584"/>
    <n v="4263"/>
    <n v="71.05"/>
    <n v="415"/>
    <n v="358387360"/>
  </r>
  <r>
    <x v="54"/>
    <x v="2"/>
    <x v="0"/>
    <x v="251"/>
    <x v="15"/>
    <x v="3"/>
    <n v="115"/>
    <x v="20"/>
    <n v="2"/>
    <x v="1"/>
    <n v="28"/>
    <x v="222"/>
    <n v="847749"/>
    <n v="1270"/>
    <n v="21.166666666666668"/>
    <n v="686"/>
    <n v="581555814"/>
  </r>
  <r>
    <x v="54"/>
    <x v="2"/>
    <x v="0"/>
    <x v="252"/>
    <x v="20"/>
    <x v="4"/>
    <n v="124"/>
    <x v="4"/>
    <n v="3"/>
    <x v="2"/>
    <n v="75"/>
    <x v="197"/>
    <n v="737706"/>
    <n v="4109"/>
    <n v="68.483333333333334"/>
    <n v="693"/>
    <n v="511230258"/>
  </r>
  <r>
    <x v="54"/>
    <x v="2"/>
    <x v="0"/>
    <x v="89"/>
    <x v="6"/>
    <x v="3"/>
    <n v="117"/>
    <x v="12"/>
    <n v="2"/>
    <x v="1"/>
    <n v="244"/>
    <x v="164"/>
    <n v="410140"/>
    <n v="146"/>
    <n v="2.4333333333333331"/>
    <n v="602"/>
    <n v="246904280"/>
  </r>
  <r>
    <x v="54"/>
    <x v="2"/>
    <x v="0"/>
    <x v="19"/>
    <x v="19"/>
    <x v="5"/>
    <n v="130"/>
    <x v="19"/>
    <n v="1"/>
    <x v="0"/>
    <n v="75"/>
    <x v="197"/>
    <n v="394073"/>
    <n v="2102"/>
    <n v="35.033333333333331"/>
    <n v="503"/>
    <n v="198218719"/>
  </r>
  <r>
    <x v="54"/>
    <x v="2"/>
    <x v="0"/>
    <x v="46"/>
    <x v="25"/>
    <x v="3"/>
    <n v="119"/>
    <x v="1"/>
    <n v="2"/>
    <x v="1"/>
    <n v="158"/>
    <x v="86"/>
    <n v="301339"/>
    <n v="3474"/>
    <n v="57.9"/>
    <n v="285"/>
    <n v="85881615"/>
  </r>
  <r>
    <x v="54"/>
    <x v="2"/>
    <x v="0"/>
    <x v="36"/>
    <x v="15"/>
    <x v="3"/>
    <n v="131"/>
    <x v="17"/>
    <n v="2"/>
    <x v="1"/>
    <n v="178"/>
    <x v="216"/>
    <n v="265777"/>
    <n v="4302"/>
    <n v="71.7"/>
    <n v="326"/>
    <n v="86643302"/>
  </r>
  <r>
    <x v="55"/>
    <x v="2"/>
    <x v="0"/>
    <x v="253"/>
    <x v="8"/>
    <x v="5"/>
    <n v="112"/>
    <x v="16"/>
    <n v="1"/>
    <x v="0"/>
    <n v="125"/>
    <x v="205"/>
    <n v="916095"/>
    <n v="877"/>
    <n v="14.616666666666667"/>
    <n v="369"/>
    <n v="338039055"/>
  </r>
  <r>
    <x v="55"/>
    <x v="2"/>
    <x v="0"/>
    <x v="137"/>
    <x v="6"/>
    <x v="3"/>
    <n v="118"/>
    <x v="6"/>
    <n v="3"/>
    <x v="2"/>
    <n v="15"/>
    <x v="192"/>
    <n v="905804"/>
    <n v="2155"/>
    <n v="35.916666666666664"/>
    <n v="291"/>
    <n v="263588964"/>
  </r>
  <r>
    <x v="55"/>
    <x v="2"/>
    <x v="0"/>
    <x v="33"/>
    <x v="29"/>
    <x v="5"/>
    <n v="112"/>
    <x v="16"/>
    <n v="3"/>
    <x v="2"/>
    <n v="231"/>
    <x v="165"/>
    <n v="807096"/>
    <n v="698"/>
    <n v="11.633333333333333"/>
    <n v="536"/>
    <n v="432603456"/>
  </r>
  <r>
    <x v="55"/>
    <x v="2"/>
    <x v="0"/>
    <x v="65"/>
    <x v="21"/>
    <x v="4"/>
    <n v="116"/>
    <x v="13"/>
    <n v="2"/>
    <x v="1"/>
    <n v="155"/>
    <x v="73"/>
    <n v="796804"/>
    <n v="3754"/>
    <n v="62.56666666666667"/>
    <n v="281"/>
    <n v="223901924"/>
  </r>
  <r>
    <x v="55"/>
    <x v="2"/>
    <x v="0"/>
    <x v="162"/>
    <x v="10"/>
    <x v="4"/>
    <n v="120"/>
    <x v="3"/>
    <n v="2"/>
    <x v="1"/>
    <n v="165"/>
    <x v="208"/>
    <n v="771753"/>
    <n v="3502"/>
    <n v="58.366666666666667"/>
    <n v="331"/>
    <n v="255450243"/>
  </r>
  <r>
    <x v="55"/>
    <x v="2"/>
    <x v="0"/>
    <x v="254"/>
    <x v="8"/>
    <x v="4"/>
    <n v="113"/>
    <x v="14"/>
    <n v="3"/>
    <x v="2"/>
    <n v="8"/>
    <x v="153"/>
    <n v="535554"/>
    <n v="4284"/>
    <n v="71.400000000000006"/>
    <n v="597"/>
    <n v="319725738"/>
  </r>
  <r>
    <x v="55"/>
    <x v="2"/>
    <x v="0"/>
    <x v="147"/>
    <x v="4"/>
    <x v="4"/>
    <n v="112"/>
    <x v="16"/>
    <n v="2"/>
    <x v="1"/>
    <n v="251"/>
    <x v="108"/>
    <n v="531132"/>
    <n v="1318"/>
    <n v="21.966666666666665"/>
    <n v="556"/>
    <n v="295309392"/>
  </r>
  <r>
    <x v="55"/>
    <x v="2"/>
    <x v="0"/>
    <x v="135"/>
    <x v="23"/>
    <x v="5"/>
    <n v="125"/>
    <x v="2"/>
    <n v="2"/>
    <x v="1"/>
    <n v="70"/>
    <x v="189"/>
    <n v="493435"/>
    <n v="1526"/>
    <n v="25.433333333333334"/>
    <n v="677"/>
    <n v="334055495"/>
  </r>
  <r>
    <x v="55"/>
    <x v="2"/>
    <x v="0"/>
    <x v="96"/>
    <x v="2"/>
    <x v="4"/>
    <n v="124"/>
    <x v="4"/>
    <n v="1"/>
    <x v="0"/>
    <n v="121"/>
    <x v="126"/>
    <n v="328383"/>
    <n v="502"/>
    <n v="8.3666666666666671"/>
    <n v="394"/>
    <n v="129382902"/>
  </r>
  <r>
    <x v="55"/>
    <x v="2"/>
    <x v="0"/>
    <x v="172"/>
    <x v="10"/>
    <x v="5"/>
    <n v="132"/>
    <x v="18"/>
    <n v="1"/>
    <x v="0"/>
    <n v="197"/>
    <x v="155"/>
    <n v="300783"/>
    <n v="1992"/>
    <n v="33.200000000000003"/>
    <n v="546"/>
    <n v="164227518"/>
  </r>
  <r>
    <x v="55"/>
    <x v="2"/>
    <x v="0"/>
    <x v="255"/>
    <x v="4"/>
    <x v="5"/>
    <n v="131"/>
    <x v="17"/>
    <n v="2"/>
    <x v="1"/>
    <n v="244"/>
    <x v="164"/>
    <n v="270550"/>
    <n v="3339"/>
    <n v="55.65"/>
    <n v="586"/>
    <n v="158542300"/>
  </r>
  <r>
    <x v="55"/>
    <x v="2"/>
    <x v="0"/>
    <x v="56"/>
    <x v="11"/>
    <x v="5"/>
    <n v="120"/>
    <x v="3"/>
    <n v="3"/>
    <x v="2"/>
    <n v="133"/>
    <x v="4"/>
    <n v="253737"/>
    <n v="1623"/>
    <n v="27.05"/>
    <n v="671"/>
    <n v="170257527"/>
  </r>
  <r>
    <x v="55"/>
    <x v="2"/>
    <x v="0"/>
    <x v="167"/>
    <x v="22"/>
    <x v="4"/>
    <n v="125"/>
    <x v="2"/>
    <n v="1"/>
    <x v="0"/>
    <n v="104"/>
    <x v="83"/>
    <n v="232001"/>
    <n v="3422"/>
    <n v="57.033333333333331"/>
    <n v="482"/>
    <n v="111824482"/>
  </r>
  <r>
    <x v="55"/>
    <x v="2"/>
    <x v="0"/>
    <x v="220"/>
    <x v="29"/>
    <x v="4"/>
    <n v="131"/>
    <x v="17"/>
    <n v="1"/>
    <x v="0"/>
    <n v="250"/>
    <x v="223"/>
    <n v="215181"/>
    <n v="264"/>
    <n v="4.4000000000000004"/>
    <n v="677"/>
    <n v="145677537"/>
  </r>
  <r>
    <x v="55"/>
    <x v="2"/>
    <x v="0"/>
    <x v="119"/>
    <x v="11"/>
    <x v="5"/>
    <n v="129"/>
    <x v="0"/>
    <n v="1"/>
    <x v="0"/>
    <n v="20"/>
    <x v="87"/>
    <n v="103740"/>
    <n v="73"/>
    <n v="1.2166666666666666"/>
    <n v="371"/>
    <n v="38487540"/>
  </r>
  <r>
    <x v="56"/>
    <x v="2"/>
    <x v="0"/>
    <x v="145"/>
    <x v="12"/>
    <x v="3"/>
    <n v="125"/>
    <x v="2"/>
    <n v="2"/>
    <x v="1"/>
    <n v="16"/>
    <x v="19"/>
    <n v="951163"/>
    <n v="1920"/>
    <n v="32"/>
    <n v="679"/>
    <n v="645839677"/>
  </r>
  <r>
    <x v="56"/>
    <x v="2"/>
    <x v="0"/>
    <x v="15"/>
    <x v="12"/>
    <x v="0"/>
    <n v="132"/>
    <x v="18"/>
    <n v="3"/>
    <x v="2"/>
    <n v="163"/>
    <x v="143"/>
    <n v="848889"/>
    <n v="2526"/>
    <n v="42.1"/>
    <n v="347"/>
    <n v="294564483"/>
  </r>
  <r>
    <x v="56"/>
    <x v="2"/>
    <x v="0"/>
    <x v="256"/>
    <x v="0"/>
    <x v="4"/>
    <n v="126"/>
    <x v="10"/>
    <n v="1"/>
    <x v="0"/>
    <n v="105"/>
    <x v="130"/>
    <n v="647751"/>
    <n v="2044"/>
    <n v="34.06666666666667"/>
    <n v="648"/>
    <n v="419742648"/>
  </r>
  <r>
    <x v="56"/>
    <x v="2"/>
    <x v="0"/>
    <x v="72"/>
    <x v="1"/>
    <x v="5"/>
    <n v="133"/>
    <x v="5"/>
    <n v="3"/>
    <x v="2"/>
    <n v="64"/>
    <x v="199"/>
    <n v="617430"/>
    <n v="3723"/>
    <n v="62.05"/>
    <n v="595"/>
    <n v="367370850"/>
  </r>
  <r>
    <x v="56"/>
    <x v="2"/>
    <x v="0"/>
    <x v="26"/>
    <x v="11"/>
    <x v="4"/>
    <n v="117"/>
    <x v="12"/>
    <n v="2"/>
    <x v="1"/>
    <n v="100"/>
    <x v="36"/>
    <n v="559568"/>
    <n v="322"/>
    <n v="5.3666666666666663"/>
    <n v="457"/>
    <n v="255722576"/>
  </r>
  <r>
    <x v="56"/>
    <x v="2"/>
    <x v="0"/>
    <x v="186"/>
    <x v="15"/>
    <x v="0"/>
    <n v="120"/>
    <x v="3"/>
    <n v="2"/>
    <x v="1"/>
    <n v="45"/>
    <x v="209"/>
    <n v="528529"/>
    <n v="3127"/>
    <n v="52.116666666666667"/>
    <n v="498"/>
    <n v="263207442"/>
  </r>
  <r>
    <x v="56"/>
    <x v="2"/>
    <x v="0"/>
    <x v="239"/>
    <x v="18"/>
    <x v="5"/>
    <n v="117"/>
    <x v="12"/>
    <n v="3"/>
    <x v="2"/>
    <n v="56"/>
    <x v="29"/>
    <n v="470609"/>
    <n v="2154"/>
    <n v="35.9"/>
    <n v="386"/>
    <n v="181655074"/>
  </r>
  <r>
    <x v="56"/>
    <x v="2"/>
    <x v="0"/>
    <x v="257"/>
    <x v="3"/>
    <x v="4"/>
    <n v="131"/>
    <x v="17"/>
    <n v="3"/>
    <x v="2"/>
    <n v="142"/>
    <x v="213"/>
    <n v="455768"/>
    <n v="4324"/>
    <n v="72.066666666666663"/>
    <n v="488"/>
    <n v="222414784"/>
  </r>
  <r>
    <x v="56"/>
    <x v="2"/>
    <x v="0"/>
    <x v="134"/>
    <x v="26"/>
    <x v="4"/>
    <n v="112"/>
    <x v="16"/>
    <n v="3"/>
    <x v="2"/>
    <n v="173"/>
    <x v="28"/>
    <n v="317955"/>
    <n v="3727"/>
    <n v="62.116666666666667"/>
    <n v="579"/>
    <n v="184095945"/>
  </r>
  <r>
    <x v="56"/>
    <x v="2"/>
    <x v="0"/>
    <x v="27"/>
    <x v="20"/>
    <x v="5"/>
    <n v="124"/>
    <x v="4"/>
    <n v="3"/>
    <x v="2"/>
    <n v="79"/>
    <x v="98"/>
    <n v="159596"/>
    <n v="4828"/>
    <n v="80.466666666666669"/>
    <n v="307"/>
    <n v="48995972"/>
  </r>
  <r>
    <x v="56"/>
    <x v="2"/>
    <x v="0"/>
    <x v="258"/>
    <x v="29"/>
    <x v="4"/>
    <n v="115"/>
    <x v="20"/>
    <n v="2"/>
    <x v="1"/>
    <n v="154"/>
    <x v="3"/>
    <n v="146274"/>
    <n v="3595"/>
    <n v="59.916666666666664"/>
    <n v="677"/>
    <n v="99027498"/>
  </r>
  <r>
    <x v="56"/>
    <x v="2"/>
    <x v="0"/>
    <x v="50"/>
    <x v="10"/>
    <x v="0"/>
    <n v="120"/>
    <x v="3"/>
    <n v="3"/>
    <x v="2"/>
    <n v="5"/>
    <x v="224"/>
    <n v="33639"/>
    <n v="4853"/>
    <n v="80.88333333333334"/>
    <n v="639"/>
    <n v="21495321"/>
  </r>
  <r>
    <x v="57"/>
    <x v="2"/>
    <x v="0"/>
    <x v="137"/>
    <x v="22"/>
    <x v="0"/>
    <n v="117"/>
    <x v="12"/>
    <n v="3"/>
    <x v="2"/>
    <n v="144"/>
    <x v="10"/>
    <n v="952943"/>
    <n v="221"/>
    <n v="3.6833333333333331"/>
    <n v="646"/>
    <n v="615601178"/>
  </r>
  <r>
    <x v="57"/>
    <x v="2"/>
    <x v="0"/>
    <x v="231"/>
    <x v="0"/>
    <x v="3"/>
    <n v="129"/>
    <x v="0"/>
    <n v="2"/>
    <x v="1"/>
    <n v="42"/>
    <x v="35"/>
    <n v="925797"/>
    <n v="2148"/>
    <n v="35.799999999999997"/>
    <n v="512"/>
    <n v="474008064"/>
  </r>
  <r>
    <x v="57"/>
    <x v="2"/>
    <x v="0"/>
    <x v="135"/>
    <x v="15"/>
    <x v="4"/>
    <n v="116"/>
    <x v="13"/>
    <n v="1"/>
    <x v="0"/>
    <n v="33"/>
    <x v="20"/>
    <n v="877625"/>
    <n v="2888"/>
    <n v="48.133333333333333"/>
    <n v="346"/>
    <n v="303658250"/>
  </r>
  <r>
    <x v="57"/>
    <x v="2"/>
    <x v="0"/>
    <x v="259"/>
    <x v="13"/>
    <x v="3"/>
    <n v="123"/>
    <x v="15"/>
    <n v="1"/>
    <x v="0"/>
    <n v="110"/>
    <x v="17"/>
    <n v="840433"/>
    <n v="4441"/>
    <n v="74.016666666666666"/>
    <n v="455"/>
    <n v="382397015"/>
  </r>
  <r>
    <x v="57"/>
    <x v="2"/>
    <x v="0"/>
    <x v="22"/>
    <x v="23"/>
    <x v="0"/>
    <n v="116"/>
    <x v="13"/>
    <n v="2"/>
    <x v="1"/>
    <n v="203"/>
    <x v="225"/>
    <n v="806524"/>
    <n v="282"/>
    <n v="4.7"/>
    <n v="548"/>
    <n v="441975152"/>
  </r>
  <r>
    <x v="57"/>
    <x v="2"/>
    <x v="0"/>
    <x v="236"/>
    <x v="26"/>
    <x v="0"/>
    <n v="118"/>
    <x v="6"/>
    <n v="2"/>
    <x v="1"/>
    <n v="83"/>
    <x v="201"/>
    <n v="693923"/>
    <n v="4955"/>
    <n v="82.583333333333329"/>
    <n v="509"/>
    <n v="353206807"/>
  </r>
  <r>
    <x v="57"/>
    <x v="2"/>
    <x v="0"/>
    <x v="181"/>
    <x v="21"/>
    <x v="0"/>
    <n v="130"/>
    <x v="19"/>
    <n v="2"/>
    <x v="1"/>
    <n v="103"/>
    <x v="14"/>
    <n v="665241"/>
    <n v="3021"/>
    <n v="50.35"/>
    <n v="645"/>
    <n v="429080445"/>
  </r>
  <r>
    <x v="57"/>
    <x v="2"/>
    <x v="0"/>
    <x v="216"/>
    <x v="7"/>
    <x v="1"/>
    <n v="114"/>
    <x v="9"/>
    <n v="1"/>
    <x v="0"/>
    <n v="229"/>
    <x v="91"/>
    <n v="587730"/>
    <n v="579"/>
    <n v="9.65"/>
    <n v="652"/>
    <n v="383199960"/>
  </r>
  <r>
    <x v="57"/>
    <x v="2"/>
    <x v="0"/>
    <x v="228"/>
    <x v="16"/>
    <x v="5"/>
    <n v="129"/>
    <x v="0"/>
    <n v="1"/>
    <x v="0"/>
    <n v="106"/>
    <x v="25"/>
    <n v="539320"/>
    <n v="1186"/>
    <n v="19.766666666666666"/>
    <n v="318"/>
    <n v="171503760"/>
  </r>
  <r>
    <x v="57"/>
    <x v="2"/>
    <x v="0"/>
    <x v="76"/>
    <x v="7"/>
    <x v="0"/>
    <n v="124"/>
    <x v="4"/>
    <n v="2"/>
    <x v="1"/>
    <n v="231"/>
    <x v="165"/>
    <n v="502139"/>
    <n v="4662"/>
    <n v="77.7"/>
    <n v="537"/>
    <n v="269648643"/>
  </r>
  <r>
    <x v="57"/>
    <x v="2"/>
    <x v="0"/>
    <x v="215"/>
    <x v="20"/>
    <x v="0"/>
    <n v="128"/>
    <x v="11"/>
    <n v="3"/>
    <x v="2"/>
    <n v="57"/>
    <x v="163"/>
    <n v="155427"/>
    <n v="4302"/>
    <n v="71.7"/>
    <n v="594"/>
    <n v="92323638"/>
  </r>
  <r>
    <x v="57"/>
    <x v="2"/>
    <x v="0"/>
    <x v="41"/>
    <x v="3"/>
    <x v="0"/>
    <n v="114"/>
    <x v="9"/>
    <n v="2"/>
    <x v="1"/>
    <n v="31"/>
    <x v="226"/>
    <n v="58665"/>
    <n v="2827"/>
    <n v="47.116666666666667"/>
    <n v="515"/>
    <n v="30212475"/>
  </r>
  <r>
    <x v="58"/>
    <x v="2"/>
    <x v="0"/>
    <x v="233"/>
    <x v="8"/>
    <x v="0"/>
    <n v="122"/>
    <x v="7"/>
    <n v="1"/>
    <x v="0"/>
    <n v="213"/>
    <x v="151"/>
    <n v="864963"/>
    <n v="1795"/>
    <n v="29.916666666666668"/>
    <n v="649"/>
    <n v="561360987"/>
  </r>
  <r>
    <x v="58"/>
    <x v="2"/>
    <x v="0"/>
    <x v="14"/>
    <x v="6"/>
    <x v="0"/>
    <n v="126"/>
    <x v="10"/>
    <n v="3"/>
    <x v="2"/>
    <n v="41"/>
    <x v="53"/>
    <n v="554177"/>
    <n v="4217"/>
    <n v="70.283333333333331"/>
    <n v="432"/>
    <n v="239404464"/>
  </r>
  <r>
    <x v="58"/>
    <x v="2"/>
    <x v="0"/>
    <x v="65"/>
    <x v="16"/>
    <x v="1"/>
    <n v="130"/>
    <x v="19"/>
    <n v="2"/>
    <x v="1"/>
    <n v="149"/>
    <x v="227"/>
    <n v="495369"/>
    <n v="1113"/>
    <n v="18.55"/>
    <n v="627"/>
    <n v="310596363"/>
  </r>
  <r>
    <x v="58"/>
    <x v="2"/>
    <x v="0"/>
    <x v="128"/>
    <x v="25"/>
    <x v="4"/>
    <n v="123"/>
    <x v="15"/>
    <n v="1"/>
    <x v="0"/>
    <n v="92"/>
    <x v="69"/>
    <n v="472048"/>
    <n v="2979"/>
    <n v="49.65"/>
    <n v="398"/>
    <n v="187875104"/>
  </r>
  <r>
    <x v="58"/>
    <x v="2"/>
    <x v="0"/>
    <x v="128"/>
    <x v="27"/>
    <x v="4"/>
    <n v="120"/>
    <x v="3"/>
    <n v="1"/>
    <x v="0"/>
    <n v="87"/>
    <x v="122"/>
    <n v="463450"/>
    <n v="696"/>
    <n v="11.6"/>
    <n v="518"/>
    <n v="240067100"/>
  </r>
  <r>
    <x v="58"/>
    <x v="2"/>
    <x v="0"/>
    <x v="204"/>
    <x v="24"/>
    <x v="5"/>
    <n v="124"/>
    <x v="4"/>
    <n v="3"/>
    <x v="2"/>
    <n v="87"/>
    <x v="122"/>
    <n v="415572"/>
    <n v="3702"/>
    <n v="61.7"/>
    <n v="608"/>
    <n v="252667776"/>
  </r>
  <r>
    <x v="58"/>
    <x v="2"/>
    <x v="0"/>
    <x v="50"/>
    <x v="0"/>
    <x v="4"/>
    <n v="118"/>
    <x v="6"/>
    <n v="3"/>
    <x v="2"/>
    <n v="11"/>
    <x v="115"/>
    <n v="317429"/>
    <n v="2731"/>
    <n v="45.516666666666666"/>
    <n v="370"/>
    <n v="117448730"/>
  </r>
  <r>
    <x v="58"/>
    <x v="2"/>
    <x v="0"/>
    <x v="260"/>
    <x v="23"/>
    <x v="4"/>
    <n v="131"/>
    <x v="17"/>
    <n v="2"/>
    <x v="1"/>
    <n v="144"/>
    <x v="10"/>
    <n v="194657"/>
    <n v="697"/>
    <n v="11.616666666666667"/>
    <n v="563"/>
    <n v="109591891"/>
  </r>
  <r>
    <x v="58"/>
    <x v="2"/>
    <x v="0"/>
    <x v="57"/>
    <x v="23"/>
    <x v="4"/>
    <n v="121"/>
    <x v="21"/>
    <n v="2"/>
    <x v="1"/>
    <n v="112"/>
    <x v="158"/>
    <n v="73677"/>
    <n v="1166"/>
    <n v="19.433333333333334"/>
    <n v="393"/>
    <n v="28955061"/>
  </r>
  <r>
    <x v="58"/>
    <x v="2"/>
    <x v="0"/>
    <x v="2"/>
    <x v="3"/>
    <x v="5"/>
    <n v="121"/>
    <x v="21"/>
    <n v="2"/>
    <x v="1"/>
    <n v="74"/>
    <x v="173"/>
    <n v="36433"/>
    <n v="4031"/>
    <n v="67.183333333333337"/>
    <n v="407"/>
    <n v="14828231"/>
  </r>
  <r>
    <x v="59"/>
    <x v="2"/>
    <x v="0"/>
    <x v="164"/>
    <x v="15"/>
    <x v="2"/>
    <n v="133"/>
    <x v="5"/>
    <n v="1"/>
    <x v="0"/>
    <n v="28"/>
    <x v="222"/>
    <n v="974415"/>
    <n v="2917"/>
    <n v="48.616666666666667"/>
    <n v="470"/>
    <n v="457975050"/>
  </r>
  <r>
    <x v="59"/>
    <x v="2"/>
    <x v="0"/>
    <x v="52"/>
    <x v="14"/>
    <x v="5"/>
    <n v="119"/>
    <x v="1"/>
    <n v="1"/>
    <x v="0"/>
    <n v="178"/>
    <x v="216"/>
    <n v="969023"/>
    <n v="3399"/>
    <n v="56.65"/>
    <n v="424"/>
    <n v="410865752"/>
  </r>
  <r>
    <x v="59"/>
    <x v="2"/>
    <x v="0"/>
    <x v="158"/>
    <x v="15"/>
    <x v="5"/>
    <n v="122"/>
    <x v="7"/>
    <n v="3"/>
    <x v="2"/>
    <n v="97"/>
    <x v="181"/>
    <n v="967318"/>
    <n v="1937"/>
    <n v="32.283333333333331"/>
    <n v="615"/>
    <n v="594900570"/>
  </r>
  <r>
    <x v="59"/>
    <x v="2"/>
    <x v="0"/>
    <x v="78"/>
    <x v="26"/>
    <x v="0"/>
    <n v="121"/>
    <x v="21"/>
    <n v="1"/>
    <x v="0"/>
    <n v="246"/>
    <x v="37"/>
    <n v="569706"/>
    <n v="4931"/>
    <n v="82.183333333333337"/>
    <n v="614"/>
    <n v="349799484"/>
  </r>
  <r>
    <x v="59"/>
    <x v="2"/>
    <x v="0"/>
    <x v="96"/>
    <x v="9"/>
    <x v="3"/>
    <n v="129"/>
    <x v="0"/>
    <n v="2"/>
    <x v="1"/>
    <n v="52"/>
    <x v="228"/>
    <n v="436694"/>
    <n v="3263"/>
    <n v="54.383333333333333"/>
    <n v="655"/>
    <n v="286034570"/>
  </r>
  <r>
    <x v="59"/>
    <x v="2"/>
    <x v="0"/>
    <x v="139"/>
    <x v="9"/>
    <x v="1"/>
    <n v="119"/>
    <x v="1"/>
    <n v="1"/>
    <x v="0"/>
    <n v="242"/>
    <x v="105"/>
    <n v="409427"/>
    <n v="4203"/>
    <n v="70.05"/>
    <n v="458"/>
    <n v="187517566"/>
  </r>
  <r>
    <x v="59"/>
    <x v="2"/>
    <x v="0"/>
    <x v="186"/>
    <x v="5"/>
    <x v="4"/>
    <n v="129"/>
    <x v="0"/>
    <n v="1"/>
    <x v="0"/>
    <n v="94"/>
    <x v="124"/>
    <n v="401327"/>
    <n v="2290"/>
    <n v="38.166666666666664"/>
    <n v="314"/>
    <n v="126016678"/>
  </r>
  <r>
    <x v="59"/>
    <x v="2"/>
    <x v="0"/>
    <x v="3"/>
    <x v="2"/>
    <x v="0"/>
    <n v="114"/>
    <x v="9"/>
    <n v="1"/>
    <x v="0"/>
    <n v="155"/>
    <x v="73"/>
    <n v="213655"/>
    <n v="2367"/>
    <n v="39.450000000000003"/>
    <n v="362"/>
    <n v="77343110"/>
  </r>
  <r>
    <x v="59"/>
    <x v="2"/>
    <x v="0"/>
    <x v="64"/>
    <x v="9"/>
    <x v="0"/>
    <n v="120"/>
    <x v="3"/>
    <n v="1"/>
    <x v="0"/>
    <n v="147"/>
    <x v="125"/>
    <n v="106850"/>
    <n v="3559"/>
    <n v="59.31666666666667"/>
    <n v="582"/>
    <n v="62186700"/>
  </r>
  <r>
    <x v="59"/>
    <x v="2"/>
    <x v="0"/>
    <x v="74"/>
    <x v="25"/>
    <x v="0"/>
    <n v="123"/>
    <x v="15"/>
    <n v="3"/>
    <x v="2"/>
    <n v="166"/>
    <x v="0"/>
    <n v="71857"/>
    <n v="3787"/>
    <n v="63.116666666666667"/>
    <n v="675"/>
    <n v="48503475"/>
  </r>
  <r>
    <x v="59"/>
    <x v="2"/>
    <x v="0"/>
    <x v="248"/>
    <x v="26"/>
    <x v="5"/>
    <n v="130"/>
    <x v="19"/>
    <n v="3"/>
    <x v="2"/>
    <n v="59"/>
    <x v="48"/>
    <n v="45391"/>
    <n v="1326"/>
    <n v="22.1"/>
    <n v="553"/>
    <n v="25101223"/>
  </r>
  <r>
    <x v="59"/>
    <x v="2"/>
    <x v="0"/>
    <x v="261"/>
    <x v="6"/>
    <x v="5"/>
    <n v="129"/>
    <x v="0"/>
    <n v="1"/>
    <x v="0"/>
    <n v="96"/>
    <x v="42"/>
    <n v="37733"/>
    <n v="187"/>
    <n v="3.1166666666666667"/>
    <n v="414"/>
    <n v="15621462"/>
  </r>
  <r>
    <x v="60"/>
    <x v="2"/>
    <x v="0"/>
    <x v="48"/>
    <x v="11"/>
    <x v="3"/>
    <n v="124"/>
    <x v="4"/>
    <n v="2"/>
    <x v="1"/>
    <n v="155"/>
    <x v="73"/>
    <n v="985189"/>
    <n v="3894"/>
    <n v="64.900000000000006"/>
    <n v="280"/>
    <n v="275852920"/>
  </r>
  <r>
    <x v="60"/>
    <x v="2"/>
    <x v="0"/>
    <x v="262"/>
    <x v="18"/>
    <x v="4"/>
    <n v="115"/>
    <x v="20"/>
    <n v="2"/>
    <x v="1"/>
    <n v="56"/>
    <x v="29"/>
    <n v="749294"/>
    <n v="1068"/>
    <n v="17.8"/>
    <n v="533"/>
    <n v="399373702"/>
  </r>
  <r>
    <x v="60"/>
    <x v="2"/>
    <x v="0"/>
    <x v="219"/>
    <x v="25"/>
    <x v="0"/>
    <n v="112"/>
    <x v="16"/>
    <n v="1"/>
    <x v="0"/>
    <n v="143"/>
    <x v="111"/>
    <n v="610321"/>
    <n v="1378"/>
    <n v="22.966666666666665"/>
    <n v="495"/>
    <n v="302108895"/>
  </r>
  <r>
    <x v="60"/>
    <x v="2"/>
    <x v="0"/>
    <x v="263"/>
    <x v="21"/>
    <x v="3"/>
    <n v="133"/>
    <x v="5"/>
    <n v="1"/>
    <x v="0"/>
    <n v="242"/>
    <x v="105"/>
    <n v="532606"/>
    <n v="10"/>
    <n v="0.16666666666666666"/>
    <n v="583"/>
    <n v="310509298"/>
  </r>
  <r>
    <x v="60"/>
    <x v="2"/>
    <x v="0"/>
    <x v="134"/>
    <x v="16"/>
    <x v="4"/>
    <n v="133"/>
    <x v="5"/>
    <n v="1"/>
    <x v="0"/>
    <n v="36"/>
    <x v="229"/>
    <n v="504701"/>
    <n v="4231"/>
    <n v="70.516666666666666"/>
    <n v="605"/>
    <n v="305344105"/>
  </r>
  <r>
    <x v="60"/>
    <x v="2"/>
    <x v="0"/>
    <x v="196"/>
    <x v="13"/>
    <x v="4"/>
    <n v="115"/>
    <x v="20"/>
    <n v="1"/>
    <x v="0"/>
    <n v="256"/>
    <x v="57"/>
    <n v="485251"/>
    <n v="2662"/>
    <n v="44.366666666666667"/>
    <n v="376"/>
    <n v="182454376"/>
  </r>
  <r>
    <x v="60"/>
    <x v="2"/>
    <x v="0"/>
    <x v="38"/>
    <x v="19"/>
    <x v="4"/>
    <n v="116"/>
    <x v="13"/>
    <n v="1"/>
    <x v="0"/>
    <n v="37"/>
    <x v="230"/>
    <n v="216466"/>
    <n v="2699"/>
    <n v="44.983333333333334"/>
    <n v="311"/>
    <n v="67320926"/>
  </r>
  <r>
    <x v="61"/>
    <x v="2"/>
    <x v="0"/>
    <x v="13"/>
    <x v="8"/>
    <x v="0"/>
    <n v="125"/>
    <x v="2"/>
    <n v="1"/>
    <x v="0"/>
    <n v="114"/>
    <x v="41"/>
    <n v="779347"/>
    <n v="4435"/>
    <n v="73.916666666666671"/>
    <n v="329"/>
    <n v="256405163"/>
  </r>
  <r>
    <x v="61"/>
    <x v="2"/>
    <x v="0"/>
    <x v="33"/>
    <x v="10"/>
    <x v="3"/>
    <n v="133"/>
    <x v="5"/>
    <n v="3"/>
    <x v="2"/>
    <n v="58"/>
    <x v="159"/>
    <n v="776924"/>
    <n v="782"/>
    <n v="13.033333333333333"/>
    <n v="561"/>
    <n v="435854364"/>
  </r>
  <r>
    <x v="61"/>
    <x v="2"/>
    <x v="0"/>
    <x v="8"/>
    <x v="22"/>
    <x v="4"/>
    <n v="112"/>
    <x v="16"/>
    <n v="2"/>
    <x v="1"/>
    <n v="23"/>
    <x v="184"/>
    <n v="772822"/>
    <n v="2062"/>
    <n v="34.366666666666667"/>
    <n v="688"/>
    <n v="531701536"/>
  </r>
  <r>
    <x v="61"/>
    <x v="2"/>
    <x v="0"/>
    <x v="41"/>
    <x v="28"/>
    <x v="3"/>
    <n v="124"/>
    <x v="4"/>
    <n v="1"/>
    <x v="0"/>
    <n v="137"/>
    <x v="231"/>
    <n v="361095"/>
    <n v="2987"/>
    <n v="49.783333333333331"/>
    <n v="439"/>
    <n v="158520705"/>
  </r>
  <r>
    <x v="61"/>
    <x v="2"/>
    <x v="0"/>
    <x v="227"/>
    <x v="5"/>
    <x v="3"/>
    <n v="120"/>
    <x v="3"/>
    <n v="2"/>
    <x v="1"/>
    <n v="243"/>
    <x v="187"/>
    <n v="265250"/>
    <n v="4907"/>
    <n v="81.783333333333331"/>
    <n v="503"/>
    <n v="133420750"/>
  </r>
  <r>
    <x v="62"/>
    <x v="2"/>
    <x v="0"/>
    <x v="252"/>
    <x v="13"/>
    <x v="3"/>
    <n v="132"/>
    <x v="18"/>
    <n v="2"/>
    <x v="1"/>
    <n v="123"/>
    <x v="61"/>
    <n v="871274"/>
    <n v="2625"/>
    <n v="43.75"/>
    <n v="643"/>
    <n v="560229182"/>
  </r>
  <r>
    <x v="62"/>
    <x v="2"/>
    <x v="0"/>
    <x v="264"/>
    <x v="5"/>
    <x v="3"/>
    <n v="124"/>
    <x v="4"/>
    <n v="2"/>
    <x v="1"/>
    <n v="33"/>
    <x v="20"/>
    <n v="432113"/>
    <n v="3719"/>
    <n v="61.983333333333334"/>
    <n v="352"/>
    <n v="152103776"/>
  </r>
  <r>
    <x v="62"/>
    <x v="2"/>
    <x v="0"/>
    <x v="78"/>
    <x v="19"/>
    <x v="1"/>
    <n v="112"/>
    <x v="16"/>
    <n v="1"/>
    <x v="0"/>
    <n v="201"/>
    <x v="118"/>
    <n v="403667"/>
    <n v="4062"/>
    <n v="67.7"/>
    <n v="665"/>
    <n v="268438555"/>
  </r>
  <r>
    <x v="62"/>
    <x v="2"/>
    <x v="0"/>
    <x v="91"/>
    <x v="16"/>
    <x v="3"/>
    <n v="123"/>
    <x v="15"/>
    <n v="2"/>
    <x v="1"/>
    <n v="210"/>
    <x v="206"/>
    <n v="52520"/>
    <n v="2603"/>
    <n v="43.383333333333333"/>
    <n v="698"/>
    <n v="36658960"/>
  </r>
  <r>
    <x v="62"/>
    <x v="2"/>
    <x v="0"/>
    <x v="265"/>
    <x v="15"/>
    <x v="3"/>
    <n v="124"/>
    <x v="4"/>
    <n v="3"/>
    <x v="2"/>
    <n v="185"/>
    <x v="114"/>
    <n v="23268"/>
    <n v="4619"/>
    <n v="76.983333333333334"/>
    <n v="638"/>
    <n v="14844984"/>
  </r>
  <r>
    <x v="63"/>
    <x v="2"/>
    <x v="0"/>
    <x v="13"/>
    <x v="22"/>
    <x v="2"/>
    <n v="130"/>
    <x v="19"/>
    <n v="2"/>
    <x v="1"/>
    <n v="195"/>
    <x v="12"/>
    <n v="960708"/>
    <n v="1883"/>
    <n v="31.383333333333333"/>
    <n v="350"/>
    <n v="336247800"/>
  </r>
  <r>
    <x v="63"/>
    <x v="2"/>
    <x v="0"/>
    <x v="214"/>
    <x v="27"/>
    <x v="4"/>
    <n v="118"/>
    <x v="6"/>
    <n v="2"/>
    <x v="1"/>
    <n v="187"/>
    <x v="160"/>
    <n v="940828"/>
    <n v="4227"/>
    <n v="70.45"/>
    <n v="306"/>
    <n v="287893368"/>
  </r>
  <r>
    <x v="63"/>
    <x v="2"/>
    <x v="0"/>
    <x v="266"/>
    <x v="22"/>
    <x v="0"/>
    <n v="112"/>
    <x v="16"/>
    <n v="1"/>
    <x v="0"/>
    <n v="1"/>
    <x v="232"/>
    <n v="929547"/>
    <n v="3983"/>
    <n v="66.38333333333334"/>
    <n v="570"/>
    <n v="529841790"/>
  </r>
  <r>
    <x v="63"/>
    <x v="2"/>
    <x v="0"/>
    <x v="267"/>
    <x v="14"/>
    <x v="0"/>
    <n v="119"/>
    <x v="1"/>
    <n v="1"/>
    <x v="0"/>
    <n v="124"/>
    <x v="193"/>
    <n v="697225"/>
    <n v="2142"/>
    <n v="35.700000000000003"/>
    <n v="295"/>
    <n v="205681375"/>
  </r>
  <r>
    <x v="63"/>
    <x v="2"/>
    <x v="0"/>
    <x v="223"/>
    <x v="14"/>
    <x v="1"/>
    <n v="128"/>
    <x v="11"/>
    <n v="3"/>
    <x v="2"/>
    <n v="151"/>
    <x v="59"/>
    <n v="681867"/>
    <n v="4143"/>
    <n v="69.05"/>
    <n v="349"/>
    <n v="237971583"/>
  </r>
  <r>
    <x v="63"/>
    <x v="2"/>
    <x v="0"/>
    <x v="134"/>
    <x v="16"/>
    <x v="4"/>
    <n v="131"/>
    <x v="17"/>
    <n v="2"/>
    <x v="1"/>
    <n v="74"/>
    <x v="173"/>
    <n v="664291"/>
    <n v="354"/>
    <n v="5.9"/>
    <n v="490"/>
    <n v="325502590"/>
  </r>
  <r>
    <x v="63"/>
    <x v="2"/>
    <x v="0"/>
    <x v="57"/>
    <x v="4"/>
    <x v="4"/>
    <n v="118"/>
    <x v="6"/>
    <n v="1"/>
    <x v="0"/>
    <n v="79"/>
    <x v="98"/>
    <n v="514580"/>
    <n v="2964"/>
    <n v="49.4"/>
    <n v="347"/>
    <n v="178559260"/>
  </r>
  <r>
    <x v="63"/>
    <x v="2"/>
    <x v="0"/>
    <x v="203"/>
    <x v="1"/>
    <x v="5"/>
    <n v="124"/>
    <x v="4"/>
    <n v="1"/>
    <x v="0"/>
    <n v="241"/>
    <x v="101"/>
    <n v="402974"/>
    <n v="1490"/>
    <n v="24.833333333333332"/>
    <n v="614"/>
    <n v="247426036"/>
  </r>
  <r>
    <x v="63"/>
    <x v="2"/>
    <x v="0"/>
    <x v="268"/>
    <x v="14"/>
    <x v="5"/>
    <n v="124"/>
    <x v="4"/>
    <n v="2"/>
    <x v="1"/>
    <n v="73"/>
    <x v="16"/>
    <n v="308823"/>
    <n v="3839"/>
    <n v="63.983333333333334"/>
    <n v="279"/>
    <n v="86161617"/>
  </r>
  <r>
    <x v="63"/>
    <x v="2"/>
    <x v="0"/>
    <x v="269"/>
    <x v="29"/>
    <x v="0"/>
    <n v="112"/>
    <x v="16"/>
    <n v="1"/>
    <x v="0"/>
    <n v="209"/>
    <x v="196"/>
    <n v="283635"/>
    <n v="4366"/>
    <n v="72.766666666666666"/>
    <n v="529"/>
    <n v="150042915"/>
  </r>
  <r>
    <x v="63"/>
    <x v="2"/>
    <x v="0"/>
    <x v="171"/>
    <x v="21"/>
    <x v="4"/>
    <n v="118"/>
    <x v="6"/>
    <n v="3"/>
    <x v="2"/>
    <n v="259"/>
    <x v="190"/>
    <n v="236118"/>
    <n v="241"/>
    <n v="4.0166666666666666"/>
    <n v="613"/>
    <n v="144740334"/>
  </r>
  <r>
    <x v="63"/>
    <x v="2"/>
    <x v="0"/>
    <x v="183"/>
    <x v="4"/>
    <x v="5"/>
    <n v="112"/>
    <x v="16"/>
    <n v="3"/>
    <x v="2"/>
    <n v="59"/>
    <x v="48"/>
    <n v="193637"/>
    <n v="3447"/>
    <n v="57.45"/>
    <n v="508"/>
    <n v="98367596"/>
  </r>
  <r>
    <x v="63"/>
    <x v="2"/>
    <x v="0"/>
    <x v="161"/>
    <x v="17"/>
    <x v="0"/>
    <n v="112"/>
    <x v="16"/>
    <n v="3"/>
    <x v="2"/>
    <n v="35"/>
    <x v="66"/>
    <n v="157071"/>
    <n v="4884"/>
    <n v="81.400000000000006"/>
    <n v="666"/>
    <n v="104609286"/>
  </r>
  <r>
    <x v="63"/>
    <x v="2"/>
    <x v="0"/>
    <x v="95"/>
    <x v="18"/>
    <x v="4"/>
    <n v="124"/>
    <x v="4"/>
    <n v="2"/>
    <x v="1"/>
    <n v="45"/>
    <x v="209"/>
    <n v="127432"/>
    <n v="1881"/>
    <n v="31.35"/>
    <n v="424"/>
    <n v="54031168"/>
  </r>
  <r>
    <x v="63"/>
    <x v="2"/>
    <x v="0"/>
    <x v="140"/>
    <x v="21"/>
    <x v="4"/>
    <n v="114"/>
    <x v="9"/>
    <n v="1"/>
    <x v="0"/>
    <n v="81"/>
    <x v="157"/>
    <n v="114576"/>
    <n v="1010"/>
    <n v="16.833333333333332"/>
    <n v="657"/>
    <n v="75276432"/>
  </r>
  <r>
    <x v="63"/>
    <x v="2"/>
    <x v="0"/>
    <x v="41"/>
    <x v="0"/>
    <x v="4"/>
    <n v="117"/>
    <x v="12"/>
    <n v="3"/>
    <x v="2"/>
    <n v="206"/>
    <x v="188"/>
    <n v="54279"/>
    <n v="2649"/>
    <n v="44.15"/>
    <n v="572"/>
    <n v="31047588"/>
  </r>
  <r>
    <x v="63"/>
    <x v="2"/>
    <x v="0"/>
    <x v="270"/>
    <x v="10"/>
    <x v="0"/>
    <n v="126"/>
    <x v="10"/>
    <n v="1"/>
    <x v="0"/>
    <n v="157"/>
    <x v="233"/>
    <n v="26379"/>
    <n v="2120"/>
    <n v="35.333333333333336"/>
    <n v="476"/>
    <n v="12556404"/>
  </r>
  <r>
    <x v="64"/>
    <x v="2"/>
    <x v="0"/>
    <x v="96"/>
    <x v="13"/>
    <x v="5"/>
    <n v="131"/>
    <x v="17"/>
    <n v="1"/>
    <x v="0"/>
    <n v="184"/>
    <x v="145"/>
    <n v="965530"/>
    <n v="2624"/>
    <n v="43.733333333333334"/>
    <n v="610"/>
    <n v="588973300"/>
  </r>
  <r>
    <x v="64"/>
    <x v="2"/>
    <x v="0"/>
    <x v="54"/>
    <x v="16"/>
    <x v="4"/>
    <n v="127"/>
    <x v="8"/>
    <n v="1"/>
    <x v="0"/>
    <n v="82"/>
    <x v="234"/>
    <n v="920097"/>
    <n v="2434"/>
    <n v="40.56666666666667"/>
    <n v="327"/>
    <n v="300871719"/>
  </r>
  <r>
    <x v="64"/>
    <x v="2"/>
    <x v="0"/>
    <x v="271"/>
    <x v="27"/>
    <x v="1"/>
    <n v="120"/>
    <x v="3"/>
    <n v="3"/>
    <x v="2"/>
    <n v="253"/>
    <x v="235"/>
    <n v="888793"/>
    <n v="2869"/>
    <n v="47.81666666666667"/>
    <n v="627"/>
    <n v="557273211"/>
  </r>
  <r>
    <x v="64"/>
    <x v="2"/>
    <x v="0"/>
    <x v="44"/>
    <x v="23"/>
    <x v="2"/>
    <n v="114"/>
    <x v="9"/>
    <n v="2"/>
    <x v="1"/>
    <n v="193"/>
    <x v="219"/>
    <n v="864664"/>
    <n v="525"/>
    <n v="8.75"/>
    <n v="330"/>
    <n v="285339120"/>
  </r>
  <r>
    <x v="64"/>
    <x v="2"/>
    <x v="0"/>
    <x v="170"/>
    <x v="25"/>
    <x v="3"/>
    <n v="132"/>
    <x v="18"/>
    <n v="2"/>
    <x v="1"/>
    <n v="263"/>
    <x v="107"/>
    <n v="664766"/>
    <n v="1440"/>
    <n v="24"/>
    <n v="331"/>
    <n v="220037546"/>
  </r>
  <r>
    <x v="64"/>
    <x v="2"/>
    <x v="0"/>
    <x v="23"/>
    <x v="0"/>
    <x v="5"/>
    <n v="117"/>
    <x v="12"/>
    <n v="1"/>
    <x v="0"/>
    <n v="148"/>
    <x v="236"/>
    <n v="589433"/>
    <n v="3620"/>
    <n v="60.333333333333336"/>
    <n v="509"/>
    <n v="300021397"/>
  </r>
  <r>
    <x v="64"/>
    <x v="2"/>
    <x v="0"/>
    <x v="89"/>
    <x v="2"/>
    <x v="1"/>
    <n v="124"/>
    <x v="4"/>
    <n v="2"/>
    <x v="1"/>
    <n v="101"/>
    <x v="92"/>
    <n v="580848"/>
    <n v="3503"/>
    <n v="58.383333333333333"/>
    <n v="546"/>
    <n v="317143008"/>
  </r>
  <r>
    <x v="64"/>
    <x v="2"/>
    <x v="0"/>
    <x v="66"/>
    <x v="12"/>
    <x v="4"/>
    <n v="127"/>
    <x v="8"/>
    <n v="1"/>
    <x v="0"/>
    <n v="54"/>
    <x v="63"/>
    <n v="559023"/>
    <n v="2150"/>
    <n v="35.833333333333336"/>
    <n v="464"/>
    <n v="259386672"/>
  </r>
  <r>
    <x v="64"/>
    <x v="2"/>
    <x v="0"/>
    <x v="200"/>
    <x v="12"/>
    <x v="1"/>
    <n v="113"/>
    <x v="14"/>
    <n v="3"/>
    <x v="2"/>
    <n v="236"/>
    <x v="93"/>
    <n v="551320"/>
    <n v="4352"/>
    <n v="72.533333333333331"/>
    <n v="606"/>
    <n v="334099920"/>
  </r>
  <r>
    <x v="64"/>
    <x v="2"/>
    <x v="0"/>
    <x v="49"/>
    <x v="28"/>
    <x v="3"/>
    <n v="121"/>
    <x v="21"/>
    <n v="3"/>
    <x v="2"/>
    <n v="188"/>
    <x v="34"/>
    <n v="304664"/>
    <n v="4815"/>
    <n v="80.25"/>
    <n v="543"/>
    <n v="165432552"/>
  </r>
  <r>
    <x v="64"/>
    <x v="2"/>
    <x v="0"/>
    <x v="250"/>
    <x v="6"/>
    <x v="4"/>
    <n v="122"/>
    <x v="7"/>
    <n v="3"/>
    <x v="2"/>
    <n v="159"/>
    <x v="139"/>
    <n v="50540"/>
    <n v="908"/>
    <n v="15.133333333333333"/>
    <n v="606"/>
    <n v="30627240"/>
  </r>
  <r>
    <x v="65"/>
    <x v="2"/>
    <x v="0"/>
    <x v="143"/>
    <x v="10"/>
    <x v="4"/>
    <n v="122"/>
    <x v="7"/>
    <n v="2"/>
    <x v="1"/>
    <n v="57"/>
    <x v="163"/>
    <n v="993057"/>
    <n v="1551"/>
    <n v="25.85"/>
    <n v="565"/>
    <n v="561077205"/>
  </r>
  <r>
    <x v="65"/>
    <x v="2"/>
    <x v="0"/>
    <x v="239"/>
    <x v="28"/>
    <x v="4"/>
    <n v="112"/>
    <x v="16"/>
    <n v="3"/>
    <x v="2"/>
    <n v="187"/>
    <x v="160"/>
    <n v="816290"/>
    <n v="1930"/>
    <n v="32.166666666666664"/>
    <n v="430"/>
    <n v="351004700"/>
  </r>
  <r>
    <x v="65"/>
    <x v="2"/>
    <x v="0"/>
    <x v="203"/>
    <x v="26"/>
    <x v="3"/>
    <n v="115"/>
    <x v="20"/>
    <n v="1"/>
    <x v="0"/>
    <n v="198"/>
    <x v="82"/>
    <n v="782883"/>
    <n v="3530"/>
    <n v="58.833333333333336"/>
    <n v="536"/>
    <n v="419625288"/>
  </r>
  <r>
    <x v="65"/>
    <x v="2"/>
    <x v="0"/>
    <x v="159"/>
    <x v="14"/>
    <x v="4"/>
    <n v="131"/>
    <x v="17"/>
    <n v="3"/>
    <x v="2"/>
    <n v="224"/>
    <x v="140"/>
    <n v="672306"/>
    <n v="406"/>
    <n v="6.7666666666666666"/>
    <n v="579"/>
    <n v="389265174"/>
  </r>
  <r>
    <x v="65"/>
    <x v="2"/>
    <x v="0"/>
    <x v="190"/>
    <x v="20"/>
    <x v="4"/>
    <n v="117"/>
    <x v="12"/>
    <n v="3"/>
    <x v="2"/>
    <n v="86"/>
    <x v="47"/>
    <n v="654746"/>
    <n v="966"/>
    <n v="16.100000000000001"/>
    <n v="450"/>
    <n v="294635700"/>
  </r>
  <r>
    <x v="65"/>
    <x v="2"/>
    <x v="0"/>
    <x v="240"/>
    <x v="23"/>
    <x v="5"/>
    <n v="116"/>
    <x v="13"/>
    <n v="3"/>
    <x v="2"/>
    <n v="255"/>
    <x v="127"/>
    <n v="368718"/>
    <n v="2064"/>
    <n v="34.4"/>
    <n v="580"/>
    <n v="213856440"/>
  </r>
  <r>
    <x v="65"/>
    <x v="2"/>
    <x v="0"/>
    <x v="246"/>
    <x v="10"/>
    <x v="2"/>
    <n v="121"/>
    <x v="21"/>
    <n v="3"/>
    <x v="2"/>
    <n v="68"/>
    <x v="217"/>
    <n v="322226"/>
    <n v="3276"/>
    <n v="54.6"/>
    <n v="394"/>
    <n v="126957044"/>
  </r>
  <r>
    <x v="65"/>
    <x v="2"/>
    <x v="0"/>
    <x v="211"/>
    <x v="14"/>
    <x v="4"/>
    <n v="123"/>
    <x v="15"/>
    <n v="3"/>
    <x v="2"/>
    <n v="6"/>
    <x v="237"/>
    <n v="306307"/>
    <n v="435"/>
    <n v="7.25"/>
    <n v="610"/>
    <n v="186847270"/>
  </r>
  <r>
    <x v="65"/>
    <x v="2"/>
    <x v="0"/>
    <x v="158"/>
    <x v="6"/>
    <x v="2"/>
    <n v="117"/>
    <x v="12"/>
    <n v="1"/>
    <x v="0"/>
    <n v="240"/>
    <x v="95"/>
    <n v="299814"/>
    <n v="1449"/>
    <n v="24.15"/>
    <n v="609"/>
    <n v="182586726"/>
  </r>
  <r>
    <x v="65"/>
    <x v="2"/>
    <x v="0"/>
    <x v="217"/>
    <x v="18"/>
    <x v="4"/>
    <n v="122"/>
    <x v="7"/>
    <n v="3"/>
    <x v="2"/>
    <n v="113"/>
    <x v="21"/>
    <n v="267449"/>
    <n v="2239"/>
    <n v="37.31666666666667"/>
    <n v="342"/>
    <n v="91467558"/>
  </r>
  <r>
    <x v="65"/>
    <x v="2"/>
    <x v="0"/>
    <x v="171"/>
    <x v="6"/>
    <x v="4"/>
    <n v="129"/>
    <x v="0"/>
    <n v="3"/>
    <x v="2"/>
    <n v="24"/>
    <x v="119"/>
    <n v="258911"/>
    <n v="2652"/>
    <n v="44.2"/>
    <n v="475"/>
    <n v="122982725"/>
  </r>
  <r>
    <x v="65"/>
    <x v="2"/>
    <x v="0"/>
    <x v="219"/>
    <x v="18"/>
    <x v="5"/>
    <n v="121"/>
    <x v="21"/>
    <n v="2"/>
    <x v="1"/>
    <n v="4"/>
    <x v="100"/>
    <n v="258007"/>
    <n v="1337"/>
    <n v="22.283333333333335"/>
    <n v="346"/>
    <n v="89270422"/>
  </r>
  <r>
    <x v="65"/>
    <x v="2"/>
    <x v="0"/>
    <x v="35"/>
    <x v="1"/>
    <x v="2"/>
    <n v="116"/>
    <x v="13"/>
    <n v="1"/>
    <x v="0"/>
    <n v="241"/>
    <x v="101"/>
    <n v="191459"/>
    <n v="2731"/>
    <n v="45.516666666666666"/>
    <n v="520"/>
    <n v="99558680"/>
  </r>
  <r>
    <x v="65"/>
    <x v="2"/>
    <x v="0"/>
    <x v="150"/>
    <x v="20"/>
    <x v="4"/>
    <n v="117"/>
    <x v="12"/>
    <n v="3"/>
    <x v="2"/>
    <n v="82"/>
    <x v="234"/>
    <n v="145541"/>
    <n v="4245"/>
    <n v="70.75"/>
    <n v="634"/>
    <n v="92272994"/>
  </r>
  <r>
    <x v="65"/>
    <x v="2"/>
    <x v="0"/>
    <x v="1"/>
    <x v="4"/>
    <x v="1"/>
    <n v="119"/>
    <x v="1"/>
    <n v="1"/>
    <x v="0"/>
    <n v="12"/>
    <x v="134"/>
    <n v="24236"/>
    <n v="785"/>
    <n v="13.083333333333334"/>
    <n v="445"/>
    <n v="10785020"/>
  </r>
  <r>
    <x v="65"/>
    <x v="2"/>
    <x v="0"/>
    <x v="256"/>
    <x v="1"/>
    <x v="5"/>
    <n v="113"/>
    <x v="14"/>
    <n v="1"/>
    <x v="0"/>
    <n v="238"/>
    <x v="238"/>
    <n v="5347"/>
    <n v="591"/>
    <n v="9.85"/>
    <n v="478"/>
    <n v="2555866"/>
  </r>
  <r>
    <x v="66"/>
    <x v="2"/>
    <x v="0"/>
    <x v="151"/>
    <x v="10"/>
    <x v="0"/>
    <n v="118"/>
    <x v="6"/>
    <n v="1"/>
    <x v="0"/>
    <n v="53"/>
    <x v="116"/>
    <n v="982513"/>
    <n v="2264"/>
    <n v="37.733333333333334"/>
    <n v="603"/>
    <n v="592455339"/>
  </r>
  <r>
    <x v="66"/>
    <x v="2"/>
    <x v="0"/>
    <x v="272"/>
    <x v="19"/>
    <x v="3"/>
    <n v="114"/>
    <x v="9"/>
    <n v="2"/>
    <x v="1"/>
    <n v="229"/>
    <x v="91"/>
    <n v="949230"/>
    <n v="3377"/>
    <n v="56.283333333333331"/>
    <n v="459"/>
    <n v="435696570"/>
  </r>
  <r>
    <x v="66"/>
    <x v="2"/>
    <x v="0"/>
    <x v="273"/>
    <x v="24"/>
    <x v="5"/>
    <n v="121"/>
    <x v="21"/>
    <n v="1"/>
    <x v="0"/>
    <n v="134"/>
    <x v="180"/>
    <n v="901109"/>
    <n v="1319"/>
    <n v="21.983333333333334"/>
    <n v="537"/>
    <n v="483895533"/>
  </r>
  <r>
    <x v="66"/>
    <x v="2"/>
    <x v="0"/>
    <x v="61"/>
    <x v="0"/>
    <x v="1"/>
    <n v="130"/>
    <x v="19"/>
    <n v="1"/>
    <x v="0"/>
    <n v="69"/>
    <x v="109"/>
    <n v="770352"/>
    <n v="2350"/>
    <n v="39.166666666666664"/>
    <n v="329"/>
    <n v="253445808"/>
  </r>
  <r>
    <x v="66"/>
    <x v="2"/>
    <x v="0"/>
    <x v="274"/>
    <x v="13"/>
    <x v="3"/>
    <n v="122"/>
    <x v="7"/>
    <n v="3"/>
    <x v="2"/>
    <n v="31"/>
    <x v="226"/>
    <n v="765674"/>
    <n v="3994"/>
    <n v="66.566666666666663"/>
    <n v="626"/>
    <n v="479311924"/>
  </r>
  <r>
    <x v="66"/>
    <x v="2"/>
    <x v="0"/>
    <x v="100"/>
    <x v="26"/>
    <x v="0"/>
    <n v="121"/>
    <x v="21"/>
    <n v="3"/>
    <x v="2"/>
    <n v="252"/>
    <x v="24"/>
    <n v="594882"/>
    <n v="2533"/>
    <n v="42.216666666666669"/>
    <n v="610"/>
    <n v="362878020"/>
  </r>
  <r>
    <x v="66"/>
    <x v="2"/>
    <x v="0"/>
    <x v="228"/>
    <x v="20"/>
    <x v="0"/>
    <n v="133"/>
    <x v="5"/>
    <n v="3"/>
    <x v="2"/>
    <n v="122"/>
    <x v="166"/>
    <n v="507678"/>
    <n v="167"/>
    <n v="2.7833333333333332"/>
    <n v="401"/>
    <n v="203578878"/>
  </r>
  <r>
    <x v="66"/>
    <x v="2"/>
    <x v="0"/>
    <x v="225"/>
    <x v="5"/>
    <x v="3"/>
    <n v="122"/>
    <x v="7"/>
    <n v="1"/>
    <x v="0"/>
    <n v="151"/>
    <x v="59"/>
    <n v="292709"/>
    <n v="4611"/>
    <n v="76.849999999999994"/>
    <n v="478"/>
    <n v="139914902"/>
  </r>
  <r>
    <x v="66"/>
    <x v="2"/>
    <x v="0"/>
    <x v="246"/>
    <x v="4"/>
    <x v="4"/>
    <n v="119"/>
    <x v="1"/>
    <n v="1"/>
    <x v="0"/>
    <n v="152"/>
    <x v="207"/>
    <n v="264044"/>
    <n v="4251"/>
    <n v="70.849999999999994"/>
    <n v="365"/>
    <n v="96376060"/>
  </r>
  <r>
    <x v="66"/>
    <x v="2"/>
    <x v="0"/>
    <x v="56"/>
    <x v="19"/>
    <x v="0"/>
    <n v="116"/>
    <x v="13"/>
    <n v="3"/>
    <x v="2"/>
    <n v="243"/>
    <x v="187"/>
    <n v="142368"/>
    <n v="683"/>
    <n v="11.383333333333333"/>
    <n v="409"/>
    <n v="58228512"/>
  </r>
  <r>
    <x v="66"/>
    <x v="2"/>
    <x v="0"/>
    <x v="275"/>
    <x v="9"/>
    <x v="4"/>
    <n v="128"/>
    <x v="11"/>
    <n v="1"/>
    <x v="0"/>
    <n v="161"/>
    <x v="110"/>
    <n v="115231"/>
    <n v="3374"/>
    <n v="56.233333333333334"/>
    <n v="496"/>
    <n v="57154576"/>
  </r>
  <r>
    <x v="66"/>
    <x v="2"/>
    <x v="0"/>
    <x v="43"/>
    <x v="6"/>
    <x v="4"/>
    <n v="113"/>
    <x v="14"/>
    <n v="1"/>
    <x v="0"/>
    <n v="126"/>
    <x v="211"/>
    <n v="80987"/>
    <n v="2784"/>
    <n v="46.4"/>
    <n v="671"/>
    <n v="54342277"/>
  </r>
  <r>
    <x v="66"/>
    <x v="2"/>
    <x v="0"/>
    <x v="0"/>
    <x v="23"/>
    <x v="0"/>
    <n v="112"/>
    <x v="16"/>
    <n v="1"/>
    <x v="0"/>
    <n v="245"/>
    <x v="149"/>
    <n v="24280"/>
    <n v="3714"/>
    <n v="61.9"/>
    <n v="633"/>
    <n v="15369240"/>
  </r>
  <r>
    <x v="67"/>
    <x v="2"/>
    <x v="0"/>
    <x v="157"/>
    <x v="17"/>
    <x v="3"/>
    <n v="113"/>
    <x v="14"/>
    <n v="3"/>
    <x v="2"/>
    <n v="194"/>
    <x v="113"/>
    <n v="993246"/>
    <n v="750"/>
    <n v="12.5"/>
    <n v="505"/>
    <n v="501589230"/>
  </r>
  <r>
    <x v="67"/>
    <x v="2"/>
    <x v="0"/>
    <x v="244"/>
    <x v="14"/>
    <x v="4"/>
    <n v="115"/>
    <x v="20"/>
    <n v="1"/>
    <x v="0"/>
    <n v="6"/>
    <x v="237"/>
    <n v="925520"/>
    <n v="3774"/>
    <n v="62.9"/>
    <n v="671"/>
    <n v="621023920"/>
  </r>
  <r>
    <x v="67"/>
    <x v="2"/>
    <x v="0"/>
    <x v="36"/>
    <x v="21"/>
    <x v="3"/>
    <n v="127"/>
    <x v="8"/>
    <n v="3"/>
    <x v="2"/>
    <n v="164"/>
    <x v="148"/>
    <n v="760140"/>
    <n v="1473"/>
    <n v="24.55"/>
    <n v="693"/>
    <n v="526777020"/>
  </r>
  <r>
    <x v="67"/>
    <x v="2"/>
    <x v="0"/>
    <x v="206"/>
    <x v="14"/>
    <x v="3"/>
    <n v="125"/>
    <x v="2"/>
    <n v="1"/>
    <x v="0"/>
    <n v="170"/>
    <x v="176"/>
    <n v="671860"/>
    <n v="1931"/>
    <n v="32.18333333333333"/>
    <n v="386"/>
    <n v="259337960"/>
  </r>
  <r>
    <x v="67"/>
    <x v="2"/>
    <x v="0"/>
    <x v="134"/>
    <x v="13"/>
    <x v="4"/>
    <n v="126"/>
    <x v="10"/>
    <n v="3"/>
    <x v="2"/>
    <n v="11"/>
    <x v="115"/>
    <n v="544476"/>
    <n v="2663"/>
    <n v="44.383333333333333"/>
    <n v="644"/>
    <n v="350642544"/>
  </r>
  <r>
    <x v="67"/>
    <x v="2"/>
    <x v="0"/>
    <x v="228"/>
    <x v="28"/>
    <x v="4"/>
    <n v="126"/>
    <x v="10"/>
    <n v="3"/>
    <x v="2"/>
    <n v="49"/>
    <x v="154"/>
    <n v="103468"/>
    <n v="1786"/>
    <n v="29.766666666666666"/>
    <n v="546"/>
    <n v="56493528"/>
  </r>
  <r>
    <x v="67"/>
    <x v="2"/>
    <x v="0"/>
    <x v="176"/>
    <x v="10"/>
    <x v="4"/>
    <n v="121"/>
    <x v="21"/>
    <n v="3"/>
    <x v="2"/>
    <n v="178"/>
    <x v="216"/>
    <n v="35973"/>
    <n v="3576"/>
    <n v="59.6"/>
    <n v="558"/>
    <n v="20072934"/>
  </r>
  <r>
    <x v="68"/>
    <x v="2"/>
    <x v="0"/>
    <x v="207"/>
    <x v="23"/>
    <x v="1"/>
    <n v="131"/>
    <x v="17"/>
    <n v="3"/>
    <x v="2"/>
    <n v="130"/>
    <x v="239"/>
    <n v="799330"/>
    <n v="2111"/>
    <n v="35.18333333333333"/>
    <n v="382"/>
    <n v="305344060"/>
  </r>
  <r>
    <x v="69"/>
    <x v="2"/>
    <x v="0"/>
    <x v="114"/>
    <x v="29"/>
    <x v="3"/>
    <n v="129"/>
    <x v="0"/>
    <n v="2"/>
    <x v="1"/>
    <n v="96"/>
    <x v="42"/>
    <n v="857885"/>
    <n v="2637"/>
    <n v="43.95"/>
    <n v="543"/>
    <n v="465831555"/>
  </r>
  <r>
    <x v="69"/>
    <x v="2"/>
    <x v="0"/>
    <x v="185"/>
    <x v="29"/>
    <x v="0"/>
    <n v="131"/>
    <x v="17"/>
    <n v="1"/>
    <x v="0"/>
    <n v="44"/>
    <x v="46"/>
    <n v="849508"/>
    <n v="3060"/>
    <n v="51"/>
    <n v="362"/>
    <n v="307521896"/>
  </r>
  <r>
    <x v="69"/>
    <x v="2"/>
    <x v="0"/>
    <x v="276"/>
    <x v="11"/>
    <x v="3"/>
    <n v="126"/>
    <x v="10"/>
    <n v="3"/>
    <x v="2"/>
    <n v="103"/>
    <x v="14"/>
    <n v="797671"/>
    <n v="1927"/>
    <n v="32.116666666666667"/>
    <n v="531"/>
    <n v="423563301"/>
  </r>
  <r>
    <x v="69"/>
    <x v="2"/>
    <x v="0"/>
    <x v="157"/>
    <x v="8"/>
    <x v="5"/>
    <n v="128"/>
    <x v="11"/>
    <n v="3"/>
    <x v="2"/>
    <n v="61"/>
    <x v="240"/>
    <n v="746502"/>
    <n v="3277"/>
    <n v="54.616666666666667"/>
    <n v="596"/>
    <n v="444915192"/>
  </r>
  <r>
    <x v="69"/>
    <x v="2"/>
    <x v="0"/>
    <x v="238"/>
    <x v="28"/>
    <x v="3"/>
    <n v="131"/>
    <x v="17"/>
    <n v="1"/>
    <x v="0"/>
    <n v="86"/>
    <x v="47"/>
    <n v="642072"/>
    <n v="2466"/>
    <n v="41.1"/>
    <n v="536"/>
    <n v="344150592"/>
  </r>
  <r>
    <x v="69"/>
    <x v="2"/>
    <x v="0"/>
    <x v="61"/>
    <x v="7"/>
    <x v="5"/>
    <n v="131"/>
    <x v="17"/>
    <n v="2"/>
    <x v="1"/>
    <n v="264"/>
    <x v="9"/>
    <n v="640318"/>
    <n v="1543"/>
    <n v="25.716666666666665"/>
    <n v="453"/>
    <n v="290064054"/>
  </r>
  <r>
    <x v="69"/>
    <x v="2"/>
    <x v="0"/>
    <x v="277"/>
    <x v="26"/>
    <x v="5"/>
    <n v="120"/>
    <x v="3"/>
    <n v="1"/>
    <x v="0"/>
    <n v="259"/>
    <x v="190"/>
    <n v="496234"/>
    <n v="3832"/>
    <n v="63.866666666666667"/>
    <n v="368"/>
    <n v="182614112"/>
  </r>
  <r>
    <x v="69"/>
    <x v="2"/>
    <x v="0"/>
    <x v="161"/>
    <x v="20"/>
    <x v="5"/>
    <n v="130"/>
    <x v="19"/>
    <n v="1"/>
    <x v="0"/>
    <n v="119"/>
    <x v="129"/>
    <n v="469036"/>
    <n v="2263"/>
    <n v="37.716666666666669"/>
    <n v="454"/>
    <n v="212942344"/>
  </r>
  <r>
    <x v="69"/>
    <x v="2"/>
    <x v="0"/>
    <x v="196"/>
    <x v="5"/>
    <x v="0"/>
    <n v="129"/>
    <x v="0"/>
    <n v="3"/>
    <x v="2"/>
    <n v="98"/>
    <x v="241"/>
    <n v="416906"/>
    <n v="4131"/>
    <n v="68.849999999999994"/>
    <n v="422"/>
    <n v="175934332"/>
  </r>
  <r>
    <x v="69"/>
    <x v="2"/>
    <x v="0"/>
    <x v="219"/>
    <x v="8"/>
    <x v="4"/>
    <n v="128"/>
    <x v="11"/>
    <n v="3"/>
    <x v="2"/>
    <n v="7"/>
    <x v="50"/>
    <n v="305049"/>
    <n v="515"/>
    <n v="8.5833333333333339"/>
    <n v="563"/>
    <n v="171742587"/>
  </r>
  <r>
    <x v="69"/>
    <x v="2"/>
    <x v="0"/>
    <x v="244"/>
    <x v="23"/>
    <x v="3"/>
    <n v="126"/>
    <x v="10"/>
    <n v="1"/>
    <x v="0"/>
    <n v="229"/>
    <x v="91"/>
    <n v="104202"/>
    <n v="4828"/>
    <n v="80.466666666666669"/>
    <n v="608"/>
    <n v="63354816"/>
  </r>
  <r>
    <x v="70"/>
    <x v="2"/>
    <x v="0"/>
    <x v="133"/>
    <x v="21"/>
    <x v="3"/>
    <n v="127"/>
    <x v="8"/>
    <n v="1"/>
    <x v="0"/>
    <n v="120"/>
    <x v="27"/>
    <n v="624587"/>
    <n v="196"/>
    <n v="3.2666666666666666"/>
    <n v="649"/>
    <n v="405356963"/>
  </r>
  <r>
    <x v="70"/>
    <x v="2"/>
    <x v="0"/>
    <x v="141"/>
    <x v="0"/>
    <x v="0"/>
    <n v="125"/>
    <x v="2"/>
    <n v="2"/>
    <x v="1"/>
    <n v="32"/>
    <x v="31"/>
    <n v="609712"/>
    <n v="611"/>
    <n v="10.183333333333334"/>
    <n v="662"/>
    <n v="403629344"/>
  </r>
  <r>
    <x v="70"/>
    <x v="2"/>
    <x v="0"/>
    <x v="41"/>
    <x v="17"/>
    <x v="0"/>
    <n v="131"/>
    <x v="17"/>
    <n v="1"/>
    <x v="0"/>
    <n v="242"/>
    <x v="105"/>
    <n v="600521"/>
    <n v="4965"/>
    <n v="82.75"/>
    <n v="388"/>
    <n v="233002148"/>
  </r>
  <r>
    <x v="70"/>
    <x v="2"/>
    <x v="0"/>
    <x v="19"/>
    <x v="19"/>
    <x v="1"/>
    <n v="128"/>
    <x v="11"/>
    <n v="1"/>
    <x v="0"/>
    <n v="247"/>
    <x v="6"/>
    <n v="568086"/>
    <n v="974"/>
    <n v="16.233333333333334"/>
    <n v="359"/>
    <n v="203942874"/>
  </r>
  <r>
    <x v="70"/>
    <x v="2"/>
    <x v="0"/>
    <x v="278"/>
    <x v="8"/>
    <x v="4"/>
    <n v="133"/>
    <x v="5"/>
    <n v="2"/>
    <x v="1"/>
    <n v="238"/>
    <x v="238"/>
    <n v="317733"/>
    <n v="1555"/>
    <n v="25.916666666666668"/>
    <n v="434"/>
    <n v="137896122"/>
  </r>
  <r>
    <x v="70"/>
    <x v="2"/>
    <x v="0"/>
    <x v="232"/>
    <x v="4"/>
    <x v="4"/>
    <n v="120"/>
    <x v="3"/>
    <n v="3"/>
    <x v="2"/>
    <n v="229"/>
    <x v="91"/>
    <n v="158850"/>
    <n v="2465"/>
    <n v="41.083333333333336"/>
    <n v="697"/>
    <n v="110718450"/>
  </r>
  <r>
    <x v="70"/>
    <x v="2"/>
    <x v="0"/>
    <x v="279"/>
    <x v="13"/>
    <x v="0"/>
    <n v="132"/>
    <x v="18"/>
    <n v="3"/>
    <x v="2"/>
    <n v="35"/>
    <x v="66"/>
    <n v="121931"/>
    <n v="1368"/>
    <n v="22.8"/>
    <n v="403"/>
    <n v="49138193"/>
  </r>
  <r>
    <x v="70"/>
    <x v="2"/>
    <x v="0"/>
    <x v="38"/>
    <x v="3"/>
    <x v="4"/>
    <n v="115"/>
    <x v="20"/>
    <n v="1"/>
    <x v="0"/>
    <n v="62"/>
    <x v="60"/>
    <n v="67665"/>
    <n v="4773"/>
    <n v="79.55"/>
    <n v="504"/>
    <n v="34103160"/>
  </r>
  <r>
    <x v="70"/>
    <x v="2"/>
    <x v="0"/>
    <x v="129"/>
    <x v="11"/>
    <x v="3"/>
    <n v="126"/>
    <x v="10"/>
    <n v="3"/>
    <x v="2"/>
    <n v="17"/>
    <x v="177"/>
    <n v="42991"/>
    <n v="3217"/>
    <n v="53.616666666666667"/>
    <n v="341"/>
    <n v="14659931"/>
  </r>
  <r>
    <x v="70"/>
    <x v="2"/>
    <x v="0"/>
    <x v="163"/>
    <x v="3"/>
    <x v="4"/>
    <n v="123"/>
    <x v="15"/>
    <n v="2"/>
    <x v="1"/>
    <n v="54"/>
    <x v="63"/>
    <n v="20404"/>
    <n v="2883"/>
    <n v="48.05"/>
    <n v="300"/>
    <n v="6121200"/>
  </r>
  <r>
    <x v="71"/>
    <x v="2"/>
    <x v="0"/>
    <x v="218"/>
    <x v="16"/>
    <x v="2"/>
    <n v="117"/>
    <x v="12"/>
    <n v="3"/>
    <x v="2"/>
    <n v="60"/>
    <x v="242"/>
    <n v="912492"/>
    <n v="1944"/>
    <n v="32.4"/>
    <n v="662"/>
    <n v="604069704"/>
  </r>
  <r>
    <x v="71"/>
    <x v="2"/>
    <x v="0"/>
    <x v="137"/>
    <x v="20"/>
    <x v="5"/>
    <n v="130"/>
    <x v="19"/>
    <n v="1"/>
    <x v="0"/>
    <n v="19"/>
    <x v="150"/>
    <n v="758738"/>
    <n v="4729"/>
    <n v="78.816666666666663"/>
    <n v="337"/>
    <n v="255694706"/>
  </r>
  <r>
    <x v="71"/>
    <x v="2"/>
    <x v="0"/>
    <x v="280"/>
    <x v="1"/>
    <x v="3"/>
    <n v="129"/>
    <x v="0"/>
    <n v="3"/>
    <x v="2"/>
    <n v="210"/>
    <x v="206"/>
    <n v="723604"/>
    <n v="597"/>
    <n v="9.9499999999999993"/>
    <n v="551"/>
    <n v="398705804"/>
  </r>
  <r>
    <x v="71"/>
    <x v="2"/>
    <x v="0"/>
    <x v="56"/>
    <x v="10"/>
    <x v="3"/>
    <n v="114"/>
    <x v="9"/>
    <n v="2"/>
    <x v="1"/>
    <n v="181"/>
    <x v="76"/>
    <n v="489537"/>
    <n v="3990"/>
    <n v="66.5"/>
    <n v="552"/>
    <n v="270224424"/>
  </r>
  <r>
    <x v="71"/>
    <x v="2"/>
    <x v="0"/>
    <x v="133"/>
    <x v="12"/>
    <x v="5"/>
    <n v="128"/>
    <x v="11"/>
    <n v="3"/>
    <x v="2"/>
    <n v="131"/>
    <x v="194"/>
    <n v="435902"/>
    <n v="1971"/>
    <n v="32.85"/>
    <n v="466"/>
    <n v="203130332"/>
  </r>
  <r>
    <x v="71"/>
    <x v="2"/>
    <x v="0"/>
    <x v="235"/>
    <x v="10"/>
    <x v="2"/>
    <n v="120"/>
    <x v="3"/>
    <n v="2"/>
    <x v="1"/>
    <n v="185"/>
    <x v="114"/>
    <n v="408132"/>
    <n v="530"/>
    <n v="8.8333333333333339"/>
    <n v="449"/>
    <n v="183251268"/>
  </r>
  <r>
    <x v="71"/>
    <x v="2"/>
    <x v="0"/>
    <x v="281"/>
    <x v="6"/>
    <x v="3"/>
    <n v="113"/>
    <x v="14"/>
    <n v="2"/>
    <x v="1"/>
    <n v="82"/>
    <x v="234"/>
    <n v="402214"/>
    <n v="2632"/>
    <n v="43.866666666666667"/>
    <n v="613"/>
    <n v="246557182"/>
  </r>
  <r>
    <x v="71"/>
    <x v="2"/>
    <x v="0"/>
    <x v="92"/>
    <x v="21"/>
    <x v="5"/>
    <n v="131"/>
    <x v="17"/>
    <n v="2"/>
    <x v="1"/>
    <n v="224"/>
    <x v="140"/>
    <n v="333117"/>
    <n v="161"/>
    <n v="2.6833333333333331"/>
    <n v="412"/>
    <n v="137244204"/>
  </r>
  <r>
    <x v="71"/>
    <x v="2"/>
    <x v="0"/>
    <x v="282"/>
    <x v="10"/>
    <x v="2"/>
    <n v="130"/>
    <x v="19"/>
    <n v="3"/>
    <x v="2"/>
    <n v="209"/>
    <x v="196"/>
    <n v="237587"/>
    <n v="1196"/>
    <n v="19.933333333333334"/>
    <n v="691"/>
    <n v="164172617"/>
  </r>
  <r>
    <x v="71"/>
    <x v="2"/>
    <x v="0"/>
    <x v="219"/>
    <x v="6"/>
    <x v="3"/>
    <n v="133"/>
    <x v="5"/>
    <n v="3"/>
    <x v="2"/>
    <n v="236"/>
    <x v="93"/>
    <n v="182893"/>
    <n v="344"/>
    <n v="5.7333333333333334"/>
    <n v="377"/>
    <n v="68950661"/>
  </r>
  <r>
    <x v="71"/>
    <x v="2"/>
    <x v="0"/>
    <x v="225"/>
    <x v="25"/>
    <x v="3"/>
    <n v="113"/>
    <x v="14"/>
    <n v="1"/>
    <x v="0"/>
    <n v="236"/>
    <x v="93"/>
    <n v="82824"/>
    <n v="2979"/>
    <n v="49.65"/>
    <n v="306"/>
    <n v="25344144"/>
  </r>
  <r>
    <x v="71"/>
    <x v="2"/>
    <x v="0"/>
    <x v="199"/>
    <x v="16"/>
    <x v="1"/>
    <n v="130"/>
    <x v="19"/>
    <n v="1"/>
    <x v="0"/>
    <n v="177"/>
    <x v="137"/>
    <n v="38687"/>
    <n v="4290"/>
    <n v="71.5"/>
    <n v="500"/>
    <n v="19343500"/>
  </r>
  <r>
    <x v="72"/>
    <x v="2"/>
    <x v="0"/>
    <x v="230"/>
    <x v="21"/>
    <x v="4"/>
    <n v="114"/>
    <x v="9"/>
    <n v="3"/>
    <x v="2"/>
    <n v="153"/>
    <x v="147"/>
    <n v="956025"/>
    <n v="4148"/>
    <n v="69.13333333333334"/>
    <n v="496"/>
    <n v="474188400"/>
  </r>
  <r>
    <x v="72"/>
    <x v="2"/>
    <x v="0"/>
    <x v="95"/>
    <x v="2"/>
    <x v="3"/>
    <n v="133"/>
    <x v="5"/>
    <n v="3"/>
    <x v="2"/>
    <n v="72"/>
    <x v="62"/>
    <n v="887248"/>
    <n v="3472"/>
    <n v="57.866666666666667"/>
    <n v="676"/>
    <n v="599779648"/>
  </r>
  <r>
    <x v="72"/>
    <x v="2"/>
    <x v="0"/>
    <x v="83"/>
    <x v="11"/>
    <x v="5"/>
    <n v="128"/>
    <x v="11"/>
    <n v="3"/>
    <x v="2"/>
    <n v="97"/>
    <x v="181"/>
    <n v="776838"/>
    <n v="1414"/>
    <n v="23.566666666666666"/>
    <n v="293"/>
    <n v="227613534"/>
  </r>
  <r>
    <x v="72"/>
    <x v="2"/>
    <x v="0"/>
    <x v="283"/>
    <x v="28"/>
    <x v="5"/>
    <n v="129"/>
    <x v="0"/>
    <n v="2"/>
    <x v="1"/>
    <n v="248"/>
    <x v="243"/>
    <n v="722143"/>
    <n v="2284"/>
    <n v="38.06666666666667"/>
    <n v="693"/>
    <n v="500445099"/>
  </r>
  <r>
    <x v="72"/>
    <x v="2"/>
    <x v="0"/>
    <x v="172"/>
    <x v="17"/>
    <x v="5"/>
    <n v="116"/>
    <x v="13"/>
    <n v="1"/>
    <x v="0"/>
    <n v="157"/>
    <x v="233"/>
    <n v="650340"/>
    <n v="3563"/>
    <n v="59.383333333333333"/>
    <n v="428"/>
    <n v="278345520"/>
  </r>
  <r>
    <x v="72"/>
    <x v="2"/>
    <x v="0"/>
    <x v="280"/>
    <x v="6"/>
    <x v="4"/>
    <n v="113"/>
    <x v="14"/>
    <n v="1"/>
    <x v="0"/>
    <n v="178"/>
    <x v="216"/>
    <n v="639929"/>
    <n v="232"/>
    <n v="3.8666666666666667"/>
    <n v="502"/>
    <n v="321244358"/>
  </r>
  <r>
    <x v="72"/>
    <x v="2"/>
    <x v="0"/>
    <x v="222"/>
    <x v="22"/>
    <x v="5"/>
    <n v="124"/>
    <x v="4"/>
    <n v="1"/>
    <x v="0"/>
    <n v="113"/>
    <x v="21"/>
    <n v="477016"/>
    <n v="1696"/>
    <n v="28.266666666666666"/>
    <n v="417"/>
    <n v="198915672"/>
  </r>
  <r>
    <x v="72"/>
    <x v="2"/>
    <x v="0"/>
    <x v="86"/>
    <x v="21"/>
    <x v="1"/>
    <n v="126"/>
    <x v="10"/>
    <n v="2"/>
    <x v="1"/>
    <n v="189"/>
    <x v="132"/>
    <n v="452815"/>
    <n v="1936"/>
    <n v="32.266666666666666"/>
    <n v="680"/>
    <n v="307914200"/>
  </r>
  <r>
    <x v="72"/>
    <x v="2"/>
    <x v="0"/>
    <x v="31"/>
    <x v="25"/>
    <x v="5"/>
    <n v="133"/>
    <x v="5"/>
    <n v="1"/>
    <x v="0"/>
    <n v="192"/>
    <x v="99"/>
    <n v="302537"/>
    <n v="1724"/>
    <n v="28.733333333333334"/>
    <n v="454"/>
    <n v="137351798"/>
  </r>
  <r>
    <x v="72"/>
    <x v="2"/>
    <x v="0"/>
    <x v="284"/>
    <x v="6"/>
    <x v="5"/>
    <n v="120"/>
    <x v="3"/>
    <n v="1"/>
    <x v="0"/>
    <n v="93"/>
    <x v="141"/>
    <n v="255721"/>
    <n v="3461"/>
    <n v="57.68333333333333"/>
    <n v="414"/>
    <n v="105868494"/>
  </r>
  <r>
    <x v="72"/>
    <x v="2"/>
    <x v="0"/>
    <x v="211"/>
    <x v="16"/>
    <x v="5"/>
    <n v="114"/>
    <x v="9"/>
    <n v="2"/>
    <x v="1"/>
    <n v="45"/>
    <x v="209"/>
    <n v="120304"/>
    <n v="593"/>
    <n v="9.8833333333333329"/>
    <n v="332"/>
    <n v="39940928"/>
  </r>
  <r>
    <x v="72"/>
    <x v="2"/>
    <x v="0"/>
    <x v="84"/>
    <x v="16"/>
    <x v="4"/>
    <n v="132"/>
    <x v="18"/>
    <n v="2"/>
    <x v="1"/>
    <n v="189"/>
    <x v="132"/>
    <n v="80477"/>
    <n v="1642"/>
    <n v="27.366666666666667"/>
    <n v="429"/>
    <n v="34524633"/>
  </r>
  <r>
    <x v="72"/>
    <x v="2"/>
    <x v="0"/>
    <x v="161"/>
    <x v="29"/>
    <x v="5"/>
    <n v="130"/>
    <x v="19"/>
    <n v="1"/>
    <x v="0"/>
    <n v="189"/>
    <x v="132"/>
    <n v="51123"/>
    <n v="870"/>
    <n v="14.5"/>
    <n v="344"/>
    <n v="17586312"/>
  </r>
  <r>
    <x v="73"/>
    <x v="2"/>
    <x v="0"/>
    <x v="56"/>
    <x v="1"/>
    <x v="3"/>
    <n v="127"/>
    <x v="8"/>
    <n v="3"/>
    <x v="2"/>
    <n v="180"/>
    <x v="198"/>
    <n v="970087"/>
    <n v="580"/>
    <n v="9.6666666666666661"/>
    <n v="304"/>
    <n v="294906448"/>
  </r>
  <r>
    <x v="73"/>
    <x v="2"/>
    <x v="0"/>
    <x v="149"/>
    <x v="8"/>
    <x v="4"/>
    <n v="127"/>
    <x v="8"/>
    <n v="3"/>
    <x v="2"/>
    <n v="74"/>
    <x v="173"/>
    <n v="869113"/>
    <n v="4455"/>
    <n v="74.25"/>
    <n v="588"/>
    <n v="511038444"/>
  </r>
  <r>
    <x v="73"/>
    <x v="2"/>
    <x v="0"/>
    <x v="252"/>
    <x v="16"/>
    <x v="4"/>
    <n v="127"/>
    <x v="8"/>
    <n v="2"/>
    <x v="1"/>
    <n v="60"/>
    <x v="242"/>
    <n v="841506"/>
    <n v="1901"/>
    <n v="31.683333333333334"/>
    <n v="474"/>
    <n v="398873844"/>
  </r>
  <r>
    <x v="73"/>
    <x v="2"/>
    <x v="0"/>
    <x v="154"/>
    <x v="20"/>
    <x v="4"/>
    <n v="123"/>
    <x v="15"/>
    <n v="2"/>
    <x v="1"/>
    <n v="98"/>
    <x v="241"/>
    <n v="832447"/>
    <n v="950"/>
    <n v="15.833333333333334"/>
    <n v="627"/>
    <n v="521944269"/>
  </r>
  <r>
    <x v="73"/>
    <x v="2"/>
    <x v="0"/>
    <x v="224"/>
    <x v="20"/>
    <x v="4"/>
    <n v="115"/>
    <x v="20"/>
    <n v="3"/>
    <x v="2"/>
    <n v="160"/>
    <x v="67"/>
    <n v="771904"/>
    <n v="3919"/>
    <n v="65.316666666666663"/>
    <n v="565"/>
    <n v="436125760"/>
  </r>
  <r>
    <x v="73"/>
    <x v="2"/>
    <x v="0"/>
    <x v="262"/>
    <x v="11"/>
    <x v="4"/>
    <n v="123"/>
    <x v="15"/>
    <n v="1"/>
    <x v="0"/>
    <n v="118"/>
    <x v="88"/>
    <n v="684198"/>
    <n v="2283"/>
    <n v="38.049999999999997"/>
    <n v="587"/>
    <n v="401624226"/>
  </r>
  <r>
    <x v="73"/>
    <x v="2"/>
    <x v="0"/>
    <x v="151"/>
    <x v="24"/>
    <x v="5"/>
    <n v="132"/>
    <x v="18"/>
    <n v="2"/>
    <x v="1"/>
    <n v="65"/>
    <x v="167"/>
    <n v="641501"/>
    <n v="2524"/>
    <n v="42.06666666666667"/>
    <n v="615"/>
    <n v="394523115"/>
  </r>
  <r>
    <x v="73"/>
    <x v="2"/>
    <x v="0"/>
    <x v="200"/>
    <x v="23"/>
    <x v="4"/>
    <n v="126"/>
    <x v="10"/>
    <n v="1"/>
    <x v="0"/>
    <n v="97"/>
    <x v="181"/>
    <n v="588689"/>
    <n v="3738"/>
    <n v="62.3"/>
    <n v="588"/>
    <n v="346149132"/>
  </r>
  <r>
    <x v="73"/>
    <x v="2"/>
    <x v="0"/>
    <x v="41"/>
    <x v="5"/>
    <x v="4"/>
    <n v="130"/>
    <x v="19"/>
    <n v="1"/>
    <x v="0"/>
    <n v="87"/>
    <x v="122"/>
    <n v="554871"/>
    <n v="2904"/>
    <n v="48.4"/>
    <n v="683"/>
    <n v="378976893"/>
  </r>
  <r>
    <x v="73"/>
    <x v="2"/>
    <x v="0"/>
    <x v="92"/>
    <x v="13"/>
    <x v="4"/>
    <n v="117"/>
    <x v="12"/>
    <n v="1"/>
    <x v="0"/>
    <n v="120"/>
    <x v="27"/>
    <n v="545944"/>
    <n v="4633"/>
    <n v="77.216666666666669"/>
    <n v="680"/>
    <n v="371241920"/>
  </r>
  <r>
    <x v="73"/>
    <x v="2"/>
    <x v="0"/>
    <x v="100"/>
    <x v="5"/>
    <x v="5"/>
    <n v="129"/>
    <x v="0"/>
    <n v="1"/>
    <x v="0"/>
    <n v="170"/>
    <x v="176"/>
    <n v="497748"/>
    <n v="4895"/>
    <n v="81.583333333333329"/>
    <n v="656"/>
    <n v="326522688"/>
  </r>
  <r>
    <x v="73"/>
    <x v="2"/>
    <x v="0"/>
    <x v="64"/>
    <x v="10"/>
    <x v="4"/>
    <n v="131"/>
    <x v="17"/>
    <n v="2"/>
    <x v="1"/>
    <n v="162"/>
    <x v="68"/>
    <n v="480383"/>
    <n v="455"/>
    <n v="7.583333333333333"/>
    <n v="514"/>
    <n v="246916862"/>
  </r>
  <r>
    <x v="73"/>
    <x v="2"/>
    <x v="0"/>
    <x v="170"/>
    <x v="16"/>
    <x v="2"/>
    <n v="133"/>
    <x v="5"/>
    <n v="1"/>
    <x v="0"/>
    <n v="238"/>
    <x v="238"/>
    <n v="365568"/>
    <n v="3175"/>
    <n v="52.916666666666664"/>
    <n v="292"/>
    <n v="106745856"/>
  </r>
  <r>
    <x v="73"/>
    <x v="2"/>
    <x v="0"/>
    <x v="150"/>
    <x v="5"/>
    <x v="5"/>
    <n v="120"/>
    <x v="3"/>
    <n v="3"/>
    <x v="2"/>
    <n v="191"/>
    <x v="220"/>
    <n v="297775"/>
    <n v="531"/>
    <n v="8.85"/>
    <n v="487"/>
    <n v="145016425"/>
  </r>
  <r>
    <x v="73"/>
    <x v="2"/>
    <x v="0"/>
    <x v="130"/>
    <x v="19"/>
    <x v="4"/>
    <n v="131"/>
    <x v="17"/>
    <n v="3"/>
    <x v="2"/>
    <n v="212"/>
    <x v="221"/>
    <n v="252068"/>
    <n v="1591"/>
    <n v="26.516666666666666"/>
    <n v="627"/>
    <n v="158046636"/>
  </r>
  <r>
    <x v="73"/>
    <x v="2"/>
    <x v="0"/>
    <x v="104"/>
    <x v="24"/>
    <x v="2"/>
    <n v="123"/>
    <x v="15"/>
    <n v="2"/>
    <x v="1"/>
    <n v="222"/>
    <x v="244"/>
    <n v="198216"/>
    <n v="3780"/>
    <n v="63"/>
    <n v="411"/>
    <n v="81466776"/>
  </r>
  <r>
    <x v="73"/>
    <x v="2"/>
    <x v="0"/>
    <x v="146"/>
    <x v="16"/>
    <x v="5"/>
    <n v="132"/>
    <x v="18"/>
    <n v="1"/>
    <x v="0"/>
    <n v="43"/>
    <x v="210"/>
    <n v="187283"/>
    <n v="2563"/>
    <n v="42.716666666666669"/>
    <n v="392"/>
    <n v="73414936"/>
  </r>
  <r>
    <x v="73"/>
    <x v="2"/>
    <x v="0"/>
    <x v="199"/>
    <x v="13"/>
    <x v="5"/>
    <n v="112"/>
    <x v="16"/>
    <n v="1"/>
    <x v="0"/>
    <n v="199"/>
    <x v="45"/>
    <n v="110931"/>
    <n v="3568"/>
    <n v="59.466666666666669"/>
    <n v="337"/>
    <n v="37383747"/>
  </r>
  <r>
    <x v="73"/>
    <x v="2"/>
    <x v="0"/>
    <x v="285"/>
    <x v="25"/>
    <x v="4"/>
    <n v="118"/>
    <x v="6"/>
    <n v="3"/>
    <x v="2"/>
    <n v="109"/>
    <x v="212"/>
    <n v="109184"/>
    <n v="3558"/>
    <n v="59.3"/>
    <n v="654"/>
    <n v="71406336"/>
  </r>
  <r>
    <x v="73"/>
    <x v="2"/>
    <x v="0"/>
    <x v="277"/>
    <x v="27"/>
    <x v="5"/>
    <n v="114"/>
    <x v="9"/>
    <n v="3"/>
    <x v="2"/>
    <n v="83"/>
    <x v="201"/>
    <n v="15373"/>
    <n v="955"/>
    <n v="15.916666666666666"/>
    <n v="508"/>
    <n v="7809484"/>
  </r>
  <r>
    <x v="74"/>
    <x v="2"/>
    <x v="0"/>
    <x v="9"/>
    <x v="19"/>
    <x v="3"/>
    <n v="122"/>
    <x v="7"/>
    <n v="3"/>
    <x v="2"/>
    <n v="211"/>
    <x v="117"/>
    <n v="299918"/>
    <n v="146"/>
    <n v="2.4333333333333331"/>
    <n v="413"/>
    <n v="123866134"/>
  </r>
  <r>
    <x v="74"/>
    <x v="2"/>
    <x v="0"/>
    <x v="286"/>
    <x v="26"/>
    <x v="3"/>
    <n v="121"/>
    <x v="21"/>
    <n v="1"/>
    <x v="0"/>
    <n v="110"/>
    <x v="17"/>
    <n v="126822"/>
    <n v="698"/>
    <n v="11.633333333333333"/>
    <n v="327"/>
    <n v="41470794"/>
  </r>
  <r>
    <x v="75"/>
    <x v="3"/>
    <x v="0"/>
    <x v="287"/>
    <x v="28"/>
    <x v="3"/>
    <n v="116"/>
    <x v="13"/>
    <n v="1"/>
    <x v="0"/>
    <n v="51"/>
    <x v="245"/>
    <n v="777263"/>
    <n v="650"/>
    <n v="10.833333333333334"/>
    <n v="531"/>
    <n v="412726653"/>
  </r>
  <r>
    <x v="75"/>
    <x v="3"/>
    <x v="0"/>
    <x v="79"/>
    <x v="0"/>
    <x v="4"/>
    <n v="117"/>
    <x v="12"/>
    <n v="2"/>
    <x v="1"/>
    <n v="114"/>
    <x v="41"/>
    <n v="700177"/>
    <n v="343"/>
    <n v="5.7166666666666668"/>
    <n v="537"/>
    <n v="375995049"/>
  </r>
  <r>
    <x v="75"/>
    <x v="3"/>
    <x v="0"/>
    <x v="87"/>
    <x v="3"/>
    <x v="4"/>
    <n v="128"/>
    <x v="11"/>
    <n v="1"/>
    <x v="0"/>
    <n v="107"/>
    <x v="136"/>
    <n v="558440"/>
    <n v="1330"/>
    <n v="22.166666666666668"/>
    <n v="592"/>
    <n v="330596480"/>
  </r>
  <r>
    <x v="75"/>
    <x v="3"/>
    <x v="0"/>
    <x v="167"/>
    <x v="5"/>
    <x v="4"/>
    <n v="114"/>
    <x v="9"/>
    <n v="2"/>
    <x v="1"/>
    <n v="37"/>
    <x v="230"/>
    <n v="246666"/>
    <n v="1121"/>
    <n v="18.683333333333334"/>
    <n v="409"/>
    <n v="100886394"/>
  </r>
  <r>
    <x v="75"/>
    <x v="3"/>
    <x v="0"/>
    <x v="209"/>
    <x v="11"/>
    <x v="4"/>
    <n v="126"/>
    <x v="10"/>
    <n v="3"/>
    <x v="2"/>
    <n v="165"/>
    <x v="208"/>
    <n v="100341"/>
    <n v="2291"/>
    <n v="38.18333333333333"/>
    <n v="451"/>
    <n v="45253791"/>
  </r>
  <r>
    <x v="75"/>
    <x v="3"/>
    <x v="0"/>
    <x v="45"/>
    <x v="16"/>
    <x v="4"/>
    <n v="117"/>
    <x v="12"/>
    <n v="2"/>
    <x v="1"/>
    <n v="162"/>
    <x v="68"/>
    <n v="17263"/>
    <n v="4420"/>
    <n v="73.666666666666671"/>
    <n v="421"/>
    <n v="7267723"/>
  </r>
  <r>
    <x v="76"/>
    <x v="3"/>
    <x v="0"/>
    <x v="279"/>
    <x v="16"/>
    <x v="3"/>
    <n v="117"/>
    <x v="12"/>
    <n v="2"/>
    <x v="1"/>
    <n v="96"/>
    <x v="42"/>
    <n v="862045"/>
    <n v="3225"/>
    <n v="53.75"/>
    <n v="499"/>
    <n v="430160455"/>
  </r>
  <r>
    <x v="76"/>
    <x v="3"/>
    <x v="0"/>
    <x v="15"/>
    <x v="16"/>
    <x v="3"/>
    <n v="126"/>
    <x v="10"/>
    <n v="3"/>
    <x v="2"/>
    <n v="161"/>
    <x v="110"/>
    <n v="839664"/>
    <n v="1225"/>
    <n v="20.416666666666668"/>
    <n v="479"/>
    <n v="402199056"/>
  </r>
  <r>
    <x v="76"/>
    <x v="3"/>
    <x v="0"/>
    <x v="190"/>
    <x v="16"/>
    <x v="4"/>
    <n v="129"/>
    <x v="0"/>
    <n v="2"/>
    <x v="1"/>
    <n v="76"/>
    <x v="72"/>
    <n v="636003"/>
    <n v="1610"/>
    <n v="26.833333333333332"/>
    <n v="438"/>
    <n v="278569314"/>
  </r>
  <r>
    <x v="76"/>
    <x v="3"/>
    <x v="0"/>
    <x v="237"/>
    <x v="12"/>
    <x v="3"/>
    <n v="124"/>
    <x v="4"/>
    <n v="2"/>
    <x v="1"/>
    <n v="41"/>
    <x v="53"/>
    <n v="623510"/>
    <n v="316"/>
    <n v="5.2666666666666666"/>
    <n v="582"/>
    <n v="362882820"/>
  </r>
  <r>
    <x v="76"/>
    <x v="3"/>
    <x v="0"/>
    <x v="10"/>
    <x v="18"/>
    <x v="5"/>
    <n v="121"/>
    <x v="21"/>
    <n v="3"/>
    <x v="2"/>
    <n v="18"/>
    <x v="39"/>
    <n v="595610"/>
    <n v="2510"/>
    <n v="41.833333333333336"/>
    <n v="603"/>
    <n v="359152830"/>
  </r>
  <r>
    <x v="76"/>
    <x v="3"/>
    <x v="0"/>
    <x v="176"/>
    <x v="29"/>
    <x v="0"/>
    <n v="124"/>
    <x v="4"/>
    <n v="3"/>
    <x v="2"/>
    <n v="157"/>
    <x v="233"/>
    <n v="293826"/>
    <n v="3924"/>
    <n v="65.400000000000006"/>
    <n v="651"/>
    <n v="191280726"/>
  </r>
  <r>
    <x v="76"/>
    <x v="3"/>
    <x v="0"/>
    <x v="269"/>
    <x v="18"/>
    <x v="4"/>
    <n v="132"/>
    <x v="18"/>
    <n v="3"/>
    <x v="2"/>
    <n v="113"/>
    <x v="21"/>
    <n v="185970"/>
    <n v="282"/>
    <n v="4.7"/>
    <n v="517"/>
    <n v="96146490"/>
  </r>
  <r>
    <x v="76"/>
    <x v="3"/>
    <x v="0"/>
    <x v="93"/>
    <x v="23"/>
    <x v="3"/>
    <n v="129"/>
    <x v="0"/>
    <n v="2"/>
    <x v="1"/>
    <n v="80"/>
    <x v="96"/>
    <n v="174733"/>
    <n v="3145"/>
    <n v="52.416666666666664"/>
    <n v="387"/>
    <n v="67621671"/>
  </r>
  <r>
    <x v="76"/>
    <x v="3"/>
    <x v="0"/>
    <x v="256"/>
    <x v="3"/>
    <x v="2"/>
    <n v="126"/>
    <x v="10"/>
    <n v="2"/>
    <x v="1"/>
    <n v="253"/>
    <x v="235"/>
    <n v="172148"/>
    <n v="851"/>
    <n v="14.183333333333334"/>
    <n v="568"/>
    <n v="97780064"/>
  </r>
  <r>
    <x v="76"/>
    <x v="3"/>
    <x v="0"/>
    <x v="225"/>
    <x v="18"/>
    <x v="3"/>
    <n v="133"/>
    <x v="5"/>
    <n v="2"/>
    <x v="1"/>
    <n v="102"/>
    <x v="30"/>
    <n v="31685"/>
    <n v="3389"/>
    <n v="56.483333333333334"/>
    <n v="585"/>
    <n v="18535725"/>
  </r>
  <r>
    <x v="77"/>
    <x v="3"/>
    <x v="0"/>
    <x v="57"/>
    <x v="16"/>
    <x v="0"/>
    <n v="126"/>
    <x v="10"/>
    <n v="3"/>
    <x v="2"/>
    <n v="13"/>
    <x v="200"/>
    <n v="956439"/>
    <n v="3512"/>
    <n v="58.533333333333331"/>
    <n v="483"/>
    <n v="461960037"/>
  </r>
  <r>
    <x v="77"/>
    <x v="3"/>
    <x v="0"/>
    <x v="279"/>
    <x v="10"/>
    <x v="4"/>
    <n v="120"/>
    <x v="3"/>
    <n v="2"/>
    <x v="1"/>
    <n v="25"/>
    <x v="246"/>
    <n v="937352"/>
    <n v="2362"/>
    <n v="39.366666666666667"/>
    <n v="365"/>
    <n v="342133480"/>
  </r>
  <r>
    <x v="77"/>
    <x v="3"/>
    <x v="0"/>
    <x v="45"/>
    <x v="3"/>
    <x v="0"/>
    <n v="114"/>
    <x v="9"/>
    <n v="2"/>
    <x v="1"/>
    <n v="49"/>
    <x v="154"/>
    <n v="871308"/>
    <n v="3061"/>
    <n v="51.016666666666666"/>
    <n v="619"/>
    <n v="539339652"/>
  </r>
  <r>
    <x v="77"/>
    <x v="3"/>
    <x v="0"/>
    <x v="210"/>
    <x v="25"/>
    <x v="0"/>
    <n v="128"/>
    <x v="11"/>
    <n v="2"/>
    <x v="1"/>
    <n v="167"/>
    <x v="8"/>
    <n v="681962"/>
    <n v="1428"/>
    <n v="23.8"/>
    <n v="380"/>
    <n v="259145560"/>
  </r>
  <r>
    <x v="77"/>
    <x v="3"/>
    <x v="0"/>
    <x v="184"/>
    <x v="13"/>
    <x v="1"/>
    <n v="118"/>
    <x v="6"/>
    <n v="2"/>
    <x v="1"/>
    <n v="233"/>
    <x v="218"/>
    <n v="609399"/>
    <n v="4933"/>
    <n v="82.216666666666669"/>
    <n v="375"/>
    <n v="228524625"/>
  </r>
  <r>
    <x v="77"/>
    <x v="3"/>
    <x v="0"/>
    <x v="133"/>
    <x v="19"/>
    <x v="0"/>
    <n v="129"/>
    <x v="0"/>
    <n v="1"/>
    <x v="0"/>
    <n v="168"/>
    <x v="135"/>
    <n v="600421"/>
    <n v="3382"/>
    <n v="56.366666666666667"/>
    <n v="553"/>
    <n v="332032813"/>
  </r>
  <r>
    <x v="77"/>
    <x v="3"/>
    <x v="0"/>
    <x v="147"/>
    <x v="4"/>
    <x v="0"/>
    <n v="124"/>
    <x v="4"/>
    <n v="3"/>
    <x v="2"/>
    <n v="177"/>
    <x v="137"/>
    <n v="585537"/>
    <n v="4118"/>
    <n v="68.63333333333334"/>
    <n v="325"/>
    <n v="190299525"/>
  </r>
  <r>
    <x v="77"/>
    <x v="3"/>
    <x v="0"/>
    <x v="288"/>
    <x v="8"/>
    <x v="0"/>
    <n v="117"/>
    <x v="12"/>
    <n v="1"/>
    <x v="0"/>
    <n v="218"/>
    <x v="247"/>
    <n v="331378"/>
    <n v="3348"/>
    <n v="55.8"/>
    <n v="696"/>
    <n v="230639088"/>
  </r>
  <r>
    <x v="77"/>
    <x v="3"/>
    <x v="0"/>
    <x v="195"/>
    <x v="25"/>
    <x v="0"/>
    <n v="125"/>
    <x v="2"/>
    <n v="2"/>
    <x v="1"/>
    <n v="192"/>
    <x v="99"/>
    <n v="323204"/>
    <n v="1685"/>
    <n v="28.083333333333332"/>
    <n v="406"/>
    <n v="131220824"/>
  </r>
  <r>
    <x v="77"/>
    <x v="3"/>
    <x v="0"/>
    <x v="234"/>
    <x v="2"/>
    <x v="0"/>
    <n v="128"/>
    <x v="11"/>
    <n v="3"/>
    <x v="2"/>
    <n v="163"/>
    <x v="143"/>
    <n v="292636"/>
    <n v="2891"/>
    <n v="48.18333333333333"/>
    <n v="295"/>
    <n v="86327620"/>
  </r>
  <r>
    <x v="77"/>
    <x v="3"/>
    <x v="0"/>
    <x v="206"/>
    <x v="26"/>
    <x v="4"/>
    <n v="114"/>
    <x v="9"/>
    <n v="1"/>
    <x v="0"/>
    <n v="191"/>
    <x v="220"/>
    <n v="239525"/>
    <n v="3495"/>
    <n v="58.25"/>
    <n v="538"/>
    <n v="128864450"/>
  </r>
  <r>
    <x v="77"/>
    <x v="3"/>
    <x v="0"/>
    <x v="255"/>
    <x v="4"/>
    <x v="0"/>
    <n v="112"/>
    <x v="16"/>
    <n v="1"/>
    <x v="0"/>
    <n v="7"/>
    <x v="50"/>
    <n v="224013"/>
    <n v="4352"/>
    <n v="72.533333333333331"/>
    <n v="628"/>
    <n v="140680164"/>
  </r>
  <r>
    <x v="77"/>
    <x v="3"/>
    <x v="0"/>
    <x v="100"/>
    <x v="4"/>
    <x v="0"/>
    <n v="124"/>
    <x v="4"/>
    <n v="2"/>
    <x v="1"/>
    <n v="19"/>
    <x v="150"/>
    <n v="135463"/>
    <n v="1745"/>
    <n v="29.083333333333332"/>
    <n v="384"/>
    <n v="52017792"/>
  </r>
  <r>
    <x v="77"/>
    <x v="3"/>
    <x v="0"/>
    <x v="202"/>
    <x v="5"/>
    <x v="0"/>
    <n v="119"/>
    <x v="1"/>
    <n v="2"/>
    <x v="1"/>
    <n v="104"/>
    <x v="83"/>
    <n v="33838"/>
    <n v="14"/>
    <n v="0.23333333333333334"/>
    <n v="280"/>
    <n v="9474640"/>
  </r>
  <r>
    <x v="77"/>
    <x v="3"/>
    <x v="0"/>
    <x v="252"/>
    <x v="12"/>
    <x v="0"/>
    <n v="120"/>
    <x v="3"/>
    <n v="3"/>
    <x v="2"/>
    <n v="151"/>
    <x v="59"/>
    <n v="27681"/>
    <n v="4506"/>
    <n v="75.099999999999994"/>
    <n v="550"/>
    <n v="15224550"/>
  </r>
  <r>
    <x v="77"/>
    <x v="3"/>
    <x v="0"/>
    <x v="118"/>
    <x v="15"/>
    <x v="0"/>
    <n v="114"/>
    <x v="9"/>
    <n v="1"/>
    <x v="0"/>
    <n v="105"/>
    <x v="130"/>
    <n v="19817"/>
    <n v="3499"/>
    <n v="58.31666666666667"/>
    <n v="342"/>
    <n v="6777414"/>
  </r>
  <r>
    <x v="77"/>
    <x v="3"/>
    <x v="0"/>
    <x v="140"/>
    <x v="22"/>
    <x v="0"/>
    <n v="125"/>
    <x v="2"/>
    <n v="3"/>
    <x v="2"/>
    <n v="16"/>
    <x v="19"/>
    <n v="2102"/>
    <n v="3445"/>
    <n v="57.416666666666664"/>
    <n v="377"/>
    <n v="792454"/>
  </r>
  <r>
    <x v="78"/>
    <x v="3"/>
    <x v="0"/>
    <x v="289"/>
    <x v="5"/>
    <x v="4"/>
    <n v="129"/>
    <x v="0"/>
    <n v="1"/>
    <x v="0"/>
    <n v="248"/>
    <x v="243"/>
    <n v="961566"/>
    <n v="3634"/>
    <n v="60.56666666666667"/>
    <n v="661"/>
    <n v="635595126"/>
  </r>
  <r>
    <x v="78"/>
    <x v="3"/>
    <x v="0"/>
    <x v="66"/>
    <x v="14"/>
    <x v="4"/>
    <n v="118"/>
    <x v="6"/>
    <n v="3"/>
    <x v="2"/>
    <n v="113"/>
    <x v="21"/>
    <n v="959547"/>
    <n v="1325"/>
    <n v="22.083333333333332"/>
    <n v="307"/>
    <n v="294580929"/>
  </r>
  <r>
    <x v="78"/>
    <x v="3"/>
    <x v="0"/>
    <x v="162"/>
    <x v="18"/>
    <x v="4"/>
    <n v="124"/>
    <x v="4"/>
    <n v="2"/>
    <x v="1"/>
    <n v="27"/>
    <x v="38"/>
    <n v="784470"/>
    <n v="376"/>
    <n v="6.2666666666666666"/>
    <n v="288"/>
    <n v="225927360"/>
  </r>
  <r>
    <x v="78"/>
    <x v="3"/>
    <x v="0"/>
    <x v="108"/>
    <x v="22"/>
    <x v="1"/>
    <n v="127"/>
    <x v="8"/>
    <n v="1"/>
    <x v="0"/>
    <n v="228"/>
    <x v="144"/>
    <n v="782340"/>
    <n v="3068"/>
    <n v="51.133333333333333"/>
    <n v="356"/>
    <n v="278513040"/>
  </r>
  <r>
    <x v="78"/>
    <x v="3"/>
    <x v="0"/>
    <x v="36"/>
    <x v="22"/>
    <x v="0"/>
    <n v="121"/>
    <x v="21"/>
    <n v="1"/>
    <x v="0"/>
    <n v="66"/>
    <x v="71"/>
    <n v="732694"/>
    <n v="3337"/>
    <n v="55.616666666666667"/>
    <n v="443"/>
    <n v="324583442"/>
  </r>
  <r>
    <x v="78"/>
    <x v="3"/>
    <x v="0"/>
    <x v="159"/>
    <x v="17"/>
    <x v="3"/>
    <n v="122"/>
    <x v="7"/>
    <n v="3"/>
    <x v="2"/>
    <n v="167"/>
    <x v="8"/>
    <n v="563122"/>
    <n v="4065"/>
    <n v="67.75"/>
    <n v="435"/>
    <n v="244958070"/>
  </r>
  <r>
    <x v="78"/>
    <x v="3"/>
    <x v="0"/>
    <x v="190"/>
    <x v="19"/>
    <x v="2"/>
    <n v="122"/>
    <x v="7"/>
    <n v="3"/>
    <x v="2"/>
    <n v="141"/>
    <x v="248"/>
    <n v="533045"/>
    <n v="1820"/>
    <n v="30.333333333333332"/>
    <n v="414"/>
    <n v="220680630"/>
  </r>
  <r>
    <x v="78"/>
    <x v="3"/>
    <x v="0"/>
    <x v="275"/>
    <x v="20"/>
    <x v="0"/>
    <n v="131"/>
    <x v="17"/>
    <n v="1"/>
    <x v="0"/>
    <n v="120"/>
    <x v="27"/>
    <n v="316604"/>
    <n v="3215"/>
    <n v="53.583333333333336"/>
    <n v="380"/>
    <n v="120309520"/>
  </r>
  <r>
    <x v="78"/>
    <x v="3"/>
    <x v="0"/>
    <x v="75"/>
    <x v="0"/>
    <x v="1"/>
    <n v="132"/>
    <x v="18"/>
    <n v="3"/>
    <x v="2"/>
    <n v="17"/>
    <x v="177"/>
    <n v="294557"/>
    <n v="540"/>
    <n v="9"/>
    <n v="345"/>
    <n v="101622165"/>
  </r>
  <r>
    <x v="79"/>
    <x v="3"/>
    <x v="0"/>
    <x v="290"/>
    <x v="27"/>
    <x v="4"/>
    <n v="112"/>
    <x v="16"/>
    <n v="2"/>
    <x v="1"/>
    <n v="217"/>
    <x v="56"/>
    <n v="940675"/>
    <n v="965"/>
    <n v="16.083333333333332"/>
    <n v="548"/>
    <n v="515489900"/>
  </r>
  <r>
    <x v="79"/>
    <x v="3"/>
    <x v="0"/>
    <x v="264"/>
    <x v="2"/>
    <x v="4"/>
    <n v="117"/>
    <x v="12"/>
    <n v="3"/>
    <x v="2"/>
    <n v="230"/>
    <x v="249"/>
    <n v="752788"/>
    <n v="879"/>
    <n v="14.65"/>
    <n v="558"/>
    <n v="420055704"/>
  </r>
  <r>
    <x v="79"/>
    <x v="3"/>
    <x v="0"/>
    <x v="263"/>
    <x v="23"/>
    <x v="5"/>
    <n v="119"/>
    <x v="1"/>
    <n v="3"/>
    <x v="2"/>
    <n v="168"/>
    <x v="135"/>
    <n v="590960"/>
    <n v="3223"/>
    <n v="53.716666666666669"/>
    <n v="591"/>
    <n v="349257360"/>
  </r>
  <r>
    <x v="79"/>
    <x v="3"/>
    <x v="0"/>
    <x v="22"/>
    <x v="26"/>
    <x v="5"/>
    <n v="125"/>
    <x v="2"/>
    <n v="2"/>
    <x v="1"/>
    <n v="74"/>
    <x v="173"/>
    <n v="582981"/>
    <n v="1741"/>
    <n v="29.016666666666666"/>
    <n v="503"/>
    <n v="293239443"/>
  </r>
  <r>
    <x v="79"/>
    <x v="3"/>
    <x v="0"/>
    <x v="249"/>
    <x v="10"/>
    <x v="5"/>
    <n v="131"/>
    <x v="17"/>
    <n v="2"/>
    <x v="1"/>
    <n v="148"/>
    <x v="236"/>
    <n v="575477"/>
    <n v="2656"/>
    <n v="44.266666666666666"/>
    <n v="590"/>
    <n v="339531430"/>
  </r>
  <r>
    <x v="79"/>
    <x v="3"/>
    <x v="0"/>
    <x v="112"/>
    <x v="26"/>
    <x v="4"/>
    <n v="116"/>
    <x v="13"/>
    <n v="1"/>
    <x v="0"/>
    <n v="137"/>
    <x v="231"/>
    <n v="565245"/>
    <n v="3300"/>
    <n v="55"/>
    <n v="663"/>
    <n v="374757435"/>
  </r>
  <r>
    <x v="79"/>
    <x v="3"/>
    <x v="0"/>
    <x v="246"/>
    <x v="10"/>
    <x v="3"/>
    <n v="133"/>
    <x v="5"/>
    <n v="3"/>
    <x v="2"/>
    <n v="60"/>
    <x v="242"/>
    <n v="414157"/>
    <n v="137"/>
    <n v="2.2833333333333332"/>
    <n v="448"/>
    <n v="185542336"/>
  </r>
  <r>
    <x v="79"/>
    <x v="3"/>
    <x v="0"/>
    <x v="81"/>
    <x v="7"/>
    <x v="4"/>
    <n v="114"/>
    <x v="9"/>
    <n v="3"/>
    <x v="2"/>
    <n v="37"/>
    <x v="230"/>
    <n v="373683"/>
    <n v="1614"/>
    <n v="26.9"/>
    <n v="495"/>
    <n v="184973085"/>
  </r>
  <r>
    <x v="79"/>
    <x v="3"/>
    <x v="0"/>
    <x v="273"/>
    <x v="7"/>
    <x v="4"/>
    <n v="115"/>
    <x v="20"/>
    <n v="1"/>
    <x v="0"/>
    <n v="80"/>
    <x v="96"/>
    <n v="360032"/>
    <n v="4161"/>
    <n v="69.349999999999994"/>
    <n v="361"/>
    <n v="129971552"/>
  </r>
  <r>
    <x v="79"/>
    <x v="3"/>
    <x v="0"/>
    <x v="191"/>
    <x v="14"/>
    <x v="5"/>
    <n v="119"/>
    <x v="1"/>
    <n v="3"/>
    <x v="2"/>
    <n v="52"/>
    <x v="228"/>
    <n v="169828"/>
    <n v="3061"/>
    <n v="51.016666666666666"/>
    <n v="482"/>
    <n v="81857096"/>
  </r>
  <r>
    <x v="79"/>
    <x v="3"/>
    <x v="0"/>
    <x v="107"/>
    <x v="15"/>
    <x v="4"/>
    <n v="127"/>
    <x v="8"/>
    <n v="2"/>
    <x v="1"/>
    <n v="234"/>
    <x v="78"/>
    <n v="134864"/>
    <n v="2640"/>
    <n v="44"/>
    <n v="690"/>
    <n v="93056160"/>
  </r>
  <r>
    <x v="79"/>
    <x v="3"/>
    <x v="0"/>
    <x v="214"/>
    <x v="3"/>
    <x v="3"/>
    <n v="119"/>
    <x v="1"/>
    <n v="1"/>
    <x v="0"/>
    <n v="132"/>
    <x v="64"/>
    <n v="75344"/>
    <n v="3873"/>
    <n v="64.55"/>
    <n v="436"/>
    <n v="32849984"/>
  </r>
  <r>
    <x v="79"/>
    <x v="3"/>
    <x v="0"/>
    <x v="125"/>
    <x v="10"/>
    <x v="3"/>
    <n v="115"/>
    <x v="20"/>
    <n v="3"/>
    <x v="2"/>
    <n v="120"/>
    <x v="27"/>
    <n v="38563"/>
    <n v="1373"/>
    <n v="22.883333333333333"/>
    <n v="375"/>
    <n v="14461125"/>
  </r>
  <r>
    <x v="80"/>
    <x v="3"/>
    <x v="0"/>
    <x v="154"/>
    <x v="6"/>
    <x v="3"/>
    <n v="124"/>
    <x v="4"/>
    <n v="1"/>
    <x v="0"/>
    <n v="13"/>
    <x v="200"/>
    <n v="393907"/>
    <n v="4080"/>
    <n v="68"/>
    <n v="605"/>
    <n v="238313735"/>
  </r>
  <r>
    <x v="81"/>
    <x v="3"/>
    <x v="0"/>
    <x v="93"/>
    <x v="11"/>
    <x v="3"/>
    <n v="116"/>
    <x v="13"/>
    <n v="3"/>
    <x v="2"/>
    <n v="77"/>
    <x v="58"/>
    <n v="933570"/>
    <n v="3377"/>
    <n v="56.283333333333331"/>
    <n v="637"/>
    <n v="594684090"/>
  </r>
  <r>
    <x v="81"/>
    <x v="3"/>
    <x v="0"/>
    <x v="83"/>
    <x v="2"/>
    <x v="3"/>
    <n v="115"/>
    <x v="20"/>
    <n v="2"/>
    <x v="1"/>
    <n v="266"/>
    <x v="250"/>
    <n v="798433"/>
    <n v="1559"/>
    <n v="25.983333333333334"/>
    <n v="689"/>
    <n v="550120337"/>
  </r>
  <r>
    <x v="81"/>
    <x v="3"/>
    <x v="0"/>
    <x v="234"/>
    <x v="5"/>
    <x v="5"/>
    <n v="120"/>
    <x v="3"/>
    <n v="3"/>
    <x v="2"/>
    <n v="27"/>
    <x v="38"/>
    <n v="712034"/>
    <n v="259"/>
    <n v="4.3166666666666664"/>
    <n v="520"/>
    <n v="370257680"/>
  </r>
  <r>
    <x v="81"/>
    <x v="3"/>
    <x v="0"/>
    <x v="14"/>
    <x v="29"/>
    <x v="3"/>
    <n v="129"/>
    <x v="0"/>
    <n v="3"/>
    <x v="2"/>
    <n v="74"/>
    <x v="173"/>
    <n v="641040"/>
    <n v="2968"/>
    <n v="49.466666666666669"/>
    <n v="369"/>
    <n v="236543760"/>
  </r>
  <r>
    <x v="81"/>
    <x v="3"/>
    <x v="0"/>
    <x v="30"/>
    <x v="19"/>
    <x v="3"/>
    <n v="124"/>
    <x v="4"/>
    <n v="2"/>
    <x v="1"/>
    <n v="181"/>
    <x v="76"/>
    <n v="438630"/>
    <n v="4476"/>
    <n v="74.599999999999994"/>
    <n v="305"/>
    <n v="133782150"/>
  </r>
  <r>
    <x v="82"/>
    <x v="3"/>
    <x v="0"/>
    <x v="271"/>
    <x v="18"/>
    <x v="4"/>
    <n v="130"/>
    <x v="19"/>
    <n v="3"/>
    <x v="2"/>
    <n v="151"/>
    <x v="59"/>
    <n v="977436"/>
    <n v="3941"/>
    <n v="65.683333333333337"/>
    <n v="520"/>
    <n v="508266720"/>
  </r>
  <r>
    <x v="82"/>
    <x v="3"/>
    <x v="0"/>
    <x v="21"/>
    <x v="22"/>
    <x v="4"/>
    <n v="132"/>
    <x v="18"/>
    <n v="1"/>
    <x v="0"/>
    <n v="111"/>
    <x v="49"/>
    <n v="911728"/>
    <n v="4890"/>
    <n v="81.5"/>
    <n v="293"/>
    <n v="267136304"/>
  </r>
  <r>
    <x v="82"/>
    <x v="3"/>
    <x v="0"/>
    <x v="171"/>
    <x v="15"/>
    <x v="5"/>
    <n v="114"/>
    <x v="9"/>
    <n v="2"/>
    <x v="1"/>
    <n v="127"/>
    <x v="251"/>
    <n v="880205"/>
    <n v="4471"/>
    <n v="74.516666666666666"/>
    <n v="349"/>
    <n v="307191545"/>
  </r>
  <r>
    <x v="82"/>
    <x v="3"/>
    <x v="0"/>
    <x v="206"/>
    <x v="4"/>
    <x v="4"/>
    <n v="130"/>
    <x v="19"/>
    <n v="1"/>
    <x v="0"/>
    <n v="227"/>
    <x v="202"/>
    <n v="756620"/>
    <n v="145"/>
    <n v="2.4166666666666665"/>
    <n v="472"/>
    <n v="357124640"/>
  </r>
  <r>
    <x v="82"/>
    <x v="3"/>
    <x v="0"/>
    <x v="222"/>
    <x v="1"/>
    <x v="3"/>
    <n v="114"/>
    <x v="9"/>
    <n v="3"/>
    <x v="2"/>
    <n v="127"/>
    <x v="251"/>
    <n v="746645"/>
    <n v="2328"/>
    <n v="38.799999999999997"/>
    <n v="414"/>
    <n v="309111030"/>
  </r>
  <r>
    <x v="82"/>
    <x v="3"/>
    <x v="0"/>
    <x v="95"/>
    <x v="16"/>
    <x v="3"/>
    <n v="123"/>
    <x v="15"/>
    <n v="1"/>
    <x v="0"/>
    <n v="96"/>
    <x v="42"/>
    <n v="612148"/>
    <n v="3553"/>
    <n v="59.216666666666669"/>
    <n v="425"/>
    <n v="260162900"/>
  </r>
  <r>
    <x v="82"/>
    <x v="3"/>
    <x v="0"/>
    <x v="140"/>
    <x v="19"/>
    <x v="3"/>
    <n v="123"/>
    <x v="15"/>
    <n v="3"/>
    <x v="2"/>
    <n v="240"/>
    <x v="95"/>
    <n v="585337"/>
    <n v="1362"/>
    <n v="22.7"/>
    <n v="465"/>
    <n v="272181705"/>
  </r>
  <r>
    <x v="82"/>
    <x v="3"/>
    <x v="0"/>
    <x v="195"/>
    <x v="1"/>
    <x v="5"/>
    <n v="122"/>
    <x v="7"/>
    <n v="2"/>
    <x v="1"/>
    <n v="69"/>
    <x v="109"/>
    <n v="559544"/>
    <n v="1852"/>
    <n v="30.866666666666667"/>
    <n v="501"/>
    <n v="280331544"/>
  </r>
  <r>
    <x v="82"/>
    <x v="3"/>
    <x v="0"/>
    <x v="162"/>
    <x v="0"/>
    <x v="3"/>
    <n v="119"/>
    <x v="1"/>
    <n v="3"/>
    <x v="2"/>
    <n v="110"/>
    <x v="17"/>
    <n v="478008"/>
    <n v="2499"/>
    <n v="41.65"/>
    <n v="621"/>
    <n v="296842968"/>
  </r>
  <r>
    <x v="82"/>
    <x v="3"/>
    <x v="0"/>
    <x v="225"/>
    <x v="28"/>
    <x v="3"/>
    <n v="118"/>
    <x v="6"/>
    <n v="1"/>
    <x v="0"/>
    <n v="37"/>
    <x v="230"/>
    <n v="438445"/>
    <n v="1396"/>
    <n v="23.266666666666666"/>
    <n v="629"/>
    <n v="275781905"/>
  </r>
  <r>
    <x v="82"/>
    <x v="3"/>
    <x v="0"/>
    <x v="250"/>
    <x v="8"/>
    <x v="3"/>
    <n v="124"/>
    <x v="4"/>
    <n v="2"/>
    <x v="1"/>
    <n v="65"/>
    <x v="167"/>
    <n v="380111"/>
    <n v="3502"/>
    <n v="58.366666666666667"/>
    <n v="614"/>
    <n v="233388154"/>
  </r>
  <r>
    <x v="82"/>
    <x v="3"/>
    <x v="0"/>
    <x v="130"/>
    <x v="1"/>
    <x v="3"/>
    <n v="130"/>
    <x v="19"/>
    <n v="3"/>
    <x v="2"/>
    <n v="213"/>
    <x v="151"/>
    <n v="364345"/>
    <n v="2049"/>
    <n v="34.15"/>
    <n v="603"/>
    <n v="219700035"/>
  </r>
  <r>
    <x v="82"/>
    <x v="3"/>
    <x v="0"/>
    <x v="105"/>
    <x v="10"/>
    <x v="4"/>
    <n v="131"/>
    <x v="17"/>
    <n v="1"/>
    <x v="0"/>
    <n v="54"/>
    <x v="63"/>
    <n v="361334"/>
    <n v="2359"/>
    <n v="39.31666666666667"/>
    <n v="285"/>
    <n v="102980190"/>
  </r>
  <r>
    <x v="82"/>
    <x v="3"/>
    <x v="0"/>
    <x v="16"/>
    <x v="4"/>
    <x v="3"/>
    <n v="124"/>
    <x v="4"/>
    <n v="2"/>
    <x v="1"/>
    <n v="131"/>
    <x v="194"/>
    <n v="351093"/>
    <n v="1894"/>
    <n v="31.566666666666666"/>
    <n v="696"/>
    <n v="244360728"/>
  </r>
  <r>
    <x v="82"/>
    <x v="3"/>
    <x v="0"/>
    <x v="50"/>
    <x v="1"/>
    <x v="0"/>
    <n v="119"/>
    <x v="1"/>
    <n v="3"/>
    <x v="2"/>
    <n v="212"/>
    <x v="221"/>
    <n v="319841"/>
    <n v="1812"/>
    <n v="30.2"/>
    <n v="498"/>
    <n v="159280818"/>
  </r>
  <r>
    <x v="82"/>
    <x v="3"/>
    <x v="0"/>
    <x v="2"/>
    <x v="13"/>
    <x v="4"/>
    <n v="125"/>
    <x v="2"/>
    <n v="2"/>
    <x v="1"/>
    <n v="130"/>
    <x v="239"/>
    <n v="306930"/>
    <n v="4918"/>
    <n v="81.966666666666669"/>
    <n v="448"/>
    <n v="137504640"/>
  </r>
  <r>
    <x v="82"/>
    <x v="3"/>
    <x v="0"/>
    <x v="208"/>
    <x v="17"/>
    <x v="5"/>
    <n v="119"/>
    <x v="1"/>
    <n v="2"/>
    <x v="1"/>
    <n v="232"/>
    <x v="215"/>
    <n v="305807"/>
    <n v="422"/>
    <n v="7.0333333333333332"/>
    <n v="281"/>
    <n v="85931767"/>
  </r>
  <r>
    <x v="82"/>
    <x v="3"/>
    <x v="0"/>
    <x v="102"/>
    <x v="12"/>
    <x v="3"/>
    <n v="116"/>
    <x v="13"/>
    <n v="2"/>
    <x v="1"/>
    <n v="199"/>
    <x v="45"/>
    <n v="256970"/>
    <n v="2814"/>
    <n v="46.9"/>
    <n v="544"/>
    <n v="139791680"/>
  </r>
  <r>
    <x v="82"/>
    <x v="3"/>
    <x v="0"/>
    <x v="291"/>
    <x v="1"/>
    <x v="5"/>
    <n v="124"/>
    <x v="4"/>
    <n v="3"/>
    <x v="2"/>
    <n v="207"/>
    <x v="252"/>
    <n v="69965"/>
    <n v="835"/>
    <n v="13.916666666666666"/>
    <n v="692"/>
    <n v="48415780"/>
  </r>
  <r>
    <x v="82"/>
    <x v="3"/>
    <x v="0"/>
    <x v="233"/>
    <x v="9"/>
    <x v="5"/>
    <n v="119"/>
    <x v="1"/>
    <n v="3"/>
    <x v="2"/>
    <n v="30"/>
    <x v="2"/>
    <n v="25205"/>
    <n v="1252"/>
    <n v="20.866666666666667"/>
    <n v="378"/>
    <n v="9527490"/>
  </r>
  <r>
    <x v="83"/>
    <x v="3"/>
    <x v="0"/>
    <x v="197"/>
    <x v="15"/>
    <x v="2"/>
    <n v="125"/>
    <x v="2"/>
    <n v="3"/>
    <x v="2"/>
    <n v="36"/>
    <x v="229"/>
    <n v="539926"/>
    <n v="2362"/>
    <n v="39.366666666666667"/>
    <n v="518"/>
    <n v="279681668"/>
  </r>
  <r>
    <x v="83"/>
    <x v="3"/>
    <x v="0"/>
    <x v="74"/>
    <x v="17"/>
    <x v="1"/>
    <n v="129"/>
    <x v="0"/>
    <n v="3"/>
    <x v="2"/>
    <n v="64"/>
    <x v="199"/>
    <n v="433966"/>
    <n v="2699"/>
    <n v="44.983333333333334"/>
    <n v="411"/>
    <n v="178360026"/>
  </r>
  <r>
    <x v="83"/>
    <x v="3"/>
    <x v="0"/>
    <x v="41"/>
    <x v="23"/>
    <x v="4"/>
    <n v="114"/>
    <x v="9"/>
    <n v="1"/>
    <x v="0"/>
    <n v="241"/>
    <x v="101"/>
    <n v="12668"/>
    <n v="3497"/>
    <n v="58.283333333333331"/>
    <n v="358"/>
    <n v="4535144"/>
  </r>
  <r>
    <x v="84"/>
    <x v="3"/>
    <x v="0"/>
    <x v="246"/>
    <x v="22"/>
    <x v="5"/>
    <n v="125"/>
    <x v="2"/>
    <n v="1"/>
    <x v="0"/>
    <n v="6"/>
    <x v="237"/>
    <n v="901207"/>
    <n v="2024"/>
    <n v="33.733333333333334"/>
    <n v="606"/>
    <n v="546131442"/>
  </r>
  <r>
    <x v="84"/>
    <x v="3"/>
    <x v="0"/>
    <x v="106"/>
    <x v="9"/>
    <x v="4"/>
    <n v="128"/>
    <x v="11"/>
    <n v="1"/>
    <x v="0"/>
    <n v="87"/>
    <x v="122"/>
    <n v="858111"/>
    <n v="3145"/>
    <n v="52.416666666666664"/>
    <n v="578"/>
    <n v="495988158"/>
  </r>
  <r>
    <x v="84"/>
    <x v="3"/>
    <x v="0"/>
    <x v="35"/>
    <x v="21"/>
    <x v="5"/>
    <n v="113"/>
    <x v="14"/>
    <n v="3"/>
    <x v="2"/>
    <n v="140"/>
    <x v="123"/>
    <n v="711769"/>
    <n v="3452"/>
    <n v="57.533333333333331"/>
    <n v="623"/>
    <n v="443432087"/>
  </r>
  <r>
    <x v="84"/>
    <x v="3"/>
    <x v="0"/>
    <x v="212"/>
    <x v="18"/>
    <x v="2"/>
    <n v="131"/>
    <x v="17"/>
    <n v="1"/>
    <x v="0"/>
    <n v="168"/>
    <x v="135"/>
    <n v="603471"/>
    <n v="647"/>
    <n v="10.783333333333333"/>
    <n v="384"/>
    <n v="231732864"/>
  </r>
  <r>
    <x v="84"/>
    <x v="3"/>
    <x v="0"/>
    <x v="104"/>
    <x v="0"/>
    <x v="5"/>
    <n v="117"/>
    <x v="12"/>
    <n v="3"/>
    <x v="2"/>
    <n v="234"/>
    <x v="78"/>
    <n v="598085"/>
    <n v="3202"/>
    <n v="53.366666666666667"/>
    <n v="404"/>
    <n v="241626340"/>
  </r>
  <r>
    <x v="84"/>
    <x v="3"/>
    <x v="0"/>
    <x v="149"/>
    <x v="6"/>
    <x v="3"/>
    <n v="113"/>
    <x v="14"/>
    <n v="2"/>
    <x v="1"/>
    <n v="268"/>
    <x v="253"/>
    <n v="557190"/>
    <n v="984"/>
    <n v="16.399999999999999"/>
    <n v="614"/>
    <n v="342114660"/>
  </r>
  <r>
    <x v="84"/>
    <x v="3"/>
    <x v="0"/>
    <x v="74"/>
    <x v="4"/>
    <x v="5"/>
    <n v="126"/>
    <x v="10"/>
    <n v="3"/>
    <x v="2"/>
    <n v="223"/>
    <x v="254"/>
    <n v="516192"/>
    <n v="346"/>
    <n v="5.7666666666666666"/>
    <n v="363"/>
    <n v="187377696"/>
  </r>
  <r>
    <x v="84"/>
    <x v="3"/>
    <x v="0"/>
    <x v="177"/>
    <x v="5"/>
    <x v="5"/>
    <n v="116"/>
    <x v="13"/>
    <n v="2"/>
    <x v="1"/>
    <n v="93"/>
    <x v="141"/>
    <n v="416519"/>
    <n v="1301"/>
    <n v="21.683333333333334"/>
    <n v="546"/>
    <n v="227419374"/>
  </r>
  <r>
    <x v="84"/>
    <x v="3"/>
    <x v="0"/>
    <x v="166"/>
    <x v="24"/>
    <x v="3"/>
    <n v="133"/>
    <x v="5"/>
    <n v="3"/>
    <x v="2"/>
    <n v="6"/>
    <x v="237"/>
    <n v="303075"/>
    <n v="1922"/>
    <n v="32.033333333333331"/>
    <n v="662"/>
    <n v="200635650"/>
  </r>
  <r>
    <x v="84"/>
    <x v="3"/>
    <x v="0"/>
    <x v="292"/>
    <x v="8"/>
    <x v="5"/>
    <n v="118"/>
    <x v="6"/>
    <n v="1"/>
    <x v="0"/>
    <n v="103"/>
    <x v="14"/>
    <n v="293283"/>
    <n v="1579"/>
    <n v="26.316666666666666"/>
    <n v="690"/>
    <n v="202365270"/>
  </r>
  <r>
    <x v="84"/>
    <x v="3"/>
    <x v="0"/>
    <x v="84"/>
    <x v="19"/>
    <x v="0"/>
    <n v="123"/>
    <x v="15"/>
    <n v="2"/>
    <x v="1"/>
    <n v="46"/>
    <x v="255"/>
    <n v="277270"/>
    <n v="2223"/>
    <n v="37.049999999999997"/>
    <n v="382"/>
    <n v="105917140"/>
  </r>
  <r>
    <x v="84"/>
    <x v="3"/>
    <x v="0"/>
    <x v="35"/>
    <x v="22"/>
    <x v="4"/>
    <n v="131"/>
    <x v="17"/>
    <n v="1"/>
    <x v="0"/>
    <n v="202"/>
    <x v="186"/>
    <n v="224038"/>
    <n v="2935"/>
    <n v="48.916666666666664"/>
    <n v="511"/>
    <n v="114483418"/>
  </r>
  <r>
    <x v="84"/>
    <x v="3"/>
    <x v="0"/>
    <x v="16"/>
    <x v="20"/>
    <x v="5"/>
    <n v="115"/>
    <x v="20"/>
    <n v="2"/>
    <x v="1"/>
    <n v="84"/>
    <x v="32"/>
    <n v="142383"/>
    <n v="676"/>
    <n v="11.266666666666667"/>
    <n v="649"/>
    <n v="92406567"/>
  </r>
  <r>
    <x v="84"/>
    <x v="3"/>
    <x v="0"/>
    <x v="71"/>
    <x v="19"/>
    <x v="5"/>
    <n v="128"/>
    <x v="11"/>
    <n v="3"/>
    <x v="2"/>
    <n v="155"/>
    <x v="73"/>
    <n v="130954"/>
    <n v="4291"/>
    <n v="71.516666666666666"/>
    <n v="617"/>
    <n v="80798618"/>
  </r>
  <r>
    <x v="85"/>
    <x v="3"/>
    <x v="0"/>
    <x v="77"/>
    <x v="3"/>
    <x v="3"/>
    <n v="121"/>
    <x v="21"/>
    <n v="2"/>
    <x v="1"/>
    <n v="140"/>
    <x v="123"/>
    <n v="817765"/>
    <n v="3770"/>
    <n v="62.833333333333336"/>
    <n v="405"/>
    <n v="331194825"/>
  </r>
  <r>
    <x v="85"/>
    <x v="3"/>
    <x v="0"/>
    <x v="78"/>
    <x v="15"/>
    <x v="4"/>
    <n v="113"/>
    <x v="14"/>
    <n v="1"/>
    <x v="0"/>
    <n v="114"/>
    <x v="41"/>
    <n v="728828"/>
    <n v="2201"/>
    <n v="36.68333333333333"/>
    <n v="658"/>
    <n v="479568824"/>
  </r>
  <r>
    <x v="85"/>
    <x v="3"/>
    <x v="0"/>
    <x v="35"/>
    <x v="15"/>
    <x v="4"/>
    <n v="114"/>
    <x v="9"/>
    <n v="1"/>
    <x v="0"/>
    <n v="171"/>
    <x v="156"/>
    <n v="647820"/>
    <n v="3301"/>
    <n v="55.016666666666666"/>
    <n v="693"/>
    <n v="448939260"/>
  </r>
  <r>
    <x v="85"/>
    <x v="3"/>
    <x v="0"/>
    <x v="63"/>
    <x v="24"/>
    <x v="1"/>
    <n v="120"/>
    <x v="3"/>
    <n v="3"/>
    <x v="2"/>
    <n v="171"/>
    <x v="156"/>
    <n v="593320"/>
    <n v="521"/>
    <n v="8.6833333333333336"/>
    <n v="465"/>
    <n v="275893800"/>
  </r>
  <r>
    <x v="85"/>
    <x v="3"/>
    <x v="0"/>
    <x v="238"/>
    <x v="17"/>
    <x v="4"/>
    <n v="125"/>
    <x v="2"/>
    <n v="2"/>
    <x v="1"/>
    <n v="134"/>
    <x v="180"/>
    <n v="368782"/>
    <n v="555"/>
    <n v="9.25"/>
    <n v="540"/>
    <n v="199142280"/>
  </r>
  <r>
    <x v="85"/>
    <x v="3"/>
    <x v="0"/>
    <x v="244"/>
    <x v="5"/>
    <x v="4"/>
    <n v="129"/>
    <x v="0"/>
    <n v="2"/>
    <x v="1"/>
    <n v="50"/>
    <x v="174"/>
    <n v="358961"/>
    <n v="3357"/>
    <n v="55.95"/>
    <n v="291"/>
    <n v="104457651"/>
  </r>
  <r>
    <x v="85"/>
    <x v="3"/>
    <x v="0"/>
    <x v="178"/>
    <x v="26"/>
    <x v="4"/>
    <n v="123"/>
    <x v="15"/>
    <n v="2"/>
    <x v="1"/>
    <n v="82"/>
    <x v="234"/>
    <n v="355512"/>
    <n v="4381"/>
    <n v="73.016666666666666"/>
    <n v="537"/>
    <n v="190909944"/>
  </r>
  <r>
    <x v="85"/>
    <x v="3"/>
    <x v="0"/>
    <x v="16"/>
    <x v="10"/>
    <x v="4"/>
    <n v="122"/>
    <x v="7"/>
    <n v="1"/>
    <x v="0"/>
    <n v="117"/>
    <x v="120"/>
    <n v="340777"/>
    <n v="3425"/>
    <n v="57.083333333333336"/>
    <n v="450"/>
    <n v="153349650"/>
  </r>
  <r>
    <x v="86"/>
    <x v="3"/>
    <x v="0"/>
    <x v="275"/>
    <x v="27"/>
    <x v="1"/>
    <n v="130"/>
    <x v="19"/>
    <n v="1"/>
    <x v="0"/>
    <n v="61"/>
    <x v="240"/>
    <n v="770631"/>
    <n v="3802"/>
    <n v="63.366666666666667"/>
    <n v="379"/>
    <n v="292069149"/>
  </r>
  <r>
    <x v="86"/>
    <x v="3"/>
    <x v="0"/>
    <x v="103"/>
    <x v="27"/>
    <x v="4"/>
    <n v="132"/>
    <x v="18"/>
    <n v="2"/>
    <x v="1"/>
    <n v="193"/>
    <x v="219"/>
    <n v="505891"/>
    <n v="2591"/>
    <n v="43.18333333333333"/>
    <n v="328"/>
    <n v="165932248"/>
  </r>
  <r>
    <x v="86"/>
    <x v="3"/>
    <x v="0"/>
    <x v="273"/>
    <x v="24"/>
    <x v="4"/>
    <n v="113"/>
    <x v="14"/>
    <n v="1"/>
    <x v="0"/>
    <n v="138"/>
    <x v="256"/>
    <n v="70482"/>
    <n v="2395"/>
    <n v="39.916666666666664"/>
    <n v="636"/>
    <n v="44826552"/>
  </r>
  <r>
    <x v="86"/>
    <x v="3"/>
    <x v="0"/>
    <x v="83"/>
    <x v="1"/>
    <x v="4"/>
    <n v="113"/>
    <x v="14"/>
    <n v="3"/>
    <x v="2"/>
    <n v="92"/>
    <x v="69"/>
    <n v="61623"/>
    <n v="4891"/>
    <n v="81.516666666666666"/>
    <n v="378"/>
    <n v="23293494"/>
  </r>
  <r>
    <x v="87"/>
    <x v="3"/>
    <x v="0"/>
    <x v="167"/>
    <x v="25"/>
    <x v="2"/>
    <n v="129"/>
    <x v="0"/>
    <n v="2"/>
    <x v="1"/>
    <n v="54"/>
    <x v="63"/>
    <n v="914239"/>
    <n v="1399"/>
    <n v="23.316666666666666"/>
    <n v="391"/>
    <n v="357467449"/>
  </r>
  <r>
    <x v="87"/>
    <x v="3"/>
    <x v="0"/>
    <x v="163"/>
    <x v="21"/>
    <x v="3"/>
    <n v="123"/>
    <x v="15"/>
    <n v="1"/>
    <x v="0"/>
    <n v="26"/>
    <x v="182"/>
    <n v="739102"/>
    <n v="357"/>
    <n v="5.95"/>
    <n v="570"/>
    <n v="421288140"/>
  </r>
  <r>
    <x v="87"/>
    <x v="3"/>
    <x v="0"/>
    <x v="167"/>
    <x v="29"/>
    <x v="3"/>
    <n v="130"/>
    <x v="19"/>
    <n v="1"/>
    <x v="0"/>
    <n v="11"/>
    <x v="115"/>
    <n v="709550"/>
    <n v="3110"/>
    <n v="51.833333333333336"/>
    <n v="317"/>
    <n v="224927350"/>
  </r>
  <r>
    <x v="87"/>
    <x v="3"/>
    <x v="0"/>
    <x v="60"/>
    <x v="6"/>
    <x v="3"/>
    <n v="120"/>
    <x v="3"/>
    <n v="2"/>
    <x v="1"/>
    <n v="91"/>
    <x v="18"/>
    <n v="689506"/>
    <n v="1562"/>
    <n v="26.033333333333335"/>
    <n v="674"/>
    <n v="464727044"/>
  </r>
  <r>
    <x v="87"/>
    <x v="3"/>
    <x v="0"/>
    <x v="244"/>
    <x v="19"/>
    <x v="3"/>
    <n v="114"/>
    <x v="9"/>
    <n v="3"/>
    <x v="2"/>
    <n v="181"/>
    <x v="76"/>
    <n v="678998"/>
    <n v="1740"/>
    <n v="29"/>
    <n v="603"/>
    <n v="409435794"/>
  </r>
  <r>
    <x v="87"/>
    <x v="3"/>
    <x v="0"/>
    <x v="191"/>
    <x v="18"/>
    <x v="3"/>
    <n v="121"/>
    <x v="21"/>
    <n v="1"/>
    <x v="0"/>
    <n v="74"/>
    <x v="173"/>
    <n v="659657"/>
    <n v="716"/>
    <n v="11.933333333333334"/>
    <n v="497"/>
    <n v="327849529"/>
  </r>
  <r>
    <x v="87"/>
    <x v="3"/>
    <x v="0"/>
    <x v="134"/>
    <x v="28"/>
    <x v="4"/>
    <n v="130"/>
    <x v="19"/>
    <n v="1"/>
    <x v="0"/>
    <n v="107"/>
    <x v="136"/>
    <n v="514456"/>
    <n v="3297"/>
    <n v="54.95"/>
    <n v="528"/>
    <n v="271632768"/>
  </r>
  <r>
    <x v="87"/>
    <x v="3"/>
    <x v="0"/>
    <x v="293"/>
    <x v="18"/>
    <x v="3"/>
    <n v="121"/>
    <x v="21"/>
    <n v="1"/>
    <x v="0"/>
    <n v="82"/>
    <x v="234"/>
    <n v="512435"/>
    <n v="2535"/>
    <n v="42.25"/>
    <n v="430"/>
    <n v="220347050"/>
  </r>
  <r>
    <x v="87"/>
    <x v="3"/>
    <x v="0"/>
    <x v="69"/>
    <x v="17"/>
    <x v="4"/>
    <n v="123"/>
    <x v="15"/>
    <n v="3"/>
    <x v="2"/>
    <n v="146"/>
    <x v="22"/>
    <n v="498721"/>
    <n v="4780"/>
    <n v="79.666666666666671"/>
    <n v="331"/>
    <n v="165076651"/>
  </r>
  <r>
    <x v="87"/>
    <x v="3"/>
    <x v="0"/>
    <x v="256"/>
    <x v="18"/>
    <x v="3"/>
    <n v="119"/>
    <x v="1"/>
    <n v="2"/>
    <x v="1"/>
    <n v="116"/>
    <x v="257"/>
    <n v="423247"/>
    <n v="4632"/>
    <n v="77.2"/>
    <n v="473"/>
    <n v="200195831"/>
  </r>
  <r>
    <x v="87"/>
    <x v="3"/>
    <x v="0"/>
    <x v="271"/>
    <x v="7"/>
    <x v="3"/>
    <n v="115"/>
    <x v="20"/>
    <n v="2"/>
    <x v="1"/>
    <n v="72"/>
    <x v="62"/>
    <n v="411543"/>
    <n v="643"/>
    <n v="10.716666666666667"/>
    <n v="596"/>
    <n v="245279628"/>
  </r>
  <r>
    <x v="87"/>
    <x v="3"/>
    <x v="0"/>
    <x v="231"/>
    <x v="14"/>
    <x v="3"/>
    <n v="129"/>
    <x v="0"/>
    <n v="3"/>
    <x v="2"/>
    <n v="138"/>
    <x v="256"/>
    <n v="327226"/>
    <n v="104"/>
    <n v="1.7333333333333334"/>
    <n v="623"/>
    <n v="203861798"/>
  </r>
  <r>
    <x v="87"/>
    <x v="3"/>
    <x v="0"/>
    <x v="106"/>
    <x v="10"/>
    <x v="4"/>
    <n v="128"/>
    <x v="11"/>
    <n v="3"/>
    <x v="2"/>
    <n v="251"/>
    <x v="108"/>
    <n v="286147"/>
    <n v="2468"/>
    <n v="41.133333333333333"/>
    <n v="624"/>
    <n v="178555728"/>
  </r>
  <r>
    <x v="87"/>
    <x v="3"/>
    <x v="0"/>
    <x v="17"/>
    <x v="26"/>
    <x v="3"/>
    <n v="114"/>
    <x v="9"/>
    <n v="3"/>
    <x v="2"/>
    <n v="125"/>
    <x v="205"/>
    <n v="279316"/>
    <n v="2892"/>
    <n v="48.2"/>
    <n v="545"/>
    <n v="152227220"/>
  </r>
  <r>
    <x v="87"/>
    <x v="3"/>
    <x v="0"/>
    <x v="71"/>
    <x v="22"/>
    <x v="2"/>
    <n v="115"/>
    <x v="20"/>
    <n v="1"/>
    <x v="0"/>
    <n v="132"/>
    <x v="64"/>
    <n v="217110"/>
    <n v="4138"/>
    <n v="68.966666666666669"/>
    <n v="601"/>
    <n v="130483110"/>
  </r>
  <r>
    <x v="87"/>
    <x v="3"/>
    <x v="0"/>
    <x v="85"/>
    <x v="24"/>
    <x v="3"/>
    <n v="130"/>
    <x v="19"/>
    <n v="3"/>
    <x v="2"/>
    <n v="263"/>
    <x v="107"/>
    <n v="197456"/>
    <n v="4746"/>
    <n v="79.099999999999994"/>
    <n v="589"/>
    <n v="116301584"/>
  </r>
  <r>
    <x v="88"/>
    <x v="3"/>
    <x v="0"/>
    <x v="294"/>
    <x v="23"/>
    <x v="1"/>
    <n v="112"/>
    <x v="16"/>
    <n v="1"/>
    <x v="0"/>
    <n v="261"/>
    <x v="146"/>
    <n v="710717"/>
    <n v="915"/>
    <n v="15.25"/>
    <n v="324"/>
    <n v="230272308"/>
  </r>
  <r>
    <x v="88"/>
    <x v="3"/>
    <x v="0"/>
    <x v="107"/>
    <x v="29"/>
    <x v="5"/>
    <n v="131"/>
    <x v="17"/>
    <n v="3"/>
    <x v="2"/>
    <n v="88"/>
    <x v="40"/>
    <n v="515344"/>
    <n v="319"/>
    <n v="5.3166666666666664"/>
    <n v="306"/>
    <n v="157695264"/>
  </r>
  <r>
    <x v="89"/>
    <x v="3"/>
    <x v="0"/>
    <x v="95"/>
    <x v="28"/>
    <x v="4"/>
    <n v="128"/>
    <x v="11"/>
    <n v="2"/>
    <x v="1"/>
    <n v="183"/>
    <x v="7"/>
    <n v="908024"/>
    <n v="3624"/>
    <n v="60.4"/>
    <n v="619"/>
    <n v="562066856"/>
  </r>
  <r>
    <x v="89"/>
    <x v="3"/>
    <x v="0"/>
    <x v="16"/>
    <x v="2"/>
    <x v="4"/>
    <n v="128"/>
    <x v="11"/>
    <n v="1"/>
    <x v="0"/>
    <n v="53"/>
    <x v="116"/>
    <n v="896300"/>
    <n v="2417"/>
    <n v="40.283333333333331"/>
    <n v="393"/>
    <n v="352245900"/>
  </r>
  <r>
    <x v="89"/>
    <x v="3"/>
    <x v="0"/>
    <x v="295"/>
    <x v="13"/>
    <x v="1"/>
    <n v="114"/>
    <x v="9"/>
    <n v="2"/>
    <x v="1"/>
    <n v="93"/>
    <x v="141"/>
    <n v="800916"/>
    <n v="978"/>
    <n v="16.3"/>
    <n v="295"/>
    <n v="236270220"/>
  </r>
  <r>
    <x v="89"/>
    <x v="3"/>
    <x v="0"/>
    <x v="13"/>
    <x v="15"/>
    <x v="4"/>
    <n v="126"/>
    <x v="10"/>
    <n v="2"/>
    <x v="1"/>
    <n v="127"/>
    <x v="251"/>
    <n v="672765"/>
    <n v="4600"/>
    <n v="76.666666666666671"/>
    <n v="690"/>
    <n v="464207850"/>
  </r>
  <r>
    <x v="89"/>
    <x v="3"/>
    <x v="0"/>
    <x v="73"/>
    <x v="18"/>
    <x v="4"/>
    <n v="125"/>
    <x v="2"/>
    <n v="2"/>
    <x v="1"/>
    <n v="114"/>
    <x v="41"/>
    <n v="627314"/>
    <n v="2821"/>
    <n v="47.016666666666666"/>
    <n v="502"/>
    <n v="314911628"/>
  </r>
  <r>
    <x v="89"/>
    <x v="3"/>
    <x v="0"/>
    <x v="116"/>
    <x v="17"/>
    <x v="4"/>
    <n v="118"/>
    <x v="6"/>
    <n v="2"/>
    <x v="1"/>
    <n v="229"/>
    <x v="91"/>
    <n v="291106"/>
    <n v="705"/>
    <n v="11.75"/>
    <n v="321"/>
    <n v="93445026"/>
  </r>
  <r>
    <x v="89"/>
    <x v="3"/>
    <x v="0"/>
    <x v="206"/>
    <x v="27"/>
    <x v="3"/>
    <n v="127"/>
    <x v="8"/>
    <n v="1"/>
    <x v="0"/>
    <n v="210"/>
    <x v="206"/>
    <n v="118878"/>
    <n v="2244"/>
    <n v="37.4"/>
    <n v="289"/>
    <n v="34355742"/>
  </r>
  <r>
    <x v="90"/>
    <x v="3"/>
    <x v="0"/>
    <x v="215"/>
    <x v="17"/>
    <x v="0"/>
    <n v="117"/>
    <x v="12"/>
    <n v="3"/>
    <x v="2"/>
    <n v="24"/>
    <x v="119"/>
    <n v="971483"/>
    <n v="222"/>
    <n v="3.7"/>
    <n v="685"/>
    <n v="665465855"/>
  </r>
  <r>
    <x v="90"/>
    <x v="3"/>
    <x v="0"/>
    <x v="131"/>
    <x v="14"/>
    <x v="0"/>
    <n v="132"/>
    <x v="18"/>
    <n v="2"/>
    <x v="1"/>
    <n v="235"/>
    <x v="51"/>
    <n v="954630"/>
    <n v="230"/>
    <n v="3.8333333333333335"/>
    <n v="665"/>
    <n v="634828950"/>
  </r>
  <r>
    <x v="90"/>
    <x v="3"/>
    <x v="0"/>
    <x v="149"/>
    <x v="12"/>
    <x v="5"/>
    <n v="112"/>
    <x v="16"/>
    <n v="3"/>
    <x v="2"/>
    <n v="245"/>
    <x v="149"/>
    <n v="917715"/>
    <n v="66"/>
    <n v="1.1000000000000001"/>
    <n v="556"/>
    <n v="510249540"/>
  </r>
  <r>
    <x v="90"/>
    <x v="3"/>
    <x v="0"/>
    <x v="168"/>
    <x v="3"/>
    <x v="5"/>
    <n v="122"/>
    <x v="7"/>
    <n v="2"/>
    <x v="1"/>
    <n v="103"/>
    <x v="14"/>
    <n v="914150"/>
    <n v="2559"/>
    <n v="42.65"/>
    <n v="365"/>
    <n v="333664750"/>
  </r>
  <r>
    <x v="90"/>
    <x v="3"/>
    <x v="0"/>
    <x v="147"/>
    <x v="26"/>
    <x v="4"/>
    <n v="116"/>
    <x v="13"/>
    <n v="2"/>
    <x v="1"/>
    <n v="39"/>
    <x v="185"/>
    <n v="903074"/>
    <n v="2346"/>
    <n v="39.1"/>
    <n v="299"/>
    <n v="270019126"/>
  </r>
  <r>
    <x v="90"/>
    <x v="3"/>
    <x v="0"/>
    <x v="97"/>
    <x v="25"/>
    <x v="0"/>
    <n v="132"/>
    <x v="18"/>
    <n v="1"/>
    <x v="0"/>
    <n v="11"/>
    <x v="115"/>
    <n v="783323"/>
    <n v="1549"/>
    <n v="25.816666666666666"/>
    <n v="629"/>
    <n v="492710167"/>
  </r>
  <r>
    <x v="90"/>
    <x v="3"/>
    <x v="0"/>
    <x v="239"/>
    <x v="14"/>
    <x v="5"/>
    <n v="131"/>
    <x v="17"/>
    <n v="3"/>
    <x v="2"/>
    <n v="14"/>
    <x v="204"/>
    <n v="669846"/>
    <n v="998"/>
    <n v="16.633333333333333"/>
    <n v="358"/>
    <n v="239804868"/>
  </r>
  <r>
    <x v="90"/>
    <x v="3"/>
    <x v="0"/>
    <x v="67"/>
    <x v="13"/>
    <x v="5"/>
    <n v="124"/>
    <x v="4"/>
    <n v="1"/>
    <x v="0"/>
    <n v="147"/>
    <x v="125"/>
    <n v="624497"/>
    <n v="2053"/>
    <n v="34.216666666666669"/>
    <n v="620"/>
    <n v="387188140"/>
  </r>
  <r>
    <x v="90"/>
    <x v="3"/>
    <x v="0"/>
    <x v="282"/>
    <x v="5"/>
    <x v="0"/>
    <n v="115"/>
    <x v="20"/>
    <n v="2"/>
    <x v="1"/>
    <n v="10"/>
    <x v="81"/>
    <n v="611904"/>
    <n v="1739"/>
    <n v="28.983333333333334"/>
    <n v="589"/>
    <n v="360411456"/>
  </r>
  <r>
    <x v="90"/>
    <x v="3"/>
    <x v="0"/>
    <x v="237"/>
    <x v="14"/>
    <x v="0"/>
    <n v="113"/>
    <x v="14"/>
    <n v="3"/>
    <x v="2"/>
    <n v="112"/>
    <x v="158"/>
    <n v="447364"/>
    <n v="2733"/>
    <n v="45.55"/>
    <n v="676"/>
    <n v="302418064"/>
  </r>
  <r>
    <x v="90"/>
    <x v="3"/>
    <x v="0"/>
    <x v="168"/>
    <x v="1"/>
    <x v="5"/>
    <n v="132"/>
    <x v="18"/>
    <n v="3"/>
    <x v="2"/>
    <n v="233"/>
    <x v="218"/>
    <n v="423174"/>
    <n v="693"/>
    <n v="11.55"/>
    <n v="392"/>
    <n v="165884208"/>
  </r>
  <r>
    <x v="90"/>
    <x v="3"/>
    <x v="0"/>
    <x v="51"/>
    <x v="14"/>
    <x v="4"/>
    <n v="114"/>
    <x v="9"/>
    <n v="2"/>
    <x v="1"/>
    <n v="159"/>
    <x v="139"/>
    <n v="157432"/>
    <n v="2451"/>
    <n v="40.85"/>
    <n v="376"/>
    <n v="59194432"/>
  </r>
  <r>
    <x v="90"/>
    <x v="3"/>
    <x v="0"/>
    <x v="30"/>
    <x v="18"/>
    <x v="4"/>
    <n v="124"/>
    <x v="4"/>
    <n v="1"/>
    <x v="0"/>
    <n v="23"/>
    <x v="184"/>
    <n v="128746"/>
    <n v="3030"/>
    <n v="50.5"/>
    <n v="337"/>
    <n v="43387402"/>
  </r>
  <r>
    <x v="91"/>
    <x v="3"/>
    <x v="0"/>
    <x v="192"/>
    <x v="14"/>
    <x v="1"/>
    <n v="120"/>
    <x v="3"/>
    <n v="2"/>
    <x v="1"/>
    <n v="119"/>
    <x v="129"/>
    <n v="990175"/>
    <n v="3233"/>
    <n v="53.883333333333333"/>
    <n v="669"/>
    <n v="662427075"/>
  </r>
  <r>
    <x v="91"/>
    <x v="3"/>
    <x v="0"/>
    <x v="239"/>
    <x v="9"/>
    <x v="3"/>
    <n v="114"/>
    <x v="9"/>
    <n v="1"/>
    <x v="0"/>
    <n v="167"/>
    <x v="8"/>
    <n v="644088"/>
    <n v="3477"/>
    <n v="57.95"/>
    <n v="288"/>
    <n v="185497344"/>
  </r>
  <r>
    <x v="91"/>
    <x v="3"/>
    <x v="0"/>
    <x v="171"/>
    <x v="20"/>
    <x v="0"/>
    <n v="133"/>
    <x v="5"/>
    <n v="2"/>
    <x v="1"/>
    <n v="38"/>
    <x v="90"/>
    <n v="513595"/>
    <n v="2006"/>
    <n v="33.43333333333333"/>
    <n v="513"/>
    <n v="263474235"/>
  </r>
  <r>
    <x v="91"/>
    <x v="3"/>
    <x v="0"/>
    <x v="208"/>
    <x v="18"/>
    <x v="5"/>
    <n v="117"/>
    <x v="12"/>
    <n v="2"/>
    <x v="1"/>
    <n v="126"/>
    <x v="211"/>
    <n v="499959"/>
    <n v="874"/>
    <n v="14.566666666666666"/>
    <n v="516"/>
    <n v="257978844"/>
  </r>
  <r>
    <x v="91"/>
    <x v="3"/>
    <x v="0"/>
    <x v="277"/>
    <x v="26"/>
    <x v="0"/>
    <n v="123"/>
    <x v="15"/>
    <n v="2"/>
    <x v="1"/>
    <n v="254"/>
    <x v="52"/>
    <n v="40187"/>
    <n v="744"/>
    <n v="12.4"/>
    <n v="639"/>
    <n v="25679493"/>
  </r>
  <r>
    <x v="92"/>
    <x v="3"/>
    <x v="0"/>
    <x v="106"/>
    <x v="4"/>
    <x v="4"/>
    <n v="121"/>
    <x v="21"/>
    <n v="3"/>
    <x v="2"/>
    <n v="266"/>
    <x v="250"/>
    <n v="374787"/>
    <n v="1338"/>
    <n v="22.3"/>
    <n v="532"/>
    <n v="199386684"/>
  </r>
  <r>
    <x v="92"/>
    <x v="3"/>
    <x v="0"/>
    <x v="102"/>
    <x v="19"/>
    <x v="3"/>
    <n v="113"/>
    <x v="14"/>
    <n v="3"/>
    <x v="2"/>
    <n v="74"/>
    <x v="173"/>
    <n v="295050"/>
    <n v="4504"/>
    <n v="75.066666666666663"/>
    <n v="298"/>
    <n v="87924900"/>
  </r>
  <r>
    <x v="93"/>
    <x v="3"/>
    <x v="0"/>
    <x v="202"/>
    <x v="0"/>
    <x v="3"/>
    <n v="126"/>
    <x v="10"/>
    <n v="3"/>
    <x v="2"/>
    <n v="127"/>
    <x v="251"/>
    <n v="215701"/>
    <n v="4375"/>
    <n v="72.916666666666671"/>
    <n v="409"/>
    <n v="88221709"/>
  </r>
  <r>
    <x v="93"/>
    <x v="3"/>
    <x v="0"/>
    <x v="143"/>
    <x v="15"/>
    <x v="0"/>
    <n v="123"/>
    <x v="15"/>
    <n v="3"/>
    <x v="2"/>
    <n v="216"/>
    <x v="89"/>
    <n v="64761"/>
    <n v="1512"/>
    <n v="25.2"/>
    <n v="634"/>
    <n v="41058474"/>
  </r>
  <r>
    <x v="93"/>
    <x v="3"/>
    <x v="0"/>
    <x v="75"/>
    <x v="16"/>
    <x v="3"/>
    <n v="131"/>
    <x v="17"/>
    <n v="1"/>
    <x v="0"/>
    <n v="74"/>
    <x v="173"/>
    <n v="60467"/>
    <n v="1290"/>
    <n v="21.5"/>
    <n v="596"/>
    <n v="36038332"/>
  </r>
  <r>
    <x v="94"/>
    <x v="3"/>
    <x v="0"/>
    <x v="111"/>
    <x v="21"/>
    <x v="3"/>
    <n v="127"/>
    <x v="8"/>
    <n v="2"/>
    <x v="1"/>
    <n v="48"/>
    <x v="75"/>
    <n v="993984"/>
    <n v="353"/>
    <n v="5.8833333333333337"/>
    <n v="459"/>
    <n v="456238656"/>
  </r>
  <r>
    <x v="94"/>
    <x v="3"/>
    <x v="0"/>
    <x v="169"/>
    <x v="28"/>
    <x v="4"/>
    <n v="127"/>
    <x v="8"/>
    <n v="1"/>
    <x v="0"/>
    <n v="236"/>
    <x v="93"/>
    <n v="971149"/>
    <n v="3375"/>
    <n v="56.25"/>
    <n v="367"/>
    <n v="356411683"/>
  </r>
  <r>
    <x v="94"/>
    <x v="3"/>
    <x v="0"/>
    <x v="296"/>
    <x v="15"/>
    <x v="3"/>
    <n v="112"/>
    <x v="16"/>
    <n v="1"/>
    <x v="0"/>
    <n v="163"/>
    <x v="143"/>
    <n v="852329"/>
    <n v="3232"/>
    <n v="53.866666666666667"/>
    <n v="357"/>
    <n v="304281453"/>
  </r>
  <r>
    <x v="94"/>
    <x v="3"/>
    <x v="0"/>
    <x v="97"/>
    <x v="28"/>
    <x v="5"/>
    <n v="113"/>
    <x v="14"/>
    <n v="1"/>
    <x v="0"/>
    <n v="228"/>
    <x v="144"/>
    <n v="835049"/>
    <n v="4915"/>
    <n v="81.916666666666671"/>
    <n v="529"/>
    <n v="441740921"/>
  </r>
  <r>
    <x v="94"/>
    <x v="3"/>
    <x v="0"/>
    <x v="189"/>
    <x v="14"/>
    <x v="4"/>
    <n v="132"/>
    <x v="18"/>
    <n v="2"/>
    <x v="1"/>
    <n v="127"/>
    <x v="251"/>
    <n v="766924"/>
    <n v="3820"/>
    <n v="63.666666666666664"/>
    <n v="641"/>
    <n v="491598284"/>
  </r>
  <r>
    <x v="94"/>
    <x v="3"/>
    <x v="0"/>
    <x v="214"/>
    <x v="19"/>
    <x v="5"/>
    <n v="130"/>
    <x v="19"/>
    <n v="1"/>
    <x v="0"/>
    <n v="123"/>
    <x v="61"/>
    <n v="671075"/>
    <n v="798"/>
    <n v="13.3"/>
    <n v="628"/>
    <n v="421435100"/>
  </r>
  <r>
    <x v="94"/>
    <x v="3"/>
    <x v="0"/>
    <x v="97"/>
    <x v="29"/>
    <x v="4"/>
    <n v="132"/>
    <x v="18"/>
    <n v="3"/>
    <x v="2"/>
    <n v="141"/>
    <x v="248"/>
    <n v="613749"/>
    <n v="3388"/>
    <n v="56.466666666666669"/>
    <n v="497"/>
    <n v="305033253"/>
  </r>
  <r>
    <x v="94"/>
    <x v="3"/>
    <x v="0"/>
    <x v="174"/>
    <x v="21"/>
    <x v="4"/>
    <n v="119"/>
    <x v="1"/>
    <n v="1"/>
    <x v="0"/>
    <n v="128"/>
    <x v="172"/>
    <n v="599074"/>
    <n v="3743"/>
    <n v="62.383333333333333"/>
    <n v="561"/>
    <n v="336080514"/>
  </r>
  <r>
    <x v="94"/>
    <x v="3"/>
    <x v="0"/>
    <x v="107"/>
    <x v="15"/>
    <x v="5"/>
    <n v="117"/>
    <x v="12"/>
    <n v="2"/>
    <x v="1"/>
    <n v="180"/>
    <x v="198"/>
    <n v="582983"/>
    <n v="81"/>
    <n v="1.35"/>
    <n v="644"/>
    <n v="375441052"/>
  </r>
  <r>
    <x v="94"/>
    <x v="3"/>
    <x v="0"/>
    <x v="11"/>
    <x v="28"/>
    <x v="3"/>
    <n v="123"/>
    <x v="15"/>
    <n v="1"/>
    <x v="0"/>
    <n v="230"/>
    <x v="249"/>
    <n v="548277"/>
    <n v="3795"/>
    <n v="63.25"/>
    <n v="450"/>
    <n v="246724650"/>
  </r>
  <r>
    <x v="94"/>
    <x v="3"/>
    <x v="0"/>
    <x v="192"/>
    <x v="16"/>
    <x v="4"/>
    <n v="126"/>
    <x v="10"/>
    <n v="3"/>
    <x v="2"/>
    <n v="185"/>
    <x v="114"/>
    <n v="506973"/>
    <n v="3018"/>
    <n v="50.3"/>
    <n v="498"/>
    <n v="252472554"/>
  </r>
  <r>
    <x v="94"/>
    <x v="3"/>
    <x v="0"/>
    <x v="99"/>
    <x v="1"/>
    <x v="4"/>
    <n v="127"/>
    <x v="8"/>
    <n v="2"/>
    <x v="1"/>
    <n v="64"/>
    <x v="199"/>
    <n v="490357"/>
    <n v="4034"/>
    <n v="67.233333333333334"/>
    <n v="470"/>
    <n v="230467790"/>
  </r>
  <r>
    <x v="94"/>
    <x v="3"/>
    <x v="0"/>
    <x v="29"/>
    <x v="12"/>
    <x v="3"/>
    <n v="117"/>
    <x v="12"/>
    <n v="3"/>
    <x v="2"/>
    <n v="74"/>
    <x v="173"/>
    <n v="373942"/>
    <n v="3436"/>
    <n v="57.266666666666666"/>
    <n v="414"/>
    <n v="154811988"/>
  </r>
  <r>
    <x v="94"/>
    <x v="3"/>
    <x v="0"/>
    <x v="86"/>
    <x v="2"/>
    <x v="1"/>
    <n v="112"/>
    <x v="16"/>
    <n v="2"/>
    <x v="1"/>
    <n v="135"/>
    <x v="97"/>
    <n v="330390"/>
    <n v="2909"/>
    <n v="48.483333333333334"/>
    <n v="675"/>
    <n v="223013250"/>
  </r>
  <r>
    <x v="94"/>
    <x v="3"/>
    <x v="0"/>
    <x v="61"/>
    <x v="5"/>
    <x v="3"/>
    <n v="122"/>
    <x v="7"/>
    <n v="1"/>
    <x v="0"/>
    <n v="185"/>
    <x v="114"/>
    <n v="329385"/>
    <n v="3377"/>
    <n v="56.283333333333331"/>
    <n v="312"/>
    <n v="102768120"/>
  </r>
  <r>
    <x v="94"/>
    <x v="3"/>
    <x v="0"/>
    <x v="106"/>
    <x v="19"/>
    <x v="4"/>
    <n v="124"/>
    <x v="4"/>
    <n v="1"/>
    <x v="0"/>
    <n v="59"/>
    <x v="48"/>
    <n v="307352"/>
    <n v="1441"/>
    <n v="24.016666666666666"/>
    <n v="584"/>
    <n v="179493568"/>
  </r>
  <r>
    <x v="94"/>
    <x v="3"/>
    <x v="0"/>
    <x v="194"/>
    <x v="12"/>
    <x v="0"/>
    <n v="127"/>
    <x v="8"/>
    <n v="1"/>
    <x v="0"/>
    <n v="6"/>
    <x v="237"/>
    <n v="280186"/>
    <n v="1697"/>
    <n v="28.283333333333335"/>
    <n v="334"/>
    <n v="93582124"/>
  </r>
  <r>
    <x v="94"/>
    <x v="3"/>
    <x v="0"/>
    <x v="198"/>
    <x v="11"/>
    <x v="4"/>
    <n v="113"/>
    <x v="14"/>
    <n v="1"/>
    <x v="0"/>
    <n v="48"/>
    <x v="75"/>
    <n v="193004"/>
    <n v="3999"/>
    <n v="66.650000000000006"/>
    <n v="451"/>
    <n v="87044804"/>
  </r>
  <r>
    <x v="94"/>
    <x v="3"/>
    <x v="0"/>
    <x v="108"/>
    <x v="27"/>
    <x v="3"/>
    <n v="128"/>
    <x v="11"/>
    <n v="2"/>
    <x v="1"/>
    <n v="125"/>
    <x v="205"/>
    <n v="40086"/>
    <n v="867"/>
    <n v="14.45"/>
    <n v="691"/>
    <n v="27699426"/>
  </r>
  <r>
    <x v="94"/>
    <x v="3"/>
    <x v="0"/>
    <x v="87"/>
    <x v="3"/>
    <x v="3"/>
    <n v="126"/>
    <x v="10"/>
    <n v="2"/>
    <x v="1"/>
    <n v="229"/>
    <x v="91"/>
    <n v="24749"/>
    <n v="2665"/>
    <n v="44.416666666666664"/>
    <n v="355"/>
    <n v="8785895"/>
  </r>
  <r>
    <x v="95"/>
    <x v="3"/>
    <x v="0"/>
    <x v="107"/>
    <x v="7"/>
    <x v="4"/>
    <n v="125"/>
    <x v="2"/>
    <n v="2"/>
    <x v="1"/>
    <n v="254"/>
    <x v="52"/>
    <n v="919474"/>
    <n v="4629"/>
    <n v="77.150000000000006"/>
    <n v="309"/>
    <n v="284117466"/>
  </r>
  <r>
    <x v="95"/>
    <x v="3"/>
    <x v="0"/>
    <x v="205"/>
    <x v="15"/>
    <x v="0"/>
    <n v="112"/>
    <x v="16"/>
    <n v="1"/>
    <x v="0"/>
    <n v="47"/>
    <x v="170"/>
    <n v="818942"/>
    <n v="2008"/>
    <n v="33.466666666666669"/>
    <n v="506"/>
    <n v="414384652"/>
  </r>
  <r>
    <x v="95"/>
    <x v="3"/>
    <x v="0"/>
    <x v="7"/>
    <x v="13"/>
    <x v="3"/>
    <n v="122"/>
    <x v="7"/>
    <n v="1"/>
    <x v="0"/>
    <n v="109"/>
    <x v="212"/>
    <n v="812604"/>
    <n v="637"/>
    <n v="10.616666666666667"/>
    <n v="331"/>
    <n v="268971924"/>
  </r>
  <r>
    <x v="95"/>
    <x v="3"/>
    <x v="0"/>
    <x v="13"/>
    <x v="17"/>
    <x v="2"/>
    <n v="121"/>
    <x v="21"/>
    <n v="2"/>
    <x v="1"/>
    <n v="252"/>
    <x v="24"/>
    <n v="806546"/>
    <n v="2888"/>
    <n v="48.133333333333333"/>
    <n v="562"/>
    <n v="453278852"/>
  </r>
  <r>
    <x v="95"/>
    <x v="3"/>
    <x v="0"/>
    <x v="176"/>
    <x v="29"/>
    <x v="3"/>
    <n v="132"/>
    <x v="18"/>
    <n v="2"/>
    <x v="1"/>
    <n v="99"/>
    <x v="162"/>
    <n v="631631"/>
    <n v="2824"/>
    <n v="47.06666666666667"/>
    <n v="666"/>
    <n v="420666246"/>
  </r>
  <r>
    <x v="95"/>
    <x v="3"/>
    <x v="0"/>
    <x v="251"/>
    <x v="2"/>
    <x v="4"/>
    <n v="131"/>
    <x v="17"/>
    <n v="3"/>
    <x v="2"/>
    <n v="220"/>
    <x v="104"/>
    <n v="621706"/>
    <n v="3837"/>
    <n v="63.95"/>
    <n v="542"/>
    <n v="336964652"/>
  </r>
  <r>
    <x v="95"/>
    <x v="3"/>
    <x v="0"/>
    <x v="91"/>
    <x v="12"/>
    <x v="4"/>
    <n v="118"/>
    <x v="6"/>
    <n v="2"/>
    <x v="1"/>
    <n v="117"/>
    <x v="120"/>
    <n v="614308"/>
    <n v="1844"/>
    <n v="30.733333333333334"/>
    <n v="443"/>
    <n v="272138444"/>
  </r>
  <r>
    <x v="95"/>
    <x v="3"/>
    <x v="0"/>
    <x v="238"/>
    <x v="5"/>
    <x v="3"/>
    <n v="114"/>
    <x v="9"/>
    <n v="2"/>
    <x v="1"/>
    <n v="239"/>
    <x v="258"/>
    <n v="584198"/>
    <n v="4575"/>
    <n v="76.25"/>
    <n v="476"/>
    <n v="278078248"/>
  </r>
  <r>
    <x v="95"/>
    <x v="3"/>
    <x v="0"/>
    <x v="27"/>
    <x v="22"/>
    <x v="3"/>
    <n v="127"/>
    <x v="8"/>
    <n v="3"/>
    <x v="2"/>
    <n v="118"/>
    <x v="88"/>
    <n v="512230"/>
    <n v="3958"/>
    <n v="65.966666666666669"/>
    <n v="345"/>
    <n v="176719350"/>
  </r>
  <r>
    <x v="95"/>
    <x v="3"/>
    <x v="0"/>
    <x v="291"/>
    <x v="5"/>
    <x v="2"/>
    <n v="128"/>
    <x v="11"/>
    <n v="3"/>
    <x v="2"/>
    <n v="15"/>
    <x v="192"/>
    <n v="472522"/>
    <n v="3770"/>
    <n v="62.833333333333336"/>
    <n v="680"/>
    <n v="321314960"/>
  </r>
  <r>
    <x v="95"/>
    <x v="3"/>
    <x v="0"/>
    <x v="15"/>
    <x v="20"/>
    <x v="3"/>
    <n v="126"/>
    <x v="10"/>
    <n v="1"/>
    <x v="0"/>
    <n v="141"/>
    <x v="248"/>
    <n v="151958"/>
    <n v="842"/>
    <n v="14.033333333333333"/>
    <n v="548"/>
    <n v="83272984"/>
  </r>
  <r>
    <x v="95"/>
    <x v="3"/>
    <x v="0"/>
    <x v="63"/>
    <x v="1"/>
    <x v="4"/>
    <n v="123"/>
    <x v="15"/>
    <n v="2"/>
    <x v="1"/>
    <n v="86"/>
    <x v="47"/>
    <n v="101914"/>
    <n v="3120"/>
    <n v="52"/>
    <n v="357"/>
    <n v="36383298"/>
  </r>
  <r>
    <x v="96"/>
    <x v="3"/>
    <x v="0"/>
    <x v="214"/>
    <x v="0"/>
    <x v="5"/>
    <n v="120"/>
    <x v="3"/>
    <n v="1"/>
    <x v="0"/>
    <n v="115"/>
    <x v="183"/>
    <n v="955089"/>
    <n v="4386"/>
    <n v="73.099999999999994"/>
    <n v="497"/>
    <n v="474679233"/>
  </r>
  <r>
    <x v="96"/>
    <x v="3"/>
    <x v="0"/>
    <x v="126"/>
    <x v="3"/>
    <x v="5"/>
    <n v="126"/>
    <x v="10"/>
    <n v="1"/>
    <x v="0"/>
    <n v="167"/>
    <x v="8"/>
    <n v="945509"/>
    <n v="2416"/>
    <n v="40.266666666666666"/>
    <n v="427"/>
    <n v="403732343"/>
  </r>
  <r>
    <x v="96"/>
    <x v="3"/>
    <x v="0"/>
    <x v="260"/>
    <x v="11"/>
    <x v="3"/>
    <n v="118"/>
    <x v="6"/>
    <n v="3"/>
    <x v="2"/>
    <n v="185"/>
    <x v="114"/>
    <n v="816631"/>
    <n v="2969"/>
    <n v="49.483333333333334"/>
    <n v="644"/>
    <n v="525910364"/>
  </r>
  <r>
    <x v="96"/>
    <x v="3"/>
    <x v="0"/>
    <x v="263"/>
    <x v="5"/>
    <x v="0"/>
    <n v="115"/>
    <x v="20"/>
    <n v="2"/>
    <x v="1"/>
    <n v="150"/>
    <x v="138"/>
    <n v="634180"/>
    <n v="1495"/>
    <n v="24.916666666666668"/>
    <n v="505"/>
    <n v="320260900"/>
  </r>
  <r>
    <x v="96"/>
    <x v="3"/>
    <x v="0"/>
    <x v="297"/>
    <x v="17"/>
    <x v="3"/>
    <n v="132"/>
    <x v="18"/>
    <n v="2"/>
    <x v="1"/>
    <n v="41"/>
    <x v="53"/>
    <n v="429685"/>
    <n v="3936"/>
    <n v="65.599999999999994"/>
    <n v="549"/>
    <n v="235897065"/>
  </r>
  <r>
    <x v="96"/>
    <x v="3"/>
    <x v="0"/>
    <x v="275"/>
    <x v="21"/>
    <x v="3"/>
    <n v="128"/>
    <x v="11"/>
    <n v="2"/>
    <x v="1"/>
    <n v="117"/>
    <x v="120"/>
    <n v="425312"/>
    <n v="4272"/>
    <n v="71.2"/>
    <n v="663"/>
    <n v="281981856"/>
  </r>
  <r>
    <x v="96"/>
    <x v="3"/>
    <x v="0"/>
    <x v="267"/>
    <x v="10"/>
    <x v="3"/>
    <n v="118"/>
    <x v="6"/>
    <n v="2"/>
    <x v="1"/>
    <n v="133"/>
    <x v="4"/>
    <n v="153288"/>
    <n v="4746"/>
    <n v="79.099999999999994"/>
    <n v="523"/>
    <n v="80169624"/>
  </r>
  <r>
    <x v="96"/>
    <x v="3"/>
    <x v="0"/>
    <x v="151"/>
    <x v="16"/>
    <x v="3"/>
    <n v="115"/>
    <x v="20"/>
    <n v="1"/>
    <x v="0"/>
    <n v="126"/>
    <x v="211"/>
    <n v="124224"/>
    <n v="3557"/>
    <n v="59.283333333333331"/>
    <n v="611"/>
    <n v="75900864"/>
  </r>
  <r>
    <x v="96"/>
    <x v="3"/>
    <x v="0"/>
    <x v="107"/>
    <x v="21"/>
    <x v="4"/>
    <n v="132"/>
    <x v="18"/>
    <n v="1"/>
    <x v="0"/>
    <n v="97"/>
    <x v="181"/>
    <n v="11774"/>
    <n v="4912"/>
    <n v="81.86666666666666"/>
    <n v="382"/>
    <n v="4497668"/>
  </r>
  <r>
    <x v="97"/>
    <x v="3"/>
    <x v="0"/>
    <x v="114"/>
    <x v="8"/>
    <x v="0"/>
    <n v="113"/>
    <x v="14"/>
    <n v="2"/>
    <x v="1"/>
    <n v="68"/>
    <x v="217"/>
    <n v="706206"/>
    <n v="2520"/>
    <n v="42"/>
    <n v="570"/>
    <n v="402537420"/>
  </r>
  <r>
    <x v="97"/>
    <x v="3"/>
    <x v="0"/>
    <x v="233"/>
    <x v="27"/>
    <x v="4"/>
    <n v="133"/>
    <x v="5"/>
    <n v="1"/>
    <x v="0"/>
    <n v="160"/>
    <x v="67"/>
    <n v="559801"/>
    <n v="1954"/>
    <n v="32.56666666666667"/>
    <n v="694"/>
    <n v="388501894"/>
  </r>
  <r>
    <x v="97"/>
    <x v="3"/>
    <x v="0"/>
    <x v="63"/>
    <x v="10"/>
    <x v="3"/>
    <n v="128"/>
    <x v="11"/>
    <n v="2"/>
    <x v="1"/>
    <n v="59"/>
    <x v="48"/>
    <n v="305547"/>
    <n v="1483"/>
    <n v="24.716666666666665"/>
    <n v="310"/>
    <n v="94719570"/>
  </r>
  <r>
    <x v="97"/>
    <x v="3"/>
    <x v="0"/>
    <x v="233"/>
    <x v="10"/>
    <x v="4"/>
    <n v="118"/>
    <x v="6"/>
    <n v="1"/>
    <x v="0"/>
    <n v="193"/>
    <x v="219"/>
    <n v="120883"/>
    <n v="4644"/>
    <n v="77.400000000000006"/>
    <n v="607"/>
    <n v="73375981"/>
  </r>
  <r>
    <x v="98"/>
    <x v="3"/>
    <x v="0"/>
    <x v="192"/>
    <x v="4"/>
    <x v="4"/>
    <n v="130"/>
    <x v="19"/>
    <n v="3"/>
    <x v="2"/>
    <n v="101"/>
    <x v="92"/>
    <n v="954174"/>
    <n v="1461"/>
    <n v="24.35"/>
    <n v="448"/>
    <n v="427469952"/>
  </r>
  <r>
    <x v="98"/>
    <x v="3"/>
    <x v="0"/>
    <x v="132"/>
    <x v="16"/>
    <x v="3"/>
    <n v="119"/>
    <x v="1"/>
    <n v="1"/>
    <x v="0"/>
    <n v="164"/>
    <x v="148"/>
    <n v="894222"/>
    <n v="4272"/>
    <n v="71.2"/>
    <n v="672"/>
    <n v="600917184"/>
  </r>
  <r>
    <x v="98"/>
    <x v="3"/>
    <x v="0"/>
    <x v="284"/>
    <x v="13"/>
    <x v="3"/>
    <n v="114"/>
    <x v="9"/>
    <n v="3"/>
    <x v="2"/>
    <n v="239"/>
    <x v="258"/>
    <n v="760243"/>
    <n v="1755"/>
    <n v="29.25"/>
    <n v="385"/>
    <n v="292693555"/>
  </r>
  <r>
    <x v="98"/>
    <x v="3"/>
    <x v="0"/>
    <x v="298"/>
    <x v="6"/>
    <x v="1"/>
    <n v="124"/>
    <x v="4"/>
    <n v="3"/>
    <x v="2"/>
    <n v="1"/>
    <x v="232"/>
    <n v="404497"/>
    <n v="1862"/>
    <n v="31.033333333333335"/>
    <n v="325"/>
    <n v="131461525"/>
  </r>
  <r>
    <x v="98"/>
    <x v="3"/>
    <x v="0"/>
    <x v="98"/>
    <x v="11"/>
    <x v="1"/>
    <n v="130"/>
    <x v="19"/>
    <n v="1"/>
    <x v="0"/>
    <n v="85"/>
    <x v="259"/>
    <n v="397603"/>
    <n v="1715"/>
    <n v="28.583333333333332"/>
    <n v="436"/>
    <n v="173354908"/>
  </r>
  <r>
    <x v="98"/>
    <x v="3"/>
    <x v="0"/>
    <x v="195"/>
    <x v="7"/>
    <x v="3"/>
    <n v="114"/>
    <x v="9"/>
    <n v="2"/>
    <x v="1"/>
    <n v="113"/>
    <x v="21"/>
    <n v="297429"/>
    <n v="2331"/>
    <n v="38.85"/>
    <n v="292"/>
    <n v="86849268"/>
  </r>
  <r>
    <x v="98"/>
    <x v="3"/>
    <x v="0"/>
    <x v="82"/>
    <x v="1"/>
    <x v="0"/>
    <n v="114"/>
    <x v="9"/>
    <n v="3"/>
    <x v="2"/>
    <n v="157"/>
    <x v="233"/>
    <n v="144024"/>
    <n v="4825"/>
    <n v="80.416666666666671"/>
    <n v="670"/>
    <n v="96496080"/>
  </r>
  <r>
    <x v="98"/>
    <x v="3"/>
    <x v="0"/>
    <x v="52"/>
    <x v="20"/>
    <x v="0"/>
    <n v="121"/>
    <x v="21"/>
    <n v="1"/>
    <x v="0"/>
    <n v="144"/>
    <x v="10"/>
    <n v="133369"/>
    <n v="2713"/>
    <n v="45.216666666666669"/>
    <n v="557"/>
    <n v="74286533"/>
  </r>
  <r>
    <x v="98"/>
    <x v="3"/>
    <x v="0"/>
    <x v="65"/>
    <x v="29"/>
    <x v="3"/>
    <n v="123"/>
    <x v="15"/>
    <n v="2"/>
    <x v="1"/>
    <n v="78"/>
    <x v="260"/>
    <n v="39065"/>
    <n v="758"/>
    <n v="12.633333333333333"/>
    <n v="326"/>
    <n v="12735190"/>
  </r>
  <r>
    <x v="99"/>
    <x v="3"/>
    <x v="0"/>
    <x v="123"/>
    <x v="11"/>
    <x v="1"/>
    <n v="118"/>
    <x v="6"/>
    <n v="2"/>
    <x v="1"/>
    <n v="121"/>
    <x v="126"/>
    <n v="965741"/>
    <n v="756"/>
    <n v="12.6"/>
    <n v="385"/>
    <n v="371810285"/>
  </r>
  <r>
    <x v="99"/>
    <x v="3"/>
    <x v="0"/>
    <x v="120"/>
    <x v="1"/>
    <x v="4"/>
    <n v="114"/>
    <x v="9"/>
    <n v="1"/>
    <x v="0"/>
    <n v="91"/>
    <x v="18"/>
    <n v="667225"/>
    <n v="2536"/>
    <n v="42.266666666666666"/>
    <n v="689"/>
    <n v="459718025"/>
  </r>
  <r>
    <x v="100"/>
    <x v="3"/>
    <x v="0"/>
    <x v="268"/>
    <x v="0"/>
    <x v="3"/>
    <n v="131"/>
    <x v="17"/>
    <n v="1"/>
    <x v="0"/>
    <n v="122"/>
    <x v="166"/>
    <n v="936802"/>
    <n v="20"/>
    <n v="0.33333333333333331"/>
    <n v="569"/>
    <n v="533040338"/>
  </r>
  <r>
    <x v="100"/>
    <x v="3"/>
    <x v="0"/>
    <x v="91"/>
    <x v="25"/>
    <x v="3"/>
    <n v="114"/>
    <x v="9"/>
    <n v="3"/>
    <x v="2"/>
    <n v="119"/>
    <x v="129"/>
    <n v="884885"/>
    <n v="656"/>
    <n v="10.933333333333334"/>
    <n v="378"/>
    <n v="334486530"/>
  </r>
  <r>
    <x v="100"/>
    <x v="3"/>
    <x v="0"/>
    <x v="222"/>
    <x v="21"/>
    <x v="4"/>
    <n v="126"/>
    <x v="10"/>
    <n v="3"/>
    <x v="2"/>
    <n v="145"/>
    <x v="94"/>
    <n v="838306"/>
    <n v="1621"/>
    <n v="27.016666666666666"/>
    <n v="390"/>
    <n v="326939340"/>
  </r>
  <r>
    <x v="100"/>
    <x v="3"/>
    <x v="0"/>
    <x v="4"/>
    <x v="16"/>
    <x v="5"/>
    <n v="114"/>
    <x v="9"/>
    <n v="1"/>
    <x v="0"/>
    <n v="51"/>
    <x v="245"/>
    <n v="701914"/>
    <n v="4560"/>
    <n v="76"/>
    <n v="536"/>
    <n v="376225904"/>
  </r>
  <r>
    <x v="100"/>
    <x v="3"/>
    <x v="0"/>
    <x v="6"/>
    <x v="7"/>
    <x v="5"/>
    <n v="129"/>
    <x v="0"/>
    <n v="2"/>
    <x v="1"/>
    <n v="58"/>
    <x v="159"/>
    <n v="493511"/>
    <n v="670"/>
    <n v="11.166666666666666"/>
    <n v="630"/>
    <n v="310911930"/>
  </r>
  <r>
    <x v="100"/>
    <x v="3"/>
    <x v="0"/>
    <x v="181"/>
    <x v="17"/>
    <x v="3"/>
    <n v="122"/>
    <x v="7"/>
    <n v="1"/>
    <x v="0"/>
    <n v="23"/>
    <x v="184"/>
    <n v="109657"/>
    <n v="2287"/>
    <n v="38.116666666666667"/>
    <n v="540"/>
    <n v="59214780"/>
  </r>
  <r>
    <x v="101"/>
    <x v="3"/>
    <x v="0"/>
    <x v="95"/>
    <x v="2"/>
    <x v="0"/>
    <n v="117"/>
    <x v="12"/>
    <n v="1"/>
    <x v="0"/>
    <n v="50"/>
    <x v="174"/>
    <n v="921979"/>
    <n v="3112"/>
    <n v="51.866666666666667"/>
    <n v="455"/>
    <n v="419500445"/>
  </r>
  <r>
    <x v="101"/>
    <x v="3"/>
    <x v="0"/>
    <x v="33"/>
    <x v="4"/>
    <x v="5"/>
    <n v="131"/>
    <x v="17"/>
    <n v="2"/>
    <x v="1"/>
    <n v="50"/>
    <x v="174"/>
    <n v="629364"/>
    <n v="3797"/>
    <n v="63.283333333333331"/>
    <n v="331"/>
    <n v="208319484"/>
  </r>
  <r>
    <x v="101"/>
    <x v="3"/>
    <x v="0"/>
    <x v="21"/>
    <x v="11"/>
    <x v="0"/>
    <n v="119"/>
    <x v="1"/>
    <n v="1"/>
    <x v="0"/>
    <n v="112"/>
    <x v="158"/>
    <n v="510790"/>
    <n v="4950"/>
    <n v="82.5"/>
    <n v="680"/>
    <n v="347337200"/>
  </r>
  <r>
    <x v="101"/>
    <x v="3"/>
    <x v="0"/>
    <x v="239"/>
    <x v="12"/>
    <x v="0"/>
    <n v="121"/>
    <x v="21"/>
    <n v="1"/>
    <x v="0"/>
    <n v="226"/>
    <x v="179"/>
    <n v="480745"/>
    <n v="4063"/>
    <n v="67.716666666666669"/>
    <n v="413"/>
    <n v="198547685"/>
  </r>
  <r>
    <x v="101"/>
    <x v="3"/>
    <x v="0"/>
    <x v="241"/>
    <x v="7"/>
    <x v="5"/>
    <n v="124"/>
    <x v="4"/>
    <n v="3"/>
    <x v="2"/>
    <n v="235"/>
    <x v="51"/>
    <n v="477941"/>
    <n v="3555"/>
    <n v="59.25"/>
    <n v="306"/>
    <n v="146249946"/>
  </r>
  <r>
    <x v="101"/>
    <x v="3"/>
    <x v="0"/>
    <x v="208"/>
    <x v="24"/>
    <x v="5"/>
    <n v="128"/>
    <x v="11"/>
    <n v="1"/>
    <x v="0"/>
    <n v="17"/>
    <x v="177"/>
    <n v="326943"/>
    <n v="1266"/>
    <n v="21.1"/>
    <n v="475"/>
    <n v="155297925"/>
  </r>
  <r>
    <x v="101"/>
    <x v="3"/>
    <x v="0"/>
    <x v="18"/>
    <x v="0"/>
    <x v="5"/>
    <n v="121"/>
    <x v="21"/>
    <n v="3"/>
    <x v="2"/>
    <n v="116"/>
    <x v="257"/>
    <n v="96920"/>
    <n v="3484"/>
    <n v="58.06666666666667"/>
    <n v="580"/>
    <n v="56213600"/>
  </r>
  <r>
    <x v="101"/>
    <x v="3"/>
    <x v="0"/>
    <x v="285"/>
    <x v="9"/>
    <x v="5"/>
    <n v="121"/>
    <x v="21"/>
    <n v="1"/>
    <x v="0"/>
    <n v="152"/>
    <x v="207"/>
    <n v="93089"/>
    <n v="3111"/>
    <n v="51.85"/>
    <n v="689"/>
    <n v="64138321"/>
  </r>
  <r>
    <x v="101"/>
    <x v="3"/>
    <x v="0"/>
    <x v="233"/>
    <x v="14"/>
    <x v="5"/>
    <n v="132"/>
    <x v="18"/>
    <n v="3"/>
    <x v="2"/>
    <n v="93"/>
    <x v="141"/>
    <n v="65908"/>
    <n v="4113"/>
    <n v="68.55"/>
    <n v="411"/>
    <n v="27088188"/>
  </r>
  <r>
    <x v="102"/>
    <x v="4"/>
    <x v="0"/>
    <x v="117"/>
    <x v="23"/>
    <x v="0"/>
    <n v="116"/>
    <x v="13"/>
    <n v="3"/>
    <x v="2"/>
    <n v="107"/>
    <x v="136"/>
    <n v="963816"/>
    <n v="3741"/>
    <n v="62.35"/>
    <n v="523"/>
    <n v="504075768"/>
  </r>
  <r>
    <x v="102"/>
    <x v="4"/>
    <x v="0"/>
    <x v="40"/>
    <x v="18"/>
    <x v="5"/>
    <n v="116"/>
    <x v="13"/>
    <n v="1"/>
    <x v="0"/>
    <n v="75"/>
    <x v="197"/>
    <n v="940262"/>
    <n v="4706"/>
    <n v="78.433333333333337"/>
    <n v="471"/>
    <n v="442863402"/>
  </r>
  <r>
    <x v="102"/>
    <x v="4"/>
    <x v="0"/>
    <x v="272"/>
    <x v="14"/>
    <x v="5"/>
    <n v="126"/>
    <x v="10"/>
    <n v="2"/>
    <x v="1"/>
    <n v="213"/>
    <x v="151"/>
    <n v="867413"/>
    <n v="4542"/>
    <n v="75.7"/>
    <n v="570"/>
    <n v="494425410"/>
  </r>
  <r>
    <x v="102"/>
    <x v="4"/>
    <x v="0"/>
    <x v="282"/>
    <x v="0"/>
    <x v="0"/>
    <n v="133"/>
    <x v="5"/>
    <n v="2"/>
    <x v="1"/>
    <n v="66"/>
    <x v="71"/>
    <n v="828127"/>
    <n v="2866"/>
    <n v="47.766666666666666"/>
    <n v="390"/>
    <n v="322969530"/>
  </r>
  <r>
    <x v="102"/>
    <x v="4"/>
    <x v="0"/>
    <x v="220"/>
    <x v="25"/>
    <x v="0"/>
    <n v="127"/>
    <x v="8"/>
    <n v="1"/>
    <x v="0"/>
    <n v="100"/>
    <x v="36"/>
    <n v="778244"/>
    <n v="1118"/>
    <n v="18.633333333333333"/>
    <n v="369"/>
    <n v="287172036"/>
  </r>
  <r>
    <x v="102"/>
    <x v="4"/>
    <x v="0"/>
    <x v="163"/>
    <x v="6"/>
    <x v="0"/>
    <n v="112"/>
    <x v="16"/>
    <n v="3"/>
    <x v="2"/>
    <n v="13"/>
    <x v="200"/>
    <n v="686117"/>
    <n v="211"/>
    <n v="3.5166666666666666"/>
    <n v="336"/>
    <n v="230535312"/>
  </r>
  <r>
    <x v="102"/>
    <x v="4"/>
    <x v="0"/>
    <x v="135"/>
    <x v="11"/>
    <x v="5"/>
    <n v="132"/>
    <x v="18"/>
    <n v="1"/>
    <x v="0"/>
    <n v="99"/>
    <x v="162"/>
    <n v="679610"/>
    <n v="4740"/>
    <n v="79"/>
    <n v="321"/>
    <n v="218154810"/>
  </r>
  <r>
    <x v="102"/>
    <x v="4"/>
    <x v="0"/>
    <x v="95"/>
    <x v="17"/>
    <x v="0"/>
    <n v="114"/>
    <x v="9"/>
    <n v="3"/>
    <x v="2"/>
    <n v="235"/>
    <x v="51"/>
    <n v="614662"/>
    <n v="1583"/>
    <n v="26.383333333333333"/>
    <n v="372"/>
    <n v="228654264"/>
  </r>
  <r>
    <x v="102"/>
    <x v="4"/>
    <x v="0"/>
    <x v="117"/>
    <x v="4"/>
    <x v="5"/>
    <n v="125"/>
    <x v="2"/>
    <n v="1"/>
    <x v="0"/>
    <n v="200"/>
    <x v="128"/>
    <n v="611984"/>
    <n v="3163"/>
    <n v="52.716666666666669"/>
    <n v="451"/>
    <n v="276004784"/>
  </r>
  <r>
    <x v="102"/>
    <x v="4"/>
    <x v="0"/>
    <x v="186"/>
    <x v="0"/>
    <x v="5"/>
    <n v="131"/>
    <x v="17"/>
    <n v="2"/>
    <x v="1"/>
    <n v="96"/>
    <x v="42"/>
    <n v="516996"/>
    <n v="1929"/>
    <n v="32.15"/>
    <n v="429"/>
    <n v="221791284"/>
  </r>
  <r>
    <x v="102"/>
    <x v="4"/>
    <x v="0"/>
    <x v="53"/>
    <x v="21"/>
    <x v="4"/>
    <n v="132"/>
    <x v="18"/>
    <n v="1"/>
    <x v="0"/>
    <n v="247"/>
    <x v="6"/>
    <n v="482094"/>
    <n v="424"/>
    <n v="7.0666666666666664"/>
    <n v="348"/>
    <n v="167768712"/>
  </r>
  <r>
    <x v="102"/>
    <x v="4"/>
    <x v="0"/>
    <x v="171"/>
    <x v="18"/>
    <x v="0"/>
    <n v="127"/>
    <x v="8"/>
    <n v="2"/>
    <x v="1"/>
    <n v="30"/>
    <x v="2"/>
    <n v="473086"/>
    <n v="3878"/>
    <n v="64.63333333333334"/>
    <n v="479"/>
    <n v="226608194"/>
  </r>
  <r>
    <x v="102"/>
    <x v="4"/>
    <x v="0"/>
    <x v="211"/>
    <x v="1"/>
    <x v="0"/>
    <n v="130"/>
    <x v="19"/>
    <n v="2"/>
    <x v="1"/>
    <n v="207"/>
    <x v="252"/>
    <n v="468866"/>
    <n v="3352"/>
    <n v="55.866666666666667"/>
    <n v="613"/>
    <n v="287414858"/>
  </r>
  <r>
    <x v="102"/>
    <x v="4"/>
    <x v="0"/>
    <x v="55"/>
    <x v="21"/>
    <x v="3"/>
    <n v="114"/>
    <x v="9"/>
    <n v="1"/>
    <x v="0"/>
    <n v="71"/>
    <x v="175"/>
    <n v="402414"/>
    <n v="3501"/>
    <n v="58.35"/>
    <n v="387"/>
    <n v="155734218"/>
  </r>
  <r>
    <x v="102"/>
    <x v="4"/>
    <x v="0"/>
    <x v="161"/>
    <x v="5"/>
    <x v="4"/>
    <n v="133"/>
    <x v="5"/>
    <n v="1"/>
    <x v="0"/>
    <n v="250"/>
    <x v="223"/>
    <n v="239868"/>
    <n v="3634"/>
    <n v="60.56666666666667"/>
    <n v="517"/>
    <n v="124011756"/>
  </r>
  <r>
    <x v="102"/>
    <x v="4"/>
    <x v="0"/>
    <x v="158"/>
    <x v="25"/>
    <x v="1"/>
    <n v="124"/>
    <x v="4"/>
    <n v="2"/>
    <x v="1"/>
    <n v="57"/>
    <x v="163"/>
    <n v="191622"/>
    <n v="4566"/>
    <n v="76.099999999999994"/>
    <n v="408"/>
    <n v="78181776"/>
  </r>
  <r>
    <x v="102"/>
    <x v="4"/>
    <x v="0"/>
    <x v="3"/>
    <x v="17"/>
    <x v="1"/>
    <n v="116"/>
    <x v="13"/>
    <n v="3"/>
    <x v="2"/>
    <n v="23"/>
    <x v="184"/>
    <n v="189141"/>
    <n v="414"/>
    <n v="6.9"/>
    <n v="464"/>
    <n v="87761424"/>
  </r>
  <r>
    <x v="102"/>
    <x v="4"/>
    <x v="0"/>
    <x v="2"/>
    <x v="12"/>
    <x v="3"/>
    <n v="114"/>
    <x v="9"/>
    <n v="3"/>
    <x v="2"/>
    <n v="129"/>
    <x v="191"/>
    <n v="128318"/>
    <n v="4027"/>
    <n v="67.11666666666666"/>
    <n v="647"/>
    <n v="83021746"/>
  </r>
  <r>
    <x v="102"/>
    <x v="4"/>
    <x v="0"/>
    <x v="130"/>
    <x v="16"/>
    <x v="2"/>
    <n v="113"/>
    <x v="14"/>
    <n v="1"/>
    <x v="0"/>
    <n v="42"/>
    <x v="35"/>
    <n v="112943"/>
    <n v="1886"/>
    <n v="31.433333333333334"/>
    <n v="410"/>
    <n v="46306630"/>
  </r>
  <r>
    <x v="102"/>
    <x v="4"/>
    <x v="0"/>
    <x v="299"/>
    <x v="26"/>
    <x v="0"/>
    <n v="130"/>
    <x v="19"/>
    <n v="3"/>
    <x v="2"/>
    <n v="259"/>
    <x v="190"/>
    <n v="95602"/>
    <n v="2515"/>
    <n v="41.916666666666664"/>
    <n v="556"/>
    <n v="53154712"/>
  </r>
  <r>
    <x v="102"/>
    <x v="4"/>
    <x v="0"/>
    <x v="169"/>
    <x v="13"/>
    <x v="0"/>
    <n v="130"/>
    <x v="19"/>
    <n v="2"/>
    <x v="1"/>
    <n v="117"/>
    <x v="120"/>
    <n v="86819"/>
    <n v="3406"/>
    <n v="56.766666666666666"/>
    <n v="685"/>
    <n v="59471015"/>
  </r>
  <r>
    <x v="102"/>
    <x v="4"/>
    <x v="0"/>
    <x v="224"/>
    <x v="10"/>
    <x v="0"/>
    <n v="129"/>
    <x v="0"/>
    <n v="3"/>
    <x v="2"/>
    <n v="160"/>
    <x v="67"/>
    <n v="75346"/>
    <n v="471"/>
    <n v="7.85"/>
    <n v="513"/>
    <n v="38652498"/>
  </r>
  <r>
    <x v="102"/>
    <x v="4"/>
    <x v="0"/>
    <x v="248"/>
    <x v="14"/>
    <x v="0"/>
    <n v="119"/>
    <x v="1"/>
    <n v="1"/>
    <x v="0"/>
    <n v="172"/>
    <x v="106"/>
    <n v="40053"/>
    <n v="2301"/>
    <n v="38.35"/>
    <n v="434"/>
    <n v="17383002"/>
  </r>
  <r>
    <x v="102"/>
    <x v="4"/>
    <x v="0"/>
    <x v="182"/>
    <x v="24"/>
    <x v="3"/>
    <n v="127"/>
    <x v="8"/>
    <n v="2"/>
    <x v="1"/>
    <n v="176"/>
    <x v="55"/>
    <n v="23511"/>
    <n v="4132"/>
    <n v="68.86666666666666"/>
    <n v="581"/>
    <n v="13659891"/>
  </r>
  <r>
    <x v="102"/>
    <x v="4"/>
    <x v="0"/>
    <x v="152"/>
    <x v="5"/>
    <x v="0"/>
    <n v="133"/>
    <x v="5"/>
    <n v="2"/>
    <x v="1"/>
    <n v="4"/>
    <x v="100"/>
    <n v="1782"/>
    <n v="1612"/>
    <n v="26.866666666666667"/>
    <n v="552"/>
    <n v="983664"/>
  </r>
  <r>
    <x v="103"/>
    <x v="4"/>
    <x v="0"/>
    <x v="21"/>
    <x v="28"/>
    <x v="4"/>
    <n v="122"/>
    <x v="7"/>
    <n v="1"/>
    <x v="0"/>
    <n v="11"/>
    <x v="115"/>
    <n v="832432"/>
    <n v="3901"/>
    <n v="65.016666666666666"/>
    <n v="334"/>
    <n v="278032288"/>
  </r>
  <r>
    <x v="103"/>
    <x v="4"/>
    <x v="0"/>
    <x v="264"/>
    <x v="2"/>
    <x v="5"/>
    <n v="118"/>
    <x v="6"/>
    <n v="3"/>
    <x v="2"/>
    <n v="151"/>
    <x v="59"/>
    <n v="754726"/>
    <n v="2298"/>
    <n v="38.299999999999997"/>
    <n v="699"/>
    <n v="527553474"/>
  </r>
  <r>
    <x v="103"/>
    <x v="4"/>
    <x v="0"/>
    <x v="253"/>
    <x v="18"/>
    <x v="5"/>
    <n v="121"/>
    <x v="21"/>
    <n v="1"/>
    <x v="0"/>
    <n v="6"/>
    <x v="237"/>
    <n v="510104"/>
    <n v="4486"/>
    <n v="74.766666666666666"/>
    <n v="392"/>
    <n v="199960768"/>
  </r>
  <r>
    <x v="103"/>
    <x v="4"/>
    <x v="0"/>
    <x v="68"/>
    <x v="20"/>
    <x v="5"/>
    <n v="126"/>
    <x v="10"/>
    <n v="3"/>
    <x v="2"/>
    <n v="255"/>
    <x v="127"/>
    <n v="406235"/>
    <n v="487"/>
    <n v="8.1166666666666671"/>
    <n v="601"/>
    <n v="244147235"/>
  </r>
  <r>
    <x v="103"/>
    <x v="4"/>
    <x v="0"/>
    <x v="0"/>
    <x v="5"/>
    <x v="4"/>
    <n v="113"/>
    <x v="14"/>
    <n v="3"/>
    <x v="2"/>
    <n v="190"/>
    <x v="33"/>
    <n v="326564"/>
    <n v="4111"/>
    <n v="68.516666666666666"/>
    <n v="504"/>
    <n v="164588256"/>
  </r>
  <r>
    <x v="103"/>
    <x v="4"/>
    <x v="0"/>
    <x v="193"/>
    <x v="27"/>
    <x v="0"/>
    <n v="128"/>
    <x v="11"/>
    <n v="1"/>
    <x v="0"/>
    <n v="215"/>
    <x v="79"/>
    <n v="195998"/>
    <n v="2692"/>
    <n v="44.866666666666667"/>
    <n v="435"/>
    <n v="85259130"/>
  </r>
  <r>
    <x v="104"/>
    <x v="4"/>
    <x v="0"/>
    <x v="168"/>
    <x v="9"/>
    <x v="4"/>
    <n v="127"/>
    <x v="8"/>
    <n v="2"/>
    <x v="1"/>
    <n v="26"/>
    <x v="182"/>
    <n v="414266"/>
    <n v="2791"/>
    <n v="46.516666666666666"/>
    <n v="673"/>
    <n v="278801018"/>
  </r>
  <r>
    <x v="105"/>
    <x v="4"/>
    <x v="0"/>
    <x v="19"/>
    <x v="21"/>
    <x v="4"/>
    <n v="122"/>
    <x v="7"/>
    <n v="1"/>
    <x v="0"/>
    <n v="127"/>
    <x v="251"/>
    <n v="424456"/>
    <n v="2111"/>
    <n v="35.18333333333333"/>
    <n v="632"/>
    <n v="268256192"/>
  </r>
  <r>
    <x v="105"/>
    <x v="4"/>
    <x v="0"/>
    <x v="300"/>
    <x v="25"/>
    <x v="3"/>
    <n v="112"/>
    <x v="16"/>
    <n v="3"/>
    <x v="2"/>
    <n v="237"/>
    <x v="152"/>
    <n v="97187"/>
    <n v="4558"/>
    <n v="75.966666666666669"/>
    <n v="335"/>
    <n v="32557645"/>
  </r>
  <r>
    <x v="105"/>
    <x v="4"/>
    <x v="0"/>
    <x v="229"/>
    <x v="21"/>
    <x v="4"/>
    <n v="127"/>
    <x v="8"/>
    <n v="2"/>
    <x v="1"/>
    <n v="6"/>
    <x v="237"/>
    <n v="25486"/>
    <n v="3102"/>
    <n v="51.7"/>
    <n v="591"/>
    <n v="15062226"/>
  </r>
  <r>
    <x v="106"/>
    <x v="4"/>
    <x v="0"/>
    <x v="295"/>
    <x v="25"/>
    <x v="3"/>
    <n v="133"/>
    <x v="5"/>
    <n v="2"/>
    <x v="1"/>
    <n v="116"/>
    <x v="257"/>
    <n v="564341"/>
    <n v="3112"/>
    <n v="51.866666666666667"/>
    <n v="521"/>
    <n v="294021661"/>
  </r>
  <r>
    <x v="106"/>
    <x v="4"/>
    <x v="0"/>
    <x v="252"/>
    <x v="15"/>
    <x v="3"/>
    <n v="130"/>
    <x v="19"/>
    <n v="3"/>
    <x v="2"/>
    <n v="229"/>
    <x v="91"/>
    <n v="98673"/>
    <n v="1854"/>
    <n v="30.9"/>
    <n v="680"/>
    <n v="67097640"/>
  </r>
  <r>
    <x v="107"/>
    <x v="4"/>
    <x v="0"/>
    <x v="39"/>
    <x v="1"/>
    <x v="3"/>
    <n v="119"/>
    <x v="1"/>
    <n v="3"/>
    <x v="2"/>
    <n v="184"/>
    <x v="145"/>
    <n v="501935"/>
    <n v="314"/>
    <n v="5.2333333333333334"/>
    <n v="417"/>
    <n v="209306895"/>
  </r>
  <r>
    <x v="107"/>
    <x v="4"/>
    <x v="0"/>
    <x v="261"/>
    <x v="6"/>
    <x v="4"/>
    <n v="122"/>
    <x v="7"/>
    <n v="2"/>
    <x v="1"/>
    <n v="33"/>
    <x v="20"/>
    <n v="131905"/>
    <n v="1855"/>
    <n v="30.916666666666668"/>
    <n v="622"/>
    <n v="82044910"/>
  </r>
  <r>
    <x v="108"/>
    <x v="4"/>
    <x v="0"/>
    <x v="15"/>
    <x v="27"/>
    <x v="4"/>
    <n v="128"/>
    <x v="11"/>
    <n v="1"/>
    <x v="0"/>
    <n v="123"/>
    <x v="61"/>
    <n v="881181"/>
    <n v="1853"/>
    <n v="30.883333333333333"/>
    <n v="548"/>
    <n v="482887188"/>
  </r>
  <r>
    <x v="108"/>
    <x v="4"/>
    <x v="0"/>
    <x v="178"/>
    <x v="6"/>
    <x v="5"/>
    <n v="117"/>
    <x v="12"/>
    <n v="1"/>
    <x v="0"/>
    <n v="82"/>
    <x v="234"/>
    <n v="567357"/>
    <n v="2044"/>
    <n v="34.06666666666667"/>
    <n v="400"/>
    <n v="226942800"/>
  </r>
  <r>
    <x v="108"/>
    <x v="4"/>
    <x v="0"/>
    <x v="295"/>
    <x v="6"/>
    <x v="4"/>
    <n v="125"/>
    <x v="2"/>
    <n v="2"/>
    <x v="1"/>
    <n v="76"/>
    <x v="72"/>
    <n v="515069"/>
    <n v="153"/>
    <n v="2.5499999999999998"/>
    <n v="375"/>
    <n v="193150875"/>
  </r>
  <r>
    <x v="108"/>
    <x v="4"/>
    <x v="0"/>
    <x v="65"/>
    <x v="3"/>
    <x v="5"/>
    <n v="116"/>
    <x v="13"/>
    <n v="2"/>
    <x v="1"/>
    <n v="183"/>
    <x v="7"/>
    <n v="470549"/>
    <n v="4211"/>
    <n v="70.183333333333337"/>
    <n v="322"/>
    <n v="151516778"/>
  </r>
  <r>
    <x v="108"/>
    <x v="4"/>
    <x v="0"/>
    <x v="171"/>
    <x v="0"/>
    <x v="5"/>
    <n v="127"/>
    <x v="8"/>
    <n v="2"/>
    <x v="1"/>
    <n v="100"/>
    <x v="36"/>
    <n v="327355"/>
    <n v="2601"/>
    <n v="43.35"/>
    <n v="374"/>
    <n v="122430770"/>
  </r>
  <r>
    <x v="108"/>
    <x v="4"/>
    <x v="0"/>
    <x v="195"/>
    <x v="6"/>
    <x v="4"/>
    <n v="118"/>
    <x v="6"/>
    <n v="2"/>
    <x v="1"/>
    <n v="43"/>
    <x v="210"/>
    <n v="268327"/>
    <n v="3316"/>
    <n v="55.266666666666666"/>
    <n v="664"/>
    <n v="178169128"/>
  </r>
  <r>
    <x v="108"/>
    <x v="4"/>
    <x v="0"/>
    <x v="101"/>
    <x v="20"/>
    <x v="5"/>
    <n v="121"/>
    <x v="21"/>
    <n v="2"/>
    <x v="1"/>
    <n v="116"/>
    <x v="257"/>
    <n v="229034"/>
    <n v="67"/>
    <n v="1.1166666666666667"/>
    <n v="356"/>
    <n v="81536104"/>
  </r>
  <r>
    <x v="108"/>
    <x v="4"/>
    <x v="0"/>
    <x v="176"/>
    <x v="8"/>
    <x v="5"/>
    <n v="120"/>
    <x v="3"/>
    <n v="1"/>
    <x v="0"/>
    <n v="213"/>
    <x v="151"/>
    <n v="63675"/>
    <n v="2665"/>
    <n v="44.416666666666664"/>
    <n v="553"/>
    <n v="35212275"/>
  </r>
  <r>
    <x v="109"/>
    <x v="4"/>
    <x v="0"/>
    <x v="12"/>
    <x v="27"/>
    <x v="4"/>
    <n v="120"/>
    <x v="3"/>
    <n v="1"/>
    <x v="0"/>
    <n v="209"/>
    <x v="196"/>
    <n v="483129"/>
    <n v="2634"/>
    <n v="43.9"/>
    <n v="290"/>
    <n v="140107410"/>
  </r>
  <r>
    <x v="109"/>
    <x v="4"/>
    <x v="0"/>
    <x v="266"/>
    <x v="17"/>
    <x v="5"/>
    <n v="133"/>
    <x v="5"/>
    <n v="1"/>
    <x v="0"/>
    <n v="176"/>
    <x v="55"/>
    <n v="379391"/>
    <n v="3822"/>
    <n v="63.7"/>
    <n v="566"/>
    <n v="214735306"/>
  </r>
  <r>
    <x v="110"/>
    <x v="4"/>
    <x v="0"/>
    <x v="90"/>
    <x v="12"/>
    <x v="5"/>
    <n v="115"/>
    <x v="20"/>
    <n v="3"/>
    <x v="2"/>
    <n v="136"/>
    <x v="13"/>
    <n v="780934"/>
    <n v="72"/>
    <n v="1.2"/>
    <n v="414"/>
    <n v="323306676"/>
  </r>
  <r>
    <x v="110"/>
    <x v="4"/>
    <x v="0"/>
    <x v="36"/>
    <x v="10"/>
    <x v="5"/>
    <n v="132"/>
    <x v="18"/>
    <n v="1"/>
    <x v="0"/>
    <n v="73"/>
    <x v="16"/>
    <n v="109942"/>
    <n v="1710"/>
    <n v="28.5"/>
    <n v="406"/>
    <n v="44636452"/>
  </r>
  <r>
    <x v="110"/>
    <x v="4"/>
    <x v="0"/>
    <x v="252"/>
    <x v="11"/>
    <x v="5"/>
    <n v="124"/>
    <x v="4"/>
    <n v="3"/>
    <x v="2"/>
    <n v="51"/>
    <x v="245"/>
    <n v="57519"/>
    <n v="2700"/>
    <n v="45"/>
    <n v="533"/>
    <n v="30657627"/>
  </r>
  <r>
    <x v="111"/>
    <x v="4"/>
    <x v="0"/>
    <x v="200"/>
    <x v="23"/>
    <x v="0"/>
    <n v="133"/>
    <x v="5"/>
    <n v="3"/>
    <x v="2"/>
    <n v="76"/>
    <x v="72"/>
    <n v="703456"/>
    <n v="2173"/>
    <n v="36.216666666666669"/>
    <n v="621"/>
    <n v="436846176"/>
  </r>
  <r>
    <x v="111"/>
    <x v="4"/>
    <x v="0"/>
    <x v="162"/>
    <x v="20"/>
    <x v="0"/>
    <n v="127"/>
    <x v="8"/>
    <n v="1"/>
    <x v="0"/>
    <n v="212"/>
    <x v="221"/>
    <n v="590594"/>
    <n v="2728"/>
    <n v="45.466666666666669"/>
    <n v="486"/>
    <n v="287028684"/>
  </r>
  <r>
    <x v="111"/>
    <x v="4"/>
    <x v="0"/>
    <x v="249"/>
    <x v="25"/>
    <x v="5"/>
    <n v="130"/>
    <x v="19"/>
    <n v="3"/>
    <x v="2"/>
    <n v="19"/>
    <x v="150"/>
    <n v="516263"/>
    <n v="1389"/>
    <n v="23.15"/>
    <n v="313"/>
    <n v="161590319"/>
  </r>
  <r>
    <x v="111"/>
    <x v="4"/>
    <x v="0"/>
    <x v="40"/>
    <x v="11"/>
    <x v="0"/>
    <n v="125"/>
    <x v="2"/>
    <n v="1"/>
    <x v="0"/>
    <n v="192"/>
    <x v="99"/>
    <n v="431215"/>
    <n v="4998"/>
    <n v="83.3"/>
    <n v="646"/>
    <n v="278564890"/>
  </r>
  <r>
    <x v="111"/>
    <x v="4"/>
    <x v="0"/>
    <x v="219"/>
    <x v="16"/>
    <x v="0"/>
    <n v="129"/>
    <x v="0"/>
    <n v="1"/>
    <x v="0"/>
    <n v="32"/>
    <x v="31"/>
    <n v="380492"/>
    <n v="4533"/>
    <n v="75.55"/>
    <n v="376"/>
    <n v="143064992"/>
  </r>
  <r>
    <x v="111"/>
    <x v="4"/>
    <x v="0"/>
    <x v="234"/>
    <x v="19"/>
    <x v="0"/>
    <n v="127"/>
    <x v="8"/>
    <n v="3"/>
    <x v="2"/>
    <n v="218"/>
    <x v="247"/>
    <n v="138772"/>
    <n v="3887"/>
    <n v="64.783333333333331"/>
    <n v="439"/>
    <n v="60920908"/>
  </r>
  <r>
    <x v="112"/>
    <x v="4"/>
    <x v="0"/>
    <x v="301"/>
    <x v="10"/>
    <x v="4"/>
    <n v="127"/>
    <x v="8"/>
    <n v="2"/>
    <x v="1"/>
    <n v="246"/>
    <x v="37"/>
    <n v="827731"/>
    <n v="1120"/>
    <n v="18.666666666666668"/>
    <n v="525"/>
    <n v="434558775"/>
  </r>
  <r>
    <x v="112"/>
    <x v="4"/>
    <x v="0"/>
    <x v="297"/>
    <x v="11"/>
    <x v="5"/>
    <n v="128"/>
    <x v="11"/>
    <n v="2"/>
    <x v="1"/>
    <n v="199"/>
    <x v="45"/>
    <n v="721897"/>
    <n v="2895"/>
    <n v="48.25"/>
    <n v="375"/>
    <n v="270711375"/>
  </r>
  <r>
    <x v="112"/>
    <x v="4"/>
    <x v="0"/>
    <x v="229"/>
    <x v="23"/>
    <x v="4"/>
    <n v="130"/>
    <x v="19"/>
    <n v="2"/>
    <x v="1"/>
    <n v="227"/>
    <x v="202"/>
    <n v="718349"/>
    <n v="4718"/>
    <n v="78.63333333333334"/>
    <n v="614"/>
    <n v="441066286"/>
  </r>
  <r>
    <x v="112"/>
    <x v="4"/>
    <x v="0"/>
    <x v="177"/>
    <x v="15"/>
    <x v="3"/>
    <n v="117"/>
    <x v="12"/>
    <n v="1"/>
    <x v="0"/>
    <n v="42"/>
    <x v="35"/>
    <n v="583611"/>
    <n v="4603"/>
    <n v="76.716666666666669"/>
    <n v="606"/>
    <n v="353668266"/>
  </r>
  <r>
    <x v="112"/>
    <x v="4"/>
    <x v="0"/>
    <x v="159"/>
    <x v="4"/>
    <x v="4"/>
    <n v="131"/>
    <x v="17"/>
    <n v="2"/>
    <x v="1"/>
    <n v="108"/>
    <x v="214"/>
    <n v="548636"/>
    <n v="316"/>
    <n v="5.2666666666666666"/>
    <n v="492"/>
    <n v="269928912"/>
  </r>
  <r>
    <x v="112"/>
    <x v="4"/>
    <x v="0"/>
    <x v="231"/>
    <x v="10"/>
    <x v="3"/>
    <n v="119"/>
    <x v="1"/>
    <n v="2"/>
    <x v="1"/>
    <n v="50"/>
    <x v="174"/>
    <n v="312132"/>
    <n v="1016"/>
    <n v="16.933333333333334"/>
    <n v="487"/>
    <n v="152008284"/>
  </r>
  <r>
    <x v="112"/>
    <x v="4"/>
    <x v="0"/>
    <x v="8"/>
    <x v="0"/>
    <x v="3"/>
    <n v="133"/>
    <x v="5"/>
    <n v="1"/>
    <x v="0"/>
    <n v="188"/>
    <x v="34"/>
    <n v="290555"/>
    <n v="2823"/>
    <n v="47.05"/>
    <n v="540"/>
    <n v="156899700"/>
  </r>
  <r>
    <x v="112"/>
    <x v="4"/>
    <x v="0"/>
    <x v="291"/>
    <x v="10"/>
    <x v="5"/>
    <n v="116"/>
    <x v="13"/>
    <n v="1"/>
    <x v="0"/>
    <n v="227"/>
    <x v="202"/>
    <n v="236193"/>
    <n v="4692"/>
    <n v="78.2"/>
    <n v="319"/>
    <n v="75345567"/>
  </r>
  <r>
    <x v="113"/>
    <x v="4"/>
    <x v="0"/>
    <x v="111"/>
    <x v="3"/>
    <x v="5"/>
    <n v="131"/>
    <x v="17"/>
    <n v="1"/>
    <x v="0"/>
    <n v="24"/>
    <x v="119"/>
    <n v="913787"/>
    <n v="3921"/>
    <n v="65.349999999999994"/>
    <n v="464"/>
    <n v="423997168"/>
  </r>
  <r>
    <x v="113"/>
    <x v="4"/>
    <x v="0"/>
    <x v="64"/>
    <x v="13"/>
    <x v="5"/>
    <n v="119"/>
    <x v="1"/>
    <n v="3"/>
    <x v="2"/>
    <n v="76"/>
    <x v="72"/>
    <n v="681598"/>
    <n v="3733"/>
    <n v="62.216666666666669"/>
    <n v="446"/>
    <n v="303992708"/>
  </r>
  <r>
    <x v="113"/>
    <x v="4"/>
    <x v="0"/>
    <x v="302"/>
    <x v="21"/>
    <x v="4"/>
    <n v="133"/>
    <x v="5"/>
    <n v="2"/>
    <x v="1"/>
    <n v="112"/>
    <x v="158"/>
    <n v="502156"/>
    <n v="1984"/>
    <n v="33.06666666666667"/>
    <n v="618"/>
    <n v="310332408"/>
  </r>
  <r>
    <x v="113"/>
    <x v="4"/>
    <x v="0"/>
    <x v="228"/>
    <x v="22"/>
    <x v="3"/>
    <n v="133"/>
    <x v="5"/>
    <n v="3"/>
    <x v="2"/>
    <n v="68"/>
    <x v="217"/>
    <n v="311887"/>
    <n v="3403"/>
    <n v="56.716666666666669"/>
    <n v="440"/>
    <n v="137230280"/>
  </r>
  <r>
    <x v="114"/>
    <x v="4"/>
    <x v="0"/>
    <x v="229"/>
    <x v="6"/>
    <x v="3"/>
    <n v="124"/>
    <x v="4"/>
    <n v="1"/>
    <x v="0"/>
    <n v="133"/>
    <x v="4"/>
    <n v="666817"/>
    <n v="366"/>
    <n v="6.1"/>
    <n v="380"/>
    <n v="253390460"/>
  </r>
  <r>
    <x v="114"/>
    <x v="4"/>
    <x v="0"/>
    <x v="231"/>
    <x v="7"/>
    <x v="3"/>
    <n v="125"/>
    <x v="2"/>
    <n v="2"/>
    <x v="1"/>
    <n v="234"/>
    <x v="78"/>
    <n v="159288"/>
    <n v="2657"/>
    <n v="44.283333333333331"/>
    <n v="603"/>
    <n v="96050664"/>
  </r>
  <r>
    <x v="115"/>
    <x v="4"/>
    <x v="0"/>
    <x v="9"/>
    <x v="29"/>
    <x v="2"/>
    <n v="116"/>
    <x v="13"/>
    <n v="3"/>
    <x v="2"/>
    <n v="259"/>
    <x v="190"/>
    <n v="990493"/>
    <n v="4344"/>
    <n v="72.400000000000006"/>
    <n v="515"/>
    <n v="510103895"/>
  </r>
  <r>
    <x v="115"/>
    <x v="4"/>
    <x v="0"/>
    <x v="61"/>
    <x v="26"/>
    <x v="2"/>
    <n v="131"/>
    <x v="17"/>
    <n v="2"/>
    <x v="1"/>
    <n v="268"/>
    <x v="253"/>
    <n v="980798"/>
    <n v="3091"/>
    <n v="51.516666666666666"/>
    <n v="389"/>
    <n v="381530422"/>
  </r>
  <r>
    <x v="115"/>
    <x v="4"/>
    <x v="0"/>
    <x v="190"/>
    <x v="25"/>
    <x v="5"/>
    <n v="114"/>
    <x v="9"/>
    <n v="1"/>
    <x v="0"/>
    <n v="211"/>
    <x v="117"/>
    <n v="972488"/>
    <n v="1404"/>
    <n v="23.4"/>
    <n v="470"/>
    <n v="457069360"/>
  </r>
  <r>
    <x v="115"/>
    <x v="4"/>
    <x v="0"/>
    <x v="207"/>
    <x v="25"/>
    <x v="5"/>
    <n v="115"/>
    <x v="20"/>
    <n v="2"/>
    <x v="1"/>
    <n v="250"/>
    <x v="223"/>
    <n v="484464"/>
    <n v="1554"/>
    <n v="25.9"/>
    <n v="693"/>
    <n v="335733552"/>
  </r>
  <r>
    <x v="115"/>
    <x v="4"/>
    <x v="0"/>
    <x v="79"/>
    <x v="0"/>
    <x v="2"/>
    <n v="129"/>
    <x v="0"/>
    <n v="1"/>
    <x v="0"/>
    <n v="16"/>
    <x v="19"/>
    <n v="306820"/>
    <n v="2120"/>
    <n v="35.333333333333336"/>
    <n v="526"/>
    <n v="161387320"/>
  </r>
  <r>
    <x v="115"/>
    <x v="4"/>
    <x v="0"/>
    <x v="46"/>
    <x v="13"/>
    <x v="5"/>
    <n v="118"/>
    <x v="6"/>
    <n v="3"/>
    <x v="2"/>
    <n v="225"/>
    <x v="203"/>
    <n v="245038"/>
    <n v="4239"/>
    <n v="70.650000000000006"/>
    <n v="518"/>
    <n v="126929684"/>
  </r>
  <r>
    <x v="116"/>
    <x v="4"/>
    <x v="0"/>
    <x v="70"/>
    <x v="4"/>
    <x v="3"/>
    <n v="118"/>
    <x v="6"/>
    <n v="2"/>
    <x v="1"/>
    <n v="23"/>
    <x v="184"/>
    <n v="39419"/>
    <n v="4642"/>
    <n v="77.36666666666666"/>
    <n v="628"/>
    <n v="24755132"/>
  </r>
  <r>
    <x v="117"/>
    <x v="4"/>
    <x v="0"/>
    <x v="176"/>
    <x v="0"/>
    <x v="5"/>
    <n v="123"/>
    <x v="15"/>
    <n v="3"/>
    <x v="2"/>
    <n v="100"/>
    <x v="36"/>
    <n v="909681"/>
    <n v="3286"/>
    <n v="54.766666666666666"/>
    <n v="506"/>
    <n v="460298586"/>
  </r>
  <r>
    <x v="117"/>
    <x v="4"/>
    <x v="0"/>
    <x v="231"/>
    <x v="28"/>
    <x v="5"/>
    <n v="123"/>
    <x v="15"/>
    <n v="3"/>
    <x v="2"/>
    <n v="170"/>
    <x v="176"/>
    <n v="812814"/>
    <n v="609"/>
    <n v="10.15"/>
    <n v="640"/>
    <n v="520200960"/>
  </r>
  <r>
    <x v="117"/>
    <x v="4"/>
    <x v="0"/>
    <x v="267"/>
    <x v="19"/>
    <x v="3"/>
    <n v="125"/>
    <x v="2"/>
    <n v="1"/>
    <x v="0"/>
    <n v="56"/>
    <x v="29"/>
    <n v="651406"/>
    <n v="3640"/>
    <n v="60.666666666666664"/>
    <n v="555"/>
    <n v="361530330"/>
  </r>
  <r>
    <x v="117"/>
    <x v="4"/>
    <x v="0"/>
    <x v="48"/>
    <x v="27"/>
    <x v="3"/>
    <n v="120"/>
    <x v="3"/>
    <n v="3"/>
    <x v="2"/>
    <n v="233"/>
    <x v="218"/>
    <n v="199118"/>
    <n v="1688"/>
    <n v="28.133333333333333"/>
    <n v="672"/>
    <n v="133807296"/>
  </r>
  <r>
    <x v="118"/>
    <x v="4"/>
    <x v="0"/>
    <x v="52"/>
    <x v="9"/>
    <x v="5"/>
    <n v="121"/>
    <x v="21"/>
    <n v="2"/>
    <x v="1"/>
    <n v="86"/>
    <x v="47"/>
    <n v="904016"/>
    <n v="314"/>
    <n v="5.2333333333333334"/>
    <n v="439"/>
    <n v="396863024"/>
  </r>
  <r>
    <x v="118"/>
    <x v="4"/>
    <x v="0"/>
    <x v="77"/>
    <x v="11"/>
    <x v="5"/>
    <n v="129"/>
    <x v="0"/>
    <n v="1"/>
    <x v="0"/>
    <n v="140"/>
    <x v="123"/>
    <n v="791796"/>
    <n v="3546"/>
    <n v="59.1"/>
    <n v="615"/>
    <n v="486954540"/>
  </r>
  <r>
    <x v="118"/>
    <x v="4"/>
    <x v="0"/>
    <x v="303"/>
    <x v="7"/>
    <x v="0"/>
    <n v="113"/>
    <x v="14"/>
    <n v="2"/>
    <x v="1"/>
    <n v="250"/>
    <x v="223"/>
    <n v="612237"/>
    <n v="973"/>
    <n v="16.216666666666665"/>
    <n v="327"/>
    <n v="200201499"/>
  </r>
  <r>
    <x v="118"/>
    <x v="4"/>
    <x v="0"/>
    <x v="60"/>
    <x v="0"/>
    <x v="0"/>
    <n v="123"/>
    <x v="15"/>
    <n v="1"/>
    <x v="0"/>
    <n v="126"/>
    <x v="211"/>
    <n v="440915"/>
    <n v="1758"/>
    <n v="29.3"/>
    <n v="300"/>
    <n v="132274500"/>
  </r>
  <r>
    <x v="118"/>
    <x v="4"/>
    <x v="0"/>
    <x v="104"/>
    <x v="15"/>
    <x v="5"/>
    <n v="128"/>
    <x v="11"/>
    <n v="1"/>
    <x v="0"/>
    <n v="187"/>
    <x v="160"/>
    <n v="266237"/>
    <n v="2787"/>
    <n v="46.45"/>
    <n v="658"/>
    <n v="175183946"/>
  </r>
  <r>
    <x v="118"/>
    <x v="4"/>
    <x v="0"/>
    <x v="62"/>
    <x v="25"/>
    <x v="5"/>
    <n v="133"/>
    <x v="5"/>
    <n v="2"/>
    <x v="1"/>
    <n v="156"/>
    <x v="261"/>
    <n v="206429"/>
    <n v="2163"/>
    <n v="36.049999999999997"/>
    <n v="692"/>
    <n v="142848868"/>
  </r>
  <r>
    <x v="118"/>
    <x v="4"/>
    <x v="0"/>
    <x v="279"/>
    <x v="16"/>
    <x v="5"/>
    <n v="131"/>
    <x v="17"/>
    <n v="3"/>
    <x v="2"/>
    <n v="26"/>
    <x v="182"/>
    <n v="27580"/>
    <n v="2757"/>
    <n v="45.95"/>
    <n v="685"/>
    <n v="18892300"/>
  </r>
  <r>
    <x v="119"/>
    <x v="4"/>
    <x v="0"/>
    <x v="304"/>
    <x v="27"/>
    <x v="5"/>
    <n v="125"/>
    <x v="2"/>
    <n v="2"/>
    <x v="1"/>
    <n v="152"/>
    <x v="207"/>
    <n v="995297"/>
    <n v="1884"/>
    <n v="31.4"/>
    <n v="437"/>
    <n v="434944789"/>
  </r>
  <r>
    <x v="119"/>
    <x v="4"/>
    <x v="0"/>
    <x v="125"/>
    <x v="27"/>
    <x v="3"/>
    <n v="116"/>
    <x v="13"/>
    <n v="3"/>
    <x v="2"/>
    <n v="247"/>
    <x v="6"/>
    <n v="839544"/>
    <n v="200"/>
    <n v="3.3333333333333335"/>
    <n v="654"/>
    <n v="549061776"/>
  </r>
  <r>
    <x v="119"/>
    <x v="4"/>
    <x v="0"/>
    <x v="224"/>
    <x v="12"/>
    <x v="3"/>
    <n v="118"/>
    <x v="6"/>
    <n v="1"/>
    <x v="0"/>
    <n v="247"/>
    <x v="6"/>
    <n v="719360"/>
    <n v="525"/>
    <n v="8.75"/>
    <n v="337"/>
    <n v="242424320"/>
  </r>
  <r>
    <x v="119"/>
    <x v="4"/>
    <x v="0"/>
    <x v="252"/>
    <x v="20"/>
    <x v="4"/>
    <n v="125"/>
    <x v="2"/>
    <n v="2"/>
    <x v="1"/>
    <n v="168"/>
    <x v="135"/>
    <n v="570369"/>
    <n v="853"/>
    <n v="14.216666666666667"/>
    <n v="512"/>
    <n v="292028928"/>
  </r>
  <r>
    <x v="119"/>
    <x v="4"/>
    <x v="0"/>
    <x v="121"/>
    <x v="28"/>
    <x v="3"/>
    <n v="121"/>
    <x v="21"/>
    <n v="2"/>
    <x v="1"/>
    <n v="32"/>
    <x v="31"/>
    <n v="465354"/>
    <n v="3993"/>
    <n v="66.55"/>
    <n v="557"/>
    <n v="259202178"/>
  </r>
  <r>
    <x v="119"/>
    <x v="4"/>
    <x v="0"/>
    <x v="152"/>
    <x v="11"/>
    <x v="5"/>
    <n v="132"/>
    <x v="18"/>
    <n v="1"/>
    <x v="0"/>
    <n v="173"/>
    <x v="28"/>
    <n v="397557"/>
    <n v="124"/>
    <n v="2.0666666666666669"/>
    <n v="646"/>
    <n v="256821822"/>
  </r>
  <r>
    <x v="119"/>
    <x v="4"/>
    <x v="0"/>
    <x v="305"/>
    <x v="5"/>
    <x v="5"/>
    <n v="125"/>
    <x v="2"/>
    <n v="3"/>
    <x v="2"/>
    <n v="4"/>
    <x v="100"/>
    <n v="360844"/>
    <n v="4966"/>
    <n v="82.766666666666666"/>
    <n v="585"/>
    <n v="211093740"/>
  </r>
  <r>
    <x v="119"/>
    <x v="4"/>
    <x v="0"/>
    <x v="219"/>
    <x v="15"/>
    <x v="3"/>
    <n v="131"/>
    <x v="17"/>
    <n v="3"/>
    <x v="2"/>
    <n v="114"/>
    <x v="41"/>
    <n v="289685"/>
    <n v="2559"/>
    <n v="42.65"/>
    <n v="396"/>
    <n v="114715260"/>
  </r>
  <r>
    <x v="119"/>
    <x v="4"/>
    <x v="0"/>
    <x v="46"/>
    <x v="2"/>
    <x v="5"/>
    <n v="127"/>
    <x v="8"/>
    <n v="1"/>
    <x v="0"/>
    <n v="30"/>
    <x v="2"/>
    <n v="286510"/>
    <n v="1044"/>
    <n v="17.399999999999999"/>
    <n v="691"/>
    <n v="197978410"/>
  </r>
  <r>
    <x v="119"/>
    <x v="4"/>
    <x v="0"/>
    <x v="306"/>
    <x v="26"/>
    <x v="3"/>
    <n v="121"/>
    <x v="21"/>
    <n v="1"/>
    <x v="0"/>
    <n v="126"/>
    <x v="211"/>
    <n v="175110"/>
    <n v="677"/>
    <n v="11.283333333333333"/>
    <n v="376"/>
    <n v="65841360"/>
  </r>
  <r>
    <x v="119"/>
    <x v="4"/>
    <x v="0"/>
    <x v="94"/>
    <x v="8"/>
    <x v="3"/>
    <n v="117"/>
    <x v="12"/>
    <n v="2"/>
    <x v="1"/>
    <n v="64"/>
    <x v="199"/>
    <n v="160643"/>
    <n v="4455"/>
    <n v="74.25"/>
    <n v="625"/>
    <n v="100401875"/>
  </r>
  <r>
    <x v="120"/>
    <x v="4"/>
    <x v="0"/>
    <x v="55"/>
    <x v="20"/>
    <x v="3"/>
    <n v="127"/>
    <x v="8"/>
    <n v="1"/>
    <x v="0"/>
    <n v="116"/>
    <x v="257"/>
    <n v="946768"/>
    <n v="2503"/>
    <n v="41.716666666666669"/>
    <n v="323"/>
    <n v="305806064"/>
  </r>
  <r>
    <x v="120"/>
    <x v="4"/>
    <x v="0"/>
    <x v="21"/>
    <x v="26"/>
    <x v="3"/>
    <n v="133"/>
    <x v="5"/>
    <n v="1"/>
    <x v="0"/>
    <n v="230"/>
    <x v="249"/>
    <n v="856495"/>
    <n v="523"/>
    <n v="8.7166666666666668"/>
    <n v="537"/>
    <n v="459937815"/>
  </r>
  <r>
    <x v="120"/>
    <x v="4"/>
    <x v="0"/>
    <x v="185"/>
    <x v="13"/>
    <x v="3"/>
    <n v="119"/>
    <x v="1"/>
    <n v="2"/>
    <x v="1"/>
    <n v="14"/>
    <x v="204"/>
    <n v="392962"/>
    <n v="2035"/>
    <n v="33.916666666666664"/>
    <n v="631"/>
    <n v="247959022"/>
  </r>
  <r>
    <x v="120"/>
    <x v="4"/>
    <x v="0"/>
    <x v="0"/>
    <x v="26"/>
    <x v="3"/>
    <n v="133"/>
    <x v="5"/>
    <n v="1"/>
    <x v="0"/>
    <n v="2"/>
    <x v="77"/>
    <n v="174524"/>
    <n v="35"/>
    <n v="0.58333333333333337"/>
    <n v="504"/>
    <n v="87960096"/>
  </r>
  <r>
    <x v="120"/>
    <x v="4"/>
    <x v="0"/>
    <x v="34"/>
    <x v="23"/>
    <x v="3"/>
    <n v="115"/>
    <x v="20"/>
    <n v="2"/>
    <x v="1"/>
    <n v="212"/>
    <x v="221"/>
    <n v="164658"/>
    <n v="4734"/>
    <n v="78.900000000000006"/>
    <n v="523"/>
    <n v="86116134"/>
  </r>
  <r>
    <x v="120"/>
    <x v="4"/>
    <x v="0"/>
    <x v="291"/>
    <x v="9"/>
    <x v="3"/>
    <n v="124"/>
    <x v="4"/>
    <n v="2"/>
    <x v="1"/>
    <n v="185"/>
    <x v="114"/>
    <n v="104069"/>
    <n v="98"/>
    <n v="1.6333333333333333"/>
    <n v="490"/>
    <n v="50993810"/>
  </r>
  <r>
    <x v="120"/>
    <x v="4"/>
    <x v="0"/>
    <x v="272"/>
    <x v="22"/>
    <x v="3"/>
    <n v="113"/>
    <x v="14"/>
    <n v="2"/>
    <x v="1"/>
    <n v="192"/>
    <x v="99"/>
    <n v="17632"/>
    <n v="4725"/>
    <n v="78.75"/>
    <n v="578"/>
    <n v="10191296"/>
  </r>
  <r>
    <x v="121"/>
    <x v="4"/>
    <x v="0"/>
    <x v="180"/>
    <x v="4"/>
    <x v="3"/>
    <n v="127"/>
    <x v="8"/>
    <n v="2"/>
    <x v="1"/>
    <n v="180"/>
    <x v="198"/>
    <n v="650549"/>
    <n v="3511"/>
    <n v="58.516666666666666"/>
    <n v="324"/>
    <n v="210777876"/>
  </r>
  <r>
    <x v="121"/>
    <x v="4"/>
    <x v="0"/>
    <x v="273"/>
    <x v="1"/>
    <x v="3"/>
    <n v="131"/>
    <x v="17"/>
    <n v="1"/>
    <x v="0"/>
    <n v="180"/>
    <x v="198"/>
    <n v="496067"/>
    <n v="535"/>
    <n v="8.9166666666666661"/>
    <n v="513"/>
    <n v="254482371"/>
  </r>
  <r>
    <x v="121"/>
    <x v="4"/>
    <x v="0"/>
    <x v="209"/>
    <x v="14"/>
    <x v="3"/>
    <n v="132"/>
    <x v="18"/>
    <n v="1"/>
    <x v="0"/>
    <n v="85"/>
    <x v="259"/>
    <n v="401190"/>
    <n v="1049"/>
    <n v="17.483333333333334"/>
    <n v="469"/>
    <n v="188158110"/>
  </r>
  <r>
    <x v="121"/>
    <x v="4"/>
    <x v="0"/>
    <x v="174"/>
    <x v="13"/>
    <x v="5"/>
    <n v="124"/>
    <x v="4"/>
    <n v="1"/>
    <x v="0"/>
    <n v="117"/>
    <x v="120"/>
    <n v="388164"/>
    <n v="3051"/>
    <n v="50.85"/>
    <n v="369"/>
    <n v="143232516"/>
  </r>
  <r>
    <x v="121"/>
    <x v="4"/>
    <x v="0"/>
    <x v="138"/>
    <x v="15"/>
    <x v="3"/>
    <n v="120"/>
    <x v="3"/>
    <n v="1"/>
    <x v="0"/>
    <n v="247"/>
    <x v="6"/>
    <n v="178775"/>
    <n v="3944"/>
    <n v="65.733333333333334"/>
    <n v="322"/>
    <n v="57565550"/>
  </r>
  <r>
    <x v="121"/>
    <x v="4"/>
    <x v="0"/>
    <x v="250"/>
    <x v="15"/>
    <x v="4"/>
    <n v="123"/>
    <x v="15"/>
    <n v="1"/>
    <x v="0"/>
    <n v="30"/>
    <x v="2"/>
    <n v="49786"/>
    <n v="1564"/>
    <n v="26.066666666666666"/>
    <n v="682"/>
    <n v="33954052"/>
  </r>
  <r>
    <x v="122"/>
    <x v="5"/>
    <x v="0"/>
    <x v="179"/>
    <x v="8"/>
    <x v="0"/>
    <n v="117"/>
    <x v="12"/>
    <n v="2"/>
    <x v="1"/>
    <n v="212"/>
    <x v="221"/>
    <n v="962514"/>
    <n v="555"/>
    <n v="9.25"/>
    <n v="342"/>
    <n v="329179788"/>
  </r>
  <r>
    <x v="122"/>
    <x v="5"/>
    <x v="0"/>
    <x v="280"/>
    <x v="14"/>
    <x v="0"/>
    <n v="132"/>
    <x v="18"/>
    <n v="3"/>
    <x v="2"/>
    <n v="221"/>
    <x v="262"/>
    <n v="956225"/>
    <n v="3914"/>
    <n v="65.233333333333334"/>
    <n v="507"/>
    <n v="484806075"/>
  </r>
  <r>
    <x v="122"/>
    <x v="5"/>
    <x v="0"/>
    <x v="190"/>
    <x v="29"/>
    <x v="0"/>
    <n v="115"/>
    <x v="20"/>
    <n v="3"/>
    <x v="2"/>
    <n v="168"/>
    <x v="135"/>
    <n v="833682"/>
    <n v="2064"/>
    <n v="34.4"/>
    <n v="507"/>
    <n v="422676774"/>
  </r>
  <r>
    <x v="122"/>
    <x v="5"/>
    <x v="0"/>
    <x v="214"/>
    <x v="1"/>
    <x v="0"/>
    <n v="125"/>
    <x v="2"/>
    <n v="3"/>
    <x v="2"/>
    <n v="94"/>
    <x v="124"/>
    <n v="735572"/>
    <n v="4279"/>
    <n v="71.316666666666663"/>
    <n v="652"/>
    <n v="479592944"/>
  </r>
  <r>
    <x v="122"/>
    <x v="5"/>
    <x v="0"/>
    <x v="307"/>
    <x v="26"/>
    <x v="0"/>
    <n v="118"/>
    <x v="6"/>
    <n v="3"/>
    <x v="2"/>
    <n v="255"/>
    <x v="127"/>
    <n v="702132"/>
    <n v="2754"/>
    <n v="45.9"/>
    <n v="376"/>
    <n v="264001632"/>
  </r>
  <r>
    <x v="122"/>
    <x v="5"/>
    <x v="0"/>
    <x v="61"/>
    <x v="15"/>
    <x v="0"/>
    <n v="124"/>
    <x v="4"/>
    <n v="3"/>
    <x v="2"/>
    <n v="59"/>
    <x v="48"/>
    <n v="652528"/>
    <n v="1725"/>
    <n v="28.75"/>
    <n v="509"/>
    <n v="332136752"/>
  </r>
  <r>
    <x v="122"/>
    <x v="5"/>
    <x v="0"/>
    <x v="170"/>
    <x v="3"/>
    <x v="3"/>
    <n v="112"/>
    <x v="16"/>
    <n v="3"/>
    <x v="2"/>
    <n v="105"/>
    <x v="130"/>
    <n v="647880"/>
    <n v="4522"/>
    <n v="75.36666666666666"/>
    <n v="614"/>
    <n v="397798320"/>
  </r>
  <r>
    <x v="122"/>
    <x v="5"/>
    <x v="0"/>
    <x v="46"/>
    <x v="26"/>
    <x v="0"/>
    <n v="126"/>
    <x v="10"/>
    <n v="2"/>
    <x v="1"/>
    <n v="23"/>
    <x v="184"/>
    <n v="548399"/>
    <n v="6"/>
    <n v="0.1"/>
    <n v="445"/>
    <n v="244037555"/>
  </r>
  <r>
    <x v="122"/>
    <x v="5"/>
    <x v="0"/>
    <x v="294"/>
    <x v="3"/>
    <x v="0"/>
    <n v="113"/>
    <x v="14"/>
    <n v="2"/>
    <x v="1"/>
    <n v="28"/>
    <x v="222"/>
    <n v="546875"/>
    <n v="3456"/>
    <n v="57.6"/>
    <n v="325"/>
    <n v="177734375"/>
  </r>
  <r>
    <x v="122"/>
    <x v="5"/>
    <x v="0"/>
    <x v="152"/>
    <x v="2"/>
    <x v="3"/>
    <n v="128"/>
    <x v="11"/>
    <n v="2"/>
    <x v="1"/>
    <n v="211"/>
    <x v="117"/>
    <n v="511942"/>
    <n v="4910"/>
    <n v="81.833333333333329"/>
    <n v="653"/>
    <n v="334298126"/>
  </r>
  <r>
    <x v="122"/>
    <x v="5"/>
    <x v="0"/>
    <x v="171"/>
    <x v="21"/>
    <x v="0"/>
    <n v="116"/>
    <x v="13"/>
    <n v="2"/>
    <x v="1"/>
    <n v="191"/>
    <x v="220"/>
    <n v="491185"/>
    <n v="1762"/>
    <n v="29.366666666666667"/>
    <n v="345"/>
    <n v="169458825"/>
  </r>
  <r>
    <x v="122"/>
    <x v="5"/>
    <x v="0"/>
    <x v="133"/>
    <x v="20"/>
    <x v="0"/>
    <n v="132"/>
    <x v="18"/>
    <n v="1"/>
    <x v="0"/>
    <n v="177"/>
    <x v="137"/>
    <n v="486807"/>
    <n v="4217"/>
    <n v="70.283333333333331"/>
    <n v="434"/>
    <n v="211274238"/>
  </r>
  <r>
    <x v="122"/>
    <x v="5"/>
    <x v="0"/>
    <x v="257"/>
    <x v="12"/>
    <x v="5"/>
    <n v="115"/>
    <x v="20"/>
    <n v="1"/>
    <x v="0"/>
    <n v="58"/>
    <x v="159"/>
    <n v="463103"/>
    <n v="4177"/>
    <n v="69.61666666666666"/>
    <n v="579"/>
    <n v="268136637"/>
  </r>
  <r>
    <x v="122"/>
    <x v="5"/>
    <x v="0"/>
    <x v="68"/>
    <x v="29"/>
    <x v="0"/>
    <n v="116"/>
    <x v="13"/>
    <n v="2"/>
    <x v="1"/>
    <n v="197"/>
    <x v="155"/>
    <n v="392390"/>
    <n v="3446"/>
    <n v="57.43333333333333"/>
    <n v="370"/>
    <n v="145184300"/>
  </r>
  <r>
    <x v="122"/>
    <x v="5"/>
    <x v="0"/>
    <x v="11"/>
    <x v="10"/>
    <x v="3"/>
    <n v="119"/>
    <x v="1"/>
    <n v="1"/>
    <x v="0"/>
    <n v="86"/>
    <x v="47"/>
    <n v="370814"/>
    <n v="4201"/>
    <n v="70.016666666666666"/>
    <n v="675"/>
    <n v="250299450"/>
  </r>
  <r>
    <x v="122"/>
    <x v="5"/>
    <x v="0"/>
    <x v="276"/>
    <x v="13"/>
    <x v="0"/>
    <n v="125"/>
    <x v="2"/>
    <n v="3"/>
    <x v="2"/>
    <n v="104"/>
    <x v="83"/>
    <n v="284879"/>
    <n v="500"/>
    <n v="8.3333333333333339"/>
    <n v="653"/>
    <n v="186025987"/>
  </r>
  <r>
    <x v="122"/>
    <x v="5"/>
    <x v="0"/>
    <x v="110"/>
    <x v="4"/>
    <x v="0"/>
    <n v="112"/>
    <x v="16"/>
    <n v="1"/>
    <x v="0"/>
    <n v="179"/>
    <x v="11"/>
    <n v="188076"/>
    <n v="4306"/>
    <n v="71.766666666666666"/>
    <n v="569"/>
    <n v="107015244"/>
  </r>
  <r>
    <x v="122"/>
    <x v="5"/>
    <x v="0"/>
    <x v="288"/>
    <x v="29"/>
    <x v="5"/>
    <n v="114"/>
    <x v="9"/>
    <n v="3"/>
    <x v="2"/>
    <n v="185"/>
    <x v="114"/>
    <n v="180407"/>
    <n v="338"/>
    <n v="5.6333333333333337"/>
    <n v="606"/>
    <n v="109326642"/>
  </r>
  <r>
    <x v="122"/>
    <x v="5"/>
    <x v="0"/>
    <x v="98"/>
    <x v="1"/>
    <x v="3"/>
    <n v="125"/>
    <x v="2"/>
    <n v="1"/>
    <x v="0"/>
    <n v="204"/>
    <x v="1"/>
    <n v="150175"/>
    <n v="1007"/>
    <n v="16.783333333333335"/>
    <n v="396"/>
    <n v="59469300"/>
  </r>
  <r>
    <x v="122"/>
    <x v="5"/>
    <x v="0"/>
    <x v="159"/>
    <x v="24"/>
    <x v="3"/>
    <n v="130"/>
    <x v="19"/>
    <n v="3"/>
    <x v="2"/>
    <n v="191"/>
    <x v="220"/>
    <n v="78950"/>
    <n v="4817"/>
    <n v="80.283333333333331"/>
    <n v="560"/>
    <n v="44212000"/>
  </r>
  <r>
    <x v="122"/>
    <x v="5"/>
    <x v="0"/>
    <x v="197"/>
    <x v="9"/>
    <x v="3"/>
    <n v="131"/>
    <x v="17"/>
    <n v="1"/>
    <x v="0"/>
    <n v="8"/>
    <x v="153"/>
    <n v="59391"/>
    <n v="3495"/>
    <n v="58.25"/>
    <n v="471"/>
    <n v="27973161"/>
  </r>
  <r>
    <x v="122"/>
    <x v="5"/>
    <x v="0"/>
    <x v="180"/>
    <x v="5"/>
    <x v="3"/>
    <n v="130"/>
    <x v="19"/>
    <n v="3"/>
    <x v="2"/>
    <n v="105"/>
    <x v="130"/>
    <n v="58956"/>
    <n v="4207"/>
    <n v="70.11666666666666"/>
    <n v="483"/>
    <n v="28475748"/>
  </r>
  <r>
    <x v="122"/>
    <x v="5"/>
    <x v="0"/>
    <x v="62"/>
    <x v="6"/>
    <x v="5"/>
    <n v="117"/>
    <x v="12"/>
    <n v="1"/>
    <x v="0"/>
    <n v="170"/>
    <x v="176"/>
    <n v="32205"/>
    <n v="3941"/>
    <n v="65.683333333333337"/>
    <n v="627"/>
    <n v="20192535"/>
  </r>
  <r>
    <x v="123"/>
    <x v="5"/>
    <x v="0"/>
    <x v="268"/>
    <x v="2"/>
    <x v="4"/>
    <n v="132"/>
    <x v="18"/>
    <n v="1"/>
    <x v="0"/>
    <n v="49"/>
    <x v="154"/>
    <n v="812458"/>
    <n v="2781"/>
    <n v="46.35"/>
    <n v="400"/>
    <n v="324983200"/>
  </r>
  <r>
    <x v="123"/>
    <x v="5"/>
    <x v="0"/>
    <x v="195"/>
    <x v="18"/>
    <x v="1"/>
    <n v="113"/>
    <x v="14"/>
    <n v="1"/>
    <x v="0"/>
    <n v="162"/>
    <x v="68"/>
    <n v="676913"/>
    <n v="3386"/>
    <n v="56.43333333333333"/>
    <n v="300"/>
    <n v="203073900"/>
  </r>
  <r>
    <x v="123"/>
    <x v="5"/>
    <x v="0"/>
    <x v="218"/>
    <x v="18"/>
    <x v="0"/>
    <n v="119"/>
    <x v="1"/>
    <n v="3"/>
    <x v="2"/>
    <n v="226"/>
    <x v="179"/>
    <n v="659237"/>
    <n v="1162"/>
    <n v="19.366666666666667"/>
    <n v="667"/>
    <n v="439711079"/>
  </r>
  <r>
    <x v="123"/>
    <x v="5"/>
    <x v="0"/>
    <x v="95"/>
    <x v="12"/>
    <x v="0"/>
    <n v="133"/>
    <x v="5"/>
    <n v="1"/>
    <x v="0"/>
    <n v="84"/>
    <x v="32"/>
    <n v="601998"/>
    <n v="42"/>
    <n v="0.7"/>
    <n v="428"/>
    <n v="257655144"/>
  </r>
  <r>
    <x v="123"/>
    <x v="5"/>
    <x v="0"/>
    <x v="181"/>
    <x v="28"/>
    <x v="4"/>
    <n v="124"/>
    <x v="4"/>
    <n v="1"/>
    <x v="0"/>
    <n v="211"/>
    <x v="117"/>
    <n v="493535"/>
    <n v="835"/>
    <n v="13.916666666666666"/>
    <n v="480"/>
    <n v="236896800"/>
  </r>
  <r>
    <x v="123"/>
    <x v="5"/>
    <x v="0"/>
    <x v="30"/>
    <x v="10"/>
    <x v="5"/>
    <n v="130"/>
    <x v="19"/>
    <n v="3"/>
    <x v="2"/>
    <n v="31"/>
    <x v="226"/>
    <n v="463929"/>
    <n v="4340"/>
    <n v="72.333333333333329"/>
    <n v="518"/>
    <n v="240315222"/>
  </r>
  <r>
    <x v="123"/>
    <x v="5"/>
    <x v="0"/>
    <x v="194"/>
    <x v="22"/>
    <x v="0"/>
    <n v="120"/>
    <x v="3"/>
    <n v="3"/>
    <x v="2"/>
    <n v="221"/>
    <x v="262"/>
    <n v="439652"/>
    <n v="1754"/>
    <n v="29.233333333333334"/>
    <n v="521"/>
    <n v="229058692"/>
  </r>
  <r>
    <x v="123"/>
    <x v="5"/>
    <x v="0"/>
    <x v="108"/>
    <x v="26"/>
    <x v="1"/>
    <n v="120"/>
    <x v="3"/>
    <n v="2"/>
    <x v="1"/>
    <n v="49"/>
    <x v="154"/>
    <n v="341537"/>
    <n v="1969"/>
    <n v="32.81666666666667"/>
    <n v="598"/>
    <n v="204239126"/>
  </r>
  <r>
    <x v="124"/>
    <x v="5"/>
    <x v="0"/>
    <x v="287"/>
    <x v="24"/>
    <x v="0"/>
    <n v="123"/>
    <x v="15"/>
    <n v="1"/>
    <x v="0"/>
    <n v="155"/>
    <x v="73"/>
    <n v="963307"/>
    <n v="3290"/>
    <n v="54.833333333333336"/>
    <n v="643"/>
    <n v="619406401"/>
  </r>
  <r>
    <x v="124"/>
    <x v="5"/>
    <x v="0"/>
    <x v="223"/>
    <x v="25"/>
    <x v="4"/>
    <n v="123"/>
    <x v="15"/>
    <n v="2"/>
    <x v="1"/>
    <n v="106"/>
    <x v="25"/>
    <n v="900733"/>
    <n v="1880"/>
    <n v="31.333333333333332"/>
    <n v="458"/>
    <n v="412535714"/>
  </r>
  <r>
    <x v="124"/>
    <x v="5"/>
    <x v="0"/>
    <x v="279"/>
    <x v="29"/>
    <x v="1"/>
    <n v="132"/>
    <x v="18"/>
    <n v="3"/>
    <x v="2"/>
    <n v="151"/>
    <x v="59"/>
    <n v="800659"/>
    <n v="3179"/>
    <n v="52.983333333333334"/>
    <n v="403"/>
    <n v="322665577"/>
  </r>
  <r>
    <x v="124"/>
    <x v="5"/>
    <x v="0"/>
    <x v="250"/>
    <x v="18"/>
    <x v="5"/>
    <n v="119"/>
    <x v="1"/>
    <n v="1"/>
    <x v="0"/>
    <n v="78"/>
    <x v="260"/>
    <n v="475933"/>
    <n v="105"/>
    <n v="1.75"/>
    <n v="688"/>
    <n v="327441904"/>
  </r>
  <r>
    <x v="124"/>
    <x v="5"/>
    <x v="0"/>
    <x v="65"/>
    <x v="1"/>
    <x v="5"/>
    <n v="124"/>
    <x v="4"/>
    <n v="2"/>
    <x v="1"/>
    <n v="201"/>
    <x v="118"/>
    <n v="469602"/>
    <n v="2998"/>
    <n v="49.966666666666669"/>
    <n v="310"/>
    <n v="145576620"/>
  </r>
  <r>
    <x v="124"/>
    <x v="5"/>
    <x v="0"/>
    <x v="124"/>
    <x v="6"/>
    <x v="5"/>
    <n v="130"/>
    <x v="19"/>
    <n v="2"/>
    <x v="1"/>
    <n v="173"/>
    <x v="28"/>
    <n v="287354"/>
    <n v="3975"/>
    <n v="66.25"/>
    <n v="599"/>
    <n v="172125046"/>
  </r>
  <r>
    <x v="124"/>
    <x v="5"/>
    <x v="0"/>
    <x v="238"/>
    <x v="20"/>
    <x v="0"/>
    <n v="133"/>
    <x v="5"/>
    <n v="1"/>
    <x v="0"/>
    <n v="122"/>
    <x v="166"/>
    <n v="64291"/>
    <n v="1859"/>
    <n v="30.983333333333334"/>
    <n v="297"/>
    <n v="19094427"/>
  </r>
  <r>
    <x v="124"/>
    <x v="5"/>
    <x v="0"/>
    <x v="166"/>
    <x v="6"/>
    <x v="5"/>
    <n v="125"/>
    <x v="2"/>
    <n v="1"/>
    <x v="0"/>
    <n v="174"/>
    <x v="161"/>
    <n v="42023"/>
    <n v="1819"/>
    <n v="30.316666666666666"/>
    <n v="496"/>
    <n v="20843408"/>
  </r>
  <r>
    <x v="125"/>
    <x v="5"/>
    <x v="0"/>
    <x v="213"/>
    <x v="29"/>
    <x v="3"/>
    <n v="118"/>
    <x v="6"/>
    <n v="3"/>
    <x v="2"/>
    <n v="69"/>
    <x v="109"/>
    <n v="954375"/>
    <n v="2755"/>
    <n v="45.916666666666664"/>
    <n v="664"/>
    <n v="633705000"/>
  </r>
  <r>
    <x v="125"/>
    <x v="5"/>
    <x v="0"/>
    <x v="244"/>
    <x v="24"/>
    <x v="0"/>
    <n v="123"/>
    <x v="15"/>
    <n v="1"/>
    <x v="0"/>
    <n v="238"/>
    <x v="238"/>
    <n v="330200"/>
    <n v="3174"/>
    <n v="52.9"/>
    <n v="513"/>
    <n v="169392600"/>
  </r>
  <r>
    <x v="125"/>
    <x v="5"/>
    <x v="0"/>
    <x v="8"/>
    <x v="21"/>
    <x v="4"/>
    <n v="117"/>
    <x v="12"/>
    <n v="3"/>
    <x v="2"/>
    <n v="78"/>
    <x v="260"/>
    <n v="239107"/>
    <n v="3678"/>
    <n v="61.3"/>
    <n v="424"/>
    <n v="101381368"/>
  </r>
  <r>
    <x v="126"/>
    <x v="5"/>
    <x v="0"/>
    <x v="167"/>
    <x v="2"/>
    <x v="5"/>
    <n v="112"/>
    <x v="16"/>
    <n v="1"/>
    <x v="0"/>
    <n v="167"/>
    <x v="8"/>
    <n v="939768"/>
    <n v="1087"/>
    <n v="18.116666666666667"/>
    <n v="309"/>
    <n v="290388312"/>
  </r>
  <r>
    <x v="126"/>
    <x v="5"/>
    <x v="0"/>
    <x v="124"/>
    <x v="14"/>
    <x v="5"/>
    <n v="119"/>
    <x v="1"/>
    <n v="3"/>
    <x v="2"/>
    <n v="216"/>
    <x v="89"/>
    <n v="840889"/>
    <n v="566"/>
    <n v="9.4333333333333336"/>
    <n v="419"/>
    <n v="352332491"/>
  </r>
  <r>
    <x v="126"/>
    <x v="5"/>
    <x v="0"/>
    <x v="155"/>
    <x v="22"/>
    <x v="4"/>
    <n v="128"/>
    <x v="11"/>
    <n v="1"/>
    <x v="0"/>
    <n v="117"/>
    <x v="120"/>
    <n v="809244"/>
    <n v="1691"/>
    <n v="28.183333333333334"/>
    <n v="671"/>
    <n v="543002724"/>
  </r>
  <r>
    <x v="126"/>
    <x v="5"/>
    <x v="0"/>
    <x v="66"/>
    <x v="2"/>
    <x v="5"/>
    <n v="112"/>
    <x v="16"/>
    <n v="2"/>
    <x v="1"/>
    <n v="227"/>
    <x v="202"/>
    <n v="775089"/>
    <n v="4292"/>
    <n v="71.533333333333331"/>
    <n v="308"/>
    <n v="238727412"/>
  </r>
  <r>
    <x v="126"/>
    <x v="5"/>
    <x v="0"/>
    <x v="152"/>
    <x v="2"/>
    <x v="5"/>
    <n v="127"/>
    <x v="8"/>
    <n v="2"/>
    <x v="1"/>
    <n v="80"/>
    <x v="96"/>
    <n v="694133"/>
    <n v="1000"/>
    <n v="16.666666666666668"/>
    <n v="667"/>
    <n v="462986711"/>
  </r>
  <r>
    <x v="126"/>
    <x v="5"/>
    <x v="0"/>
    <x v="51"/>
    <x v="17"/>
    <x v="5"/>
    <n v="133"/>
    <x v="5"/>
    <n v="3"/>
    <x v="2"/>
    <n v="66"/>
    <x v="71"/>
    <n v="644279"/>
    <n v="1576"/>
    <n v="26.266666666666666"/>
    <n v="673"/>
    <n v="433599767"/>
  </r>
  <r>
    <x v="126"/>
    <x v="5"/>
    <x v="0"/>
    <x v="99"/>
    <x v="20"/>
    <x v="5"/>
    <n v="125"/>
    <x v="2"/>
    <n v="2"/>
    <x v="1"/>
    <n v="68"/>
    <x v="217"/>
    <n v="463427"/>
    <n v="3162"/>
    <n v="52.7"/>
    <n v="412"/>
    <n v="190931924"/>
  </r>
  <r>
    <x v="126"/>
    <x v="5"/>
    <x v="0"/>
    <x v="29"/>
    <x v="2"/>
    <x v="4"/>
    <n v="121"/>
    <x v="21"/>
    <n v="1"/>
    <x v="0"/>
    <n v="148"/>
    <x v="236"/>
    <n v="427803"/>
    <n v="2704"/>
    <n v="45.06666666666667"/>
    <n v="662"/>
    <n v="283205586"/>
  </r>
  <r>
    <x v="126"/>
    <x v="5"/>
    <x v="0"/>
    <x v="238"/>
    <x v="1"/>
    <x v="5"/>
    <n v="133"/>
    <x v="5"/>
    <n v="2"/>
    <x v="1"/>
    <n v="140"/>
    <x v="123"/>
    <n v="232189"/>
    <n v="2487"/>
    <n v="41.45"/>
    <n v="326"/>
    <n v="75693614"/>
  </r>
  <r>
    <x v="126"/>
    <x v="5"/>
    <x v="0"/>
    <x v="154"/>
    <x v="8"/>
    <x v="3"/>
    <n v="124"/>
    <x v="4"/>
    <n v="1"/>
    <x v="0"/>
    <n v="1"/>
    <x v="232"/>
    <n v="89460"/>
    <n v="3249"/>
    <n v="54.15"/>
    <n v="629"/>
    <n v="56270340"/>
  </r>
  <r>
    <x v="127"/>
    <x v="5"/>
    <x v="0"/>
    <x v="171"/>
    <x v="6"/>
    <x v="3"/>
    <n v="121"/>
    <x v="21"/>
    <n v="3"/>
    <x v="2"/>
    <n v="14"/>
    <x v="204"/>
    <n v="803805"/>
    <n v="4093"/>
    <n v="68.216666666666669"/>
    <n v="450"/>
    <n v="361712250"/>
  </r>
  <r>
    <x v="127"/>
    <x v="5"/>
    <x v="0"/>
    <x v="41"/>
    <x v="12"/>
    <x v="3"/>
    <n v="122"/>
    <x v="7"/>
    <n v="2"/>
    <x v="1"/>
    <n v="61"/>
    <x v="240"/>
    <n v="357343"/>
    <n v="1096"/>
    <n v="18.266666666666666"/>
    <n v="323"/>
    <n v="115421789"/>
  </r>
  <r>
    <x v="128"/>
    <x v="5"/>
    <x v="0"/>
    <x v="166"/>
    <x v="1"/>
    <x v="4"/>
    <n v="123"/>
    <x v="15"/>
    <n v="3"/>
    <x v="2"/>
    <n v="142"/>
    <x v="213"/>
    <n v="812089"/>
    <n v="4488"/>
    <n v="74.8"/>
    <n v="437"/>
    <n v="354882893"/>
  </r>
  <r>
    <x v="128"/>
    <x v="5"/>
    <x v="0"/>
    <x v="295"/>
    <x v="12"/>
    <x v="4"/>
    <n v="114"/>
    <x v="9"/>
    <n v="3"/>
    <x v="2"/>
    <n v="231"/>
    <x v="165"/>
    <n v="690078"/>
    <n v="1567"/>
    <n v="26.116666666666667"/>
    <n v="403"/>
    <n v="278101434"/>
  </r>
  <r>
    <x v="128"/>
    <x v="5"/>
    <x v="0"/>
    <x v="30"/>
    <x v="0"/>
    <x v="5"/>
    <n v="133"/>
    <x v="5"/>
    <n v="3"/>
    <x v="2"/>
    <n v="178"/>
    <x v="216"/>
    <n v="624016"/>
    <n v="938"/>
    <n v="15.633333333333333"/>
    <n v="547"/>
    <n v="341336752"/>
  </r>
  <r>
    <x v="128"/>
    <x v="5"/>
    <x v="0"/>
    <x v="118"/>
    <x v="25"/>
    <x v="4"/>
    <n v="115"/>
    <x v="20"/>
    <n v="2"/>
    <x v="1"/>
    <n v="188"/>
    <x v="34"/>
    <n v="593301"/>
    <n v="434"/>
    <n v="7.2333333333333334"/>
    <n v="583"/>
    <n v="345894483"/>
  </r>
  <r>
    <x v="128"/>
    <x v="5"/>
    <x v="0"/>
    <x v="301"/>
    <x v="9"/>
    <x v="5"/>
    <n v="118"/>
    <x v="6"/>
    <n v="2"/>
    <x v="1"/>
    <n v="93"/>
    <x v="141"/>
    <n v="327649"/>
    <n v="1279"/>
    <n v="21.316666666666666"/>
    <n v="655"/>
    <n v="214610095"/>
  </r>
  <r>
    <x v="128"/>
    <x v="5"/>
    <x v="0"/>
    <x v="46"/>
    <x v="23"/>
    <x v="4"/>
    <n v="131"/>
    <x v="17"/>
    <n v="2"/>
    <x v="1"/>
    <n v="120"/>
    <x v="27"/>
    <n v="295915"/>
    <n v="4212"/>
    <n v="70.2"/>
    <n v="384"/>
    <n v="113631360"/>
  </r>
  <r>
    <x v="128"/>
    <x v="5"/>
    <x v="0"/>
    <x v="139"/>
    <x v="11"/>
    <x v="5"/>
    <n v="121"/>
    <x v="21"/>
    <n v="3"/>
    <x v="2"/>
    <n v="224"/>
    <x v="140"/>
    <n v="254654"/>
    <n v="4411"/>
    <n v="73.516666666666666"/>
    <n v="688"/>
    <n v="175201952"/>
  </r>
  <r>
    <x v="128"/>
    <x v="5"/>
    <x v="0"/>
    <x v="209"/>
    <x v="29"/>
    <x v="4"/>
    <n v="121"/>
    <x v="21"/>
    <n v="2"/>
    <x v="1"/>
    <n v="82"/>
    <x v="234"/>
    <n v="249628"/>
    <n v="2526"/>
    <n v="42.1"/>
    <n v="373"/>
    <n v="93111244"/>
  </r>
  <r>
    <x v="128"/>
    <x v="5"/>
    <x v="0"/>
    <x v="52"/>
    <x v="16"/>
    <x v="4"/>
    <n v="128"/>
    <x v="11"/>
    <n v="3"/>
    <x v="2"/>
    <n v="259"/>
    <x v="190"/>
    <n v="34713"/>
    <n v="3968"/>
    <n v="66.13333333333334"/>
    <n v="442"/>
    <n v="15343146"/>
  </r>
  <r>
    <x v="129"/>
    <x v="5"/>
    <x v="0"/>
    <x v="211"/>
    <x v="18"/>
    <x v="3"/>
    <n v="128"/>
    <x v="11"/>
    <n v="3"/>
    <x v="2"/>
    <n v="185"/>
    <x v="114"/>
    <n v="984252"/>
    <n v="1296"/>
    <n v="21.6"/>
    <n v="321"/>
    <n v="315944892"/>
  </r>
  <r>
    <x v="129"/>
    <x v="5"/>
    <x v="0"/>
    <x v="12"/>
    <x v="7"/>
    <x v="3"/>
    <n v="126"/>
    <x v="10"/>
    <n v="2"/>
    <x v="1"/>
    <n v="93"/>
    <x v="141"/>
    <n v="965239"/>
    <n v="3527"/>
    <n v="58.783333333333331"/>
    <n v="403"/>
    <n v="388991317"/>
  </r>
  <r>
    <x v="129"/>
    <x v="5"/>
    <x v="0"/>
    <x v="228"/>
    <x v="5"/>
    <x v="5"/>
    <n v="118"/>
    <x v="6"/>
    <n v="2"/>
    <x v="1"/>
    <n v="203"/>
    <x v="225"/>
    <n v="860044"/>
    <n v="2907"/>
    <n v="48.45"/>
    <n v="381"/>
    <n v="327676764"/>
  </r>
  <r>
    <x v="129"/>
    <x v="5"/>
    <x v="0"/>
    <x v="50"/>
    <x v="0"/>
    <x v="5"/>
    <n v="115"/>
    <x v="20"/>
    <n v="1"/>
    <x v="0"/>
    <n v="264"/>
    <x v="9"/>
    <n v="824162"/>
    <n v="1768"/>
    <n v="29.466666666666665"/>
    <n v="607"/>
    <n v="500266334"/>
  </r>
  <r>
    <x v="129"/>
    <x v="5"/>
    <x v="0"/>
    <x v="69"/>
    <x v="2"/>
    <x v="5"/>
    <n v="125"/>
    <x v="2"/>
    <n v="2"/>
    <x v="1"/>
    <n v="148"/>
    <x v="236"/>
    <n v="404414"/>
    <n v="532"/>
    <n v="8.8666666666666671"/>
    <n v="597"/>
    <n v="241435158"/>
  </r>
  <r>
    <x v="129"/>
    <x v="5"/>
    <x v="0"/>
    <x v="161"/>
    <x v="19"/>
    <x v="1"/>
    <n v="130"/>
    <x v="19"/>
    <n v="1"/>
    <x v="0"/>
    <n v="145"/>
    <x v="94"/>
    <n v="229372"/>
    <n v="240"/>
    <n v="4"/>
    <n v="489"/>
    <n v="112162908"/>
  </r>
  <r>
    <x v="130"/>
    <x v="5"/>
    <x v="0"/>
    <x v="14"/>
    <x v="22"/>
    <x v="4"/>
    <n v="113"/>
    <x v="14"/>
    <n v="1"/>
    <x v="0"/>
    <n v="52"/>
    <x v="228"/>
    <n v="958134"/>
    <n v="2663"/>
    <n v="44.383333333333333"/>
    <n v="662"/>
    <n v="634284708"/>
  </r>
  <r>
    <x v="130"/>
    <x v="5"/>
    <x v="0"/>
    <x v="49"/>
    <x v="21"/>
    <x v="3"/>
    <n v="125"/>
    <x v="2"/>
    <n v="3"/>
    <x v="2"/>
    <n v="38"/>
    <x v="90"/>
    <n v="909627"/>
    <n v="2558"/>
    <n v="42.633333333333333"/>
    <n v="505"/>
    <n v="459361635"/>
  </r>
  <r>
    <x v="130"/>
    <x v="5"/>
    <x v="0"/>
    <x v="41"/>
    <x v="17"/>
    <x v="5"/>
    <n v="117"/>
    <x v="12"/>
    <n v="1"/>
    <x v="0"/>
    <n v="112"/>
    <x v="158"/>
    <n v="588953"/>
    <n v="3925"/>
    <n v="65.416666666666671"/>
    <n v="291"/>
    <n v="171385323"/>
  </r>
  <r>
    <x v="130"/>
    <x v="5"/>
    <x v="0"/>
    <x v="85"/>
    <x v="9"/>
    <x v="3"/>
    <n v="131"/>
    <x v="17"/>
    <n v="2"/>
    <x v="1"/>
    <n v="20"/>
    <x v="87"/>
    <n v="518237"/>
    <n v="3484"/>
    <n v="58.06666666666667"/>
    <n v="668"/>
    <n v="346182316"/>
  </r>
  <r>
    <x v="130"/>
    <x v="5"/>
    <x v="0"/>
    <x v="97"/>
    <x v="20"/>
    <x v="3"/>
    <n v="121"/>
    <x v="21"/>
    <n v="2"/>
    <x v="1"/>
    <n v="164"/>
    <x v="148"/>
    <n v="341078"/>
    <n v="3049"/>
    <n v="50.81666666666667"/>
    <n v="505"/>
    <n v="172244390"/>
  </r>
  <r>
    <x v="130"/>
    <x v="5"/>
    <x v="0"/>
    <x v="178"/>
    <x v="16"/>
    <x v="5"/>
    <n v="132"/>
    <x v="18"/>
    <n v="2"/>
    <x v="1"/>
    <n v="125"/>
    <x v="205"/>
    <n v="222398"/>
    <n v="1205"/>
    <n v="20.083333333333332"/>
    <n v="649"/>
    <n v="144336302"/>
  </r>
  <r>
    <x v="131"/>
    <x v="5"/>
    <x v="0"/>
    <x v="187"/>
    <x v="4"/>
    <x v="1"/>
    <n v="127"/>
    <x v="8"/>
    <n v="2"/>
    <x v="1"/>
    <n v="126"/>
    <x v="211"/>
    <n v="730833"/>
    <n v="2162"/>
    <n v="36.033333333333331"/>
    <n v="337"/>
    <n v="246290721"/>
  </r>
  <r>
    <x v="131"/>
    <x v="5"/>
    <x v="0"/>
    <x v="15"/>
    <x v="29"/>
    <x v="5"/>
    <n v="113"/>
    <x v="14"/>
    <n v="3"/>
    <x v="2"/>
    <n v="144"/>
    <x v="10"/>
    <n v="617370"/>
    <n v="489"/>
    <n v="8.15"/>
    <n v="351"/>
    <n v="216696870"/>
  </r>
  <r>
    <x v="131"/>
    <x v="5"/>
    <x v="0"/>
    <x v="0"/>
    <x v="14"/>
    <x v="5"/>
    <n v="116"/>
    <x v="13"/>
    <n v="2"/>
    <x v="1"/>
    <n v="201"/>
    <x v="118"/>
    <n v="579441"/>
    <n v="4281"/>
    <n v="71.349999999999994"/>
    <n v="665"/>
    <n v="385328265"/>
  </r>
  <r>
    <x v="131"/>
    <x v="5"/>
    <x v="0"/>
    <x v="98"/>
    <x v="20"/>
    <x v="1"/>
    <n v="128"/>
    <x v="11"/>
    <n v="3"/>
    <x v="2"/>
    <n v="81"/>
    <x v="157"/>
    <n v="419476"/>
    <n v="2663"/>
    <n v="44.383333333333333"/>
    <n v="643"/>
    <n v="269723068"/>
  </r>
  <r>
    <x v="131"/>
    <x v="5"/>
    <x v="0"/>
    <x v="300"/>
    <x v="17"/>
    <x v="3"/>
    <n v="127"/>
    <x v="8"/>
    <n v="2"/>
    <x v="1"/>
    <n v="266"/>
    <x v="250"/>
    <n v="392706"/>
    <n v="508"/>
    <n v="8.4666666666666668"/>
    <n v="593"/>
    <n v="232874658"/>
  </r>
  <r>
    <x v="131"/>
    <x v="5"/>
    <x v="0"/>
    <x v="19"/>
    <x v="4"/>
    <x v="1"/>
    <n v="133"/>
    <x v="5"/>
    <n v="1"/>
    <x v="0"/>
    <n v="20"/>
    <x v="87"/>
    <n v="250663"/>
    <n v="1737"/>
    <n v="28.95"/>
    <n v="423"/>
    <n v="106030449"/>
  </r>
  <r>
    <x v="131"/>
    <x v="5"/>
    <x v="0"/>
    <x v="264"/>
    <x v="23"/>
    <x v="1"/>
    <n v="114"/>
    <x v="9"/>
    <n v="3"/>
    <x v="2"/>
    <n v="65"/>
    <x v="167"/>
    <n v="238849"/>
    <n v="4599"/>
    <n v="76.650000000000006"/>
    <n v="293"/>
    <n v="69982757"/>
  </r>
  <r>
    <x v="131"/>
    <x v="5"/>
    <x v="0"/>
    <x v="217"/>
    <x v="5"/>
    <x v="1"/>
    <n v="126"/>
    <x v="10"/>
    <n v="2"/>
    <x v="1"/>
    <n v="217"/>
    <x v="56"/>
    <n v="158758"/>
    <n v="1617"/>
    <n v="26.95"/>
    <n v="673"/>
    <n v="106844134"/>
  </r>
  <r>
    <x v="132"/>
    <x v="5"/>
    <x v="0"/>
    <x v="77"/>
    <x v="22"/>
    <x v="3"/>
    <n v="127"/>
    <x v="8"/>
    <n v="3"/>
    <x v="2"/>
    <n v="32"/>
    <x v="31"/>
    <n v="652895"/>
    <n v="2355"/>
    <n v="39.25"/>
    <n v="411"/>
    <n v="268339845"/>
  </r>
  <r>
    <x v="133"/>
    <x v="5"/>
    <x v="0"/>
    <x v="240"/>
    <x v="26"/>
    <x v="5"/>
    <n v="118"/>
    <x v="6"/>
    <n v="3"/>
    <x v="2"/>
    <n v="49"/>
    <x v="154"/>
    <n v="989836"/>
    <n v="197"/>
    <n v="3.2833333333333332"/>
    <n v="689"/>
    <n v="681997004"/>
  </r>
  <r>
    <x v="133"/>
    <x v="5"/>
    <x v="0"/>
    <x v="81"/>
    <x v="26"/>
    <x v="3"/>
    <n v="133"/>
    <x v="5"/>
    <n v="1"/>
    <x v="0"/>
    <n v="254"/>
    <x v="52"/>
    <n v="751588"/>
    <n v="1135"/>
    <n v="18.916666666666668"/>
    <n v="510"/>
    <n v="383309880"/>
  </r>
  <r>
    <x v="133"/>
    <x v="5"/>
    <x v="0"/>
    <x v="7"/>
    <x v="18"/>
    <x v="4"/>
    <n v="125"/>
    <x v="2"/>
    <n v="2"/>
    <x v="1"/>
    <n v="98"/>
    <x v="241"/>
    <n v="444879"/>
    <n v="1095"/>
    <n v="18.25"/>
    <n v="437"/>
    <n v="194412123"/>
  </r>
  <r>
    <x v="133"/>
    <x v="5"/>
    <x v="0"/>
    <x v="251"/>
    <x v="1"/>
    <x v="5"/>
    <n v="117"/>
    <x v="12"/>
    <n v="3"/>
    <x v="2"/>
    <n v="160"/>
    <x v="67"/>
    <n v="299584"/>
    <n v="1430"/>
    <n v="23.833333333333332"/>
    <n v="596"/>
    <n v="178552064"/>
  </r>
  <r>
    <x v="133"/>
    <x v="5"/>
    <x v="0"/>
    <x v="43"/>
    <x v="28"/>
    <x v="5"/>
    <n v="115"/>
    <x v="20"/>
    <n v="3"/>
    <x v="2"/>
    <n v="214"/>
    <x v="84"/>
    <n v="223973"/>
    <n v="575"/>
    <n v="9.5833333333333339"/>
    <n v="522"/>
    <n v="116913906"/>
  </r>
  <r>
    <x v="133"/>
    <x v="5"/>
    <x v="0"/>
    <x v="80"/>
    <x v="21"/>
    <x v="3"/>
    <n v="116"/>
    <x v="13"/>
    <n v="3"/>
    <x v="2"/>
    <n v="225"/>
    <x v="203"/>
    <n v="218320"/>
    <n v="508"/>
    <n v="8.4666666666666668"/>
    <n v="347"/>
    <n v="75757040"/>
  </r>
  <r>
    <x v="133"/>
    <x v="5"/>
    <x v="0"/>
    <x v="154"/>
    <x v="3"/>
    <x v="4"/>
    <n v="114"/>
    <x v="9"/>
    <n v="1"/>
    <x v="0"/>
    <n v="217"/>
    <x v="56"/>
    <n v="124814"/>
    <n v="722"/>
    <n v="12.033333333333333"/>
    <n v="682"/>
    <n v="85123148"/>
  </r>
  <r>
    <x v="134"/>
    <x v="5"/>
    <x v="0"/>
    <x v="293"/>
    <x v="28"/>
    <x v="1"/>
    <n v="123"/>
    <x v="15"/>
    <n v="2"/>
    <x v="1"/>
    <n v="116"/>
    <x v="257"/>
    <n v="746207"/>
    <n v="3969"/>
    <n v="66.150000000000006"/>
    <n v="663"/>
    <n v="494735241"/>
  </r>
  <r>
    <x v="134"/>
    <x v="5"/>
    <x v="0"/>
    <x v="176"/>
    <x v="29"/>
    <x v="3"/>
    <n v="122"/>
    <x v="7"/>
    <n v="1"/>
    <x v="0"/>
    <n v="65"/>
    <x v="167"/>
    <n v="645821"/>
    <n v="17"/>
    <n v="0.28333333333333333"/>
    <n v="346"/>
    <n v="223454066"/>
  </r>
  <r>
    <x v="134"/>
    <x v="5"/>
    <x v="0"/>
    <x v="158"/>
    <x v="16"/>
    <x v="3"/>
    <n v="131"/>
    <x v="17"/>
    <n v="1"/>
    <x v="0"/>
    <n v="90"/>
    <x v="70"/>
    <n v="616759"/>
    <n v="3097"/>
    <n v="51.616666666666667"/>
    <n v="472"/>
    <n v="291110248"/>
  </r>
  <r>
    <x v="134"/>
    <x v="5"/>
    <x v="0"/>
    <x v="41"/>
    <x v="7"/>
    <x v="3"/>
    <n v="132"/>
    <x v="18"/>
    <n v="3"/>
    <x v="2"/>
    <n v="43"/>
    <x v="210"/>
    <n v="435276"/>
    <n v="3090"/>
    <n v="51.5"/>
    <n v="376"/>
    <n v="163663776"/>
  </r>
  <r>
    <x v="134"/>
    <x v="5"/>
    <x v="0"/>
    <x v="174"/>
    <x v="7"/>
    <x v="3"/>
    <n v="114"/>
    <x v="9"/>
    <n v="3"/>
    <x v="2"/>
    <n v="67"/>
    <x v="263"/>
    <n v="363115"/>
    <n v="937"/>
    <n v="15.616666666666667"/>
    <n v="469"/>
    <n v="170300935"/>
  </r>
  <r>
    <x v="134"/>
    <x v="5"/>
    <x v="0"/>
    <x v="213"/>
    <x v="7"/>
    <x v="3"/>
    <n v="119"/>
    <x v="1"/>
    <n v="2"/>
    <x v="1"/>
    <n v="182"/>
    <x v="103"/>
    <n v="203529"/>
    <n v="911"/>
    <n v="15.183333333333334"/>
    <n v="332"/>
    <n v="67571628"/>
  </r>
  <r>
    <x v="134"/>
    <x v="5"/>
    <x v="0"/>
    <x v="286"/>
    <x v="2"/>
    <x v="5"/>
    <n v="114"/>
    <x v="9"/>
    <n v="2"/>
    <x v="1"/>
    <n v="251"/>
    <x v="108"/>
    <n v="30446"/>
    <n v="2092"/>
    <n v="34.866666666666667"/>
    <n v="323"/>
    <n v="9834058"/>
  </r>
  <r>
    <x v="135"/>
    <x v="5"/>
    <x v="0"/>
    <x v="292"/>
    <x v="24"/>
    <x v="3"/>
    <n v="133"/>
    <x v="5"/>
    <n v="2"/>
    <x v="1"/>
    <n v="176"/>
    <x v="55"/>
    <n v="788778"/>
    <n v="3044"/>
    <n v="50.733333333333334"/>
    <n v="293"/>
    <n v="231111954"/>
  </r>
  <r>
    <x v="135"/>
    <x v="5"/>
    <x v="0"/>
    <x v="201"/>
    <x v="8"/>
    <x v="3"/>
    <n v="117"/>
    <x v="12"/>
    <n v="3"/>
    <x v="2"/>
    <n v="52"/>
    <x v="228"/>
    <n v="473284"/>
    <n v="2997"/>
    <n v="49.95"/>
    <n v="578"/>
    <n v="273558152"/>
  </r>
  <r>
    <x v="135"/>
    <x v="5"/>
    <x v="0"/>
    <x v="157"/>
    <x v="16"/>
    <x v="5"/>
    <n v="130"/>
    <x v="19"/>
    <n v="1"/>
    <x v="0"/>
    <n v="139"/>
    <x v="23"/>
    <n v="378562"/>
    <n v="1496"/>
    <n v="24.933333333333334"/>
    <n v="321"/>
    <n v="121518402"/>
  </r>
  <r>
    <x v="135"/>
    <x v="5"/>
    <x v="0"/>
    <x v="34"/>
    <x v="10"/>
    <x v="1"/>
    <n v="123"/>
    <x v="15"/>
    <n v="3"/>
    <x v="2"/>
    <n v="208"/>
    <x v="26"/>
    <n v="142083"/>
    <n v="4445"/>
    <n v="74.083333333333329"/>
    <n v="387"/>
    <n v="54986121"/>
  </r>
  <r>
    <x v="136"/>
    <x v="5"/>
    <x v="0"/>
    <x v="303"/>
    <x v="23"/>
    <x v="3"/>
    <n v="129"/>
    <x v="0"/>
    <n v="3"/>
    <x v="2"/>
    <n v="156"/>
    <x v="261"/>
    <n v="686630"/>
    <n v="3878"/>
    <n v="64.63333333333334"/>
    <n v="525"/>
    <n v="360480750"/>
  </r>
  <r>
    <x v="136"/>
    <x v="5"/>
    <x v="0"/>
    <x v="40"/>
    <x v="11"/>
    <x v="3"/>
    <n v="124"/>
    <x v="4"/>
    <n v="2"/>
    <x v="1"/>
    <n v="227"/>
    <x v="202"/>
    <n v="616746"/>
    <n v="4941"/>
    <n v="82.35"/>
    <n v="454"/>
    <n v="280002684"/>
  </r>
  <r>
    <x v="136"/>
    <x v="5"/>
    <x v="0"/>
    <x v="2"/>
    <x v="2"/>
    <x v="3"/>
    <n v="123"/>
    <x v="15"/>
    <n v="2"/>
    <x v="1"/>
    <n v="164"/>
    <x v="148"/>
    <n v="260560"/>
    <n v="432"/>
    <n v="7.2"/>
    <n v="542"/>
    <n v="141223520"/>
  </r>
  <r>
    <x v="136"/>
    <x v="5"/>
    <x v="0"/>
    <x v="28"/>
    <x v="23"/>
    <x v="2"/>
    <n v="115"/>
    <x v="20"/>
    <n v="1"/>
    <x v="0"/>
    <n v="124"/>
    <x v="193"/>
    <n v="222812"/>
    <n v="3506"/>
    <n v="58.43333333333333"/>
    <n v="572"/>
    <n v="127448464"/>
  </r>
  <r>
    <x v="137"/>
    <x v="5"/>
    <x v="0"/>
    <x v="111"/>
    <x v="8"/>
    <x v="1"/>
    <n v="113"/>
    <x v="14"/>
    <n v="2"/>
    <x v="1"/>
    <n v="152"/>
    <x v="207"/>
    <n v="737908"/>
    <n v="3144"/>
    <n v="52.4"/>
    <n v="434"/>
    <n v="320252072"/>
  </r>
  <r>
    <x v="137"/>
    <x v="5"/>
    <x v="0"/>
    <x v="283"/>
    <x v="4"/>
    <x v="1"/>
    <n v="117"/>
    <x v="12"/>
    <n v="3"/>
    <x v="2"/>
    <n v="202"/>
    <x v="186"/>
    <n v="481362"/>
    <n v="892"/>
    <n v="14.866666666666667"/>
    <n v="285"/>
    <n v="137188170"/>
  </r>
  <r>
    <x v="137"/>
    <x v="5"/>
    <x v="0"/>
    <x v="56"/>
    <x v="14"/>
    <x v="1"/>
    <n v="127"/>
    <x v="8"/>
    <n v="3"/>
    <x v="2"/>
    <n v="102"/>
    <x v="30"/>
    <n v="402466"/>
    <n v="4782"/>
    <n v="79.7"/>
    <n v="590"/>
    <n v="237454940"/>
  </r>
  <r>
    <x v="137"/>
    <x v="5"/>
    <x v="0"/>
    <x v="99"/>
    <x v="10"/>
    <x v="5"/>
    <n v="122"/>
    <x v="7"/>
    <n v="3"/>
    <x v="2"/>
    <n v="117"/>
    <x v="120"/>
    <n v="143561"/>
    <n v="4235"/>
    <n v="70.583333333333329"/>
    <n v="316"/>
    <n v="45365276"/>
  </r>
  <r>
    <x v="138"/>
    <x v="5"/>
    <x v="0"/>
    <x v="283"/>
    <x v="16"/>
    <x v="3"/>
    <n v="114"/>
    <x v="9"/>
    <n v="2"/>
    <x v="1"/>
    <n v="177"/>
    <x v="137"/>
    <n v="949647"/>
    <n v="1918"/>
    <n v="31.966666666666665"/>
    <n v="380"/>
    <n v="360865860"/>
  </r>
  <r>
    <x v="138"/>
    <x v="5"/>
    <x v="0"/>
    <x v="13"/>
    <x v="2"/>
    <x v="0"/>
    <n v="124"/>
    <x v="4"/>
    <n v="2"/>
    <x v="1"/>
    <n v="11"/>
    <x v="115"/>
    <n v="736454"/>
    <n v="3287"/>
    <n v="54.783333333333331"/>
    <n v="589"/>
    <n v="433771406"/>
  </r>
  <r>
    <x v="138"/>
    <x v="5"/>
    <x v="0"/>
    <x v="10"/>
    <x v="14"/>
    <x v="3"/>
    <n v="131"/>
    <x v="17"/>
    <n v="3"/>
    <x v="2"/>
    <n v="122"/>
    <x v="166"/>
    <n v="665599"/>
    <n v="74"/>
    <n v="1.2333333333333334"/>
    <n v="608"/>
    <n v="404684192"/>
  </r>
  <r>
    <x v="138"/>
    <x v="5"/>
    <x v="0"/>
    <x v="250"/>
    <x v="19"/>
    <x v="0"/>
    <n v="131"/>
    <x v="17"/>
    <n v="2"/>
    <x v="1"/>
    <n v="202"/>
    <x v="186"/>
    <n v="557512"/>
    <n v="2563"/>
    <n v="42.716666666666669"/>
    <n v="411"/>
    <n v="229137432"/>
  </r>
  <r>
    <x v="138"/>
    <x v="5"/>
    <x v="0"/>
    <x v="23"/>
    <x v="1"/>
    <x v="3"/>
    <n v="133"/>
    <x v="5"/>
    <n v="1"/>
    <x v="0"/>
    <n v="22"/>
    <x v="264"/>
    <n v="452233"/>
    <n v="97"/>
    <n v="1.6166666666666667"/>
    <n v="315"/>
    <n v="142453395"/>
  </r>
  <r>
    <x v="138"/>
    <x v="5"/>
    <x v="0"/>
    <x v="235"/>
    <x v="3"/>
    <x v="0"/>
    <n v="124"/>
    <x v="4"/>
    <n v="3"/>
    <x v="2"/>
    <n v="133"/>
    <x v="4"/>
    <n v="425028"/>
    <n v="4970"/>
    <n v="82.833333333333329"/>
    <n v="361"/>
    <n v="153435108"/>
  </r>
  <r>
    <x v="138"/>
    <x v="5"/>
    <x v="0"/>
    <x v="227"/>
    <x v="3"/>
    <x v="0"/>
    <n v="115"/>
    <x v="20"/>
    <n v="1"/>
    <x v="0"/>
    <n v="68"/>
    <x v="217"/>
    <n v="387502"/>
    <n v="4641"/>
    <n v="77.349999999999994"/>
    <n v="549"/>
    <n v="212738598"/>
  </r>
  <r>
    <x v="138"/>
    <x v="5"/>
    <x v="0"/>
    <x v="116"/>
    <x v="4"/>
    <x v="3"/>
    <n v="114"/>
    <x v="9"/>
    <n v="2"/>
    <x v="1"/>
    <n v="135"/>
    <x v="97"/>
    <n v="183097"/>
    <n v="2290"/>
    <n v="38.166666666666664"/>
    <n v="505"/>
    <n v="92463985"/>
  </r>
  <r>
    <x v="138"/>
    <x v="5"/>
    <x v="0"/>
    <x v="80"/>
    <x v="12"/>
    <x v="0"/>
    <n v="113"/>
    <x v="14"/>
    <n v="3"/>
    <x v="2"/>
    <n v="218"/>
    <x v="247"/>
    <n v="162135"/>
    <n v="3880"/>
    <n v="64.666666666666671"/>
    <n v="582"/>
    <n v="94362570"/>
  </r>
  <r>
    <x v="138"/>
    <x v="5"/>
    <x v="0"/>
    <x v="261"/>
    <x v="21"/>
    <x v="1"/>
    <n v="124"/>
    <x v="4"/>
    <n v="1"/>
    <x v="0"/>
    <n v="229"/>
    <x v="91"/>
    <n v="116889"/>
    <n v="2120"/>
    <n v="35.333333333333336"/>
    <n v="516"/>
    <n v="60314724"/>
  </r>
  <r>
    <x v="138"/>
    <x v="5"/>
    <x v="0"/>
    <x v="296"/>
    <x v="23"/>
    <x v="0"/>
    <n v="116"/>
    <x v="13"/>
    <n v="3"/>
    <x v="2"/>
    <n v="151"/>
    <x v="59"/>
    <n v="23857"/>
    <n v="1705"/>
    <n v="28.416666666666668"/>
    <n v="545"/>
    <n v="13002065"/>
  </r>
  <r>
    <x v="139"/>
    <x v="5"/>
    <x v="0"/>
    <x v="268"/>
    <x v="26"/>
    <x v="1"/>
    <n v="130"/>
    <x v="19"/>
    <n v="1"/>
    <x v="0"/>
    <n v="99"/>
    <x v="162"/>
    <n v="785232"/>
    <n v="1486"/>
    <n v="24.766666666666666"/>
    <n v="416"/>
    <n v="326656512"/>
  </r>
  <r>
    <x v="139"/>
    <x v="5"/>
    <x v="0"/>
    <x v="47"/>
    <x v="8"/>
    <x v="1"/>
    <n v="117"/>
    <x v="12"/>
    <n v="2"/>
    <x v="1"/>
    <n v="30"/>
    <x v="2"/>
    <n v="640283"/>
    <n v="1347"/>
    <n v="22.45"/>
    <n v="541"/>
    <n v="346393103"/>
  </r>
  <r>
    <x v="139"/>
    <x v="5"/>
    <x v="0"/>
    <x v="251"/>
    <x v="15"/>
    <x v="1"/>
    <n v="127"/>
    <x v="8"/>
    <n v="1"/>
    <x v="0"/>
    <n v="76"/>
    <x v="72"/>
    <n v="611496"/>
    <n v="2454"/>
    <n v="40.9"/>
    <n v="384"/>
    <n v="234814464"/>
  </r>
  <r>
    <x v="139"/>
    <x v="5"/>
    <x v="0"/>
    <x v="248"/>
    <x v="3"/>
    <x v="1"/>
    <n v="133"/>
    <x v="5"/>
    <n v="3"/>
    <x v="2"/>
    <n v="124"/>
    <x v="193"/>
    <n v="195771"/>
    <n v="3211"/>
    <n v="53.516666666666666"/>
    <n v="547"/>
    <n v="107086737"/>
  </r>
  <r>
    <x v="139"/>
    <x v="5"/>
    <x v="0"/>
    <x v="50"/>
    <x v="18"/>
    <x v="1"/>
    <n v="129"/>
    <x v="0"/>
    <n v="1"/>
    <x v="0"/>
    <n v="90"/>
    <x v="70"/>
    <n v="178681"/>
    <n v="4732"/>
    <n v="78.86666666666666"/>
    <n v="351"/>
    <n v="62717031"/>
  </r>
  <r>
    <x v="139"/>
    <x v="5"/>
    <x v="0"/>
    <x v="146"/>
    <x v="1"/>
    <x v="1"/>
    <n v="113"/>
    <x v="14"/>
    <n v="1"/>
    <x v="0"/>
    <n v="38"/>
    <x v="90"/>
    <n v="46524"/>
    <n v="4391"/>
    <n v="73.183333333333337"/>
    <n v="515"/>
    <n v="23959860"/>
  </r>
  <r>
    <x v="140"/>
    <x v="5"/>
    <x v="0"/>
    <x v="236"/>
    <x v="20"/>
    <x v="3"/>
    <n v="130"/>
    <x v="19"/>
    <n v="3"/>
    <x v="2"/>
    <n v="155"/>
    <x v="73"/>
    <n v="868155"/>
    <n v="3108"/>
    <n v="51.8"/>
    <n v="444"/>
    <n v="385460820"/>
  </r>
  <r>
    <x v="140"/>
    <x v="5"/>
    <x v="0"/>
    <x v="267"/>
    <x v="27"/>
    <x v="3"/>
    <n v="128"/>
    <x v="11"/>
    <n v="3"/>
    <x v="2"/>
    <n v="27"/>
    <x v="38"/>
    <n v="740709"/>
    <n v="1757"/>
    <n v="29.283333333333335"/>
    <n v="522"/>
    <n v="386650098"/>
  </r>
  <r>
    <x v="140"/>
    <x v="5"/>
    <x v="0"/>
    <x v="103"/>
    <x v="16"/>
    <x v="3"/>
    <n v="114"/>
    <x v="9"/>
    <n v="3"/>
    <x v="2"/>
    <n v="173"/>
    <x v="28"/>
    <n v="600176"/>
    <n v="2122"/>
    <n v="35.366666666666667"/>
    <n v="619"/>
    <n v="371508944"/>
  </r>
  <r>
    <x v="140"/>
    <x v="5"/>
    <x v="0"/>
    <x v="203"/>
    <x v="0"/>
    <x v="3"/>
    <n v="133"/>
    <x v="5"/>
    <n v="2"/>
    <x v="1"/>
    <n v="44"/>
    <x v="46"/>
    <n v="584988"/>
    <n v="87"/>
    <n v="1.45"/>
    <n v="544"/>
    <n v="318233472"/>
  </r>
  <r>
    <x v="140"/>
    <x v="5"/>
    <x v="0"/>
    <x v="60"/>
    <x v="20"/>
    <x v="1"/>
    <n v="122"/>
    <x v="7"/>
    <n v="1"/>
    <x v="0"/>
    <n v="245"/>
    <x v="149"/>
    <n v="462240"/>
    <n v="2949"/>
    <n v="49.15"/>
    <n v="417"/>
    <n v="192754080"/>
  </r>
  <r>
    <x v="140"/>
    <x v="5"/>
    <x v="0"/>
    <x v="100"/>
    <x v="27"/>
    <x v="3"/>
    <n v="128"/>
    <x v="11"/>
    <n v="2"/>
    <x v="1"/>
    <n v="79"/>
    <x v="98"/>
    <n v="350507"/>
    <n v="3445"/>
    <n v="57.416666666666664"/>
    <n v="335"/>
    <n v="117419845"/>
  </r>
  <r>
    <x v="140"/>
    <x v="5"/>
    <x v="0"/>
    <x v="75"/>
    <x v="6"/>
    <x v="1"/>
    <n v="124"/>
    <x v="4"/>
    <n v="2"/>
    <x v="1"/>
    <n v="127"/>
    <x v="251"/>
    <n v="342274"/>
    <n v="4502"/>
    <n v="75.033333333333331"/>
    <n v="656"/>
    <n v="224531744"/>
  </r>
  <r>
    <x v="140"/>
    <x v="5"/>
    <x v="0"/>
    <x v="47"/>
    <x v="19"/>
    <x v="1"/>
    <n v="115"/>
    <x v="20"/>
    <n v="1"/>
    <x v="0"/>
    <n v="18"/>
    <x v="39"/>
    <n v="274595"/>
    <n v="4241"/>
    <n v="70.683333333333337"/>
    <n v="462"/>
    <n v="126862890"/>
  </r>
  <r>
    <x v="141"/>
    <x v="5"/>
    <x v="0"/>
    <x v="185"/>
    <x v="13"/>
    <x v="1"/>
    <n v="116"/>
    <x v="13"/>
    <n v="1"/>
    <x v="0"/>
    <n v="153"/>
    <x v="147"/>
    <n v="865918"/>
    <n v="1132"/>
    <n v="18.866666666666667"/>
    <n v="689"/>
    <n v="596617502"/>
  </r>
  <r>
    <x v="142"/>
    <x v="5"/>
    <x v="0"/>
    <x v="168"/>
    <x v="19"/>
    <x v="3"/>
    <n v="121"/>
    <x v="21"/>
    <n v="1"/>
    <x v="0"/>
    <n v="192"/>
    <x v="99"/>
    <n v="738174"/>
    <n v="1910"/>
    <n v="31.833333333333332"/>
    <n v="455"/>
    <n v="335869170"/>
  </r>
  <r>
    <x v="142"/>
    <x v="5"/>
    <x v="0"/>
    <x v="175"/>
    <x v="24"/>
    <x v="3"/>
    <n v="133"/>
    <x v="5"/>
    <n v="1"/>
    <x v="0"/>
    <n v="164"/>
    <x v="148"/>
    <n v="676248"/>
    <n v="4733"/>
    <n v="78.88333333333334"/>
    <n v="409"/>
    <n v="276585432"/>
  </r>
  <r>
    <x v="142"/>
    <x v="5"/>
    <x v="0"/>
    <x v="174"/>
    <x v="1"/>
    <x v="3"/>
    <n v="118"/>
    <x v="6"/>
    <n v="2"/>
    <x v="1"/>
    <n v="167"/>
    <x v="8"/>
    <n v="638029"/>
    <n v="627"/>
    <n v="10.45"/>
    <n v="677"/>
    <n v="431945633"/>
  </r>
  <r>
    <x v="142"/>
    <x v="5"/>
    <x v="0"/>
    <x v="230"/>
    <x v="1"/>
    <x v="1"/>
    <n v="133"/>
    <x v="5"/>
    <n v="2"/>
    <x v="1"/>
    <n v="20"/>
    <x v="87"/>
    <n v="402497"/>
    <n v="2979"/>
    <n v="49.65"/>
    <n v="606"/>
    <n v="243913182"/>
  </r>
  <r>
    <x v="142"/>
    <x v="5"/>
    <x v="0"/>
    <x v="196"/>
    <x v="12"/>
    <x v="3"/>
    <n v="120"/>
    <x v="3"/>
    <n v="2"/>
    <x v="1"/>
    <n v="71"/>
    <x v="175"/>
    <n v="397668"/>
    <n v="2601"/>
    <n v="43.35"/>
    <n v="524"/>
    <n v="208378032"/>
  </r>
  <r>
    <x v="142"/>
    <x v="5"/>
    <x v="0"/>
    <x v="308"/>
    <x v="19"/>
    <x v="3"/>
    <n v="122"/>
    <x v="7"/>
    <n v="2"/>
    <x v="1"/>
    <n v="193"/>
    <x v="219"/>
    <n v="325602"/>
    <n v="1098"/>
    <n v="18.3"/>
    <n v="481"/>
    <n v="156614562"/>
  </r>
  <r>
    <x v="142"/>
    <x v="5"/>
    <x v="0"/>
    <x v="207"/>
    <x v="6"/>
    <x v="4"/>
    <n v="128"/>
    <x v="11"/>
    <n v="2"/>
    <x v="1"/>
    <n v="261"/>
    <x v="146"/>
    <n v="313995"/>
    <n v="4165"/>
    <n v="69.416666666666671"/>
    <n v="506"/>
    <n v="158881470"/>
  </r>
  <r>
    <x v="142"/>
    <x v="5"/>
    <x v="0"/>
    <x v="214"/>
    <x v="22"/>
    <x v="1"/>
    <n v="116"/>
    <x v="13"/>
    <n v="2"/>
    <x v="1"/>
    <n v="167"/>
    <x v="8"/>
    <n v="285439"/>
    <n v="4372"/>
    <n v="72.86666666666666"/>
    <n v="597"/>
    <n v="170407083"/>
  </r>
  <r>
    <x v="142"/>
    <x v="5"/>
    <x v="0"/>
    <x v="301"/>
    <x v="12"/>
    <x v="3"/>
    <n v="120"/>
    <x v="3"/>
    <n v="3"/>
    <x v="2"/>
    <n v="1"/>
    <x v="232"/>
    <n v="103952"/>
    <n v="474"/>
    <n v="7.9"/>
    <n v="329"/>
    <n v="34200208"/>
  </r>
  <r>
    <x v="142"/>
    <x v="5"/>
    <x v="0"/>
    <x v="280"/>
    <x v="27"/>
    <x v="3"/>
    <n v="121"/>
    <x v="21"/>
    <n v="2"/>
    <x v="1"/>
    <n v="24"/>
    <x v="119"/>
    <n v="89443"/>
    <n v="3212"/>
    <n v="53.533333333333331"/>
    <n v="690"/>
    <n v="61715670"/>
  </r>
  <r>
    <x v="143"/>
    <x v="5"/>
    <x v="0"/>
    <x v="301"/>
    <x v="19"/>
    <x v="5"/>
    <n v="123"/>
    <x v="15"/>
    <n v="2"/>
    <x v="1"/>
    <n v="248"/>
    <x v="243"/>
    <n v="808303"/>
    <n v="1072"/>
    <n v="17.866666666666667"/>
    <n v="472"/>
    <n v="381519016"/>
  </r>
  <r>
    <x v="143"/>
    <x v="5"/>
    <x v="0"/>
    <x v="174"/>
    <x v="12"/>
    <x v="3"/>
    <n v="128"/>
    <x v="11"/>
    <n v="3"/>
    <x v="2"/>
    <n v="95"/>
    <x v="265"/>
    <n v="794437"/>
    <n v="3664"/>
    <n v="61.06666666666667"/>
    <n v="303"/>
    <n v="240714411"/>
  </r>
  <r>
    <x v="143"/>
    <x v="5"/>
    <x v="0"/>
    <x v="10"/>
    <x v="18"/>
    <x v="5"/>
    <n v="129"/>
    <x v="0"/>
    <n v="1"/>
    <x v="0"/>
    <n v="40"/>
    <x v="80"/>
    <n v="749896"/>
    <n v="2229"/>
    <n v="37.15"/>
    <n v="289"/>
    <n v="216719944"/>
  </r>
  <r>
    <x v="143"/>
    <x v="5"/>
    <x v="0"/>
    <x v="101"/>
    <x v="0"/>
    <x v="1"/>
    <n v="120"/>
    <x v="3"/>
    <n v="2"/>
    <x v="1"/>
    <n v="125"/>
    <x v="205"/>
    <n v="428047"/>
    <n v="3144"/>
    <n v="52.4"/>
    <n v="537"/>
    <n v="229861239"/>
  </r>
  <r>
    <x v="143"/>
    <x v="5"/>
    <x v="0"/>
    <x v="94"/>
    <x v="4"/>
    <x v="3"/>
    <n v="129"/>
    <x v="0"/>
    <n v="2"/>
    <x v="1"/>
    <n v="26"/>
    <x v="182"/>
    <n v="332239"/>
    <n v="2872"/>
    <n v="47.866666666666667"/>
    <n v="691"/>
    <n v="229577149"/>
  </r>
  <r>
    <x v="143"/>
    <x v="5"/>
    <x v="0"/>
    <x v="113"/>
    <x v="13"/>
    <x v="5"/>
    <n v="131"/>
    <x v="17"/>
    <n v="1"/>
    <x v="0"/>
    <n v="58"/>
    <x v="159"/>
    <n v="156632"/>
    <n v="2933"/>
    <n v="48.883333333333333"/>
    <n v="544"/>
    <n v="85207808"/>
  </r>
  <r>
    <x v="143"/>
    <x v="5"/>
    <x v="0"/>
    <x v="209"/>
    <x v="0"/>
    <x v="3"/>
    <n v="118"/>
    <x v="6"/>
    <n v="1"/>
    <x v="0"/>
    <n v="243"/>
    <x v="187"/>
    <n v="78867"/>
    <n v="4190"/>
    <n v="69.833333333333329"/>
    <n v="531"/>
    <n v="41878377"/>
  </r>
  <r>
    <x v="144"/>
    <x v="6"/>
    <x v="0"/>
    <x v="75"/>
    <x v="16"/>
    <x v="1"/>
    <n v="125"/>
    <x v="2"/>
    <n v="2"/>
    <x v="1"/>
    <n v="56"/>
    <x v="29"/>
    <n v="980125"/>
    <n v="3851"/>
    <n v="64.183333333333337"/>
    <n v="369"/>
    <n v="361666125"/>
  </r>
  <r>
    <x v="144"/>
    <x v="6"/>
    <x v="0"/>
    <x v="309"/>
    <x v="2"/>
    <x v="5"/>
    <n v="121"/>
    <x v="21"/>
    <n v="1"/>
    <x v="0"/>
    <n v="90"/>
    <x v="70"/>
    <n v="711960"/>
    <n v="1956"/>
    <n v="32.6"/>
    <n v="493"/>
    <n v="350996280"/>
  </r>
  <r>
    <x v="144"/>
    <x v="6"/>
    <x v="0"/>
    <x v="301"/>
    <x v="11"/>
    <x v="3"/>
    <n v="114"/>
    <x v="9"/>
    <n v="1"/>
    <x v="0"/>
    <n v="179"/>
    <x v="11"/>
    <n v="447810"/>
    <n v="1577"/>
    <n v="26.283333333333335"/>
    <n v="415"/>
    <n v="185841150"/>
  </r>
  <r>
    <x v="144"/>
    <x v="6"/>
    <x v="0"/>
    <x v="207"/>
    <x v="13"/>
    <x v="3"/>
    <n v="128"/>
    <x v="11"/>
    <n v="3"/>
    <x v="2"/>
    <n v="231"/>
    <x v="165"/>
    <n v="410441"/>
    <n v="1690"/>
    <n v="28.166666666666668"/>
    <n v="360"/>
    <n v="147758760"/>
  </r>
  <r>
    <x v="144"/>
    <x v="6"/>
    <x v="0"/>
    <x v="294"/>
    <x v="8"/>
    <x v="3"/>
    <n v="125"/>
    <x v="2"/>
    <n v="2"/>
    <x v="1"/>
    <n v="64"/>
    <x v="199"/>
    <n v="188469"/>
    <n v="2373"/>
    <n v="39.549999999999997"/>
    <n v="330"/>
    <n v="62194770"/>
  </r>
  <r>
    <x v="145"/>
    <x v="6"/>
    <x v="0"/>
    <x v="10"/>
    <x v="26"/>
    <x v="4"/>
    <n v="130"/>
    <x v="19"/>
    <n v="1"/>
    <x v="0"/>
    <n v="169"/>
    <x v="5"/>
    <n v="980183"/>
    <n v="457"/>
    <n v="7.6166666666666663"/>
    <n v="375"/>
    <n v="367568625"/>
  </r>
  <r>
    <x v="145"/>
    <x v="6"/>
    <x v="0"/>
    <x v="48"/>
    <x v="16"/>
    <x v="4"/>
    <n v="130"/>
    <x v="19"/>
    <n v="2"/>
    <x v="1"/>
    <n v="29"/>
    <x v="171"/>
    <n v="962467"/>
    <n v="4766"/>
    <n v="79.433333333333337"/>
    <n v="633"/>
    <n v="609241611"/>
  </r>
  <r>
    <x v="145"/>
    <x v="6"/>
    <x v="0"/>
    <x v="141"/>
    <x v="22"/>
    <x v="1"/>
    <n v="129"/>
    <x v="0"/>
    <n v="3"/>
    <x v="2"/>
    <n v="250"/>
    <x v="223"/>
    <n v="874211"/>
    <n v="3810"/>
    <n v="63.5"/>
    <n v="314"/>
    <n v="274502254"/>
  </r>
  <r>
    <x v="145"/>
    <x v="6"/>
    <x v="0"/>
    <x v="127"/>
    <x v="19"/>
    <x v="3"/>
    <n v="120"/>
    <x v="3"/>
    <n v="2"/>
    <x v="1"/>
    <n v="145"/>
    <x v="94"/>
    <n v="191977"/>
    <n v="712"/>
    <n v="11.866666666666667"/>
    <n v="310"/>
    <n v="59512870"/>
  </r>
  <r>
    <x v="145"/>
    <x v="6"/>
    <x v="0"/>
    <x v="28"/>
    <x v="25"/>
    <x v="3"/>
    <n v="127"/>
    <x v="8"/>
    <n v="3"/>
    <x v="2"/>
    <n v="40"/>
    <x v="80"/>
    <n v="114426"/>
    <n v="3310"/>
    <n v="55.166666666666664"/>
    <n v="624"/>
    <n v="71401824"/>
  </r>
  <r>
    <x v="146"/>
    <x v="6"/>
    <x v="0"/>
    <x v="20"/>
    <x v="15"/>
    <x v="3"/>
    <n v="127"/>
    <x v="8"/>
    <n v="1"/>
    <x v="0"/>
    <n v="132"/>
    <x v="64"/>
    <n v="938037"/>
    <n v="1240"/>
    <n v="20.666666666666668"/>
    <n v="357"/>
    <n v="334879209"/>
  </r>
  <r>
    <x v="146"/>
    <x v="6"/>
    <x v="0"/>
    <x v="5"/>
    <x v="9"/>
    <x v="4"/>
    <n v="121"/>
    <x v="21"/>
    <n v="1"/>
    <x v="0"/>
    <n v="60"/>
    <x v="242"/>
    <n v="785761"/>
    <n v="3826"/>
    <n v="63.766666666666666"/>
    <n v="688"/>
    <n v="540603568"/>
  </r>
  <r>
    <x v="146"/>
    <x v="6"/>
    <x v="0"/>
    <x v="130"/>
    <x v="13"/>
    <x v="3"/>
    <n v="113"/>
    <x v="14"/>
    <n v="1"/>
    <x v="0"/>
    <n v="60"/>
    <x v="242"/>
    <n v="754038"/>
    <n v="4631"/>
    <n v="77.183333333333337"/>
    <n v="319"/>
    <n v="240538122"/>
  </r>
  <r>
    <x v="146"/>
    <x v="6"/>
    <x v="0"/>
    <x v="160"/>
    <x v="11"/>
    <x v="5"/>
    <n v="126"/>
    <x v="10"/>
    <n v="3"/>
    <x v="2"/>
    <n v="37"/>
    <x v="230"/>
    <n v="662463"/>
    <n v="2411"/>
    <n v="40.18333333333333"/>
    <n v="594"/>
    <n v="393503022"/>
  </r>
  <r>
    <x v="146"/>
    <x v="6"/>
    <x v="0"/>
    <x v="221"/>
    <x v="3"/>
    <x v="4"/>
    <n v="116"/>
    <x v="13"/>
    <n v="2"/>
    <x v="1"/>
    <n v="131"/>
    <x v="194"/>
    <n v="67714"/>
    <n v="2457"/>
    <n v="40.950000000000003"/>
    <n v="411"/>
    <n v="27830454"/>
  </r>
  <r>
    <x v="147"/>
    <x v="6"/>
    <x v="0"/>
    <x v="159"/>
    <x v="4"/>
    <x v="3"/>
    <n v="117"/>
    <x v="12"/>
    <n v="3"/>
    <x v="2"/>
    <n v="238"/>
    <x v="238"/>
    <n v="809691"/>
    <n v="3563"/>
    <n v="59.383333333333333"/>
    <n v="591"/>
    <n v="478527381"/>
  </r>
  <r>
    <x v="147"/>
    <x v="6"/>
    <x v="0"/>
    <x v="10"/>
    <x v="13"/>
    <x v="3"/>
    <n v="120"/>
    <x v="3"/>
    <n v="1"/>
    <x v="0"/>
    <n v="85"/>
    <x v="259"/>
    <n v="525545"/>
    <n v="4784"/>
    <n v="79.733333333333334"/>
    <n v="384"/>
    <n v="201809280"/>
  </r>
  <r>
    <x v="147"/>
    <x v="6"/>
    <x v="0"/>
    <x v="127"/>
    <x v="3"/>
    <x v="3"/>
    <n v="123"/>
    <x v="15"/>
    <n v="3"/>
    <x v="2"/>
    <n v="80"/>
    <x v="96"/>
    <n v="10950"/>
    <n v="1995"/>
    <n v="33.25"/>
    <n v="622"/>
    <n v="6810900"/>
  </r>
  <r>
    <x v="148"/>
    <x v="6"/>
    <x v="0"/>
    <x v="268"/>
    <x v="17"/>
    <x v="5"/>
    <n v="113"/>
    <x v="14"/>
    <n v="3"/>
    <x v="2"/>
    <n v="224"/>
    <x v="140"/>
    <n v="858702"/>
    <n v="2550"/>
    <n v="42.5"/>
    <n v="386"/>
    <n v="331458972"/>
  </r>
  <r>
    <x v="148"/>
    <x v="6"/>
    <x v="0"/>
    <x v="299"/>
    <x v="22"/>
    <x v="3"/>
    <n v="118"/>
    <x v="6"/>
    <n v="1"/>
    <x v="0"/>
    <n v="57"/>
    <x v="163"/>
    <n v="809916"/>
    <n v="1009"/>
    <n v="16.816666666666666"/>
    <n v="486"/>
    <n v="393619176"/>
  </r>
  <r>
    <x v="148"/>
    <x v="6"/>
    <x v="0"/>
    <x v="236"/>
    <x v="9"/>
    <x v="5"/>
    <n v="121"/>
    <x v="21"/>
    <n v="2"/>
    <x v="1"/>
    <n v="190"/>
    <x v="33"/>
    <n v="443098"/>
    <n v="3149"/>
    <n v="52.483333333333334"/>
    <n v="397"/>
    <n v="175909906"/>
  </r>
  <r>
    <x v="148"/>
    <x v="6"/>
    <x v="0"/>
    <x v="5"/>
    <x v="9"/>
    <x v="3"/>
    <n v="124"/>
    <x v="4"/>
    <n v="3"/>
    <x v="2"/>
    <n v="117"/>
    <x v="120"/>
    <n v="123983"/>
    <n v="3988"/>
    <n v="66.466666666666669"/>
    <n v="419"/>
    <n v="51948877"/>
  </r>
  <r>
    <x v="149"/>
    <x v="6"/>
    <x v="0"/>
    <x v="310"/>
    <x v="16"/>
    <x v="3"/>
    <n v="112"/>
    <x v="16"/>
    <n v="2"/>
    <x v="1"/>
    <n v="15"/>
    <x v="192"/>
    <n v="971132"/>
    <n v="3357"/>
    <n v="55.95"/>
    <n v="423"/>
    <n v="410788836"/>
  </r>
  <r>
    <x v="149"/>
    <x v="6"/>
    <x v="0"/>
    <x v="60"/>
    <x v="9"/>
    <x v="3"/>
    <n v="116"/>
    <x v="13"/>
    <n v="1"/>
    <x v="0"/>
    <n v="177"/>
    <x v="137"/>
    <n v="923345"/>
    <n v="488"/>
    <n v="8.1333333333333329"/>
    <n v="335"/>
    <n v="309320575"/>
  </r>
  <r>
    <x v="149"/>
    <x v="6"/>
    <x v="0"/>
    <x v="263"/>
    <x v="24"/>
    <x v="3"/>
    <n v="124"/>
    <x v="4"/>
    <n v="2"/>
    <x v="1"/>
    <n v="229"/>
    <x v="91"/>
    <n v="907073"/>
    <n v="2940"/>
    <n v="49"/>
    <n v="573"/>
    <n v="519752829"/>
  </r>
  <r>
    <x v="149"/>
    <x v="6"/>
    <x v="0"/>
    <x v="213"/>
    <x v="12"/>
    <x v="3"/>
    <n v="113"/>
    <x v="14"/>
    <n v="2"/>
    <x v="1"/>
    <n v="176"/>
    <x v="55"/>
    <n v="851162"/>
    <n v="850"/>
    <n v="14.166666666666666"/>
    <n v="464"/>
    <n v="394939168"/>
  </r>
  <r>
    <x v="149"/>
    <x v="6"/>
    <x v="0"/>
    <x v="150"/>
    <x v="22"/>
    <x v="3"/>
    <n v="119"/>
    <x v="1"/>
    <n v="3"/>
    <x v="2"/>
    <n v="138"/>
    <x v="256"/>
    <n v="788595"/>
    <n v="1434"/>
    <n v="23.9"/>
    <n v="466"/>
    <n v="367485270"/>
  </r>
  <r>
    <x v="149"/>
    <x v="6"/>
    <x v="0"/>
    <x v="136"/>
    <x v="12"/>
    <x v="4"/>
    <n v="133"/>
    <x v="5"/>
    <n v="3"/>
    <x v="2"/>
    <n v="158"/>
    <x v="86"/>
    <n v="675637"/>
    <n v="3218"/>
    <n v="53.633333333333333"/>
    <n v="304"/>
    <n v="205393648"/>
  </r>
  <r>
    <x v="149"/>
    <x v="6"/>
    <x v="0"/>
    <x v="245"/>
    <x v="12"/>
    <x v="3"/>
    <n v="122"/>
    <x v="7"/>
    <n v="3"/>
    <x v="2"/>
    <n v="245"/>
    <x v="149"/>
    <n v="422608"/>
    <n v="2306"/>
    <n v="38.43333333333333"/>
    <n v="575"/>
    <n v="242999600"/>
  </r>
  <r>
    <x v="149"/>
    <x v="6"/>
    <x v="0"/>
    <x v="60"/>
    <x v="3"/>
    <x v="2"/>
    <n v="121"/>
    <x v="21"/>
    <n v="3"/>
    <x v="2"/>
    <n v="122"/>
    <x v="166"/>
    <n v="377006"/>
    <n v="4315"/>
    <n v="71.916666666666671"/>
    <n v="632"/>
    <n v="238267792"/>
  </r>
  <r>
    <x v="149"/>
    <x v="6"/>
    <x v="0"/>
    <x v="216"/>
    <x v="25"/>
    <x v="4"/>
    <n v="116"/>
    <x v="13"/>
    <n v="2"/>
    <x v="1"/>
    <n v="127"/>
    <x v="251"/>
    <n v="205816"/>
    <n v="1128"/>
    <n v="18.8"/>
    <n v="404"/>
    <n v="83149664"/>
  </r>
  <r>
    <x v="149"/>
    <x v="6"/>
    <x v="0"/>
    <x v="160"/>
    <x v="17"/>
    <x v="1"/>
    <n v="128"/>
    <x v="11"/>
    <n v="2"/>
    <x v="1"/>
    <n v="13"/>
    <x v="200"/>
    <n v="192697"/>
    <n v="2061"/>
    <n v="34.35"/>
    <n v="643"/>
    <n v="123904171"/>
  </r>
  <r>
    <x v="149"/>
    <x v="6"/>
    <x v="0"/>
    <x v="43"/>
    <x v="19"/>
    <x v="3"/>
    <n v="121"/>
    <x v="21"/>
    <n v="3"/>
    <x v="2"/>
    <n v="92"/>
    <x v="69"/>
    <n v="106373"/>
    <n v="2581"/>
    <n v="43.016666666666666"/>
    <n v="693"/>
    <n v="73716489"/>
  </r>
  <r>
    <x v="149"/>
    <x v="6"/>
    <x v="0"/>
    <x v="223"/>
    <x v="23"/>
    <x v="5"/>
    <n v="123"/>
    <x v="15"/>
    <n v="1"/>
    <x v="0"/>
    <n v="130"/>
    <x v="239"/>
    <n v="1208"/>
    <n v="1334"/>
    <n v="22.233333333333334"/>
    <n v="415"/>
    <n v="501320"/>
  </r>
  <r>
    <x v="150"/>
    <x v="6"/>
    <x v="0"/>
    <x v="272"/>
    <x v="25"/>
    <x v="5"/>
    <n v="121"/>
    <x v="21"/>
    <n v="1"/>
    <x v="0"/>
    <n v="56"/>
    <x v="29"/>
    <n v="988183"/>
    <n v="360"/>
    <n v="6"/>
    <n v="535"/>
    <n v="528677905"/>
  </r>
  <r>
    <x v="150"/>
    <x v="6"/>
    <x v="0"/>
    <x v="67"/>
    <x v="13"/>
    <x v="3"/>
    <n v="131"/>
    <x v="17"/>
    <n v="3"/>
    <x v="2"/>
    <n v="22"/>
    <x v="264"/>
    <n v="982610"/>
    <n v="2945"/>
    <n v="49.083333333333336"/>
    <n v="481"/>
    <n v="472635410"/>
  </r>
  <r>
    <x v="150"/>
    <x v="6"/>
    <x v="0"/>
    <x v="46"/>
    <x v="18"/>
    <x v="5"/>
    <n v="113"/>
    <x v="14"/>
    <n v="1"/>
    <x v="0"/>
    <n v="172"/>
    <x v="106"/>
    <n v="591537"/>
    <n v="3002"/>
    <n v="50.033333333333331"/>
    <n v="382"/>
    <n v="225967134"/>
  </r>
  <r>
    <x v="150"/>
    <x v="6"/>
    <x v="0"/>
    <x v="51"/>
    <x v="24"/>
    <x v="4"/>
    <n v="126"/>
    <x v="10"/>
    <n v="2"/>
    <x v="1"/>
    <n v="85"/>
    <x v="259"/>
    <n v="564722"/>
    <n v="4055"/>
    <n v="67.583333333333329"/>
    <n v="343"/>
    <n v="193699646"/>
  </r>
  <r>
    <x v="150"/>
    <x v="6"/>
    <x v="0"/>
    <x v="254"/>
    <x v="25"/>
    <x v="3"/>
    <n v="132"/>
    <x v="18"/>
    <n v="3"/>
    <x v="2"/>
    <n v="213"/>
    <x v="151"/>
    <n v="457827"/>
    <n v="2332"/>
    <n v="38.866666666666667"/>
    <n v="459"/>
    <n v="210142593"/>
  </r>
  <r>
    <x v="150"/>
    <x v="6"/>
    <x v="0"/>
    <x v="124"/>
    <x v="5"/>
    <x v="5"/>
    <n v="115"/>
    <x v="20"/>
    <n v="3"/>
    <x v="2"/>
    <n v="90"/>
    <x v="70"/>
    <n v="142704"/>
    <n v="1866"/>
    <n v="31.1"/>
    <n v="357"/>
    <n v="50945328"/>
  </r>
  <r>
    <x v="150"/>
    <x v="6"/>
    <x v="0"/>
    <x v="228"/>
    <x v="22"/>
    <x v="5"/>
    <n v="114"/>
    <x v="9"/>
    <n v="3"/>
    <x v="2"/>
    <n v="133"/>
    <x v="4"/>
    <n v="12905"/>
    <n v="3874"/>
    <n v="64.566666666666663"/>
    <n v="399"/>
    <n v="5149095"/>
  </r>
  <r>
    <x v="151"/>
    <x v="6"/>
    <x v="0"/>
    <x v="255"/>
    <x v="7"/>
    <x v="3"/>
    <n v="119"/>
    <x v="1"/>
    <n v="2"/>
    <x v="1"/>
    <n v="38"/>
    <x v="90"/>
    <n v="982022"/>
    <n v="828"/>
    <n v="13.8"/>
    <n v="675"/>
    <n v="662864850"/>
  </r>
  <r>
    <x v="151"/>
    <x v="6"/>
    <x v="0"/>
    <x v="48"/>
    <x v="21"/>
    <x v="3"/>
    <n v="116"/>
    <x v="13"/>
    <n v="2"/>
    <x v="1"/>
    <n v="73"/>
    <x v="16"/>
    <n v="720492"/>
    <n v="225"/>
    <n v="3.75"/>
    <n v="547"/>
    <n v="394109124"/>
  </r>
  <r>
    <x v="151"/>
    <x v="6"/>
    <x v="0"/>
    <x v="309"/>
    <x v="2"/>
    <x v="1"/>
    <n v="125"/>
    <x v="2"/>
    <n v="1"/>
    <x v="0"/>
    <n v="10"/>
    <x v="81"/>
    <n v="568595"/>
    <n v="3755"/>
    <n v="62.583333333333336"/>
    <n v="686"/>
    <n v="390056170"/>
  </r>
  <r>
    <x v="151"/>
    <x v="6"/>
    <x v="0"/>
    <x v="44"/>
    <x v="27"/>
    <x v="5"/>
    <n v="112"/>
    <x v="16"/>
    <n v="2"/>
    <x v="1"/>
    <n v="95"/>
    <x v="265"/>
    <n v="480211"/>
    <n v="4397"/>
    <n v="73.283333333333331"/>
    <n v="326"/>
    <n v="156548786"/>
  </r>
  <r>
    <x v="151"/>
    <x v="6"/>
    <x v="0"/>
    <x v="279"/>
    <x v="24"/>
    <x v="3"/>
    <n v="123"/>
    <x v="15"/>
    <n v="1"/>
    <x v="0"/>
    <n v="90"/>
    <x v="70"/>
    <n v="302491"/>
    <n v="4681"/>
    <n v="78.016666666666666"/>
    <n v="396"/>
    <n v="119786436"/>
  </r>
  <r>
    <x v="151"/>
    <x v="6"/>
    <x v="0"/>
    <x v="216"/>
    <x v="2"/>
    <x v="3"/>
    <n v="118"/>
    <x v="6"/>
    <n v="1"/>
    <x v="0"/>
    <n v="123"/>
    <x v="61"/>
    <n v="288772"/>
    <n v="403"/>
    <n v="6.7166666666666668"/>
    <n v="424"/>
    <n v="122439328"/>
  </r>
  <r>
    <x v="151"/>
    <x v="6"/>
    <x v="0"/>
    <x v="55"/>
    <x v="22"/>
    <x v="3"/>
    <n v="125"/>
    <x v="2"/>
    <n v="1"/>
    <x v="0"/>
    <n v="14"/>
    <x v="204"/>
    <n v="100012"/>
    <n v="1610"/>
    <n v="26.833333333333332"/>
    <n v="400"/>
    <n v="40004800"/>
  </r>
  <r>
    <x v="152"/>
    <x v="6"/>
    <x v="0"/>
    <x v="281"/>
    <x v="17"/>
    <x v="0"/>
    <n v="117"/>
    <x v="12"/>
    <n v="2"/>
    <x v="1"/>
    <n v="122"/>
    <x v="166"/>
    <n v="970612"/>
    <n v="4462"/>
    <n v="74.36666666666666"/>
    <n v="508"/>
    <n v="493070896"/>
  </r>
  <r>
    <x v="152"/>
    <x v="6"/>
    <x v="0"/>
    <x v="50"/>
    <x v="9"/>
    <x v="0"/>
    <n v="125"/>
    <x v="2"/>
    <n v="1"/>
    <x v="0"/>
    <n v="80"/>
    <x v="96"/>
    <n v="943458"/>
    <n v="2474"/>
    <n v="41.233333333333334"/>
    <n v="512"/>
    <n v="483050496"/>
  </r>
  <r>
    <x v="152"/>
    <x v="6"/>
    <x v="0"/>
    <x v="270"/>
    <x v="6"/>
    <x v="0"/>
    <n v="118"/>
    <x v="6"/>
    <n v="1"/>
    <x v="0"/>
    <n v="135"/>
    <x v="97"/>
    <n v="930751"/>
    <n v="1309"/>
    <n v="21.816666666666666"/>
    <n v="415"/>
    <n v="386261665"/>
  </r>
  <r>
    <x v="152"/>
    <x v="6"/>
    <x v="0"/>
    <x v="103"/>
    <x v="28"/>
    <x v="0"/>
    <n v="116"/>
    <x v="13"/>
    <n v="2"/>
    <x v="1"/>
    <n v="179"/>
    <x v="11"/>
    <n v="755324"/>
    <n v="4947"/>
    <n v="82.45"/>
    <n v="648"/>
    <n v="489449952"/>
  </r>
  <r>
    <x v="152"/>
    <x v="6"/>
    <x v="0"/>
    <x v="18"/>
    <x v="16"/>
    <x v="0"/>
    <n v="113"/>
    <x v="14"/>
    <n v="3"/>
    <x v="2"/>
    <n v="26"/>
    <x v="182"/>
    <n v="681431"/>
    <n v="4178"/>
    <n v="69.63333333333334"/>
    <n v="346"/>
    <n v="235775126"/>
  </r>
  <r>
    <x v="152"/>
    <x v="6"/>
    <x v="0"/>
    <x v="211"/>
    <x v="18"/>
    <x v="0"/>
    <n v="127"/>
    <x v="8"/>
    <n v="1"/>
    <x v="0"/>
    <n v="74"/>
    <x v="173"/>
    <n v="517631"/>
    <n v="2095"/>
    <n v="34.916666666666664"/>
    <n v="634"/>
    <n v="328178054"/>
  </r>
  <r>
    <x v="152"/>
    <x v="6"/>
    <x v="0"/>
    <x v="77"/>
    <x v="15"/>
    <x v="0"/>
    <n v="113"/>
    <x v="14"/>
    <n v="2"/>
    <x v="1"/>
    <n v="254"/>
    <x v="52"/>
    <n v="416846"/>
    <n v="1966"/>
    <n v="32.766666666666666"/>
    <n v="339"/>
    <n v="141310794"/>
  </r>
  <r>
    <x v="152"/>
    <x v="6"/>
    <x v="0"/>
    <x v="38"/>
    <x v="26"/>
    <x v="0"/>
    <n v="124"/>
    <x v="4"/>
    <n v="1"/>
    <x v="0"/>
    <n v="207"/>
    <x v="252"/>
    <n v="412916"/>
    <n v="2159"/>
    <n v="35.983333333333334"/>
    <n v="391"/>
    <n v="161450156"/>
  </r>
  <r>
    <x v="152"/>
    <x v="6"/>
    <x v="0"/>
    <x v="311"/>
    <x v="1"/>
    <x v="0"/>
    <n v="122"/>
    <x v="7"/>
    <n v="2"/>
    <x v="1"/>
    <n v="37"/>
    <x v="230"/>
    <n v="307096"/>
    <n v="407"/>
    <n v="6.7833333333333332"/>
    <n v="283"/>
    <n v="86908168"/>
  </r>
  <r>
    <x v="152"/>
    <x v="6"/>
    <x v="0"/>
    <x v="181"/>
    <x v="17"/>
    <x v="3"/>
    <n v="125"/>
    <x v="2"/>
    <n v="2"/>
    <x v="1"/>
    <n v="10"/>
    <x v="81"/>
    <n v="229691"/>
    <n v="3702"/>
    <n v="61.7"/>
    <n v="430"/>
    <n v="98767130"/>
  </r>
  <r>
    <x v="152"/>
    <x v="6"/>
    <x v="0"/>
    <x v="122"/>
    <x v="0"/>
    <x v="0"/>
    <n v="133"/>
    <x v="5"/>
    <n v="2"/>
    <x v="1"/>
    <n v="248"/>
    <x v="243"/>
    <n v="149323"/>
    <n v="1686"/>
    <n v="28.1"/>
    <n v="488"/>
    <n v="72869624"/>
  </r>
  <r>
    <x v="152"/>
    <x v="6"/>
    <x v="0"/>
    <x v="227"/>
    <x v="7"/>
    <x v="0"/>
    <n v="126"/>
    <x v="10"/>
    <n v="2"/>
    <x v="1"/>
    <n v="119"/>
    <x v="129"/>
    <n v="101810"/>
    <n v="1044"/>
    <n v="17.399999999999999"/>
    <n v="482"/>
    <n v="49072420"/>
  </r>
  <r>
    <x v="152"/>
    <x v="6"/>
    <x v="0"/>
    <x v="56"/>
    <x v="26"/>
    <x v="0"/>
    <n v="129"/>
    <x v="0"/>
    <n v="3"/>
    <x v="2"/>
    <n v="234"/>
    <x v="78"/>
    <n v="47208"/>
    <n v="1391"/>
    <n v="23.183333333333334"/>
    <n v="518"/>
    <n v="24453744"/>
  </r>
  <r>
    <x v="153"/>
    <x v="6"/>
    <x v="0"/>
    <x v="270"/>
    <x v="26"/>
    <x v="4"/>
    <n v="130"/>
    <x v="19"/>
    <n v="3"/>
    <x v="2"/>
    <n v="73"/>
    <x v="16"/>
    <n v="956647"/>
    <n v="3011"/>
    <n v="50.18333333333333"/>
    <n v="612"/>
    <n v="585467964"/>
  </r>
  <r>
    <x v="153"/>
    <x v="6"/>
    <x v="0"/>
    <x v="259"/>
    <x v="25"/>
    <x v="3"/>
    <n v="120"/>
    <x v="3"/>
    <n v="2"/>
    <x v="1"/>
    <n v="199"/>
    <x v="45"/>
    <n v="482688"/>
    <n v="549"/>
    <n v="9.15"/>
    <n v="338"/>
    <n v="163148544"/>
  </r>
  <r>
    <x v="153"/>
    <x v="6"/>
    <x v="0"/>
    <x v="45"/>
    <x v="26"/>
    <x v="3"/>
    <n v="119"/>
    <x v="1"/>
    <n v="3"/>
    <x v="2"/>
    <n v="86"/>
    <x v="47"/>
    <n v="472167"/>
    <n v="1407"/>
    <n v="23.45"/>
    <n v="640"/>
    <n v="302186880"/>
  </r>
  <r>
    <x v="153"/>
    <x v="6"/>
    <x v="0"/>
    <x v="297"/>
    <x v="14"/>
    <x v="3"/>
    <n v="114"/>
    <x v="9"/>
    <n v="1"/>
    <x v="0"/>
    <n v="27"/>
    <x v="38"/>
    <n v="415929"/>
    <n v="3220"/>
    <n v="53.666666666666664"/>
    <n v="402"/>
    <n v="167203458"/>
  </r>
  <r>
    <x v="153"/>
    <x v="6"/>
    <x v="0"/>
    <x v="197"/>
    <x v="12"/>
    <x v="3"/>
    <n v="116"/>
    <x v="13"/>
    <n v="3"/>
    <x v="2"/>
    <n v="135"/>
    <x v="97"/>
    <n v="89218"/>
    <n v="2325"/>
    <n v="38.75"/>
    <n v="416"/>
    <n v="37114688"/>
  </r>
  <r>
    <x v="154"/>
    <x v="6"/>
    <x v="0"/>
    <x v="220"/>
    <x v="9"/>
    <x v="4"/>
    <n v="121"/>
    <x v="21"/>
    <n v="3"/>
    <x v="2"/>
    <n v="248"/>
    <x v="243"/>
    <n v="501844"/>
    <n v="3961"/>
    <n v="66.016666666666666"/>
    <n v="573"/>
    <n v="287556612"/>
  </r>
  <r>
    <x v="154"/>
    <x v="6"/>
    <x v="0"/>
    <x v="123"/>
    <x v="12"/>
    <x v="1"/>
    <n v="112"/>
    <x v="16"/>
    <n v="3"/>
    <x v="2"/>
    <n v="227"/>
    <x v="202"/>
    <n v="404409"/>
    <n v="1377"/>
    <n v="22.95"/>
    <n v="305"/>
    <n v="123344745"/>
  </r>
  <r>
    <x v="155"/>
    <x v="6"/>
    <x v="0"/>
    <x v="248"/>
    <x v="15"/>
    <x v="3"/>
    <n v="116"/>
    <x v="13"/>
    <n v="2"/>
    <x v="1"/>
    <n v="139"/>
    <x v="23"/>
    <n v="120897"/>
    <n v="1220"/>
    <n v="20.333333333333332"/>
    <n v="455"/>
    <n v="55008135"/>
  </r>
  <r>
    <x v="155"/>
    <x v="6"/>
    <x v="0"/>
    <x v="252"/>
    <x v="20"/>
    <x v="3"/>
    <n v="121"/>
    <x v="21"/>
    <n v="2"/>
    <x v="1"/>
    <n v="268"/>
    <x v="253"/>
    <n v="39617"/>
    <n v="3659"/>
    <n v="60.983333333333334"/>
    <n v="545"/>
    <n v="21591265"/>
  </r>
  <r>
    <x v="156"/>
    <x v="6"/>
    <x v="0"/>
    <x v="22"/>
    <x v="22"/>
    <x v="1"/>
    <n v="117"/>
    <x v="12"/>
    <n v="1"/>
    <x v="0"/>
    <n v="178"/>
    <x v="216"/>
    <n v="741184"/>
    <n v="3451"/>
    <n v="57.516666666666666"/>
    <n v="694"/>
    <n v="514381696"/>
  </r>
  <r>
    <x v="156"/>
    <x v="6"/>
    <x v="0"/>
    <x v="22"/>
    <x v="26"/>
    <x v="5"/>
    <n v="122"/>
    <x v="7"/>
    <n v="3"/>
    <x v="2"/>
    <n v="219"/>
    <x v="74"/>
    <n v="657875"/>
    <n v="3075"/>
    <n v="51.25"/>
    <n v="699"/>
    <n v="459854625"/>
  </r>
  <r>
    <x v="156"/>
    <x v="6"/>
    <x v="0"/>
    <x v="137"/>
    <x v="19"/>
    <x v="4"/>
    <n v="115"/>
    <x v="20"/>
    <n v="2"/>
    <x v="1"/>
    <n v="258"/>
    <x v="169"/>
    <n v="517463"/>
    <n v="2979"/>
    <n v="49.65"/>
    <n v="443"/>
    <n v="229236109"/>
  </r>
  <r>
    <x v="156"/>
    <x v="6"/>
    <x v="0"/>
    <x v="229"/>
    <x v="12"/>
    <x v="3"/>
    <n v="118"/>
    <x v="6"/>
    <n v="1"/>
    <x v="0"/>
    <n v="157"/>
    <x v="233"/>
    <n v="499106"/>
    <n v="2875"/>
    <n v="47.916666666666664"/>
    <n v="661"/>
    <n v="329909066"/>
  </r>
  <r>
    <x v="156"/>
    <x v="6"/>
    <x v="0"/>
    <x v="256"/>
    <x v="11"/>
    <x v="5"/>
    <n v="132"/>
    <x v="18"/>
    <n v="3"/>
    <x v="2"/>
    <n v="191"/>
    <x v="220"/>
    <n v="457745"/>
    <n v="2154"/>
    <n v="35.9"/>
    <n v="497"/>
    <n v="227499265"/>
  </r>
  <r>
    <x v="157"/>
    <x v="6"/>
    <x v="0"/>
    <x v="184"/>
    <x v="13"/>
    <x v="1"/>
    <n v="118"/>
    <x v="6"/>
    <n v="2"/>
    <x v="1"/>
    <n v="101"/>
    <x v="92"/>
    <n v="916494"/>
    <n v="4052"/>
    <n v="67.533333333333331"/>
    <n v="288"/>
    <n v="263950272"/>
  </r>
  <r>
    <x v="157"/>
    <x v="6"/>
    <x v="0"/>
    <x v="176"/>
    <x v="12"/>
    <x v="3"/>
    <n v="120"/>
    <x v="3"/>
    <n v="3"/>
    <x v="2"/>
    <n v="207"/>
    <x v="252"/>
    <n v="696874"/>
    <n v="4159"/>
    <n v="69.316666666666663"/>
    <n v="631"/>
    <n v="439727494"/>
  </r>
  <r>
    <x v="157"/>
    <x v="6"/>
    <x v="0"/>
    <x v="300"/>
    <x v="6"/>
    <x v="5"/>
    <n v="128"/>
    <x v="11"/>
    <n v="1"/>
    <x v="0"/>
    <n v="67"/>
    <x v="263"/>
    <n v="593409"/>
    <n v="357"/>
    <n v="5.95"/>
    <n v="572"/>
    <n v="339429948"/>
  </r>
  <r>
    <x v="157"/>
    <x v="6"/>
    <x v="0"/>
    <x v="210"/>
    <x v="26"/>
    <x v="3"/>
    <n v="124"/>
    <x v="4"/>
    <n v="2"/>
    <x v="1"/>
    <n v="95"/>
    <x v="265"/>
    <n v="568936"/>
    <n v="16"/>
    <n v="0.26666666666666666"/>
    <n v="685"/>
    <n v="389721160"/>
  </r>
  <r>
    <x v="157"/>
    <x v="6"/>
    <x v="0"/>
    <x v="92"/>
    <x v="11"/>
    <x v="3"/>
    <n v="116"/>
    <x v="13"/>
    <n v="2"/>
    <x v="1"/>
    <n v="187"/>
    <x v="160"/>
    <n v="457902"/>
    <n v="4491"/>
    <n v="74.849999999999994"/>
    <n v="291"/>
    <n v="133249482"/>
  </r>
  <r>
    <x v="157"/>
    <x v="6"/>
    <x v="0"/>
    <x v="104"/>
    <x v="9"/>
    <x v="3"/>
    <n v="114"/>
    <x v="9"/>
    <n v="1"/>
    <x v="0"/>
    <n v="183"/>
    <x v="7"/>
    <n v="387414"/>
    <n v="4935"/>
    <n v="82.25"/>
    <n v="594"/>
    <n v="230123916"/>
  </r>
  <r>
    <x v="157"/>
    <x v="6"/>
    <x v="0"/>
    <x v="44"/>
    <x v="2"/>
    <x v="3"/>
    <n v="123"/>
    <x v="15"/>
    <n v="1"/>
    <x v="0"/>
    <n v="154"/>
    <x v="3"/>
    <n v="261658"/>
    <n v="52"/>
    <n v="0.8666666666666667"/>
    <n v="575"/>
    <n v="150453350"/>
  </r>
  <r>
    <x v="157"/>
    <x v="6"/>
    <x v="0"/>
    <x v="121"/>
    <x v="4"/>
    <x v="5"/>
    <n v="125"/>
    <x v="2"/>
    <n v="3"/>
    <x v="2"/>
    <n v="174"/>
    <x v="161"/>
    <n v="33562"/>
    <n v="3343"/>
    <n v="55.716666666666669"/>
    <n v="409"/>
    <n v="13726858"/>
  </r>
  <r>
    <x v="157"/>
    <x v="6"/>
    <x v="0"/>
    <x v="228"/>
    <x v="13"/>
    <x v="3"/>
    <n v="129"/>
    <x v="0"/>
    <n v="1"/>
    <x v="0"/>
    <n v="28"/>
    <x v="222"/>
    <n v="26476"/>
    <n v="2002"/>
    <n v="33.366666666666667"/>
    <n v="316"/>
    <n v="8366416"/>
  </r>
  <r>
    <x v="158"/>
    <x v="6"/>
    <x v="0"/>
    <x v="26"/>
    <x v="24"/>
    <x v="3"/>
    <n v="125"/>
    <x v="2"/>
    <n v="3"/>
    <x v="2"/>
    <n v="28"/>
    <x v="222"/>
    <n v="814796"/>
    <n v="3869"/>
    <n v="64.483333333333334"/>
    <n v="635"/>
    <n v="517395460"/>
  </r>
  <r>
    <x v="158"/>
    <x v="6"/>
    <x v="0"/>
    <x v="153"/>
    <x v="5"/>
    <x v="3"/>
    <n v="129"/>
    <x v="0"/>
    <n v="3"/>
    <x v="2"/>
    <n v="110"/>
    <x v="17"/>
    <n v="732455"/>
    <n v="642"/>
    <n v="10.7"/>
    <n v="343"/>
    <n v="251232065"/>
  </r>
  <r>
    <x v="158"/>
    <x v="6"/>
    <x v="0"/>
    <x v="129"/>
    <x v="11"/>
    <x v="5"/>
    <n v="130"/>
    <x v="19"/>
    <n v="1"/>
    <x v="0"/>
    <n v="17"/>
    <x v="177"/>
    <n v="683531"/>
    <n v="2765"/>
    <n v="46.083333333333336"/>
    <n v="358"/>
    <n v="244704098"/>
  </r>
  <r>
    <x v="158"/>
    <x v="6"/>
    <x v="0"/>
    <x v="312"/>
    <x v="25"/>
    <x v="3"/>
    <n v="123"/>
    <x v="15"/>
    <n v="1"/>
    <x v="0"/>
    <n v="6"/>
    <x v="237"/>
    <n v="539242"/>
    <n v="510"/>
    <n v="8.5"/>
    <n v="364"/>
    <n v="196284088"/>
  </r>
  <r>
    <x v="158"/>
    <x v="6"/>
    <x v="0"/>
    <x v="199"/>
    <x v="10"/>
    <x v="5"/>
    <n v="129"/>
    <x v="0"/>
    <n v="3"/>
    <x v="2"/>
    <n v="56"/>
    <x v="29"/>
    <n v="367367"/>
    <n v="3927"/>
    <n v="65.45"/>
    <n v="678"/>
    <n v="249074826"/>
  </r>
  <r>
    <x v="158"/>
    <x v="6"/>
    <x v="0"/>
    <x v="113"/>
    <x v="15"/>
    <x v="3"/>
    <n v="122"/>
    <x v="7"/>
    <n v="3"/>
    <x v="2"/>
    <n v="187"/>
    <x v="160"/>
    <n v="77860"/>
    <n v="788"/>
    <n v="13.133333333333333"/>
    <n v="525"/>
    <n v="40876500"/>
  </r>
  <r>
    <x v="159"/>
    <x v="6"/>
    <x v="0"/>
    <x v="231"/>
    <x v="17"/>
    <x v="0"/>
    <n v="120"/>
    <x v="3"/>
    <n v="2"/>
    <x v="1"/>
    <n v="1"/>
    <x v="232"/>
    <n v="743784"/>
    <n v="842"/>
    <n v="14.033333333333333"/>
    <n v="539"/>
    <n v="400899576"/>
  </r>
  <r>
    <x v="159"/>
    <x v="6"/>
    <x v="0"/>
    <x v="309"/>
    <x v="8"/>
    <x v="0"/>
    <n v="126"/>
    <x v="10"/>
    <n v="3"/>
    <x v="2"/>
    <n v="131"/>
    <x v="194"/>
    <n v="577894"/>
    <n v="3815"/>
    <n v="63.583333333333336"/>
    <n v="406"/>
    <n v="234624964"/>
  </r>
  <r>
    <x v="159"/>
    <x v="6"/>
    <x v="0"/>
    <x v="173"/>
    <x v="12"/>
    <x v="0"/>
    <n v="132"/>
    <x v="18"/>
    <n v="2"/>
    <x v="1"/>
    <n v="61"/>
    <x v="240"/>
    <n v="552782"/>
    <n v="1561"/>
    <n v="26.016666666666666"/>
    <n v="542"/>
    <n v="299607844"/>
  </r>
  <r>
    <x v="159"/>
    <x v="6"/>
    <x v="0"/>
    <x v="305"/>
    <x v="21"/>
    <x v="0"/>
    <n v="132"/>
    <x v="18"/>
    <n v="1"/>
    <x v="0"/>
    <n v="109"/>
    <x v="212"/>
    <n v="340677"/>
    <n v="1776"/>
    <n v="29.6"/>
    <n v="394"/>
    <n v="134226738"/>
  </r>
  <r>
    <x v="159"/>
    <x v="6"/>
    <x v="0"/>
    <x v="236"/>
    <x v="28"/>
    <x v="3"/>
    <n v="116"/>
    <x v="13"/>
    <n v="1"/>
    <x v="0"/>
    <n v="5"/>
    <x v="224"/>
    <n v="280843"/>
    <n v="3895"/>
    <n v="64.916666666666671"/>
    <n v="454"/>
    <n v="127502722"/>
  </r>
  <r>
    <x v="160"/>
    <x v="6"/>
    <x v="0"/>
    <x v="227"/>
    <x v="22"/>
    <x v="5"/>
    <n v="124"/>
    <x v="4"/>
    <n v="3"/>
    <x v="2"/>
    <n v="183"/>
    <x v="7"/>
    <n v="918308"/>
    <n v="634"/>
    <n v="10.566666666666666"/>
    <n v="561"/>
    <n v="515170788"/>
  </r>
  <r>
    <x v="160"/>
    <x v="6"/>
    <x v="0"/>
    <x v="218"/>
    <x v="23"/>
    <x v="3"/>
    <n v="114"/>
    <x v="9"/>
    <n v="3"/>
    <x v="2"/>
    <n v="141"/>
    <x v="248"/>
    <n v="322956"/>
    <n v="2774"/>
    <n v="46.233333333333334"/>
    <n v="694"/>
    <n v="224131464"/>
  </r>
  <r>
    <x v="161"/>
    <x v="6"/>
    <x v="0"/>
    <x v="87"/>
    <x v="1"/>
    <x v="3"/>
    <n v="125"/>
    <x v="2"/>
    <n v="3"/>
    <x v="2"/>
    <n v="132"/>
    <x v="64"/>
    <n v="906385"/>
    <n v="445"/>
    <n v="7.416666666666667"/>
    <n v="630"/>
    <n v="571022550"/>
  </r>
  <r>
    <x v="161"/>
    <x v="6"/>
    <x v="0"/>
    <x v="90"/>
    <x v="17"/>
    <x v="3"/>
    <n v="113"/>
    <x v="14"/>
    <n v="3"/>
    <x v="2"/>
    <n v="128"/>
    <x v="172"/>
    <n v="141857"/>
    <n v="4940"/>
    <n v="82.333333333333329"/>
    <n v="519"/>
    <n v="73623783"/>
  </r>
  <r>
    <x v="161"/>
    <x v="6"/>
    <x v="0"/>
    <x v="195"/>
    <x v="28"/>
    <x v="3"/>
    <n v="115"/>
    <x v="20"/>
    <n v="2"/>
    <x v="1"/>
    <n v="152"/>
    <x v="207"/>
    <n v="125487"/>
    <n v="725"/>
    <n v="12.083333333333334"/>
    <n v="307"/>
    <n v="38524509"/>
  </r>
  <r>
    <x v="161"/>
    <x v="6"/>
    <x v="0"/>
    <x v="201"/>
    <x v="11"/>
    <x v="5"/>
    <n v="116"/>
    <x v="13"/>
    <n v="2"/>
    <x v="1"/>
    <n v="209"/>
    <x v="196"/>
    <n v="62225"/>
    <n v="214"/>
    <n v="3.5666666666666669"/>
    <n v="287"/>
    <n v="17858575"/>
  </r>
  <r>
    <x v="162"/>
    <x v="6"/>
    <x v="0"/>
    <x v="50"/>
    <x v="7"/>
    <x v="3"/>
    <n v="124"/>
    <x v="4"/>
    <n v="1"/>
    <x v="0"/>
    <n v="5"/>
    <x v="224"/>
    <n v="22868"/>
    <n v="1798"/>
    <n v="29.966666666666665"/>
    <n v="578"/>
    <n v="13217704"/>
  </r>
  <r>
    <x v="163"/>
    <x v="6"/>
    <x v="0"/>
    <x v="26"/>
    <x v="10"/>
    <x v="5"/>
    <n v="132"/>
    <x v="18"/>
    <n v="3"/>
    <x v="2"/>
    <n v="149"/>
    <x v="227"/>
    <n v="971377"/>
    <n v="2022"/>
    <n v="33.700000000000003"/>
    <n v="578"/>
    <n v="561455906"/>
  </r>
  <r>
    <x v="164"/>
    <x v="6"/>
    <x v="0"/>
    <x v="309"/>
    <x v="25"/>
    <x v="3"/>
    <n v="129"/>
    <x v="0"/>
    <n v="2"/>
    <x v="1"/>
    <n v="192"/>
    <x v="99"/>
    <n v="518412"/>
    <n v="1609"/>
    <n v="26.816666666666666"/>
    <n v="461"/>
    <n v="238987932"/>
  </r>
  <r>
    <x v="165"/>
    <x v="6"/>
    <x v="0"/>
    <x v="47"/>
    <x v="23"/>
    <x v="3"/>
    <n v="124"/>
    <x v="4"/>
    <n v="2"/>
    <x v="1"/>
    <n v="77"/>
    <x v="58"/>
    <n v="401420"/>
    <n v="1915"/>
    <n v="31.916666666666668"/>
    <n v="627"/>
    <n v="251690340"/>
  </r>
  <r>
    <x v="166"/>
    <x v="7"/>
    <x v="0"/>
    <x v="190"/>
    <x v="15"/>
    <x v="3"/>
    <n v="119"/>
    <x v="1"/>
    <n v="1"/>
    <x v="0"/>
    <n v="214"/>
    <x v="84"/>
    <n v="78308"/>
    <n v="4815"/>
    <n v="80.25"/>
    <n v="533"/>
    <n v="41738164"/>
  </r>
  <r>
    <x v="167"/>
    <x v="7"/>
    <x v="0"/>
    <x v="43"/>
    <x v="26"/>
    <x v="0"/>
    <n v="124"/>
    <x v="4"/>
    <n v="2"/>
    <x v="1"/>
    <n v="143"/>
    <x v="111"/>
    <n v="994530"/>
    <n v="2167"/>
    <n v="36.116666666666667"/>
    <n v="435"/>
    <n v="432620550"/>
  </r>
  <r>
    <x v="167"/>
    <x v="7"/>
    <x v="0"/>
    <x v="86"/>
    <x v="8"/>
    <x v="1"/>
    <n v="118"/>
    <x v="6"/>
    <n v="2"/>
    <x v="1"/>
    <n v="211"/>
    <x v="117"/>
    <n v="991670"/>
    <n v="320"/>
    <n v="5.333333333333333"/>
    <n v="524"/>
    <n v="519635080"/>
  </r>
  <r>
    <x v="167"/>
    <x v="7"/>
    <x v="0"/>
    <x v="7"/>
    <x v="14"/>
    <x v="0"/>
    <n v="124"/>
    <x v="4"/>
    <n v="1"/>
    <x v="0"/>
    <n v="125"/>
    <x v="205"/>
    <n v="737362"/>
    <n v="3176"/>
    <n v="52.93333333333333"/>
    <n v="502"/>
    <n v="370155724"/>
  </r>
  <r>
    <x v="167"/>
    <x v="7"/>
    <x v="0"/>
    <x v="0"/>
    <x v="23"/>
    <x v="3"/>
    <n v="121"/>
    <x v="21"/>
    <n v="1"/>
    <x v="0"/>
    <n v="136"/>
    <x v="13"/>
    <n v="558439"/>
    <n v="2734"/>
    <n v="45.56666666666667"/>
    <n v="497"/>
    <n v="277544183"/>
  </r>
  <r>
    <x v="167"/>
    <x v="7"/>
    <x v="0"/>
    <x v="244"/>
    <x v="8"/>
    <x v="0"/>
    <n v="113"/>
    <x v="14"/>
    <n v="3"/>
    <x v="2"/>
    <n v="80"/>
    <x v="96"/>
    <n v="512473"/>
    <n v="2673"/>
    <n v="44.55"/>
    <n v="670"/>
    <n v="343356910"/>
  </r>
  <r>
    <x v="167"/>
    <x v="7"/>
    <x v="0"/>
    <x v="129"/>
    <x v="23"/>
    <x v="0"/>
    <n v="122"/>
    <x v="7"/>
    <n v="3"/>
    <x v="2"/>
    <n v="75"/>
    <x v="197"/>
    <n v="493408"/>
    <n v="1495"/>
    <n v="24.916666666666668"/>
    <n v="642"/>
    <n v="316767936"/>
  </r>
  <r>
    <x v="167"/>
    <x v="7"/>
    <x v="0"/>
    <x v="27"/>
    <x v="21"/>
    <x v="0"/>
    <n v="124"/>
    <x v="4"/>
    <n v="3"/>
    <x v="2"/>
    <n v="47"/>
    <x v="170"/>
    <n v="458774"/>
    <n v="3445"/>
    <n v="57.416666666666664"/>
    <n v="370"/>
    <n v="169746380"/>
  </r>
  <r>
    <x v="167"/>
    <x v="7"/>
    <x v="0"/>
    <x v="177"/>
    <x v="4"/>
    <x v="0"/>
    <n v="120"/>
    <x v="3"/>
    <n v="1"/>
    <x v="0"/>
    <n v="31"/>
    <x v="226"/>
    <n v="288519"/>
    <n v="2463"/>
    <n v="41.05"/>
    <n v="660"/>
    <n v="190422540"/>
  </r>
  <r>
    <x v="167"/>
    <x v="7"/>
    <x v="0"/>
    <x v="130"/>
    <x v="21"/>
    <x v="0"/>
    <n v="130"/>
    <x v="19"/>
    <n v="2"/>
    <x v="1"/>
    <n v="63"/>
    <x v="54"/>
    <n v="131552"/>
    <n v="2979"/>
    <n v="49.65"/>
    <n v="580"/>
    <n v="76300160"/>
  </r>
  <r>
    <x v="167"/>
    <x v="7"/>
    <x v="0"/>
    <x v="71"/>
    <x v="26"/>
    <x v="0"/>
    <n v="126"/>
    <x v="10"/>
    <n v="3"/>
    <x v="2"/>
    <n v="65"/>
    <x v="167"/>
    <n v="110588"/>
    <n v="4996"/>
    <n v="83.266666666666666"/>
    <n v="333"/>
    <n v="36825804"/>
  </r>
  <r>
    <x v="167"/>
    <x v="7"/>
    <x v="0"/>
    <x v="253"/>
    <x v="14"/>
    <x v="0"/>
    <n v="126"/>
    <x v="10"/>
    <n v="2"/>
    <x v="1"/>
    <n v="27"/>
    <x v="38"/>
    <n v="59680"/>
    <n v="2410"/>
    <n v="40.166666666666664"/>
    <n v="345"/>
    <n v="20589600"/>
  </r>
  <r>
    <x v="168"/>
    <x v="7"/>
    <x v="0"/>
    <x v="186"/>
    <x v="20"/>
    <x v="5"/>
    <n v="124"/>
    <x v="4"/>
    <n v="1"/>
    <x v="0"/>
    <n v="257"/>
    <x v="142"/>
    <n v="814725"/>
    <n v="3500"/>
    <n v="58.333333333333336"/>
    <n v="519"/>
    <n v="422842275"/>
  </r>
  <r>
    <x v="168"/>
    <x v="7"/>
    <x v="0"/>
    <x v="36"/>
    <x v="27"/>
    <x v="3"/>
    <n v="132"/>
    <x v="18"/>
    <n v="3"/>
    <x v="2"/>
    <n v="77"/>
    <x v="58"/>
    <n v="665003"/>
    <n v="2139"/>
    <n v="35.65"/>
    <n v="293"/>
    <n v="194845879"/>
  </r>
  <r>
    <x v="168"/>
    <x v="7"/>
    <x v="0"/>
    <x v="126"/>
    <x v="17"/>
    <x v="4"/>
    <n v="117"/>
    <x v="12"/>
    <n v="3"/>
    <x v="2"/>
    <n v="264"/>
    <x v="9"/>
    <n v="156064"/>
    <n v="2278"/>
    <n v="37.966666666666669"/>
    <n v="614"/>
    <n v="95823296"/>
  </r>
  <r>
    <x v="169"/>
    <x v="7"/>
    <x v="0"/>
    <x v="97"/>
    <x v="4"/>
    <x v="3"/>
    <n v="117"/>
    <x v="12"/>
    <n v="1"/>
    <x v="0"/>
    <n v="124"/>
    <x v="193"/>
    <n v="943878"/>
    <n v="4757"/>
    <n v="79.283333333333331"/>
    <n v="609"/>
    <n v="574821702"/>
  </r>
  <r>
    <x v="169"/>
    <x v="7"/>
    <x v="0"/>
    <x v="12"/>
    <x v="0"/>
    <x v="3"/>
    <n v="127"/>
    <x v="8"/>
    <n v="3"/>
    <x v="2"/>
    <n v="114"/>
    <x v="41"/>
    <n v="925641"/>
    <n v="42"/>
    <n v="0.7"/>
    <n v="489"/>
    <n v="452638449"/>
  </r>
  <r>
    <x v="169"/>
    <x v="7"/>
    <x v="0"/>
    <x v="42"/>
    <x v="8"/>
    <x v="3"/>
    <n v="114"/>
    <x v="9"/>
    <n v="2"/>
    <x v="1"/>
    <n v="173"/>
    <x v="28"/>
    <n v="802694"/>
    <n v="4614"/>
    <n v="76.900000000000006"/>
    <n v="298"/>
    <n v="239202812"/>
  </r>
  <r>
    <x v="169"/>
    <x v="7"/>
    <x v="0"/>
    <x v="79"/>
    <x v="9"/>
    <x v="3"/>
    <n v="126"/>
    <x v="10"/>
    <n v="3"/>
    <x v="2"/>
    <n v="75"/>
    <x v="197"/>
    <n v="788927"/>
    <n v="3817"/>
    <n v="63.616666666666667"/>
    <n v="563"/>
    <n v="444165901"/>
  </r>
  <r>
    <x v="169"/>
    <x v="7"/>
    <x v="0"/>
    <x v="172"/>
    <x v="28"/>
    <x v="3"/>
    <n v="118"/>
    <x v="6"/>
    <n v="1"/>
    <x v="0"/>
    <n v="1"/>
    <x v="232"/>
    <n v="650525"/>
    <n v="4270"/>
    <n v="71.166666666666671"/>
    <n v="381"/>
    <n v="247850025"/>
  </r>
  <r>
    <x v="169"/>
    <x v="7"/>
    <x v="0"/>
    <x v="17"/>
    <x v="4"/>
    <x v="4"/>
    <n v="114"/>
    <x v="9"/>
    <n v="2"/>
    <x v="1"/>
    <n v="237"/>
    <x v="152"/>
    <n v="611299"/>
    <n v="3412"/>
    <n v="56.866666666666667"/>
    <n v="413"/>
    <n v="252466487"/>
  </r>
  <r>
    <x v="169"/>
    <x v="7"/>
    <x v="0"/>
    <x v="216"/>
    <x v="1"/>
    <x v="3"/>
    <n v="124"/>
    <x v="4"/>
    <n v="2"/>
    <x v="1"/>
    <n v="173"/>
    <x v="28"/>
    <n v="495953"/>
    <n v="4398"/>
    <n v="73.3"/>
    <n v="613"/>
    <n v="304019189"/>
  </r>
  <r>
    <x v="169"/>
    <x v="7"/>
    <x v="0"/>
    <x v="236"/>
    <x v="16"/>
    <x v="3"/>
    <n v="120"/>
    <x v="3"/>
    <n v="3"/>
    <x v="2"/>
    <n v="43"/>
    <x v="210"/>
    <n v="471146"/>
    <n v="3750"/>
    <n v="62.5"/>
    <n v="373"/>
    <n v="175737458"/>
  </r>
  <r>
    <x v="169"/>
    <x v="7"/>
    <x v="0"/>
    <x v="312"/>
    <x v="27"/>
    <x v="4"/>
    <n v="113"/>
    <x v="14"/>
    <n v="2"/>
    <x v="1"/>
    <n v="180"/>
    <x v="198"/>
    <n v="460545"/>
    <n v="2979"/>
    <n v="49.65"/>
    <n v="594"/>
    <n v="273563730"/>
  </r>
  <r>
    <x v="169"/>
    <x v="7"/>
    <x v="0"/>
    <x v="313"/>
    <x v="11"/>
    <x v="3"/>
    <n v="112"/>
    <x v="16"/>
    <n v="2"/>
    <x v="1"/>
    <n v="85"/>
    <x v="259"/>
    <n v="460003"/>
    <n v="2233"/>
    <n v="37.216666666666669"/>
    <n v="342"/>
    <n v="157321026"/>
  </r>
  <r>
    <x v="169"/>
    <x v="7"/>
    <x v="0"/>
    <x v="172"/>
    <x v="4"/>
    <x v="4"/>
    <n v="115"/>
    <x v="20"/>
    <n v="2"/>
    <x v="1"/>
    <n v="20"/>
    <x v="87"/>
    <n v="246383"/>
    <n v="1189"/>
    <n v="19.816666666666666"/>
    <n v="592"/>
    <n v="145858736"/>
  </r>
  <r>
    <x v="169"/>
    <x v="7"/>
    <x v="0"/>
    <x v="302"/>
    <x v="25"/>
    <x v="1"/>
    <n v="115"/>
    <x v="20"/>
    <n v="3"/>
    <x v="2"/>
    <n v="186"/>
    <x v="102"/>
    <n v="209859"/>
    <n v="2743"/>
    <n v="45.716666666666669"/>
    <n v="317"/>
    <n v="66525303"/>
  </r>
  <r>
    <x v="170"/>
    <x v="7"/>
    <x v="0"/>
    <x v="120"/>
    <x v="0"/>
    <x v="2"/>
    <n v="121"/>
    <x v="21"/>
    <n v="3"/>
    <x v="2"/>
    <n v="88"/>
    <x v="40"/>
    <n v="792261"/>
    <n v="4149"/>
    <n v="69.150000000000006"/>
    <n v="403"/>
    <n v="319281183"/>
  </r>
  <r>
    <x v="170"/>
    <x v="7"/>
    <x v="0"/>
    <x v="252"/>
    <x v="2"/>
    <x v="3"/>
    <n v="115"/>
    <x v="20"/>
    <n v="3"/>
    <x v="2"/>
    <n v="12"/>
    <x v="134"/>
    <n v="709489"/>
    <n v="1045"/>
    <n v="17.416666666666668"/>
    <n v="560"/>
    <n v="397313840"/>
  </r>
  <r>
    <x v="170"/>
    <x v="7"/>
    <x v="0"/>
    <x v="188"/>
    <x v="6"/>
    <x v="3"/>
    <n v="118"/>
    <x v="6"/>
    <n v="3"/>
    <x v="2"/>
    <n v="115"/>
    <x v="183"/>
    <n v="566063"/>
    <n v="3097"/>
    <n v="51.616666666666667"/>
    <n v="461"/>
    <n v="260955043"/>
  </r>
  <r>
    <x v="170"/>
    <x v="7"/>
    <x v="0"/>
    <x v="92"/>
    <x v="10"/>
    <x v="1"/>
    <n v="121"/>
    <x v="21"/>
    <n v="1"/>
    <x v="0"/>
    <n v="48"/>
    <x v="75"/>
    <n v="502917"/>
    <n v="2950"/>
    <n v="49.166666666666664"/>
    <n v="364"/>
    <n v="183061788"/>
  </r>
  <r>
    <x v="170"/>
    <x v="7"/>
    <x v="0"/>
    <x v="102"/>
    <x v="6"/>
    <x v="2"/>
    <n v="118"/>
    <x v="6"/>
    <n v="2"/>
    <x v="1"/>
    <n v="95"/>
    <x v="265"/>
    <n v="224677"/>
    <n v="3989"/>
    <n v="66.483333333333334"/>
    <n v="283"/>
    <n v="63583591"/>
  </r>
  <r>
    <x v="170"/>
    <x v="7"/>
    <x v="0"/>
    <x v="302"/>
    <x v="27"/>
    <x v="4"/>
    <n v="117"/>
    <x v="12"/>
    <n v="3"/>
    <x v="2"/>
    <n v="48"/>
    <x v="75"/>
    <n v="183613"/>
    <n v="1957"/>
    <n v="32.616666666666667"/>
    <n v="681"/>
    <n v="125040453"/>
  </r>
  <r>
    <x v="170"/>
    <x v="7"/>
    <x v="0"/>
    <x v="35"/>
    <x v="17"/>
    <x v="1"/>
    <n v="113"/>
    <x v="14"/>
    <n v="3"/>
    <x v="2"/>
    <n v="248"/>
    <x v="243"/>
    <n v="165141"/>
    <n v="1964"/>
    <n v="32.733333333333334"/>
    <n v="384"/>
    <n v="63414144"/>
  </r>
  <r>
    <x v="170"/>
    <x v="7"/>
    <x v="0"/>
    <x v="38"/>
    <x v="12"/>
    <x v="2"/>
    <n v="132"/>
    <x v="18"/>
    <n v="1"/>
    <x v="0"/>
    <n v="135"/>
    <x v="97"/>
    <n v="115906"/>
    <n v="4774"/>
    <n v="79.566666666666663"/>
    <n v="446"/>
    <n v="51694076"/>
  </r>
  <r>
    <x v="171"/>
    <x v="7"/>
    <x v="0"/>
    <x v="152"/>
    <x v="0"/>
    <x v="1"/>
    <n v="128"/>
    <x v="11"/>
    <n v="2"/>
    <x v="1"/>
    <n v="195"/>
    <x v="12"/>
    <n v="590428"/>
    <n v="2504"/>
    <n v="41.733333333333334"/>
    <n v="380"/>
    <n v="224362640"/>
  </r>
  <r>
    <x v="171"/>
    <x v="7"/>
    <x v="0"/>
    <x v="164"/>
    <x v="11"/>
    <x v="3"/>
    <n v="124"/>
    <x v="4"/>
    <n v="3"/>
    <x v="2"/>
    <n v="243"/>
    <x v="187"/>
    <n v="362807"/>
    <n v="3465"/>
    <n v="57.75"/>
    <n v="506"/>
    <n v="183580342"/>
  </r>
  <r>
    <x v="171"/>
    <x v="7"/>
    <x v="0"/>
    <x v="47"/>
    <x v="24"/>
    <x v="4"/>
    <n v="118"/>
    <x v="6"/>
    <n v="2"/>
    <x v="1"/>
    <n v="149"/>
    <x v="227"/>
    <n v="307268"/>
    <n v="421"/>
    <n v="7.0166666666666666"/>
    <n v="654"/>
    <n v="200953272"/>
  </r>
  <r>
    <x v="171"/>
    <x v="7"/>
    <x v="0"/>
    <x v="4"/>
    <x v="9"/>
    <x v="3"/>
    <n v="124"/>
    <x v="4"/>
    <n v="3"/>
    <x v="2"/>
    <n v="223"/>
    <x v="254"/>
    <n v="39291"/>
    <n v="452"/>
    <n v="7.5333333333333332"/>
    <n v="453"/>
    <n v="17798823"/>
  </r>
  <r>
    <x v="172"/>
    <x v="7"/>
    <x v="0"/>
    <x v="219"/>
    <x v="19"/>
    <x v="3"/>
    <n v="124"/>
    <x v="4"/>
    <n v="1"/>
    <x v="0"/>
    <n v="39"/>
    <x v="185"/>
    <n v="991533"/>
    <n v="4302"/>
    <n v="71.7"/>
    <n v="585"/>
    <n v="580046805"/>
  </r>
  <r>
    <x v="172"/>
    <x v="7"/>
    <x v="0"/>
    <x v="141"/>
    <x v="24"/>
    <x v="3"/>
    <n v="123"/>
    <x v="15"/>
    <n v="3"/>
    <x v="2"/>
    <n v="84"/>
    <x v="32"/>
    <n v="946608"/>
    <n v="3201"/>
    <n v="53.35"/>
    <n v="475"/>
    <n v="449638800"/>
  </r>
  <r>
    <x v="172"/>
    <x v="7"/>
    <x v="0"/>
    <x v="17"/>
    <x v="23"/>
    <x v="3"/>
    <n v="129"/>
    <x v="0"/>
    <n v="2"/>
    <x v="1"/>
    <n v="240"/>
    <x v="95"/>
    <n v="837339"/>
    <n v="2331"/>
    <n v="38.85"/>
    <n v="362"/>
    <n v="303116718"/>
  </r>
  <r>
    <x v="172"/>
    <x v="7"/>
    <x v="0"/>
    <x v="288"/>
    <x v="6"/>
    <x v="3"/>
    <n v="133"/>
    <x v="5"/>
    <n v="2"/>
    <x v="1"/>
    <n v="260"/>
    <x v="131"/>
    <n v="833530"/>
    <n v="3346"/>
    <n v="55.766666666666666"/>
    <n v="699"/>
    <n v="582637470"/>
  </r>
  <r>
    <x v="172"/>
    <x v="7"/>
    <x v="0"/>
    <x v="174"/>
    <x v="19"/>
    <x v="0"/>
    <n v="131"/>
    <x v="17"/>
    <n v="2"/>
    <x v="1"/>
    <n v="16"/>
    <x v="19"/>
    <n v="662370"/>
    <n v="3463"/>
    <n v="57.716666666666669"/>
    <n v="539"/>
    <n v="357017430"/>
  </r>
  <r>
    <x v="172"/>
    <x v="7"/>
    <x v="0"/>
    <x v="78"/>
    <x v="21"/>
    <x v="0"/>
    <n v="120"/>
    <x v="3"/>
    <n v="3"/>
    <x v="2"/>
    <n v="93"/>
    <x v="141"/>
    <n v="597391"/>
    <n v="306"/>
    <n v="5.0999999999999996"/>
    <n v="332"/>
    <n v="198333812"/>
  </r>
  <r>
    <x v="172"/>
    <x v="7"/>
    <x v="0"/>
    <x v="189"/>
    <x v="29"/>
    <x v="3"/>
    <n v="121"/>
    <x v="21"/>
    <n v="3"/>
    <x v="2"/>
    <n v="100"/>
    <x v="36"/>
    <n v="521052"/>
    <n v="1881"/>
    <n v="31.35"/>
    <n v="493"/>
    <n v="256878636"/>
  </r>
  <r>
    <x v="172"/>
    <x v="7"/>
    <x v="0"/>
    <x v="209"/>
    <x v="19"/>
    <x v="4"/>
    <n v="116"/>
    <x v="13"/>
    <n v="3"/>
    <x v="2"/>
    <n v="157"/>
    <x v="233"/>
    <n v="505003"/>
    <n v="2885"/>
    <n v="48.083333333333336"/>
    <n v="332"/>
    <n v="167660996"/>
  </r>
  <r>
    <x v="172"/>
    <x v="7"/>
    <x v="0"/>
    <x v="302"/>
    <x v="28"/>
    <x v="3"/>
    <n v="117"/>
    <x v="12"/>
    <n v="1"/>
    <x v="0"/>
    <n v="62"/>
    <x v="60"/>
    <n v="408668"/>
    <n v="1459"/>
    <n v="24.316666666666666"/>
    <n v="412"/>
    <n v="168371216"/>
  </r>
  <r>
    <x v="172"/>
    <x v="7"/>
    <x v="0"/>
    <x v="142"/>
    <x v="19"/>
    <x v="0"/>
    <n v="125"/>
    <x v="2"/>
    <n v="1"/>
    <x v="0"/>
    <n v="158"/>
    <x v="86"/>
    <n v="390666"/>
    <n v="2867"/>
    <n v="47.783333333333331"/>
    <n v="375"/>
    <n v="146499750"/>
  </r>
  <r>
    <x v="172"/>
    <x v="7"/>
    <x v="0"/>
    <x v="0"/>
    <x v="27"/>
    <x v="0"/>
    <n v="127"/>
    <x v="8"/>
    <n v="3"/>
    <x v="2"/>
    <n v="268"/>
    <x v="253"/>
    <n v="321757"/>
    <n v="4694"/>
    <n v="78.233333333333334"/>
    <n v="506"/>
    <n v="162809042"/>
  </r>
  <r>
    <x v="172"/>
    <x v="7"/>
    <x v="0"/>
    <x v="84"/>
    <x v="19"/>
    <x v="3"/>
    <n v="129"/>
    <x v="0"/>
    <n v="3"/>
    <x v="2"/>
    <n v="172"/>
    <x v="106"/>
    <n v="246756"/>
    <n v="1165"/>
    <n v="19.416666666666668"/>
    <n v="284"/>
    <n v="70078704"/>
  </r>
  <r>
    <x v="172"/>
    <x v="7"/>
    <x v="0"/>
    <x v="101"/>
    <x v="7"/>
    <x v="3"/>
    <n v="130"/>
    <x v="19"/>
    <n v="3"/>
    <x v="2"/>
    <n v="65"/>
    <x v="167"/>
    <n v="98313"/>
    <n v="2234"/>
    <n v="37.233333333333334"/>
    <n v="441"/>
    <n v="43356033"/>
  </r>
  <r>
    <x v="173"/>
    <x v="7"/>
    <x v="0"/>
    <x v="23"/>
    <x v="4"/>
    <x v="3"/>
    <n v="114"/>
    <x v="9"/>
    <n v="2"/>
    <x v="1"/>
    <n v="27"/>
    <x v="38"/>
    <n v="836590"/>
    <n v="2757"/>
    <n v="45.95"/>
    <n v="285"/>
    <n v="238428150"/>
  </r>
  <r>
    <x v="173"/>
    <x v="7"/>
    <x v="0"/>
    <x v="299"/>
    <x v="0"/>
    <x v="3"/>
    <n v="115"/>
    <x v="20"/>
    <n v="3"/>
    <x v="2"/>
    <n v="128"/>
    <x v="172"/>
    <n v="767965"/>
    <n v="4893"/>
    <n v="81.55"/>
    <n v="314"/>
    <n v="241141010"/>
  </r>
  <r>
    <x v="173"/>
    <x v="7"/>
    <x v="0"/>
    <x v="239"/>
    <x v="11"/>
    <x v="4"/>
    <n v="118"/>
    <x v="6"/>
    <n v="2"/>
    <x v="1"/>
    <n v="87"/>
    <x v="122"/>
    <n v="481524"/>
    <n v="708"/>
    <n v="11.8"/>
    <n v="327"/>
    <n v="157458348"/>
  </r>
  <r>
    <x v="174"/>
    <x v="7"/>
    <x v="0"/>
    <x v="183"/>
    <x v="5"/>
    <x v="3"/>
    <n v="133"/>
    <x v="5"/>
    <n v="2"/>
    <x v="1"/>
    <n v="136"/>
    <x v="13"/>
    <n v="771381"/>
    <n v="1243"/>
    <n v="20.716666666666665"/>
    <n v="647"/>
    <n v="499083507"/>
  </r>
  <r>
    <x v="174"/>
    <x v="7"/>
    <x v="0"/>
    <x v="42"/>
    <x v="15"/>
    <x v="3"/>
    <n v="127"/>
    <x v="8"/>
    <n v="2"/>
    <x v="1"/>
    <n v="84"/>
    <x v="32"/>
    <n v="324313"/>
    <n v="2936"/>
    <n v="48.93333333333333"/>
    <n v="302"/>
    <n v="97942526"/>
  </r>
  <r>
    <x v="174"/>
    <x v="7"/>
    <x v="0"/>
    <x v="149"/>
    <x v="22"/>
    <x v="4"/>
    <n v="121"/>
    <x v="21"/>
    <n v="2"/>
    <x v="1"/>
    <n v="158"/>
    <x v="86"/>
    <n v="198156"/>
    <n v="1446"/>
    <n v="24.1"/>
    <n v="423"/>
    <n v="83819988"/>
  </r>
  <r>
    <x v="174"/>
    <x v="7"/>
    <x v="0"/>
    <x v="301"/>
    <x v="14"/>
    <x v="4"/>
    <n v="131"/>
    <x v="17"/>
    <n v="2"/>
    <x v="1"/>
    <n v="236"/>
    <x v="93"/>
    <n v="149877"/>
    <n v="1584"/>
    <n v="26.4"/>
    <n v="692"/>
    <n v="103714884"/>
  </r>
  <r>
    <x v="174"/>
    <x v="7"/>
    <x v="0"/>
    <x v="287"/>
    <x v="14"/>
    <x v="1"/>
    <n v="132"/>
    <x v="18"/>
    <n v="2"/>
    <x v="1"/>
    <n v="55"/>
    <x v="43"/>
    <n v="37348"/>
    <n v="1778"/>
    <n v="29.633333333333333"/>
    <n v="319"/>
    <n v="11914012"/>
  </r>
  <r>
    <x v="175"/>
    <x v="7"/>
    <x v="0"/>
    <x v="7"/>
    <x v="18"/>
    <x v="1"/>
    <n v="127"/>
    <x v="8"/>
    <n v="1"/>
    <x v="0"/>
    <n v="162"/>
    <x v="68"/>
    <n v="884833"/>
    <n v="4996"/>
    <n v="83.266666666666666"/>
    <n v="449"/>
    <n v="397290017"/>
  </r>
  <r>
    <x v="175"/>
    <x v="7"/>
    <x v="0"/>
    <x v="164"/>
    <x v="26"/>
    <x v="3"/>
    <n v="115"/>
    <x v="20"/>
    <n v="3"/>
    <x v="2"/>
    <n v="132"/>
    <x v="64"/>
    <n v="756680"/>
    <n v="1174"/>
    <n v="19.566666666666666"/>
    <n v="361"/>
    <n v="273161480"/>
  </r>
  <r>
    <x v="175"/>
    <x v="7"/>
    <x v="0"/>
    <x v="230"/>
    <x v="8"/>
    <x v="4"/>
    <n v="112"/>
    <x v="16"/>
    <n v="1"/>
    <x v="0"/>
    <n v="73"/>
    <x v="16"/>
    <n v="645367"/>
    <n v="668"/>
    <n v="11.133333333333333"/>
    <n v="485"/>
    <n v="313002995"/>
  </r>
  <r>
    <x v="175"/>
    <x v="7"/>
    <x v="0"/>
    <x v="69"/>
    <x v="9"/>
    <x v="3"/>
    <n v="125"/>
    <x v="2"/>
    <n v="1"/>
    <x v="0"/>
    <n v="254"/>
    <x v="52"/>
    <n v="511910"/>
    <n v="1560"/>
    <n v="26"/>
    <n v="330"/>
    <n v="168930300"/>
  </r>
  <r>
    <x v="175"/>
    <x v="7"/>
    <x v="0"/>
    <x v="29"/>
    <x v="22"/>
    <x v="5"/>
    <n v="129"/>
    <x v="0"/>
    <n v="2"/>
    <x v="1"/>
    <n v="142"/>
    <x v="213"/>
    <n v="509845"/>
    <n v="4054"/>
    <n v="67.566666666666663"/>
    <n v="331"/>
    <n v="168758695"/>
  </r>
  <r>
    <x v="175"/>
    <x v="7"/>
    <x v="0"/>
    <x v="135"/>
    <x v="26"/>
    <x v="3"/>
    <n v="132"/>
    <x v="18"/>
    <n v="2"/>
    <x v="1"/>
    <n v="17"/>
    <x v="177"/>
    <n v="480901"/>
    <n v="4414"/>
    <n v="73.566666666666663"/>
    <n v="438"/>
    <n v="210634638"/>
  </r>
  <r>
    <x v="175"/>
    <x v="7"/>
    <x v="0"/>
    <x v="163"/>
    <x v="12"/>
    <x v="3"/>
    <n v="112"/>
    <x v="16"/>
    <n v="1"/>
    <x v="0"/>
    <n v="19"/>
    <x v="150"/>
    <n v="238716"/>
    <n v="2354"/>
    <n v="39.233333333333334"/>
    <n v="462"/>
    <n v="110286792"/>
  </r>
  <r>
    <x v="175"/>
    <x v="7"/>
    <x v="0"/>
    <x v="259"/>
    <x v="27"/>
    <x v="3"/>
    <n v="114"/>
    <x v="9"/>
    <n v="2"/>
    <x v="1"/>
    <n v="43"/>
    <x v="210"/>
    <n v="61271"/>
    <n v="3113"/>
    <n v="51.883333333333333"/>
    <n v="594"/>
    <n v="36394974"/>
  </r>
  <r>
    <x v="176"/>
    <x v="7"/>
    <x v="0"/>
    <x v="70"/>
    <x v="27"/>
    <x v="4"/>
    <n v="128"/>
    <x v="11"/>
    <n v="3"/>
    <x v="2"/>
    <n v="65"/>
    <x v="167"/>
    <n v="421760"/>
    <n v="1858"/>
    <n v="30.966666666666665"/>
    <n v="323"/>
    <n v="136228480"/>
  </r>
  <r>
    <x v="176"/>
    <x v="7"/>
    <x v="0"/>
    <x v="170"/>
    <x v="26"/>
    <x v="4"/>
    <n v="116"/>
    <x v="13"/>
    <n v="2"/>
    <x v="1"/>
    <n v="221"/>
    <x v="262"/>
    <n v="370658"/>
    <n v="137"/>
    <n v="2.2833333333333332"/>
    <n v="699"/>
    <n v="259089942"/>
  </r>
  <r>
    <x v="176"/>
    <x v="7"/>
    <x v="0"/>
    <x v="9"/>
    <x v="14"/>
    <x v="4"/>
    <n v="113"/>
    <x v="14"/>
    <n v="1"/>
    <x v="0"/>
    <n v="118"/>
    <x v="88"/>
    <n v="236880"/>
    <n v="3724"/>
    <n v="62.06666666666667"/>
    <n v="618"/>
    <n v="146391840"/>
  </r>
  <r>
    <x v="177"/>
    <x v="7"/>
    <x v="0"/>
    <x v="80"/>
    <x v="18"/>
    <x v="1"/>
    <n v="122"/>
    <x v="7"/>
    <n v="3"/>
    <x v="2"/>
    <n v="125"/>
    <x v="205"/>
    <n v="800807"/>
    <n v="552"/>
    <n v="9.1999999999999993"/>
    <n v="479"/>
    <n v="383586553"/>
  </r>
  <r>
    <x v="177"/>
    <x v="7"/>
    <x v="0"/>
    <x v="98"/>
    <x v="17"/>
    <x v="4"/>
    <n v="125"/>
    <x v="2"/>
    <n v="3"/>
    <x v="2"/>
    <n v="226"/>
    <x v="179"/>
    <n v="366618"/>
    <n v="2851"/>
    <n v="47.516666666666666"/>
    <n v="396"/>
    <n v="145180728"/>
  </r>
  <r>
    <x v="178"/>
    <x v="7"/>
    <x v="0"/>
    <x v="160"/>
    <x v="13"/>
    <x v="1"/>
    <n v="119"/>
    <x v="1"/>
    <n v="2"/>
    <x v="1"/>
    <n v="34"/>
    <x v="266"/>
    <n v="918268"/>
    <n v="3797"/>
    <n v="63.283333333333331"/>
    <n v="456"/>
    <n v="418730208"/>
  </r>
  <r>
    <x v="178"/>
    <x v="7"/>
    <x v="0"/>
    <x v="90"/>
    <x v="4"/>
    <x v="3"/>
    <n v="130"/>
    <x v="19"/>
    <n v="3"/>
    <x v="2"/>
    <n v="57"/>
    <x v="163"/>
    <n v="713747"/>
    <n v="549"/>
    <n v="9.15"/>
    <n v="427"/>
    <n v="304769969"/>
  </r>
  <r>
    <x v="178"/>
    <x v="7"/>
    <x v="0"/>
    <x v="194"/>
    <x v="13"/>
    <x v="4"/>
    <n v="130"/>
    <x v="19"/>
    <n v="1"/>
    <x v="0"/>
    <n v="65"/>
    <x v="167"/>
    <n v="196878"/>
    <n v="2704"/>
    <n v="45.06666666666667"/>
    <n v="448"/>
    <n v="88201344"/>
  </r>
  <r>
    <x v="179"/>
    <x v="7"/>
    <x v="0"/>
    <x v="249"/>
    <x v="8"/>
    <x v="4"/>
    <n v="125"/>
    <x v="2"/>
    <n v="3"/>
    <x v="2"/>
    <n v="162"/>
    <x v="68"/>
    <n v="919229"/>
    <n v="4271"/>
    <n v="71.183333333333337"/>
    <n v="389"/>
    <n v="357580081"/>
  </r>
  <r>
    <x v="179"/>
    <x v="7"/>
    <x v="0"/>
    <x v="214"/>
    <x v="0"/>
    <x v="2"/>
    <n v="129"/>
    <x v="0"/>
    <n v="2"/>
    <x v="1"/>
    <n v="128"/>
    <x v="172"/>
    <n v="474710"/>
    <n v="1832"/>
    <n v="30.533333333333335"/>
    <n v="570"/>
    <n v="270584700"/>
  </r>
  <r>
    <x v="179"/>
    <x v="7"/>
    <x v="0"/>
    <x v="178"/>
    <x v="21"/>
    <x v="4"/>
    <n v="118"/>
    <x v="6"/>
    <n v="1"/>
    <x v="0"/>
    <n v="141"/>
    <x v="248"/>
    <n v="390808"/>
    <n v="1957"/>
    <n v="32.616666666666667"/>
    <n v="669"/>
    <n v="261450552"/>
  </r>
  <r>
    <x v="179"/>
    <x v="7"/>
    <x v="0"/>
    <x v="89"/>
    <x v="5"/>
    <x v="4"/>
    <n v="133"/>
    <x v="5"/>
    <n v="2"/>
    <x v="1"/>
    <n v="132"/>
    <x v="64"/>
    <n v="326745"/>
    <n v="1434"/>
    <n v="23.9"/>
    <n v="536"/>
    <n v="175135320"/>
  </r>
  <r>
    <x v="179"/>
    <x v="7"/>
    <x v="0"/>
    <x v="63"/>
    <x v="9"/>
    <x v="2"/>
    <n v="115"/>
    <x v="20"/>
    <n v="3"/>
    <x v="2"/>
    <n v="180"/>
    <x v="198"/>
    <n v="230310"/>
    <n v="3534"/>
    <n v="58.9"/>
    <n v="487"/>
    <n v="112160970"/>
  </r>
  <r>
    <x v="179"/>
    <x v="7"/>
    <x v="0"/>
    <x v="298"/>
    <x v="26"/>
    <x v="1"/>
    <n v="115"/>
    <x v="20"/>
    <n v="2"/>
    <x v="1"/>
    <n v="60"/>
    <x v="242"/>
    <n v="146950"/>
    <n v="2576"/>
    <n v="42.93333333333333"/>
    <n v="520"/>
    <n v="76414000"/>
  </r>
  <r>
    <x v="179"/>
    <x v="7"/>
    <x v="0"/>
    <x v="288"/>
    <x v="29"/>
    <x v="4"/>
    <n v="114"/>
    <x v="9"/>
    <n v="2"/>
    <x v="1"/>
    <n v="205"/>
    <x v="44"/>
    <n v="101665"/>
    <n v="345"/>
    <n v="5.75"/>
    <n v="553"/>
    <n v="56220745"/>
  </r>
  <r>
    <x v="180"/>
    <x v="7"/>
    <x v="0"/>
    <x v="12"/>
    <x v="9"/>
    <x v="4"/>
    <n v="118"/>
    <x v="6"/>
    <n v="1"/>
    <x v="0"/>
    <n v="9"/>
    <x v="133"/>
    <n v="786975"/>
    <n v="3453"/>
    <n v="57.55"/>
    <n v="302"/>
    <n v="237666450"/>
  </r>
  <r>
    <x v="180"/>
    <x v="7"/>
    <x v="0"/>
    <x v="258"/>
    <x v="23"/>
    <x v="4"/>
    <n v="123"/>
    <x v="15"/>
    <n v="3"/>
    <x v="2"/>
    <n v="260"/>
    <x v="131"/>
    <n v="701854"/>
    <n v="1095"/>
    <n v="18.25"/>
    <n v="577"/>
    <n v="404969758"/>
  </r>
  <r>
    <x v="180"/>
    <x v="7"/>
    <x v="0"/>
    <x v="145"/>
    <x v="26"/>
    <x v="3"/>
    <n v="124"/>
    <x v="4"/>
    <n v="3"/>
    <x v="2"/>
    <n v="265"/>
    <x v="65"/>
    <n v="670322"/>
    <n v="1862"/>
    <n v="31.033333333333335"/>
    <n v="364"/>
    <n v="243997208"/>
  </r>
  <r>
    <x v="180"/>
    <x v="7"/>
    <x v="0"/>
    <x v="103"/>
    <x v="28"/>
    <x v="3"/>
    <n v="113"/>
    <x v="14"/>
    <n v="2"/>
    <x v="1"/>
    <n v="78"/>
    <x v="260"/>
    <n v="394589"/>
    <n v="736"/>
    <n v="12.266666666666667"/>
    <n v="326"/>
    <n v="128636014"/>
  </r>
  <r>
    <x v="181"/>
    <x v="7"/>
    <x v="0"/>
    <x v="288"/>
    <x v="20"/>
    <x v="3"/>
    <n v="120"/>
    <x v="3"/>
    <n v="1"/>
    <x v="0"/>
    <n v="163"/>
    <x v="143"/>
    <n v="892883"/>
    <n v="848"/>
    <n v="14.133333333333333"/>
    <n v="492"/>
    <n v="439298436"/>
  </r>
  <r>
    <x v="181"/>
    <x v="7"/>
    <x v="0"/>
    <x v="250"/>
    <x v="11"/>
    <x v="3"/>
    <n v="122"/>
    <x v="7"/>
    <n v="3"/>
    <x v="2"/>
    <n v="265"/>
    <x v="65"/>
    <n v="826834"/>
    <n v="4097"/>
    <n v="68.283333333333331"/>
    <n v="314"/>
    <n v="259625876"/>
  </r>
  <r>
    <x v="181"/>
    <x v="7"/>
    <x v="0"/>
    <x v="269"/>
    <x v="29"/>
    <x v="0"/>
    <n v="132"/>
    <x v="18"/>
    <n v="1"/>
    <x v="0"/>
    <n v="35"/>
    <x v="66"/>
    <n v="806848"/>
    <n v="4407"/>
    <n v="73.45"/>
    <n v="333"/>
    <n v="268680384"/>
  </r>
  <r>
    <x v="181"/>
    <x v="7"/>
    <x v="0"/>
    <x v="109"/>
    <x v="16"/>
    <x v="3"/>
    <n v="126"/>
    <x v="10"/>
    <n v="2"/>
    <x v="1"/>
    <n v="257"/>
    <x v="142"/>
    <n v="736225"/>
    <n v="2634"/>
    <n v="43.9"/>
    <n v="531"/>
    <n v="390935475"/>
  </r>
  <r>
    <x v="181"/>
    <x v="7"/>
    <x v="0"/>
    <x v="303"/>
    <x v="6"/>
    <x v="3"/>
    <n v="122"/>
    <x v="7"/>
    <n v="2"/>
    <x v="1"/>
    <n v="263"/>
    <x v="107"/>
    <n v="714506"/>
    <n v="1905"/>
    <n v="31.75"/>
    <n v="361"/>
    <n v="257936666"/>
  </r>
  <r>
    <x v="181"/>
    <x v="7"/>
    <x v="0"/>
    <x v="245"/>
    <x v="25"/>
    <x v="3"/>
    <n v="127"/>
    <x v="8"/>
    <n v="3"/>
    <x v="2"/>
    <n v="254"/>
    <x v="52"/>
    <n v="696574"/>
    <n v="856"/>
    <n v="14.266666666666667"/>
    <n v="614"/>
    <n v="427696436"/>
  </r>
  <r>
    <x v="181"/>
    <x v="7"/>
    <x v="0"/>
    <x v="98"/>
    <x v="28"/>
    <x v="0"/>
    <n v="122"/>
    <x v="7"/>
    <n v="1"/>
    <x v="0"/>
    <n v="19"/>
    <x v="150"/>
    <n v="672342"/>
    <n v="3929"/>
    <n v="65.483333333333334"/>
    <n v="680"/>
    <n v="457192560"/>
  </r>
  <r>
    <x v="181"/>
    <x v="7"/>
    <x v="0"/>
    <x v="225"/>
    <x v="17"/>
    <x v="4"/>
    <n v="124"/>
    <x v="4"/>
    <n v="1"/>
    <x v="0"/>
    <n v="183"/>
    <x v="7"/>
    <n v="662834"/>
    <n v="3064"/>
    <n v="51.06666666666667"/>
    <n v="406"/>
    <n v="269110604"/>
  </r>
  <r>
    <x v="181"/>
    <x v="7"/>
    <x v="0"/>
    <x v="215"/>
    <x v="28"/>
    <x v="2"/>
    <n v="114"/>
    <x v="9"/>
    <n v="3"/>
    <x v="2"/>
    <n v="79"/>
    <x v="98"/>
    <n v="658270"/>
    <n v="2636"/>
    <n v="43.93333333333333"/>
    <n v="484"/>
    <n v="318602680"/>
  </r>
  <r>
    <x v="181"/>
    <x v="7"/>
    <x v="0"/>
    <x v="187"/>
    <x v="8"/>
    <x v="3"/>
    <n v="112"/>
    <x v="16"/>
    <n v="2"/>
    <x v="1"/>
    <n v="155"/>
    <x v="73"/>
    <n v="647467"/>
    <n v="49"/>
    <n v="0.81666666666666665"/>
    <n v="628"/>
    <n v="406609276"/>
  </r>
  <r>
    <x v="181"/>
    <x v="7"/>
    <x v="0"/>
    <x v="210"/>
    <x v="17"/>
    <x v="4"/>
    <n v="131"/>
    <x v="17"/>
    <n v="2"/>
    <x v="1"/>
    <n v="132"/>
    <x v="64"/>
    <n v="595731"/>
    <n v="2636"/>
    <n v="43.93333333333333"/>
    <n v="612"/>
    <n v="364587372"/>
  </r>
  <r>
    <x v="181"/>
    <x v="7"/>
    <x v="0"/>
    <x v="158"/>
    <x v="18"/>
    <x v="4"/>
    <n v="113"/>
    <x v="14"/>
    <n v="3"/>
    <x v="2"/>
    <n v="252"/>
    <x v="24"/>
    <n v="532993"/>
    <n v="1786"/>
    <n v="29.766666666666666"/>
    <n v="628"/>
    <n v="334719604"/>
  </r>
  <r>
    <x v="181"/>
    <x v="7"/>
    <x v="0"/>
    <x v="122"/>
    <x v="10"/>
    <x v="0"/>
    <n v="121"/>
    <x v="21"/>
    <n v="3"/>
    <x v="2"/>
    <n v="186"/>
    <x v="102"/>
    <n v="524443"/>
    <n v="2239"/>
    <n v="37.31666666666667"/>
    <n v="357"/>
    <n v="187226151"/>
  </r>
  <r>
    <x v="181"/>
    <x v="7"/>
    <x v="0"/>
    <x v="158"/>
    <x v="17"/>
    <x v="0"/>
    <n v="128"/>
    <x v="11"/>
    <n v="2"/>
    <x v="1"/>
    <n v="67"/>
    <x v="263"/>
    <n v="489423"/>
    <n v="1766"/>
    <n v="29.433333333333334"/>
    <n v="465"/>
    <n v="227581695"/>
  </r>
  <r>
    <x v="181"/>
    <x v="7"/>
    <x v="0"/>
    <x v="286"/>
    <x v="6"/>
    <x v="4"/>
    <n v="117"/>
    <x v="12"/>
    <n v="3"/>
    <x v="2"/>
    <n v="200"/>
    <x v="128"/>
    <n v="426359"/>
    <n v="3917"/>
    <n v="65.283333333333331"/>
    <n v="665"/>
    <n v="283528735"/>
  </r>
  <r>
    <x v="181"/>
    <x v="7"/>
    <x v="0"/>
    <x v="110"/>
    <x v="11"/>
    <x v="2"/>
    <n v="121"/>
    <x v="21"/>
    <n v="2"/>
    <x v="1"/>
    <n v="148"/>
    <x v="236"/>
    <n v="373828"/>
    <n v="4547"/>
    <n v="75.783333333333331"/>
    <n v="557"/>
    <n v="208222196"/>
  </r>
  <r>
    <x v="181"/>
    <x v="7"/>
    <x v="0"/>
    <x v="275"/>
    <x v="22"/>
    <x v="1"/>
    <n v="131"/>
    <x v="17"/>
    <n v="3"/>
    <x v="2"/>
    <n v="266"/>
    <x v="250"/>
    <n v="302985"/>
    <n v="4973"/>
    <n v="82.88333333333334"/>
    <n v="379"/>
    <n v="114831315"/>
  </r>
  <r>
    <x v="181"/>
    <x v="7"/>
    <x v="0"/>
    <x v="279"/>
    <x v="28"/>
    <x v="0"/>
    <n v="118"/>
    <x v="6"/>
    <n v="2"/>
    <x v="1"/>
    <n v="35"/>
    <x v="66"/>
    <n v="184620"/>
    <n v="2386"/>
    <n v="39.766666666666666"/>
    <n v="678"/>
    <n v="125172360"/>
  </r>
  <r>
    <x v="181"/>
    <x v="7"/>
    <x v="0"/>
    <x v="6"/>
    <x v="11"/>
    <x v="3"/>
    <n v="127"/>
    <x v="8"/>
    <n v="3"/>
    <x v="2"/>
    <n v="50"/>
    <x v="174"/>
    <n v="157370"/>
    <n v="4293"/>
    <n v="71.55"/>
    <n v="546"/>
    <n v="85924020"/>
  </r>
  <r>
    <x v="181"/>
    <x v="7"/>
    <x v="0"/>
    <x v="214"/>
    <x v="25"/>
    <x v="0"/>
    <n v="132"/>
    <x v="18"/>
    <n v="1"/>
    <x v="0"/>
    <n v="107"/>
    <x v="136"/>
    <n v="119207"/>
    <n v="358"/>
    <n v="5.9666666666666668"/>
    <n v="670"/>
    <n v="79868690"/>
  </r>
  <r>
    <x v="181"/>
    <x v="7"/>
    <x v="0"/>
    <x v="297"/>
    <x v="1"/>
    <x v="4"/>
    <n v="116"/>
    <x v="13"/>
    <n v="1"/>
    <x v="0"/>
    <n v="45"/>
    <x v="209"/>
    <n v="35774"/>
    <n v="2645"/>
    <n v="44.083333333333336"/>
    <n v="364"/>
    <n v="13021736"/>
  </r>
  <r>
    <x v="181"/>
    <x v="7"/>
    <x v="0"/>
    <x v="118"/>
    <x v="15"/>
    <x v="3"/>
    <n v="132"/>
    <x v="18"/>
    <n v="1"/>
    <x v="0"/>
    <n v="103"/>
    <x v="14"/>
    <n v="9185"/>
    <n v="2182"/>
    <n v="36.366666666666667"/>
    <n v="406"/>
    <n v="3729110"/>
  </r>
  <r>
    <x v="182"/>
    <x v="7"/>
    <x v="0"/>
    <x v="161"/>
    <x v="4"/>
    <x v="5"/>
    <n v="121"/>
    <x v="21"/>
    <n v="2"/>
    <x v="1"/>
    <n v="228"/>
    <x v="144"/>
    <n v="981512"/>
    <n v="2198"/>
    <n v="36.633333333333333"/>
    <n v="362"/>
    <n v="355307344"/>
  </r>
  <r>
    <x v="182"/>
    <x v="7"/>
    <x v="0"/>
    <x v="202"/>
    <x v="23"/>
    <x v="3"/>
    <n v="124"/>
    <x v="4"/>
    <n v="1"/>
    <x v="0"/>
    <n v="237"/>
    <x v="152"/>
    <n v="906136"/>
    <n v="2371"/>
    <n v="39.516666666666666"/>
    <n v="484"/>
    <n v="438569824"/>
  </r>
  <r>
    <x v="182"/>
    <x v="7"/>
    <x v="0"/>
    <x v="209"/>
    <x v="23"/>
    <x v="4"/>
    <n v="118"/>
    <x v="6"/>
    <n v="2"/>
    <x v="1"/>
    <n v="59"/>
    <x v="48"/>
    <n v="892614"/>
    <n v="833"/>
    <n v="13.883333333333333"/>
    <n v="596"/>
    <n v="531997944"/>
  </r>
  <r>
    <x v="182"/>
    <x v="7"/>
    <x v="0"/>
    <x v="253"/>
    <x v="26"/>
    <x v="4"/>
    <n v="124"/>
    <x v="4"/>
    <n v="1"/>
    <x v="0"/>
    <n v="249"/>
    <x v="121"/>
    <n v="579288"/>
    <n v="2105"/>
    <n v="35.083333333333336"/>
    <n v="375"/>
    <n v="217233000"/>
  </r>
  <r>
    <x v="182"/>
    <x v="7"/>
    <x v="0"/>
    <x v="128"/>
    <x v="7"/>
    <x v="3"/>
    <n v="120"/>
    <x v="3"/>
    <n v="3"/>
    <x v="2"/>
    <n v="9"/>
    <x v="133"/>
    <n v="514131"/>
    <n v="1841"/>
    <n v="30.683333333333334"/>
    <n v="457"/>
    <n v="234957867"/>
  </r>
  <r>
    <x v="182"/>
    <x v="7"/>
    <x v="0"/>
    <x v="307"/>
    <x v="2"/>
    <x v="3"/>
    <n v="130"/>
    <x v="19"/>
    <n v="2"/>
    <x v="1"/>
    <n v="79"/>
    <x v="98"/>
    <n v="503705"/>
    <n v="3157"/>
    <n v="52.616666666666667"/>
    <n v="567"/>
    <n v="285600735"/>
  </r>
  <r>
    <x v="182"/>
    <x v="7"/>
    <x v="0"/>
    <x v="92"/>
    <x v="13"/>
    <x v="4"/>
    <n v="120"/>
    <x v="3"/>
    <n v="3"/>
    <x v="2"/>
    <n v="131"/>
    <x v="194"/>
    <n v="393381"/>
    <n v="3103"/>
    <n v="51.716666666666669"/>
    <n v="657"/>
    <n v="258451317"/>
  </r>
  <r>
    <x v="182"/>
    <x v="7"/>
    <x v="0"/>
    <x v="52"/>
    <x v="10"/>
    <x v="3"/>
    <n v="122"/>
    <x v="7"/>
    <n v="2"/>
    <x v="1"/>
    <n v="11"/>
    <x v="115"/>
    <n v="176701"/>
    <n v="614"/>
    <n v="10.233333333333333"/>
    <n v="587"/>
    <n v="103723487"/>
  </r>
  <r>
    <x v="182"/>
    <x v="7"/>
    <x v="0"/>
    <x v="171"/>
    <x v="21"/>
    <x v="0"/>
    <n v="122"/>
    <x v="7"/>
    <n v="3"/>
    <x v="2"/>
    <n v="207"/>
    <x v="252"/>
    <n v="161843"/>
    <n v="4310"/>
    <n v="71.833333333333329"/>
    <n v="477"/>
    <n v="77199111"/>
  </r>
  <r>
    <x v="182"/>
    <x v="7"/>
    <x v="0"/>
    <x v="205"/>
    <x v="1"/>
    <x v="3"/>
    <n v="119"/>
    <x v="1"/>
    <n v="2"/>
    <x v="1"/>
    <n v="132"/>
    <x v="64"/>
    <n v="92683"/>
    <n v="2903"/>
    <n v="48.383333333333333"/>
    <n v="594"/>
    <n v="55053702"/>
  </r>
  <r>
    <x v="183"/>
    <x v="7"/>
    <x v="0"/>
    <x v="210"/>
    <x v="2"/>
    <x v="1"/>
    <n v="126"/>
    <x v="10"/>
    <n v="3"/>
    <x v="2"/>
    <n v="239"/>
    <x v="258"/>
    <n v="552490"/>
    <n v="2985"/>
    <n v="49.75"/>
    <n v="318"/>
    <n v="175691820"/>
  </r>
  <r>
    <x v="183"/>
    <x v="7"/>
    <x v="0"/>
    <x v="294"/>
    <x v="23"/>
    <x v="5"/>
    <n v="124"/>
    <x v="4"/>
    <n v="3"/>
    <x v="2"/>
    <n v="199"/>
    <x v="45"/>
    <n v="172056"/>
    <n v="2889"/>
    <n v="48.15"/>
    <n v="578"/>
    <n v="99448368"/>
  </r>
  <r>
    <x v="184"/>
    <x v="7"/>
    <x v="0"/>
    <x v="292"/>
    <x v="11"/>
    <x v="4"/>
    <n v="120"/>
    <x v="3"/>
    <n v="3"/>
    <x v="2"/>
    <n v="163"/>
    <x v="143"/>
    <n v="947118"/>
    <n v="2952"/>
    <n v="49.2"/>
    <n v="413"/>
    <n v="391159734"/>
  </r>
  <r>
    <x v="184"/>
    <x v="7"/>
    <x v="0"/>
    <x v="170"/>
    <x v="7"/>
    <x v="3"/>
    <n v="121"/>
    <x v="21"/>
    <n v="2"/>
    <x v="1"/>
    <n v="66"/>
    <x v="71"/>
    <n v="746108"/>
    <n v="4782"/>
    <n v="79.7"/>
    <n v="632"/>
    <n v="471540256"/>
  </r>
  <r>
    <x v="184"/>
    <x v="7"/>
    <x v="0"/>
    <x v="254"/>
    <x v="8"/>
    <x v="4"/>
    <n v="123"/>
    <x v="15"/>
    <n v="2"/>
    <x v="1"/>
    <n v="70"/>
    <x v="189"/>
    <n v="508802"/>
    <n v="1868"/>
    <n v="31.133333333333333"/>
    <n v="621"/>
    <n v="315966042"/>
  </r>
  <r>
    <x v="184"/>
    <x v="7"/>
    <x v="0"/>
    <x v="3"/>
    <x v="12"/>
    <x v="1"/>
    <n v="118"/>
    <x v="6"/>
    <n v="2"/>
    <x v="1"/>
    <n v="171"/>
    <x v="156"/>
    <n v="354033"/>
    <n v="1824"/>
    <n v="30.4"/>
    <n v="565"/>
    <n v="200028645"/>
  </r>
  <r>
    <x v="184"/>
    <x v="7"/>
    <x v="0"/>
    <x v="273"/>
    <x v="6"/>
    <x v="1"/>
    <n v="123"/>
    <x v="15"/>
    <n v="3"/>
    <x v="2"/>
    <n v="88"/>
    <x v="40"/>
    <n v="266985"/>
    <n v="4899"/>
    <n v="81.650000000000006"/>
    <n v="629"/>
    <n v="167933565"/>
  </r>
  <r>
    <x v="184"/>
    <x v="7"/>
    <x v="0"/>
    <x v="63"/>
    <x v="17"/>
    <x v="2"/>
    <n v="112"/>
    <x v="16"/>
    <n v="1"/>
    <x v="0"/>
    <n v="133"/>
    <x v="4"/>
    <n v="182669"/>
    <n v="378"/>
    <n v="6.3"/>
    <n v="494"/>
    <n v="90238486"/>
  </r>
  <r>
    <x v="184"/>
    <x v="7"/>
    <x v="0"/>
    <x v="17"/>
    <x v="27"/>
    <x v="2"/>
    <n v="130"/>
    <x v="19"/>
    <n v="2"/>
    <x v="1"/>
    <n v="21"/>
    <x v="195"/>
    <n v="15226"/>
    <n v="4916"/>
    <n v="81.933333333333337"/>
    <n v="541"/>
    <n v="8237266"/>
  </r>
  <r>
    <x v="185"/>
    <x v="7"/>
    <x v="0"/>
    <x v="132"/>
    <x v="14"/>
    <x v="2"/>
    <n v="112"/>
    <x v="16"/>
    <n v="1"/>
    <x v="0"/>
    <n v="213"/>
    <x v="151"/>
    <n v="878088"/>
    <n v="4082"/>
    <n v="68.033333333333331"/>
    <n v="647"/>
    <n v="568122936"/>
  </r>
  <r>
    <x v="185"/>
    <x v="7"/>
    <x v="0"/>
    <x v="118"/>
    <x v="26"/>
    <x v="4"/>
    <n v="130"/>
    <x v="19"/>
    <n v="3"/>
    <x v="2"/>
    <n v="69"/>
    <x v="109"/>
    <n v="806155"/>
    <n v="4685"/>
    <n v="78.083333333333329"/>
    <n v="360"/>
    <n v="290215800"/>
  </r>
  <r>
    <x v="185"/>
    <x v="7"/>
    <x v="0"/>
    <x v="160"/>
    <x v="17"/>
    <x v="4"/>
    <n v="116"/>
    <x v="13"/>
    <n v="3"/>
    <x v="2"/>
    <n v="161"/>
    <x v="110"/>
    <n v="506639"/>
    <n v="4813"/>
    <n v="80.216666666666669"/>
    <n v="513"/>
    <n v="259905807"/>
  </r>
  <r>
    <x v="185"/>
    <x v="7"/>
    <x v="0"/>
    <x v="17"/>
    <x v="25"/>
    <x v="3"/>
    <n v="115"/>
    <x v="20"/>
    <n v="3"/>
    <x v="2"/>
    <n v="198"/>
    <x v="82"/>
    <n v="468709"/>
    <n v="2545"/>
    <n v="42.416666666666664"/>
    <n v="302"/>
    <n v="141550118"/>
  </r>
  <r>
    <x v="186"/>
    <x v="7"/>
    <x v="0"/>
    <x v="232"/>
    <x v="7"/>
    <x v="3"/>
    <n v="118"/>
    <x v="6"/>
    <n v="2"/>
    <x v="1"/>
    <n v="5"/>
    <x v="224"/>
    <n v="802750"/>
    <n v="424"/>
    <n v="7.0666666666666664"/>
    <n v="529"/>
    <n v="424654750"/>
  </r>
  <r>
    <x v="186"/>
    <x v="7"/>
    <x v="0"/>
    <x v="24"/>
    <x v="1"/>
    <x v="0"/>
    <n v="119"/>
    <x v="1"/>
    <n v="3"/>
    <x v="2"/>
    <n v="230"/>
    <x v="249"/>
    <n v="757843"/>
    <n v="3799"/>
    <n v="63.31666666666667"/>
    <n v="596"/>
    <n v="451674428"/>
  </r>
  <r>
    <x v="186"/>
    <x v="7"/>
    <x v="0"/>
    <x v="101"/>
    <x v="6"/>
    <x v="0"/>
    <n v="122"/>
    <x v="7"/>
    <n v="1"/>
    <x v="0"/>
    <n v="229"/>
    <x v="91"/>
    <n v="451636"/>
    <n v="2549"/>
    <n v="42.483333333333334"/>
    <n v="651"/>
    <n v="294015036"/>
  </r>
  <r>
    <x v="186"/>
    <x v="7"/>
    <x v="0"/>
    <x v="122"/>
    <x v="0"/>
    <x v="4"/>
    <n v="129"/>
    <x v="0"/>
    <n v="3"/>
    <x v="2"/>
    <n v="102"/>
    <x v="30"/>
    <n v="447226"/>
    <n v="217"/>
    <n v="3.6166666666666667"/>
    <n v="451"/>
    <n v="201698926"/>
  </r>
  <r>
    <x v="186"/>
    <x v="7"/>
    <x v="0"/>
    <x v="143"/>
    <x v="12"/>
    <x v="3"/>
    <n v="116"/>
    <x v="13"/>
    <n v="2"/>
    <x v="1"/>
    <n v="175"/>
    <x v="178"/>
    <n v="406005"/>
    <n v="218"/>
    <n v="3.6333333333333333"/>
    <n v="328"/>
    <n v="133169640"/>
  </r>
  <r>
    <x v="186"/>
    <x v="7"/>
    <x v="0"/>
    <x v="94"/>
    <x v="25"/>
    <x v="0"/>
    <n v="127"/>
    <x v="8"/>
    <n v="2"/>
    <x v="1"/>
    <n v="166"/>
    <x v="0"/>
    <n v="351161"/>
    <n v="3824"/>
    <n v="63.733333333333334"/>
    <n v="568"/>
    <n v="199459448"/>
  </r>
  <r>
    <x v="186"/>
    <x v="7"/>
    <x v="0"/>
    <x v="63"/>
    <x v="7"/>
    <x v="0"/>
    <n v="114"/>
    <x v="9"/>
    <n v="2"/>
    <x v="1"/>
    <n v="233"/>
    <x v="218"/>
    <n v="349551"/>
    <n v="2270"/>
    <n v="37.833333333333336"/>
    <n v="542"/>
    <n v="189456642"/>
  </r>
  <r>
    <x v="186"/>
    <x v="7"/>
    <x v="0"/>
    <x v="182"/>
    <x v="6"/>
    <x v="4"/>
    <n v="116"/>
    <x v="13"/>
    <n v="3"/>
    <x v="2"/>
    <n v="87"/>
    <x v="122"/>
    <n v="341129"/>
    <n v="872"/>
    <n v="14.533333333333333"/>
    <n v="440"/>
    <n v="150096760"/>
  </r>
  <r>
    <x v="186"/>
    <x v="7"/>
    <x v="0"/>
    <x v="269"/>
    <x v="10"/>
    <x v="4"/>
    <n v="125"/>
    <x v="2"/>
    <n v="3"/>
    <x v="2"/>
    <n v="58"/>
    <x v="159"/>
    <n v="265245"/>
    <n v="4536"/>
    <n v="75.599999999999994"/>
    <n v="297"/>
    <n v="78777765"/>
  </r>
  <r>
    <x v="186"/>
    <x v="7"/>
    <x v="0"/>
    <x v="6"/>
    <x v="10"/>
    <x v="3"/>
    <n v="123"/>
    <x v="15"/>
    <n v="3"/>
    <x v="2"/>
    <n v="4"/>
    <x v="100"/>
    <n v="27933"/>
    <n v="3296"/>
    <n v="54.93333333333333"/>
    <n v="331"/>
    <n v="9245823"/>
  </r>
  <r>
    <x v="186"/>
    <x v="7"/>
    <x v="0"/>
    <x v="272"/>
    <x v="26"/>
    <x v="0"/>
    <n v="117"/>
    <x v="12"/>
    <n v="1"/>
    <x v="0"/>
    <n v="28"/>
    <x v="222"/>
    <n v="7656"/>
    <n v="1746"/>
    <n v="29.1"/>
    <n v="677"/>
    <n v="5183112"/>
  </r>
  <r>
    <x v="187"/>
    <x v="7"/>
    <x v="0"/>
    <x v="236"/>
    <x v="4"/>
    <x v="4"/>
    <n v="127"/>
    <x v="8"/>
    <n v="2"/>
    <x v="1"/>
    <n v="168"/>
    <x v="135"/>
    <n v="619861"/>
    <n v="866"/>
    <n v="14.433333333333334"/>
    <n v="344"/>
    <n v="213232184"/>
  </r>
  <r>
    <x v="188"/>
    <x v="7"/>
    <x v="0"/>
    <x v="96"/>
    <x v="14"/>
    <x v="4"/>
    <n v="127"/>
    <x v="8"/>
    <n v="2"/>
    <x v="1"/>
    <n v="96"/>
    <x v="42"/>
    <n v="968230"/>
    <n v="4939"/>
    <n v="82.316666666666663"/>
    <n v="523"/>
    <n v="506384290"/>
  </r>
  <r>
    <x v="188"/>
    <x v="7"/>
    <x v="0"/>
    <x v="159"/>
    <x v="16"/>
    <x v="4"/>
    <n v="122"/>
    <x v="7"/>
    <n v="3"/>
    <x v="2"/>
    <n v="179"/>
    <x v="11"/>
    <n v="695344"/>
    <n v="1824"/>
    <n v="30.4"/>
    <n v="671"/>
    <n v="466575824"/>
  </r>
  <r>
    <x v="188"/>
    <x v="7"/>
    <x v="0"/>
    <x v="177"/>
    <x v="23"/>
    <x v="5"/>
    <n v="132"/>
    <x v="18"/>
    <n v="1"/>
    <x v="0"/>
    <n v="169"/>
    <x v="5"/>
    <n v="490271"/>
    <n v="1075"/>
    <n v="17.916666666666668"/>
    <n v="397"/>
    <n v="194637587"/>
  </r>
  <r>
    <x v="188"/>
    <x v="7"/>
    <x v="0"/>
    <x v="28"/>
    <x v="25"/>
    <x v="4"/>
    <n v="119"/>
    <x v="1"/>
    <n v="2"/>
    <x v="1"/>
    <n v="190"/>
    <x v="33"/>
    <n v="68575"/>
    <n v="3349"/>
    <n v="55.81666666666667"/>
    <n v="464"/>
    <n v="31818800"/>
  </r>
  <r>
    <x v="189"/>
    <x v="8"/>
    <x v="0"/>
    <x v="243"/>
    <x v="0"/>
    <x v="3"/>
    <n v="133"/>
    <x v="5"/>
    <n v="1"/>
    <x v="0"/>
    <n v="6"/>
    <x v="237"/>
    <n v="998278"/>
    <n v="3648"/>
    <n v="60.8"/>
    <n v="543"/>
    <n v="542064954"/>
  </r>
  <r>
    <x v="189"/>
    <x v="8"/>
    <x v="0"/>
    <x v="174"/>
    <x v="1"/>
    <x v="3"/>
    <n v="129"/>
    <x v="0"/>
    <n v="3"/>
    <x v="2"/>
    <n v="84"/>
    <x v="32"/>
    <n v="951823"/>
    <n v="2316"/>
    <n v="38.6"/>
    <n v="588"/>
    <n v="559671924"/>
  </r>
  <r>
    <x v="189"/>
    <x v="8"/>
    <x v="0"/>
    <x v="243"/>
    <x v="13"/>
    <x v="0"/>
    <n v="117"/>
    <x v="12"/>
    <n v="3"/>
    <x v="2"/>
    <n v="94"/>
    <x v="124"/>
    <n v="938322"/>
    <n v="3565"/>
    <n v="59.416666666666664"/>
    <n v="290"/>
    <n v="272113380"/>
  </r>
  <r>
    <x v="189"/>
    <x v="8"/>
    <x v="0"/>
    <x v="287"/>
    <x v="24"/>
    <x v="1"/>
    <n v="116"/>
    <x v="13"/>
    <n v="1"/>
    <x v="0"/>
    <n v="95"/>
    <x v="265"/>
    <n v="687289"/>
    <n v="2929"/>
    <n v="48.81666666666667"/>
    <n v="292"/>
    <n v="200688388"/>
  </r>
  <r>
    <x v="189"/>
    <x v="8"/>
    <x v="0"/>
    <x v="130"/>
    <x v="18"/>
    <x v="2"/>
    <n v="127"/>
    <x v="8"/>
    <n v="1"/>
    <x v="0"/>
    <n v="112"/>
    <x v="158"/>
    <n v="568932"/>
    <n v="3686"/>
    <n v="61.43333333333333"/>
    <n v="369"/>
    <n v="209935908"/>
  </r>
  <r>
    <x v="189"/>
    <x v="8"/>
    <x v="0"/>
    <x v="88"/>
    <x v="3"/>
    <x v="0"/>
    <n v="114"/>
    <x v="9"/>
    <n v="2"/>
    <x v="1"/>
    <n v="35"/>
    <x v="66"/>
    <n v="526560"/>
    <n v="2340"/>
    <n v="39"/>
    <n v="631"/>
    <n v="332259360"/>
  </r>
  <r>
    <x v="189"/>
    <x v="8"/>
    <x v="0"/>
    <x v="167"/>
    <x v="5"/>
    <x v="3"/>
    <n v="133"/>
    <x v="5"/>
    <n v="3"/>
    <x v="2"/>
    <n v="138"/>
    <x v="256"/>
    <n v="520281"/>
    <n v="192"/>
    <n v="3.2"/>
    <n v="593"/>
    <n v="308526633"/>
  </r>
  <r>
    <x v="189"/>
    <x v="8"/>
    <x v="0"/>
    <x v="313"/>
    <x v="6"/>
    <x v="4"/>
    <n v="113"/>
    <x v="14"/>
    <n v="1"/>
    <x v="0"/>
    <n v="40"/>
    <x v="80"/>
    <n v="514757"/>
    <n v="3054"/>
    <n v="50.9"/>
    <n v="603"/>
    <n v="310398471"/>
  </r>
  <r>
    <x v="189"/>
    <x v="8"/>
    <x v="0"/>
    <x v="268"/>
    <x v="28"/>
    <x v="3"/>
    <n v="112"/>
    <x v="16"/>
    <n v="1"/>
    <x v="0"/>
    <n v="197"/>
    <x v="155"/>
    <n v="500389"/>
    <n v="2463"/>
    <n v="41.05"/>
    <n v="516"/>
    <n v="258200724"/>
  </r>
  <r>
    <x v="189"/>
    <x v="8"/>
    <x v="0"/>
    <x v="171"/>
    <x v="13"/>
    <x v="0"/>
    <n v="123"/>
    <x v="15"/>
    <n v="1"/>
    <x v="0"/>
    <n v="88"/>
    <x v="40"/>
    <n v="440386"/>
    <n v="4365"/>
    <n v="72.75"/>
    <n v="502"/>
    <n v="221073772"/>
  </r>
  <r>
    <x v="189"/>
    <x v="8"/>
    <x v="0"/>
    <x v="181"/>
    <x v="15"/>
    <x v="0"/>
    <n v="130"/>
    <x v="19"/>
    <n v="2"/>
    <x v="1"/>
    <n v="101"/>
    <x v="92"/>
    <n v="429941"/>
    <n v="854"/>
    <n v="14.233333333333333"/>
    <n v="359"/>
    <n v="154348819"/>
  </r>
  <r>
    <x v="189"/>
    <x v="8"/>
    <x v="0"/>
    <x v="176"/>
    <x v="17"/>
    <x v="2"/>
    <n v="119"/>
    <x v="1"/>
    <n v="3"/>
    <x v="2"/>
    <n v="98"/>
    <x v="241"/>
    <n v="335834"/>
    <n v="1345"/>
    <n v="22.416666666666668"/>
    <n v="383"/>
    <n v="128624422"/>
  </r>
  <r>
    <x v="189"/>
    <x v="8"/>
    <x v="0"/>
    <x v="274"/>
    <x v="25"/>
    <x v="2"/>
    <n v="130"/>
    <x v="19"/>
    <n v="2"/>
    <x v="1"/>
    <n v="257"/>
    <x v="142"/>
    <n v="254874"/>
    <n v="2794"/>
    <n v="46.56666666666667"/>
    <n v="430"/>
    <n v="109595820"/>
  </r>
  <r>
    <x v="189"/>
    <x v="8"/>
    <x v="0"/>
    <x v="36"/>
    <x v="24"/>
    <x v="3"/>
    <n v="130"/>
    <x v="19"/>
    <n v="2"/>
    <x v="1"/>
    <n v="97"/>
    <x v="181"/>
    <n v="70735"/>
    <n v="599"/>
    <n v="9.9833333333333325"/>
    <n v="462"/>
    <n v="32679570"/>
  </r>
  <r>
    <x v="189"/>
    <x v="8"/>
    <x v="0"/>
    <x v="20"/>
    <x v="13"/>
    <x v="0"/>
    <n v="131"/>
    <x v="17"/>
    <n v="1"/>
    <x v="0"/>
    <n v="106"/>
    <x v="25"/>
    <n v="36281"/>
    <n v="2850"/>
    <n v="47.5"/>
    <n v="516"/>
    <n v="18720996"/>
  </r>
  <r>
    <x v="190"/>
    <x v="8"/>
    <x v="0"/>
    <x v="152"/>
    <x v="23"/>
    <x v="4"/>
    <n v="118"/>
    <x v="6"/>
    <n v="3"/>
    <x v="2"/>
    <n v="53"/>
    <x v="116"/>
    <n v="890299"/>
    <n v="1262"/>
    <n v="21.033333333333335"/>
    <n v="621"/>
    <n v="552875679"/>
  </r>
  <r>
    <x v="190"/>
    <x v="8"/>
    <x v="0"/>
    <x v="163"/>
    <x v="23"/>
    <x v="4"/>
    <n v="126"/>
    <x v="10"/>
    <n v="2"/>
    <x v="1"/>
    <n v="53"/>
    <x v="116"/>
    <n v="740984"/>
    <n v="2356"/>
    <n v="39.266666666666666"/>
    <n v="555"/>
    <n v="411246120"/>
  </r>
  <r>
    <x v="190"/>
    <x v="8"/>
    <x v="0"/>
    <x v="2"/>
    <x v="4"/>
    <x v="1"/>
    <n v="130"/>
    <x v="19"/>
    <n v="3"/>
    <x v="2"/>
    <n v="163"/>
    <x v="143"/>
    <n v="628384"/>
    <n v="2178"/>
    <n v="36.299999999999997"/>
    <n v="494"/>
    <n v="310421696"/>
  </r>
  <r>
    <x v="190"/>
    <x v="8"/>
    <x v="0"/>
    <x v="47"/>
    <x v="29"/>
    <x v="0"/>
    <n v="121"/>
    <x v="21"/>
    <n v="2"/>
    <x v="1"/>
    <n v="30"/>
    <x v="2"/>
    <n v="349413"/>
    <n v="383"/>
    <n v="6.3833333333333337"/>
    <n v="441"/>
    <n v="154091133"/>
  </r>
  <r>
    <x v="190"/>
    <x v="8"/>
    <x v="0"/>
    <x v="274"/>
    <x v="22"/>
    <x v="0"/>
    <n v="127"/>
    <x v="8"/>
    <n v="3"/>
    <x v="2"/>
    <n v="16"/>
    <x v="19"/>
    <n v="159872"/>
    <n v="3872"/>
    <n v="64.533333333333331"/>
    <n v="688"/>
    <n v="109991936"/>
  </r>
  <r>
    <x v="190"/>
    <x v="8"/>
    <x v="0"/>
    <x v="247"/>
    <x v="26"/>
    <x v="0"/>
    <n v="129"/>
    <x v="0"/>
    <n v="3"/>
    <x v="2"/>
    <n v="230"/>
    <x v="249"/>
    <n v="111386"/>
    <n v="3594"/>
    <n v="59.9"/>
    <n v="446"/>
    <n v="49678156"/>
  </r>
  <r>
    <x v="190"/>
    <x v="8"/>
    <x v="0"/>
    <x v="28"/>
    <x v="26"/>
    <x v="0"/>
    <n v="130"/>
    <x v="19"/>
    <n v="1"/>
    <x v="0"/>
    <n v="217"/>
    <x v="56"/>
    <n v="94886"/>
    <n v="565"/>
    <n v="9.4166666666666661"/>
    <n v="447"/>
    <n v="42414042"/>
  </r>
  <r>
    <x v="191"/>
    <x v="8"/>
    <x v="0"/>
    <x v="171"/>
    <x v="27"/>
    <x v="4"/>
    <n v="123"/>
    <x v="15"/>
    <n v="1"/>
    <x v="0"/>
    <n v="48"/>
    <x v="75"/>
    <n v="985880"/>
    <n v="462"/>
    <n v="7.7"/>
    <n v="519"/>
    <n v="511671720"/>
  </r>
  <r>
    <x v="191"/>
    <x v="8"/>
    <x v="0"/>
    <x v="215"/>
    <x v="19"/>
    <x v="0"/>
    <n v="121"/>
    <x v="21"/>
    <n v="2"/>
    <x v="1"/>
    <n v="174"/>
    <x v="161"/>
    <n v="798433"/>
    <n v="2921"/>
    <n v="48.68333333333333"/>
    <n v="325"/>
    <n v="259490725"/>
  </r>
  <r>
    <x v="191"/>
    <x v="8"/>
    <x v="0"/>
    <x v="2"/>
    <x v="2"/>
    <x v="4"/>
    <n v="122"/>
    <x v="7"/>
    <n v="1"/>
    <x v="0"/>
    <n v="267"/>
    <x v="15"/>
    <n v="635879"/>
    <n v="724"/>
    <n v="12.066666666666666"/>
    <n v="569"/>
    <n v="361815151"/>
  </r>
  <r>
    <x v="191"/>
    <x v="8"/>
    <x v="0"/>
    <x v="33"/>
    <x v="23"/>
    <x v="4"/>
    <n v="122"/>
    <x v="7"/>
    <n v="3"/>
    <x v="2"/>
    <n v="83"/>
    <x v="201"/>
    <n v="578589"/>
    <n v="3390"/>
    <n v="56.5"/>
    <n v="506"/>
    <n v="292766034"/>
  </r>
  <r>
    <x v="191"/>
    <x v="8"/>
    <x v="0"/>
    <x v="203"/>
    <x v="12"/>
    <x v="4"/>
    <n v="133"/>
    <x v="5"/>
    <n v="2"/>
    <x v="1"/>
    <n v="164"/>
    <x v="148"/>
    <n v="562570"/>
    <n v="394"/>
    <n v="6.5666666666666664"/>
    <n v="503"/>
    <n v="282972710"/>
  </r>
  <r>
    <x v="191"/>
    <x v="8"/>
    <x v="0"/>
    <x v="205"/>
    <x v="7"/>
    <x v="1"/>
    <n v="112"/>
    <x v="16"/>
    <n v="3"/>
    <x v="2"/>
    <n v="179"/>
    <x v="11"/>
    <n v="375202"/>
    <n v="2710"/>
    <n v="45.166666666666664"/>
    <n v="307"/>
    <n v="115187014"/>
  </r>
  <r>
    <x v="192"/>
    <x v="8"/>
    <x v="0"/>
    <x v="107"/>
    <x v="9"/>
    <x v="3"/>
    <n v="124"/>
    <x v="4"/>
    <n v="1"/>
    <x v="0"/>
    <n v="77"/>
    <x v="58"/>
    <n v="915176"/>
    <n v="139"/>
    <n v="2.3166666666666669"/>
    <n v="458"/>
    <n v="419150608"/>
  </r>
  <r>
    <x v="192"/>
    <x v="8"/>
    <x v="0"/>
    <x v="297"/>
    <x v="25"/>
    <x v="3"/>
    <n v="118"/>
    <x v="6"/>
    <n v="1"/>
    <x v="0"/>
    <n v="5"/>
    <x v="224"/>
    <n v="671623"/>
    <n v="2468"/>
    <n v="41.133333333333333"/>
    <n v="414"/>
    <n v="278051922"/>
  </r>
  <r>
    <x v="192"/>
    <x v="8"/>
    <x v="0"/>
    <x v="112"/>
    <x v="27"/>
    <x v="3"/>
    <n v="133"/>
    <x v="5"/>
    <n v="1"/>
    <x v="0"/>
    <n v="40"/>
    <x v="80"/>
    <n v="562638"/>
    <n v="1568"/>
    <n v="26.133333333333333"/>
    <n v="572"/>
    <n v="321828936"/>
  </r>
  <r>
    <x v="192"/>
    <x v="8"/>
    <x v="0"/>
    <x v="287"/>
    <x v="10"/>
    <x v="1"/>
    <n v="128"/>
    <x v="11"/>
    <n v="1"/>
    <x v="0"/>
    <n v="253"/>
    <x v="235"/>
    <n v="437709"/>
    <n v="4012"/>
    <n v="66.86666666666666"/>
    <n v="399"/>
    <n v="174645891"/>
  </r>
  <r>
    <x v="192"/>
    <x v="8"/>
    <x v="0"/>
    <x v="166"/>
    <x v="29"/>
    <x v="3"/>
    <n v="127"/>
    <x v="8"/>
    <n v="1"/>
    <x v="0"/>
    <n v="256"/>
    <x v="57"/>
    <n v="247336"/>
    <n v="3448"/>
    <n v="57.466666666666669"/>
    <n v="645"/>
    <n v="159531720"/>
  </r>
  <r>
    <x v="192"/>
    <x v="8"/>
    <x v="0"/>
    <x v="14"/>
    <x v="26"/>
    <x v="5"/>
    <n v="117"/>
    <x v="12"/>
    <n v="2"/>
    <x v="1"/>
    <n v="258"/>
    <x v="169"/>
    <n v="195047"/>
    <n v="64"/>
    <n v="1.0666666666666667"/>
    <n v="556"/>
    <n v="108446132"/>
  </r>
  <r>
    <x v="192"/>
    <x v="8"/>
    <x v="0"/>
    <x v="266"/>
    <x v="17"/>
    <x v="3"/>
    <n v="127"/>
    <x v="8"/>
    <n v="1"/>
    <x v="0"/>
    <n v="72"/>
    <x v="62"/>
    <n v="148742"/>
    <n v="12"/>
    <n v="0.2"/>
    <n v="371"/>
    <n v="55183282"/>
  </r>
  <r>
    <x v="192"/>
    <x v="8"/>
    <x v="0"/>
    <x v="287"/>
    <x v="0"/>
    <x v="4"/>
    <n v="118"/>
    <x v="6"/>
    <n v="1"/>
    <x v="0"/>
    <n v="69"/>
    <x v="109"/>
    <n v="139095"/>
    <n v="4785"/>
    <n v="79.75"/>
    <n v="515"/>
    <n v="71633925"/>
  </r>
  <r>
    <x v="193"/>
    <x v="8"/>
    <x v="0"/>
    <x v="265"/>
    <x v="26"/>
    <x v="5"/>
    <n v="126"/>
    <x v="10"/>
    <n v="3"/>
    <x v="2"/>
    <n v="9"/>
    <x v="133"/>
    <n v="964305"/>
    <n v="4526"/>
    <n v="75.433333333333337"/>
    <n v="451"/>
    <n v="434901555"/>
  </r>
  <r>
    <x v="193"/>
    <x v="8"/>
    <x v="0"/>
    <x v="12"/>
    <x v="6"/>
    <x v="4"/>
    <n v="124"/>
    <x v="4"/>
    <n v="3"/>
    <x v="2"/>
    <n v="247"/>
    <x v="6"/>
    <n v="889199"/>
    <n v="1804"/>
    <n v="30.066666666666666"/>
    <n v="640"/>
    <n v="569087360"/>
  </r>
  <r>
    <x v="193"/>
    <x v="8"/>
    <x v="0"/>
    <x v="115"/>
    <x v="15"/>
    <x v="4"/>
    <n v="118"/>
    <x v="6"/>
    <n v="3"/>
    <x v="2"/>
    <n v="183"/>
    <x v="7"/>
    <n v="769378"/>
    <n v="1437"/>
    <n v="23.95"/>
    <n v="436"/>
    <n v="335448808"/>
  </r>
  <r>
    <x v="193"/>
    <x v="8"/>
    <x v="0"/>
    <x v="226"/>
    <x v="7"/>
    <x v="1"/>
    <n v="114"/>
    <x v="9"/>
    <n v="3"/>
    <x v="2"/>
    <n v="193"/>
    <x v="219"/>
    <n v="565257"/>
    <n v="518"/>
    <n v="8.6333333333333329"/>
    <n v="373"/>
    <n v="210840861"/>
  </r>
  <r>
    <x v="193"/>
    <x v="8"/>
    <x v="0"/>
    <x v="198"/>
    <x v="23"/>
    <x v="3"/>
    <n v="121"/>
    <x v="21"/>
    <n v="3"/>
    <x v="2"/>
    <n v="34"/>
    <x v="266"/>
    <n v="400426"/>
    <n v="994"/>
    <n v="16.566666666666666"/>
    <n v="286"/>
    <n v="114521836"/>
  </r>
  <r>
    <x v="193"/>
    <x v="8"/>
    <x v="0"/>
    <x v="98"/>
    <x v="16"/>
    <x v="5"/>
    <n v="130"/>
    <x v="19"/>
    <n v="2"/>
    <x v="1"/>
    <n v="191"/>
    <x v="220"/>
    <n v="284763"/>
    <n v="498"/>
    <n v="8.3000000000000007"/>
    <n v="515"/>
    <n v="146652945"/>
  </r>
  <r>
    <x v="193"/>
    <x v="8"/>
    <x v="0"/>
    <x v="39"/>
    <x v="11"/>
    <x v="4"/>
    <n v="112"/>
    <x v="16"/>
    <n v="1"/>
    <x v="0"/>
    <n v="221"/>
    <x v="262"/>
    <n v="227697"/>
    <n v="2857"/>
    <n v="47.616666666666667"/>
    <n v="383"/>
    <n v="87207951"/>
  </r>
  <r>
    <x v="193"/>
    <x v="8"/>
    <x v="0"/>
    <x v="269"/>
    <x v="1"/>
    <x v="3"/>
    <n v="120"/>
    <x v="3"/>
    <n v="1"/>
    <x v="0"/>
    <n v="81"/>
    <x v="157"/>
    <n v="218494"/>
    <n v="2335"/>
    <n v="38.916666666666664"/>
    <n v="644"/>
    <n v="140710136"/>
  </r>
  <r>
    <x v="194"/>
    <x v="8"/>
    <x v="0"/>
    <x v="240"/>
    <x v="4"/>
    <x v="5"/>
    <n v="124"/>
    <x v="4"/>
    <n v="1"/>
    <x v="0"/>
    <n v="171"/>
    <x v="156"/>
    <n v="730199"/>
    <n v="2763"/>
    <n v="46.05"/>
    <n v="354"/>
    <n v="258490446"/>
  </r>
  <r>
    <x v="194"/>
    <x v="8"/>
    <x v="0"/>
    <x v="24"/>
    <x v="18"/>
    <x v="5"/>
    <n v="113"/>
    <x v="14"/>
    <n v="2"/>
    <x v="1"/>
    <n v="16"/>
    <x v="19"/>
    <n v="573983"/>
    <n v="7"/>
    <n v="0.11666666666666667"/>
    <n v="605"/>
    <n v="347259715"/>
  </r>
  <r>
    <x v="194"/>
    <x v="8"/>
    <x v="0"/>
    <x v="305"/>
    <x v="21"/>
    <x v="2"/>
    <n v="133"/>
    <x v="5"/>
    <n v="1"/>
    <x v="0"/>
    <n v="88"/>
    <x v="40"/>
    <n v="489052"/>
    <n v="2951"/>
    <n v="49.18333333333333"/>
    <n v="515"/>
    <n v="251861780"/>
  </r>
  <r>
    <x v="194"/>
    <x v="8"/>
    <x v="0"/>
    <x v="27"/>
    <x v="10"/>
    <x v="3"/>
    <n v="133"/>
    <x v="5"/>
    <n v="1"/>
    <x v="0"/>
    <n v="80"/>
    <x v="96"/>
    <n v="177647"/>
    <n v="1152"/>
    <n v="19.2"/>
    <n v="334"/>
    <n v="59334098"/>
  </r>
  <r>
    <x v="195"/>
    <x v="8"/>
    <x v="0"/>
    <x v="23"/>
    <x v="3"/>
    <x v="1"/>
    <n v="130"/>
    <x v="19"/>
    <n v="2"/>
    <x v="1"/>
    <n v="109"/>
    <x v="212"/>
    <n v="913455"/>
    <n v="3638"/>
    <n v="60.633333333333333"/>
    <n v="293"/>
    <n v="267642315"/>
  </r>
  <r>
    <x v="195"/>
    <x v="8"/>
    <x v="0"/>
    <x v="31"/>
    <x v="15"/>
    <x v="5"/>
    <n v="130"/>
    <x v="19"/>
    <n v="3"/>
    <x v="2"/>
    <n v="139"/>
    <x v="23"/>
    <n v="614544"/>
    <n v="686"/>
    <n v="11.433333333333334"/>
    <n v="551"/>
    <n v="338613744"/>
  </r>
  <r>
    <x v="195"/>
    <x v="8"/>
    <x v="0"/>
    <x v="55"/>
    <x v="9"/>
    <x v="5"/>
    <n v="118"/>
    <x v="6"/>
    <n v="1"/>
    <x v="0"/>
    <n v="131"/>
    <x v="194"/>
    <n v="426306"/>
    <n v="3667"/>
    <n v="61.116666666666667"/>
    <n v="521"/>
    <n v="222105426"/>
  </r>
  <r>
    <x v="195"/>
    <x v="8"/>
    <x v="0"/>
    <x v="81"/>
    <x v="28"/>
    <x v="4"/>
    <n v="113"/>
    <x v="14"/>
    <n v="2"/>
    <x v="1"/>
    <n v="144"/>
    <x v="10"/>
    <n v="310146"/>
    <n v="4709"/>
    <n v="78.483333333333334"/>
    <n v="521"/>
    <n v="161586066"/>
  </r>
  <r>
    <x v="195"/>
    <x v="8"/>
    <x v="0"/>
    <x v="44"/>
    <x v="11"/>
    <x v="4"/>
    <n v="119"/>
    <x v="1"/>
    <n v="2"/>
    <x v="1"/>
    <n v="30"/>
    <x v="2"/>
    <n v="176025"/>
    <n v="1397"/>
    <n v="23.283333333333335"/>
    <n v="310"/>
    <n v="54567750"/>
  </r>
  <r>
    <x v="195"/>
    <x v="8"/>
    <x v="0"/>
    <x v="224"/>
    <x v="25"/>
    <x v="4"/>
    <n v="116"/>
    <x v="13"/>
    <n v="3"/>
    <x v="2"/>
    <n v="45"/>
    <x v="209"/>
    <n v="24285"/>
    <n v="2840"/>
    <n v="47.333333333333336"/>
    <n v="665"/>
    <n v="16149525"/>
  </r>
  <r>
    <x v="196"/>
    <x v="8"/>
    <x v="0"/>
    <x v="306"/>
    <x v="0"/>
    <x v="4"/>
    <n v="129"/>
    <x v="0"/>
    <n v="3"/>
    <x v="2"/>
    <n v="226"/>
    <x v="179"/>
    <n v="899436"/>
    <n v="1072"/>
    <n v="17.866666666666667"/>
    <n v="335"/>
    <n v="301311060"/>
  </r>
  <r>
    <x v="196"/>
    <x v="8"/>
    <x v="0"/>
    <x v="137"/>
    <x v="8"/>
    <x v="5"/>
    <n v="122"/>
    <x v="7"/>
    <n v="3"/>
    <x v="2"/>
    <n v="59"/>
    <x v="48"/>
    <n v="861535"/>
    <n v="2471"/>
    <n v="41.18333333333333"/>
    <n v="370"/>
    <n v="318767950"/>
  </r>
  <r>
    <x v="196"/>
    <x v="8"/>
    <x v="0"/>
    <x v="90"/>
    <x v="28"/>
    <x v="4"/>
    <n v="116"/>
    <x v="13"/>
    <n v="1"/>
    <x v="0"/>
    <n v="161"/>
    <x v="110"/>
    <n v="820783"/>
    <n v="216"/>
    <n v="3.6"/>
    <n v="614"/>
    <n v="503960762"/>
  </r>
  <r>
    <x v="196"/>
    <x v="8"/>
    <x v="0"/>
    <x v="164"/>
    <x v="0"/>
    <x v="5"/>
    <n v="124"/>
    <x v="4"/>
    <n v="3"/>
    <x v="2"/>
    <n v="249"/>
    <x v="121"/>
    <n v="725995"/>
    <n v="3485"/>
    <n v="58.083333333333336"/>
    <n v="632"/>
    <n v="458828840"/>
  </r>
  <r>
    <x v="196"/>
    <x v="8"/>
    <x v="0"/>
    <x v="183"/>
    <x v="21"/>
    <x v="4"/>
    <n v="133"/>
    <x v="5"/>
    <n v="1"/>
    <x v="0"/>
    <n v="138"/>
    <x v="256"/>
    <n v="713219"/>
    <n v="1516"/>
    <n v="25.266666666666666"/>
    <n v="517"/>
    <n v="368734223"/>
  </r>
  <r>
    <x v="196"/>
    <x v="8"/>
    <x v="0"/>
    <x v="112"/>
    <x v="16"/>
    <x v="4"/>
    <n v="119"/>
    <x v="1"/>
    <n v="3"/>
    <x v="2"/>
    <n v="250"/>
    <x v="223"/>
    <n v="577061"/>
    <n v="481"/>
    <n v="8.0166666666666675"/>
    <n v="361"/>
    <n v="208319021"/>
  </r>
  <r>
    <x v="196"/>
    <x v="8"/>
    <x v="0"/>
    <x v="192"/>
    <x v="26"/>
    <x v="0"/>
    <n v="113"/>
    <x v="14"/>
    <n v="1"/>
    <x v="0"/>
    <n v="26"/>
    <x v="182"/>
    <n v="537951"/>
    <n v="4345"/>
    <n v="72.416666666666671"/>
    <n v="438"/>
    <n v="235622538"/>
  </r>
  <r>
    <x v="196"/>
    <x v="8"/>
    <x v="0"/>
    <x v="72"/>
    <x v="15"/>
    <x v="4"/>
    <n v="118"/>
    <x v="6"/>
    <n v="2"/>
    <x v="1"/>
    <n v="265"/>
    <x v="65"/>
    <n v="473133"/>
    <n v="2694"/>
    <n v="44.9"/>
    <n v="556"/>
    <n v="263061948"/>
  </r>
  <r>
    <x v="196"/>
    <x v="8"/>
    <x v="0"/>
    <x v="133"/>
    <x v="24"/>
    <x v="1"/>
    <n v="120"/>
    <x v="3"/>
    <n v="1"/>
    <x v="0"/>
    <n v="23"/>
    <x v="184"/>
    <n v="410063"/>
    <n v="3496"/>
    <n v="58.266666666666666"/>
    <n v="562"/>
    <n v="230455406"/>
  </r>
  <r>
    <x v="196"/>
    <x v="8"/>
    <x v="0"/>
    <x v="3"/>
    <x v="10"/>
    <x v="0"/>
    <n v="118"/>
    <x v="6"/>
    <n v="3"/>
    <x v="2"/>
    <n v="197"/>
    <x v="155"/>
    <n v="357006"/>
    <n v="2373"/>
    <n v="39.549999999999997"/>
    <n v="503"/>
    <n v="179574018"/>
  </r>
  <r>
    <x v="196"/>
    <x v="8"/>
    <x v="0"/>
    <x v="101"/>
    <x v="28"/>
    <x v="4"/>
    <n v="122"/>
    <x v="7"/>
    <n v="1"/>
    <x v="0"/>
    <n v="193"/>
    <x v="219"/>
    <n v="249589"/>
    <n v="1762"/>
    <n v="29.366666666666667"/>
    <n v="297"/>
    <n v="74127933"/>
  </r>
  <r>
    <x v="196"/>
    <x v="8"/>
    <x v="0"/>
    <x v="80"/>
    <x v="18"/>
    <x v="4"/>
    <n v="126"/>
    <x v="10"/>
    <n v="3"/>
    <x v="2"/>
    <n v="77"/>
    <x v="58"/>
    <n v="247850"/>
    <n v="4481"/>
    <n v="74.683333333333337"/>
    <n v="284"/>
    <n v="70389400"/>
  </r>
  <r>
    <x v="196"/>
    <x v="8"/>
    <x v="0"/>
    <x v="30"/>
    <x v="4"/>
    <x v="4"/>
    <n v="118"/>
    <x v="6"/>
    <n v="3"/>
    <x v="2"/>
    <n v="119"/>
    <x v="129"/>
    <n v="173623"/>
    <n v="456"/>
    <n v="7.6"/>
    <n v="506"/>
    <n v="87853238"/>
  </r>
  <r>
    <x v="196"/>
    <x v="8"/>
    <x v="0"/>
    <x v="29"/>
    <x v="23"/>
    <x v="4"/>
    <n v="113"/>
    <x v="14"/>
    <n v="2"/>
    <x v="1"/>
    <n v="222"/>
    <x v="244"/>
    <n v="79212"/>
    <n v="3987"/>
    <n v="66.45"/>
    <n v="593"/>
    <n v="46972716"/>
  </r>
  <r>
    <x v="196"/>
    <x v="8"/>
    <x v="0"/>
    <x v="115"/>
    <x v="6"/>
    <x v="0"/>
    <n v="125"/>
    <x v="2"/>
    <n v="2"/>
    <x v="1"/>
    <n v="140"/>
    <x v="123"/>
    <n v="31650"/>
    <n v="4622"/>
    <n v="77.033333333333331"/>
    <n v="537"/>
    <n v="16996050"/>
  </r>
  <r>
    <x v="197"/>
    <x v="8"/>
    <x v="0"/>
    <x v="45"/>
    <x v="16"/>
    <x v="4"/>
    <n v="128"/>
    <x v="11"/>
    <n v="2"/>
    <x v="1"/>
    <n v="209"/>
    <x v="196"/>
    <n v="958696"/>
    <n v="1883"/>
    <n v="31.383333333333333"/>
    <n v="698"/>
    <n v="669169808"/>
  </r>
  <r>
    <x v="197"/>
    <x v="8"/>
    <x v="0"/>
    <x v="48"/>
    <x v="19"/>
    <x v="3"/>
    <n v="121"/>
    <x v="21"/>
    <n v="3"/>
    <x v="2"/>
    <n v="170"/>
    <x v="176"/>
    <n v="822556"/>
    <n v="3263"/>
    <n v="54.383333333333333"/>
    <n v="381"/>
    <n v="313393836"/>
  </r>
  <r>
    <x v="197"/>
    <x v="8"/>
    <x v="0"/>
    <x v="224"/>
    <x v="3"/>
    <x v="1"/>
    <n v="122"/>
    <x v="7"/>
    <n v="3"/>
    <x v="2"/>
    <n v="223"/>
    <x v="254"/>
    <n v="793626"/>
    <n v="3551"/>
    <n v="59.18333333333333"/>
    <n v="567"/>
    <n v="449985942"/>
  </r>
  <r>
    <x v="197"/>
    <x v="8"/>
    <x v="0"/>
    <x v="205"/>
    <x v="21"/>
    <x v="3"/>
    <n v="124"/>
    <x v="4"/>
    <n v="3"/>
    <x v="2"/>
    <n v="111"/>
    <x v="49"/>
    <n v="764509"/>
    <n v="1228"/>
    <n v="20.466666666666665"/>
    <n v="442"/>
    <n v="337912978"/>
  </r>
  <r>
    <x v="197"/>
    <x v="8"/>
    <x v="0"/>
    <x v="151"/>
    <x v="2"/>
    <x v="3"/>
    <n v="133"/>
    <x v="5"/>
    <n v="1"/>
    <x v="0"/>
    <n v="102"/>
    <x v="30"/>
    <n v="686358"/>
    <n v="491"/>
    <n v="8.1833333333333336"/>
    <n v="519"/>
    <n v="356219802"/>
  </r>
  <r>
    <x v="197"/>
    <x v="8"/>
    <x v="0"/>
    <x v="3"/>
    <x v="13"/>
    <x v="1"/>
    <n v="129"/>
    <x v="0"/>
    <n v="1"/>
    <x v="0"/>
    <n v="102"/>
    <x v="30"/>
    <n v="418577"/>
    <n v="107"/>
    <n v="1.7833333333333334"/>
    <n v="471"/>
    <n v="197149767"/>
  </r>
  <r>
    <x v="197"/>
    <x v="8"/>
    <x v="0"/>
    <x v="259"/>
    <x v="21"/>
    <x v="1"/>
    <n v="128"/>
    <x v="11"/>
    <n v="2"/>
    <x v="1"/>
    <n v="163"/>
    <x v="143"/>
    <n v="391895"/>
    <n v="907"/>
    <n v="15.116666666666667"/>
    <n v="490"/>
    <n v="192028550"/>
  </r>
  <r>
    <x v="197"/>
    <x v="8"/>
    <x v="0"/>
    <x v="141"/>
    <x v="0"/>
    <x v="4"/>
    <n v="132"/>
    <x v="18"/>
    <n v="2"/>
    <x v="1"/>
    <n v="83"/>
    <x v="201"/>
    <n v="293807"/>
    <n v="2386"/>
    <n v="39.766666666666666"/>
    <n v="639"/>
    <n v="187742673"/>
  </r>
  <r>
    <x v="198"/>
    <x v="8"/>
    <x v="0"/>
    <x v="157"/>
    <x v="29"/>
    <x v="4"/>
    <n v="123"/>
    <x v="15"/>
    <n v="3"/>
    <x v="2"/>
    <n v="14"/>
    <x v="204"/>
    <n v="170508"/>
    <n v="4280"/>
    <n v="71.333333333333329"/>
    <n v="590"/>
    <n v="100599720"/>
  </r>
  <r>
    <x v="199"/>
    <x v="8"/>
    <x v="0"/>
    <x v="273"/>
    <x v="19"/>
    <x v="5"/>
    <n v="126"/>
    <x v="10"/>
    <n v="2"/>
    <x v="1"/>
    <n v="15"/>
    <x v="192"/>
    <n v="985087"/>
    <n v="1240"/>
    <n v="20.666666666666668"/>
    <n v="672"/>
    <n v="661978464"/>
  </r>
  <r>
    <x v="199"/>
    <x v="8"/>
    <x v="0"/>
    <x v="307"/>
    <x v="24"/>
    <x v="0"/>
    <n v="133"/>
    <x v="5"/>
    <n v="3"/>
    <x v="2"/>
    <n v="252"/>
    <x v="24"/>
    <n v="867813"/>
    <n v="3878"/>
    <n v="64.63333333333334"/>
    <n v="637"/>
    <n v="552796881"/>
  </r>
  <r>
    <x v="199"/>
    <x v="8"/>
    <x v="0"/>
    <x v="75"/>
    <x v="18"/>
    <x v="0"/>
    <n v="112"/>
    <x v="16"/>
    <n v="3"/>
    <x v="2"/>
    <n v="141"/>
    <x v="248"/>
    <n v="724794"/>
    <n v="883"/>
    <n v="14.716666666666667"/>
    <n v="437"/>
    <n v="316734978"/>
  </r>
  <r>
    <x v="199"/>
    <x v="8"/>
    <x v="0"/>
    <x v="1"/>
    <x v="22"/>
    <x v="0"/>
    <n v="118"/>
    <x v="6"/>
    <n v="3"/>
    <x v="2"/>
    <n v="217"/>
    <x v="56"/>
    <n v="682327"/>
    <n v="4699"/>
    <n v="78.316666666666663"/>
    <n v="420"/>
    <n v="286577340"/>
  </r>
  <r>
    <x v="199"/>
    <x v="8"/>
    <x v="0"/>
    <x v="94"/>
    <x v="3"/>
    <x v="1"/>
    <n v="128"/>
    <x v="11"/>
    <n v="3"/>
    <x v="2"/>
    <n v="197"/>
    <x v="155"/>
    <n v="590685"/>
    <n v="193"/>
    <n v="3.2166666666666668"/>
    <n v="401"/>
    <n v="236864685"/>
  </r>
  <r>
    <x v="199"/>
    <x v="8"/>
    <x v="0"/>
    <x v="36"/>
    <x v="23"/>
    <x v="0"/>
    <n v="112"/>
    <x v="16"/>
    <n v="1"/>
    <x v="0"/>
    <n v="175"/>
    <x v="178"/>
    <n v="537386"/>
    <n v="2017"/>
    <n v="33.616666666666667"/>
    <n v="287"/>
    <n v="154229782"/>
  </r>
  <r>
    <x v="199"/>
    <x v="8"/>
    <x v="0"/>
    <x v="72"/>
    <x v="5"/>
    <x v="0"/>
    <n v="116"/>
    <x v="13"/>
    <n v="1"/>
    <x v="0"/>
    <n v="179"/>
    <x v="11"/>
    <n v="484139"/>
    <n v="2960"/>
    <n v="49.333333333333336"/>
    <n v="530"/>
    <n v="256593670"/>
  </r>
  <r>
    <x v="199"/>
    <x v="8"/>
    <x v="0"/>
    <x v="214"/>
    <x v="2"/>
    <x v="0"/>
    <n v="113"/>
    <x v="14"/>
    <n v="3"/>
    <x v="2"/>
    <n v="58"/>
    <x v="159"/>
    <n v="481125"/>
    <n v="1932"/>
    <n v="32.200000000000003"/>
    <n v="293"/>
    <n v="140969625"/>
  </r>
  <r>
    <x v="199"/>
    <x v="8"/>
    <x v="0"/>
    <x v="64"/>
    <x v="7"/>
    <x v="3"/>
    <n v="126"/>
    <x v="10"/>
    <n v="2"/>
    <x v="1"/>
    <n v="241"/>
    <x v="101"/>
    <n v="458582"/>
    <n v="1138"/>
    <n v="18.966666666666665"/>
    <n v="674"/>
    <n v="309084268"/>
  </r>
  <r>
    <x v="199"/>
    <x v="8"/>
    <x v="0"/>
    <x v="295"/>
    <x v="16"/>
    <x v="0"/>
    <n v="132"/>
    <x v="18"/>
    <n v="3"/>
    <x v="2"/>
    <n v="137"/>
    <x v="231"/>
    <n v="377281"/>
    <n v="2218"/>
    <n v="36.966666666666669"/>
    <n v="687"/>
    <n v="259192047"/>
  </r>
  <r>
    <x v="199"/>
    <x v="8"/>
    <x v="0"/>
    <x v="87"/>
    <x v="25"/>
    <x v="5"/>
    <n v="132"/>
    <x v="18"/>
    <n v="1"/>
    <x v="0"/>
    <n v="185"/>
    <x v="114"/>
    <n v="363300"/>
    <n v="4200"/>
    <n v="70"/>
    <n v="315"/>
    <n v="114439500"/>
  </r>
  <r>
    <x v="199"/>
    <x v="8"/>
    <x v="0"/>
    <x v="68"/>
    <x v="0"/>
    <x v="3"/>
    <n v="116"/>
    <x v="13"/>
    <n v="1"/>
    <x v="0"/>
    <n v="117"/>
    <x v="120"/>
    <n v="346840"/>
    <n v="3481"/>
    <n v="58.016666666666666"/>
    <n v="386"/>
    <n v="133880240"/>
  </r>
  <r>
    <x v="199"/>
    <x v="8"/>
    <x v="0"/>
    <x v="286"/>
    <x v="19"/>
    <x v="3"/>
    <n v="115"/>
    <x v="20"/>
    <n v="1"/>
    <x v="0"/>
    <n v="30"/>
    <x v="2"/>
    <n v="301073"/>
    <n v="2569"/>
    <n v="42.81666666666667"/>
    <n v="595"/>
    <n v="179138435"/>
  </r>
  <r>
    <x v="199"/>
    <x v="8"/>
    <x v="0"/>
    <x v="259"/>
    <x v="23"/>
    <x v="1"/>
    <n v="120"/>
    <x v="3"/>
    <n v="1"/>
    <x v="0"/>
    <n v="189"/>
    <x v="132"/>
    <n v="207019"/>
    <n v="834"/>
    <n v="13.9"/>
    <n v="574"/>
    <n v="118828906"/>
  </r>
  <r>
    <x v="199"/>
    <x v="8"/>
    <x v="0"/>
    <x v="154"/>
    <x v="24"/>
    <x v="0"/>
    <n v="113"/>
    <x v="14"/>
    <n v="2"/>
    <x v="1"/>
    <n v="194"/>
    <x v="113"/>
    <n v="202980"/>
    <n v="2944"/>
    <n v="49.06666666666667"/>
    <n v="482"/>
    <n v="97836360"/>
  </r>
  <r>
    <x v="199"/>
    <x v="8"/>
    <x v="0"/>
    <x v="59"/>
    <x v="9"/>
    <x v="3"/>
    <n v="123"/>
    <x v="15"/>
    <n v="2"/>
    <x v="1"/>
    <n v="36"/>
    <x v="229"/>
    <n v="139675"/>
    <n v="683"/>
    <n v="11.383333333333333"/>
    <n v="394"/>
    <n v="55031950"/>
  </r>
  <r>
    <x v="199"/>
    <x v="8"/>
    <x v="0"/>
    <x v="272"/>
    <x v="17"/>
    <x v="3"/>
    <n v="122"/>
    <x v="7"/>
    <n v="2"/>
    <x v="1"/>
    <n v="239"/>
    <x v="258"/>
    <n v="138276"/>
    <n v="4937"/>
    <n v="82.283333333333331"/>
    <n v="574"/>
    <n v="79370424"/>
  </r>
  <r>
    <x v="200"/>
    <x v="8"/>
    <x v="0"/>
    <x v="77"/>
    <x v="2"/>
    <x v="2"/>
    <n v="125"/>
    <x v="2"/>
    <n v="2"/>
    <x v="1"/>
    <n v="184"/>
    <x v="145"/>
    <n v="827303"/>
    <n v="869"/>
    <n v="14.483333333333333"/>
    <n v="564"/>
    <n v="466598892"/>
  </r>
  <r>
    <x v="200"/>
    <x v="8"/>
    <x v="0"/>
    <x v="60"/>
    <x v="18"/>
    <x v="3"/>
    <n v="127"/>
    <x v="8"/>
    <n v="1"/>
    <x v="0"/>
    <n v="206"/>
    <x v="188"/>
    <n v="825006"/>
    <n v="4260"/>
    <n v="71"/>
    <n v="476"/>
    <n v="392702856"/>
  </r>
  <r>
    <x v="200"/>
    <x v="8"/>
    <x v="0"/>
    <x v="64"/>
    <x v="24"/>
    <x v="2"/>
    <n v="128"/>
    <x v="11"/>
    <n v="3"/>
    <x v="2"/>
    <n v="103"/>
    <x v="14"/>
    <n v="798934"/>
    <n v="2426"/>
    <n v="40.43333333333333"/>
    <n v="517"/>
    <n v="413048878"/>
  </r>
  <r>
    <x v="200"/>
    <x v="8"/>
    <x v="0"/>
    <x v="78"/>
    <x v="10"/>
    <x v="4"/>
    <n v="132"/>
    <x v="18"/>
    <n v="2"/>
    <x v="1"/>
    <n v="265"/>
    <x v="65"/>
    <n v="730566"/>
    <n v="594"/>
    <n v="9.9"/>
    <n v="318"/>
    <n v="232319988"/>
  </r>
  <r>
    <x v="200"/>
    <x v="8"/>
    <x v="0"/>
    <x v="54"/>
    <x v="18"/>
    <x v="5"/>
    <n v="115"/>
    <x v="20"/>
    <n v="1"/>
    <x v="0"/>
    <n v="204"/>
    <x v="1"/>
    <n v="537763"/>
    <n v="3954"/>
    <n v="65.900000000000006"/>
    <n v="403"/>
    <n v="216718489"/>
  </r>
  <r>
    <x v="200"/>
    <x v="8"/>
    <x v="0"/>
    <x v="211"/>
    <x v="1"/>
    <x v="4"/>
    <n v="120"/>
    <x v="3"/>
    <n v="3"/>
    <x v="2"/>
    <n v="63"/>
    <x v="54"/>
    <n v="486829"/>
    <n v="4177"/>
    <n v="69.61666666666666"/>
    <n v="533"/>
    <n v="259479857"/>
  </r>
  <r>
    <x v="200"/>
    <x v="8"/>
    <x v="0"/>
    <x v="78"/>
    <x v="0"/>
    <x v="5"/>
    <n v="120"/>
    <x v="3"/>
    <n v="1"/>
    <x v="0"/>
    <n v="127"/>
    <x v="251"/>
    <n v="432957"/>
    <n v="3518"/>
    <n v="58.633333333333333"/>
    <n v="404"/>
    <n v="174914628"/>
  </r>
  <r>
    <x v="200"/>
    <x v="8"/>
    <x v="0"/>
    <x v="185"/>
    <x v="14"/>
    <x v="4"/>
    <n v="127"/>
    <x v="8"/>
    <n v="2"/>
    <x v="1"/>
    <n v="250"/>
    <x v="223"/>
    <n v="329014"/>
    <n v="4925"/>
    <n v="82.083333333333329"/>
    <n v="532"/>
    <n v="175035448"/>
  </r>
  <r>
    <x v="200"/>
    <x v="8"/>
    <x v="0"/>
    <x v="86"/>
    <x v="25"/>
    <x v="4"/>
    <n v="118"/>
    <x v="6"/>
    <n v="3"/>
    <x v="2"/>
    <n v="7"/>
    <x v="50"/>
    <n v="326685"/>
    <n v="131"/>
    <n v="2.1833333333333331"/>
    <n v="698"/>
    <n v="228026130"/>
  </r>
  <r>
    <x v="200"/>
    <x v="8"/>
    <x v="0"/>
    <x v="228"/>
    <x v="28"/>
    <x v="3"/>
    <n v="119"/>
    <x v="1"/>
    <n v="3"/>
    <x v="2"/>
    <n v="142"/>
    <x v="213"/>
    <n v="167347"/>
    <n v="3796"/>
    <n v="63.266666666666666"/>
    <n v="316"/>
    <n v="52881652"/>
  </r>
  <r>
    <x v="200"/>
    <x v="8"/>
    <x v="0"/>
    <x v="88"/>
    <x v="16"/>
    <x v="4"/>
    <n v="120"/>
    <x v="3"/>
    <n v="1"/>
    <x v="0"/>
    <n v="235"/>
    <x v="51"/>
    <n v="32376"/>
    <n v="470"/>
    <n v="7.833333333333333"/>
    <n v="477"/>
    <n v="15443352"/>
  </r>
  <r>
    <x v="201"/>
    <x v="8"/>
    <x v="0"/>
    <x v="105"/>
    <x v="16"/>
    <x v="5"/>
    <n v="133"/>
    <x v="5"/>
    <n v="1"/>
    <x v="0"/>
    <n v="196"/>
    <x v="112"/>
    <n v="856476"/>
    <n v="4490"/>
    <n v="74.833333333333329"/>
    <n v="623"/>
    <n v="533584548"/>
  </r>
  <r>
    <x v="201"/>
    <x v="8"/>
    <x v="0"/>
    <x v="259"/>
    <x v="21"/>
    <x v="3"/>
    <n v="126"/>
    <x v="10"/>
    <n v="2"/>
    <x v="1"/>
    <n v="263"/>
    <x v="107"/>
    <n v="768598"/>
    <n v="2635"/>
    <n v="43.916666666666664"/>
    <n v="609"/>
    <n v="468076182"/>
  </r>
  <r>
    <x v="201"/>
    <x v="8"/>
    <x v="0"/>
    <x v="289"/>
    <x v="12"/>
    <x v="5"/>
    <n v="114"/>
    <x v="9"/>
    <n v="3"/>
    <x v="2"/>
    <n v="71"/>
    <x v="175"/>
    <n v="490753"/>
    <n v="3890"/>
    <n v="64.833333333333329"/>
    <n v="611"/>
    <n v="299850083"/>
  </r>
  <r>
    <x v="201"/>
    <x v="8"/>
    <x v="0"/>
    <x v="87"/>
    <x v="4"/>
    <x v="5"/>
    <n v="114"/>
    <x v="9"/>
    <n v="3"/>
    <x v="2"/>
    <n v="17"/>
    <x v="177"/>
    <n v="352464"/>
    <n v="3329"/>
    <n v="55.483333333333334"/>
    <n v="688"/>
    <n v="242495232"/>
  </r>
  <r>
    <x v="201"/>
    <x v="8"/>
    <x v="0"/>
    <x v="250"/>
    <x v="14"/>
    <x v="3"/>
    <n v="114"/>
    <x v="9"/>
    <n v="3"/>
    <x v="2"/>
    <n v="9"/>
    <x v="133"/>
    <n v="344445"/>
    <n v="3833"/>
    <n v="63.883333333333333"/>
    <n v="412"/>
    <n v="141911340"/>
  </r>
  <r>
    <x v="201"/>
    <x v="8"/>
    <x v="0"/>
    <x v="3"/>
    <x v="15"/>
    <x v="4"/>
    <n v="123"/>
    <x v="15"/>
    <n v="1"/>
    <x v="0"/>
    <n v="18"/>
    <x v="39"/>
    <n v="145071"/>
    <n v="987"/>
    <n v="16.45"/>
    <n v="694"/>
    <n v="100679274"/>
  </r>
  <r>
    <x v="201"/>
    <x v="8"/>
    <x v="0"/>
    <x v="237"/>
    <x v="27"/>
    <x v="4"/>
    <n v="126"/>
    <x v="10"/>
    <n v="1"/>
    <x v="0"/>
    <n v="101"/>
    <x v="92"/>
    <n v="142802"/>
    <n v="2535"/>
    <n v="42.25"/>
    <n v="292"/>
    <n v="41698184"/>
  </r>
  <r>
    <x v="201"/>
    <x v="8"/>
    <x v="0"/>
    <x v="58"/>
    <x v="6"/>
    <x v="4"/>
    <n v="128"/>
    <x v="11"/>
    <n v="2"/>
    <x v="1"/>
    <n v="171"/>
    <x v="156"/>
    <n v="1907"/>
    <n v="4844"/>
    <n v="80.733333333333334"/>
    <n v="526"/>
    <n v="1003082"/>
  </r>
  <r>
    <x v="202"/>
    <x v="8"/>
    <x v="0"/>
    <x v="276"/>
    <x v="16"/>
    <x v="0"/>
    <n v="112"/>
    <x v="16"/>
    <n v="1"/>
    <x v="0"/>
    <n v="105"/>
    <x v="130"/>
    <n v="984415"/>
    <n v="2175"/>
    <n v="36.25"/>
    <n v="368"/>
    <n v="362264720"/>
  </r>
  <r>
    <x v="202"/>
    <x v="8"/>
    <x v="0"/>
    <x v="283"/>
    <x v="26"/>
    <x v="0"/>
    <n v="129"/>
    <x v="0"/>
    <n v="2"/>
    <x v="1"/>
    <n v="146"/>
    <x v="22"/>
    <n v="947274"/>
    <n v="3220"/>
    <n v="53.666666666666664"/>
    <n v="678"/>
    <n v="642251772"/>
  </r>
  <r>
    <x v="202"/>
    <x v="8"/>
    <x v="0"/>
    <x v="26"/>
    <x v="29"/>
    <x v="0"/>
    <n v="114"/>
    <x v="9"/>
    <n v="3"/>
    <x v="2"/>
    <n v="111"/>
    <x v="49"/>
    <n v="939983"/>
    <n v="3900"/>
    <n v="65"/>
    <n v="433"/>
    <n v="407012639"/>
  </r>
  <r>
    <x v="202"/>
    <x v="8"/>
    <x v="0"/>
    <x v="54"/>
    <x v="22"/>
    <x v="3"/>
    <n v="122"/>
    <x v="7"/>
    <n v="2"/>
    <x v="1"/>
    <n v="197"/>
    <x v="155"/>
    <n v="875395"/>
    <n v="869"/>
    <n v="14.483333333333333"/>
    <n v="347"/>
    <n v="303762065"/>
  </r>
  <r>
    <x v="202"/>
    <x v="8"/>
    <x v="0"/>
    <x v="146"/>
    <x v="26"/>
    <x v="5"/>
    <n v="118"/>
    <x v="6"/>
    <n v="3"/>
    <x v="2"/>
    <n v="179"/>
    <x v="11"/>
    <n v="834974"/>
    <n v="540"/>
    <n v="9"/>
    <n v="590"/>
    <n v="492634660"/>
  </r>
  <r>
    <x v="202"/>
    <x v="8"/>
    <x v="0"/>
    <x v="305"/>
    <x v="1"/>
    <x v="0"/>
    <n v="133"/>
    <x v="5"/>
    <n v="3"/>
    <x v="2"/>
    <n v="182"/>
    <x v="103"/>
    <n v="796619"/>
    <n v="3976"/>
    <n v="66.266666666666666"/>
    <n v="410"/>
    <n v="326613790"/>
  </r>
  <r>
    <x v="202"/>
    <x v="8"/>
    <x v="0"/>
    <x v="134"/>
    <x v="5"/>
    <x v="0"/>
    <n v="120"/>
    <x v="3"/>
    <n v="3"/>
    <x v="2"/>
    <n v="205"/>
    <x v="44"/>
    <n v="645764"/>
    <n v="3782"/>
    <n v="63.033333333333331"/>
    <n v="611"/>
    <n v="394561804"/>
  </r>
  <r>
    <x v="202"/>
    <x v="8"/>
    <x v="0"/>
    <x v="204"/>
    <x v="19"/>
    <x v="5"/>
    <n v="132"/>
    <x v="18"/>
    <n v="2"/>
    <x v="1"/>
    <n v="37"/>
    <x v="230"/>
    <n v="589737"/>
    <n v="2626"/>
    <n v="43.766666666666666"/>
    <n v="307"/>
    <n v="181049259"/>
  </r>
  <r>
    <x v="202"/>
    <x v="8"/>
    <x v="0"/>
    <x v="60"/>
    <x v="10"/>
    <x v="3"/>
    <n v="112"/>
    <x v="16"/>
    <n v="1"/>
    <x v="0"/>
    <n v="59"/>
    <x v="48"/>
    <n v="550663"/>
    <n v="699"/>
    <n v="11.65"/>
    <n v="574"/>
    <n v="316080562"/>
  </r>
  <r>
    <x v="202"/>
    <x v="8"/>
    <x v="0"/>
    <x v="193"/>
    <x v="7"/>
    <x v="0"/>
    <n v="133"/>
    <x v="5"/>
    <n v="2"/>
    <x v="1"/>
    <n v="104"/>
    <x v="83"/>
    <n v="520730"/>
    <n v="153"/>
    <n v="2.5499999999999998"/>
    <n v="595"/>
    <n v="309834350"/>
  </r>
  <r>
    <x v="202"/>
    <x v="8"/>
    <x v="0"/>
    <x v="238"/>
    <x v="10"/>
    <x v="4"/>
    <n v="120"/>
    <x v="3"/>
    <n v="1"/>
    <x v="0"/>
    <n v="29"/>
    <x v="171"/>
    <n v="507081"/>
    <n v="616"/>
    <n v="10.266666666666667"/>
    <n v="374"/>
    <n v="189648294"/>
  </r>
  <r>
    <x v="202"/>
    <x v="8"/>
    <x v="0"/>
    <x v="257"/>
    <x v="25"/>
    <x v="0"/>
    <n v="112"/>
    <x v="16"/>
    <n v="3"/>
    <x v="2"/>
    <n v="25"/>
    <x v="246"/>
    <n v="490034"/>
    <n v="775"/>
    <n v="12.916666666666666"/>
    <n v="356"/>
    <n v="174452104"/>
  </r>
  <r>
    <x v="202"/>
    <x v="8"/>
    <x v="0"/>
    <x v="257"/>
    <x v="17"/>
    <x v="4"/>
    <n v="129"/>
    <x v="0"/>
    <n v="3"/>
    <x v="2"/>
    <n v="10"/>
    <x v="81"/>
    <n v="405502"/>
    <n v="1759"/>
    <n v="29.316666666666666"/>
    <n v="655"/>
    <n v="265603810"/>
  </r>
  <r>
    <x v="202"/>
    <x v="8"/>
    <x v="0"/>
    <x v="254"/>
    <x v="21"/>
    <x v="4"/>
    <n v="123"/>
    <x v="15"/>
    <n v="2"/>
    <x v="1"/>
    <n v="230"/>
    <x v="249"/>
    <n v="241135"/>
    <n v="3166"/>
    <n v="52.766666666666666"/>
    <n v="620"/>
    <n v="149503700"/>
  </r>
  <r>
    <x v="202"/>
    <x v="8"/>
    <x v="0"/>
    <x v="227"/>
    <x v="16"/>
    <x v="3"/>
    <n v="127"/>
    <x v="8"/>
    <n v="3"/>
    <x v="2"/>
    <n v="8"/>
    <x v="153"/>
    <n v="222816"/>
    <n v="459"/>
    <n v="7.65"/>
    <n v="612"/>
    <n v="136363392"/>
  </r>
  <r>
    <x v="202"/>
    <x v="8"/>
    <x v="0"/>
    <x v="17"/>
    <x v="13"/>
    <x v="0"/>
    <n v="128"/>
    <x v="11"/>
    <n v="3"/>
    <x v="2"/>
    <n v="171"/>
    <x v="156"/>
    <n v="186260"/>
    <n v="3540"/>
    <n v="59"/>
    <n v="338"/>
    <n v="62955880"/>
  </r>
  <r>
    <x v="203"/>
    <x v="8"/>
    <x v="0"/>
    <x v="247"/>
    <x v="0"/>
    <x v="2"/>
    <n v="119"/>
    <x v="1"/>
    <n v="2"/>
    <x v="1"/>
    <n v="220"/>
    <x v="104"/>
    <n v="939788"/>
    <n v="4391"/>
    <n v="73.183333333333337"/>
    <n v="453"/>
    <n v="425723964"/>
  </r>
  <r>
    <x v="203"/>
    <x v="8"/>
    <x v="0"/>
    <x v="259"/>
    <x v="3"/>
    <x v="2"/>
    <n v="130"/>
    <x v="19"/>
    <n v="3"/>
    <x v="2"/>
    <n v="109"/>
    <x v="212"/>
    <n v="868715"/>
    <n v="2558"/>
    <n v="42.633333333333333"/>
    <n v="584"/>
    <n v="507329560"/>
  </r>
  <r>
    <x v="203"/>
    <x v="8"/>
    <x v="0"/>
    <x v="97"/>
    <x v="3"/>
    <x v="4"/>
    <n v="118"/>
    <x v="6"/>
    <n v="2"/>
    <x v="1"/>
    <n v="47"/>
    <x v="170"/>
    <n v="863684"/>
    <n v="870"/>
    <n v="14.5"/>
    <n v="564"/>
    <n v="487117776"/>
  </r>
  <r>
    <x v="203"/>
    <x v="8"/>
    <x v="0"/>
    <x v="87"/>
    <x v="7"/>
    <x v="2"/>
    <n v="124"/>
    <x v="4"/>
    <n v="1"/>
    <x v="0"/>
    <n v="187"/>
    <x v="160"/>
    <n v="794083"/>
    <n v="1565"/>
    <n v="26.083333333333332"/>
    <n v="397"/>
    <n v="315250951"/>
  </r>
  <r>
    <x v="203"/>
    <x v="8"/>
    <x v="0"/>
    <x v="256"/>
    <x v="19"/>
    <x v="4"/>
    <n v="118"/>
    <x v="6"/>
    <n v="1"/>
    <x v="0"/>
    <n v="255"/>
    <x v="127"/>
    <n v="571397"/>
    <n v="1539"/>
    <n v="25.65"/>
    <n v="473"/>
    <n v="270270781"/>
  </r>
  <r>
    <x v="203"/>
    <x v="8"/>
    <x v="0"/>
    <x v="189"/>
    <x v="25"/>
    <x v="1"/>
    <n v="116"/>
    <x v="13"/>
    <n v="1"/>
    <x v="0"/>
    <n v="253"/>
    <x v="235"/>
    <n v="482699"/>
    <n v="3436"/>
    <n v="57.266666666666666"/>
    <n v="562"/>
    <n v="271276838"/>
  </r>
  <r>
    <x v="203"/>
    <x v="8"/>
    <x v="0"/>
    <x v="249"/>
    <x v="21"/>
    <x v="3"/>
    <n v="115"/>
    <x v="20"/>
    <n v="2"/>
    <x v="1"/>
    <n v="22"/>
    <x v="264"/>
    <n v="452479"/>
    <n v="757"/>
    <n v="12.616666666666667"/>
    <n v="461"/>
    <n v="208592819"/>
  </r>
  <r>
    <x v="203"/>
    <x v="8"/>
    <x v="0"/>
    <x v="37"/>
    <x v="13"/>
    <x v="5"/>
    <n v="124"/>
    <x v="4"/>
    <n v="1"/>
    <x v="0"/>
    <n v="51"/>
    <x v="245"/>
    <n v="379677"/>
    <n v="1442"/>
    <n v="24.033333333333335"/>
    <n v="463"/>
    <n v="175790451"/>
  </r>
  <r>
    <x v="203"/>
    <x v="8"/>
    <x v="0"/>
    <x v="5"/>
    <x v="21"/>
    <x v="1"/>
    <n v="113"/>
    <x v="14"/>
    <n v="3"/>
    <x v="2"/>
    <n v="174"/>
    <x v="161"/>
    <n v="305888"/>
    <n v="3163"/>
    <n v="52.716666666666669"/>
    <n v="392"/>
    <n v="119908096"/>
  </r>
  <r>
    <x v="203"/>
    <x v="8"/>
    <x v="0"/>
    <x v="155"/>
    <x v="12"/>
    <x v="4"/>
    <n v="131"/>
    <x v="17"/>
    <n v="3"/>
    <x v="2"/>
    <n v="236"/>
    <x v="93"/>
    <n v="45088"/>
    <n v="3473"/>
    <n v="57.883333333333333"/>
    <n v="465"/>
    <n v="20965920"/>
  </r>
  <r>
    <x v="204"/>
    <x v="8"/>
    <x v="0"/>
    <x v="119"/>
    <x v="7"/>
    <x v="4"/>
    <n v="128"/>
    <x v="11"/>
    <n v="1"/>
    <x v="0"/>
    <n v="21"/>
    <x v="195"/>
    <n v="385490"/>
    <n v="2425"/>
    <n v="40.416666666666664"/>
    <n v="538"/>
    <n v="207393620"/>
  </r>
  <r>
    <x v="205"/>
    <x v="8"/>
    <x v="0"/>
    <x v="146"/>
    <x v="2"/>
    <x v="4"/>
    <n v="117"/>
    <x v="12"/>
    <n v="1"/>
    <x v="0"/>
    <n v="252"/>
    <x v="24"/>
    <n v="825074"/>
    <n v="268"/>
    <n v="4.4666666666666668"/>
    <n v="402"/>
    <n v="331679748"/>
  </r>
  <r>
    <x v="205"/>
    <x v="8"/>
    <x v="0"/>
    <x v="176"/>
    <x v="13"/>
    <x v="4"/>
    <n v="128"/>
    <x v="11"/>
    <n v="2"/>
    <x v="1"/>
    <n v="97"/>
    <x v="181"/>
    <n v="12395"/>
    <n v="4027"/>
    <n v="67.11666666666666"/>
    <n v="453"/>
    <n v="5614935"/>
  </r>
  <r>
    <x v="206"/>
    <x v="8"/>
    <x v="0"/>
    <x v="220"/>
    <x v="26"/>
    <x v="1"/>
    <n v="125"/>
    <x v="2"/>
    <n v="3"/>
    <x v="2"/>
    <n v="34"/>
    <x v="266"/>
    <n v="964838"/>
    <n v="3983"/>
    <n v="66.38333333333334"/>
    <n v="543"/>
    <n v="523907034"/>
  </r>
  <r>
    <x v="206"/>
    <x v="8"/>
    <x v="0"/>
    <x v="114"/>
    <x v="21"/>
    <x v="5"/>
    <n v="130"/>
    <x v="19"/>
    <n v="1"/>
    <x v="0"/>
    <n v="15"/>
    <x v="192"/>
    <n v="809506"/>
    <n v="1605"/>
    <n v="26.75"/>
    <n v="501"/>
    <n v="405562506"/>
  </r>
  <r>
    <x v="206"/>
    <x v="8"/>
    <x v="0"/>
    <x v="169"/>
    <x v="26"/>
    <x v="4"/>
    <n v="133"/>
    <x v="5"/>
    <n v="3"/>
    <x v="2"/>
    <n v="216"/>
    <x v="89"/>
    <n v="797256"/>
    <n v="3436"/>
    <n v="57.266666666666666"/>
    <n v="566"/>
    <n v="451246896"/>
  </r>
  <r>
    <x v="206"/>
    <x v="8"/>
    <x v="0"/>
    <x v="206"/>
    <x v="28"/>
    <x v="5"/>
    <n v="132"/>
    <x v="18"/>
    <n v="3"/>
    <x v="2"/>
    <n v="67"/>
    <x v="263"/>
    <n v="571234"/>
    <n v="1491"/>
    <n v="24.85"/>
    <n v="408"/>
    <n v="233063472"/>
  </r>
  <r>
    <x v="206"/>
    <x v="8"/>
    <x v="0"/>
    <x v="278"/>
    <x v="19"/>
    <x v="5"/>
    <n v="126"/>
    <x v="10"/>
    <n v="1"/>
    <x v="0"/>
    <n v="211"/>
    <x v="117"/>
    <n v="542365"/>
    <n v="1627"/>
    <n v="27.116666666666667"/>
    <n v="537"/>
    <n v="291250005"/>
  </r>
  <r>
    <x v="206"/>
    <x v="8"/>
    <x v="0"/>
    <x v="250"/>
    <x v="24"/>
    <x v="5"/>
    <n v="115"/>
    <x v="20"/>
    <n v="2"/>
    <x v="1"/>
    <n v="118"/>
    <x v="88"/>
    <n v="469877"/>
    <n v="4908"/>
    <n v="81.8"/>
    <n v="574"/>
    <n v="269709398"/>
  </r>
  <r>
    <x v="206"/>
    <x v="8"/>
    <x v="0"/>
    <x v="294"/>
    <x v="28"/>
    <x v="5"/>
    <n v="127"/>
    <x v="8"/>
    <n v="2"/>
    <x v="1"/>
    <n v="220"/>
    <x v="104"/>
    <n v="439479"/>
    <n v="1028"/>
    <n v="17.133333333333333"/>
    <n v="327"/>
    <n v="143709633"/>
  </r>
  <r>
    <x v="206"/>
    <x v="8"/>
    <x v="0"/>
    <x v="79"/>
    <x v="4"/>
    <x v="3"/>
    <n v="124"/>
    <x v="4"/>
    <n v="1"/>
    <x v="0"/>
    <n v="7"/>
    <x v="50"/>
    <n v="397855"/>
    <n v="3453"/>
    <n v="57.55"/>
    <n v="488"/>
    <n v="194153240"/>
  </r>
  <r>
    <x v="206"/>
    <x v="8"/>
    <x v="0"/>
    <x v="194"/>
    <x v="12"/>
    <x v="5"/>
    <n v="118"/>
    <x v="6"/>
    <n v="1"/>
    <x v="0"/>
    <n v="199"/>
    <x v="45"/>
    <n v="296125"/>
    <n v="2001"/>
    <n v="33.35"/>
    <n v="654"/>
    <n v="193665750"/>
  </r>
  <r>
    <x v="206"/>
    <x v="8"/>
    <x v="0"/>
    <x v="282"/>
    <x v="11"/>
    <x v="4"/>
    <n v="113"/>
    <x v="14"/>
    <n v="2"/>
    <x v="1"/>
    <n v="136"/>
    <x v="13"/>
    <n v="292396"/>
    <n v="2671"/>
    <n v="44.516666666666666"/>
    <n v="685"/>
    <n v="200291260"/>
  </r>
  <r>
    <x v="206"/>
    <x v="8"/>
    <x v="0"/>
    <x v="58"/>
    <x v="28"/>
    <x v="4"/>
    <n v="128"/>
    <x v="11"/>
    <n v="2"/>
    <x v="1"/>
    <n v="147"/>
    <x v="125"/>
    <n v="173027"/>
    <n v="4372"/>
    <n v="72.86666666666666"/>
    <n v="669"/>
    <n v="115755063"/>
  </r>
  <r>
    <x v="207"/>
    <x v="8"/>
    <x v="0"/>
    <x v="276"/>
    <x v="17"/>
    <x v="1"/>
    <n v="130"/>
    <x v="19"/>
    <n v="3"/>
    <x v="2"/>
    <n v="129"/>
    <x v="191"/>
    <n v="878872"/>
    <n v="1278"/>
    <n v="21.3"/>
    <n v="670"/>
    <n v="588844240"/>
  </r>
  <r>
    <x v="207"/>
    <x v="8"/>
    <x v="0"/>
    <x v="204"/>
    <x v="6"/>
    <x v="0"/>
    <n v="123"/>
    <x v="15"/>
    <n v="1"/>
    <x v="0"/>
    <n v="72"/>
    <x v="62"/>
    <n v="827969"/>
    <n v="2245"/>
    <n v="37.416666666666664"/>
    <n v="481"/>
    <n v="398253089"/>
  </r>
  <r>
    <x v="207"/>
    <x v="8"/>
    <x v="0"/>
    <x v="258"/>
    <x v="19"/>
    <x v="4"/>
    <n v="131"/>
    <x v="17"/>
    <n v="1"/>
    <x v="0"/>
    <n v="62"/>
    <x v="60"/>
    <n v="806098"/>
    <n v="3937"/>
    <n v="65.61666666666666"/>
    <n v="680"/>
    <n v="548146640"/>
  </r>
  <r>
    <x v="207"/>
    <x v="8"/>
    <x v="0"/>
    <x v="130"/>
    <x v="15"/>
    <x v="0"/>
    <n v="123"/>
    <x v="15"/>
    <n v="2"/>
    <x v="1"/>
    <n v="148"/>
    <x v="236"/>
    <n v="724917"/>
    <n v="1714"/>
    <n v="28.566666666666666"/>
    <n v="298"/>
    <n v="216025266"/>
  </r>
  <r>
    <x v="207"/>
    <x v="8"/>
    <x v="0"/>
    <x v="2"/>
    <x v="3"/>
    <x v="2"/>
    <n v="129"/>
    <x v="0"/>
    <n v="3"/>
    <x v="2"/>
    <n v="130"/>
    <x v="239"/>
    <n v="655322"/>
    <n v="3581"/>
    <n v="59.68333333333333"/>
    <n v="478"/>
    <n v="313243916"/>
  </r>
  <r>
    <x v="207"/>
    <x v="8"/>
    <x v="0"/>
    <x v="131"/>
    <x v="19"/>
    <x v="0"/>
    <n v="115"/>
    <x v="20"/>
    <n v="1"/>
    <x v="0"/>
    <n v="232"/>
    <x v="215"/>
    <n v="554095"/>
    <n v="2057"/>
    <n v="34.283333333333331"/>
    <n v="514"/>
    <n v="284804830"/>
  </r>
  <r>
    <x v="207"/>
    <x v="8"/>
    <x v="0"/>
    <x v="164"/>
    <x v="25"/>
    <x v="0"/>
    <n v="121"/>
    <x v="21"/>
    <n v="1"/>
    <x v="0"/>
    <n v="94"/>
    <x v="124"/>
    <n v="499930"/>
    <n v="125"/>
    <n v="2.0833333333333335"/>
    <n v="329"/>
    <n v="164476970"/>
  </r>
  <r>
    <x v="207"/>
    <x v="8"/>
    <x v="0"/>
    <x v="57"/>
    <x v="21"/>
    <x v="4"/>
    <n v="128"/>
    <x v="11"/>
    <n v="2"/>
    <x v="1"/>
    <n v="145"/>
    <x v="94"/>
    <n v="456042"/>
    <n v="4426"/>
    <n v="73.766666666666666"/>
    <n v="489"/>
    <n v="223004538"/>
  </r>
  <r>
    <x v="207"/>
    <x v="8"/>
    <x v="0"/>
    <x v="313"/>
    <x v="12"/>
    <x v="0"/>
    <n v="126"/>
    <x v="10"/>
    <n v="3"/>
    <x v="2"/>
    <n v="71"/>
    <x v="175"/>
    <n v="240384"/>
    <n v="3869"/>
    <n v="64.483333333333334"/>
    <n v="530"/>
    <n v="127403520"/>
  </r>
  <r>
    <x v="207"/>
    <x v="8"/>
    <x v="0"/>
    <x v="201"/>
    <x v="13"/>
    <x v="1"/>
    <n v="127"/>
    <x v="8"/>
    <n v="1"/>
    <x v="0"/>
    <n v="96"/>
    <x v="42"/>
    <n v="85333"/>
    <n v="1660"/>
    <n v="27.666666666666668"/>
    <n v="506"/>
    <n v="43178498"/>
  </r>
  <r>
    <x v="207"/>
    <x v="8"/>
    <x v="0"/>
    <x v="176"/>
    <x v="29"/>
    <x v="0"/>
    <n v="121"/>
    <x v="21"/>
    <n v="2"/>
    <x v="1"/>
    <n v="162"/>
    <x v="68"/>
    <n v="3528"/>
    <n v="4923"/>
    <n v="82.05"/>
    <n v="635"/>
    <n v="2240280"/>
  </r>
  <r>
    <x v="208"/>
    <x v="8"/>
    <x v="0"/>
    <x v="242"/>
    <x v="10"/>
    <x v="5"/>
    <n v="114"/>
    <x v="9"/>
    <n v="3"/>
    <x v="2"/>
    <n v="145"/>
    <x v="94"/>
    <n v="971598"/>
    <n v="2151"/>
    <n v="35.85"/>
    <n v="407"/>
    <n v="395440386"/>
  </r>
  <r>
    <x v="208"/>
    <x v="8"/>
    <x v="0"/>
    <x v="236"/>
    <x v="13"/>
    <x v="5"/>
    <n v="126"/>
    <x v="10"/>
    <n v="3"/>
    <x v="2"/>
    <n v="209"/>
    <x v="196"/>
    <n v="878913"/>
    <n v="4746"/>
    <n v="79.099999999999994"/>
    <n v="466"/>
    <n v="409573458"/>
  </r>
  <r>
    <x v="208"/>
    <x v="8"/>
    <x v="0"/>
    <x v="262"/>
    <x v="3"/>
    <x v="5"/>
    <n v="120"/>
    <x v="3"/>
    <n v="3"/>
    <x v="2"/>
    <n v="77"/>
    <x v="58"/>
    <n v="836956"/>
    <n v="2537"/>
    <n v="42.283333333333331"/>
    <n v="525"/>
    <n v="439401900"/>
  </r>
  <r>
    <x v="208"/>
    <x v="8"/>
    <x v="0"/>
    <x v="165"/>
    <x v="16"/>
    <x v="1"/>
    <n v="127"/>
    <x v="8"/>
    <n v="1"/>
    <x v="0"/>
    <n v="70"/>
    <x v="189"/>
    <n v="816304"/>
    <n v="2048"/>
    <n v="34.133333333333333"/>
    <n v="288"/>
    <n v="235095552"/>
  </r>
  <r>
    <x v="208"/>
    <x v="8"/>
    <x v="0"/>
    <x v="182"/>
    <x v="16"/>
    <x v="3"/>
    <n v="130"/>
    <x v="19"/>
    <n v="1"/>
    <x v="0"/>
    <n v="219"/>
    <x v="74"/>
    <n v="696563"/>
    <n v="290"/>
    <n v="4.833333333333333"/>
    <n v="342"/>
    <n v="238224546"/>
  </r>
  <r>
    <x v="208"/>
    <x v="8"/>
    <x v="0"/>
    <x v="81"/>
    <x v="4"/>
    <x v="1"/>
    <n v="116"/>
    <x v="13"/>
    <n v="1"/>
    <x v="0"/>
    <n v="239"/>
    <x v="258"/>
    <n v="686342"/>
    <n v="425"/>
    <n v="7.083333333333333"/>
    <n v="542"/>
    <n v="371997364"/>
  </r>
  <r>
    <x v="208"/>
    <x v="8"/>
    <x v="0"/>
    <x v="124"/>
    <x v="3"/>
    <x v="4"/>
    <n v="132"/>
    <x v="18"/>
    <n v="3"/>
    <x v="2"/>
    <n v="97"/>
    <x v="181"/>
    <n v="680607"/>
    <n v="1817"/>
    <n v="30.283333333333335"/>
    <n v="579"/>
    <n v="394071453"/>
  </r>
  <r>
    <x v="208"/>
    <x v="8"/>
    <x v="0"/>
    <x v="279"/>
    <x v="6"/>
    <x v="4"/>
    <n v="127"/>
    <x v="8"/>
    <n v="3"/>
    <x v="2"/>
    <n v="116"/>
    <x v="257"/>
    <n v="427229"/>
    <n v="4164"/>
    <n v="69.400000000000006"/>
    <n v="435"/>
    <n v="185844615"/>
  </r>
  <r>
    <x v="208"/>
    <x v="8"/>
    <x v="0"/>
    <x v="164"/>
    <x v="12"/>
    <x v="4"/>
    <n v="133"/>
    <x v="5"/>
    <n v="2"/>
    <x v="1"/>
    <n v="94"/>
    <x v="124"/>
    <n v="358253"/>
    <n v="4567"/>
    <n v="76.11666666666666"/>
    <n v="300"/>
    <n v="107475900"/>
  </r>
  <r>
    <x v="208"/>
    <x v="8"/>
    <x v="0"/>
    <x v="274"/>
    <x v="5"/>
    <x v="5"/>
    <n v="126"/>
    <x v="10"/>
    <n v="1"/>
    <x v="0"/>
    <n v="63"/>
    <x v="54"/>
    <n v="319134"/>
    <n v="1722"/>
    <n v="28.7"/>
    <n v="332"/>
    <n v="105952488"/>
  </r>
  <r>
    <x v="208"/>
    <x v="8"/>
    <x v="0"/>
    <x v="102"/>
    <x v="22"/>
    <x v="5"/>
    <n v="121"/>
    <x v="21"/>
    <n v="3"/>
    <x v="2"/>
    <n v="6"/>
    <x v="237"/>
    <n v="291309"/>
    <n v="4403"/>
    <n v="73.38333333333334"/>
    <n v="313"/>
    <n v="91179717"/>
  </r>
  <r>
    <x v="208"/>
    <x v="8"/>
    <x v="0"/>
    <x v="12"/>
    <x v="7"/>
    <x v="5"/>
    <n v="119"/>
    <x v="1"/>
    <n v="2"/>
    <x v="1"/>
    <n v="74"/>
    <x v="173"/>
    <n v="285363"/>
    <n v="4472"/>
    <n v="74.533333333333331"/>
    <n v="577"/>
    <n v="164654451"/>
  </r>
  <r>
    <x v="208"/>
    <x v="8"/>
    <x v="0"/>
    <x v="85"/>
    <x v="24"/>
    <x v="4"/>
    <n v="114"/>
    <x v="9"/>
    <n v="3"/>
    <x v="2"/>
    <n v="243"/>
    <x v="187"/>
    <n v="199256"/>
    <n v="3626"/>
    <n v="60.43333333333333"/>
    <n v="344"/>
    <n v="68544064"/>
  </r>
  <r>
    <x v="208"/>
    <x v="8"/>
    <x v="0"/>
    <x v="48"/>
    <x v="0"/>
    <x v="4"/>
    <n v="119"/>
    <x v="1"/>
    <n v="3"/>
    <x v="2"/>
    <n v="122"/>
    <x v="166"/>
    <n v="192096"/>
    <n v="2976"/>
    <n v="49.6"/>
    <n v="663"/>
    <n v="127359648"/>
  </r>
  <r>
    <x v="209"/>
    <x v="8"/>
    <x v="0"/>
    <x v="286"/>
    <x v="13"/>
    <x v="3"/>
    <n v="117"/>
    <x v="12"/>
    <n v="3"/>
    <x v="2"/>
    <n v="64"/>
    <x v="199"/>
    <n v="978188"/>
    <n v="3186"/>
    <n v="53.1"/>
    <n v="619"/>
    <n v="605498372"/>
  </r>
  <r>
    <x v="209"/>
    <x v="8"/>
    <x v="0"/>
    <x v="84"/>
    <x v="9"/>
    <x v="1"/>
    <n v="121"/>
    <x v="21"/>
    <n v="1"/>
    <x v="0"/>
    <n v="208"/>
    <x v="26"/>
    <n v="964878"/>
    <n v="2334"/>
    <n v="38.9"/>
    <n v="311"/>
    <n v="300077058"/>
  </r>
  <r>
    <x v="209"/>
    <x v="8"/>
    <x v="0"/>
    <x v="295"/>
    <x v="18"/>
    <x v="2"/>
    <n v="121"/>
    <x v="21"/>
    <n v="2"/>
    <x v="1"/>
    <n v="170"/>
    <x v="176"/>
    <n v="778619"/>
    <n v="2580"/>
    <n v="43"/>
    <n v="472"/>
    <n v="367508168"/>
  </r>
  <r>
    <x v="209"/>
    <x v="8"/>
    <x v="0"/>
    <x v="246"/>
    <x v="17"/>
    <x v="4"/>
    <n v="115"/>
    <x v="20"/>
    <n v="3"/>
    <x v="2"/>
    <n v="252"/>
    <x v="24"/>
    <n v="718198"/>
    <n v="4189"/>
    <n v="69.816666666666663"/>
    <n v="425"/>
    <n v="305234150"/>
  </r>
  <r>
    <x v="209"/>
    <x v="8"/>
    <x v="0"/>
    <x v="250"/>
    <x v="15"/>
    <x v="4"/>
    <n v="123"/>
    <x v="15"/>
    <n v="1"/>
    <x v="0"/>
    <n v="138"/>
    <x v="256"/>
    <n v="688393"/>
    <n v="550"/>
    <n v="9.1666666666666661"/>
    <n v="494"/>
    <n v="340066142"/>
  </r>
  <r>
    <x v="209"/>
    <x v="8"/>
    <x v="0"/>
    <x v="176"/>
    <x v="22"/>
    <x v="4"/>
    <n v="132"/>
    <x v="18"/>
    <n v="1"/>
    <x v="0"/>
    <n v="81"/>
    <x v="157"/>
    <n v="596485"/>
    <n v="1485"/>
    <n v="24.75"/>
    <n v="652"/>
    <n v="388908220"/>
  </r>
  <r>
    <x v="209"/>
    <x v="8"/>
    <x v="0"/>
    <x v="277"/>
    <x v="15"/>
    <x v="4"/>
    <n v="112"/>
    <x v="16"/>
    <n v="1"/>
    <x v="0"/>
    <n v="61"/>
    <x v="240"/>
    <n v="468470"/>
    <n v="2712"/>
    <n v="45.2"/>
    <n v="358"/>
    <n v="167712260"/>
  </r>
  <r>
    <x v="209"/>
    <x v="8"/>
    <x v="0"/>
    <x v="211"/>
    <x v="6"/>
    <x v="4"/>
    <n v="129"/>
    <x v="0"/>
    <n v="3"/>
    <x v="2"/>
    <n v="148"/>
    <x v="236"/>
    <n v="459158"/>
    <n v="3375"/>
    <n v="56.25"/>
    <n v="467"/>
    <n v="214426786"/>
  </r>
  <r>
    <x v="209"/>
    <x v="8"/>
    <x v="0"/>
    <x v="135"/>
    <x v="0"/>
    <x v="4"/>
    <n v="119"/>
    <x v="1"/>
    <n v="1"/>
    <x v="0"/>
    <n v="98"/>
    <x v="241"/>
    <n v="438778"/>
    <n v="2897"/>
    <n v="48.283333333333331"/>
    <n v="559"/>
    <n v="245276902"/>
  </r>
  <r>
    <x v="209"/>
    <x v="8"/>
    <x v="0"/>
    <x v="220"/>
    <x v="8"/>
    <x v="1"/>
    <n v="115"/>
    <x v="20"/>
    <n v="2"/>
    <x v="1"/>
    <n v="114"/>
    <x v="41"/>
    <n v="414909"/>
    <n v="1965"/>
    <n v="32.75"/>
    <n v="462"/>
    <n v="191687958"/>
  </r>
  <r>
    <x v="209"/>
    <x v="8"/>
    <x v="0"/>
    <x v="78"/>
    <x v="24"/>
    <x v="4"/>
    <n v="115"/>
    <x v="20"/>
    <n v="3"/>
    <x v="2"/>
    <n v="182"/>
    <x v="103"/>
    <n v="177972"/>
    <n v="3321"/>
    <n v="55.35"/>
    <n v="495"/>
    <n v="88096140"/>
  </r>
  <r>
    <x v="209"/>
    <x v="8"/>
    <x v="0"/>
    <x v="52"/>
    <x v="20"/>
    <x v="2"/>
    <n v="128"/>
    <x v="11"/>
    <n v="2"/>
    <x v="1"/>
    <n v="159"/>
    <x v="139"/>
    <n v="176346"/>
    <n v="1998"/>
    <n v="33.299999999999997"/>
    <n v="288"/>
    <n v="50787648"/>
  </r>
  <r>
    <x v="209"/>
    <x v="8"/>
    <x v="0"/>
    <x v="53"/>
    <x v="14"/>
    <x v="2"/>
    <n v="127"/>
    <x v="8"/>
    <n v="2"/>
    <x v="1"/>
    <n v="72"/>
    <x v="62"/>
    <n v="130850"/>
    <n v="2322"/>
    <n v="38.700000000000003"/>
    <n v="698"/>
    <n v="91333300"/>
  </r>
  <r>
    <x v="209"/>
    <x v="8"/>
    <x v="0"/>
    <x v="267"/>
    <x v="1"/>
    <x v="3"/>
    <n v="123"/>
    <x v="15"/>
    <n v="1"/>
    <x v="0"/>
    <n v="204"/>
    <x v="1"/>
    <n v="114976"/>
    <n v="3186"/>
    <n v="53.1"/>
    <n v="361"/>
    <n v="41506336"/>
  </r>
  <r>
    <x v="209"/>
    <x v="8"/>
    <x v="0"/>
    <x v="75"/>
    <x v="3"/>
    <x v="4"/>
    <n v="121"/>
    <x v="21"/>
    <n v="1"/>
    <x v="0"/>
    <n v="250"/>
    <x v="223"/>
    <n v="13882"/>
    <n v="4005"/>
    <n v="66.75"/>
    <n v="632"/>
    <n v="8773424"/>
  </r>
  <r>
    <x v="210"/>
    <x v="8"/>
    <x v="0"/>
    <x v="112"/>
    <x v="7"/>
    <x v="3"/>
    <n v="114"/>
    <x v="9"/>
    <n v="2"/>
    <x v="1"/>
    <n v="7"/>
    <x v="50"/>
    <n v="476398"/>
    <n v="4972"/>
    <n v="82.86666666666666"/>
    <n v="556"/>
    <n v="264877288"/>
  </r>
  <r>
    <x v="210"/>
    <x v="8"/>
    <x v="0"/>
    <x v="100"/>
    <x v="24"/>
    <x v="3"/>
    <n v="117"/>
    <x v="12"/>
    <n v="3"/>
    <x v="2"/>
    <n v="28"/>
    <x v="222"/>
    <n v="371274"/>
    <n v="3788"/>
    <n v="63.133333333333333"/>
    <n v="522"/>
    <n v="193805028"/>
  </r>
  <r>
    <x v="210"/>
    <x v="8"/>
    <x v="0"/>
    <x v="8"/>
    <x v="13"/>
    <x v="3"/>
    <n v="118"/>
    <x v="6"/>
    <n v="2"/>
    <x v="1"/>
    <n v="137"/>
    <x v="231"/>
    <n v="312859"/>
    <n v="1692"/>
    <n v="28.2"/>
    <n v="521"/>
    <n v="162999539"/>
  </r>
  <r>
    <x v="210"/>
    <x v="8"/>
    <x v="0"/>
    <x v="187"/>
    <x v="15"/>
    <x v="3"/>
    <n v="112"/>
    <x v="16"/>
    <n v="2"/>
    <x v="1"/>
    <n v="231"/>
    <x v="165"/>
    <n v="293063"/>
    <n v="1514"/>
    <n v="25.233333333333334"/>
    <n v="530"/>
    <n v="155323390"/>
  </r>
  <r>
    <x v="211"/>
    <x v="8"/>
    <x v="0"/>
    <x v="189"/>
    <x v="15"/>
    <x v="5"/>
    <n v="133"/>
    <x v="5"/>
    <n v="3"/>
    <x v="2"/>
    <n v="88"/>
    <x v="40"/>
    <n v="131816"/>
    <n v="516"/>
    <n v="8.6"/>
    <n v="577"/>
    <n v="76057832"/>
  </r>
  <r>
    <x v="212"/>
    <x v="8"/>
    <x v="0"/>
    <x v="164"/>
    <x v="13"/>
    <x v="4"/>
    <n v="122"/>
    <x v="7"/>
    <n v="2"/>
    <x v="1"/>
    <n v="45"/>
    <x v="209"/>
    <n v="942376"/>
    <n v="1174"/>
    <n v="19.566666666666666"/>
    <n v="419"/>
    <n v="394855544"/>
  </r>
  <r>
    <x v="212"/>
    <x v="8"/>
    <x v="0"/>
    <x v="259"/>
    <x v="8"/>
    <x v="4"/>
    <n v="133"/>
    <x v="5"/>
    <n v="2"/>
    <x v="1"/>
    <n v="234"/>
    <x v="78"/>
    <n v="889348"/>
    <n v="627"/>
    <n v="10.45"/>
    <n v="690"/>
    <n v="613650120"/>
  </r>
  <r>
    <x v="212"/>
    <x v="8"/>
    <x v="0"/>
    <x v="144"/>
    <x v="6"/>
    <x v="4"/>
    <n v="116"/>
    <x v="13"/>
    <n v="3"/>
    <x v="2"/>
    <n v="17"/>
    <x v="177"/>
    <n v="713440"/>
    <n v="2881"/>
    <n v="48.016666666666666"/>
    <n v="495"/>
    <n v="353152800"/>
  </r>
  <r>
    <x v="212"/>
    <x v="8"/>
    <x v="0"/>
    <x v="43"/>
    <x v="27"/>
    <x v="4"/>
    <n v="114"/>
    <x v="9"/>
    <n v="2"/>
    <x v="1"/>
    <n v="119"/>
    <x v="129"/>
    <n v="279964"/>
    <n v="1133"/>
    <n v="18.883333333333333"/>
    <n v="530"/>
    <n v="148380920"/>
  </r>
  <r>
    <x v="212"/>
    <x v="8"/>
    <x v="0"/>
    <x v="95"/>
    <x v="4"/>
    <x v="4"/>
    <n v="124"/>
    <x v="4"/>
    <n v="1"/>
    <x v="0"/>
    <n v="179"/>
    <x v="11"/>
    <n v="98869"/>
    <n v="3743"/>
    <n v="62.383333333333333"/>
    <n v="448"/>
    <n v="44293312"/>
  </r>
  <r>
    <x v="212"/>
    <x v="8"/>
    <x v="0"/>
    <x v="121"/>
    <x v="16"/>
    <x v="4"/>
    <n v="115"/>
    <x v="20"/>
    <n v="2"/>
    <x v="1"/>
    <n v="146"/>
    <x v="22"/>
    <n v="50447"/>
    <n v="4351"/>
    <n v="72.516666666666666"/>
    <n v="302"/>
    <n v="15234994"/>
  </r>
  <r>
    <x v="212"/>
    <x v="8"/>
    <x v="0"/>
    <x v="158"/>
    <x v="9"/>
    <x v="4"/>
    <n v="119"/>
    <x v="1"/>
    <n v="1"/>
    <x v="0"/>
    <n v="40"/>
    <x v="80"/>
    <n v="31005"/>
    <n v="4176"/>
    <n v="69.599999999999994"/>
    <n v="698"/>
    <n v="21641490"/>
  </r>
  <r>
    <x v="213"/>
    <x v="9"/>
    <x v="0"/>
    <x v="60"/>
    <x v="21"/>
    <x v="4"/>
    <n v="130"/>
    <x v="19"/>
    <n v="1"/>
    <x v="0"/>
    <n v="197"/>
    <x v="155"/>
    <n v="996168"/>
    <n v="553"/>
    <n v="9.2166666666666668"/>
    <n v="678"/>
    <n v="675401904"/>
  </r>
  <r>
    <x v="213"/>
    <x v="9"/>
    <x v="0"/>
    <x v="238"/>
    <x v="10"/>
    <x v="3"/>
    <n v="128"/>
    <x v="11"/>
    <n v="3"/>
    <x v="2"/>
    <n v="263"/>
    <x v="107"/>
    <n v="994886"/>
    <n v="4532"/>
    <n v="75.533333333333331"/>
    <n v="375"/>
    <n v="373082250"/>
  </r>
  <r>
    <x v="213"/>
    <x v="9"/>
    <x v="0"/>
    <x v="289"/>
    <x v="20"/>
    <x v="4"/>
    <n v="116"/>
    <x v="13"/>
    <n v="2"/>
    <x v="1"/>
    <n v="163"/>
    <x v="143"/>
    <n v="975462"/>
    <n v="2960"/>
    <n v="49.333333333333336"/>
    <n v="543"/>
    <n v="529675866"/>
  </r>
  <r>
    <x v="213"/>
    <x v="9"/>
    <x v="0"/>
    <x v="274"/>
    <x v="21"/>
    <x v="4"/>
    <n v="132"/>
    <x v="18"/>
    <n v="1"/>
    <x v="0"/>
    <n v="69"/>
    <x v="109"/>
    <n v="965749"/>
    <n v="1264"/>
    <n v="21.066666666666666"/>
    <n v="393"/>
    <n v="379539357"/>
  </r>
  <r>
    <x v="213"/>
    <x v="9"/>
    <x v="0"/>
    <x v="92"/>
    <x v="22"/>
    <x v="4"/>
    <n v="112"/>
    <x v="16"/>
    <n v="1"/>
    <x v="0"/>
    <n v="129"/>
    <x v="191"/>
    <n v="944351"/>
    <n v="4788"/>
    <n v="79.8"/>
    <n v="576"/>
    <n v="543946176"/>
  </r>
  <r>
    <x v="213"/>
    <x v="9"/>
    <x v="0"/>
    <x v="161"/>
    <x v="6"/>
    <x v="4"/>
    <n v="115"/>
    <x v="20"/>
    <n v="3"/>
    <x v="2"/>
    <n v="222"/>
    <x v="244"/>
    <n v="717307"/>
    <n v="1758"/>
    <n v="29.3"/>
    <n v="289"/>
    <n v="207301723"/>
  </r>
  <r>
    <x v="213"/>
    <x v="9"/>
    <x v="0"/>
    <x v="64"/>
    <x v="11"/>
    <x v="4"/>
    <n v="117"/>
    <x v="12"/>
    <n v="1"/>
    <x v="0"/>
    <n v="70"/>
    <x v="189"/>
    <n v="699240"/>
    <n v="401"/>
    <n v="6.6833333333333336"/>
    <n v="591"/>
    <n v="413250840"/>
  </r>
  <r>
    <x v="213"/>
    <x v="9"/>
    <x v="0"/>
    <x v="14"/>
    <x v="16"/>
    <x v="3"/>
    <n v="124"/>
    <x v="4"/>
    <n v="1"/>
    <x v="0"/>
    <n v="191"/>
    <x v="220"/>
    <n v="679013"/>
    <n v="2236"/>
    <n v="37.266666666666666"/>
    <n v="457"/>
    <n v="310308941"/>
  </r>
  <r>
    <x v="213"/>
    <x v="9"/>
    <x v="0"/>
    <x v="240"/>
    <x v="8"/>
    <x v="4"/>
    <n v="118"/>
    <x v="6"/>
    <n v="3"/>
    <x v="2"/>
    <n v="41"/>
    <x v="53"/>
    <n v="621420"/>
    <n v="4312"/>
    <n v="71.86666666666666"/>
    <n v="473"/>
    <n v="293931660"/>
  </r>
  <r>
    <x v="213"/>
    <x v="9"/>
    <x v="0"/>
    <x v="296"/>
    <x v="6"/>
    <x v="3"/>
    <n v="116"/>
    <x v="13"/>
    <n v="3"/>
    <x v="2"/>
    <n v="201"/>
    <x v="118"/>
    <n v="562122"/>
    <n v="4127"/>
    <n v="68.783333333333331"/>
    <n v="684"/>
    <n v="384491448"/>
  </r>
  <r>
    <x v="213"/>
    <x v="9"/>
    <x v="0"/>
    <x v="163"/>
    <x v="2"/>
    <x v="4"/>
    <n v="126"/>
    <x v="10"/>
    <n v="1"/>
    <x v="0"/>
    <n v="261"/>
    <x v="146"/>
    <n v="522531"/>
    <n v="4303"/>
    <n v="71.716666666666669"/>
    <n v="357"/>
    <n v="186543567"/>
  </r>
  <r>
    <x v="213"/>
    <x v="9"/>
    <x v="0"/>
    <x v="92"/>
    <x v="28"/>
    <x v="4"/>
    <n v="116"/>
    <x v="13"/>
    <n v="2"/>
    <x v="1"/>
    <n v="69"/>
    <x v="109"/>
    <n v="211990"/>
    <n v="1157"/>
    <n v="19.283333333333335"/>
    <n v="431"/>
    <n v="91367690"/>
  </r>
  <r>
    <x v="213"/>
    <x v="9"/>
    <x v="0"/>
    <x v="33"/>
    <x v="10"/>
    <x v="4"/>
    <n v="119"/>
    <x v="1"/>
    <n v="3"/>
    <x v="2"/>
    <n v="72"/>
    <x v="62"/>
    <n v="69078"/>
    <n v="4814"/>
    <n v="80.233333333333334"/>
    <n v="636"/>
    <n v="43933608"/>
  </r>
  <r>
    <x v="214"/>
    <x v="9"/>
    <x v="0"/>
    <x v="65"/>
    <x v="7"/>
    <x v="5"/>
    <n v="126"/>
    <x v="10"/>
    <n v="2"/>
    <x v="1"/>
    <n v="193"/>
    <x v="219"/>
    <n v="909906"/>
    <n v="3313"/>
    <n v="55.216666666666669"/>
    <n v="443"/>
    <n v="403088358"/>
  </r>
  <r>
    <x v="214"/>
    <x v="9"/>
    <x v="0"/>
    <x v="281"/>
    <x v="13"/>
    <x v="0"/>
    <n v="119"/>
    <x v="1"/>
    <n v="1"/>
    <x v="0"/>
    <n v="52"/>
    <x v="228"/>
    <n v="620698"/>
    <n v="4049"/>
    <n v="67.483333333333334"/>
    <n v="640"/>
    <n v="397246720"/>
  </r>
  <r>
    <x v="214"/>
    <x v="9"/>
    <x v="0"/>
    <x v="294"/>
    <x v="19"/>
    <x v="0"/>
    <n v="125"/>
    <x v="2"/>
    <n v="1"/>
    <x v="0"/>
    <n v="124"/>
    <x v="193"/>
    <n v="595344"/>
    <n v="507"/>
    <n v="8.4499999999999993"/>
    <n v="451"/>
    <n v="268500144"/>
  </r>
  <r>
    <x v="214"/>
    <x v="9"/>
    <x v="0"/>
    <x v="227"/>
    <x v="17"/>
    <x v="5"/>
    <n v="114"/>
    <x v="9"/>
    <n v="1"/>
    <x v="0"/>
    <n v="1"/>
    <x v="232"/>
    <n v="592600"/>
    <n v="727"/>
    <n v="12.116666666666667"/>
    <n v="562"/>
    <n v="333041200"/>
  </r>
  <r>
    <x v="214"/>
    <x v="9"/>
    <x v="0"/>
    <x v="126"/>
    <x v="4"/>
    <x v="1"/>
    <n v="113"/>
    <x v="14"/>
    <n v="3"/>
    <x v="2"/>
    <n v="210"/>
    <x v="206"/>
    <n v="525189"/>
    <n v="5000"/>
    <n v="83.333333333333329"/>
    <n v="289"/>
    <n v="151779621"/>
  </r>
  <r>
    <x v="214"/>
    <x v="9"/>
    <x v="0"/>
    <x v="314"/>
    <x v="19"/>
    <x v="4"/>
    <n v="133"/>
    <x v="5"/>
    <n v="2"/>
    <x v="1"/>
    <n v="78"/>
    <x v="260"/>
    <n v="482192"/>
    <n v="2311"/>
    <n v="38.516666666666666"/>
    <n v="401"/>
    <n v="193358992"/>
  </r>
  <r>
    <x v="214"/>
    <x v="9"/>
    <x v="0"/>
    <x v="156"/>
    <x v="19"/>
    <x v="4"/>
    <n v="116"/>
    <x v="13"/>
    <n v="1"/>
    <x v="0"/>
    <n v="191"/>
    <x v="220"/>
    <n v="481547"/>
    <n v="2248"/>
    <n v="37.466666666666669"/>
    <n v="370"/>
    <n v="178172390"/>
  </r>
  <r>
    <x v="214"/>
    <x v="9"/>
    <x v="0"/>
    <x v="155"/>
    <x v="9"/>
    <x v="5"/>
    <n v="120"/>
    <x v="3"/>
    <n v="3"/>
    <x v="2"/>
    <n v="209"/>
    <x v="196"/>
    <n v="336541"/>
    <n v="4517"/>
    <n v="75.283333333333331"/>
    <n v="503"/>
    <n v="169280123"/>
  </r>
  <r>
    <x v="214"/>
    <x v="9"/>
    <x v="0"/>
    <x v="209"/>
    <x v="12"/>
    <x v="0"/>
    <n v="126"/>
    <x v="10"/>
    <n v="1"/>
    <x v="0"/>
    <n v="207"/>
    <x v="252"/>
    <n v="270049"/>
    <n v="835"/>
    <n v="13.916666666666666"/>
    <n v="356"/>
    <n v="96137444"/>
  </r>
  <r>
    <x v="214"/>
    <x v="9"/>
    <x v="0"/>
    <x v="280"/>
    <x v="23"/>
    <x v="4"/>
    <n v="132"/>
    <x v="18"/>
    <n v="3"/>
    <x v="2"/>
    <n v="257"/>
    <x v="142"/>
    <n v="109157"/>
    <n v="2718"/>
    <n v="45.3"/>
    <n v="607"/>
    <n v="66258299"/>
  </r>
  <r>
    <x v="215"/>
    <x v="9"/>
    <x v="0"/>
    <x v="220"/>
    <x v="10"/>
    <x v="3"/>
    <n v="113"/>
    <x v="14"/>
    <n v="3"/>
    <x v="2"/>
    <n v="182"/>
    <x v="103"/>
    <n v="860746"/>
    <n v="1680"/>
    <n v="28"/>
    <n v="304"/>
    <n v="261666784"/>
  </r>
  <r>
    <x v="215"/>
    <x v="9"/>
    <x v="0"/>
    <x v="148"/>
    <x v="1"/>
    <x v="3"/>
    <n v="125"/>
    <x v="2"/>
    <n v="2"/>
    <x v="1"/>
    <n v="78"/>
    <x v="260"/>
    <n v="823478"/>
    <n v="4626"/>
    <n v="77.099999999999994"/>
    <n v="697"/>
    <n v="573964166"/>
  </r>
  <r>
    <x v="215"/>
    <x v="9"/>
    <x v="0"/>
    <x v="223"/>
    <x v="9"/>
    <x v="4"/>
    <n v="132"/>
    <x v="18"/>
    <n v="2"/>
    <x v="1"/>
    <n v="57"/>
    <x v="163"/>
    <n v="809827"/>
    <n v="3050"/>
    <n v="50.833333333333336"/>
    <n v="646"/>
    <n v="523148242"/>
  </r>
  <r>
    <x v="215"/>
    <x v="9"/>
    <x v="0"/>
    <x v="120"/>
    <x v="24"/>
    <x v="3"/>
    <n v="132"/>
    <x v="18"/>
    <n v="2"/>
    <x v="1"/>
    <n v="247"/>
    <x v="6"/>
    <n v="342497"/>
    <n v="3749"/>
    <n v="62.483333333333334"/>
    <n v="342"/>
    <n v="117133974"/>
  </r>
  <r>
    <x v="215"/>
    <x v="9"/>
    <x v="0"/>
    <x v="308"/>
    <x v="7"/>
    <x v="4"/>
    <n v="121"/>
    <x v="21"/>
    <n v="3"/>
    <x v="2"/>
    <n v="184"/>
    <x v="145"/>
    <n v="163780"/>
    <n v="3120"/>
    <n v="52"/>
    <n v="606"/>
    <n v="99250680"/>
  </r>
  <r>
    <x v="215"/>
    <x v="9"/>
    <x v="0"/>
    <x v="235"/>
    <x v="12"/>
    <x v="5"/>
    <n v="133"/>
    <x v="5"/>
    <n v="1"/>
    <x v="0"/>
    <n v="220"/>
    <x v="104"/>
    <n v="156326"/>
    <n v="1190"/>
    <n v="19.833333333333332"/>
    <n v="499"/>
    <n v="78006674"/>
  </r>
  <r>
    <x v="216"/>
    <x v="9"/>
    <x v="0"/>
    <x v="154"/>
    <x v="13"/>
    <x v="4"/>
    <n v="127"/>
    <x v="8"/>
    <n v="3"/>
    <x v="2"/>
    <n v="36"/>
    <x v="229"/>
    <n v="777600"/>
    <n v="4583"/>
    <n v="76.38333333333334"/>
    <n v="397"/>
    <n v="308707200"/>
  </r>
  <r>
    <x v="216"/>
    <x v="9"/>
    <x v="0"/>
    <x v="227"/>
    <x v="29"/>
    <x v="4"/>
    <n v="127"/>
    <x v="8"/>
    <n v="3"/>
    <x v="2"/>
    <n v="214"/>
    <x v="84"/>
    <n v="739390"/>
    <n v="2366"/>
    <n v="39.43333333333333"/>
    <n v="517"/>
    <n v="382264630"/>
  </r>
  <r>
    <x v="216"/>
    <x v="9"/>
    <x v="0"/>
    <x v="52"/>
    <x v="4"/>
    <x v="2"/>
    <n v="125"/>
    <x v="2"/>
    <n v="1"/>
    <x v="0"/>
    <n v="134"/>
    <x v="180"/>
    <n v="737575"/>
    <n v="3460"/>
    <n v="57.666666666666664"/>
    <n v="471"/>
    <n v="347397825"/>
  </r>
  <r>
    <x v="216"/>
    <x v="9"/>
    <x v="0"/>
    <x v="288"/>
    <x v="18"/>
    <x v="4"/>
    <n v="112"/>
    <x v="16"/>
    <n v="3"/>
    <x v="2"/>
    <n v="219"/>
    <x v="74"/>
    <n v="732462"/>
    <n v="3078"/>
    <n v="51.3"/>
    <n v="289"/>
    <n v="211681518"/>
  </r>
  <r>
    <x v="216"/>
    <x v="9"/>
    <x v="0"/>
    <x v="54"/>
    <x v="16"/>
    <x v="4"/>
    <n v="124"/>
    <x v="4"/>
    <n v="2"/>
    <x v="1"/>
    <n v="243"/>
    <x v="187"/>
    <n v="644607"/>
    <n v="1989"/>
    <n v="33.15"/>
    <n v="497"/>
    <n v="320369679"/>
  </r>
  <r>
    <x v="216"/>
    <x v="9"/>
    <x v="0"/>
    <x v="90"/>
    <x v="19"/>
    <x v="3"/>
    <n v="115"/>
    <x v="20"/>
    <n v="3"/>
    <x v="2"/>
    <n v="42"/>
    <x v="35"/>
    <n v="635394"/>
    <n v="545"/>
    <n v="9.0833333333333339"/>
    <n v="622"/>
    <n v="395215068"/>
  </r>
  <r>
    <x v="216"/>
    <x v="9"/>
    <x v="0"/>
    <x v="142"/>
    <x v="17"/>
    <x v="4"/>
    <n v="118"/>
    <x v="6"/>
    <n v="1"/>
    <x v="0"/>
    <n v="119"/>
    <x v="129"/>
    <n v="617438"/>
    <n v="2180"/>
    <n v="36.333333333333336"/>
    <n v="529"/>
    <n v="326624702"/>
  </r>
  <r>
    <x v="216"/>
    <x v="9"/>
    <x v="0"/>
    <x v="255"/>
    <x v="9"/>
    <x v="5"/>
    <n v="124"/>
    <x v="4"/>
    <n v="3"/>
    <x v="2"/>
    <n v="53"/>
    <x v="116"/>
    <n v="576509"/>
    <n v="1186"/>
    <n v="19.766666666666666"/>
    <n v="542"/>
    <n v="312467878"/>
  </r>
  <r>
    <x v="216"/>
    <x v="9"/>
    <x v="0"/>
    <x v="163"/>
    <x v="2"/>
    <x v="3"/>
    <n v="127"/>
    <x v="8"/>
    <n v="1"/>
    <x v="0"/>
    <n v="14"/>
    <x v="204"/>
    <n v="557984"/>
    <n v="2759"/>
    <n v="45.983333333333334"/>
    <n v="317"/>
    <n v="176880928"/>
  </r>
  <r>
    <x v="216"/>
    <x v="9"/>
    <x v="0"/>
    <x v="275"/>
    <x v="2"/>
    <x v="1"/>
    <n v="128"/>
    <x v="11"/>
    <n v="3"/>
    <x v="2"/>
    <n v="255"/>
    <x v="127"/>
    <n v="522926"/>
    <n v="3336"/>
    <n v="55.6"/>
    <n v="333"/>
    <n v="174134358"/>
  </r>
  <r>
    <x v="216"/>
    <x v="9"/>
    <x v="0"/>
    <x v="247"/>
    <x v="29"/>
    <x v="4"/>
    <n v="116"/>
    <x v="13"/>
    <n v="1"/>
    <x v="0"/>
    <n v="245"/>
    <x v="149"/>
    <n v="410478"/>
    <n v="3388"/>
    <n v="56.466666666666669"/>
    <n v="623"/>
    <n v="255727794"/>
  </r>
  <r>
    <x v="216"/>
    <x v="9"/>
    <x v="0"/>
    <x v="55"/>
    <x v="26"/>
    <x v="1"/>
    <n v="133"/>
    <x v="5"/>
    <n v="1"/>
    <x v="0"/>
    <n v="106"/>
    <x v="25"/>
    <n v="293469"/>
    <n v="2260"/>
    <n v="37.666666666666664"/>
    <n v="409"/>
    <n v="120028821"/>
  </r>
  <r>
    <x v="216"/>
    <x v="9"/>
    <x v="0"/>
    <x v="230"/>
    <x v="5"/>
    <x v="4"/>
    <n v="112"/>
    <x v="16"/>
    <n v="2"/>
    <x v="1"/>
    <n v="11"/>
    <x v="115"/>
    <n v="202237"/>
    <n v="3635"/>
    <n v="60.583333333333336"/>
    <n v="486"/>
    <n v="98287182"/>
  </r>
  <r>
    <x v="216"/>
    <x v="9"/>
    <x v="0"/>
    <x v="245"/>
    <x v="12"/>
    <x v="3"/>
    <n v="122"/>
    <x v="7"/>
    <n v="3"/>
    <x v="2"/>
    <n v="25"/>
    <x v="246"/>
    <n v="41991"/>
    <n v="2578"/>
    <n v="42.966666666666669"/>
    <n v="597"/>
    <n v="25068627"/>
  </r>
  <r>
    <x v="217"/>
    <x v="9"/>
    <x v="0"/>
    <x v="271"/>
    <x v="27"/>
    <x v="4"/>
    <n v="112"/>
    <x v="16"/>
    <n v="2"/>
    <x v="1"/>
    <n v="255"/>
    <x v="127"/>
    <n v="125376"/>
    <n v="368"/>
    <n v="6.1333333333333337"/>
    <n v="605"/>
    <n v="75852480"/>
  </r>
  <r>
    <x v="218"/>
    <x v="9"/>
    <x v="0"/>
    <x v="88"/>
    <x v="24"/>
    <x v="3"/>
    <n v="125"/>
    <x v="2"/>
    <n v="3"/>
    <x v="2"/>
    <n v="78"/>
    <x v="260"/>
    <n v="815928"/>
    <n v="4036"/>
    <n v="67.266666666666666"/>
    <n v="593"/>
    <n v="483845304"/>
  </r>
  <r>
    <x v="219"/>
    <x v="9"/>
    <x v="0"/>
    <x v="101"/>
    <x v="0"/>
    <x v="4"/>
    <n v="114"/>
    <x v="9"/>
    <n v="2"/>
    <x v="1"/>
    <n v="189"/>
    <x v="132"/>
    <n v="878493"/>
    <n v="4586"/>
    <n v="76.433333333333337"/>
    <n v="601"/>
    <n v="527974293"/>
  </r>
  <r>
    <x v="219"/>
    <x v="9"/>
    <x v="0"/>
    <x v="310"/>
    <x v="27"/>
    <x v="5"/>
    <n v="123"/>
    <x v="15"/>
    <n v="3"/>
    <x v="2"/>
    <n v="186"/>
    <x v="102"/>
    <n v="759462"/>
    <n v="1604"/>
    <n v="26.733333333333334"/>
    <n v="522"/>
    <n v="396439164"/>
  </r>
  <r>
    <x v="219"/>
    <x v="9"/>
    <x v="0"/>
    <x v="166"/>
    <x v="25"/>
    <x v="4"/>
    <n v="128"/>
    <x v="11"/>
    <n v="3"/>
    <x v="2"/>
    <n v="53"/>
    <x v="116"/>
    <n v="671626"/>
    <n v="820"/>
    <n v="13.666666666666666"/>
    <n v="382"/>
    <n v="256561132"/>
  </r>
  <r>
    <x v="219"/>
    <x v="9"/>
    <x v="0"/>
    <x v="35"/>
    <x v="29"/>
    <x v="5"/>
    <n v="112"/>
    <x v="16"/>
    <n v="3"/>
    <x v="2"/>
    <n v="41"/>
    <x v="53"/>
    <n v="578190"/>
    <n v="307"/>
    <n v="5.1166666666666663"/>
    <n v="425"/>
    <n v="245730750"/>
  </r>
  <r>
    <x v="219"/>
    <x v="9"/>
    <x v="0"/>
    <x v="203"/>
    <x v="25"/>
    <x v="3"/>
    <n v="126"/>
    <x v="10"/>
    <n v="3"/>
    <x v="2"/>
    <n v="235"/>
    <x v="51"/>
    <n v="483982"/>
    <n v="3165"/>
    <n v="52.75"/>
    <n v="433"/>
    <n v="209564206"/>
  </r>
  <r>
    <x v="219"/>
    <x v="9"/>
    <x v="0"/>
    <x v="302"/>
    <x v="17"/>
    <x v="3"/>
    <n v="115"/>
    <x v="20"/>
    <n v="1"/>
    <x v="0"/>
    <n v="248"/>
    <x v="243"/>
    <n v="108906"/>
    <n v="3741"/>
    <n v="62.35"/>
    <n v="374"/>
    <n v="40730844"/>
  </r>
  <r>
    <x v="219"/>
    <x v="9"/>
    <x v="0"/>
    <x v="59"/>
    <x v="15"/>
    <x v="5"/>
    <n v="127"/>
    <x v="8"/>
    <n v="2"/>
    <x v="1"/>
    <n v="232"/>
    <x v="215"/>
    <n v="68665"/>
    <n v="3899"/>
    <n v="64.983333333333334"/>
    <n v="480"/>
    <n v="32959200"/>
  </r>
  <r>
    <x v="220"/>
    <x v="9"/>
    <x v="0"/>
    <x v="98"/>
    <x v="26"/>
    <x v="4"/>
    <n v="124"/>
    <x v="4"/>
    <n v="3"/>
    <x v="2"/>
    <n v="67"/>
    <x v="263"/>
    <n v="983296"/>
    <n v="2148"/>
    <n v="35.799999999999997"/>
    <n v="580"/>
    <n v="570311680"/>
  </r>
  <r>
    <x v="220"/>
    <x v="9"/>
    <x v="0"/>
    <x v="277"/>
    <x v="4"/>
    <x v="4"/>
    <n v="124"/>
    <x v="4"/>
    <n v="1"/>
    <x v="0"/>
    <n v="81"/>
    <x v="157"/>
    <n v="938867"/>
    <n v="1785"/>
    <n v="29.75"/>
    <n v="409"/>
    <n v="383996603"/>
  </r>
  <r>
    <x v="220"/>
    <x v="9"/>
    <x v="0"/>
    <x v="1"/>
    <x v="22"/>
    <x v="4"/>
    <n v="129"/>
    <x v="0"/>
    <n v="1"/>
    <x v="0"/>
    <n v="174"/>
    <x v="161"/>
    <n v="796959"/>
    <n v="4672"/>
    <n v="77.86666666666666"/>
    <n v="316"/>
    <n v="251839044"/>
  </r>
  <r>
    <x v="220"/>
    <x v="9"/>
    <x v="0"/>
    <x v="22"/>
    <x v="29"/>
    <x v="5"/>
    <n v="116"/>
    <x v="13"/>
    <n v="3"/>
    <x v="2"/>
    <n v="217"/>
    <x v="56"/>
    <n v="769372"/>
    <n v="2094"/>
    <n v="34.9"/>
    <n v="433"/>
    <n v="333138076"/>
  </r>
  <r>
    <x v="220"/>
    <x v="9"/>
    <x v="0"/>
    <x v="185"/>
    <x v="7"/>
    <x v="4"/>
    <n v="114"/>
    <x v="9"/>
    <n v="3"/>
    <x v="2"/>
    <n v="223"/>
    <x v="254"/>
    <n v="565163"/>
    <n v="325"/>
    <n v="5.416666666666667"/>
    <n v="301"/>
    <n v="170114063"/>
  </r>
  <r>
    <x v="220"/>
    <x v="9"/>
    <x v="0"/>
    <x v="192"/>
    <x v="11"/>
    <x v="4"/>
    <n v="119"/>
    <x v="1"/>
    <n v="1"/>
    <x v="0"/>
    <n v="110"/>
    <x v="17"/>
    <n v="484666"/>
    <n v="1424"/>
    <n v="23.733333333333334"/>
    <n v="382"/>
    <n v="185142412"/>
  </r>
  <r>
    <x v="220"/>
    <x v="9"/>
    <x v="0"/>
    <x v="113"/>
    <x v="10"/>
    <x v="4"/>
    <n v="120"/>
    <x v="3"/>
    <n v="2"/>
    <x v="1"/>
    <n v="51"/>
    <x v="245"/>
    <n v="371844"/>
    <n v="3046"/>
    <n v="50.766666666666666"/>
    <n v="562"/>
    <n v="208976328"/>
  </r>
  <r>
    <x v="220"/>
    <x v="9"/>
    <x v="0"/>
    <x v="298"/>
    <x v="13"/>
    <x v="4"/>
    <n v="122"/>
    <x v="7"/>
    <n v="3"/>
    <x v="2"/>
    <n v="29"/>
    <x v="171"/>
    <n v="288708"/>
    <n v="575"/>
    <n v="9.5833333333333339"/>
    <n v="673"/>
    <n v="194300484"/>
  </r>
  <r>
    <x v="220"/>
    <x v="9"/>
    <x v="0"/>
    <x v="76"/>
    <x v="24"/>
    <x v="4"/>
    <n v="130"/>
    <x v="19"/>
    <n v="1"/>
    <x v="0"/>
    <n v="103"/>
    <x v="14"/>
    <n v="204185"/>
    <n v="1135"/>
    <n v="18.916666666666668"/>
    <n v="588"/>
    <n v="120060780"/>
  </r>
  <r>
    <x v="221"/>
    <x v="9"/>
    <x v="0"/>
    <x v="135"/>
    <x v="0"/>
    <x v="4"/>
    <n v="122"/>
    <x v="7"/>
    <n v="2"/>
    <x v="1"/>
    <n v="161"/>
    <x v="110"/>
    <n v="754482"/>
    <n v="4166"/>
    <n v="69.433333333333337"/>
    <n v="300"/>
    <n v="226344600"/>
  </r>
  <r>
    <x v="221"/>
    <x v="9"/>
    <x v="0"/>
    <x v="265"/>
    <x v="4"/>
    <x v="4"/>
    <n v="130"/>
    <x v="19"/>
    <n v="3"/>
    <x v="2"/>
    <n v="27"/>
    <x v="38"/>
    <n v="666281"/>
    <n v="305"/>
    <n v="5.083333333333333"/>
    <n v="660"/>
    <n v="439745460"/>
  </r>
  <r>
    <x v="221"/>
    <x v="9"/>
    <x v="0"/>
    <x v="209"/>
    <x v="6"/>
    <x v="4"/>
    <n v="127"/>
    <x v="8"/>
    <n v="3"/>
    <x v="2"/>
    <n v="238"/>
    <x v="238"/>
    <n v="605043"/>
    <n v="2641"/>
    <n v="44.016666666666666"/>
    <n v="548"/>
    <n v="331563564"/>
  </r>
  <r>
    <x v="221"/>
    <x v="9"/>
    <x v="0"/>
    <x v="164"/>
    <x v="3"/>
    <x v="5"/>
    <n v="130"/>
    <x v="19"/>
    <n v="2"/>
    <x v="1"/>
    <n v="153"/>
    <x v="147"/>
    <n v="538090"/>
    <n v="2375"/>
    <n v="39.583333333333336"/>
    <n v="312"/>
    <n v="167884080"/>
  </r>
  <r>
    <x v="221"/>
    <x v="9"/>
    <x v="0"/>
    <x v="257"/>
    <x v="29"/>
    <x v="1"/>
    <n v="117"/>
    <x v="12"/>
    <n v="2"/>
    <x v="1"/>
    <n v="10"/>
    <x v="81"/>
    <n v="445125"/>
    <n v="3919"/>
    <n v="65.316666666666663"/>
    <n v="512"/>
    <n v="227904000"/>
  </r>
  <r>
    <x v="221"/>
    <x v="9"/>
    <x v="0"/>
    <x v="185"/>
    <x v="0"/>
    <x v="5"/>
    <n v="126"/>
    <x v="10"/>
    <n v="3"/>
    <x v="2"/>
    <n v="157"/>
    <x v="233"/>
    <n v="407710"/>
    <n v="810"/>
    <n v="13.5"/>
    <n v="691"/>
    <n v="281727610"/>
  </r>
  <r>
    <x v="221"/>
    <x v="9"/>
    <x v="0"/>
    <x v="252"/>
    <x v="29"/>
    <x v="4"/>
    <n v="133"/>
    <x v="5"/>
    <n v="2"/>
    <x v="1"/>
    <n v="244"/>
    <x v="164"/>
    <n v="230807"/>
    <n v="1147"/>
    <n v="19.116666666666667"/>
    <n v="318"/>
    <n v="73396626"/>
  </r>
  <r>
    <x v="221"/>
    <x v="9"/>
    <x v="0"/>
    <x v="37"/>
    <x v="27"/>
    <x v="1"/>
    <n v="130"/>
    <x v="19"/>
    <n v="2"/>
    <x v="1"/>
    <n v="9"/>
    <x v="133"/>
    <n v="164013"/>
    <n v="291"/>
    <n v="4.8499999999999996"/>
    <n v="575"/>
    <n v="94307475"/>
  </r>
  <r>
    <x v="222"/>
    <x v="9"/>
    <x v="0"/>
    <x v="281"/>
    <x v="4"/>
    <x v="3"/>
    <n v="129"/>
    <x v="0"/>
    <n v="1"/>
    <x v="0"/>
    <n v="128"/>
    <x v="172"/>
    <n v="995557"/>
    <n v="1258"/>
    <n v="20.966666666666665"/>
    <n v="588"/>
    <n v="585387516"/>
  </r>
  <r>
    <x v="222"/>
    <x v="9"/>
    <x v="0"/>
    <x v="281"/>
    <x v="16"/>
    <x v="3"/>
    <n v="112"/>
    <x v="16"/>
    <n v="3"/>
    <x v="2"/>
    <n v="195"/>
    <x v="12"/>
    <n v="965995"/>
    <n v="1840"/>
    <n v="30.666666666666668"/>
    <n v="381"/>
    <n v="368044095"/>
  </r>
  <r>
    <x v="222"/>
    <x v="9"/>
    <x v="0"/>
    <x v="258"/>
    <x v="26"/>
    <x v="0"/>
    <n v="117"/>
    <x v="12"/>
    <n v="2"/>
    <x v="1"/>
    <n v="146"/>
    <x v="22"/>
    <n v="949598"/>
    <n v="2227"/>
    <n v="37.116666666666667"/>
    <n v="684"/>
    <n v="649525032"/>
  </r>
  <r>
    <x v="222"/>
    <x v="9"/>
    <x v="0"/>
    <x v="99"/>
    <x v="19"/>
    <x v="4"/>
    <n v="132"/>
    <x v="18"/>
    <n v="2"/>
    <x v="1"/>
    <n v="227"/>
    <x v="202"/>
    <n v="887717"/>
    <n v="761"/>
    <n v="12.683333333333334"/>
    <n v="607"/>
    <n v="538844219"/>
  </r>
  <r>
    <x v="222"/>
    <x v="9"/>
    <x v="0"/>
    <x v="166"/>
    <x v="28"/>
    <x v="0"/>
    <n v="119"/>
    <x v="1"/>
    <n v="3"/>
    <x v="2"/>
    <n v="258"/>
    <x v="169"/>
    <n v="771996"/>
    <n v="2404"/>
    <n v="40.06666666666667"/>
    <n v="684"/>
    <n v="528045264"/>
  </r>
  <r>
    <x v="222"/>
    <x v="9"/>
    <x v="0"/>
    <x v="264"/>
    <x v="7"/>
    <x v="4"/>
    <n v="129"/>
    <x v="0"/>
    <n v="1"/>
    <x v="0"/>
    <n v="172"/>
    <x v="106"/>
    <n v="655112"/>
    <n v="73"/>
    <n v="1.2166666666666666"/>
    <n v="651"/>
    <n v="426477912"/>
  </r>
  <r>
    <x v="222"/>
    <x v="9"/>
    <x v="0"/>
    <x v="24"/>
    <x v="16"/>
    <x v="3"/>
    <n v="121"/>
    <x v="21"/>
    <n v="3"/>
    <x v="2"/>
    <n v="216"/>
    <x v="89"/>
    <n v="544506"/>
    <n v="895"/>
    <n v="14.916666666666666"/>
    <n v="366"/>
    <n v="199289196"/>
  </r>
  <r>
    <x v="222"/>
    <x v="9"/>
    <x v="0"/>
    <x v="314"/>
    <x v="7"/>
    <x v="3"/>
    <n v="120"/>
    <x v="3"/>
    <n v="1"/>
    <x v="0"/>
    <n v="119"/>
    <x v="129"/>
    <n v="470535"/>
    <n v="4139"/>
    <n v="68.983333333333334"/>
    <n v="571"/>
    <n v="268675485"/>
  </r>
  <r>
    <x v="222"/>
    <x v="9"/>
    <x v="0"/>
    <x v="212"/>
    <x v="11"/>
    <x v="4"/>
    <n v="116"/>
    <x v="13"/>
    <n v="1"/>
    <x v="0"/>
    <n v="181"/>
    <x v="76"/>
    <n v="463080"/>
    <n v="2859"/>
    <n v="47.65"/>
    <n v="644"/>
    <n v="298223520"/>
  </r>
  <r>
    <x v="222"/>
    <x v="9"/>
    <x v="0"/>
    <x v="304"/>
    <x v="1"/>
    <x v="4"/>
    <n v="127"/>
    <x v="8"/>
    <n v="2"/>
    <x v="1"/>
    <n v="106"/>
    <x v="25"/>
    <n v="457027"/>
    <n v="2035"/>
    <n v="33.916666666666664"/>
    <n v="490"/>
    <n v="223943230"/>
  </r>
  <r>
    <x v="222"/>
    <x v="9"/>
    <x v="0"/>
    <x v="305"/>
    <x v="22"/>
    <x v="4"/>
    <n v="125"/>
    <x v="2"/>
    <n v="3"/>
    <x v="2"/>
    <n v="222"/>
    <x v="244"/>
    <n v="336002"/>
    <n v="2080"/>
    <n v="34.666666666666664"/>
    <n v="696"/>
    <n v="233857392"/>
  </r>
  <r>
    <x v="222"/>
    <x v="9"/>
    <x v="0"/>
    <x v="130"/>
    <x v="10"/>
    <x v="4"/>
    <n v="115"/>
    <x v="20"/>
    <n v="2"/>
    <x v="1"/>
    <n v="32"/>
    <x v="31"/>
    <n v="253447"/>
    <n v="571"/>
    <n v="9.5166666666666675"/>
    <n v="657"/>
    <n v="166514679"/>
  </r>
  <r>
    <x v="222"/>
    <x v="9"/>
    <x v="0"/>
    <x v="244"/>
    <x v="29"/>
    <x v="0"/>
    <n v="118"/>
    <x v="6"/>
    <n v="3"/>
    <x v="2"/>
    <n v="139"/>
    <x v="23"/>
    <n v="214324"/>
    <n v="311"/>
    <n v="5.1833333333333336"/>
    <n v="657"/>
    <n v="140810868"/>
  </r>
  <r>
    <x v="222"/>
    <x v="9"/>
    <x v="0"/>
    <x v="18"/>
    <x v="18"/>
    <x v="4"/>
    <n v="117"/>
    <x v="12"/>
    <n v="2"/>
    <x v="1"/>
    <n v="170"/>
    <x v="176"/>
    <n v="156530"/>
    <n v="4639"/>
    <n v="77.316666666666663"/>
    <n v="624"/>
    <n v="97674720"/>
  </r>
  <r>
    <x v="222"/>
    <x v="9"/>
    <x v="0"/>
    <x v="43"/>
    <x v="1"/>
    <x v="3"/>
    <n v="120"/>
    <x v="3"/>
    <n v="3"/>
    <x v="2"/>
    <n v="245"/>
    <x v="149"/>
    <n v="55598"/>
    <n v="1075"/>
    <n v="17.916666666666668"/>
    <n v="533"/>
    <n v="29633734"/>
  </r>
  <r>
    <x v="223"/>
    <x v="9"/>
    <x v="0"/>
    <x v="304"/>
    <x v="7"/>
    <x v="5"/>
    <n v="128"/>
    <x v="11"/>
    <n v="3"/>
    <x v="2"/>
    <n v="239"/>
    <x v="258"/>
    <n v="500452"/>
    <n v="907"/>
    <n v="15.116666666666667"/>
    <n v="496"/>
    <n v="248224192"/>
  </r>
  <r>
    <x v="223"/>
    <x v="9"/>
    <x v="0"/>
    <x v="184"/>
    <x v="11"/>
    <x v="4"/>
    <n v="132"/>
    <x v="18"/>
    <n v="1"/>
    <x v="0"/>
    <n v="105"/>
    <x v="130"/>
    <n v="322563"/>
    <n v="3111"/>
    <n v="51.85"/>
    <n v="697"/>
    <n v="224826411"/>
  </r>
  <r>
    <x v="223"/>
    <x v="9"/>
    <x v="0"/>
    <x v="192"/>
    <x v="18"/>
    <x v="5"/>
    <n v="116"/>
    <x v="13"/>
    <n v="2"/>
    <x v="1"/>
    <n v="205"/>
    <x v="44"/>
    <n v="62662"/>
    <n v="4401"/>
    <n v="73.349999999999994"/>
    <n v="333"/>
    <n v="20866446"/>
  </r>
  <r>
    <x v="224"/>
    <x v="9"/>
    <x v="0"/>
    <x v="213"/>
    <x v="14"/>
    <x v="4"/>
    <n v="116"/>
    <x v="13"/>
    <n v="2"/>
    <x v="1"/>
    <n v="241"/>
    <x v="101"/>
    <n v="878670"/>
    <n v="3876"/>
    <n v="64.599999999999994"/>
    <n v="646"/>
    <n v="567620820"/>
  </r>
  <r>
    <x v="224"/>
    <x v="9"/>
    <x v="0"/>
    <x v="173"/>
    <x v="24"/>
    <x v="4"/>
    <n v="117"/>
    <x v="12"/>
    <n v="2"/>
    <x v="1"/>
    <n v="142"/>
    <x v="213"/>
    <n v="595931"/>
    <n v="2754"/>
    <n v="45.9"/>
    <n v="297"/>
    <n v="176991507"/>
  </r>
  <r>
    <x v="224"/>
    <x v="9"/>
    <x v="0"/>
    <x v="12"/>
    <x v="2"/>
    <x v="4"/>
    <n v="122"/>
    <x v="7"/>
    <n v="2"/>
    <x v="1"/>
    <n v="123"/>
    <x v="61"/>
    <n v="403198"/>
    <n v="974"/>
    <n v="16.233333333333334"/>
    <n v="561"/>
    <n v="226194078"/>
  </r>
  <r>
    <x v="224"/>
    <x v="9"/>
    <x v="0"/>
    <x v="126"/>
    <x v="18"/>
    <x v="3"/>
    <n v="132"/>
    <x v="18"/>
    <n v="3"/>
    <x v="2"/>
    <n v="15"/>
    <x v="192"/>
    <n v="252265"/>
    <n v="4415"/>
    <n v="73.583333333333329"/>
    <n v="588"/>
    <n v="148331820"/>
  </r>
  <r>
    <x v="225"/>
    <x v="9"/>
    <x v="0"/>
    <x v="50"/>
    <x v="16"/>
    <x v="5"/>
    <n v="132"/>
    <x v="18"/>
    <n v="2"/>
    <x v="1"/>
    <n v="239"/>
    <x v="258"/>
    <n v="891066"/>
    <n v="1051"/>
    <n v="17.516666666666666"/>
    <n v="354"/>
    <n v="315437364"/>
  </r>
  <r>
    <x v="225"/>
    <x v="9"/>
    <x v="0"/>
    <x v="233"/>
    <x v="10"/>
    <x v="4"/>
    <n v="130"/>
    <x v="19"/>
    <n v="3"/>
    <x v="2"/>
    <n v="147"/>
    <x v="125"/>
    <n v="887890"/>
    <n v="1102"/>
    <n v="18.366666666666667"/>
    <n v="497"/>
    <n v="441281330"/>
  </r>
  <r>
    <x v="225"/>
    <x v="9"/>
    <x v="0"/>
    <x v="122"/>
    <x v="26"/>
    <x v="4"/>
    <n v="118"/>
    <x v="6"/>
    <n v="2"/>
    <x v="1"/>
    <n v="91"/>
    <x v="18"/>
    <n v="545229"/>
    <n v="2241"/>
    <n v="37.35"/>
    <n v="621"/>
    <n v="338587209"/>
  </r>
  <r>
    <x v="225"/>
    <x v="9"/>
    <x v="0"/>
    <x v="210"/>
    <x v="23"/>
    <x v="4"/>
    <n v="112"/>
    <x v="16"/>
    <n v="2"/>
    <x v="1"/>
    <n v="205"/>
    <x v="44"/>
    <n v="380725"/>
    <n v="4042"/>
    <n v="67.36666666666666"/>
    <n v="373"/>
    <n v="142010425"/>
  </r>
  <r>
    <x v="225"/>
    <x v="9"/>
    <x v="0"/>
    <x v="227"/>
    <x v="24"/>
    <x v="4"/>
    <n v="116"/>
    <x v="13"/>
    <n v="1"/>
    <x v="0"/>
    <n v="257"/>
    <x v="142"/>
    <n v="340163"/>
    <n v="181"/>
    <n v="3.0166666666666666"/>
    <n v="669"/>
    <n v="227569047"/>
  </r>
  <r>
    <x v="225"/>
    <x v="9"/>
    <x v="0"/>
    <x v="311"/>
    <x v="15"/>
    <x v="4"/>
    <n v="133"/>
    <x v="5"/>
    <n v="1"/>
    <x v="0"/>
    <n v="16"/>
    <x v="19"/>
    <n v="279379"/>
    <n v="2299"/>
    <n v="38.31666666666667"/>
    <n v="372"/>
    <n v="103928988"/>
  </r>
  <r>
    <x v="225"/>
    <x v="9"/>
    <x v="0"/>
    <x v="35"/>
    <x v="13"/>
    <x v="5"/>
    <n v="119"/>
    <x v="1"/>
    <n v="2"/>
    <x v="1"/>
    <n v="266"/>
    <x v="250"/>
    <n v="258211"/>
    <n v="3357"/>
    <n v="55.95"/>
    <n v="498"/>
    <n v="128589078"/>
  </r>
  <r>
    <x v="225"/>
    <x v="9"/>
    <x v="0"/>
    <x v="19"/>
    <x v="28"/>
    <x v="5"/>
    <n v="122"/>
    <x v="7"/>
    <n v="2"/>
    <x v="1"/>
    <n v="247"/>
    <x v="6"/>
    <n v="18657"/>
    <n v="1082"/>
    <n v="18.033333333333335"/>
    <n v="683"/>
    <n v="12742731"/>
  </r>
  <r>
    <x v="226"/>
    <x v="9"/>
    <x v="0"/>
    <x v="188"/>
    <x v="13"/>
    <x v="4"/>
    <n v="112"/>
    <x v="16"/>
    <n v="2"/>
    <x v="1"/>
    <n v="157"/>
    <x v="233"/>
    <n v="930915"/>
    <n v="4754"/>
    <n v="79.233333333333334"/>
    <n v="439"/>
    <n v="408671685"/>
  </r>
  <r>
    <x v="226"/>
    <x v="9"/>
    <x v="0"/>
    <x v="53"/>
    <x v="5"/>
    <x v="0"/>
    <n v="119"/>
    <x v="1"/>
    <n v="2"/>
    <x v="1"/>
    <n v="166"/>
    <x v="0"/>
    <n v="863496"/>
    <n v="2781"/>
    <n v="46.35"/>
    <n v="352"/>
    <n v="303950592"/>
  </r>
  <r>
    <x v="226"/>
    <x v="9"/>
    <x v="0"/>
    <x v="234"/>
    <x v="15"/>
    <x v="0"/>
    <n v="123"/>
    <x v="15"/>
    <n v="1"/>
    <x v="0"/>
    <n v="258"/>
    <x v="169"/>
    <n v="711142"/>
    <n v="1956"/>
    <n v="32.6"/>
    <n v="467"/>
    <n v="332103314"/>
  </r>
  <r>
    <x v="226"/>
    <x v="9"/>
    <x v="0"/>
    <x v="83"/>
    <x v="11"/>
    <x v="4"/>
    <n v="125"/>
    <x v="2"/>
    <n v="1"/>
    <x v="0"/>
    <n v="228"/>
    <x v="144"/>
    <n v="653698"/>
    <n v="2585"/>
    <n v="43.083333333333336"/>
    <n v="579"/>
    <n v="378491142"/>
  </r>
  <r>
    <x v="226"/>
    <x v="9"/>
    <x v="0"/>
    <x v="143"/>
    <x v="28"/>
    <x v="0"/>
    <n v="115"/>
    <x v="20"/>
    <n v="2"/>
    <x v="1"/>
    <n v="48"/>
    <x v="75"/>
    <n v="515510"/>
    <n v="3756"/>
    <n v="62.6"/>
    <n v="398"/>
    <n v="205172980"/>
  </r>
  <r>
    <x v="226"/>
    <x v="9"/>
    <x v="0"/>
    <x v="283"/>
    <x v="8"/>
    <x v="4"/>
    <n v="126"/>
    <x v="10"/>
    <n v="2"/>
    <x v="1"/>
    <n v="237"/>
    <x v="152"/>
    <n v="493547"/>
    <n v="3068"/>
    <n v="51.133333333333333"/>
    <n v="626"/>
    <n v="308960422"/>
  </r>
  <r>
    <x v="226"/>
    <x v="9"/>
    <x v="0"/>
    <x v="48"/>
    <x v="8"/>
    <x v="0"/>
    <n v="118"/>
    <x v="6"/>
    <n v="3"/>
    <x v="2"/>
    <n v="97"/>
    <x v="181"/>
    <n v="475083"/>
    <n v="1271"/>
    <n v="21.183333333333334"/>
    <n v="371"/>
    <n v="176255793"/>
  </r>
  <r>
    <x v="226"/>
    <x v="9"/>
    <x v="0"/>
    <x v="272"/>
    <x v="23"/>
    <x v="4"/>
    <n v="132"/>
    <x v="18"/>
    <n v="3"/>
    <x v="2"/>
    <n v="225"/>
    <x v="203"/>
    <n v="423605"/>
    <n v="3005"/>
    <n v="50.083333333333336"/>
    <n v="565"/>
    <n v="239336825"/>
  </r>
  <r>
    <x v="226"/>
    <x v="9"/>
    <x v="0"/>
    <x v="277"/>
    <x v="18"/>
    <x v="0"/>
    <n v="116"/>
    <x v="13"/>
    <n v="2"/>
    <x v="1"/>
    <n v="129"/>
    <x v="191"/>
    <n v="366846"/>
    <n v="4754"/>
    <n v="79.233333333333334"/>
    <n v="398"/>
    <n v="146004708"/>
  </r>
  <r>
    <x v="226"/>
    <x v="9"/>
    <x v="0"/>
    <x v="274"/>
    <x v="9"/>
    <x v="0"/>
    <n v="121"/>
    <x v="21"/>
    <n v="3"/>
    <x v="2"/>
    <n v="22"/>
    <x v="264"/>
    <n v="358694"/>
    <n v="2593"/>
    <n v="43.216666666666669"/>
    <n v="578"/>
    <n v="207325132"/>
  </r>
  <r>
    <x v="226"/>
    <x v="9"/>
    <x v="0"/>
    <x v="82"/>
    <x v="12"/>
    <x v="3"/>
    <n v="117"/>
    <x v="12"/>
    <n v="3"/>
    <x v="2"/>
    <n v="70"/>
    <x v="189"/>
    <n v="235474"/>
    <n v="4077"/>
    <n v="67.95"/>
    <n v="563"/>
    <n v="132571862"/>
  </r>
  <r>
    <x v="226"/>
    <x v="9"/>
    <x v="0"/>
    <x v="276"/>
    <x v="23"/>
    <x v="0"/>
    <n v="129"/>
    <x v="0"/>
    <n v="1"/>
    <x v="0"/>
    <n v="214"/>
    <x v="84"/>
    <n v="207012"/>
    <n v="2594"/>
    <n v="43.233333333333334"/>
    <n v="473"/>
    <n v="97916676"/>
  </r>
  <r>
    <x v="226"/>
    <x v="9"/>
    <x v="0"/>
    <x v="240"/>
    <x v="8"/>
    <x v="0"/>
    <n v="116"/>
    <x v="13"/>
    <n v="1"/>
    <x v="0"/>
    <n v="223"/>
    <x v="254"/>
    <n v="158581"/>
    <n v="3538"/>
    <n v="58.966666666666669"/>
    <n v="458"/>
    <n v="72630098"/>
  </r>
  <r>
    <x v="226"/>
    <x v="9"/>
    <x v="0"/>
    <x v="237"/>
    <x v="5"/>
    <x v="0"/>
    <n v="112"/>
    <x v="16"/>
    <n v="1"/>
    <x v="0"/>
    <n v="217"/>
    <x v="56"/>
    <n v="123729"/>
    <n v="3805"/>
    <n v="63.416666666666664"/>
    <n v="639"/>
    <n v="79062831"/>
  </r>
  <r>
    <x v="226"/>
    <x v="9"/>
    <x v="0"/>
    <x v="115"/>
    <x v="14"/>
    <x v="3"/>
    <n v="120"/>
    <x v="3"/>
    <n v="1"/>
    <x v="0"/>
    <n v="41"/>
    <x v="53"/>
    <n v="123665"/>
    <n v="3570"/>
    <n v="59.5"/>
    <n v="478"/>
    <n v="59111870"/>
  </r>
  <r>
    <x v="226"/>
    <x v="9"/>
    <x v="0"/>
    <x v="57"/>
    <x v="13"/>
    <x v="0"/>
    <n v="132"/>
    <x v="18"/>
    <n v="1"/>
    <x v="0"/>
    <n v="123"/>
    <x v="61"/>
    <n v="52822"/>
    <n v="4778"/>
    <n v="79.63333333333334"/>
    <n v="568"/>
    <n v="30002896"/>
  </r>
  <r>
    <x v="226"/>
    <x v="9"/>
    <x v="0"/>
    <x v="8"/>
    <x v="6"/>
    <x v="0"/>
    <n v="131"/>
    <x v="17"/>
    <n v="3"/>
    <x v="2"/>
    <n v="155"/>
    <x v="73"/>
    <n v="7292"/>
    <n v="696"/>
    <n v="11.6"/>
    <n v="538"/>
    <n v="3923096"/>
  </r>
  <r>
    <x v="227"/>
    <x v="9"/>
    <x v="0"/>
    <x v="224"/>
    <x v="2"/>
    <x v="5"/>
    <n v="115"/>
    <x v="20"/>
    <n v="1"/>
    <x v="0"/>
    <n v="252"/>
    <x v="24"/>
    <n v="998621"/>
    <n v="2299"/>
    <n v="38.31666666666667"/>
    <n v="566"/>
    <n v="565219486"/>
  </r>
  <r>
    <x v="227"/>
    <x v="9"/>
    <x v="0"/>
    <x v="159"/>
    <x v="22"/>
    <x v="5"/>
    <n v="116"/>
    <x v="13"/>
    <n v="1"/>
    <x v="0"/>
    <n v="41"/>
    <x v="53"/>
    <n v="876427"/>
    <n v="2582"/>
    <n v="43.033333333333331"/>
    <n v="642"/>
    <n v="562666134"/>
  </r>
  <r>
    <x v="227"/>
    <x v="9"/>
    <x v="0"/>
    <x v="29"/>
    <x v="17"/>
    <x v="4"/>
    <n v="128"/>
    <x v="11"/>
    <n v="1"/>
    <x v="0"/>
    <n v="251"/>
    <x v="108"/>
    <n v="307153"/>
    <n v="3477"/>
    <n v="57.95"/>
    <n v="601"/>
    <n v="184598953"/>
  </r>
  <r>
    <x v="228"/>
    <x v="9"/>
    <x v="0"/>
    <x v="260"/>
    <x v="23"/>
    <x v="3"/>
    <n v="129"/>
    <x v="0"/>
    <n v="3"/>
    <x v="2"/>
    <n v="238"/>
    <x v="238"/>
    <n v="738768"/>
    <n v="3800"/>
    <n v="63.333333333333336"/>
    <n v="345"/>
    <n v="254874960"/>
  </r>
  <r>
    <x v="228"/>
    <x v="9"/>
    <x v="0"/>
    <x v="195"/>
    <x v="19"/>
    <x v="4"/>
    <n v="122"/>
    <x v="7"/>
    <n v="3"/>
    <x v="2"/>
    <n v="153"/>
    <x v="147"/>
    <n v="597007"/>
    <n v="1288"/>
    <n v="21.466666666666665"/>
    <n v="299"/>
    <n v="178505093"/>
  </r>
  <r>
    <x v="228"/>
    <x v="9"/>
    <x v="0"/>
    <x v="58"/>
    <x v="29"/>
    <x v="3"/>
    <n v="112"/>
    <x v="16"/>
    <n v="3"/>
    <x v="2"/>
    <n v="1"/>
    <x v="232"/>
    <n v="541642"/>
    <n v="2524"/>
    <n v="42.06666666666667"/>
    <n v="427"/>
    <n v="231281134"/>
  </r>
  <r>
    <x v="228"/>
    <x v="9"/>
    <x v="0"/>
    <x v="279"/>
    <x v="29"/>
    <x v="4"/>
    <n v="117"/>
    <x v="12"/>
    <n v="2"/>
    <x v="1"/>
    <n v="42"/>
    <x v="35"/>
    <n v="370658"/>
    <n v="2839"/>
    <n v="47.31666666666667"/>
    <n v="583"/>
    <n v="216093614"/>
  </r>
  <r>
    <x v="228"/>
    <x v="9"/>
    <x v="0"/>
    <x v="257"/>
    <x v="17"/>
    <x v="4"/>
    <n v="116"/>
    <x v="13"/>
    <n v="2"/>
    <x v="1"/>
    <n v="143"/>
    <x v="111"/>
    <n v="92577"/>
    <n v="1326"/>
    <n v="22.1"/>
    <n v="510"/>
    <n v="47214270"/>
  </r>
  <r>
    <x v="228"/>
    <x v="9"/>
    <x v="0"/>
    <x v="167"/>
    <x v="14"/>
    <x v="3"/>
    <n v="114"/>
    <x v="9"/>
    <n v="1"/>
    <x v="0"/>
    <n v="149"/>
    <x v="227"/>
    <n v="46360"/>
    <n v="782"/>
    <n v="13.033333333333333"/>
    <n v="299"/>
    <n v="13861640"/>
  </r>
  <r>
    <x v="229"/>
    <x v="9"/>
    <x v="0"/>
    <x v="79"/>
    <x v="10"/>
    <x v="1"/>
    <n v="119"/>
    <x v="1"/>
    <n v="3"/>
    <x v="2"/>
    <n v="118"/>
    <x v="88"/>
    <n v="803768"/>
    <n v="3359"/>
    <n v="55.983333333333334"/>
    <n v="689"/>
    <n v="553796152"/>
  </r>
  <r>
    <x v="229"/>
    <x v="9"/>
    <x v="0"/>
    <x v="161"/>
    <x v="21"/>
    <x v="4"/>
    <n v="132"/>
    <x v="18"/>
    <n v="3"/>
    <x v="2"/>
    <n v="9"/>
    <x v="133"/>
    <n v="640213"/>
    <n v="3975"/>
    <n v="66.25"/>
    <n v="602"/>
    <n v="385408226"/>
  </r>
  <r>
    <x v="229"/>
    <x v="9"/>
    <x v="0"/>
    <x v="0"/>
    <x v="28"/>
    <x v="4"/>
    <n v="122"/>
    <x v="7"/>
    <n v="2"/>
    <x v="1"/>
    <n v="231"/>
    <x v="165"/>
    <n v="597671"/>
    <n v="98"/>
    <n v="1.6333333333333333"/>
    <n v="632"/>
    <n v="377728072"/>
  </r>
  <r>
    <x v="229"/>
    <x v="9"/>
    <x v="0"/>
    <x v="314"/>
    <x v="10"/>
    <x v="4"/>
    <n v="115"/>
    <x v="20"/>
    <n v="1"/>
    <x v="0"/>
    <n v="38"/>
    <x v="90"/>
    <n v="594103"/>
    <n v="1635"/>
    <n v="27.25"/>
    <n v="583"/>
    <n v="346362049"/>
  </r>
  <r>
    <x v="229"/>
    <x v="9"/>
    <x v="0"/>
    <x v="172"/>
    <x v="28"/>
    <x v="4"/>
    <n v="120"/>
    <x v="3"/>
    <n v="3"/>
    <x v="2"/>
    <n v="75"/>
    <x v="197"/>
    <n v="488227"/>
    <n v="3350"/>
    <n v="55.833333333333336"/>
    <n v="332"/>
    <n v="162091364"/>
  </r>
  <r>
    <x v="229"/>
    <x v="9"/>
    <x v="0"/>
    <x v="175"/>
    <x v="15"/>
    <x v="3"/>
    <n v="117"/>
    <x v="12"/>
    <n v="3"/>
    <x v="2"/>
    <n v="218"/>
    <x v="247"/>
    <n v="341228"/>
    <n v="1911"/>
    <n v="31.85"/>
    <n v="340"/>
    <n v="116017520"/>
  </r>
  <r>
    <x v="229"/>
    <x v="9"/>
    <x v="0"/>
    <x v="306"/>
    <x v="9"/>
    <x v="1"/>
    <n v="117"/>
    <x v="12"/>
    <n v="3"/>
    <x v="2"/>
    <n v="20"/>
    <x v="87"/>
    <n v="147678"/>
    <n v="2564"/>
    <n v="42.733333333333334"/>
    <n v="608"/>
    <n v="89788224"/>
  </r>
  <r>
    <x v="229"/>
    <x v="9"/>
    <x v="0"/>
    <x v="172"/>
    <x v="17"/>
    <x v="4"/>
    <n v="123"/>
    <x v="15"/>
    <n v="1"/>
    <x v="0"/>
    <n v="196"/>
    <x v="112"/>
    <n v="40716"/>
    <n v="3318"/>
    <n v="55.3"/>
    <n v="607"/>
    <n v="24714612"/>
  </r>
  <r>
    <x v="229"/>
    <x v="9"/>
    <x v="0"/>
    <x v="307"/>
    <x v="3"/>
    <x v="0"/>
    <n v="122"/>
    <x v="7"/>
    <n v="1"/>
    <x v="0"/>
    <n v="139"/>
    <x v="23"/>
    <n v="10833"/>
    <n v="4121"/>
    <n v="68.683333333333337"/>
    <n v="484"/>
    <n v="5243172"/>
  </r>
  <r>
    <x v="229"/>
    <x v="9"/>
    <x v="0"/>
    <x v="133"/>
    <x v="4"/>
    <x v="3"/>
    <n v="112"/>
    <x v="16"/>
    <n v="1"/>
    <x v="0"/>
    <n v="123"/>
    <x v="61"/>
    <n v="6219"/>
    <n v="3030"/>
    <n v="50.5"/>
    <n v="481"/>
    <n v="2991339"/>
  </r>
  <r>
    <x v="230"/>
    <x v="9"/>
    <x v="0"/>
    <x v="256"/>
    <x v="29"/>
    <x v="3"/>
    <n v="130"/>
    <x v="19"/>
    <n v="1"/>
    <x v="0"/>
    <n v="151"/>
    <x v="59"/>
    <n v="800186"/>
    <n v="4907"/>
    <n v="81.783333333333331"/>
    <n v="279"/>
    <n v="223251894"/>
  </r>
  <r>
    <x v="231"/>
    <x v="9"/>
    <x v="0"/>
    <x v="304"/>
    <x v="6"/>
    <x v="3"/>
    <n v="131"/>
    <x v="17"/>
    <n v="1"/>
    <x v="0"/>
    <n v="56"/>
    <x v="29"/>
    <n v="989479"/>
    <n v="4357"/>
    <n v="72.61666666666666"/>
    <n v="502"/>
    <n v="496718458"/>
  </r>
  <r>
    <x v="231"/>
    <x v="9"/>
    <x v="0"/>
    <x v="40"/>
    <x v="21"/>
    <x v="1"/>
    <n v="122"/>
    <x v="7"/>
    <n v="3"/>
    <x v="2"/>
    <n v="95"/>
    <x v="265"/>
    <n v="967646"/>
    <n v="4091"/>
    <n v="68.183333333333337"/>
    <n v="643"/>
    <n v="622196378"/>
  </r>
  <r>
    <x v="231"/>
    <x v="9"/>
    <x v="0"/>
    <x v="230"/>
    <x v="17"/>
    <x v="4"/>
    <n v="116"/>
    <x v="13"/>
    <n v="3"/>
    <x v="2"/>
    <n v="119"/>
    <x v="129"/>
    <n v="913382"/>
    <n v="3940"/>
    <n v="65.666666666666671"/>
    <n v="384"/>
    <n v="350738688"/>
  </r>
  <r>
    <x v="231"/>
    <x v="9"/>
    <x v="0"/>
    <x v="207"/>
    <x v="0"/>
    <x v="3"/>
    <n v="130"/>
    <x v="19"/>
    <n v="3"/>
    <x v="2"/>
    <n v="77"/>
    <x v="58"/>
    <n v="909494"/>
    <n v="4637"/>
    <n v="77.283333333333331"/>
    <n v="598"/>
    <n v="543877412"/>
  </r>
  <r>
    <x v="231"/>
    <x v="9"/>
    <x v="0"/>
    <x v="238"/>
    <x v="21"/>
    <x v="3"/>
    <n v="133"/>
    <x v="5"/>
    <n v="3"/>
    <x v="2"/>
    <n v="116"/>
    <x v="257"/>
    <n v="905782"/>
    <n v="10"/>
    <n v="0.16666666666666666"/>
    <n v="591"/>
    <n v="535317162"/>
  </r>
  <r>
    <x v="231"/>
    <x v="9"/>
    <x v="0"/>
    <x v="102"/>
    <x v="26"/>
    <x v="5"/>
    <n v="115"/>
    <x v="20"/>
    <n v="3"/>
    <x v="2"/>
    <n v="36"/>
    <x v="229"/>
    <n v="887385"/>
    <n v="4863"/>
    <n v="81.05"/>
    <n v="608"/>
    <n v="539530080"/>
  </r>
  <r>
    <x v="231"/>
    <x v="9"/>
    <x v="0"/>
    <x v="62"/>
    <x v="18"/>
    <x v="3"/>
    <n v="129"/>
    <x v="0"/>
    <n v="2"/>
    <x v="1"/>
    <n v="232"/>
    <x v="215"/>
    <n v="827991"/>
    <n v="936"/>
    <n v="15.6"/>
    <n v="657"/>
    <n v="543990087"/>
  </r>
  <r>
    <x v="231"/>
    <x v="9"/>
    <x v="0"/>
    <x v="232"/>
    <x v="4"/>
    <x v="3"/>
    <n v="120"/>
    <x v="3"/>
    <n v="2"/>
    <x v="1"/>
    <n v="55"/>
    <x v="43"/>
    <n v="705671"/>
    <n v="3037"/>
    <n v="50.616666666666667"/>
    <n v="438"/>
    <n v="309083898"/>
  </r>
  <r>
    <x v="231"/>
    <x v="9"/>
    <x v="0"/>
    <x v="18"/>
    <x v="10"/>
    <x v="5"/>
    <n v="114"/>
    <x v="9"/>
    <n v="3"/>
    <x v="2"/>
    <n v="21"/>
    <x v="195"/>
    <n v="605141"/>
    <n v="2780"/>
    <n v="46.333333333333336"/>
    <n v="554"/>
    <n v="335248114"/>
  </r>
  <r>
    <x v="231"/>
    <x v="9"/>
    <x v="0"/>
    <x v="315"/>
    <x v="3"/>
    <x v="0"/>
    <n v="133"/>
    <x v="5"/>
    <n v="3"/>
    <x v="2"/>
    <n v="196"/>
    <x v="112"/>
    <n v="400574"/>
    <n v="946"/>
    <n v="15.766666666666667"/>
    <n v="434"/>
    <n v="173849116"/>
  </r>
  <r>
    <x v="231"/>
    <x v="9"/>
    <x v="0"/>
    <x v="240"/>
    <x v="8"/>
    <x v="3"/>
    <n v="133"/>
    <x v="5"/>
    <n v="2"/>
    <x v="1"/>
    <n v="160"/>
    <x v="67"/>
    <n v="370428"/>
    <n v="3445"/>
    <n v="57.416666666666664"/>
    <n v="405"/>
    <n v="150023340"/>
  </r>
  <r>
    <x v="231"/>
    <x v="9"/>
    <x v="0"/>
    <x v="0"/>
    <x v="27"/>
    <x v="0"/>
    <n v="131"/>
    <x v="17"/>
    <n v="3"/>
    <x v="2"/>
    <n v="150"/>
    <x v="138"/>
    <n v="364004"/>
    <n v="1929"/>
    <n v="32.15"/>
    <n v="545"/>
    <n v="198382180"/>
  </r>
  <r>
    <x v="231"/>
    <x v="9"/>
    <x v="0"/>
    <x v="246"/>
    <x v="27"/>
    <x v="0"/>
    <n v="123"/>
    <x v="15"/>
    <n v="2"/>
    <x v="1"/>
    <n v="242"/>
    <x v="105"/>
    <n v="336557"/>
    <n v="4384"/>
    <n v="73.066666666666663"/>
    <n v="518"/>
    <n v="174336526"/>
  </r>
  <r>
    <x v="231"/>
    <x v="9"/>
    <x v="0"/>
    <x v="66"/>
    <x v="5"/>
    <x v="5"/>
    <n v="114"/>
    <x v="9"/>
    <n v="3"/>
    <x v="2"/>
    <n v="211"/>
    <x v="117"/>
    <n v="297336"/>
    <n v="3206"/>
    <n v="53.43333333333333"/>
    <n v="411"/>
    <n v="122205096"/>
  </r>
  <r>
    <x v="231"/>
    <x v="9"/>
    <x v="0"/>
    <x v="62"/>
    <x v="24"/>
    <x v="4"/>
    <n v="115"/>
    <x v="20"/>
    <n v="3"/>
    <x v="2"/>
    <n v="240"/>
    <x v="95"/>
    <n v="275395"/>
    <n v="3908"/>
    <n v="65.13333333333334"/>
    <n v="445"/>
    <n v="122550775"/>
  </r>
  <r>
    <x v="231"/>
    <x v="9"/>
    <x v="0"/>
    <x v="8"/>
    <x v="29"/>
    <x v="4"/>
    <n v="129"/>
    <x v="0"/>
    <n v="3"/>
    <x v="2"/>
    <n v="14"/>
    <x v="204"/>
    <n v="187664"/>
    <n v="999"/>
    <n v="16.649999999999999"/>
    <n v="645"/>
    <n v="121043280"/>
  </r>
  <r>
    <x v="231"/>
    <x v="9"/>
    <x v="0"/>
    <x v="233"/>
    <x v="14"/>
    <x v="5"/>
    <n v="133"/>
    <x v="5"/>
    <n v="3"/>
    <x v="2"/>
    <n v="126"/>
    <x v="211"/>
    <n v="125776"/>
    <n v="338"/>
    <n v="5.6333333333333337"/>
    <n v="412"/>
    <n v="51819712"/>
  </r>
  <r>
    <x v="231"/>
    <x v="9"/>
    <x v="0"/>
    <x v="101"/>
    <x v="2"/>
    <x v="5"/>
    <n v="117"/>
    <x v="12"/>
    <n v="1"/>
    <x v="0"/>
    <n v="24"/>
    <x v="119"/>
    <n v="82686"/>
    <n v="2548"/>
    <n v="42.466666666666669"/>
    <n v="697"/>
    <n v="57632142"/>
  </r>
  <r>
    <x v="231"/>
    <x v="9"/>
    <x v="0"/>
    <x v="186"/>
    <x v="2"/>
    <x v="0"/>
    <n v="121"/>
    <x v="21"/>
    <n v="3"/>
    <x v="2"/>
    <n v="142"/>
    <x v="213"/>
    <n v="67397"/>
    <n v="861"/>
    <n v="14.35"/>
    <n v="581"/>
    <n v="39157657"/>
  </r>
  <r>
    <x v="231"/>
    <x v="9"/>
    <x v="0"/>
    <x v="295"/>
    <x v="10"/>
    <x v="3"/>
    <n v="133"/>
    <x v="5"/>
    <n v="3"/>
    <x v="2"/>
    <n v="100"/>
    <x v="36"/>
    <n v="66314"/>
    <n v="4795"/>
    <n v="79.916666666666671"/>
    <n v="552"/>
    <n v="36605328"/>
  </r>
  <r>
    <x v="231"/>
    <x v="9"/>
    <x v="0"/>
    <x v="110"/>
    <x v="28"/>
    <x v="5"/>
    <n v="121"/>
    <x v="21"/>
    <n v="2"/>
    <x v="1"/>
    <n v="218"/>
    <x v="247"/>
    <n v="35789"/>
    <n v="4114"/>
    <n v="68.566666666666663"/>
    <n v="601"/>
    <n v="21509189"/>
  </r>
  <r>
    <x v="231"/>
    <x v="9"/>
    <x v="0"/>
    <x v="127"/>
    <x v="9"/>
    <x v="4"/>
    <n v="120"/>
    <x v="3"/>
    <n v="3"/>
    <x v="2"/>
    <n v="187"/>
    <x v="160"/>
    <n v="29700"/>
    <n v="1998"/>
    <n v="33.299999999999997"/>
    <n v="400"/>
    <n v="11880000"/>
  </r>
  <r>
    <x v="232"/>
    <x v="9"/>
    <x v="0"/>
    <x v="98"/>
    <x v="5"/>
    <x v="5"/>
    <n v="121"/>
    <x v="21"/>
    <n v="1"/>
    <x v="0"/>
    <n v="200"/>
    <x v="128"/>
    <n v="849547"/>
    <n v="3845"/>
    <n v="64.083333333333329"/>
    <n v="529"/>
    <n v="449410363"/>
  </r>
  <r>
    <x v="232"/>
    <x v="9"/>
    <x v="0"/>
    <x v="160"/>
    <x v="13"/>
    <x v="5"/>
    <n v="120"/>
    <x v="3"/>
    <n v="1"/>
    <x v="0"/>
    <n v="229"/>
    <x v="91"/>
    <n v="815948"/>
    <n v="3649"/>
    <n v="60.81666666666667"/>
    <n v="413"/>
    <n v="336986524"/>
  </r>
  <r>
    <x v="232"/>
    <x v="9"/>
    <x v="0"/>
    <x v="2"/>
    <x v="2"/>
    <x v="5"/>
    <n v="124"/>
    <x v="4"/>
    <n v="2"/>
    <x v="1"/>
    <n v="23"/>
    <x v="184"/>
    <n v="783125"/>
    <n v="3576"/>
    <n v="59.6"/>
    <n v="396"/>
    <n v="310117500"/>
  </r>
  <r>
    <x v="232"/>
    <x v="9"/>
    <x v="0"/>
    <x v="212"/>
    <x v="17"/>
    <x v="5"/>
    <n v="117"/>
    <x v="12"/>
    <n v="2"/>
    <x v="1"/>
    <n v="68"/>
    <x v="217"/>
    <n v="781462"/>
    <n v="2252"/>
    <n v="37.533333333333331"/>
    <n v="683"/>
    <n v="533738546"/>
  </r>
  <r>
    <x v="232"/>
    <x v="9"/>
    <x v="0"/>
    <x v="245"/>
    <x v="6"/>
    <x v="4"/>
    <n v="128"/>
    <x v="11"/>
    <n v="1"/>
    <x v="0"/>
    <n v="265"/>
    <x v="65"/>
    <n v="778256"/>
    <n v="2512"/>
    <n v="41.866666666666667"/>
    <n v="534"/>
    <n v="415588704"/>
  </r>
  <r>
    <x v="232"/>
    <x v="9"/>
    <x v="0"/>
    <x v="139"/>
    <x v="17"/>
    <x v="4"/>
    <n v="113"/>
    <x v="14"/>
    <n v="1"/>
    <x v="0"/>
    <n v="246"/>
    <x v="37"/>
    <n v="600186"/>
    <n v="2097"/>
    <n v="34.950000000000003"/>
    <n v="454"/>
    <n v="272484444"/>
  </r>
  <r>
    <x v="232"/>
    <x v="9"/>
    <x v="0"/>
    <x v="261"/>
    <x v="15"/>
    <x v="1"/>
    <n v="118"/>
    <x v="6"/>
    <n v="1"/>
    <x v="0"/>
    <n v="33"/>
    <x v="20"/>
    <n v="515926"/>
    <n v="2555"/>
    <n v="42.583333333333336"/>
    <n v="699"/>
    <n v="360632274"/>
  </r>
  <r>
    <x v="232"/>
    <x v="9"/>
    <x v="0"/>
    <x v="21"/>
    <x v="23"/>
    <x v="0"/>
    <n v="113"/>
    <x v="14"/>
    <n v="1"/>
    <x v="0"/>
    <n v="216"/>
    <x v="89"/>
    <n v="486386"/>
    <n v="1989"/>
    <n v="33.15"/>
    <n v="647"/>
    <n v="314691742"/>
  </r>
  <r>
    <x v="232"/>
    <x v="9"/>
    <x v="0"/>
    <x v="237"/>
    <x v="4"/>
    <x v="4"/>
    <n v="117"/>
    <x v="12"/>
    <n v="3"/>
    <x v="2"/>
    <n v="126"/>
    <x v="211"/>
    <n v="471457"/>
    <n v="4246"/>
    <n v="70.766666666666666"/>
    <n v="326"/>
    <n v="153694982"/>
  </r>
  <r>
    <x v="232"/>
    <x v="9"/>
    <x v="0"/>
    <x v="197"/>
    <x v="14"/>
    <x v="5"/>
    <n v="125"/>
    <x v="2"/>
    <n v="2"/>
    <x v="1"/>
    <n v="94"/>
    <x v="124"/>
    <n v="313536"/>
    <n v="4768"/>
    <n v="79.466666666666669"/>
    <n v="329"/>
    <n v="103153344"/>
  </r>
  <r>
    <x v="232"/>
    <x v="9"/>
    <x v="0"/>
    <x v="275"/>
    <x v="4"/>
    <x v="5"/>
    <n v="124"/>
    <x v="4"/>
    <n v="1"/>
    <x v="0"/>
    <n v="15"/>
    <x v="192"/>
    <n v="258338"/>
    <n v="1364"/>
    <n v="22.733333333333334"/>
    <n v="680"/>
    <n v="175669840"/>
  </r>
  <r>
    <x v="232"/>
    <x v="9"/>
    <x v="0"/>
    <x v="202"/>
    <x v="28"/>
    <x v="0"/>
    <n v="117"/>
    <x v="12"/>
    <n v="3"/>
    <x v="2"/>
    <n v="122"/>
    <x v="166"/>
    <n v="201096"/>
    <n v="2540"/>
    <n v="42.333333333333336"/>
    <n v="377"/>
    <n v="75813192"/>
  </r>
  <r>
    <x v="232"/>
    <x v="9"/>
    <x v="0"/>
    <x v="81"/>
    <x v="0"/>
    <x v="4"/>
    <n v="131"/>
    <x v="17"/>
    <n v="2"/>
    <x v="1"/>
    <n v="212"/>
    <x v="221"/>
    <n v="197883"/>
    <n v="898"/>
    <n v="14.966666666666667"/>
    <n v="504"/>
    <n v="99733032"/>
  </r>
  <r>
    <x v="233"/>
    <x v="9"/>
    <x v="0"/>
    <x v="152"/>
    <x v="8"/>
    <x v="4"/>
    <n v="121"/>
    <x v="21"/>
    <n v="1"/>
    <x v="0"/>
    <n v="254"/>
    <x v="52"/>
    <n v="890122"/>
    <n v="2282"/>
    <n v="38.033333333333331"/>
    <n v="311"/>
    <n v="276827942"/>
  </r>
  <r>
    <x v="233"/>
    <x v="9"/>
    <x v="0"/>
    <x v="268"/>
    <x v="1"/>
    <x v="1"/>
    <n v="121"/>
    <x v="21"/>
    <n v="3"/>
    <x v="2"/>
    <n v="46"/>
    <x v="255"/>
    <n v="870149"/>
    <n v="850"/>
    <n v="14.166666666666666"/>
    <n v="549"/>
    <n v="477711801"/>
  </r>
  <r>
    <x v="233"/>
    <x v="9"/>
    <x v="0"/>
    <x v="13"/>
    <x v="25"/>
    <x v="5"/>
    <n v="118"/>
    <x v="6"/>
    <n v="1"/>
    <x v="0"/>
    <n v="137"/>
    <x v="231"/>
    <n v="841433"/>
    <n v="1068"/>
    <n v="17.8"/>
    <n v="511"/>
    <n v="429972263"/>
  </r>
  <r>
    <x v="233"/>
    <x v="9"/>
    <x v="0"/>
    <x v="273"/>
    <x v="10"/>
    <x v="4"/>
    <n v="127"/>
    <x v="8"/>
    <n v="3"/>
    <x v="2"/>
    <n v="44"/>
    <x v="46"/>
    <n v="775548"/>
    <n v="2665"/>
    <n v="44.416666666666664"/>
    <n v="321"/>
    <n v="248950908"/>
  </r>
  <r>
    <x v="233"/>
    <x v="9"/>
    <x v="0"/>
    <x v="180"/>
    <x v="19"/>
    <x v="3"/>
    <n v="133"/>
    <x v="5"/>
    <n v="1"/>
    <x v="0"/>
    <n v="172"/>
    <x v="106"/>
    <n v="639036"/>
    <n v="884"/>
    <n v="14.733333333333333"/>
    <n v="670"/>
    <n v="428154120"/>
  </r>
  <r>
    <x v="233"/>
    <x v="9"/>
    <x v="0"/>
    <x v="203"/>
    <x v="28"/>
    <x v="4"/>
    <n v="121"/>
    <x v="21"/>
    <n v="2"/>
    <x v="1"/>
    <n v="26"/>
    <x v="182"/>
    <n v="631424"/>
    <n v="3573"/>
    <n v="59.55"/>
    <n v="609"/>
    <n v="384537216"/>
  </r>
  <r>
    <x v="233"/>
    <x v="9"/>
    <x v="0"/>
    <x v="2"/>
    <x v="5"/>
    <x v="5"/>
    <n v="113"/>
    <x v="14"/>
    <n v="2"/>
    <x v="1"/>
    <n v="242"/>
    <x v="105"/>
    <n v="295987"/>
    <n v="575"/>
    <n v="9.5833333333333339"/>
    <n v="537"/>
    <n v="158945019"/>
  </r>
  <r>
    <x v="233"/>
    <x v="9"/>
    <x v="0"/>
    <x v="124"/>
    <x v="9"/>
    <x v="4"/>
    <n v="123"/>
    <x v="15"/>
    <n v="2"/>
    <x v="1"/>
    <n v="4"/>
    <x v="100"/>
    <n v="249650"/>
    <n v="3247"/>
    <n v="54.116666666666667"/>
    <n v="540"/>
    <n v="134811000"/>
  </r>
  <r>
    <x v="233"/>
    <x v="9"/>
    <x v="0"/>
    <x v="307"/>
    <x v="4"/>
    <x v="4"/>
    <n v="114"/>
    <x v="9"/>
    <n v="2"/>
    <x v="1"/>
    <n v="111"/>
    <x v="49"/>
    <n v="241498"/>
    <n v="3926"/>
    <n v="65.433333333333337"/>
    <n v="390"/>
    <n v="94184220"/>
  </r>
  <r>
    <x v="233"/>
    <x v="9"/>
    <x v="0"/>
    <x v="98"/>
    <x v="29"/>
    <x v="5"/>
    <n v="132"/>
    <x v="18"/>
    <n v="2"/>
    <x v="1"/>
    <n v="153"/>
    <x v="147"/>
    <n v="100360"/>
    <n v="1"/>
    <n v="1.6666666666666666E-2"/>
    <n v="685"/>
    <n v="68746600"/>
  </r>
  <r>
    <x v="233"/>
    <x v="9"/>
    <x v="0"/>
    <x v="291"/>
    <x v="28"/>
    <x v="3"/>
    <n v="125"/>
    <x v="2"/>
    <n v="2"/>
    <x v="1"/>
    <n v="48"/>
    <x v="75"/>
    <n v="86429"/>
    <n v="1975"/>
    <n v="32.916666666666664"/>
    <n v="610"/>
    <n v="52721690"/>
  </r>
  <r>
    <x v="234"/>
    <x v="9"/>
    <x v="0"/>
    <x v="178"/>
    <x v="18"/>
    <x v="0"/>
    <n v="113"/>
    <x v="14"/>
    <n v="3"/>
    <x v="2"/>
    <n v="206"/>
    <x v="188"/>
    <n v="924325"/>
    <n v="1832"/>
    <n v="30.533333333333335"/>
    <n v="347"/>
    <n v="320740775"/>
  </r>
  <r>
    <x v="234"/>
    <x v="9"/>
    <x v="0"/>
    <x v="5"/>
    <x v="22"/>
    <x v="0"/>
    <n v="130"/>
    <x v="19"/>
    <n v="3"/>
    <x v="2"/>
    <n v="63"/>
    <x v="54"/>
    <n v="674010"/>
    <n v="1504"/>
    <n v="25.066666666666666"/>
    <n v="630"/>
    <n v="424626300"/>
  </r>
  <r>
    <x v="234"/>
    <x v="9"/>
    <x v="0"/>
    <x v="28"/>
    <x v="11"/>
    <x v="0"/>
    <n v="126"/>
    <x v="10"/>
    <n v="3"/>
    <x v="2"/>
    <n v="147"/>
    <x v="125"/>
    <n v="552353"/>
    <n v="2609"/>
    <n v="43.483333333333334"/>
    <n v="421"/>
    <n v="232540613"/>
  </r>
  <r>
    <x v="234"/>
    <x v="9"/>
    <x v="0"/>
    <x v="142"/>
    <x v="12"/>
    <x v="4"/>
    <n v="124"/>
    <x v="4"/>
    <n v="2"/>
    <x v="1"/>
    <n v="49"/>
    <x v="154"/>
    <n v="91128"/>
    <n v="1337"/>
    <n v="22.283333333333335"/>
    <n v="367"/>
    <n v="33443976"/>
  </r>
  <r>
    <x v="234"/>
    <x v="9"/>
    <x v="0"/>
    <x v="124"/>
    <x v="26"/>
    <x v="4"/>
    <n v="123"/>
    <x v="15"/>
    <n v="1"/>
    <x v="0"/>
    <n v="100"/>
    <x v="36"/>
    <n v="71168"/>
    <n v="4885"/>
    <n v="81.416666666666671"/>
    <n v="334"/>
    <n v="23770112"/>
  </r>
  <r>
    <x v="234"/>
    <x v="9"/>
    <x v="0"/>
    <x v="190"/>
    <x v="12"/>
    <x v="4"/>
    <n v="121"/>
    <x v="21"/>
    <n v="1"/>
    <x v="0"/>
    <n v="98"/>
    <x v="241"/>
    <n v="61392"/>
    <n v="2899"/>
    <n v="48.31666666666667"/>
    <n v="396"/>
    <n v="24311232"/>
  </r>
  <r>
    <x v="235"/>
    <x v="9"/>
    <x v="0"/>
    <x v="132"/>
    <x v="1"/>
    <x v="5"/>
    <n v="121"/>
    <x v="21"/>
    <n v="3"/>
    <x v="2"/>
    <n v="52"/>
    <x v="228"/>
    <n v="971912"/>
    <n v="3941"/>
    <n v="65.683333333333337"/>
    <n v="632"/>
    <n v="614248384"/>
  </r>
  <r>
    <x v="235"/>
    <x v="9"/>
    <x v="0"/>
    <x v="84"/>
    <x v="15"/>
    <x v="4"/>
    <n v="126"/>
    <x v="10"/>
    <n v="2"/>
    <x v="1"/>
    <n v="89"/>
    <x v="168"/>
    <n v="459329"/>
    <n v="2960"/>
    <n v="49.333333333333336"/>
    <n v="309"/>
    <n v="141932661"/>
  </r>
  <r>
    <x v="235"/>
    <x v="9"/>
    <x v="0"/>
    <x v="202"/>
    <x v="29"/>
    <x v="4"/>
    <n v="117"/>
    <x v="12"/>
    <n v="1"/>
    <x v="0"/>
    <n v="186"/>
    <x v="102"/>
    <n v="223768"/>
    <n v="4559"/>
    <n v="75.983333333333334"/>
    <n v="636"/>
    <n v="142316448"/>
  </r>
  <r>
    <x v="235"/>
    <x v="9"/>
    <x v="0"/>
    <x v="270"/>
    <x v="27"/>
    <x v="5"/>
    <n v="126"/>
    <x v="10"/>
    <n v="2"/>
    <x v="1"/>
    <n v="77"/>
    <x v="58"/>
    <n v="197174"/>
    <n v="1799"/>
    <n v="29.983333333333334"/>
    <n v="526"/>
    <n v="103713524"/>
  </r>
  <r>
    <x v="235"/>
    <x v="9"/>
    <x v="0"/>
    <x v="240"/>
    <x v="22"/>
    <x v="4"/>
    <n v="118"/>
    <x v="6"/>
    <n v="3"/>
    <x v="2"/>
    <n v="19"/>
    <x v="150"/>
    <n v="111125"/>
    <n v="2022"/>
    <n v="33.700000000000003"/>
    <n v="539"/>
    <n v="59896375"/>
  </r>
  <r>
    <x v="236"/>
    <x v="9"/>
    <x v="0"/>
    <x v="161"/>
    <x v="4"/>
    <x v="5"/>
    <n v="127"/>
    <x v="8"/>
    <n v="1"/>
    <x v="0"/>
    <n v="84"/>
    <x v="32"/>
    <n v="688081"/>
    <n v="1503"/>
    <n v="25.05"/>
    <n v="450"/>
    <n v="309636450"/>
  </r>
  <r>
    <x v="236"/>
    <x v="9"/>
    <x v="0"/>
    <x v="103"/>
    <x v="3"/>
    <x v="5"/>
    <n v="130"/>
    <x v="19"/>
    <n v="2"/>
    <x v="1"/>
    <n v="87"/>
    <x v="122"/>
    <n v="619631"/>
    <n v="708"/>
    <n v="11.8"/>
    <n v="307"/>
    <n v="190226717"/>
  </r>
  <r>
    <x v="236"/>
    <x v="9"/>
    <x v="0"/>
    <x v="231"/>
    <x v="26"/>
    <x v="4"/>
    <n v="113"/>
    <x v="14"/>
    <n v="3"/>
    <x v="2"/>
    <n v="42"/>
    <x v="35"/>
    <n v="596455"/>
    <n v="4063"/>
    <n v="67.716666666666669"/>
    <n v="448"/>
    <n v="267211840"/>
  </r>
  <r>
    <x v="237"/>
    <x v="9"/>
    <x v="0"/>
    <x v="62"/>
    <x v="27"/>
    <x v="5"/>
    <n v="116"/>
    <x v="13"/>
    <n v="3"/>
    <x v="2"/>
    <n v="33"/>
    <x v="20"/>
    <n v="925664"/>
    <n v="2860"/>
    <n v="47.666666666666664"/>
    <n v="517"/>
    <n v="478568288"/>
  </r>
  <r>
    <x v="237"/>
    <x v="9"/>
    <x v="0"/>
    <x v="102"/>
    <x v="17"/>
    <x v="4"/>
    <n v="129"/>
    <x v="0"/>
    <n v="1"/>
    <x v="0"/>
    <n v="82"/>
    <x v="234"/>
    <n v="925000"/>
    <n v="1512"/>
    <n v="25.2"/>
    <n v="550"/>
    <n v="508750000"/>
  </r>
  <r>
    <x v="237"/>
    <x v="9"/>
    <x v="0"/>
    <x v="0"/>
    <x v="16"/>
    <x v="4"/>
    <n v="114"/>
    <x v="9"/>
    <n v="2"/>
    <x v="1"/>
    <n v="15"/>
    <x v="192"/>
    <n v="921146"/>
    <n v="1548"/>
    <n v="25.8"/>
    <n v="288"/>
    <n v="265290048"/>
  </r>
  <r>
    <x v="237"/>
    <x v="9"/>
    <x v="0"/>
    <x v="272"/>
    <x v="21"/>
    <x v="5"/>
    <n v="125"/>
    <x v="2"/>
    <n v="1"/>
    <x v="0"/>
    <n v="130"/>
    <x v="239"/>
    <n v="635270"/>
    <n v="1170"/>
    <n v="19.5"/>
    <n v="422"/>
    <n v="268083940"/>
  </r>
  <r>
    <x v="237"/>
    <x v="9"/>
    <x v="0"/>
    <x v="107"/>
    <x v="5"/>
    <x v="4"/>
    <n v="127"/>
    <x v="8"/>
    <n v="1"/>
    <x v="0"/>
    <n v="198"/>
    <x v="82"/>
    <n v="525312"/>
    <n v="2576"/>
    <n v="42.93333333333333"/>
    <n v="686"/>
    <n v="360364032"/>
  </r>
  <r>
    <x v="237"/>
    <x v="9"/>
    <x v="0"/>
    <x v="113"/>
    <x v="17"/>
    <x v="5"/>
    <n v="116"/>
    <x v="13"/>
    <n v="3"/>
    <x v="2"/>
    <n v="123"/>
    <x v="61"/>
    <n v="439535"/>
    <n v="4204"/>
    <n v="70.066666666666663"/>
    <n v="675"/>
    <n v="296686125"/>
  </r>
  <r>
    <x v="237"/>
    <x v="9"/>
    <x v="0"/>
    <x v="97"/>
    <x v="27"/>
    <x v="5"/>
    <n v="124"/>
    <x v="4"/>
    <n v="3"/>
    <x v="2"/>
    <n v="231"/>
    <x v="165"/>
    <n v="332064"/>
    <n v="1125"/>
    <n v="18.75"/>
    <n v="399"/>
    <n v="132493536"/>
  </r>
  <r>
    <x v="238"/>
    <x v="9"/>
    <x v="0"/>
    <x v="308"/>
    <x v="24"/>
    <x v="4"/>
    <n v="120"/>
    <x v="3"/>
    <n v="1"/>
    <x v="0"/>
    <n v="65"/>
    <x v="167"/>
    <n v="960278"/>
    <n v="907"/>
    <n v="15.116666666666667"/>
    <n v="539"/>
    <n v="517589842"/>
  </r>
  <r>
    <x v="238"/>
    <x v="9"/>
    <x v="0"/>
    <x v="120"/>
    <x v="27"/>
    <x v="3"/>
    <n v="121"/>
    <x v="21"/>
    <n v="2"/>
    <x v="1"/>
    <n v="136"/>
    <x v="13"/>
    <n v="958200"/>
    <n v="3596"/>
    <n v="59.93333333333333"/>
    <n v="453"/>
    <n v="434064600"/>
  </r>
  <r>
    <x v="238"/>
    <x v="9"/>
    <x v="0"/>
    <x v="255"/>
    <x v="27"/>
    <x v="3"/>
    <n v="122"/>
    <x v="7"/>
    <n v="2"/>
    <x v="1"/>
    <n v="135"/>
    <x v="97"/>
    <n v="911214"/>
    <n v="510"/>
    <n v="8.5"/>
    <n v="624"/>
    <n v="568597536"/>
  </r>
  <r>
    <x v="238"/>
    <x v="9"/>
    <x v="0"/>
    <x v="268"/>
    <x v="29"/>
    <x v="3"/>
    <n v="112"/>
    <x v="16"/>
    <n v="2"/>
    <x v="1"/>
    <n v="147"/>
    <x v="125"/>
    <n v="870782"/>
    <n v="4558"/>
    <n v="75.966666666666669"/>
    <n v="391"/>
    <n v="340475762"/>
  </r>
  <r>
    <x v="238"/>
    <x v="9"/>
    <x v="0"/>
    <x v="177"/>
    <x v="15"/>
    <x v="3"/>
    <n v="128"/>
    <x v="11"/>
    <n v="2"/>
    <x v="1"/>
    <n v="233"/>
    <x v="218"/>
    <n v="830155"/>
    <n v="1251"/>
    <n v="20.85"/>
    <n v="519"/>
    <n v="430850445"/>
  </r>
  <r>
    <x v="238"/>
    <x v="9"/>
    <x v="0"/>
    <x v="34"/>
    <x v="7"/>
    <x v="0"/>
    <n v="127"/>
    <x v="8"/>
    <n v="1"/>
    <x v="0"/>
    <n v="8"/>
    <x v="153"/>
    <n v="753143"/>
    <n v="4070"/>
    <n v="67.833333333333329"/>
    <n v="542"/>
    <n v="408203506"/>
  </r>
  <r>
    <x v="238"/>
    <x v="9"/>
    <x v="0"/>
    <x v="162"/>
    <x v="17"/>
    <x v="4"/>
    <n v="124"/>
    <x v="4"/>
    <n v="2"/>
    <x v="1"/>
    <n v="213"/>
    <x v="151"/>
    <n v="717099"/>
    <n v="3561"/>
    <n v="59.35"/>
    <n v="324"/>
    <n v="232340076"/>
  </r>
  <r>
    <x v="238"/>
    <x v="9"/>
    <x v="0"/>
    <x v="135"/>
    <x v="9"/>
    <x v="1"/>
    <n v="124"/>
    <x v="4"/>
    <n v="1"/>
    <x v="0"/>
    <n v="105"/>
    <x v="130"/>
    <n v="536649"/>
    <n v="2926"/>
    <n v="48.766666666666666"/>
    <n v="511"/>
    <n v="274227639"/>
  </r>
  <r>
    <x v="238"/>
    <x v="9"/>
    <x v="0"/>
    <x v="178"/>
    <x v="3"/>
    <x v="5"/>
    <n v="130"/>
    <x v="19"/>
    <n v="2"/>
    <x v="1"/>
    <n v="13"/>
    <x v="200"/>
    <n v="452127"/>
    <n v="3204"/>
    <n v="53.4"/>
    <n v="595"/>
    <n v="269015565"/>
  </r>
  <r>
    <x v="238"/>
    <x v="9"/>
    <x v="0"/>
    <x v="185"/>
    <x v="9"/>
    <x v="4"/>
    <n v="132"/>
    <x v="18"/>
    <n v="1"/>
    <x v="0"/>
    <n v="101"/>
    <x v="92"/>
    <n v="443094"/>
    <n v="220"/>
    <n v="3.6666666666666665"/>
    <n v="361"/>
    <n v="159956934"/>
  </r>
  <r>
    <x v="238"/>
    <x v="9"/>
    <x v="0"/>
    <x v="36"/>
    <x v="16"/>
    <x v="4"/>
    <n v="132"/>
    <x v="18"/>
    <n v="1"/>
    <x v="0"/>
    <n v="155"/>
    <x v="73"/>
    <n v="427214"/>
    <n v="133"/>
    <n v="2.2166666666666668"/>
    <n v="486"/>
    <n v="207626004"/>
  </r>
  <r>
    <x v="238"/>
    <x v="9"/>
    <x v="0"/>
    <x v="115"/>
    <x v="28"/>
    <x v="3"/>
    <n v="128"/>
    <x v="11"/>
    <n v="3"/>
    <x v="2"/>
    <n v="23"/>
    <x v="184"/>
    <n v="396371"/>
    <n v="3441"/>
    <n v="57.35"/>
    <n v="597"/>
    <n v="236633487"/>
  </r>
  <r>
    <x v="238"/>
    <x v="9"/>
    <x v="0"/>
    <x v="301"/>
    <x v="28"/>
    <x v="4"/>
    <n v="123"/>
    <x v="15"/>
    <n v="3"/>
    <x v="2"/>
    <n v="18"/>
    <x v="39"/>
    <n v="363105"/>
    <n v="3335"/>
    <n v="55.583333333333336"/>
    <n v="439"/>
    <n v="159403095"/>
  </r>
  <r>
    <x v="238"/>
    <x v="9"/>
    <x v="0"/>
    <x v="288"/>
    <x v="2"/>
    <x v="4"/>
    <n v="112"/>
    <x v="16"/>
    <n v="2"/>
    <x v="1"/>
    <n v="19"/>
    <x v="150"/>
    <n v="326387"/>
    <n v="984"/>
    <n v="16.399999999999999"/>
    <n v="434"/>
    <n v="141651958"/>
  </r>
  <r>
    <x v="238"/>
    <x v="9"/>
    <x v="0"/>
    <x v="63"/>
    <x v="18"/>
    <x v="4"/>
    <n v="120"/>
    <x v="3"/>
    <n v="3"/>
    <x v="2"/>
    <n v="143"/>
    <x v="111"/>
    <n v="243177"/>
    <n v="56"/>
    <n v="0.93333333333333335"/>
    <n v="648"/>
    <n v="157578696"/>
  </r>
  <r>
    <x v="238"/>
    <x v="9"/>
    <x v="0"/>
    <x v="38"/>
    <x v="13"/>
    <x v="4"/>
    <n v="132"/>
    <x v="18"/>
    <n v="1"/>
    <x v="0"/>
    <n v="267"/>
    <x v="15"/>
    <n v="179815"/>
    <n v="3024"/>
    <n v="50.4"/>
    <n v="550"/>
    <n v="98898250"/>
  </r>
  <r>
    <x v="238"/>
    <x v="9"/>
    <x v="0"/>
    <x v="264"/>
    <x v="2"/>
    <x v="3"/>
    <n v="114"/>
    <x v="9"/>
    <n v="2"/>
    <x v="1"/>
    <n v="19"/>
    <x v="150"/>
    <n v="179418"/>
    <n v="3743"/>
    <n v="62.383333333333333"/>
    <n v="547"/>
    <n v="98141646"/>
  </r>
  <r>
    <x v="238"/>
    <x v="9"/>
    <x v="0"/>
    <x v="213"/>
    <x v="0"/>
    <x v="4"/>
    <n v="121"/>
    <x v="21"/>
    <n v="1"/>
    <x v="0"/>
    <n v="132"/>
    <x v="64"/>
    <n v="109205"/>
    <n v="970"/>
    <n v="16.166666666666668"/>
    <n v="278"/>
    <n v="30358990"/>
  </r>
  <r>
    <x v="238"/>
    <x v="9"/>
    <x v="0"/>
    <x v="263"/>
    <x v="25"/>
    <x v="1"/>
    <n v="121"/>
    <x v="21"/>
    <n v="2"/>
    <x v="1"/>
    <n v="260"/>
    <x v="131"/>
    <n v="21228"/>
    <n v="150"/>
    <n v="2.5"/>
    <n v="595"/>
    <n v="12630660"/>
  </r>
  <r>
    <x v="239"/>
    <x v="9"/>
    <x v="0"/>
    <x v="107"/>
    <x v="29"/>
    <x v="4"/>
    <n v="130"/>
    <x v="19"/>
    <n v="2"/>
    <x v="1"/>
    <n v="211"/>
    <x v="117"/>
    <n v="822237"/>
    <n v="4299"/>
    <n v="71.650000000000006"/>
    <n v="282"/>
    <n v="231870834"/>
  </r>
  <r>
    <x v="239"/>
    <x v="9"/>
    <x v="0"/>
    <x v="86"/>
    <x v="24"/>
    <x v="3"/>
    <n v="114"/>
    <x v="9"/>
    <n v="3"/>
    <x v="2"/>
    <n v="265"/>
    <x v="65"/>
    <n v="678103"/>
    <n v="2525"/>
    <n v="42.083333333333336"/>
    <n v="302"/>
    <n v="204787106"/>
  </r>
  <r>
    <x v="239"/>
    <x v="9"/>
    <x v="0"/>
    <x v="125"/>
    <x v="24"/>
    <x v="4"/>
    <n v="114"/>
    <x v="9"/>
    <n v="1"/>
    <x v="0"/>
    <n v="83"/>
    <x v="201"/>
    <n v="572874"/>
    <n v="781"/>
    <n v="13.016666666666667"/>
    <n v="410"/>
    <n v="234878340"/>
  </r>
  <r>
    <x v="239"/>
    <x v="9"/>
    <x v="0"/>
    <x v="148"/>
    <x v="22"/>
    <x v="4"/>
    <n v="129"/>
    <x v="0"/>
    <n v="2"/>
    <x v="1"/>
    <n v="60"/>
    <x v="242"/>
    <n v="378817"/>
    <n v="4039"/>
    <n v="67.316666666666663"/>
    <n v="589"/>
    <n v="223123213"/>
  </r>
  <r>
    <x v="239"/>
    <x v="9"/>
    <x v="0"/>
    <x v="291"/>
    <x v="4"/>
    <x v="4"/>
    <n v="132"/>
    <x v="18"/>
    <n v="3"/>
    <x v="2"/>
    <n v="171"/>
    <x v="156"/>
    <n v="40846"/>
    <n v="2832"/>
    <n v="47.2"/>
    <n v="638"/>
    <n v="26059748"/>
  </r>
  <r>
    <x v="239"/>
    <x v="9"/>
    <x v="0"/>
    <x v="283"/>
    <x v="17"/>
    <x v="4"/>
    <n v="130"/>
    <x v="19"/>
    <n v="2"/>
    <x v="1"/>
    <n v="47"/>
    <x v="170"/>
    <n v="25365"/>
    <n v="2361"/>
    <n v="39.35"/>
    <n v="339"/>
    <n v="8598735"/>
  </r>
  <r>
    <x v="240"/>
    <x v="9"/>
    <x v="0"/>
    <x v="195"/>
    <x v="11"/>
    <x v="2"/>
    <n v="115"/>
    <x v="20"/>
    <n v="3"/>
    <x v="2"/>
    <n v="178"/>
    <x v="216"/>
    <n v="962720"/>
    <n v="4149"/>
    <n v="69.150000000000006"/>
    <n v="332"/>
    <n v="319623040"/>
  </r>
  <r>
    <x v="240"/>
    <x v="9"/>
    <x v="0"/>
    <x v="223"/>
    <x v="24"/>
    <x v="4"/>
    <n v="133"/>
    <x v="5"/>
    <n v="1"/>
    <x v="0"/>
    <n v="150"/>
    <x v="138"/>
    <n v="919990"/>
    <n v="4322"/>
    <n v="72.033333333333331"/>
    <n v="566"/>
    <n v="520714340"/>
  </r>
  <r>
    <x v="240"/>
    <x v="9"/>
    <x v="0"/>
    <x v="1"/>
    <x v="7"/>
    <x v="4"/>
    <n v="124"/>
    <x v="4"/>
    <n v="2"/>
    <x v="1"/>
    <n v="161"/>
    <x v="110"/>
    <n v="895405"/>
    <n v="1375"/>
    <n v="22.916666666666668"/>
    <n v="351"/>
    <n v="314287155"/>
  </r>
  <r>
    <x v="240"/>
    <x v="9"/>
    <x v="0"/>
    <x v="70"/>
    <x v="11"/>
    <x v="4"/>
    <n v="114"/>
    <x v="9"/>
    <n v="2"/>
    <x v="1"/>
    <n v="73"/>
    <x v="16"/>
    <n v="763318"/>
    <n v="4038"/>
    <n v="67.3"/>
    <n v="331"/>
    <n v="252658258"/>
  </r>
  <r>
    <x v="240"/>
    <x v="9"/>
    <x v="0"/>
    <x v="57"/>
    <x v="14"/>
    <x v="3"/>
    <n v="120"/>
    <x v="3"/>
    <n v="2"/>
    <x v="1"/>
    <n v="211"/>
    <x v="117"/>
    <n v="736354"/>
    <n v="206"/>
    <n v="3.4333333333333331"/>
    <n v="346"/>
    <n v="254778484"/>
  </r>
  <r>
    <x v="240"/>
    <x v="9"/>
    <x v="0"/>
    <x v="61"/>
    <x v="3"/>
    <x v="3"/>
    <n v="112"/>
    <x v="16"/>
    <n v="3"/>
    <x v="2"/>
    <n v="71"/>
    <x v="175"/>
    <n v="692842"/>
    <n v="1493"/>
    <n v="24.883333333333333"/>
    <n v="278"/>
    <n v="192610076"/>
  </r>
  <r>
    <x v="240"/>
    <x v="9"/>
    <x v="0"/>
    <x v="274"/>
    <x v="10"/>
    <x v="3"/>
    <n v="130"/>
    <x v="19"/>
    <n v="1"/>
    <x v="0"/>
    <n v="77"/>
    <x v="58"/>
    <n v="671441"/>
    <n v="3227"/>
    <n v="53.783333333333331"/>
    <n v="474"/>
    <n v="318263034"/>
  </r>
  <r>
    <x v="240"/>
    <x v="9"/>
    <x v="0"/>
    <x v="39"/>
    <x v="11"/>
    <x v="3"/>
    <n v="113"/>
    <x v="14"/>
    <n v="2"/>
    <x v="1"/>
    <n v="134"/>
    <x v="180"/>
    <n v="605414"/>
    <n v="267"/>
    <n v="4.45"/>
    <n v="377"/>
    <n v="228241078"/>
  </r>
  <r>
    <x v="240"/>
    <x v="9"/>
    <x v="0"/>
    <x v="125"/>
    <x v="12"/>
    <x v="2"/>
    <n v="115"/>
    <x v="20"/>
    <n v="2"/>
    <x v="1"/>
    <n v="24"/>
    <x v="119"/>
    <n v="263845"/>
    <n v="3554"/>
    <n v="59.233333333333334"/>
    <n v="567"/>
    <n v="149600115"/>
  </r>
  <r>
    <x v="240"/>
    <x v="9"/>
    <x v="0"/>
    <x v="183"/>
    <x v="5"/>
    <x v="4"/>
    <n v="128"/>
    <x v="11"/>
    <n v="2"/>
    <x v="1"/>
    <n v="47"/>
    <x v="170"/>
    <n v="167581"/>
    <n v="1149"/>
    <n v="19.149999999999999"/>
    <n v="610"/>
    <n v="102224410"/>
  </r>
  <r>
    <x v="241"/>
    <x v="10"/>
    <x v="0"/>
    <x v="53"/>
    <x v="20"/>
    <x v="5"/>
    <n v="130"/>
    <x v="19"/>
    <n v="2"/>
    <x v="1"/>
    <n v="55"/>
    <x v="43"/>
    <n v="975612"/>
    <n v="537"/>
    <n v="8.9499999999999993"/>
    <n v="473"/>
    <n v="461464476"/>
  </r>
  <r>
    <x v="241"/>
    <x v="10"/>
    <x v="0"/>
    <x v="28"/>
    <x v="19"/>
    <x v="1"/>
    <n v="133"/>
    <x v="5"/>
    <n v="2"/>
    <x v="1"/>
    <n v="226"/>
    <x v="179"/>
    <n v="810458"/>
    <n v="2286"/>
    <n v="38.1"/>
    <n v="590"/>
    <n v="478170220"/>
  </r>
  <r>
    <x v="241"/>
    <x v="10"/>
    <x v="0"/>
    <x v="164"/>
    <x v="2"/>
    <x v="4"/>
    <n v="130"/>
    <x v="19"/>
    <n v="2"/>
    <x v="1"/>
    <n v="39"/>
    <x v="185"/>
    <n v="695364"/>
    <n v="4045"/>
    <n v="67.416666666666671"/>
    <n v="504"/>
    <n v="350463456"/>
  </r>
  <r>
    <x v="241"/>
    <x v="10"/>
    <x v="0"/>
    <x v="172"/>
    <x v="1"/>
    <x v="5"/>
    <n v="112"/>
    <x v="16"/>
    <n v="1"/>
    <x v="0"/>
    <n v="135"/>
    <x v="97"/>
    <n v="558594"/>
    <n v="2354"/>
    <n v="39.233333333333334"/>
    <n v="284"/>
    <n v="158640696"/>
  </r>
  <r>
    <x v="241"/>
    <x v="10"/>
    <x v="0"/>
    <x v="4"/>
    <x v="10"/>
    <x v="4"/>
    <n v="132"/>
    <x v="18"/>
    <n v="2"/>
    <x v="1"/>
    <n v="137"/>
    <x v="231"/>
    <n v="521088"/>
    <n v="503"/>
    <n v="8.3833333333333329"/>
    <n v="299"/>
    <n v="155805312"/>
  </r>
  <r>
    <x v="241"/>
    <x v="10"/>
    <x v="0"/>
    <x v="241"/>
    <x v="12"/>
    <x v="4"/>
    <n v="133"/>
    <x v="5"/>
    <n v="1"/>
    <x v="0"/>
    <n v="246"/>
    <x v="37"/>
    <n v="401908"/>
    <n v="2592"/>
    <n v="43.2"/>
    <n v="286"/>
    <n v="114945688"/>
  </r>
  <r>
    <x v="241"/>
    <x v="10"/>
    <x v="0"/>
    <x v="36"/>
    <x v="10"/>
    <x v="5"/>
    <n v="118"/>
    <x v="6"/>
    <n v="1"/>
    <x v="0"/>
    <n v="203"/>
    <x v="225"/>
    <n v="100210"/>
    <n v="2882"/>
    <n v="48.033333333333331"/>
    <n v="557"/>
    <n v="55816970"/>
  </r>
  <r>
    <x v="241"/>
    <x v="10"/>
    <x v="0"/>
    <x v="260"/>
    <x v="3"/>
    <x v="3"/>
    <n v="132"/>
    <x v="18"/>
    <n v="2"/>
    <x v="1"/>
    <n v="199"/>
    <x v="45"/>
    <n v="45776"/>
    <n v="2478"/>
    <n v="41.3"/>
    <n v="655"/>
    <n v="29983280"/>
  </r>
  <r>
    <x v="242"/>
    <x v="10"/>
    <x v="0"/>
    <x v="149"/>
    <x v="0"/>
    <x v="4"/>
    <n v="118"/>
    <x v="6"/>
    <n v="2"/>
    <x v="1"/>
    <n v="25"/>
    <x v="246"/>
    <n v="27774"/>
    <n v="3478"/>
    <n v="57.966666666666669"/>
    <n v="287"/>
    <n v="7971138"/>
  </r>
  <r>
    <x v="243"/>
    <x v="10"/>
    <x v="0"/>
    <x v="248"/>
    <x v="27"/>
    <x v="0"/>
    <n v="133"/>
    <x v="5"/>
    <n v="3"/>
    <x v="2"/>
    <n v="34"/>
    <x v="266"/>
    <n v="997674"/>
    <n v="3087"/>
    <n v="51.45"/>
    <n v="324"/>
    <n v="323246376"/>
  </r>
  <r>
    <x v="243"/>
    <x v="10"/>
    <x v="0"/>
    <x v="25"/>
    <x v="0"/>
    <x v="4"/>
    <n v="113"/>
    <x v="14"/>
    <n v="1"/>
    <x v="0"/>
    <n v="130"/>
    <x v="239"/>
    <n v="938195"/>
    <n v="2878"/>
    <n v="47.966666666666669"/>
    <n v="632"/>
    <n v="592939240"/>
  </r>
  <r>
    <x v="243"/>
    <x v="10"/>
    <x v="0"/>
    <x v="222"/>
    <x v="23"/>
    <x v="4"/>
    <n v="117"/>
    <x v="12"/>
    <n v="1"/>
    <x v="0"/>
    <n v="18"/>
    <x v="39"/>
    <n v="932578"/>
    <n v="3273"/>
    <n v="54.55"/>
    <n v="333"/>
    <n v="310548474"/>
  </r>
  <r>
    <x v="243"/>
    <x v="10"/>
    <x v="0"/>
    <x v="82"/>
    <x v="11"/>
    <x v="4"/>
    <n v="117"/>
    <x v="12"/>
    <n v="2"/>
    <x v="1"/>
    <n v="240"/>
    <x v="95"/>
    <n v="885857"/>
    <n v="2348"/>
    <n v="39.133333333333333"/>
    <n v="628"/>
    <n v="556318196"/>
  </r>
  <r>
    <x v="243"/>
    <x v="10"/>
    <x v="0"/>
    <x v="64"/>
    <x v="20"/>
    <x v="0"/>
    <n v="120"/>
    <x v="3"/>
    <n v="2"/>
    <x v="1"/>
    <n v="109"/>
    <x v="212"/>
    <n v="823587"/>
    <n v="916"/>
    <n v="15.266666666666667"/>
    <n v="570"/>
    <n v="469444590"/>
  </r>
  <r>
    <x v="243"/>
    <x v="10"/>
    <x v="0"/>
    <x v="228"/>
    <x v="11"/>
    <x v="0"/>
    <n v="125"/>
    <x v="2"/>
    <n v="3"/>
    <x v="2"/>
    <n v="228"/>
    <x v="144"/>
    <n v="729244"/>
    <n v="2986"/>
    <n v="49.766666666666666"/>
    <n v="296"/>
    <n v="215856224"/>
  </r>
  <r>
    <x v="243"/>
    <x v="10"/>
    <x v="0"/>
    <x v="79"/>
    <x v="7"/>
    <x v="4"/>
    <n v="123"/>
    <x v="15"/>
    <n v="1"/>
    <x v="0"/>
    <n v="146"/>
    <x v="22"/>
    <n v="674797"/>
    <n v="1813"/>
    <n v="30.216666666666665"/>
    <n v="535"/>
    <n v="361016395"/>
  </r>
  <r>
    <x v="243"/>
    <x v="10"/>
    <x v="0"/>
    <x v="82"/>
    <x v="7"/>
    <x v="0"/>
    <n v="127"/>
    <x v="8"/>
    <n v="2"/>
    <x v="1"/>
    <n v="216"/>
    <x v="89"/>
    <n v="595731"/>
    <n v="4914"/>
    <n v="81.900000000000006"/>
    <n v="404"/>
    <n v="240675324"/>
  </r>
  <r>
    <x v="243"/>
    <x v="10"/>
    <x v="0"/>
    <x v="259"/>
    <x v="8"/>
    <x v="4"/>
    <n v="112"/>
    <x v="16"/>
    <n v="2"/>
    <x v="1"/>
    <n v="235"/>
    <x v="51"/>
    <n v="199710"/>
    <n v="1951"/>
    <n v="32.516666666666666"/>
    <n v="629"/>
    <n v="125617590"/>
  </r>
  <r>
    <x v="243"/>
    <x v="10"/>
    <x v="0"/>
    <x v="202"/>
    <x v="16"/>
    <x v="0"/>
    <n v="129"/>
    <x v="0"/>
    <n v="1"/>
    <x v="0"/>
    <n v="238"/>
    <x v="238"/>
    <n v="172740"/>
    <n v="1843"/>
    <n v="30.716666666666665"/>
    <n v="372"/>
    <n v="64259280"/>
  </r>
  <r>
    <x v="243"/>
    <x v="10"/>
    <x v="0"/>
    <x v="198"/>
    <x v="28"/>
    <x v="5"/>
    <n v="124"/>
    <x v="4"/>
    <n v="1"/>
    <x v="0"/>
    <n v="79"/>
    <x v="98"/>
    <n v="131750"/>
    <n v="3070"/>
    <n v="51.166666666666664"/>
    <n v="610"/>
    <n v="80367500"/>
  </r>
  <r>
    <x v="243"/>
    <x v="10"/>
    <x v="0"/>
    <x v="196"/>
    <x v="1"/>
    <x v="0"/>
    <n v="112"/>
    <x v="16"/>
    <n v="3"/>
    <x v="2"/>
    <n v="257"/>
    <x v="142"/>
    <n v="102097"/>
    <n v="501"/>
    <n v="8.35"/>
    <n v="426"/>
    <n v="43493322"/>
  </r>
  <r>
    <x v="244"/>
    <x v="10"/>
    <x v="0"/>
    <x v="301"/>
    <x v="7"/>
    <x v="3"/>
    <n v="118"/>
    <x v="6"/>
    <n v="2"/>
    <x v="1"/>
    <n v="237"/>
    <x v="152"/>
    <n v="776686"/>
    <n v="4911"/>
    <n v="81.849999999999994"/>
    <n v="660"/>
    <n v="512612760"/>
  </r>
  <r>
    <x v="244"/>
    <x v="10"/>
    <x v="0"/>
    <x v="98"/>
    <x v="29"/>
    <x v="4"/>
    <n v="120"/>
    <x v="3"/>
    <n v="1"/>
    <x v="0"/>
    <n v="131"/>
    <x v="194"/>
    <n v="725095"/>
    <n v="911"/>
    <n v="15.183333333333334"/>
    <n v="345"/>
    <n v="250157775"/>
  </r>
  <r>
    <x v="244"/>
    <x v="10"/>
    <x v="0"/>
    <x v="254"/>
    <x v="13"/>
    <x v="3"/>
    <n v="123"/>
    <x v="15"/>
    <n v="3"/>
    <x v="2"/>
    <n v="252"/>
    <x v="24"/>
    <n v="448725"/>
    <n v="3721"/>
    <n v="62.016666666666666"/>
    <n v="460"/>
    <n v="206413500"/>
  </r>
  <r>
    <x v="244"/>
    <x v="10"/>
    <x v="0"/>
    <x v="209"/>
    <x v="23"/>
    <x v="4"/>
    <n v="131"/>
    <x v="17"/>
    <n v="1"/>
    <x v="0"/>
    <n v="254"/>
    <x v="52"/>
    <n v="434809"/>
    <n v="1393"/>
    <n v="23.216666666666665"/>
    <n v="589"/>
    <n v="256102501"/>
  </r>
  <r>
    <x v="244"/>
    <x v="10"/>
    <x v="0"/>
    <x v="259"/>
    <x v="18"/>
    <x v="1"/>
    <n v="126"/>
    <x v="10"/>
    <n v="1"/>
    <x v="0"/>
    <n v="79"/>
    <x v="98"/>
    <n v="247639"/>
    <n v="4252"/>
    <n v="70.86666666666666"/>
    <n v="573"/>
    <n v="141897147"/>
  </r>
  <r>
    <x v="244"/>
    <x v="10"/>
    <x v="0"/>
    <x v="77"/>
    <x v="20"/>
    <x v="3"/>
    <n v="112"/>
    <x v="16"/>
    <n v="1"/>
    <x v="0"/>
    <n v="147"/>
    <x v="125"/>
    <n v="198365"/>
    <n v="684"/>
    <n v="11.4"/>
    <n v="479"/>
    <n v="95016835"/>
  </r>
  <r>
    <x v="244"/>
    <x v="10"/>
    <x v="0"/>
    <x v="255"/>
    <x v="22"/>
    <x v="5"/>
    <n v="126"/>
    <x v="10"/>
    <n v="1"/>
    <x v="0"/>
    <n v="43"/>
    <x v="210"/>
    <n v="68474"/>
    <n v="3433"/>
    <n v="57.216666666666669"/>
    <n v="340"/>
    <n v="23281160"/>
  </r>
  <r>
    <x v="245"/>
    <x v="10"/>
    <x v="0"/>
    <x v="50"/>
    <x v="8"/>
    <x v="3"/>
    <n v="121"/>
    <x v="21"/>
    <n v="2"/>
    <x v="1"/>
    <n v="34"/>
    <x v="266"/>
    <n v="643697"/>
    <n v="528"/>
    <n v="8.8000000000000007"/>
    <n v="643"/>
    <n v="413897171"/>
  </r>
  <r>
    <x v="245"/>
    <x v="10"/>
    <x v="0"/>
    <x v="266"/>
    <x v="25"/>
    <x v="3"/>
    <n v="121"/>
    <x v="21"/>
    <n v="2"/>
    <x v="1"/>
    <n v="222"/>
    <x v="244"/>
    <n v="461801"/>
    <n v="725"/>
    <n v="12.083333333333334"/>
    <n v="493"/>
    <n v="227667893"/>
  </r>
  <r>
    <x v="245"/>
    <x v="10"/>
    <x v="0"/>
    <x v="314"/>
    <x v="7"/>
    <x v="0"/>
    <n v="114"/>
    <x v="9"/>
    <n v="2"/>
    <x v="1"/>
    <n v="23"/>
    <x v="184"/>
    <n v="343486"/>
    <n v="558"/>
    <n v="9.3000000000000007"/>
    <n v="370"/>
    <n v="127089820"/>
  </r>
  <r>
    <x v="245"/>
    <x v="10"/>
    <x v="0"/>
    <x v="235"/>
    <x v="13"/>
    <x v="5"/>
    <n v="123"/>
    <x v="15"/>
    <n v="3"/>
    <x v="2"/>
    <n v="72"/>
    <x v="62"/>
    <n v="190402"/>
    <n v="1956"/>
    <n v="32.6"/>
    <n v="688"/>
    <n v="130996576"/>
  </r>
  <r>
    <x v="245"/>
    <x v="10"/>
    <x v="0"/>
    <x v="44"/>
    <x v="4"/>
    <x v="4"/>
    <n v="116"/>
    <x v="13"/>
    <n v="1"/>
    <x v="0"/>
    <n v="63"/>
    <x v="54"/>
    <n v="160659"/>
    <n v="3118"/>
    <n v="51.966666666666669"/>
    <n v="284"/>
    <n v="45627156"/>
  </r>
  <r>
    <x v="245"/>
    <x v="10"/>
    <x v="0"/>
    <x v="171"/>
    <x v="25"/>
    <x v="1"/>
    <n v="119"/>
    <x v="1"/>
    <n v="1"/>
    <x v="0"/>
    <n v="62"/>
    <x v="60"/>
    <n v="145039"/>
    <n v="4018"/>
    <n v="66.966666666666669"/>
    <n v="636"/>
    <n v="92244804"/>
  </r>
  <r>
    <x v="245"/>
    <x v="10"/>
    <x v="0"/>
    <x v="203"/>
    <x v="12"/>
    <x v="3"/>
    <n v="128"/>
    <x v="11"/>
    <n v="2"/>
    <x v="1"/>
    <n v="191"/>
    <x v="220"/>
    <n v="143020"/>
    <n v="3256"/>
    <n v="54.266666666666666"/>
    <n v="537"/>
    <n v="76801740"/>
  </r>
  <r>
    <x v="245"/>
    <x v="10"/>
    <x v="0"/>
    <x v="66"/>
    <x v="24"/>
    <x v="3"/>
    <n v="113"/>
    <x v="14"/>
    <n v="3"/>
    <x v="2"/>
    <n v="24"/>
    <x v="119"/>
    <n v="27886"/>
    <n v="1601"/>
    <n v="26.683333333333334"/>
    <n v="404"/>
    <n v="11265944"/>
  </r>
  <r>
    <x v="246"/>
    <x v="10"/>
    <x v="0"/>
    <x v="290"/>
    <x v="13"/>
    <x v="5"/>
    <n v="118"/>
    <x v="6"/>
    <n v="3"/>
    <x v="2"/>
    <n v="201"/>
    <x v="118"/>
    <n v="963842"/>
    <n v="4268"/>
    <n v="71.13333333333334"/>
    <n v="651"/>
    <n v="627461142"/>
  </r>
  <r>
    <x v="246"/>
    <x v="10"/>
    <x v="0"/>
    <x v="177"/>
    <x v="26"/>
    <x v="5"/>
    <n v="125"/>
    <x v="2"/>
    <n v="2"/>
    <x v="1"/>
    <n v="222"/>
    <x v="244"/>
    <n v="924282"/>
    <n v="2482"/>
    <n v="41.366666666666667"/>
    <n v="490"/>
    <n v="452898180"/>
  </r>
  <r>
    <x v="246"/>
    <x v="10"/>
    <x v="0"/>
    <x v="143"/>
    <x v="1"/>
    <x v="3"/>
    <n v="123"/>
    <x v="15"/>
    <n v="1"/>
    <x v="0"/>
    <n v="246"/>
    <x v="37"/>
    <n v="921673"/>
    <n v="4792"/>
    <n v="79.86666666666666"/>
    <n v="332"/>
    <n v="305995436"/>
  </r>
  <r>
    <x v="246"/>
    <x v="10"/>
    <x v="0"/>
    <x v="301"/>
    <x v="26"/>
    <x v="5"/>
    <n v="124"/>
    <x v="4"/>
    <n v="1"/>
    <x v="0"/>
    <n v="43"/>
    <x v="210"/>
    <n v="810672"/>
    <n v="2200"/>
    <n v="36.666666666666664"/>
    <n v="601"/>
    <n v="487213872"/>
  </r>
  <r>
    <x v="246"/>
    <x v="10"/>
    <x v="0"/>
    <x v="268"/>
    <x v="13"/>
    <x v="4"/>
    <n v="112"/>
    <x v="16"/>
    <n v="1"/>
    <x v="0"/>
    <n v="23"/>
    <x v="184"/>
    <n v="770491"/>
    <n v="2191"/>
    <n v="36.516666666666666"/>
    <n v="316"/>
    <n v="243475156"/>
  </r>
  <r>
    <x v="246"/>
    <x v="10"/>
    <x v="0"/>
    <x v="19"/>
    <x v="27"/>
    <x v="5"/>
    <n v="123"/>
    <x v="15"/>
    <n v="2"/>
    <x v="1"/>
    <n v="250"/>
    <x v="223"/>
    <n v="659300"/>
    <n v="3240"/>
    <n v="54"/>
    <n v="630"/>
    <n v="415359000"/>
  </r>
  <r>
    <x v="246"/>
    <x v="10"/>
    <x v="0"/>
    <x v="283"/>
    <x v="5"/>
    <x v="4"/>
    <n v="120"/>
    <x v="3"/>
    <n v="1"/>
    <x v="0"/>
    <n v="225"/>
    <x v="203"/>
    <n v="593010"/>
    <n v="3004"/>
    <n v="50.06666666666667"/>
    <n v="388"/>
    <n v="230087880"/>
  </r>
  <r>
    <x v="246"/>
    <x v="10"/>
    <x v="0"/>
    <x v="275"/>
    <x v="19"/>
    <x v="5"/>
    <n v="120"/>
    <x v="3"/>
    <n v="2"/>
    <x v="1"/>
    <n v="29"/>
    <x v="171"/>
    <n v="391255"/>
    <n v="969"/>
    <n v="16.149999999999999"/>
    <n v="420"/>
    <n v="164327100"/>
  </r>
  <r>
    <x v="246"/>
    <x v="10"/>
    <x v="0"/>
    <x v="70"/>
    <x v="20"/>
    <x v="5"/>
    <n v="127"/>
    <x v="8"/>
    <n v="3"/>
    <x v="2"/>
    <n v="140"/>
    <x v="123"/>
    <n v="365588"/>
    <n v="1456"/>
    <n v="24.266666666666666"/>
    <n v="681"/>
    <n v="248965428"/>
  </r>
  <r>
    <x v="246"/>
    <x v="10"/>
    <x v="0"/>
    <x v="173"/>
    <x v="1"/>
    <x v="4"/>
    <n v="120"/>
    <x v="3"/>
    <n v="2"/>
    <x v="1"/>
    <n v="157"/>
    <x v="233"/>
    <n v="189687"/>
    <n v="3143"/>
    <n v="52.383333333333333"/>
    <n v="377"/>
    <n v="71511999"/>
  </r>
  <r>
    <x v="246"/>
    <x v="10"/>
    <x v="0"/>
    <x v="230"/>
    <x v="9"/>
    <x v="4"/>
    <n v="123"/>
    <x v="15"/>
    <n v="2"/>
    <x v="1"/>
    <n v="20"/>
    <x v="87"/>
    <n v="177752"/>
    <n v="2640"/>
    <n v="44"/>
    <n v="284"/>
    <n v="50481568"/>
  </r>
  <r>
    <x v="246"/>
    <x v="10"/>
    <x v="0"/>
    <x v="54"/>
    <x v="15"/>
    <x v="5"/>
    <n v="114"/>
    <x v="9"/>
    <n v="2"/>
    <x v="1"/>
    <n v="69"/>
    <x v="109"/>
    <n v="165992"/>
    <n v="2609"/>
    <n v="43.483333333333334"/>
    <n v="607"/>
    <n v="100757144"/>
  </r>
  <r>
    <x v="246"/>
    <x v="10"/>
    <x v="0"/>
    <x v="129"/>
    <x v="3"/>
    <x v="4"/>
    <n v="125"/>
    <x v="2"/>
    <n v="2"/>
    <x v="1"/>
    <n v="118"/>
    <x v="88"/>
    <n v="161008"/>
    <n v="847"/>
    <n v="14.116666666666667"/>
    <n v="565"/>
    <n v="90969520"/>
  </r>
  <r>
    <x v="246"/>
    <x v="10"/>
    <x v="0"/>
    <x v="305"/>
    <x v="28"/>
    <x v="4"/>
    <n v="127"/>
    <x v="8"/>
    <n v="2"/>
    <x v="1"/>
    <n v="130"/>
    <x v="239"/>
    <n v="148468"/>
    <n v="4321"/>
    <n v="72.016666666666666"/>
    <n v="615"/>
    <n v="91307820"/>
  </r>
  <r>
    <x v="246"/>
    <x v="10"/>
    <x v="0"/>
    <x v="148"/>
    <x v="3"/>
    <x v="4"/>
    <n v="126"/>
    <x v="10"/>
    <n v="2"/>
    <x v="1"/>
    <n v="31"/>
    <x v="226"/>
    <n v="60591"/>
    <n v="1892"/>
    <n v="31.533333333333335"/>
    <n v="369"/>
    <n v="22358079"/>
  </r>
  <r>
    <x v="247"/>
    <x v="10"/>
    <x v="0"/>
    <x v="99"/>
    <x v="1"/>
    <x v="4"/>
    <n v="114"/>
    <x v="9"/>
    <n v="2"/>
    <x v="1"/>
    <n v="3"/>
    <x v="85"/>
    <n v="918686"/>
    <n v="4923"/>
    <n v="82.05"/>
    <n v="338"/>
    <n v="310515868"/>
  </r>
  <r>
    <x v="247"/>
    <x v="10"/>
    <x v="0"/>
    <x v="218"/>
    <x v="7"/>
    <x v="4"/>
    <n v="133"/>
    <x v="5"/>
    <n v="3"/>
    <x v="2"/>
    <n v="174"/>
    <x v="161"/>
    <n v="907271"/>
    <n v="1860"/>
    <n v="31"/>
    <n v="684"/>
    <n v="620573364"/>
  </r>
  <r>
    <x v="247"/>
    <x v="10"/>
    <x v="0"/>
    <x v="29"/>
    <x v="18"/>
    <x v="5"/>
    <n v="128"/>
    <x v="11"/>
    <n v="1"/>
    <x v="0"/>
    <n v="177"/>
    <x v="137"/>
    <n v="864616"/>
    <n v="1043"/>
    <n v="17.383333333333333"/>
    <n v="371"/>
    <n v="320772536"/>
  </r>
  <r>
    <x v="247"/>
    <x v="10"/>
    <x v="0"/>
    <x v="231"/>
    <x v="14"/>
    <x v="0"/>
    <n v="123"/>
    <x v="15"/>
    <n v="3"/>
    <x v="2"/>
    <n v="228"/>
    <x v="144"/>
    <n v="841543"/>
    <n v="4067"/>
    <n v="67.783333333333331"/>
    <n v="431"/>
    <n v="362705033"/>
  </r>
  <r>
    <x v="247"/>
    <x v="10"/>
    <x v="0"/>
    <x v="118"/>
    <x v="11"/>
    <x v="5"/>
    <n v="127"/>
    <x v="8"/>
    <n v="2"/>
    <x v="1"/>
    <n v="212"/>
    <x v="221"/>
    <n v="762043"/>
    <n v="4944"/>
    <n v="82.4"/>
    <n v="460"/>
    <n v="350539780"/>
  </r>
  <r>
    <x v="247"/>
    <x v="10"/>
    <x v="0"/>
    <x v="279"/>
    <x v="0"/>
    <x v="0"/>
    <n v="117"/>
    <x v="12"/>
    <n v="3"/>
    <x v="2"/>
    <n v="152"/>
    <x v="207"/>
    <n v="747782"/>
    <n v="2386"/>
    <n v="39.766666666666666"/>
    <n v="334"/>
    <n v="249759188"/>
  </r>
  <r>
    <x v="247"/>
    <x v="10"/>
    <x v="0"/>
    <x v="219"/>
    <x v="8"/>
    <x v="5"/>
    <n v="132"/>
    <x v="18"/>
    <n v="1"/>
    <x v="0"/>
    <n v="3"/>
    <x v="85"/>
    <n v="735820"/>
    <n v="600"/>
    <n v="10"/>
    <n v="415"/>
    <n v="305365300"/>
  </r>
  <r>
    <x v="247"/>
    <x v="10"/>
    <x v="0"/>
    <x v="171"/>
    <x v="6"/>
    <x v="4"/>
    <n v="133"/>
    <x v="5"/>
    <n v="1"/>
    <x v="0"/>
    <n v="180"/>
    <x v="198"/>
    <n v="696452"/>
    <n v="31"/>
    <n v="0.51666666666666672"/>
    <n v="595"/>
    <n v="414388940"/>
  </r>
  <r>
    <x v="247"/>
    <x v="10"/>
    <x v="0"/>
    <x v="26"/>
    <x v="22"/>
    <x v="4"/>
    <n v="119"/>
    <x v="1"/>
    <n v="1"/>
    <x v="0"/>
    <n v="250"/>
    <x v="223"/>
    <n v="538350"/>
    <n v="4785"/>
    <n v="79.75"/>
    <n v="388"/>
    <n v="208879800"/>
  </r>
  <r>
    <x v="247"/>
    <x v="10"/>
    <x v="0"/>
    <x v="59"/>
    <x v="4"/>
    <x v="3"/>
    <n v="127"/>
    <x v="8"/>
    <n v="1"/>
    <x v="0"/>
    <n v="170"/>
    <x v="176"/>
    <n v="484459"/>
    <n v="4538"/>
    <n v="75.63333333333334"/>
    <n v="623"/>
    <n v="301817957"/>
  </r>
  <r>
    <x v="247"/>
    <x v="10"/>
    <x v="0"/>
    <x v="86"/>
    <x v="26"/>
    <x v="0"/>
    <n v="117"/>
    <x v="12"/>
    <n v="2"/>
    <x v="1"/>
    <n v="176"/>
    <x v="55"/>
    <n v="333332"/>
    <n v="3163"/>
    <n v="52.716666666666669"/>
    <n v="647"/>
    <n v="215665804"/>
  </r>
  <r>
    <x v="247"/>
    <x v="10"/>
    <x v="0"/>
    <x v="297"/>
    <x v="20"/>
    <x v="4"/>
    <n v="133"/>
    <x v="5"/>
    <n v="1"/>
    <x v="0"/>
    <n v="154"/>
    <x v="3"/>
    <n v="133617"/>
    <n v="1604"/>
    <n v="26.733333333333334"/>
    <n v="291"/>
    <n v="38882547"/>
  </r>
  <r>
    <x v="248"/>
    <x v="10"/>
    <x v="0"/>
    <x v="7"/>
    <x v="15"/>
    <x v="3"/>
    <n v="118"/>
    <x v="6"/>
    <n v="2"/>
    <x v="1"/>
    <n v="55"/>
    <x v="43"/>
    <n v="900176"/>
    <n v="1057"/>
    <n v="17.616666666666667"/>
    <n v="413"/>
    <n v="371772688"/>
  </r>
  <r>
    <x v="248"/>
    <x v="10"/>
    <x v="0"/>
    <x v="26"/>
    <x v="7"/>
    <x v="0"/>
    <n v="126"/>
    <x v="10"/>
    <n v="2"/>
    <x v="1"/>
    <n v="205"/>
    <x v="44"/>
    <n v="680708"/>
    <n v="693"/>
    <n v="11.55"/>
    <n v="499"/>
    <n v="339673292"/>
  </r>
  <r>
    <x v="248"/>
    <x v="10"/>
    <x v="0"/>
    <x v="294"/>
    <x v="7"/>
    <x v="0"/>
    <n v="132"/>
    <x v="18"/>
    <n v="1"/>
    <x v="0"/>
    <n v="33"/>
    <x v="20"/>
    <n v="598857"/>
    <n v="2776"/>
    <n v="46.266666666666666"/>
    <n v="389"/>
    <n v="232955373"/>
  </r>
  <r>
    <x v="248"/>
    <x v="10"/>
    <x v="0"/>
    <x v="74"/>
    <x v="14"/>
    <x v="0"/>
    <n v="130"/>
    <x v="19"/>
    <n v="1"/>
    <x v="0"/>
    <n v="95"/>
    <x v="265"/>
    <n v="434093"/>
    <n v="4476"/>
    <n v="74.599999999999994"/>
    <n v="366"/>
    <n v="158878038"/>
  </r>
  <r>
    <x v="248"/>
    <x v="10"/>
    <x v="0"/>
    <x v="84"/>
    <x v="10"/>
    <x v="0"/>
    <n v="116"/>
    <x v="13"/>
    <n v="3"/>
    <x v="2"/>
    <n v="221"/>
    <x v="262"/>
    <n v="423952"/>
    <n v="3226"/>
    <n v="53.766666666666666"/>
    <n v="292"/>
    <n v="123793984"/>
  </r>
  <r>
    <x v="248"/>
    <x v="10"/>
    <x v="0"/>
    <x v="295"/>
    <x v="9"/>
    <x v="3"/>
    <n v="128"/>
    <x v="11"/>
    <n v="3"/>
    <x v="2"/>
    <n v="111"/>
    <x v="49"/>
    <n v="407083"/>
    <n v="3816"/>
    <n v="63.6"/>
    <n v="296"/>
    <n v="120496568"/>
  </r>
  <r>
    <x v="248"/>
    <x v="10"/>
    <x v="0"/>
    <x v="264"/>
    <x v="11"/>
    <x v="0"/>
    <n v="119"/>
    <x v="1"/>
    <n v="1"/>
    <x v="0"/>
    <n v="102"/>
    <x v="30"/>
    <n v="363476"/>
    <n v="1714"/>
    <n v="28.566666666666666"/>
    <n v="399"/>
    <n v="145026924"/>
  </r>
  <r>
    <x v="248"/>
    <x v="10"/>
    <x v="0"/>
    <x v="234"/>
    <x v="1"/>
    <x v="0"/>
    <n v="115"/>
    <x v="20"/>
    <n v="3"/>
    <x v="2"/>
    <n v="94"/>
    <x v="124"/>
    <n v="258139"/>
    <n v="803"/>
    <n v="13.383333333333333"/>
    <n v="618"/>
    <n v="159529902"/>
  </r>
  <r>
    <x v="248"/>
    <x v="10"/>
    <x v="0"/>
    <x v="162"/>
    <x v="3"/>
    <x v="1"/>
    <n v="120"/>
    <x v="3"/>
    <n v="3"/>
    <x v="2"/>
    <n v="155"/>
    <x v="73"/>
    <n v="256025"/>
    <n v="4583"/>
    <n v="76.38333333333334"/>
    <n v="287"/>
    <n v="73479175"/>
  </r>
  <r>
    <x v="248"/>
    <x v="10"/>
    <x v="0"/>
    <x v="234"/>
    <x v="28"/>
    <x v="0"/>
    <n v="121"/>
    <x v="21"/>
    <n v="1"/>
    <x v="0"/>
    <n v="78"/>
    <x v="260"/>
    <n v="238921"/>
    <n v="3603"/>
    <n v="60.05"/>
    <n v="537"/>
    <n v="128300577"/>
  </r>
  <r>
    <x v="248"/>
    <x v="10"/>
    <x v="0"/>
    <x v="220"/>
    <x v="18"/>
    <x v="5"/>
    <n v="127"/>
    <x v="8"/>
    <n v="3"/>
    <x v="2"/>
    <n v="184"/>
    <x v="145"/>
    <n v="226162"/>
    <n v="2738"/>
    <n v="45.633333333333333"/>
    <n v="663"/>
    <n v="149945406"/>
  </r>
  <r>
    <x v="248"/>
    <x v="10"/>
    <x v="0"/>
    <x v="235"/>
    <x v="2"/>
    <x v="4"/>
    <n v="128"/>
    <x v="11"/>
    <n v="1"/>
    <x v="0"/>
    <n v="181"/>
    <x v="76"/>
    <n v="168032"/>
    <n v="1182"/>
    <n v="19.7"/>
    <n v="278"/>
    <n v="46712896"/>
  </r>
  <r>
    <x v="249"/>
    <x v="10"/>
    <x v="0"/>
    <x v="80"/>
    <x v="10"/>
    <x v="4"/>
    <n v="123"/>
    <x v="15"/>
    <n v="1"/>
    <x v="0"/>
    <n v="180"/>
    <x v="198"/>
    <n v="917995"/>
    <n v="778"/>
    <n v="12.966666666666667"/>
    <n v="359"/>
    <n v="329560205"/>
  </r>
  <r>
    <x v="249"/>
    <x v="10"/>
    <x v="0"/>
    <x v="94"/>
    <x v="29"/>
    <x v="4"/>
    <n v="121"/>
    <x v="21"/>
    <n v="2"/>
    <x v="1"/>
    <n v="78"/>
    <x v="260"/>
    <n v="665640"/>
    <n v="3604"/>
    <n v="60.06666666666667"/>
    <n v="604"/>
    <n v="402046560"/>
  </r>
  <r>
    <x v="249"/>
    <x v="10"/>
    <x v="0"/>
    <x v="57"/>
    <x v="14"/>
    <x v="0"/>
    <n v="130"/>
    <x v="19"/>
    <n v="2"/>
    <x v="1"/>
    <n v="41"/>
    <x v="53"/>
    <n v="658123"/>
    <n v="4385"/>
    <n v="73.083333333333329"/>
    <n v="608"/>
    <n v="400138784"/>
  </r>
  <r>
    <x v="249"/>
    <x v="10"/>
    <x v="0"/>
    <x v="229"/>
    <x v="4"/>
    <x v="0"/>
    <n v="129"/>
    <x v="0"/>
    <n v="3"/>
    <x v="2"/>
    <n v="72"/>
    <x v="62"/>
    <n v="575044"/>
    <n v="3112"/>
    <n v="51.866666666666667"/>
    <n v="681"/>
    <n v="391604964"/>
  </r>
  <r>
    <x v="249"/>
    <x v="10"/>
    <x v="0"/>
    <x v="142"/>
    <x v="12"/>
    <x v="5"/>
    <n v="120"/>
    <x v="3"/>
    <n v="2"/>
    <x v="1"/>
    <n v="79"/>
    <x v="98"/>
    <n v="557421"/>
    <n v="2788"/>
    <n v="46.466666666666669"/>
    <n v="545"/>
    <n v="303794445"/>
  </r>
  <r>
    <x v="249"/>
    <x v="10"/>
    <x v="0"/>
    <x v="197"/>
    <x v="25"/>
    <x v="1"/>
    <n v="126"/>
    <x v="10"/>
    <n v="3"/>
    <x v="2"/>
    <n v="243"/>
    <x v="187"/>
    <n v="397198"/>
    <n v="1136"/>
    <n v="18.933333333333334"/>
    <n v="690"/>
    <n v="274066620"/>
  </r>
  <r>
    <x v="249"/>
    <x v="10"/>
    <x v="0"/>
    <x v="229"/>
    <x v="16"/>
    <x v="4"/>
    <n v="115"/>
    <x v="20"/>
    <n v="2"/>
    <x v="1"/>
    <n v="16"/>
    <x v="19"/>
    <n v="327973"/>
    <n v="210"/>
    <n v="3.5"/>
    <n v="317"/>
    <n v="103967441"/>
  </r>
  <r>
    <x v="249"/>
    <x v="10"/>
    <x v="0"/>
    <x v="93"/>
    <x v="23"/>
    <x v="5"/>
    <n v="125"/>
    <x v="2"/>
    <n v="1"/>
    <x v="0"/>
    <n v="142"/>
    <x v="213"/>
    <n v="260045"/>
    <n v="799"/>
    <n v="13.316666666666666"/>
    <n v="683"/>
    <n v="177610735"/>
  </r>
  <r>
    <x v="249"/>
    <x v="10"/>
    <x v="0"/>
    <x v="73"/>
    <x v="15"/>
    <x v="4"/>
    <n v="121"/>
    <x v="21"/>
    <n v="2"/>
    <x v="1"/>
    <n v="202"/>
    <x v="186"/>
    <n v="199380"/>
    <n v="3675"/>
    <n v="61.25"/>
    <n v="281"/>
    <n v="56025780"/>
  </r>
  <r>
    <x v="249"/>
    <x v="10"/>
    <x v="0"/>
    <x v="116"/>
    <x v="21"/>
    <x v="4"/>
    <n v="120"/>
    <x v="3"/>
    <n v="2"/>
    <x v="1"/>
    <n v="137"/>
    <x v="231"/>
    <n v="153495"/>
    <n v="1133"/>
    <n v="18.883333333333333"/>
    <n v="347"/>
    <n v="53262765"/>
  </r>
  <r>
    <x v="250"/>
    <x v="10"/>
    <x v="0"/>
    <x v="168"/>
    <x v="7"/>
    <x v="1"/>
    <n v="117"/>
    <x v="12"/>
    <n v="2"/>
    <x v="1"/>
    <n v="18"/>
    <x v="39"/>
    <n v="917411"/>
    <n v="1012"/>
    <n v="16.866666666666667"/>
    <n v="566"/>
    <n v="519254626"/>
  </r>
  <r>
    <x v="250"/>
    <x v="10"/>
    <x v="0"/>
    <x v="148"/>
    <x v="1"/>
    <x v="5"/>
    <n v="115"/>
    <x v="20"/>
    <n v="2"/>
    <x v="1"/>
    <n v="254"/>
    <x v="52"/>
    <n v="832466"/>
    <n v="2043"/>
    <n v="34.049999999999997"/>
    <n v="695"/>
    <n v="578563870"/>
  </r>
  <r>
    <x v="250"/>
    <x v="10"/>
    <x v="0"/>
    <x v="69"/>
    <x v="17"/>
    <x v="4"/>
    <n v="129"/>
    <x v="0"/>
    <n v="1"/>
    <x v="0"/>
    <n v="132"/>
    <x v="64"/>
    <n v="798327"/>
    <n v="133"/>
    <n v="2.2166666666666668"/>
    <n v="619"/>
    <n v="494164413"/>
  </r>
  <r>
    <x v="250"/>
    <x v="10"/>
    <x v="0"/>
    <x v="17"/>
    <x v="18"/>
    <x v="0"/>
    <n v="133"/>
    <x v="5"/>
    <n v="2"/>
    <x v="1"/>
    <n v="40"/>
    <x v="80"/>
    <n v="774078"/>
    <n v="4997"/>
    <n v="83.283333333333331"/>
    <n v="645"/>
    <n v="499280310"/>
  </r>
  <r>
    <x v="250"/>
    <x v="10"/>
    <x v="0"/>
    <x v="65"/>
    <x v="1"/>
    <x v="5"/>
    <n v="113"/>
    <x v="14"/>
    <n v="2"/>
    <x v="1"/>
    <n v="196"/>
    <x v="112"/>
    <n v="725205"/>
    <n v="1358"/>
    <n v="22.633333333333333"/>
    <n v="289"/>
    <n v="209584245"/>
  </r>
  <r>
    <x v="250"/>
    <x v="10"/>
    <x v="0"/>
    <x v="101"/>
    <x v="7"/>
    <x v="0"/>
    <n v="130"/>
    <x v="19"/>
    <n v="2"/>
    <x v="1"/>
    <n v="145"/>
    <x v="94"/>
    <n v="628450"/>
    <n v="1451"/>
    <n v="24.183333333333334"/>
    <n v="310"/>
    <n v="194819500"/>
  </r>
  <r>
    <x v="250"/>
    <x v="10"/>
    <x v="0"/>
    <x v="279"/>
    <x v="4"/>
    <x v="5"/>
    <n v="132"/>
    <x v="18"/>
    <n v="3"/>
    <x v="2"/>
    <n v="51"/>
    <x v="245"/>
    <n v="501100"/>
    <n v="4072"/>
    <n v="67.86666666666666"/>
    <n v="475"/>
    <n v="238022500"/>
  </r>
  <r>
    <x v="250"/>
    <x v="10"/>
    <x v="0"/>
    <x v="239"/>
    <x v="7"/>
    <x v="0"/>
    <n v="131"/>
    <x v="17"/>
    <n v="3"/>
    <x v="2"/>
    <n v="42"/>
    <x v="35"/>
    <n v="439822"/>
    <n v="4910"/>
    <n v="81.833333333333329"/>
    <n v="350"/>
    <n v="153937700"/>
  </r>
  <r>
    <x v="250"/>
    <x v="10"/>
    <x v="0"/>
    <x v="19"/>
    <x v="29"/>
    <x v="5"/>
    <n v="117"/>
    <x v="12"/>
    <n v="2"/>
    <x v="1"/>
    <n v="50"/>
    <x v="174"/>
    <n v="411748"/>
    <n v="1764"/>
    <n v="29.4"/>
    <n v="336"/>
    <n v="138347328"/>
  </r>
  <r>
    <x v="250"/>
    <x v="10"/>
    <x v="0"/>
    <x v="70"/>
    <x v="8"/>
    <x v="0"/>
    <n v="129"/>
    <x v="0"/>
    <n v="3"/>
    <x v="2"/>
    <n v="60"/>
    <x v="242"/>
    <n v="257490"/>
    <n v="2333"/>
    <n v="38.883333333333333"/>
    <n v="300"/>
    <n v="77247000"/>
  </r>
  <r>
    <x v="250"/>
    <x v="10"/>
    <x v="0"/>
    <x v="99"/>
    <x v="12"/>
    <x v="2"/>
    <n v="129"/>
    <x v="0"/>
    <n v="3"/>
    <x v="2"/>
    <n v="242"/>
    <x v="105"/>
    <n v="244917"/>
    <n v="117"/>
    <n v="1.95"/>
    <n v="445"/>
    <n v="108988065"/>
  </r>
  <r>
    <x v="250"/>
    <x v="10"/>
    <x v="0"/>
    <x v="194"/>
    <x v="5"/>
    <x v="3"/>
    <n v="121"/>
    <x v="21"/>
    <n v="1"/>
    <x v="0"/>
    <n v="202"/>
    <x v="186"/>
    <n v="129271"/>
    <n v="4849"/>
    <n v="80.816666666666663"/>
    <n v="602"/>
    <n v="77821142"/>
  </r>
  <r>
    <x v="251"/>
    <x v="10"/>
    <x v="0"/>
    <x v="183"/>
    <x v="8"/>
    <x v="4"/>
    <n v="121"/>
    <x v="21"/>
    <n v="3"/>
    <x v="2"/>
    <n v="246"/>
    <x v="37"/>
    <n v="500606"/>
    <n v="3461"/>
    <n v="57.68333333333333"/>
    <n v="596"/>
    <n v="298361176"/>
  </r>
  <r>
    <x v="251"/>
    <x v="10"/>
    <x v="0"/>
    <x v="224"/>
    <x v="25"/>
    <x v="3"/>
    <n v="117"/>
    <x v="12"/>
    <n v="3"/>
    <x v="2"/>
    <n v="156"/>
    <x v="261"/>
    <n v="495581"/>
    <n v="4977"/>
    <n v="82.95"/>
    <n v="543"/>
    <n v="269100483"/>
  </r>
  <r>
    <x v="251"/>
    <x v="10"/>
    <x v="0"/>
    <x v="249"/>
    <x v="11"/>
    <x v="3"/>
    <n v="119"/>
    <x v="1"/>
    <n v="2"/>
    <x v="1"/>
    <n v="178"/>
    <x v="216"/>
    <n v="442150"/>
    <n v="2991"/>
    <n v="49.85"/>
    <n v="420"/>
    <n v="185703000"/>
  </r>
  <r>
    <x v="251"/>
    <x v="10"/>
    <x v="0"/>
    <x v="63"/>
    <x v="28"/>
    <x v="4"/>
    <n v="124"/>
    <x v="4"/>
    <n v="1"/>
    <x v="0"/>
    <n v="27"/>
    <x v="38"/>
    <n v="247112"/>
    <n v="1467"/>
    <n v="24.45"/>
    <n v="471"/>
    <n v="116389752"/>
  </r>
  <r>
    <x v="251"/>
    <x v="10"/>
    <x v="0"/>
    <x v="287"/>
    <x v="17"/>
    <x v="0"/>
    <n v="131"/>
    <x v="17"/>
    <n v="3"/>
    <x v="2"/>
    <n v="84"/>
    <x v="32"/>
    <n v="123938"/>
    <n v="2902"/>
    <n v="48.366666666666667"/>
    <n v="585"/>
    <n v="72503730"/>
  </r>
  <r>
    <x v="251"/>
    <x v="10"/>
    <x v="0"/>
    <x v="170"/>
    <x v="10"/>
    <x v="4"/>
    <n v="118"/>
    <x v="6"/>
    <n v="1"/>
    <x v="0"/>
    <n v="115"/>
    <x v="183"/>
    <n v="89799"/>
    <n v="4067"/>
    <n v="67.783333333333331"/>
    <n v="601"/>
    <n v="53969199"/>
  </r>
  <r>
    <x v="251"/>
    <x v="10"/>
    <x v="0"/>
    <x v="28"/>
    <x v="27"/>
    <x v="4"/>
    <n v="133"/>
    <x v="5"/>
    <n v="1"/>
    <x v="0"/>
    <n v="10"/>
    <x v="81"/>
    <n v="61136"/>
    <n v="224"/>
    <n v="3.7333333333333334"/>
    <n v="543"/>
    <n v="33196848"/>
  </r>
  <r>
    <x v="252"/>
    <x v="10"/>
    <x v="0"/>
    <x v="269"/>
    <x v="22"/>
    <x v="3"/>
    <n v="112"/>
    <x v="16"/>
    <n v="1"/>
    <x v="0"/>
    <n v="151"/>
    <x v="59"/>
    <n v="996191"/>
    <n v="366"/>
    <n v="6.1"/>
    <n v="566"/>
    <n v="563844106"/>
  </r>
  <r>
    <x v="252"/>
    <x v="10"/>
    <x v="0"/>
    <x v="128"/>
    <x v="22"/>
    <x v="4"/>
    <n v="115"/>
    <x v="20"/>
    <n v="1"/>
    <x v="0"/>
    <n v="202"/>
    <x v="186"/>
    <n v="473548"/>
    <n v="3977"/>
    <n v="66.283333333333331"/>
    <n v="410"/>
    <n v="194154680"/>
  </r>
  <r>
    <x v="252"/>
    <x v="10"/>
    <x v="0"/>
    <x v="174"/>
    <x v="27"/>
    <x v="3"/>
    <n v="131"/>
    <x v="17"/>
    <n v="2"/>
    <x v="1"/>
    <n v="62"/>
    <x v="60"/>
    <n v="277793"/>
    <n v="4307"/>
    <n v="71.783333333333331"/>
    <n v="339"/>
    <n v="94171827"/>
  </r>
  <r>
    <x v="252"/>
    <x v="10"/>
    <x v="0"/>
    <x v="237"/>
    <x v="4"/>
    <x v="3"/>
    <n v="130"/>
    <x v="19"/>
    <n v="2"/>
    <x v="1"/>
    <n v="75"/>
    <x v="197"/>
    <n v="137849"/>
    <n v="101"/>
    <n v="1.6833333333333333"/>
    <n v="671"/>
    <n v="92496679"/>
  </r>
  <r>
    <x v="252"/>
    <x v="10"/>
    <x v="0"/>
    <x v="306"/>
    <x v="3"/>
    <x v="0"/>
    <n v="112"/>
    <x v="16"/>
    <n v="1"/>
    <x v="0"/>
    <n v="67"/>
    <x v="263"/>
    <n v="22079"/>
    <n v="4910"/>
    <n v="81.833333333333329"/>
    <n v="610"/>
    <n v="13468190"/>
  </r>
  <r>
    <x v="253"/>
    <x v="10"/>
    <x v="0"/>
    <x v="17"/>
    <x v="5"/>
    <x v="3"/>
    <n v="112"/>
    <x v="16"/>
    <n v="3"/>
    <x v="2"/>
    <n v="129"/>
    <x v="191"/>
    <n v="673564"/>
    <n v="777"/>
    <n v="12.95"/>
    <n v="506"/>
    <n v="340823384"/>
  </r>
  <r>
    <x v="253"/>
    <x v="10"/>
    <x v="0"/>
    <x v="111"/>
    <x v="5"/>
    <x v="1"/>
    <n v="117"/>
    <x v="12"/>
    <n v="2"/>
    <x v="1"/>
    <n v="174"/>
    <x v="161"/>
    <n v="449755"/>
    <n v="845"/>
    <n v="14.083333333333334"/>
    <n v="394"/>
    <n v="177203470"/>
  </r>
  <r>
    <x v="253"/>
    <x v="10"/>
    <x v="0"/>
    <x v="171"/>
    <x v="3"/>
    <x v="3"/>
    <n v="112"/>
    <x v="16"/>
    <n v="3"/>
    <x v="2"/>
    <n v="111"/>
    <x v="49"/>
    <n v="331986"/>
    <n v="1616"/>
    <n v="26.933333333333334"/>
    <n v="414"/>
    <n v="137442204"/>
  </r>
  <r>
    <x v="253"/>
    <x v="10"/>
    <x v="0"/>
    <x v="163"/>
    <x v="14"/>
    <x v="3"/>
    <n v="125"/>
    <x v="2"/>
    <n v="1"/>
    <x v="0"/>
    <n v="184"/>
    <x v="145"/>
    <n v="284957"/>
    <n v="1512"/>
    <n v="25.2"/>
    <n v="298"/>
    <n v="84917186"/>
  </r>
  <r>
    <x v="253"/>
    <x v="10"/>
    <x v="0"/>
    <x v="147"/>
    <x v="29"/>
    <x v="3"/>
    <n v="112"/>
    <x v="16"/>
    <n v="3"/>
    <x v="2"/>
    <n v="171"/>
    <x v="156"/>
    <n v="258495"/>
    <n v="206"/>
    <n v="3.4333333333333331"/>
    <n v="435"/>
    <n v="112445325"/>
  </r>
  <r>
    <x v="254"/>
    <x v="10"/>
    <x v="0"/>
    <x v="246"/>
    <x v="27"/>
    <x v="0"/>
    <n v="120"/>
    <x v="3"/>
    <n v="3"/>
    <x v="2"/>
    <n v="137"/>
    <x v="231"/>
    <n v="976911"/>
    <n v="1929"/>
    <n v="32.15"/>
    <n v="341"/>
    <n v="333126651"/>
  </r>
  <r>
    <x v="254"/>
    <x v="10"/>
    <x v="0"/>
    <x v="150"/>
    <x v="19"/>
    <x v="4"/>
    <n v="131"/>
    <x v="17"/>
    <n v="3"/>
    <x v="2"/>
    <n v="162"/>
    <x v="68"/>
    <n v="929605"/>
    <n v="2486"/>
    <n v="41.43333333333333"/>
    <n v="554"/>
    <n v="515001170"/>
  </r>
  <r>
    <x v="254"/>
    <x v="10"/>
    <x v="0"/>
    <x v="316"/>
    <x v="5"/>
    <x v="4"/>
    <n v="132"/>
    <x v="18"/>
    <n v="1"/>
    <x v="0"/>
    <n v="65"/>
    <x v="167"/>
    <n v="890952"/>
    <n v="3739"/>
    <n v="62.31666666666667"/>
    <n v="602"/>
    <n v="536353104"/>
  </r>
  <r>
    <x v="254"/>
    <x v="10"/>
    <x v="0"/>
    <x v="190"/>
    <x v="13"/>
    <x v="0"/>
    <n v="119"/>
    <x v="1"/>
    <n v="3"/>
    <x v="2"/>
    <n v="90"/>
    <x v="70"/>
    <n v="884886"/>
    <n v="3094"/>
    <n v="51.56666666666667"/>
    <n v="590"/>
    <n v="522082740"/>
  </r>
  <r>
    <x v="254"/>
    <x v="10"/>
    <x v="0"/>
    <x v="86"/>
    <x v="1"/>
    <x v="0"/>
    <n v="114"/>
    <x v="9"/>
    <n v="2"/>
    <x v="1"/>
    <n v="89"/>
    <x v="168"/>
    <n v="870288"/>
    <n v="1900"/>
    <n v="31.666666666666668"/>
    <n v="343"/>
    <n v="298508784"/>
  </r>
  <r>
    <x v="254"/>
    <x v="10"/>
    <x v="0"/>
    <x v="161"/>
    <x v="15"/>
    <x v="0"/>
    <n v="127"/>
    <x v="8"/>
    <n v="2"/>
    <x v="1"/>
    <n v="32"/>
    <x v="31"/>
    <n v="764342"/>
    <n v="3947"/>
    <n v="65.783333333333331"/>
    <n v="597"/>
    <n v="456312174"/>
  </r>
  <r>
    <x v="254"/>
    <x v="10"/>
    <x v="0"/>
    <x v="280"/>
    <x v="16"/>
    <x v="5"/>
    <n v="129"/>
    <x v="0"/>
    <n v="1"/>
    <x v="0"/>
    <n v="194"/>
    <x v="113"/>
    <n v="650037"/>
    <n v="4846"/>
    <n v="80.766666666666666"/>
    <n v="697"/>
    <n v="453075789"/>
  </r>
  <r>
    <x v="254"/>
    <x v="10"/>
    <x v="0"/>
    <x v="300"/>
    <x v="27"/>
    <x v="0"/>
    <n v="131"/>
    <x v="17"/>
    <n v="1"/>
    <x v="0"/>
    <n v="190"/>
    <x v="33"/>
    <n v="643442"/>
    <n v="1298"/>
    <n v="21.633333333333333"/>
    <n v="390"/>
    <n v="250942380"/>
  </r>
  <r>
    <x v="254"/>
    <x v="10"/>
    <x v="0"/>
    <x v="313"/>
    <x v="3"/>
    <x v="1"/>
    <n v="130"/>
    <x v="19"/>
    <n v="3"/>
    <x v="2"/>
    <n v="257"/>
    <x v="142"/>
    <n v="588945"/>
    <n v="1109"/>
    <n v="18.483333333333334"/>
    <n v="350"/>
    <n v="206130750"/>
  </r>
  <r>
    <x v="254"/>
    <x v="10"/>
    <x v="0"/>
    <x v="16"/>
    <x v="15"/>
    <x v="4"/>
    <n v="132"/>
    <x v="18"/>
    <n v="3"/>
    <x v="2"/>
    <n v="117"/>
    <x v="120"/>
    <n v="577002"/>
    <n v="1745"/>
    <n v="29.083333333333332"/>
    <n v="492"/>
    <n v="283884984"/>
  </r>
  <r>
    <x v="254"/>
    <x v="10"/>
    <x v="0"/>
    <x v="59"/>
    <x v="13"/>
    <x v="4"/>
    <n v="112"/>
    <x v="16"/>
    <n v="2"/>
    <x v="1"/>
    <n v="201"/>
    <x v="118"/>
    <n v="560560"/>
    <n v="2271"/>
    <n v="37.85"/>
    <n v="546"/>
    <n v="306065760"/>
  </r>
  <r>
    <x v="254"/>
    <x v="10"/>
    <x v="0"/>
    <x v="48"/>
    <x v="14"/>
    <x v="4"/>
    <n v="123"/>
    <x v="15"/>
    <n v="1"/>
    <x v="0"/>
    <n v="176"/>
    <x v="55"/>
    <n v="560096"/>
    <n v="2163"/>
    <n v="36.049999999999997"/>
    <n v="441"/>
    <n v="247002336"/>
  </r>
  <r>
    <x v="254"/>
    <x v="10"/>
    <x v="0"/>
    <x v="67"/>
    <x v="27"/>
    <x v="2"/>
    <n v="114"/>
    <x v="9"/>
    <n v="3"/>
    <x v="2"/>
    <n v="99"/>
    <x v="162"/>
    <n v="553223"/>
    <n v="2242"/>
    <n v="37.366666666666667"/>
    <n v="492"/>
    <n v="272185716"/>
  </r>
  <r>
    <x v="254"/>
    <x v="10"/>
    <x v="0"/>
    <x v="92"/>
    <x v="2"/>
    <x v="5"/>
    <n v="115"/>
    <x v="20"/>
    <n v="3"/>
    <x v="2"/>
    <n v="244"/>
    <x v="164"/>
    <n v="254434"/>
    <n v="3110"/>
    <n v="51.833333333333336"/>
    <n v="287"/>
    <n v="73022558"/>
  </r>
  <r>
    <x v="254"/>
    <x v="10"/>
    <x v="0"/>
    <x v="6"/>
    <x v="3"/>
    <x v="4"/>
    <n v="120"/>
    <x v="3"/>
    <n v="2"/>
    <x v="1"/>
    <n v="215"/>
    <x v="79"/>
    <n v="104219"/>
    <n v="2173"/>
    <n v="36.216666666666669"/>
    <n v="698"/>
    <n v="72744862"/>
  </r>
  <r>
    <x v="254"/>
    <x v="10"/>
    <x v="0"/>
    <x v="225"/>
    <x v="11"/>
    <x v="4"/>
    <n v="124"/>
    <x v="4"/>
    <n v="2"/>
    <x v="1"/>
    <n v="85"/>
    <x v="259"/>
    <n v="40337"/>
    <n v="3375"/>
    <n v="56.25"/>
    <n v="526"/>
    <n v="21217262"/>
  </r>
  <r>
    <x v="254"/>
    <x v="10"/>
    <x v="0"/>
    <x v="171"/>
    <x v="10"/>
    <x v="5"/>
    <n v="121"/>
    <x v="21"/>
    <n v="2"/>
    <x v="1"/>
    <n v="42"/>
    <x v="35"/>
    <n v="812"/>
    <n v="4521"/>
    <n v="75.349999999999994"/>
    <n v="323"/>
    <n v="262276"/>
  </r>
  <r>
    <x v="255"/>
    <x v="10"/>
    <x v="0"/>
    <x v="13"/>
    <x v="29"/>
    <x v="3"/>
    <n v="114"/>
    <x v="9"/>
    <n v="1"/>
    <x v="0"/>
    <n v="225"/>
    <x v="203"/>
    <n v="851468"/>
    <n v="3276"/>
    <n v="54.6"/>
    <n v="574"/>
    <n v="488742632"/>
  </r>
  <r>
    <x v="255"/>
    <x v="10"/>
    <x v="0"/>
    <x v="66"/>
    <x v="4"/>
    <x v="2"/>
    <n v="123"/>
    <x v="15"/>
    <n v="2"/>
    <x v="1"/>
    <n v="252"/>
    <x v="24"/>
    <n v="833196"/>
    <n v="1639"/>
    <n v="27.316666666666666"/>
    <n v="517"/>
    <n v="430762332"/>
  </r>
  <r>
    <x v="255"/>
    <x v="10"/>
    <x v="0"/>
    <x v="181"/>
    <x v="4"/>
    <x v="5"/>
    <n v="114"/>
    <x v="9"/>
    <n v="1"/>
    <x v="0"/>
    <n v="59"/>
    <x v="48"/>
    <n v="747667"/>
    <n v="850"/>
    <n v="14.166666666666666"/>
    <n v="310"/>
    <n v="231776770"/>
  </r>
  <r>
    <x v="255"/>
    <x v="10"/>
    <x v="0"/>
    <x v="184"/>
    <x v="17"/>
    <x v="1"/>
    <n v="127"/>
    <x v="8"/>
    <n v="1"/>
    <x v="0"/>
    <n v="80"/>
    <x v="96"/>
    <n v="667331"/>
    <n v="1013"/>
    <n v="16.883333333333333"/>
    <n v="638"/>
    <n v="425757178"/>
  </r>
  <r>
    <x v="255"/>
    <x v="10"/>
    <x v="0"/>
    <x v="54"/>
    <x v="6"/>
    <x v="4"/>
    <n v="124"/>
    <x v="4"/>
    <n v="3"/>
    <x v="2"/>
    <n v="37"/>
    <x v="230"/>
    <n v="454458"/>
    <n v="514"/>
    <n v="8.5666666666666664"/>
    <n v="486"/>
    <n v="220866588"/>
  </r>
  <r>
    <x v="255"/>
    <x v="10"/>
    <x v="0"/>
    <x v="218"/>
    <x v="28"/>
    <x v="4"/>
    <n v="123"/>
    <x v="15"/>
    <n v="2"/>
    <x v="1"/>
    <n v="58"/>
    <x v="159"/>
    <n v="331229"/>
    <n v="994"/>
    <n v="16.566666666666666"/>
    <n v="332"/>
    <n v="109968028"/>
  </r>
  <r>
    <x v="255"/>
    <x v="10"/>
    <x v="0"/>
    <x v="45"/>
    <x v="28"/>
    <x v="1"/>
    <n v="131"/>
    <x v="17"/>
    <n v="1"/>
    <x v="0"/>
    <n v="118"/>
    <x v="88"/>
    <n v="292906"/>
    <n v="858"/>
    <n v="14.3"/>
    <n v="614"/>
    <n v="179844284"/>
  </r>
  <r>
    <x v="255"/>
    <x v="10"/>
    <x v="0"/>
    <x v="12"/>
    <x v="14"/>
    <x v="4"/>
    <n v="121"/>
    <x v="21"/>
    <n v="1"/>
    <x v="0"/>
    <n v="40"/>
    <x v="80"/>
    <n v="237837"/>
    <n v="3176"/>
    <n v="52.93333333333333"/>
    <n v="546"/>
    <n v="129859002"/>
  </r>
  <r>
    <x v="255"/>
    <x v="10"/>
    <x v="0"/>
    <x v="5"/>
    <x v="12"/>
    <x v="1"/>
    <n v="112"/>
    <x v="16"/>
    <n v="2"/>
    <x v="1"/>
    <n v="87"/>
    <x v="122"/>
    <n v="85643"/>
    <n v="1732"/>
    <n v="28.866666666666667"/>
    <n v="351"/>
    <n v="30060693"/>
  </r>
  <r>
    <x v="255"/>
    <x v="10"/>
    <x v="0"/>
    <x v="291"/>
    <x v="26"/>
    <x v="5"/>
    <n v="128"/>
    <x v="11"/>
    <n v="2"/>
    <x v="1"/>
    <n v="55"/>
    <x v="43"/>
    <n v="73572"/>
    <n v="2227"/>
    <n v="37.116666666666667"/>
    <n v="300"/>
    <n v="22071600"/>
  </r>
  <r>
    <x v="255"/>
    <x v="10"/>
    <x v="0"/>
    <x v="94"/>
    <x v="9"/>
    <x v="3"/>
    <n v="123"/>
    <x v="15"/>
    <n v="3"/>
    <x v="2"/>
    <n v="204"/>
    <x v="1"/>
    <n v="59341"/>
    <n v="3748"/>
    <n v="62.466666666666669"/>
    <n v="343"/>
    <n v="20353963"/>
  </r>
  <r>
    <x v="256"/>
    <x v="10"/>
    <x v="0"/>
    <x v="185"/>
    <x v="6"/>
    <x v="1"/>
    <n v="121"/>
    <x v="21"/>
    <n v="2"/>
    <x v="1"/>
    <n v="194"/>
    <x v="113"/>
    <n v="988335"/>
    <n v="963"/>
    <n v="16.05"/>
    <n v="589"/>
    <n v="582129315"/>
  </r>
  <r>
    <x v="256"/>
    <x v="10"/>
    <x v="0"/>
    <x v="262"/>
    <x v="18"/>
    <x v="4"/>
    <n v="130"/>
    <x v="19"/>
    <n v="1"/>
    <x v="0"/>
    <n v="7"/>
    <x v="50"/>
    <n v="945234"/>
    <n v="695"/>
    <n v="11.583333333333334"/>
    <n v="426"/>
    <n v="402669684"/>
  </r>
  <r>
    <x v="256"/>
    <x v="10"/>
    <x v="0"/>
    <x v="258"/>
    <x v="27"/>
    <x v="5"/>
    <n v="126"/>
    <x v="10"/>
    <n v="1"/>
    <x v="0"/>
    <n v="1"/>
    <x v="232"/>
    <n v="915250"/>
    <n v="3758"/>
    <n v="62.633333333333333"/>
    <n v="594"/>
    <n v="543658500"/>
  </r>
  <r>
    <x v="256"/>
    <x v="10"/>
    <x v="0"/>
    <x v="187"/>
    <x v="4"/>
    <x v="2"/>
    <n v="114"/>
    <x v="9"/>
    <n v="1"/>
    <x v="0"/>
    <n v="117"/>
    <x v="120"/>
    <n v="914221"/>
    <n v="2230"/>
    <n v="37.166666666666664"/>
    <n v="411"/>
    <n v="375744831"/>
  </r>
  <r>
    <x v="256"/>
    <x v="10"/>
    <x v="0"/>
    <x v="315"/>
    <x v="9"/>
    <x v="4"/>
    <n v="123"/>
    <x v="15"/>
    <n v="2"/>
    <x v="1"/>
    <n v="16"/>
    <x v="19"/>
    <n v="889223"/>
    <n v="960"/>
    <n v="16"/>
    <n v="345"/>
    <n v="306781935"/>
  </r>
  <r>
    <x v="256"/>
    <x v="10"/>
    <x v="0"/>
    <x v="207"/>
    <x v="6"/>
    <x v="3"/>
    <n v="119"/>
    <x v="1"/>
    <n v="1"/>
    <x v="0"/>
    <n v="256"/>
    <x v="57"/>
    <n v="772796"/>
    <n v="4442"/>
    <n v="74.033333333333331"/>
    <n v="691"/>
    <n v="534002036"/>
  </r>
  <r>
    <x v="256"/>
    <x v="10"/>
    <x v="0"/>
    <x v="13"/>
    <x v="0"/>
    <x v="5"/>
    <n v="129"/>
    <x v="0"/>
    <n v="2"/>
    <x v="1"/>
    <n v="224"/>
    <x v="140"/>
    <n v="693520"/>
    <n v="470"/>
    <n v="7.833333333333333"/>
    <n v="429"/>
    <n v="297520080"/>
  </r>
  <r>
    <x v="256"/>
    <x v="10"/>
    <x v="0"/>
    <x v="52"/>
    <x v="27"/>
    <x v="4"/>
    <n v="118"/>
    <x v="6"/>
    <n v="3"/>
    <x v="2"/>
    <n v="127"/>
    <x v="251"/>
    <n v="660608"/>
    <n v="3282"/>
    <n v="54.7"/>
    <n v="472"/>
    <n v="311806976"/>
  </r>
  <r>
    <x v="256"/>
    <x v="10"/>
    <x v="0"/>
    <x v="115"/>
    <x v="9"/>
    <x v="4"/>
    <n v="130"/>
    <x v="19"/>
    <n v="3"/>
    <x v="2"/>
    <n v="201"/>
    <x v="118"/>
    <n v="254375"/>
    <n v="701"/>
    <n v="11.683333333333334"/>
    <n v="620"/>
    <n v="157712500"/>
  </r>
  <r>
    <x v="256"/>
    <x v="10"/>
    <x v="0"/>
    <x v="230"/>
    <x v="10"/>
    <x v="4"/>
    <n v="123"/>
    <x v="15"/>
    <n v="1"/>
    <x v="0"/>
    <n v="254"/>
    <x v="52"/>
    <n v="215383"/>
    <n v="2198"/>
    <n v="36.633333333333333"/>
    <n v="526"/>
    <n v="113291458"/>
  </r>
  <r>
    <x v="256"/>
    <x v="10"/>
    <x v="0"/>
    <x v="31"/>
    <x v="22"/>
    <x v="4"/>
    <n v="123"/>
    <x v="15"/>
    <n v="2"/>
    <x v="1"/>
    <n v="214"/>
    <x v="84"/>
    <n v="191554"/>
    <n v="3830"/>
    <n v="63.833333333333336"/>
    <n v="532"/>
    <n v="101906728"/>
  </r>
  <r>
    <x v="256"/>
    <x v="10"/>
    <x v="0"/>
    <x v="132"/>
    <x v="27"/>
    <x v="2"/>
    <n v="112"/>
    <x v="16"/>
    <n v="2"/>
    <x v="1"/>
    <n v="21"/>
    <x v="195"/>
    <n v="183500"/>
    <n v="1740"/>
    <n v="29"/>
    <n v="627"/>
    <n v="115054500"/>
  </r>
  <r>
    <x v="256"/>
    <x v="10"/>
    <x v="0"/>
    <x v="275"/>
    <x v="20"/>
    <x v="4"/>
    <n v="122"/>
    <x v="7"/>
    <n v="2"/>
    <x v="1"/>
    <n v="127"/>
    <x v="251"/>
    <n v="150236"/>
    <n v="2686"/>
    <n v="44.766666666666666"/>
    <n v="690"/>
    <n v="103662840"/>
  </r>
  <r>
    <x v="256"/>
    <x v="10"/>
    <x v="0"/>
    <x v="275"/>
    <x v="25"/>
    <x v="5"/>
    <n v="120"/>
    <x v="3"/>
    <n v="1"/>
    <x v="0"/>
    <n v="201"/>
    <x v="118"/>
    <n v="142237"/>
    <n v="4123"/>
    <n v="68.716666666666669"/>
    <n v="615"/>
    <n v="87475755"/>
  </r>
  <r>
    <x v="256"/>
    <x v="10"/>
    <x v="0"/>
    <x v="122"/>
    <x v="1"/>
    <x v="4"/>
    <n v="115"/>
    <x v="20"/>
    <n v="2"/>
    <x v="1"/>
    <n v="14"/>
    <x v="204"/>
    <n v="125149"/>
    <n v="2936"/>
    <n v="48.93333333333333"/>
    <n v="295"/>
    <n v="36918955"/>
  </r>
  <r>
    <x v="256"/>
    <x v="10"/>
    <x v="0"/>
    <x v="21"/>
    <x v="10"/>
    <x v="2"/>
    <n v="125"/>
    <x v="2"/>
    <n v="1"/>
    <x v="0"/>
    <n v="96"/>
    <x v="42"/>
    <n v="72053"/>
    <n v="2974"/>
    <n v="49.56666666666667"/>
    <n v="546"/>
    <n v="39340938"/>
  </r>
  <r>
    <x v="257"/>
    <x v="10"/>
    <x v="0"/>
    <x v="217"/>
    <x v="4"/>
    <x v="4"/>
    <n v="113"/>
    <x v="14"/>
    <n v="1"/>
    <x v="0"/>
    <n v="146"/>
    <x v="22"/>
    <n v="974931"/>
    <n v="3747"/>
    <n v="62.45"/>
    <n v="358"/>
    <n v="349025298"/>
  </r>
  <r>
    <x v="257"/>
    <x v="10"/>
    <x v="0"/>
    <x v="51"/>
    <x v="26"/>
    <x v="0"/>
    <n v="126"/>
    <x v="10"/>
    <n v="3"/>
    <x v="2"/>
    <n v="169"/>
    <x v="5"/>
    <n v="936530"/>
    <n v="732"/>
    <n v="12.2"/>
    <n v="318"/>
    <n v="297816540"/>
  </r>
  <r>
    <x v="257"/>
    <x v="10"/>
    <x v="0"/>
    <x v="36"/>
    <x v="27"/>
    <x v="3"/>
    <n v="132"/>
    <x v="18"/>
    <n v="1"/>
    <x v="0"/>
    <n v="239"/>
    <x v="258"/>
    <n v="932636"/>
    <n v="4059"/>
    <n v="67.650000000000006"/>
    <n v="466"/>
    <n v="434608376"/>
  </r>
  <r>
    <x v="257"/>
    <x v="10"/>
    <x v="0"/>
    <x v="20"/>
    <x v="24"/>
    <x v="4"/>
    <n v="117"/>
    <x v="12"/>
    <n v="2"/>
    <x v="1"/>
    <n v="22"/>
    <x v="264"/>
    <n v="878387"/>
    <n v="2143"/>
    <n v="35.716666666666669"/>
    <n v="438"/>
    <n v="384733506"/>
  </r>
  <r>
    <x v="257"/>
    <x v="10"/>
    <x v="0"/>
    <x v="192"/>
    <x v="25"/>
    <x v="3"/>
    <n v="128"/>
    <x v="11"/>
    <n v="3"/>
    <x v="2"/>
    <n v="31"/>
    <x v="226"/>
    <n v="661862"/>
    <n v="2194"/>
    <n v="36.56666666666667"/>
    <n v="536"/>
    <n v="354758032"/>
  </r>
  <r>
    <x v="257"/>
    <x v="10"/>
    <x v="0"/>
    <x v="221"/>
    <x v="15"/>
    <x v="0"/>
    <n v="132"/>
    <x v="18"/>
    <n v="2"/>
    <x v="1"/>
    <n v="145"/>
    <x v="94"/>
    <n v="542816"/>
    <n v="556"/>
    <n v="9.2666666666666675"/>
    <n v="649"/>
    <n v="352287584"/>
  </r>
  <r>
    <x v="257"/>
    <x v="10"/>
    <x v="0"/>
    <x v="167"/>
    <x v="17"/>
    <x v="4"/>
    <n v="132"/>
    <x v="18"/>
    <n v="3"/>
    <x v="2"/>
    <n v="147"/>
    <x v="125"/>
    <n v="533485"/>
    <n v="348"/>
    <n v="5.8"/>
    <n v="459"/>
    <n v="244869615"/>
  </r>
  <r>
    <x v="257"/>
    <x v="10"/>
    <x v="0"/>
    <x v="78"/>
    <x v="19"/>
    <x v="5"/>
    <n v="120"/>
    <x v="3"/>
    <n v="3"/>
    <x v="2"/>
    <n v="147"/>
    <x v="125"/>
    <n v="393865"/>
    <n v="518"/>
    <n v="8.6333333333333329"/>
    <n v="327"/>
    <n v="128793855"/>
  </r>
  <r>
    <x v="257"/>
    <x v="10"/>
    <x v="0"/>
    <x v="212"/>
    <x v="6"/>
    <x v="1"/>
    <n v="132"/>
    <x v="18"/>
    <n v="3"/>
    <x v="2"/>
    <n v="265"/>
    <x v="65"/>
    <n v="364544"/>
    <n v="4978"/>
    <n v="82.966666666666669"/>
    <n v="576"/>
    <n v="209977344"/>
  </r>
  <r>
    <x v="257"/>
    <x v="10"/>
    <x v="0"/>
    <x v="273"/>
    <x v="0"/>
    <x v="0"/>
    <n v="122"/>
    <x v="7"/>
    <n v="1"/>
    <x v="0"/>
    <n v="135"/>
    <x v="97"/>
    <n v="293323"/>
    <n v="4095"/>
    <n v="68.25"/>
    <n v="449"/>
    <n v="131702027"/>
  </r>
  <r>
    <x v="257"/>
    <x v="10"/>
    <x v="0"/>
    <x v="161"/>
    <x v="19"/>
    <x v="3"/>
    <n v="112"/>
    <x v="16"/>
    <n v="1"/>
    <x v="0"/>
    <n v="249"/>
    <x v="121"/>
    <n v="151356"/>
    <n v="1416"/>
    <n v="23.6"/>
    <n v="527"/>
    <n v="79764612"/>
  </r>
  <r>
    <x v="257"/>
    <x v="10"/>
    <x v="0"/>
    <x v="277"/>
    <x v="5"/>
    <x v="0"/>
    <n v="129"/>
    <x v="0"/>
    <n v="1"/>
    <x v="0"/>
    <n v="244"/>
    <x v="164"/>
    <n v="132273"/>
    <n v="3415"/>
    <n v="56.916666666666664"/>
    <n v="374"/>
    <n v="49470102"/>
  </r>
  <r>
    <x v="257"/>
    <x v="10"/>
    <x v="0"/>
    <x v="74"/>
    <x v="0"/>
    <x v="0"/>
    <n v="125"/>
    <x v="2"/>
    <n v="2"/>
    <x v="1"/>
    <n v="250"/>
    <x v="223"/>
    <n v="95218"/>
    <n v="2057"/>
    <n v="34.283333333333331"/>
    <n v="520"/>
    <n v="49513360"/>
  </r>
  <r>
    <x v="258"/>
    <x v="10"/>
    <x v="0"/>
    <x v="100"/>
    <x v="18"/>
    <x v="4"/>
    <n v="121"/>
    <x v="21"/>
    <n v="2"/>
    <x v="1"/>
    <n v="46"/>
    <x v="255"/>
    <n v="728081"/>
    <n v="2340"/>
    <n v="39"/>
    <n v="367"/>
    <n v="267205727"/>
  </r>
  <r>
    <x v="258"/>
    <x v="10"/>
    <x v="0"/>
    <x v="267"/>
    <x v="20"/>
    <x v="3"/>
    <n v="125"/>
    <x v="2"/>
    <n v="2"/>
    <x v="1"/>
    <n v="138"/>
    <x v="256"/>
    <n v="510004"/>
    <n v="3348"/>
    <n v="55.8"/>
    <n v="583"/>
    <n v="297332332"/>
  </r>
  <r>
    <x v="258"/>
    <x v="10"/>
    <x v="0"/>
    <x v="194"/>
    <x v="22"/>
    <x v="3"/>
    <n v="127"/>
    <x v="8"/>
    <n v="3"/>
    <x v="2"/>
    <n v="132"/>
    <x v="64"/>
    <n v="362447"/>
    <n v="917"/>
    <n v="15.283333333333333"/>
    <n v="333"/>
    <n v="120694851"/>
  </r>
  <r>
    <x v="258"/>
    <x v="10"/>
    <x v="0"/>
    <x v="121"/>
    <x v="25"/>
    <x v="3"/>
    <n v="117"/>
    <x v="12"/>
    <n v="2"/>
    <x v="1"/>
    <n v="6"/>
    <x v="237"/>
    <n v="349205"/>
    <n v="1803"/>
    <n v="30.05"/>
    <n v="370"/>
    <n v="129205850"/>
  </r>
  <r>
    <x v="258"/>
    <x v="10"/>
    <x v="0"/>
    <x v="145"/>
    <x v="25"/>
    <x v="4"/>
    <n v="128"/>
    <x v="11"/>
    <n v="1"/>
    <x v="0"/>
    <n v="195"/>
    <x v="12"/>
    <n v="220814"/>
    <n v="2847"/>
    <n v="47.45"/>
    <n v="690"/>
    <n v="152361660"/>
  </r>
  <r>
    <x v="258"/>
    <x v="10"/>
    <x v="0"/>
    <x v="59"/>
    <x v="16"/>
    <x v="4"/>
    <n v="125"/>
    <x v="2"/>
    <n v="1"/>
    <x v="0"/>
    <n v="146"/>
    <x v="22"/>
    <n v="187161"/>
    <n v="167"/>
    <n v="2.7833333333333332"/>
    <n v="591"/>
    <n v="110612151"/>
  </r>
  <r>
    <x v="258"/>
    <x v="10"/>
    <x v="0"/>
    <x v="71"/>
    <x v="12"/>
    <x v="4"/>
    <n v="128"/>
    <x v="11"/>
    <n v="3"/>
    <x v="2"/>
    <n v="193"/>
    <x v="219"/>
    <n v="55522"/>
    <n v="2672"/>
    <n v="44.533333333333331"/>
    <n v="354"/>
    <n v="19654788"/>
  </r>
  <r>
    <x v="259"/>
    <x v="10"/>
    <x v="0"/>
    <x v="45"/>
    <x v="19"/>
    <x v="1"/>
    <n v="118"/>
    <x v="6"/>
    <n v="1"/>
    <x v="0"/>
    <n v="3"/>
    <x v="85"/>
    <n v="895426"/>
    <n v="3333"/>
    <n v="55.55"/>
    <n v="685"/>
    <n v="613366810"/>
  </r>
  <r>
    <x v="260"/>
    <x v="10"/>
    <x v="0"/>
    <x v="38"/>
    <x v="21"/>
    <x v="3"/>
    <n v="115"/>
    <x v="20"/>
    <n v="2"/>
    <x v="1"/>
    <n v="26"/>
    <x v="182"/>
    <n v="946745"/>
    <n v="3811"/>
    <n v="63.516666666666666"/>
    <n v="586"/>
    <n v="554792570"/>
  </r>
  <r>
    <x v="260"/>
    <x v="10"/>
    <x v="0"/>
    <x v="34"/>
    <x v="19"/>
    <x v="5"/>
    <n v="118"/>
    <x v="6"/>
    <n v="3"/>
    <x v="2"/>
    <n v="181"/>
    <x v="76"/>
    <n v="912513"/>
    <n v="115"/>
    <n v="1.9166666666666667"/>
    <n v="536"/>
    <n v="489106968"/>
  </r>
  <r>
    <x v="260"/>
    <x v="10"/>
    <x v="0"/>
    <x v="291"/>
    <x v="18"/>
    <x v="3"/>
    <n v="124"/>
    <x v="4"/>
    <n v="3"/>
    <x v="2"/>
    <n v="71"/>
    <x v="175"/>
    <n v="896544"/>
    <n v="1304"/>
    <n v="21.733333333333334"/>
    <n v="529"/>
    <n v="474271776"/>
  </r>
  <r>
    <x v="260"/>
    <x v="10"/>
    <x v="0"/>
    <x v="151"/>
    <x v="22"/>
    <x v="5"/>
    <n v="121"/>
    <x v="21"/>
    <n v="2"/>
    <x v="1"/>
    <n v="214"/>
    <x v="84"/>
    <n v="809954"/>
    <n v="2008"/>
    <n v="33.466666666666669"/>
    <n v="670"/>
    <n v="542669180"/>
  </r>
  <r>
    <x v="260"/>
    <x v="10"/>
    <x v="0"/>
    <x v="63"/>
    <x v="1"/>
    <x v="5"/>
    <n v="129"/>
    <x v="0"/>
    <n v="3"/>
    <x v="2"/>
    <n v="32"/>
    <x v="31"/>
    <n v="615338"/>
    <n v="2043"/>
    <n v="34.049999999999997"/>
    <n v="364"/>
    <n v="223983032"/>
  </r>
  <r>
    <x v="260"/>
    <x v="10"/>
    <x v="0"/>
    <x v="53"/>
    <x v="9"/>
    <x v="3"/>
    <n v="125"/>
    <x v="2"/>
    <n v="3"/>
    <x v="2"/>
    <n v="182"/>
    <x v="103"/>
    <n v="615178"/>
    <n v="4434"/>
    <n v="73.900000000000006"/>
    <n v="672"/>
    <n v="413399616"/>
  </r>
  <r>
    <x v="260"/>
    <x v="10"/>
    <x v="0"/>
    <x v="306"/>
    <x v="10"/>
    <x v="0"/>
    <n v="112"/>
    <x v="16"/>
    <n v="3"/>
    <x v="2"/>
    <n v="47"/>
    <x v="170"/>
    <n v="512367"/>
    <n v="284"/>
    <n v="4.7333333333333334"/>
    <n v="485"/>
    <n v="248497995"/>
  </r>
  <r>
    <x v="260"/>
    <x v="10"/>
    <x v="0"/>
    <x v="221"/>
    <x v="3"/>
    <x v="3"/>
    <n v="129"/>
    <x v="0"/>
    <n v="3"/>
    <x v="2"/>
    <n v="44"/>
    <x v="46"/>
    <n v="462955"/>
    <n v="3351"/>
    <n v="55.85"/>
    <n v="428"/>
    <n v="198144740"/>
  </r>
  <r>
    <x v="260"/>
    <x v="10"/>
    <x v="0"/>
    <x v="298"/>
    <x v="21"/>
    <x v="4"/>
    <n v="126"/>
    <x v="10"/>
    <n v="3"/>
    <x v="2"/>
    <n v="263"/>
    <x v="107"/>
    <n v="437978"/>
    <n v="1809"/>
    <n v="30.15"/>
    <n v="450"/>
    <n v="197090100"/>
  </r>
  <r>
    <x v="260"/>
    <x v="10"/>
    <x v="0"/>
    <x v="139"/>
    <x v="11"/>
    <x v="5"/>
    <n v="132"/>
    <x v="18"/>
    <n v="3"/>
    <x v="2"/>
    <n v="79"/>
    <x v="98"/>
    <n v="340484"/>
    <n v="3817"/>
    <n v="63.616666666666667"/>
    <n v="563"/>
    <n v="191692492"/>
  </r>
  <r>
    <x v="260"/>
    <x v="10"/>
    <x v="0"/>
    <x v="5"/>
    <x v="7"/>
    <x v="0"/>
    <n v="114"/>
    <x v="9"/>
    <n v="1"/>
    <x v="0"/>
    <n v="35"/>
    <x v="66"/>
    <n v="300013"/>
    <n v="2033"/>
    <n v="33.883333333333333"/>
    <n v="532"/>
    <n v="159606916"/>
  </r>
  <r>
    <x v="261"/>
    <x v="10"/>
    <x v="0"/>
    <x v="8"/>
    <x v="23"/>
    <x v="3"/>
    <n v="113"/>
    <x v="14"/>
    <n v="3"/>
    <x v="2"/>
    <n v="256"/>
    <x v="57"/>
    <n v="970219"/>
    <n v="275"/>
    <n v="4.583333333333333"/>
    <n v="482"/>
    <n v="467645558"/>
  </r>
  <r>
    <x v="261"/>
    <x v="10"/>
    <x v="0"/>
    <x v="266"/>
    <x v="18"/>
    <x v="4"/>
    <n v="123"/>
    <x v="15"/>
    <n v="3"/>
    <x v="2"/>
    <n v="42"/>
    <x v="35"/>
    <n v="962753"/>
    <n v="2662"/>
    <n v="44.366666666666667"/>
    <n v="631"/>
    <n v="607497143"/>
  </r>
  <r>
    <x v="261"/>
    <x v="10"/>
    <x v="0"/>
    <x v="135"/>
    <x v="9"/>
    <x v="4"/>
    <n v="119"/>
    <x v="1"/>
    <n v="2"/>
    <x v="1"/>
    <n v="256"/>
    <x v="57"/>
    <n v="954429"/>
    <n v="1027"/>
    <n v="17.116666666666667"/>
    <n v="570"/>
    <n v="544024530"/>
  </r>
  <r>
    <x v="261"/>
    <x v="10"/>
    <x v="0"/>
    <x v="202"/>
    <x v="13"/>
    <x v="3"/>
    <n v="115"/>
    <x v="20"/>
    <n v="3"/>
    <x v="2"/>
    <n v="24"/>
    <x v="119"/>
    <n v="840365"/>
    <n v="633"/>
    <n v="10.55"/>
    <n v="607"/>
    <n v="510101555"/>
  </r>
  <r>
    <x v="261"/>
    <x v="10"/>
    <x v="0"/>
    <x v="271"/>
    <x v="17"/>
    <x v="0"/>
    <n v="112"/>
    <x v="16"/>
    <n v="2"/>
    <x v="1"/>
    <n v="247"/>
    <x v="6"/>
    <n v="770309"/>
    <n v="996"/>
    <n v="16.600000000000001"/>
    <n v="630"/>
    <n v="485294670"/>
  </r>
  <r>
    <x v="261"/>
    <x v="10"/>
    <x v="0"/>
    <x v="316"/>
    <x v="24"/>
    <x v="4"/>
    <n v="116"/>
    <x v="13"/>
    <n v="2"/>
    <x v="1"/>
    <n v="109"/>
    <x v="212"/>
    <n v="651128"/>
    <n v="821"/>
    <n v="13.683333333333334"/>
    <n v="696"/>
    <n v="453185088"/>
  </r>
  <r>
    <x v="261"/>
    <x v="10"/>
    <x v="0"/>
    <x v="196"/>
    <x v="3"/>
    <x v="4"/>
    <n v="113"/>
    <x v="14"/>
    <n v="1"/>
    <x v="0"/>
    <n v="258"/>
    <x v="169"/>
    <n v="499731"/>
    <n v="2900"/>
    <n v="48.333333333333336"/>
    <n v="698"/>
    <n v="348812238"/>
  </r>
  <r>
    <x v="261"/>
    <x v="10"/>
    <x v="0"/>
    <x v="185"/>
    <x v="20"/>
    <x v="1"/>
    <n v="122"/>
    <x v="7"/>
    <n v="2"/>
    <x v="1"/>
    <n v="99"/>
    <x v="162"/>
    <n v="424906"/>
    <n v="1404"/>
    <n v="23.4"/>
    <n v="335"/>
    <n v="142343510"/>
  </r>
  <r>
    <x v="261"/>
    <x v="10"/>
    <x v="0"/>
    <x v="144"/>
    <x v="11"/>
    <x v="0"/>
    <n v="126"/>
    <x v="10"/>
    <n v="2"/>
    <x v="1"/>
    <n v="139"/>
    <x v="23"/>
    <n v="355144"/>
    <n v="4011"/>
    <n v="66.849999999999994"/>
    <n v="581"/>
    <n v="206338664"/>
  </r>
  <r>
    <x v="261"/>
    <x v="10"/>
    <x v="0"/>
    <x v="186"/>
    <x v="26"/>
    <x v="0"/>
    <n v="119"/>
    <x v="1"/>
    <n v="2"/>
    <x v="1"/>
    <n v="162"/>
    <x v="68"/>
    <n v="9425"/>
    <n v="4014"/>
    <n v="66.900000000000006"/>
    <n v="478"/>
    <n v="4505150"/>
  </r>
  <r>
    <x v="262"/>
    <x v="10"/>
    <x v="0"/>
    <x v="5"/>
    <x v="20"/>
    <x v="3"/>
    <n v="119"/>
    <x v="1"/>
    <n v="2"/>
    <x v="1"/>
    <n v="200"/>
    <x v="128"/>
    <n v="993187"/>
    <n v="1075"/>
    <n v="17.916666666666668"/>
    <n v="342"/>
    <n v="339669954"/>
  </r>
  <r>
    <x v="262"/>
    <x v="10"/>
    <x v="0"/>
    <x v="283"/>
    <x v="21"/>
    <x v="3"/>
    <n v="126"/>
    <x v="10"/>
    <n v="2"/>
    <x v="1"/>
    <n v="123"/>
    <x v="61"/>
    <n v="980992"/>
    <n v="247"/>
    <n v="4.1166666666666663"/>
    <n v="549"/>
    <n v="538564608"/>
  </r>
  <r>
    <x v="262"/>
    <x v="10"/>
    <x v="0"/>
    <x v="125"/>
    <x v="23"/>
    <x v="3"/>
    <n v="112"/>
    <x v="16"/>
    <n v="2"/>
    <x v="1"/>
    <n v="33"/>
    <x v="20"/>
    <n v="830140"/>
    <n v="1061"/>
    <n v="17.683333333333334"/>
    <n v="458"/>
    <n v="380204120"/>
  </r>
  <r>
    <x v="262"/>
    <x v="10"/>
    <x v="0"/>
    <x v="214"/>
    <x v="27"/>
    <x v="1"/>
    <n v="124"/>
    <x v="4"/>
    <n v="1"/>
    <x v="0"/>
    <n v="11"/>
    <x v="115"/>
    <n v="801170"/>
    <n v="639"/>
    <n v="10.65"/>
    <n v="697"/>
    <n v="558415490"/>
  </r>
  <r>
    <x v="262"/>
    <x v="10"/>
    <x v="0"/>
    <x v="92"/>
    <x v="23"/>
    <x v="2"/>
    <n v="123"/>
    <x v="15"/>
    <n v="3"/>
    <x v="2"/>
    <n v="158"/>
    <x v="86"/>
    <n v="778461"/>
    <n v="116"/>
    <n v="1.9333333333333333"/>
    <n v="450"/>
    <n v="350307450"/>
  </r>
  <r>
    <x v="262"/>
    <x v="10"/>
    <x v="0"/>
    <x v="145"/>
    <x v="10"/>
    <x v="5"/>
    <n v="126"/>
    <x v="10"/>
    <n v="1"/>
    <x v="0"/>
    <n v="191"/>
    <x v="220"/>
    <n v="653407"/>
    <n v="2687"/>
    <n v="44.783333333333331"/>
    <n v="423"/>
    <n v="276391161"/>
  </r>
  <r>
    <x v="262"/>
    <x v="10"/>
    <x v="0"/>
    <x v="279"/>
    <x v="16"/>
    <x v="5"/>
    <n v="125"/>
    <x v="2"/>
    <n v="2"/>
    <x v="1"/>
    <n v="14"/>
    <x v="204"/>
    <n v="555309"/>
    <n v="4343"/>
    <n v="72.38333333333334"/>
    <n v="456"/>
    <n v="253220904"/>
  </r>
  <r>
    <x v="262"/>
    <x v="10"/>
    <x v="0"/>
    <x v="208"/>
    <x v="23"/>
    <x v="2"/>
    <n v="132"/>
    <x v="18"/>
    <n v="2"/>
    <x v="1"/>
    <n v="91"/>
    <x v="18"/>
    <n v="378255"/>
    <n v="2961"/>
    <n v="49.35"/>
    <n v="442"/>
    <n v="167188710"/>
  </r>
  <r>
    <x v="262"/>
    <x v="10"/>
    <x v="0"/>
    <x v="132"/>
    <x v="9"/>
    <x v="2"/>
    <n v="118"/>
    <x v="6"/>
    <n v="1"/>
    <x v="0"/>
    <n v="13"/>
    <x v="200"/>
    <n v="337734"/>
    <n v="1114"/>
    <n v="18.566666666666666"/>
    <n v="594"/>
    <n v="200613996"/>
  </r>
  <r>
    <x v="262"/>
    <x v="10"/>
    <x v="0"/>
    <x v="12"/>
    <x v="20"/>
    <x v="3"/>
    <n v="118"/>
    <x v="6"/>
    <n v="3"/>
    <x v="2"/>
    <n v="101"/>
    <x v="92"/>
    <n v="37843"/>
    <n v="4286"/>
    <n v="71.433333333333337"/>
    <n v="526"/>
    <n v="19905418"/>
  </r>
  <r>
    <x v="262"/>
    <x v="10"/>
    <x v="0"/>
    <x v="251"/>
    <x v="22"/>
    <x v="5"/>
    <n v="113"/>
    <x v="14"/>
    <n v="3"/>
    <x v="2"/>
    <n v="70"/>
    <x v="189"/>
    <n v="29014"/>
    <n v="3017"/>
    <n v="50.283333333333331"/>
    <n v="452"/>
    <n v="13114328"/>
  </r>
  <r>
    <x v="262"/>
    <x v="10"/>
    <x v="0"/>
    <x v="78"/>
    <x v="14"/>
    <x v="3"/>
    <n v="126"/>
    <x v="10"/>
    <n v="3"/>
    <x v="2"/>
    <n v="197"/>
    <x v="155"/>
    <n v="1982"/>
    <n v="709"/>
    <n v="11.816666666666666"/>
    <n v="696"/>
    <n v="1379472"/>
  </r>
  <r>
    <x v="263"/>
    <x v="10"/>
    <x v="0"/>
    <x v="229"/>
    <x v="29"/>
    <x v="5"/>
    <n v="125"/>
    <x v="2"/>
    <n v="3"/>
    <x v="2"/>
    <n v="140"/>
    <x v="123"/>
    <n v="954516"/>
    <n v="4669"/>
    <n v="77.816666666666663"/>
    <n v="530"/>
    <n v="505893480"/>
  </r>
  <r>
    <x v="263"/>
    <x v="10"/>
    <x v="0"/>
    <x v="267"/>
    <x v="20"/>
    <x v="4"/>
    <n v="114"/>
    <x v="9"/>
    <n v="1"/>
    <x v="0"/>
    <n v="43"/>
    <x v="210"/>
    <n v="937251"/>
    <n v="1784"/>
    <n v="29.733333333333334"/>
    <n v="504"/>
    <n v="472374504"/>
  </r>
  <r>
    <x v="263"/>
    <x v="10"/>
    <x v="0"/>
    <x v="192"/>
    <x v="21"/>
    <x v="4"/>
    <n v="128"/>
    <x v="11"/>
    <n v="3"/>
    <x v="2"/>
    <n v="177"/>
    <x v="137"/>
    <n v="844789"/>
    <n v="769"/>
    <n v="12.816666666666666"/>
    <n v="668"/>
    <n v="564319052"/>
  </r>
  <r>
    <x v="263"/>
    <x v="10"/>
    <x v="0"/>
    <x v="2"/>
    <x v="14"/>
    <x v="5"/>
    <n v="114"/>
    <x v="9"/>
    <n v="3"/>
    <x v="2"/>
    <n v="261"/>
    <x v="146"/>
    <n v="829779"/>
    <n v="2432"/>
    <n v="40.533333333333331"/>
    <n v="520"/>
    <n v="431485080"/>
  </r>
  <r>
    <x v="263"/>
    <x v="10"/>
    <x v="0"/>
    <x v="177"/>
    <x v="12"/>
    <x v="5"/>
    <n v="133"/>
    <x v="5"/>
    <n v="1"/>
    <x v="0"/>
    <n v="216"/>
    <x v="89"/>
    <n v="821481"/>
    <n v="3284"/>
    <n v="54.733333333333334"/>
    <n v="291"/>
    <n v="239050971"/>
  </r>
  <r>
    <x v="263"/>
    <x v="10"/>
    <x v="0"/>
    <x v="60"/>
    <x v="11"/>
    <x v="5"/>
    <n v="124"/>
    <x v="4"/>
    <n v="2"/>
    <x v="1"/>
    <n v="93"/>
    <x v="141"/>
    <n v="720088"/>
    <n v="1655"/>
    <n v="27.583333333333332"/>
    <n v="693"/>
    <n v="499020984"/>
  </r>
  <r>
    <x v="263"/>
    <x v="10"/>
    <x v="0"/>
    <x v="10"/>
    <x v="15"/>
    <x v="3"/>
    <n v="117"/>
    <x v="12"/>
    <n v="1"/>
    <x v="0"/>
    <n v="34"/>
    <x v="266"/>
    <n v="719093"/>
    <n v="4403"/>
    <n v="73.38333333333334"/>
    <n v="281"/>
    <n v="202065133"/>
  </r>
  <r>
    <x v="263"/>
    <x v="10"/>
    <x v="0"/>
    <x v="12"/>
    <x v="21"/>
    <x v="4"/>
    <n v="113"/>
    <x v="14"/>
    <n v="3"/>
    <x v="2"/>
    <n v="20"/>
    <x v="87"/>
    <n v="688872"/>
    <n v="1856"/>
    <n v="30.933333333333334"/>
    <n v="538"/>
    <n v="370613136"/>
  </r>
  <r>
    <x v="263"/>
    <x v="10"/>
    <x v="0"/>
    <x v="237"/>
    <x v="10"/>
    <x v="5"/>
    <n v="114"/>
    <x v="9"/>
    <n v="2"/>
    <x v="1"/>
    <n v="61"/>
    <x v="240"/>
    <n v="328865"/>
    <n v="2829"/>
    <n v="47.15"/>
    <n v="419"/>
    <n v="137794435"/>
  </r>
  <r>
    <x v="263"/>
    <x v="10"/>
    <x v="0"/>
    <x v="89"/>
    <x v="20"/>
    <x v="5"/>
    <n v="132"/>
    <x v="18"/>
    <n v="2"/>
    <x v="1"/>
    <n v="5"/>
    <x v="224"/>
    <n v="142080"/>
    <n v="1551"/>
    <n v="25.85"/>
    <n v="383"/>
    <n v="54416640"/>
  </r>
  <r>
    <x v="263"/>
    <x v="10"/>
    <x v="0"/>
    <x v="125"/>
    <x v="2"/>
    <x v="1"/>
    <n v="127"/>
    <x v="8"/>
    <n v="1"/>
    <x v="0"/>
    <n v="16"/>
    <x v="19"/>
    <n v="56536"/>
    <n v="625"/>
    <n v="10.416666666666666"/>
    <n v="631"/>
    <n v="35674216"/>
  </r>
  <r>
    <x v="263"/>
    <x v="10"/>
    <x v="0"/>
    <x v="81"/>
    <x v="0"/>
    <x v="5"/>
    <n v="112"/>
    <x v="16"/>
    <n v="1"/>
    <x v="0"/>
    <n v="93"/>
    <x v="141"/>
    <n v="27475"/>
    <n v="1548"/>
    <n v="25.8"/>
    <n v="561"/>
    <n v="15413475"/>
  </r>
  <r>
    <x v="263"/>
    <x v="10"/>
    <x v="0"/>
    <x v="178"/>
    <x v="15"/>
    <x v="5"/>
    <n v="118"/>
    <x v="6"/>
    <n v="2"/>
    <x v="1"/>
    <n v="199"/>
    <x v="45"/>
    <n v="3626"/>
    <n v="209"/>
    <n v="3.4833333333333334"/>
    <n v="572"/>
    <n v="2074072"/>
  </r>
  <r>
    <x v="264"/>
    <x v="10"/>
    <x v="0"/>
    <x v="284"/>
    <x v="29"/>
    <x v="2"/>
    <n v="116"/>
    <x v="13"/>
    <n v="3"/>
    <x v="2"/>
    <n v="231"/>
    <x v="165"/>
    <n v="984118"/>
    <n v="1875"/>
    <n v="31.25"/>
    <n v="575"/>
    <n v="565867850"/>
  </r>
  <r>
    <x v="264"/>
    <x v="10"/>
    <x v="0"/>
    <x v="308"/>
    <x v="23"/>
    <x v="4"/>
    <n v="118"/>
    <x v="6"/>
    <n v="2"/>
    <x v="1"/>
    <n v="241"/>
    <x v="101"/>
    <n v="976212"/>
    <n v="1870"/>
    <n v="31.166666666666668"/>
    <n v="426"/>
    <n v="415866312"/>
  </r>
  <r>
    <x v="264"/>
    <x v="10"/>
    <x v="0"/>
    <x v="69"/>
    <x v="9"/>
    <x v="5"/>
    <n v="127"/>
    <x v="8"/>
    <n v="2"/>
    <x v="1"/>
    <n v="34"/>
    <x v="266"/>
    <n v="950560"/>
    <n v="3645"/>
    <n v="60.75"/>
    <n v="318"/>
    <n v="302278080"/>
  </r>
  <r>
    <x v="264"/>
    <x v="10"/>
    <x v="0"/>
    <x v="115"/>
    <x v="1"/>
    <x v="4"/>
    <n v="120"/>
    <x v="3"/>
    <n v="3"/>
    <x v="2"/>
    <n v="109"/>
    <x v="212"/>
    <n v="927463"/>
    <n v="3869"/>
    <n v="64.483333333333334"/>
    <n v="547"/>
    <n v="507322261"/>
  </r>
  <r>
    <x v="264"/>
    <x v="10"/>
    <x v="0"/>
    <x v="21"/>
    <x v="21"/>
    <x v="5"/>
    <n v="131"/>
    <x v="17"/>
    <n v="1"/>
    <x v="0"/>
    <n v="136"/>
    <x v="13"/>
    <n v="871040"/>
    <n v="4184"/>
    <n v="69.733333333333334"/>
    <n v="503"/>
    <n v="438133120"/>
  </r>
  <r>
    <x v="264"/>
    <x v="10"/>
    <x v="0"/>
    <x v="284"/>
    <x v="23"/>
    <x v="4"/>
    <n v="130"/>
    <x v="19"/>
    <n v="3"/>
    <x v="2"/>
    <n v="15"/>
    <x v="192"/>
    <n v="852610"/>
    <n v="4716"/>
    <n v="78.599999999999994"/>
    <n v="620"/>
    <n v="528618200"/>
  </r>
  <r>
    <x v="264"/>
    <x v="10"/>
    <x v="0"/>
    <x v="164"/>
    <x v="14"/>
    <x v="4"/>
    <n v="128"/>
    <x v="11"/>
    <n v="3"/>
    <x v="2"/>
    <n v="3"/>
    <x v="85"/>
    <n v="834600"/>
    <n v="4925"/>
    <n v="82.083333333333329"/>
    <n v="684"/>
    <n v="570866400"/>
  </r>
  <r>
    <x v="264"/>
    <x v="10"/>
    <x v="0"/>
    <x v="282"/>
    <x v="1"/>
    <x v="4"/>
    <n v="113"/>
    <x v="14"/>
    <n v="2"/>
    <x v="1"/>
    <n v="132"/>
    <x v="64"/>
    <n v="808587"/>
    <n v="1480"/>
    <n v="24.666666666666668"/>
    <n v="316"/>
    <n v="255513492"/>
  </r>
  <r>
    <x v="264"/>
    <x v="10"/>
    <x v="0"/>
    <x v="25"/>
    <x v="14"/>
    <x v="4"/>
    <n v="118"/>
    <x v="6"/>
    <n v="3"/>
    <x v="2"/>
    <n v="81"/>
    <x v="157"/>
    <n v="802423"/>
    <n v="2835"/>
    <n v="47.25"/>
    <n v="452"/>
    <n v="362695196"/>
  </r>
  <r>
    <x v="264"/>
    <x v="10"/>
    <x v="0"/>
    <x v="125"/>
    <x v="3"/>
    <x v="4"/>
    <n v="120"/>
    <x v="3"/>
    <n v="1"/>
    <x v="0"/>
    <n v="69"/>
    <x v="109"/>
    <n v="785003"/>
    <n v="1109"/>
    <n v="18.483333333333334"/>
    <n v="470"/>
    <n v="368951410"/>
  </r>
  <r>
    <x v="264"/>
    <x v="10"/>
    <x v="0"/>
    <x v="223"/>
    <x v="15"/>
    <x v="4"/>
    <n v="117"/>
    <x v="12"/>
    <n v="1"/>
    <x v="0"/>
    <n v="54"/>
    <x v="63"/>
    <n v="771256"/>
    <n v="2170"/>
    <n v="36.166666666666664"/>
    <n v="486"/>
    <n v="374830416"/>
  </r>
  <r>
    <x v="264"/>
    <x v="10"/>
    <x v="0"/>
    <x v="45"/>
    <x v="29"/>
    <x v="5"/>
    <n v="118"/>
    <x v="6"/>
    <n v="2"/>
    <x v="1"/>
    <n v="71"/>
    <x v="175"/>
    <n v="619680"/>
    <n v="4380"/>
    <n v="73"/>
    <n v="312"/>
    <n v="193340160"/>
  </r>
  <r>
    <x v="264"/>
    <x v="10"/>
    <x v="0"/>
    <x v="217"/>
    <x v="28"/>
    <x v="5"/>
    <n v="121"/>
    <x v="21"/>
    <n v="3"/>
    <x v="2"/>
    <n v="155"/>
    <x v="73"/>
    <n v="547727"/>
    <n v="2169"/>
    <n v="36.15"/>
    <n v="493"/>
    <n v="270029411"/>
  </r>
  <r>
    <x v="264"/>
    <x v="10"/>
    <x v="0"/>
    <x v="308"/>
    <x v="18"/>
    <x v="5"/>
    <n v="122"/>
    <x v="7"/>
    <n v="1"/>
    <x v="0"/>
    <n v="45"/>
    <x v="209"/>
    <n v="533935"/>
    <n v="730"/>
    <n v="12.166666666666666"/>
    <n v="333"/>
    <n v="177800355"/>
  </r>
  <r>
    <x v="264"/>
    <x v="10"/>
    <x v="0"/>
    <x v="88"/>
    <x v="21"/>
    <x v="5"/>
    <n v="124"/>
    <x v="4"/>
    <n v="3"/>
    <x v="2"/>
    <n v="125"/>
    <x v="205"/>
    <n v="475393"/>
    <n v="2303"/>
    <n v="38.383333333333333"/>
    <n v="653"/>
    <n v="310431629"/>
  </r>
  <r>
    <x v="264"/>
    <x v="10"/>
    <x v="0"/>
    <x v="264"/>
    <x v="13"/>
    <x v="2"/>
    <n v="117"/>
    <x v="12"/>
    <n v="1"/>
    <x v="0"/>
    <n v="90"/>
    <x v="70"/>
    <n v="474760"/>
    <n v="2254"/>
    <n v="37.56666666666667"/>
    <n v="585"/>
    <n v="277734600"/>
  </r>
  <r>
    <x v="264"/>
    <x v="10"/>
    <x v="0"/>
    <x v="293"/>
    <x v="19"/>
    <x v="4"/>
    <n v="112"/>
    <x v="16"/>
    <n v="1"/>
    <x v="0"/>
    <n v="233"/>
    <x v="218"/>
    <n v="415369"/>
    <n v="333"/>
    <n v="5.55"/>
    <n v="670"/>
    <n v="278297230"/>
  </r>
  <r>
    <x v="264"/>
    <x v="10"/>
    <x v="0"/>
    <x v="252"/>
    <x v="10"/>
    <x v="4"/>
    <n v="121"/>
    <x v="21"/>
    <n v="2"/>
    <x v="1"/>
    <n v="100"/>
    <x v="36"/>
    <n v="361677"/>
    <n v="4552"/>
    <n v="75.86666666666666"/>
    <n v="388"/>
    <n v="140330676"/>
  </r>
  <r>
    <x v="264"/>
    <x v="10"/>
    <x v="0"/>
    <x v="67"/>
    <x v="23"/>
    <x v="4"/>
    <n v="115"/>
    <x v="20"/>
    <n v="2"/>
    <x v="1"/>
    <n v="242"/>
    <x v="105"/>
    <n v="304904"/>
    <n v="811"/>
    <n v="13.516666666666667"/>
    <n v="485"/>
    <n v="147878440"/>
  </r>
  <r>
    <x v="264"/>
    <x v="10"/>
    <x v="0"/>
    <x v="131"/>
    <x v="4"/>
    <x v="3"/>
    <n v="122"/>
    <x v="7"/>
    <n v="2"/>
    <x v="1"/>
    <n v="149"/>
    <x v="227"/>
    <n v="258849"/>
    <n v="3379"/>
    <n v="56.31666666666667"/>
    <n v="529"/>
    <n v="136931121"/>
  </r>
  <r>
    <x v="265"/>
    <x v="10"/>
    <x v="0"/>
    <x v="221"/>
    <x v="8"/>
    <x v="3"/>
    <n v="133"/>
    <x v="5"/>
    <n v="3"/>
    <x v="2"/>
    <n v="256"/>
    <x v="57"/>
    <n v="990261"/>
    <n v="1432"/>
    <n v="23.866666666666667"/>
    <n v="303"/>
    <n v="300049083"/>
  </r>
  <r>
    <x v="265"/>
    <x v="10"/>
    <x v="0"/>
    <x v="185"/>
    <x v="0"/>
    <x v="3"/>
    <n v="119"/>
    <x v="1"/>
    <n v="2"/>
    <x v="1"/>
    <n v="64"/>
    <x v="199"/>
    <n v="894260"/>
    <n v="171"/>
    <n v="2.85"/>
    <n v="369"/>
    <n v="329981940"/>
  </r>
  <r>
    <x v="266"/>
    <x v="11"/>
    <x v="0"/>
    <x v="168"/>
    <x v="16"/>
    <x v="4"/>
    <n v="123"/>
    <x v="15"/>
    <n v="2"/>
    <x v="1"/>
    <n v="132"/>
    <x v="64"/>
    <n v="584054"/>
    <n v="817"/>
    <n v="13.616666666666667"/>
    <n v="463"/>
    <n v="270417002"/>
  </r>
  <r>
    <x v="266"/>
    <x v="11"/>
    <x v="0"/>
    <x v="102"/>
    <x v="5"/>
    <x v="4"/>
    <n v="115"/>
    <x v="20"/>
    <n v="3"/>
    <x v="2"/>
    <n v="242"/>
    <x v="105"/>
    <n v="397874"/>
    <n v="1431"/>
    <n v="23.85"/>
    <n v="548"/>
    <n v="218034952"/>
  </r>
  <r>
    <x v="266"/>
    <x v="11"/>
    <x v="0"/>
    <x v="17"/>
    <x v="19"/>
    <x v="4"/>
    <n v="132"/>
    <x v="18"/>
    <n v="3"/>
    <x v="2"/>
    <n v="133"/>
    <x v="4"/>
    <n v="396165"/>
    <n v="476"/>
    <n v="7.9333333333333336"/>
    <n v="385"/>
    <n v="152523525"/>
  </r>
  <r>
    <x v="266"/>
    <x v="11"/>
    <x v="0"/>
    <x v="177"/>
    <x v="19"/>
    <x v="3"/>
    <n v="122"/>
    <x v="7"/>
    <n v="1"/>
    <x v="0"/>
    <n v="179"/>
    <x v="11"/>
    <n v="340791"/>
    <n v="624"/>
    <n v="10.4"/>
    <n v="316"/>
    <n v="107689956"/>
  </r>
  <r>
    <x v="266"/>
    <x v="11"/>
    <x v="0"/>
    <x v="141"/>
    <x v="3"/>
    <x v="4"/>
    <n v="121"/>
    <x v="21"/>
    <n v="3"/>
    <x v="2"/>
    <n v="30"/>
    <x v="2"/>
    <n v="205806"/>
    <n v="2957"/>
    <n v="49.283333333333331"/>
    <n v="690"/>
    <n v="142006140"/>
  </r>
  <r>
    <x v="266"/>
    <x v="11"/>
    <x v="0"/>
    <x v="5"/>
    <x v="13"/>
    <x v="4"/>
    <n v="119"/>
    <x v="1"/>
    <n v="1"/>
    <x v="0"/>
    <n v="268"/>
    <x v="253"/>
    <n v="106031"/>
    <n v="1380"/>
    <n v="23"/>
    <n v="506"/>
    <n v="53651686"/>
  </r>
  <r>
    <x v="267"/>
    <x v="11"/>
    <x v="0"/>
    <x v="177"/>
    <x v="25"/>
    <x v="4"/>
    <n v="112"/>
    <x v="16"/>
    <n v="3"/>
    <x v="2"/>
    <n v="45"/>
    <x v="209"/>
    <n v="997786"/>
    <n v="1368"/>
    <n v="22.8"/>
    <n v="533"/>
    <n v="531819938"/>
  </r>
  <r>
    <x v="267"/>
    <x v="11"/>
    <x v="0"/>
    <x v="41"/>
    <x v="17"/>
    <x v="3"/>
    <n v="124"/>
    <x v="4"/>
    <n v="3"/>
    <x v="2"/>
    <n v="17"/>
    <x v="177"/>
    <n v="925943"/>
    <n v="943"/>
    <n v="15.716666666666667"/>
    <n v="504"/>
    <n v="466675272"/>
  </r>
  <r>
    <x v="267"/>
    <x v="11"/>
    <x v="0"/>
    <x v="40"/>
    <x v="7"/>
    <x v="3"/>
    <n v="114"/>
    <x v="9"/>
    <n v="1"/>
    <x v="0"/>
    <n v="125"/>
    <x v="205"/>
    <n v="779288"/>
    <n v="1914"/>
    <n v="31.9"/>
    <n v="316"/>
    <n v="246255008"/>
  </r>
  <r>
    <x v="267"/>
    <x v="11"/>
    <x v="0"/>
    <x v="23"/>
    <x v="21"/>
    <x v="2"/>
    <n v="126"/>
    <x v="10"/>
    <n v="1"/>
    <x v="0"/>
    <n v="121"/>
    <x v="126"/>
    <n v="623633"/>
    <n v="553"/>
    <n v="9.2166666666666668"/>
    <n v="414"/>
    <n v="258184062"/>
  </r>
  <r>
    <x v="267"/>
    <x v="11"/>
    <x v="0"/>
    <x v="165"/>
    <x v="23"/>
    <x v="3"/>
    <n v="115"/>
    <x v="20"/>
    <n v="2"/>
    <x v="1"/>
    <n v="80"/>
    <x v="96"/>
    <n v="592661"/>
    <n v="602"/>
    <n v="10.033333333333333"/>
    <n v="613"/>
    <n v="363301193"/>
  </r>
  <r>
    <x v="267"/>
    <x v="11"/>
    <x v="0"/>
    <x v="76"/>
    <x v="27"/>
    <x v="4"/>
    <n v="133"/>
    <x v="5"/>
    <n v="1"/>
    <x v="0"/>
    <n v="32"/>
    <x v="31"/>
    <n v="483838"/>
    <n v="2055"/>
    <n v="34.25"/>
    <n v="643"/>
    <n v="311107834"/>
  </r>
  <r>
    <x v="267"/>
    <x v="11"/>
    <x v="0"/>
    <x v="74"/>
    <x v="18"/>
    <x v="3"/>
    <n v="122"/>
    <x v="7"/>
    <n v="3"/>
    <x v="2"/>
    <n v="163"/>
    <x v="143"/>
    <n v="476080"/>
    <n v="4648"/>
    <n v="77.466666666666669"/>
    <n v="474"/>
    <n v="225661920"/>
  </r>
  <r>
    <x v="267"/>
    <x v="11"/>
    <x v="0"/>
    <x v="175"/>
    <x v="3"/>
    <x v="5"/>
    <n v="127"/>
    <x v="8"/>
    <n v="3"/>
    <x v="2"/>
    <n v="136"/>
    <x v="13"/>
    <n v="352892"/>
    <n v="4913"/>
    <n v="81.88333333333334"/>
    <n v="481"/>
    <n v="169741052"/>
  </r>
  <r>
    <x v="267"/>
    <x v="11"/>
    <x v="0"/>
    <x v="249"/>
    <x v="5"/>
    <x v="3"/>
    <n v="124"/>
    <x v="4"/>
    <n v="2"/>
    <x v="1"/>
    <n v="189"/>
    <x v="132"/>
    <n v="271930"/>
    <n v="4705"/>
    <n v="78.416666666666671"/>
    <n v="610"/>
    <n v="165877300"/>
  </r>
  <r>
    <x v="267"/>
    <x v="11"/>
    <x v="0"/>
    <x v="191"/>
    <x v="22"/>
    <x v="0"/>
    <n v="132"/>
    <x v="18"/>
    <n v="2"/>
    <x v="1"/>
    <n v="169"/>
    <x v="5"/>
    <n v="76706"/>
    <n v="2972"/>
    <n v="49.533333333333331"/>
    <n v="377"/>
    <n v="28918162"/>
  </r>
  <r>
    <x v="268"/>
    <x v="11"/>
    <x v="0"/>
    <x v="163"/>
    <x v="26"/>
    <x v="0"/>
    <n v="130"/>
    <x v="19"/>
    <n v="2"/>
    <x v="1"/>
    <n v="157"/>
    <x v="233"/>
    <n v="918542"/>
    <n v="1922"/>
    <n v="32.033333333333331"/>
    <n v="437"/>
    <n v="401402854"/>
  </r>
  <r>
    <x v="268"/>
    <x v="11"/>
    <x v="0"/>
    <x v="299"/>
    <x v="20"/>
    <x v="0"/>
    <n v="129"/>
    <x v="0"/>
    <n v="1"/>
    <x v="0"/>
    <n v="4"/>
    <x v="100"/>
    <n v="780118"/>
    <n v="3234"/>
    <n v="53.9"/>
    <n v="652"/>
    <n v="508636936"/>
  </r>
  <r>
    <x v="268"/>
    <x v="11"/>
    <x v="0"/>
    <x v="60"/>
    <x v="21"/>
    <x v="0"/>
    <n v="113"/>
    <x v="14"/>
    <n v="1"/>
    <x v="0"/>
    <n v="30"/>
    <x v="2"/>
    <n v="770935"/>
    <n v="4490"/>
    <n v="74.833333333333329"/>
    <n v="581"/>
    <n v="447913235"/>
  </r>
  <r>
    <x v="268"/>
    <x v="11"/>
    <x v="0"/>
    <x v="196"/>
    <x v="17"/>
    <x v="0"/>
    <n v="113"/>
    <x v="14"/>
    <n v="1"/>
    <x v="0"/>
    <n v="232"/>
    <x v="215"/>
    <n v="745182"/>
    <n v="4234"/>
    <n v="70.566666666666663"/>
    <n v="362"/>
    <n v="269755884"/>
  </r>
  <r>
    <x v="268"/>
    <x v="11"/>
    <x v="0"/>
    <x v="147"/>
    <x v="1"/>
    <x v="0"/>
    <n v="128"/>
    <x v="11"/>
    <n v="1"/>
    <x v="0"/>
    <n v="203"/>
    <x v="225"/>
    <n v="734524"/>
    <n v="700"/>
    <n v="11.666666666666666"/>
    <n v="676"/>
    <n v="496538224"/>
  </r>
  <r>
    <x v="268"/>
    <x v="11"/>
    <x v="0"/>
    <x v="166"/>
    <x v="28"/>
    <x v="0"/>
    <n v="119"/>
    <x v="1"/>
    <n v="2"/>
    <x v="1"/>
    <n v="70"/>
    <x v="189"/>
    <n v="660757"/>
    <n v="3702"/>
    <n v="61.7"/>
    <n v="387"/>
    <n v="255712959"/>
  </r>
  <r>
    <x v="268"/>
    <x v="11"/>
    <x v="0"/>
    <x v="148"/>
    <x v="7"/>
    <x v="0"/>
    <n v="119"/>
    <x v="1"/>
    <n v="2"/>
    <x v="1"/>
    <n v="138"/>
    <x v="256"/>
    <n v="644552"/>
    <n v="2084"/>
    <n v="34.733333333333334"/>
    <n v="653"/>
    <n v="420892456"/>
  </r>
  <r>
    <x v="268"/>
    <x v="11"/>
    <x v="0"/>
    <x v="172"/>
    <x v="17"/>
    <x v="0"/>
    <n v="115"/>
    <x v="20"/>
    <n v="3"/>
    <x v="2"/>
    <n v="46"/>
    <x v="255"/>
    <n v="574614"/>
    <n v="2764"/>
    <n v="46.06666666666667"/>
    <n v="422"/>
    <n v="242487108"/>
  </r>
  <r>
    <x v="268"/>
    <x v="11"/>
    <x v="0"/>
    <x v="39"/>
    <x v="17"/>
    <x v="0"/>
    <n v="114"/>
    <x v="9"/>
    <n v="3"/>
    <x v="2"/>
    <n v="61"/>
    <x v="240"/>
    <n v="534077"/>
    <n v="1928"/>
    <n v="32.133333333333333"/>
    <n v="608"/>
    <n v="324718816"/>
  </r>
  <r>
    <x v="268"/>
    <x v="11"/>
    <x v="0"/>
    <x v="102"/>
    <x v="14"/>
    <x v="0"/>
    <n v="129"/>
    <x v="0"/>
    <n v="3"/>
    <x v="2"/>
    <n v="52"/>
    <x v="228"/>
    <n v="482198"/>
    <n v="1751"/>
    <n v="29.183333333333334"/>
    <n v="494"/>
    <n v="238205812"/>
  </r>
  <r>
    <x v="268"/>
    <x v="11"/>
    <x v="0"/>
    <x v="11"/>
    <x v="21"/>
    <x v="4"/>
    <n v="116"/>
    <x v="13"/>
    <n v="1"/>
    <x v="0"/>
    <n v="71"/>
    <x v="175"/>
    <n v="396000"/>
    <n v="2116"/>
    <n v="35.266666666666666"/>
    <n v="580"/>
    <n v="229680000"/>
  </r>
  <r>
    <x v="268"/>
    <x v="11"/>
    <x v="0"/>
    <x v="122"/>
    <x v="2"/>
    <x v="0"/>
    <n v="112"/>
    <x v="16"/>
    <n v="2"/>
    <x v="1"/>
    <n v="29"/>
    <x v="171"/>
    <n v="288057"/>
    <n v="801"/>
    <n v="13.35"/>
    <n v="464"/>
    <n v="133658448"/>
  </r>
  <r>
    <x v="268"/>
    <x v="11"/>
    <x v="0"/>
    <x v="221"/>
    <x v="3"/>
    <x v="0"/>
    <n v="127"/>
    <x v="8"/>
    <n v="3"/>
    <x v="2"/>
    <n v="260"/>
    <x v="131"/>
    <n v="268766"/>
    <n v="1652"/>
    <n v="27.533333333333335"/>
    <n v="614"/>
    <n v="165022324"/>
  </r>
  <r>
    <x v="268"/>
    <x v="11"/>
    <x v="0"/>
    <x v="287"/>
    <x v="20"/>
    <x v="0"/>
    <n v="133"/>
    <x v="5"/>
    <n v="3"/>
    <x v="2"/>
    <n v="192"/>
    <x v="99"/>
    <n v="255038"/>
    <n v="4647"/>
    <n v="77.45"/>
    <n v="441"/>
    <n v="112471758"/>
  </r>
  <r>
    <x v="268"/>
    <x v="11"/>
    <x v="0"/>
    <x v="164"/>
    <x v="6"/>
    <x v="1"/>
    <n v="130"/>
    <x v="19"/>
    <n v="2"/>
    <x v="1"/>
    <n v="231"/>
    <x v="165"/>
    <n v="233018"/>
    <n v="935"/>
    <n v="15.583333333333334"/>
    <n v="651"/>
    <n v="151694718"/>
  </r>
  <r>
    <x v="268"/>
    <x v="11"/>
    <x v="0"/>
    <x v="241"/>
    <x v="5"/>
    <x v="4"/>
    <n v="128"/>
    <x v="11"/>
    <n v="3"/>
    <x v="2"/>
    <n v="39"/>
    <x v="185"/>
    <n v="120216"/>
    <n v="948"/>
    <n v="15.8"/>
    <n v="598"/>
    <n v="71889168"/>
  </r>
  <r>
    <x v="268"/>
    <x v="11"/>
    <x v="0"/>
    <x v="274"/>
    <x v="5"/>
    <x v="0"/>
    <n v="125"/>
    <x v="2"/>
    <n v="1"/>
    <x v="0"/>
    <n v="244"/>
    <x v="164"/>
    <n v="107175"/>
    <n v="2178"/>
    <n v="36.299999999999997"/>
    <n v="655"/>
    <n v="70199625"/>
  </r>
  <r>
    <x v="269"/>
    <x v="11"/>
    <x v="0"/>
    <x v="139"/>
    <x v="0"/>
    <x v="3"/>
    <n v="127"/>
    <x v="8"/>
    <n v="1"/>
    <x v="0"/>
    <n v="108"/>
    <x v="214"/>
    <n v="928457"/>
    <n v="4934"/>
    <n v="82.233333333333334"/>
    <n v="529"/>
    <n v="491153753"/>
  </r>
  <r>
    <x v="269"/>
    <x v="11"/>
    <x v="0"/>
    <x v="281"/>
    <x v="22"/>
    <x v="4"/>
    <n v="127"/>
    <x v="8"/>
    <n v="3"/>
    <x v="2"/>
    <n v="126"/>
    <x v="211"/>
    <n v="550932"/>
    <n v="294"/>
    <n v="4.9000000000000004"/>
    <n v="478"/>
    <n v="263345496"/>
  </r>
  <r>
    <x v="269"/>
    <x v="11"/>
    <x v="0"/>
    <x v="220"/>
    <x v="11"/>
    <x v="1"/>
    <n v="118"/>
    <x v="6"/>
    <n v="3"/>
    <x v="2"/>
    <n v="107"/>
    <x v="136"/>
    <n v="448727"/>
    <n v="3878"/>
    <n v="64.63333333333334"/>
    <n v="655"/>
    <n v="293916185"/>
  </r>
  <r>
    <x v="269"/>
    <x v="11"/>
    <x v="0"/>
    <x v="267"/>
    <x v="23"/>
    <x v="4"/>
    <n v="122"/>
    <x v="7"/>
    <n v="1"/>
    <x v="0"/>
    <n v="225"/>
    <x v="203"/>
    <n v="432860"/>
    <n v="1420"/>
    <n v="23.666666666666668"/>
    <n v="446"/>
    <n v="193055560"/>
  </r>
  <r>
    <x v="269"/>
    <x v="11"/>
    <x v="0"/>
    <x v="104"/>
    <x v="5"/>
    <x v="0"/>
    <n v="121"/>
    <x v="21"/>
    <n v="3"/>
    <x v="2"/>
    <n v="138"/>
    <x v="256"/>
    <n v="408042"/>
    <n v="3812"/>
    <n v="63.533333333333331"/>
    <n v="645"/>
    <n v="263187090"/>
  </r>
  <r>
    <x v="269"/>
    <x v="11"/>
    <x v="0"/>
    <x v="224"/>
    <x v="0"/>
    <x v="0"/>
    <n v="113"/>
    <x v="14"/>
    <n v="2"/>
    <x v="1"/>
    <n v="264"/>
    <x v="9"/>
    <n v="345742"/>
    <n v="3783"/>
    <n v="63.05"/>
    <n v="423"/>
    <n v="146248866"/>
  </r>
  <r>
    <x v="269"/>
    <x v="11"/>
    <x v="0"/>
    <x v="79"/>
    <x v="24"/>
    <x v="1"/>
    <n v="125"/>
    <x v="2"/>
    <n v="3"/>
    <x v="2"/>
    <n v="24"/>
    <x v="119"/>
    <n v="261135"/>
    <n v="231"/>
    <n v="3.85"/>
    <n v="551"/>
    <n v="143885385"/>
  </r>
  <r>
    <x v="269"/>
    <x v="11"/>
    <x v="0"/>
    <x v="120"/>
    <x v="5"/>
    <x v="2"/>
    <n v="129"/>
    <x v="0"/>
    <n v="1"/>
    <x v="0"/>
    <n v="182"/>
    <x v="103"/>
    <n v="169456"/>
    <n v="2408"/>
    <n v="40.133333333333333"/>
    <n v="278"/>
    <n v="47108768"/>
  </r>
  <r>
    <x v="269"/>
    <x v="11"/>
    <x v="0"/>
    <x v="207"/>
    <x v="0"/>
    <x v="4"/>
    <n v="117"/>
    <x v="12"/>
    <n v="2"/>
    <x v="1"/>
    <n v="134"/>
    <x v="180"/>
    <n v="101236"/>
    <n v="4491"/>
    <n v="74.849999999999994"/>
    <n v="583"/>
    <n v="59020588"/>
  </r>
  <r>
    <x v="270"/>
    <x v="11"/>
    <x v="0"/>
    <x v="12"/>
    <x v="25"/>
    <x v="3"/>
    <n v="112"/>
    <x v="16"/>
    <n v="2"/>
    <x v="1"/>
    <n v="25"/>
    <x v="246"/>
    <n v="943512"/>
    <n v="1373"/>
    <n v="22.883333333333333"/>
    <n v="505"/>
    <n v="476473560"/>
  </r>
  <r>
    <x v="270"/>
    <x v="11"/>
    <x v="0"/>
    <x v="64"/>
    <x v="5"/>
    <x v="4"/>
    <n v="113"/>
    <x v="14"/>
    <n v="1"/>
    <x v="0"/>
    <n v="80"/>
    <x v="96"/>
    <n v="791543"/>
    <n v="2993"/>
    <n v="49.883333333333333"/>
    <n v="652"/>
    <n v="516086036"/>
  </r>
  <r>
    <x v="270"/>
    <x v="11"/>
    <x v="0"/>
    <x v="31"/>
    <x v="2"/>
    <x v="5"/>
    <n v="122"/>
    <x v="7"/>
    <n v="2"/>
    <x v="1"/>
    <n v="25"/>
    <x v="246"/>
    <n v="773694"/>
    <n v="346"/>
    <n v="5.7666666666666666"/>
    <n v="410"/>
    <n v="317214540"/>
  </r>
  <r>
    <x v="270"/>
    <x v="11"/>
    <x v="0"/>
    <x v="9"/>
    <x v="26"/>
    <x v="5"/>
    <n v="116"/>
    <x v="13"/>
    <n v="1"/>
    <x v="0"/>
    <n v="83"/>
    <x v="201"/>
    <n v="675980"/>
    <n v="1668"/>
    <n v="27.8"/>
    <n v="464"/>
    <n v="313654720"/>
  </r>
  <r>
    <x v="270"/>
    <x v="11"/>
    <x v="0"/>
    <x v="270"/>
    <x v="13"/>
    <x v="4"/>
    <n v="118"/>
    <x v="6"/>
    <n v="3"/>
    <x v="2"/>
    <n v="39"/>
    <x v="185"/>
    <n v="667967"/>
    <n v="796"/>
    <n v="13.266666666666667"/>
    <n v="388"/>
    <n v="259171196"/>
  </r>
  <r>
    <x v="270"/>
    <x v="11"/>
    <x v="0"/>
    <x v="160"/>
    <x v="29"/>
    <x v="4"/>
    <n v="112"/>
    <x v="16"/>
    <n v="1"/>
    <x v="0"/>
    <n v="267"/>
    <x v="15"/>
    <n v="640656"/>
    <n v="375"/>
    <n v="6.25"/>
    <n v="555"/>
    <n v="355564080"/>
  </r>
  <r>
    <x v="270"/>
    <x v="11"/>
    <x v="0"/>
    <x v="280"/>
    <x v="14"/>
    <x v="5"/>
    <n v="131"/>
    <x v="17"/>
    <n v="1"/>
    <x v="0"/>
    <n v="126"/>
    <x v="211"/>
    <n v="520960"/>
    <n v="4244"/>
    <n v="70.733333333333334"/>
    <n v="371"/>
    <n v="193276160"/>
  </r>
  <r>
    <x v="270"/>
    <x v="11"/>
    <x v="0"/>
    <x v="42"/>
    <x v="10"/>
    <x v="5"/>
    <n v="122"/>
    <x v="7"/>
    <n v="3"/>
    <x v="2"/>
    <n v="129"/>
    <x v="191"/>
    <n v="384184"/>
    <n v="1872"/>
    <n v="31.2"/>
    <n v="523"/>
    <n v="200928232"/>
  </r>
  <r>
    <x v="270"/>
    <x v="11"/>
    <x v="0"/>
    <x v="110"/>
    <x v="4"/>
    <x v="3"/>
    <n v="115"/>
    <x v="20"/>
    <n v="3"/>
    <x v="2"/>
    <n v="164"/>
    <x v="148"/>
    <n v="348146"/>
    <n v="2800"/>
    <n v="46.666666666666664"/>
    <n v="286"/>
    <n v="99569756"/>
  </r>
  <r>
    <x v="270"/>
    <x v="11"/>
    <x v="0"/>
    <x v="224"/>
    <x v="27"/>
    <x v="4"/>
    <n v="132"/>
    <x v="18"/>
    <n v="3"/>
    <x v="2"/>
    <n v="75"/>
    <x v="197"/>
    <n v="167751"/>
    <n v="1394"/>
    <n v="23.233333333333334"/>
    <n v="522"/>
    <n v="87566022"/>
  </r>
  <r>
    <x v="270"/>
    <x v="11"/>
    <x v="0"/>
    <x v="153"/>
    <x v="18"/>
    <x v="4"/>
    <n v="123"/>
    <x v="15"/>
    <n v="3"/>
    <x v="2"/>
    <n v="12"/>
    <x v="134"/>
    <n v="162550"/>
    <n v="4196"/>
    <n v="69.933333333333337"/>
    <n v="468"/>
    <n v="76073400"/>
  </r>
  <r>
    <x v="270"/>
    <x v="11"/>
    <x v="0"/>
    <x v="200"/>
    <x v="20"/>
    <x v="3"/>
    <n v="130"/>
    <x v="19"/>
    <n v="3"/>
    <x v="2"/>
    <n v="193"/>
    <x v="219"/>
    <n v="146668"/>
    <n v="2390"/>
    <n v="39.833333333333336"/>
    <n v="286"/>
    <n v="41947048"/>
  </r>
  <r>
    <x v="270"/>
    <x v="11"/>
    <x v="0"/>
    <x v="294"/>
    <x v="5"/>
    <x v="4"/>
    <n v="128"/>
    <x v="11"/>
    <n v="1"/>
    <x v="0"/>
    <n v="99"/>
    <x v="162"/>
    <n v="62935"/>
    <n v="2936"/>
    <n v="48.93333333333333"/>
    <n v="696"/>
    <n v="43802760"/>
  </r>
  <r>
    <x v="271"/>
    <x v="11"/>
    <x v="0"/>
    <x v="187"/>
    <x v="12"/>
    <x v="3"/>
    <n v="127"/>
    <x v="8"/>
    <n v="2"/>
    <x v="1"/>
    <n v="138"/>
    <x v="256"/>
    <n v="557607"/>
    <n v="3474"/>
    <n v="57.9"/>
    <n v="351"/>
    <n v="195720057"/>
  </r>
  <r>
    <x v="272"/>
    <x v="11"/>
    <x v="0"/>
    <x v="231"/>
    <x v="3"/>
    <x v="3"/>
    <n v="113"/>
    <x v="14"/>
    <n v="1"/>
    <x v="0"/>
    <n v="204"/>
    <x v="1"/>
    <n v="907099"/>
    <n v="2587"/>
    <n v="43.116666666666667"/>
    <n v="287"/>
    <n v="260337413"/>
  </r>
  <r>
    <x v="272"/>
    <x v="11"/>
    <x v="0"/>
    <x v="108"/>
    <x v="28"/>
    <x v="3"/>
    <n v="117"/>
    <x v="12"/>
    <n v="3"/>
    <x v="2"/>
    <n v="36"/>
    <x v="229"/>
    <n v="660289"/>
    <n v="1168"/>
    <n v="19.466666666666665"/>
    <n v="435"/>
    <n v="287225715"/>
  </r>
  <r>
    <x v="272"/>
    <x v="11"/>
    <x v="0"/>
    <x v="198"/>
    <x v="27"/>
    <x v="5"/>
    <n v="114"/>
    <x v="9"/>
    <n v="2"/>
    <x v="1"/>
    <n v="243"/>
    <x v="187"/>
    <n v="238231"/>
    <n v="1770"/>
    <n v="29.5"/>
    <n v="565"/>
    <n v="134600515"/>
  </r>
  <r>
    <x v="272"/>
    <x v="11"/>
    <x v="0"/>
    <x v="151"/>
    <x v="24"/>
    <x v="3"/>
    <n v="121"/>
    <x v="21"/>
    <n v="2"/>
    <x v="1"/>
    <n v="264"/>
    <x v="9"/>
    <n v="69032"/>
    <n v="850"/>
    <n v="14.166666666666666"/>
    <n v="589"/>
    <n v="40659848"/>
  </r>
  <r>
    <x v="272"/>
    <x v="11"/>
    <x v="0"/>
    <x v="186"/>
    <x v="4"/>
    <x v="3"/>
    <n v="125"/>
    <x v="2"/>
    <n v="1"/>
    <x v="0"/>
    <n v="30"/>
    <x v="2"/>
    <n v="31118"/>
    <n v="239"/>
    <n v="3.9833333333333334"/>
    <n v="504"/>
    <n v="15683472"/>
  </r>
  <r>
    <x v="273"/>
    <x v="11"/>
    <x v="0"/>
    <x v="6"/>
    <x v="3"/>
    <x v="3"/>
    <n v="113"/>
    <x v="14"/>
    <n v="3"/>
    <x v="2"/>
    <n v="152"/>
    <x v="207"/>
    <n v="849797"/>
    <n v="4837"/>
    <n v="80.61666666666666"/>
    <n v="626"/>
    <n v="531972922"/>
  </r>
  <r>
    <x v="273"/>
    <x v="11"/>
    <x v="0"/>
    <x v="130"/>
    <x v="25"/>
    <x v="3"/>
    <n v="123"/>
    <x v="15"/>
    <n v="2"/>
    <x v="1"/>
    <n v="56"/>
    <x v="29"/>
    <n v="819325"/>
    <n v="4022"/>
    <n v="67.033333333333331"/>
    <n v="320"/>
    <n v="262184000"/>
  </r>
  <r>
    <x v="273"/>
    <x v="11"/>
    <x v="0"/>
    <x v="239"/>
    <x v="5"/>
    <x v="3"/>
    <n v="113"/>
    <x v="14"/>
    <n v="3"/>
    <x v="2"/>
    <n v="222"/>
    <x v="244"/>
    <n v="775785"/>
    <n v="682"/>
    <n v="11.366666666666667"/>
    <n v="659"/>
    <n v="511242315"/>
  </r>
  <r>
    <x v="273"/>
    <x v="11"/>
    <x v="0"/>
    <x v="252"/>
    <x v="26"/>
    <x v="4"/>
    <n v="133"/>
    <x v="5"/>
    <n v="2"/>
    <x v="1"/>
    <n v="236"/>
    <x v="93"/>
    <n v="711684"/>
    <n v="754"/>
    <n v="12.566666666666666"/>
    <n v="690"/>
    <n v="491061960"/>
  </r>
  <r>
    <x v="273"/>
    <x v="11"/>
    <x v="0"/>
    <x v="32"/>
    <x v="29"/>
    <x v="5"/>
    <n v="113"/>
    <x v="14"/>
    <n v="2"/>
    <x v="1"/>
    <n v="48"/>
    <x v="75"/>
    <n v="696143"/>
    <n v="1996"/>
    <n v="33.266666666666666"/>
    <n v="531"/>
    <n v="369651933"/>
  </r>
  <r>
    <x v="273"/>
    <x v="11"/>
    <x v="0"/>
    <x v="112"/>
    <x v="16"/>
    <x v="3"/>
    <n v="112"/>
    <x v="16"/>
    <n v="1"/>
    <x v="0"/>
    <n v="259"/>
    <x v="190"/>
    <n v="651893"/>
    <n v="966"/>
    <n v="16.100000000000001"/>
    <n v="403"/>
    <n v="262712879"/>
  </r>
  <r>
    <x v="273"/>
    <x v="11"/>
    <x v="0"/>
    <x v="5"/>
    <x v="29"/>
    <x v="5"/>
    <n v="116"/>
    <x v="13"/>
    <n v="3"/>
    <x v="2"/>
    <n v="25"/>
    <x v="246"/>
    <n v="644193"/>
    <n v="800"/>
    <n v="13.333333333333334"/>
    <n v="306"/>
    <n v="197123058"/>
  </r>
  <r>
    <x v="273"/>
    <x v="11"/>
    <x v="0"/>
    <x v="41"/>
    <x v="27"/>
    <x v="3"/>
    <n v="115"/>
    <x v="20"/>
    <n v="1"/>
    <x v="0"/>
    <n v="46"/>
    <x v="255"/>
    <n v="617660"/>
    <n v="1475"/>
    <n v="24.583333333333332"/>
    <n v="597"/>
    <n v="368743020"/>
  </r>
  <r>
    <x v="273"/>
    <x v="11"/>
    <x v="0"/>
    <x v="23"/>
    <x v="17"/>
    <x v="5"/>
    <n v="117"/>
    <x v="12"/>
    <n v="1"/>
    <x v="0"/>
    <n v="232"/>
    <x v="215"/>
    <n v="565604"/>
    <n v="1350"/>
    <n v="22.5"/>
    <n v="511"/>
    <n v="289023644"/>
  </r>
  <r>
    <x v="273"/>
    <x v="11"/>
    <x v="0"/>
    <x v="54"/>
    <x v="28"/>
    <x v="3"/>
    <n v="113"/>
    <x v="14"/>
    <n v="1"/>
    <x v="0"/>
    <n v="34"/>
    <x v="266"/>
    <n v="434009"/>
    <n v="1388"/>
    <n v="23.133333333333333"/>
    <n v="473"/>
    <n v="205286257"/>
  </r>
  <r>
    <x v="273"/>
    <x v="11"/>
    <x v="0"/>
    <x v="164"/>
    <x v="28"/>
    <x v="4"/>
    <n v="116"/>
    <x v="13"/>
    <n v="1"/>
    <x v="0"/>
    <n v="203"/>
    <x v="225"/>
    <n v="430199"/>
    <n v="279"/>
    <n v="4.6500000000000004"/>
    <n v="546"/>
    <n v="234888654"/>
  </r>
  <r>
    <x v="273"/>
    <x v="11"/>
    <x v="0"/>
    <x v="164"/>
    <x v="17"/>
    <x v="4"/>
    <n v="123"/>
    <x v="15"/>
    <n v="1"/>
    <x v="0"/>
    <n v="228"/>
    <x v="144"/>
    <n v="418072"/>
    <n v="3728"/>
    <n v="62.133333333333333"/>
    <n v="320"/>
    <n v="133783040"/>
  </r>
  <r>
    <x v="273"/>
    <x v="11"/>
    <x v="0"/>
    <x v="49"/>
    <x v="17"/>
    <x v="3"/>
    <n v="116"/>
    <x v="13"/>
    <n v="1"/>
    <x v="0"/>
    <n v="87"/>
    <x v="122"/>
    <n v="354563"/>
    <n v="3158"/>
    <n v="52.633333333333333"/>
    <n v="532"/>
    <n v="188627516"/>
  </r>
  <r>
    <x v="273"/>
    <x v="11"/>
    <x v="0"/>
    <x v="288"/>
    <x v="16"/>
    <x v="4"/>
    <n v="125"/>
    <x v="2"/>
    <n v="3"/>
    <x v="2"/>
    <n v="50"/>
    <x v="174"/>
    <n v="347777"/>
    <n v="781"/>
    <n v="13.016666666666667"/>
    <n v="299"/>
    <n v="103985323"/>
  </r>
  <r>
    <x v="273"/>
    <x v="11"/>
    <x v="0"/>
    <x v="137"/>
    <x v="14"/>
    <x v="5"/>
    <n v="121"/>
    <x v="21"/>
    <n v="2"/>
    <x v="1"/>
    <n v="226"/>
    <x v="179"/>
    <n v="194407"/>
    <n v="1648"/>
    <n v="27.466666666666665"/>
    <n v="298"/>
    <n v="57933286"/>
  </r>
  <r>
    <x v="273"/>
    <x v="11"/>
    <x v="0"/>
    <x v="135"/>
    <x v="25"/>
    <x v="3"/>
    <n v="122"/>
    <x v="7"/>
    <n v="2"/>
    <x v="1"/>
    <n v="157"/>
    <x v="233"/>
    <n v="174604"/>
    <n v="1387"/>
    <n v="23.116666666666667"/>
    <n v="504"/>
    <n v="88000416"/>
  </r>
  <r>
    <x v="273"/>
    <x v="11"/>
    <x v="0"/>
    <x v="153"/>
    <x v="5"/>
    <x v="3"/>
    <n v="125"/>
    <x v="2"/>
    <n v="2"/>
    <x v="1"/>
    <n v="160"/>
    <x v="67"/>
    <n v="131793"/>
    <n v="709"/>
    <n v="11.816666666666666"/>
    <n v="488"/>
    <n v="64314984"/>
  </r>
  <r>
    <x v="273"/>
    <x v="11"/>
    <x v="0"/>
    <x v="220"/>
    <x v="24"/>
    <x v="4"/>
    <n v="113"/>
    <x v="14"/>
    <n v="3"/>
    <x v="2"/>
    <n v="38"/>
    <x v="90"/>
    <n v="126831"/>
    <n v="260"/>
    <n v="4.333333333333333"/>
    <n v="687"/>
    <n v="87132897"/>
  </r>
  <r>
    <x v="273"/>
    <x v="11"/>
    <x v="0"/>
    <x v="194"/>
    <x v="29"/>
    <x v="5"/>
    <n v="115"/>
    <x v="20"/>
    <n v="1"/>
    <x v="0"/>
    <n v="212"/>
    <x v="221"/>
    <n v="25656"/>
    <n v="762"/>
    <n v="12.7"/>
    <n v="288"/>
    <n v="7388928"/>
  </r>
  <r>
    <x v="273"/>
    <x v="11"/>
    <x v="0"/>
    <x v="41"/>
    <x v="16"/>
    <x v="0"/>
    <n v="131"/>
    <x v="17"/>
    <n v="3"/>
    <x v="2"/>
    <n v="60"/>
    <x v="242"/>
    <n v="25468"/>
    <n v="3654"/>
    <n v="60.9"/>
    <n v="640"/>
    <n v="16299520"/>
  </r>
  <r>
    <x v="274"/>
    <x v="11"/>
    <x v="0"/>
    <x v="119"/>
    <x v="26"/>
    <x v="2"/>
    <n v="115"/>
    <x v="20"/>
    <n v="1"/>
    <x v="0"/>
    <n v="240"/>
    <x v="95"/>
    <n v="922838"/>
    <n v="2504"/>
    <n v="41.733333333333334"/>
    <n v="379"/>
    <n v="349755602"/>
  </r>
  <r>
    <x v="274"/>
    <x v="11"/>
    <x v="0"/>
    <x v="80"/>
    <x v="11"/>
    <x v="1"/>
    <n v="129"/>
    <x v="0"/>
    <n v="2"/>
    <x v="1"/>
    <n v="254"/>
    <x v="52"/>
    <n v="665423"/>
    <n v="1076"/>
    <n v="17.933333333333334"/>
    <n v="685"/>
    <n v="455814755"/>
  </r>
  <r>
    <x v="274"/>
    <x v="11"/>
    <x v="0"/>
    <x v="123"/>
    <x v="5"/>
    <x v="4"/>
    <n v="113"/>
    <x v="14"/>
    <n v="1"/>
    <x v="0"/>
    <n v="244"/>
    <x v="164"/>
    <n v="70088"/>
    <n v="1380"/>
    <n v="23"/>
    <n v="337"/>
    <n v="23619656"/>
  </r>
  <r>
    <x v="275"/>
    <x v="11"/>
    <x v="0"/>
    <x v="196"/>
    <x v="21"/>
    <x v="5"/>
    <n v="133"/>
    <x v="5"/>
    <n v="2"/>
    <x v="1"/>
    <n v="124"/>
    <x v="193"/>
    <n v="975154"/>
    <n v="1026"/>
    <n v="17.100000000000001"/>
    <n v="636"/>
    <n v="620197944"/>
  </r>
  <r>
    <x v="275"/>
    <x v="11"/>
    <x v="0"/>
    <x v="28"/>
    <x v="3"/>
    <x v="2"/>
    <n v="128"/>
    <x v="11"/>
    <n v="1"/>
    <x v="0"/>
    <n v="75"/>
    <x v="197"/>
    <n v="954521"/>
    <n v="3509"/>
    <n v="58.483333333333334"/>
    <n v="555"/>
    <n v="529759155"/>
  </r>
  <r>
    <x v="275"/>
    <x v="11"/>
    <x v="0"/>
    <x v="30"/>
    <x v="12"/>
    <x v="3"/>
    <n v="121"/>
    <x v="21"/>
    <n v="1"/>
    <x v="0"/>
    <n v="138"/>
    <x v="256"/>
    <n v="906571"/>
    <n v="2567"/>
    <n v="42.783333333333331"/>
    <n v="498"/>
    <n v="451472358"/>
  </r>
  <r>
    <x v="275"/>
    <x v="11"/>
    <x v="0"/>
    <x v="58"/>
    <x v="23"/>
    <x v="5"/>
    <n v="124"/>
    <x v="4"/>
    <n v="2"/>
    <x v="1"/>
    <n v="15"/>
    <x v="192"/>
    <n v="737118"/>
    <n v="2055"/>
    <n v="34.25"/>
    <n v="529"/>
    <n v="389935422"/>
  </r>
  <r>
    <x v="275"/>
    <x v="11"/>
    <x v="0"/>
    <x v="174"/>
    <x v="19"/>
    <x v="5"/>
    <n v="124"/>
    <x v="4"/>
    <n v="2"/>
    <x v="1"/>
    <n v="91"/>
    <x v="18"/>
    <n v="528986"/>
    <n v="3966"/>
    <n v="66.099999999999994"/>
    <n v="457"/>
    <n v="241746602"/>
  </r>
  <r>
    <x v="275"/>
    <x v="11"/>
    <x v="0"/>
    <x v="308"/>
    <x v="24"/>
    <x v="5"/>
    <n v="116"/>
    <x v="13"/>
    <n v="2"/>
    <x v="1"/>
    <n v="253"/>
    <x v="235"/>
    <n v="523164"/>
    <n v="3491"/>
    <n v="58.18333333333333"/>
    <n v="551"/>
    <n v="288263364"/>
  </r>
  <r>
    <x v="275"/>
    <x v="11"/>
    <x v="0"/>
    <x v="142"/>
    <x v="17"/>
    <x v="5"/>
    <n v="122"/>
    <x v="7"/>
    <n v="2"/>
    <x v="1"/>
    <n v="65"/>
    <x v="167"/>
    <n v="495318"/>
    <n v="4604"/>
    <n v="76.733333333333334"/>
    <n v="459"/>
    <n v="227350962"/>
  </r>
  <r>
    <x v="275"/>
    <x v="11"/>
    <x v="0"/>
    <x v="253"/>
    <x v="29"/>
    <x v="3"/>
    <n v="123"/>
    <x v="15"/>
    <n v="2"/>
    <x v="1"/>
    <n v="112"/>
    <x v="158"/>
    <n v="452773"/>
    <n v="1352"/>
    <n v="22.533333333333335"/>
    <n v="429"/>
    <n v="194239617"/>
  </r>
  <r>
    <x v="275"/>
    <x v="11"/>
    <x v="0"/>
    <x v="10"/>
    <x v="8"/>
    <x v="5"/>
    <n v="132"/>
    <x v="18"/>
    <n v="1"/>
    <x v="0"/>
    <n v="15"/>
    <x v="192"/>
    <n v="396849"/>
    <n v="4711"/>
    <n v="78.516666666666666"/>
    <n v="314"/>
    <n v="124610586"/>
  </r>
  <r>
    <x v="275"/>
    <x v="11"/>
    <x v="0"/>
    <x v="25"/>
    <x v="4"/>
    <x v="5"/>
    <n v="115"/>
    <x v="20"/>
    <n v="3"/>
    <x v="2"/>
    <n v="40"/>
    <x v="80"/>
    <n v="285479"/>
    <n v="2475"/>
    <n v="41.25"/>
    <n v="482"/>
    <n v="137600878"/>
  </r>
  <r>
    <x v="275"/>
    <x v="11"/>
    <x v="0"/>
    <x v="37"/>
    <x v="9"/>
    <x v="4"/>
    <n v="112"/>
    <x v="16"/>
    <n v="3"/>
    <x v="2"/>
    <n v="243"/>
    <x v="187"/>
    <n v="183303"/>
    <n v="1351"/>
    <n v="22.516666666666666"/>
    <n v="286"/>
    <n v="52424658"/>
  </r>
  <r>
    <x v="275"/>
    <x v="11"/>
    <x v="0"/>
    <x v="9"/>
    <x v="24"/>
    <x v="4"/>
    <n v="123"/>
    <x v="15"/>
    <n v="2"/>
    <x v="1"/>
    <n v="234"/>
    <x v="78"/>
    <n v="167764"/>
    <n v="4615"/>
    <n v="76.916666666666671"/>
    <n v="434"/>
    <n v="72809576"/>
  </r>
  <r>
    <x v="275"/>
    <x v="11"/>
    <x v="0"/>
    <x v="100"/>
    <x v="14"/>
    <x v="0"/>
    <n v="126"/>
    <x v="10"/>
    <n v="1"/>
    <x v="0"/>
    <n v="171"/>
    <x v="156"/>
    <n v="159000"/>
    <n v="1487"/>
    <n v="24.783333333333335"/>
    <n v="483"/>
    <n v="76797000"/>
  </r>
  <r>
    <x v="275"/>
    <x v="11"/>
    <x v="0"/>
    <x v="4"/>
    <x v="10"/>
    <x v="5"/>
    <n v="116"/>
    <x v="13"/>
    <n v="3"/>
    <x v="2"/>
    <n v="177"/>
    <x v="137"/>
    <n v="103933"/>
    <n v="4150"/>
    <n v="69.166666666666671"/>
    <n v="336"/>
    <n v="34921488"/>
  </r>
  <r>
    <x v="276"/>
    <x v="11"/>
    <x v="0"/>
    <x v="54"/>
    <x v="20"/>
    <x v="4"/>
    <n v="121"/>
    <x v="21"/>
    <n v="3"/>
    <x v="2"/>
    <n v="180"/>
    <x v="198"/>
    <n v="727890"/>
    <n v="786"/>
    <n v="13.1"/>
    <n v="588"/>
    <n v="427999320"/>
  </r>
  <r>
    <x v="276"/>
    <x v="11"/>
    <x v="0"/>
    <x v="79"/>
    <x v="23"/>
    <x v="4"/>
    <n v="120"/>
    <x v="3"/>
    <n v="2"/>
    <x v="1"/>
    <n v="117"/>
    <x v="120"/>
    <n v="621698"/>
    <n v="4243"/>
    <n v="70.716666666666669"/>
    <n v="299"/>
    <n v="185887702"/>
  </r>
  <r>
    <x v="276"/>
    <x v="11"/>
    <x v="0"/>
    <x v="9"/>
    <x v="22"/>
    <x v="4"/>
    <n v="127"/>
    <x v="8"/>
    <n v="2"/>
    <x v="1"/>
    <n v="40"/>
    <x v="80"/>
    <n v="468646"/>
    <n v="3810"/>
    <n v="63.5"/>
    <n v="396"/>
    <n v="185583816"/>
  </r>
  <r>
    <x v="276"/>
    <x v="11"/>
    <x v="0"/>
    <x v="115"/>
    <x v="15"/>
    <x v="4"/>
    <n v="123"/>
    <x v="15"/>
    <n v="1"/>
    <x v="0"/>
    <n v="52"/>
    <x v="228"/>
    <n v="286207"/>
    <n v="3008"/>
    <n v="50.133333333333333"/>
    <n v="364"/>
    <n v="104179348"/>
  </r>
  <r>
    <x v="276"/>
    <x v="11"/>
    <x v="0"/>
    <x v="74"/>
    <x v="22"/>
    <x v="3"/>
    <n v="114"/>
    <x v="9"/>
    <n v="2"/>
    <x v="1"/>
    <n v="53"/>
    <x v="116"/>
    <n v="160792"/>
    <n v="1752"/>
    <n v="29.2"/>
    <n v="509"/>
    <n v="81843128"/>
  </r>
  <r>
    <x v="276"/>
    <x v="11"/>
    <x v="0"/>
    <x v="304"/>
    <x v="17"/>
    <x v="4"/>
    <n v="112"/>
    <x v="16"/>
    <n v="2"/>
    <x v="1"/>
    <n v="243"/>
    <x v="187"/>
    <n v="91811"/>
    <n v="4498"/>
    <n v="74.966666666666669"/>
    <n v="562"/>
    <n v="51597782"/>
  </r>
  <r>
    <x v="276"/>
    <x v="11"/>
    <x v="0"/>
    <x v="306"/>
    <x v="18"/>
    <x v="4"/>
    <n v="128"/>
    <x v="11"/>
    <n v="2"/>
    <x v="1"/>
    <n v="1"/>
    <x v="232"/>
    <n v="69716"/>
    <n v="3727"/>
    <n v="62.116666666666667"/>
    <n v="413"/>
    <n v="28792708"/>
  </r>
  <r>
    <x v="276"/>
    <x v="11"/>
    <x v="0"/>
    <x v="76"/>
    <x v="7"/>
    <x v="1"/>
    <n v="133"/>
    <x v="5"/>
    <n v="1"/>
    <x v="0"/>
    <n v="118"/>
    <x v="88"/>
    <n v="39998"/>
    <n v="171"/>
    <n v="2.85"/>
    <n v="343"/>
    <n v="13719314"/>
  </r>
  <r>
    <x v="277"/>
    <x v="11"/>
    <x v="0"/>
    <x v="30"/>
    <x v="27"/>
    <x v="1"/>
    <n v="115"/>
    <x v="20"/>
    <n v="1"/>
    <x v="0"/>
    <n v="66"/>
    <x v="71"/>
    <n v="927284"/>
    <n v="346"/>
    <n v="5.7666666666666666"/>
    <n v="324"/>
    <n v="300440016"/>
  </r>
  <r>
    <x v="277"/>
    <x v="11"/>
    <x v="0"/>
    <x v="84"/>
    <x v="21"/>
    <x v="4"/>
    <n v="129"/>
    <x v="0"/>
    <n v="2"/>
    <x v="1"/>
    <n v="196"/>
    <x v="112"/>
    <n v="788446"/>
    <n v="2606"/>
    <n v="43.43333333333333"/>
    <n v="407"/>
    <n v="320897522"/>
  </r>
  <r>
    <x v="277"/>
    <x v="11"/>
    <x v="0"/>
    <x v="213"/>
    <x v="18"/>
    <x v="4"/>
    <n v="131"/>
    <x v="17"/>
    <n v="2"/>
    <x v="1"/>
    <n v="154"/>
    <x v="3"/>
    <n v="436279"/>
    <n v="683"/>
    <n v="11.383333333333333"/>
    <n v="469"/>
    <n v="204614851"/>
  </r>
  <r>
    <x v="277"/>
    <x v="11"/>
    <x v="0"/>
    <x v="307"/>
    <x v="5"/>
    <x v="4"/>
    <n v="130"/>
    <x v="19"/>
    <n v="3"/>
    <x v="2"/>
    <n v="117"/>
    <x v="120"/>
    <n v="98997"/>
    <n v="4170"/>
    <n v="69.5"/>
    <n v="488"/>
    <n v="48310536"/>
  </r>
  <r>
    <x v="278"/>
    <x v="11"/>
    <x v="0"/>
    <x v="14"/>
    <x v="27"/>
    <x v="3"/>
    <n v="112"/>
    <x v="16"/>
    <n v="3"/>
    <x v="2"/>
    <n v="51"/>
    <x v="245"/>
    <n v="922126"/>
    <n v="3334"/>
    <n v="55.56666666666667"/>
    <n v="363"/>
    <n v="334731738"/>
  </r>
  <r>
    <x v="278"/>
    <x v="11"/>
    <x v="0"/>
    <x v="189"/>
    <x v="25"/>
    <x v="3"/>
    <n v="117"/>
    <x v="12"/>
    <n v="2"/>
    <x v="1"/>
    <n v="266"/>
    <x v="250"/>
    <n v="860394"/>
    <n v="701"/>
    <n v="11.683333333333334"/>
    <n v="560"/>
    <n v="481820640"/>
  </r>
  <r>
    <x v="278"/>
    <x v="11"/>
    <x v="0"/>
    <x v="128"/>
    <x v="0"/>
    <x v="3"/>
    <n v="127"/>
    <x v="8"/>
    <n v="1"/>
    <x v="0"/>
    <n v="50"/>
    <x v="174"/>
    <n v="777147"/>
    <n v="4510"/>
    <n v="75.166666666666671"/>
    <n v="314"/>
    <n v="244024158"/>
  </r>
  <r>
    <x v="278"/>
    <x v="11"/>
    <x v="0"/>
    <x v="296"/>
    <x v="3"/>
    <x v="2"/>
    <n v="131"/>
    <x v="17"/>
    <n v="3"/>
    <x v="2"/>
    <n v="6"/>
    <x v="237"/>
    <n v="726147"/>
    <n v="3442"/>
    <n v="57.366666666666667"/>
    <n v="489"/>
    <n v="355085883"/>
  </r>
  <r>
    <x v="278"/>
    <x v="11"/>
    <x v="0"/>
    <x v="250"/>
    <x v="29"/>
    <x v="3"/>
    <n v="116"/>
    <x v="13"/>
    <n v="3"/>
    <x v="2"/>
    <n v="267"/>
    <x v="15"/>
    <n v="698556"/>
    <n v="1149"/>
    <n v="19.149999999999999"/>
    <n v="669"/>
    <n v="467333964"/>
  </r>
  <r>
    <x v="278"/>
    <x v="11"/>
    <x v="0"/>
    <x v="234"/>
    <x v="2"/>
    <x v="4"/>
    <n v="131"/>
    <x v="17"/>
    <n v="1"/>
    <x v="0"/>
    <n v="60"/>
    <x v="242"/>
    <n v="697322"/>
    <n v="2262"/>
    <n v="37.700000000000003"/>
    <n v="672"/>
    <n v="468600384"/>
  </r>
  <r>
    <x v="278"/>
    <x v="11"/>
    <x v="0"/>
    <x v="234"/>
    <x v="18"/>
    <x v="4"/>
    <n v="123"/>
    <x v="15"/>
    <n v="1"/>
    <x v="0"/>
    <n v="10"/>
    <x v="81"/>
    <n v="598999"/>
    <n v="4731"/>
    <n v="78.849999999999994"/>
    <n v="656"/>
    <n v="392943344"/>
  </r>
  <r>
    <x v="278"/>
    <x v="11"/>
    <x v="0"/>
    <x v="71"/>
    <x v="13"/>
    <x v="3"/>
    <n v="115"/>
    <x v="20"/>
    <n v="1"/>
    <x v="0"/>
    <n v="134"/>
    <x v="180"/>
    <n v="588567"/>
    <n v="1639"/>
    <n v="27.316666666666666"/>
    <n v="317"/>
    <n v="186575739"/>
  </r>
  <r>
    <x v="278"/>
    <x v="11"/>
    <x v="0"/>
    <x v="105"/>
    <x v="12"/>
    <x v="4"/>
    <n v="130"/>
    <x v="19"/>
    <n v="1"/>
    <x v="0"/>
    <n v="25"/>
    <x v="246"/>
    <n v="323797"/>
    <n v="491"/>
    <n v="8.1833333333333336"/>
    <n v="404"/>
    <n v="130813988"/>
  </r>
  <r>
    <x v="278"/>
    <x v="11"/>
    <x v="0"/>
    <x v="280"/>
    <x v="28"/>
    <x v="3"/>
    <n v="118"/>
    <x v="6"/>
    <n v="3"/>
    <x v="2"/>
    <n v="163"/>
    <x v="143"/>
    <n v="249523"/>
    <n v="653"/>
    <n v="10.883333333333333"/>
    <n v="446"/>
    <n v="111287258"/>
  </r>
  <r>
    <x v="278"/>
    <x v="11"/>
    <x v="0"/>
    <x v="91"/>
    <x v="19"/>
    <x v="3"/>
    <n v="126"/>
    <x v="10"/>
    <n v="3"/>
    <x v="2"/>
    <n v="267"/>
    <x v="15"/>
    <n v="222081"/>
    <n v="633"/>
    <n v="10.55"/>
    <n v="340"/>
    <n v="75507540"/>
  </r>
  <r>
    <x v="278"/>
    <x v="11"/>
    <x v="0"/>
    <x v="168"/>
    <x v="10"/>
    <x v="3"/>
    <n v="121"/>
    <x v="21"/>
    <n v="3"/>
    <x v="2"/>
    <n v="110"/>
    <x v="17"/>
    <n v="210935"/>
    <n v="1826"/>
    <n v="30.433333333333334"/>
    <n v="644"/>
    <n v="135842140"/>
  </r>
  <r>
    <x v="278"/>
    <x v="11"/>
    <x v="0"/>
    <x v="32"/>
    <x v="28"/>
    <x v="3"/>
    <n v="122"/>
    <x v="7"/>
    <n v="1"/>
    <x v="0"/>
    <n v="97"/>
    <x v="181"/>
    <n v="190993"/>
    <n v="3007"/>
    <n v="50.116666666666667"/>
    <n v="634"/>
    <n v="121089562"/>
  </r>
  <r>
    <x v="278"/>
    <x v="11"/>
    <x v="0"/>
    <x v="233"/>
    <x v="26"/>
    <x v="3"/>
    <n v="132"/>
    <x v="18"/>
    <n v="3"/>
    <x v="2"/>
    <n v="1"/>
    <x v="232"/>
    <n v="176028"/>
    <n v="695"/>
    <n v="11.583333333333334"/>
    <n v="406"/>
    <n v="71467368"/>
  </r>
  <r>
    <x v="278"/>
    <x v="11"/>
    <x v="0"/>
    <x v="300"/>
    <x v="8"/>
    <x v="3"/>
    <n v="128"/>
    <x v="11"/>
    <n v="3"/>
    <x v="2"/>
    <n v="143"/>
    <x v="111"/>
    <n v="150654"/>
    <n v="1272"/>
    <n v="21.2"/>
    <n v="459"/>
    <n v="69150186"/>
  </r>
  <r>
    <x v="278"/>
    <x v="11"/>
    <x v="0"/>
    <x v="287"/>
    <x v="1"/>
    <x v="2"/>
    <n v="118"/>
    <x v="6"/>
    <n v="1"/>
    <x v="0"/>
    <n v="61"/>
    <x v="240"/>
    <n v="116900"/>
    <n v="3021"/>
    <n v="50.35"/>
    <n v="560"/>
    <n v="65464000"/>
  </r>
  <r>
    <x v="279"/>
    <x v="11"/>
    <x v="0"/>
    <x v="251"/>
    <x v="2"/>
    <x v="5"/>
    <n v="127"/>
    <x v="8"/>
    <n v="3"/>
    <x v="2"/>
    <n v="94"/>
    <x v="124"/>
    <n v="621537"/>
    <n v="2655"/>
    <n v="44.25"/>
    <n v="503"/>
    <n v="312633111"/>
  </r>
  <r>
    <x v="279"/>
    <x v="11"/>
    <x v="0"/>
    <x v="154"/>
    <x v="13"/>
    <x v="1"/>
    <n v="114"/>
    <x v="9"/>
    <n v="3"/>
    <x v="2"/>
    <n v="189"/>
    <x v="132"/>
    <n v="586597"/>
    <n v="1325"/>
    <n v="22.083333333333332"/>
    <n v="633"/>
    <n v="371315901"/>
  </r>
  <r>
    <x v="280"/>
    <x v="11"/>
    <x v="0"/>
    <x v="117"/>
    <x v="7"/>
    <x v="1"/>
    <n v="125"/>
    <x v="2"/>
    <n v="3"/>
    <x v="2"/>
    <n v="218"/>
    <x v="247"/>
    <n v="889954"/>
    <n v="2494"/>
    <n v="41.56666666666667"/>
    <n v="508"/>
    <n v="452096632"/>
  </r>
  <r>
    <x v="280"/>
    <x v="11"/>
    <x v="0"/>
    <x v="84"/>
    <x v="10"/>
    <x v="4"/>
    <n v="131"/>
    <x v="17"/>
    <n v="2"/>
    <x v="1"/>
    <n v="78"/>
    <x v="260"/>
    <n v="832173"/>
    <n v="2057"/>
    <n v="34.283333333333331"/>
    <n v="384"/>
    <n v="319554432"/>
  </r>
  <r>
    <x v="280"/>
    <x v="11"/>
    <x v="0"/>
    <x v="272"/>
    <x v="6"/>
    <x v="3"/>
    <n v="115"/>
    <x v="20"/>
    <n v="3"/>
    <x v="2"/>
    <n v="38"/>
    <x v="90"/>
    <n v="773744"/>
    <n v="4116"/>
    <n v="68.599999999999994"/>
    <n v="351"/>
    <n v="271584144"/>
  </r>
  <r>
    <x v="280"/>
    <x v="11"/>
    <x v="0"/>
    <x v="304"/>
    <x v="3"/>
    <x v="4"/>
    <n v="125"/>
    <x v="2"/>
    <n v="2"/>
    <x v="1"/>
    <n v="212"/>
    <x v="221"/>
    <n v="608286"/>
    <n v="3819"/>
    <n v="63.65"/>
    <n v="528"/>
    <n v="321175008"/>
  </r>
  <r>
    <x v="280"/>
    <x v="11"/>
    <x v="0"/>
    <x v="192"/>
    <x v="23"/>
    <x v="4"/>
    <n v="123"/>
    <x v="15"/>
    <n v="2"/>
    <x v="1"/>
    <n v="8"/>
    <x v="153"/>
    <n v="142074"/>
    <n v="258"/>
    <n v="4.3"/>
    <n v="519"/>
    <n v="73736406"/>
  </r>
  <r>
    <x v="280"/>
    <x v="11"/>
    <x v="0"/>
    <x v="2"/>
    <x v="4"/>
    <x v="4"/>
    <n v="122"/>
    <x v="7"/>
    <n v="1"/>
    <x v="0"/>
    <n v="61"/>
    <x v="240"/>
    <n v="45113"/>
    <n v="4395"/>
    <n v="73.25"/>
    <n v="379"/>
    <n v="17097827"/>
  </r>
  <r>
    <x v="280"/>
    <x v="11"/>
    <x v="0"/>
    <x v="84"/>
    <x v="18"/>
    <x v="4"/>
    <n v="112"/>
    <x v="16"/>
    <n v="2"/>
    <x v="1"/>
    <n v="139"/>
    <x v="23"/>
    <n v="30298"/>
    <n v="1890"/>
    <n v="31.5"/>
    <n v="655"/>
    <n v="19845190"/>
  </r>
  <r>
    <x v="281"/>
    <x v="11"/>
    <x v="0"/>
    <x v="104"/>
    <x v="0"/>
    <x v="5"/>
    <n v="128"/>
    <x v="11"/>
    <n v="2"/>
    <x v="1"/>
    <n v="133"/>
    <x v="4"/>
    <n v="877951"/>
    <n v="1520"/>
    <n v="25.333333333333332"/>
    <n v="619"/>
    <n v="543451669"/>
  </r>
  <r>
    <x v="281"/>
    <x v="11"/>
    <x v="0"/>
    <x v="66"/>
    <x v="15"/>
    <x v="5"/>
    <n v="119"/>
    <x v="1"/>
    <n v="1"/>
    <x v="0"/>
    <n v="206"/>
    <x v="188"/>
    <n v="849816"/>
    <n v="2962"/>
    <n v="49.366666666666667"/>
    <n v="285"/>
    <n v="242197560"/>
  </r>
  <r>
    <x v="281"/>
    <x v="11"/>
    <x v="0"/>
    <x v="88"/>
    <x v="21"/>
    <x v="0"/>
    <n v="130"/>
    <x v="19"/>
    <n v="1"/>
    <x v="0"/>
    <n v="149"/>
    <x v="227"/>
    <n v="833589"/>
    <n v="3279"/>
    <n v="54.65"/>
    <n v="666"/>
    <n v="555170274"/>
  </r>
  <r>
    <x v="281"/>
    <x v="11"/>
    <x v="0"/>
    <x v="28"/>
    <x v="11"/>
    <x v="0"/>
    <n v="130"/>
    <x v="19"/>
    <n v="1"/>
    <x v="0"/>
    <n v="213"/>
    <x v="151"/>
    <n v="746924"/>
    <n v="2900"/>
    <n v="48.333333333333336"/>
    <n v="451"/>
    <n v="336862724"/>
  </r>
  <r>
    <x v="281"/>
    <x v="11"/>
    <x v="0"/>
    <x v="265"/>
    <x v="14"/>
    <x v="4"/>
    <n v="122"/>
    <x v="7"/>
    <n v="2"/>
    <x v="1"/>
    <n v="3"/>
    <x v="85"/>
    <n v="637252"/>
    <n v="4837"/>
    <n v="80.61666666666666"/>
    <n v="401"/>
    <n v="255538052"/>
  </r>
  <r>
    <x v="281"/>
    <x v="11"/>
    <x v="0"/>
    <x v="220"/>
    <x v="23"/>
    <x v="5"/>
    <n v="126"/>
    <x v="10"/>
    <n v="3"/>
    <x v="2"/>
    <n v="29"/>
    <x v="171"/>
    <n v="580957"/>
    <n v="624"/>
    <n v="10.4"/>
    <n v="365"/>
    <n v="212049305"/>
  </r>
  <r>
    <x v="281"/>
    <x v="11"/>
    <x v="0"/>
    <x v="241"/>
    <x v="17"/>
    <x v="0"/>
    <n v="127"/>
    <x v="8"/>
    <n v="1"/>
    <x v="0"/>
    <n v="42"/>
    <x v="35"/>
    <n v="576569"/>
    <n v="4649"/>
    <n v="77.483333333333334"/>
    <n v="660"/>
    <n v="380535540"/>
  </r>
  <r>
    <x v="281"/>
    <x v="11"/>
    <x v="0"/>
    <x v="166"/>
    <x v="3"/>
    <x v="5"/>
    <n v="119"/>
    <x v="1"/>
    <n v="2"/>
    <x v="1"/>
    <n v="2"/>
    <x v="77"/>
    <n v="508830"/>
    <n v="4851"/>
    <n v="80.849999999999994"/>
    <n v="343"/>
    <n v="174528690"/>
  </r>
  <r>
    <x v="281"/>
    <x v="11"/>
    <x v="0"/>
    <x v="181"/>
    <x v="12"/>
    <x v="4"/>
    <n v="126"/>
    <x v="10"/>
    <n v="1"/>
    <x v="0"/>
    <n v="265"/>
    <x v="65"/>
    <n v="315185"/>
    <n v="3783"/>
    <n v="63.05"/>
    <n v="618"/>
    <n v="194784330"/>
  </r>
  <r>
    <x v="281"/>
    <x v="11"/>
    <x v="0"/>
    <x v="282"/>
    <x v="5"/>
    <x v="0"/>
    <n v="115"/>
    <x v="20"/>
    <n v="3"/>
    <x v="2"/>
    <n v="16"/>
    <x v="19"/>
    <n v="278383"/>
    <n v="2658"/>
    <n v="44.3"/>
    <n v="278"/>
    <n v="77390474"/>
  </r>
  <r>
    <x v="281"/>
    <x v="11"/>
    <x v="0"/>
    <x v="96"/>
    <x v="25"/>
    <x v="0"/>
    <n v="122"/>
    <x v="7"/>
    <n v="2"/>
    <x v="1"/>
    <n v="75"/>
    <x v="197"/>
    <n v="197388"/>
    <n v="2725"/>
    <n v="45.416666666666664"/>
    <n v="569"/>
    <n v="112313772"/>
  </r>
  <r>
    <x v="281"/>
    <x v="11"/>
    <x v="0"/>
    <x v="14"/>
    <x v="5"/>
    <x v="4"/>
    <n v="116"/>
    <x v="13"/>
    <n v="3"/>
    <x v="2"/>
    <n v="115"/>
    <x v="183"/>
    <n v="53527"/>
    <n v="1893"/>
    <n v="31.55"/>
    <n v="353"/>
    <n v="18895031"/>
  </r>
  <r>
    <x v="281"/>
    <x v="11"/>
    <x v="0"/>
    <x v="164"/>
    <x v="12"/>
    <x v="5"/>
    <n v="113"/>
    <x v="14"/>
    <n v="2"/>
    <x v="1"/>
    <n v="168"/>
    <x v="135"/>
    <n v="51257"/>
    <n v="4560"/>
    <n v="76"/>
    <n v="659"/>
    <n v="33778363"/>
  </r>
  <r>
    <x v="282"/>
    <x v="11"/>
    <x v="0"/>
    <x v="7"/>
    <x v="5"/>
    <x v="0"/>
    <n v="128"/>
    <x v="11"/>
    <n v="1"/>
    <x v="0"/>
    <n v="157"/>
    <x v="233"/>
    <n v="886098"/>
    <n v="1844"/>
    <n v="30.733333333333334"/>
    <n v="373"/>
    <n v="330514554"/>
  </r>
  <r>
    <x v="282"/>
    <x v="11"/>
    <x v="0"/>
    <x v="121"/>
    <x v="7"/>
    <x v="3"/>
    <n v="127"/>
    <x v="8"/>
    <n v="1"/>
    <x v="0"/>
    <n v="268"/>
    <x v="253"/>
    <n v="709895"/>
    <n v="3455"/>
    <n v="57.583333333333336"/>
    <n v="360"/>
    <n v="255562200"/>
  </r>
  <r>
    <x v="282"/>
    <x v="11"/>
    <x v="0"/>
    <x v="49"/>
    <x v="4"/>
    <x v="0"/>
    <n v="126"/>
    <x v="10"/>
    <n v="1"/>
    <x v="0"/>
    <n v="215"/>
    <x v="79"/>
    <n v="433222"/>
    <n v="410"/>
    <n v="6.833333333333333"/>
    <n v="331"/>
    <n v="143396482"/>
  </r>
  <r>
    <x v="282"/>
    <x v="11"/>
    <x v="0"/>
    <x v="307"/>
    <x v="12"/>
    <x v="5"/>
    <n v="131"/>
    <x v="17"/>
    <n v="3"/>
    <x v="2"/>
    <n v="250"/>
    <x v="223"/>
    <n v="142601"/>
    <n v="3376"/>
    <n v="56.266666666666666"/>
    <n v="689"/>
    <n v="98252089"/>
  </r>
  <r>
    <x v="282"/>
    <x v="11"/>
    <x v="0"/>
    <x v="291"/>
    <x v="26"/>
    <x v="1"/>
    <n v="121"/>
    <x v="21"/>
    <n v="1"/>
    <x v="0"/>
    <n v="20"/>
    <x v="87"/>
    <n v="65298"/>
    <n v="3026"/>
    <n v="50.43333333333333"/>
    <n v="333"/>
    <n v="21744234"/>
  </r>
  <r>
    <x v="283"/>
    <x v="11"/>
    <x v="0"/>
    <x v="184"/>
    <x v="21"/>
    <x v="3"/>
    <n v="115"/>
    <x v="20"/>
    <n v="3"/>
    <x v="2"/>
    <n v="144"/>
    <x v="10"/>
    <n v="946696"/>
    <n v="4026"/>
    <n v="67.099999999999994"/>
    <n v="535"/>
    <n v="506482360"/>
  </r>
  <r>
    <x v="283"/>
    <x v="11"/>
    <x v="0"/>
    <x v="217"/>
    <x v="10"/>
    <x v="4"/>
    <n v="131"/>
    <x v="17"/>
    <n v="1"/>
    <x v="0"/>
    <n v="64"/>
    <x v="199"/>
    <n v="452891"/>
    <n v="2430"/>
    <n v="40.5"/>
    <n v="383"/>
    <n v="173457253"/>
  </r>
  <r>
    <x v="284"/>
    <x v="11"/>
    <x v="0"/>
    <x v="265"/>
    <x v="8"/>
    <x v="3"/>
    <n v="112"/>
    <x v="16"/>
    <n v="2"/>
    <x v="1"/>
    <n v="169"/>
    <x v="5"/>
    <n v="412736"/>
    <n v="3023"/>
    <n v="50.383333333333333"/>
    <n v="566"/>
    <n v="233608576"/>
  </r>
  <r>
    <x v="284"/>
    <x v="11"/>
    <x v="0"/>
    <x v="124"/>
    <x v="13"/>
    <x v="3"/>
    <n v="121"/>
    <x v="21"/>
    <n v="3"/>
    <x v="2"/>
    <n v="104"/>
    <x v="83"/>
    <n v="404122"/>
    <n v="4451"/>
    <n v="74.183333333333337"/>
    <n v="402"/>
    <n v="162457044"/>
  </r>
  <r>
    <x v="285"/>
    <x v="11"/>
    <x v="0"/>
    <x v="48"/>
    <x v="11"/>
    <x v="1"/>
    <n v="115"/>
    <x v="20"/>
    <n v="3"/>
    <x v="2"/>
    <n v="32"/>
    <x v="31"/>
    <n v="983535"/>
    <n v="1871"/>
    <n v="31.183333333333334"/>
    <n v="604"/>
    <n v="594055140"/>
  </r>
  <r>
    <x v="285"/>
    <x v="11"/>
    <x v="0"/>
    <x v="117"/>
    <x v="21"/>
    <x v="5"/>
    <n v="113"/>
    <x v="14"/>
    <n v="3"/>
    <x v="2"/>
    <n v="14"/>
    <x v="204"/>
    <n v="736696"/>
    <n v="1849"/>
    <n v="30.816666666666666"/>
    <n v="523"/>
    <n v="385292008"/>
  </r>
  <r>
    <x v="285"/>
    <x v="11"/>
    <x v="0"/>
    <x v="223"/>
    <x v="23"/>
    <x v="4"/>
    <n v="122"/>
    <x v="7"/>
    <n v="2"/>
    <x v="1"/>
    <n v="83"/>
    <x v="201"/>
    <n v="736527"/>
    <n v="756"/>
    <n v="12.6"/>
    <n v="679"/>
    <n v="500101833"/>
  </r>
  <r>
    <x v="285"/>
    <x v="11"/>
    <x v="0"/>
    <x v="145"/>
    <x v="28"/>
    <x v="5"/>
    <n v="117"/>
    <x v="12"/>
    <n v="2"/>
    <x v="1"/>
    <n v="232"/>
    <x v="215"/>
    <n v="599603"/>
    <n v="2539"/>
    <n v="42.31666666666667"/>
    <n v="577"/>
    <n v="345970931"/>
  </r>
  <r>
    <x v="285"/>
    <x v="11"/>
    <x v="0"/>
    <x v="261"/>
    <x v="4"/>
    <x v="3"/>
    <n v="124"/>
    <x v="4"/>
    <n v="3"/>
    <x v="2"/>
    <n v="25"/>
    <x v="246"/>
    <n v="579314"/>
    <n v="4793"/>
    <n v="79.88333333333334"/>
    <n v="593"/>
    <n v="343533202"/>
  </r>
  <r>
    <x v="285"/>
    <x v="11"/>
    <x v="0"/>
    <x v="54"/>
    <x v="3"/>
    <x v="3"/>
    <n v="120"/>
    <x v="3"/>
    <n v="1"/>
    <x v="0"/>
    <n v="157"/>
    <x v="233"/>
    <n v="563458"/>
    <n v="2360"/>
    <n v="39.333333333333336"/>
    <n v="586"/>
    <n v="330186388"/>
  </r>
  <r>
    <x v="285"/>
    <x v="11"/>
    <x v="0"/>
    <x v="199"/>
    <x v="0"/>
    <x v="4"/>
    <n v="113"/>
    <x v="14"/>
    <n v="2"/>
    <x v="1"/>
    <n v="226"/>
    <x v="179"/>
    <n v="562119"/>
    <n v="4912"/>
    <n v="81.86666666666666"/>
    <n v="615"/>
    <n v="345703185"/>
  </r>
  <r>
    <x v="285"/>
    <x v="11"/>
    <x v="0"/>
    <x v="276"/>
    <x v="28"/>
    <x v="3"/>
    <n v="120"/>
    <x v="3"/>
    <n v="1"/>
    <x v="0"/>
    <n v="21"/>
    <x v="195"/>
    <n v="559328"/>
    <n v="337"/>
    <n v="5.6166666666666663"/>
    <n v="319"/>
    <n v="178425632"/>
  </r>
  <r>
    <x v="285"/>
    <x v="11"/>
    <x v="0"/>
    <x v="55"/>
    <x v="3"/>
    <x v="3"/>
    <n v="128"/>
    <x v="11"/>
    <n v="3"/>
    <x v="2"/>
    <n v="69"/>
    <x v="109"/>
    <n v="375948"/>
    <n v="4244"/>
    <n v="70.733333333333334"/>
    <n v="280"/>
    <n v="105265440"/>
  </r>
  <r>
    <x v="285"/>
    <x v="11"/>
    <x v="0"/>
    <x v="303"/>
    <x v="4"/>
    <x v="4"/>
    <n v="131"/>
    <x v="17"/>
    <n v="1"/>
    <x v="0"/>
    <n v="206"/>
    <x v="188"/>
    <n v="345200"/>
    <n v="2965"/>
    <n v="49.416666666666664"/>
    <n v="377"/>
    <n v="130140400"/>
  </r>
  <r>
    <x v="285"/>
    <x v="11"/>
    <x v="0"/>
    <x v="107"/>
    <x v="17"/>
    <x v="4"/>
    <n v="132"/>
    <x v="18"/>
    <n v="3"/>
    <x v="2"/>
    <n v="125"/>
    <x v="205"/>
    <n v="304751"/>
    <n v="1499"/>
    <n v="24.983333333333334"/>
    <n v="499"/>
    <n v="152070749"/>
  </r>
  <r>
    <x v="285"/>
    <x v="11"/>
    <x v="0"/>
    <x v="43"/>
    <x v="21"/>
    <x v="5"/>
    <n v="130"/>
    <x v="19"/>
    <n v="3"/>
    <x v="2"/>
    <n v="61"/>
    <x v="240"/>
    <n v="110984"/>
    <n v="4753"/>
    <n v="79.216666666666669"/>
    <n v="658"/>
    <n v="73027472"/>
  </r>
  <r>
    <x v="285"/>
    <x v="11"/>
    <x v="0"/>
    <x v="201"/>
    <x v="18"/>
    <x v="3"/>
    <n v="131"/>
    <x v="17"/>
    <n v="3"/>
    <x v="2"/>
    <n v="38"/>
    <x v="90"/>
    <n v="82247"/>
    <n v="4432"/>
    <n v="73.86666666666666"/>
    <n v="633"/>
    <n v="52062351"/>
  </r>
  <r>
    <x v="285"/>
    <x v="11"/>
    <x v="0"/>
    <x v="87"/>
    <x v="16"/>
    <x v="3"/>
    <n v="115"/>
    <x v="20"/>
    <n v="1"/>
    <x v="0"/>
    <n v="14"/>
    <x v="204"/>
    <n v="65036"/>
    <n v="2163"/>
    <n v="36.049999999999997"/>
    <n v="658"/>
    <n v="42793688"/>
  </r>
  <r>
    <x v="285"/>
    <x v="11"/>
    <x v="0"/>
    <x v="100"/>
    <x v="26"/>
    <x v="3"/>
    <n v="115"/>
    <x v="20"/>
    <n v="2"/>
    <x v="1"/>
    <n v="6"/>
    <x v="237"/>
    <n v="12962"/>
    <n v="3904"/>
    <n v="65.066666666666663"/>
    <n v="670"/>
    <n v="8684540"/>
  </r>
  <r>
    <x v="286"/>
    <x v="11"/>
    <x v="0"/>
    <x v="158"/>
    <x v="5"/>
    <x v="2"/>
    <n v="113"/>
    <x v="14"/>
    <n v="1"/>
    <x v="0"/>
    <n v="180"/>
    <x v="198"/>
    <n v="815944"/>
    <n v="4290"/>
    <n v="71.5"/>
    <n v="447"/>
    <n v="364726968"/>
  </r>
  <r>
    <x v="286"/>
    <x v="11"/>
    <x v="0"/>
    <x v="157"/>
    <x v="26"/>
    <x v="4"/>
    <n v="112"/>
    <x v="16"/>
    <n v="2"/>
    <x v="1"/>
    <n v="193"/>
    <x v="219"/>
    <n v="805650"/>
    <n v="3681"/>
    <n v="61.35"/>
    <n v="471"/>
    <n v="379461150"/>
  </r>
  <r>
    <x v="286"/>
    <x v="11"/>
    <x v="0"/>
    <x v="185"/>
    <x v="22"/>
    <x v="4"/>
    <n v="116"/>
    <x v="13"/>
    <n v="1"/>
    <x v="0"/>
    <n v="99"/>
    <x v="162"/>
    <n v="795061"/>
    <n v="4211"/>
    <n v="70.183333333333337"/>
    <n v="314"/>
    <n v="249649154"/>
  </r>
  <r>
    <x v="286"/>
    <x v="11"/>
    <x v="0"/>
    <x v="310"/>
    <x v="27"/>
    <x v="3"/>
    <n v="115"/>
    <x v="20"/>
    <n v="1"/>
    <x v="0"/>
    <n v="84"/>
    <x v="32"/>
    <n v="565398"/>
    <n v="1365"/>
    <n v="22.75"/>
    <n v="379"/>
    <n v="214285842"/>
  </r>
  <r>
    <x v="286"/>
    <x v="11"/>
    <x v="0"/>
    <x v="153"/>
    <x v="2"/>
    <x v="3"/>
    <n v="132"/>
    <x v="18"/>
    <n v="2"/>
    <x v="1"/>
    <n v="1"/>
    <x v="232"/>
    <n v="541106"/>
    <n v="3591"/>
    <n v="59.85"/>
    <n v="333"/>
    <n v="180188298"/>
  </r>
  <r>
    <x v="286"/>
    <x v="11"/>
    <x v="0"/>
    <x v="205"/>
    <x v="14"/>
    <x v="0"/>
    <n v="125"/>
    <x v="2"/>
    <n v="3"/>
    <x v="2"/>
    <n v="234"/>
    <x v="78"/>
    <n v="436244"/>
    <n v="1835"/>
    <n v="30.583333333333332"/>
    <n v="564"/>
    <n v="246041616"/>
  </r>
  <r>
    <x v="286"/>
    <x v="11"/>
    <x v="0"/>
    <x v="59"/>
    <x v="28"/>
    <x v="4"/>
    <n v="124"/>
    <x v="4"/>
    <n v="1"/>
    <x v="0"/>
    <n v="151"/>
    <x v="59"/>
    <n v="429626"/>
    <n v="166"/>
    <n v="2.7666666666666666"/>
    <n v="545"/>
    <n v="234146170"/>
  </r>
  <r>
    <x v="286"/>
    <x v="11"/>
    <x v="0"/>
    <x v="4"/>
    <x v="16"/>
    <x v="4"/>
    <n v="133"/>
    <x v="5"/>
    <n v="3"/>
    <x v="2"/>
    <n v="240"/>
    <x v="95"/>
    <n v="370222"/>
    <n v="1930"/>
    <n v="32.166666666666664"/>
    <n v="675"/>
    <n v="249899850"/>
  </r>
  <r>
    <x v="287"/>
    <x v="11"/>
    <x v="0"/>
    <x v="293"/>
    <x v="6"/>
    <x v="3"/>
    <n v="112"/>
    <x v="16"/>
    <n v="2"/>
    <x v="1"/>
    <n v="267"/>
    <x v="15"/>
    <n v="800186"/>
    <n v="1751"/>
    <n v="29.183333333333334"/>
    <n v="285"/>
    <n v="228053010"/>
  </r>
  <r>
    <x v="287"/>
    <x v="11"/>
    <x v="0"/>
    <x v="93"/>
    <x v="14"/>
    <x v="4"/>
    <n v="127"/>
    <x v="8"/>
    <n v="1"/>
    <x v="0"/>
    <n v="10"/>
    <x v="81"/>
    <n v="761544"/>
    <n v="3918"/>
    <n v="65.3"/>
    <n v="676"/>
    <n v="514803744"/>
  </r>
  <r>
    <x v="287"/>
    <x v="11"/>
    <x v="0"/>
    <x v="112"/>
    <x v="27"/>
    <x v="5"/>
    <n v="117"/>
    <x v="12"/>
    <n v="2"/>
    <x v="1"/>
    <n v="208"/>
    <x v="26"/>
    <n v="595163"/>
    <n v="2713"/>
    <n v="45.216666666666669"/>
    <n v="684"/>
    <n v="407091492"/>
  </r>
  <r>
    <x v="287"/>
    <x v="11"/>
    <x v="0"/>
    <x v="219"/>
    <x v="15"/>
    <x v="3"/>
    <n v="115"/>
    <x v="20"/>
    <n v="2"/>
    <x v="1"/>
    <n v="106"/>
    <x v="25"/>
    <n v="584600"/>
    <n v="4302"/>
    <n v="71.7"/>
    <n v="468"/>
    <n v="273592800"/>
  </r>
  <r>
    <x v="287"/>
    <x v="11"/>
    <x v="0"/>
    <x v="301"/>
    <x v="10"/>
    <x v="3"/>
    <n v="122"/>
    <x v="7"/>
    <n v="3"/>
    <x v="2"/>
    <n v="165"/>
    <x v="208"/>
    <n v="565075"/>
    <n v="4232"/>
    <n v="70.533333333333331"/>
    <n v="348"/>
    <n v="196646100"/>
  </r>
  <r>
    <x v="287"/>
    <x v="11"/>
    <x v="0"/>
    <x v="266"/>
    <x v="8"/>
    <x v="0"/>
    <n v="122"/>
    <x v="7"/>
    <n v="2"/>
    <x v="1"/>
    <n v="185"/>
    <x v="114"/>
    <n v="546763"/>
    <n v="3443"/>
    <n v="57.383333333333333"/>
    <n v="476"/>
    <n v="260259188"/>
  </r>
  <r>
    <x v="287"/>
    <x v="11"/>
    <x v="0"/>
    <x v="146"/>
    <x v="21"/>
    <x v="3"/>
    <n v="115"/>
    <x v="20"/>
    <n v="2"/>
    <x v="1"/>
    <n v="156"/>
    <x v="261"/>
    <n v="199058"/>
    <n v="2862"/>
    <n v="47.7"/>
    <n v="534"/>
    <n v="106296972"/>
  </r>
  <r>
    <x v="287"/>
    <x v="11"/>
    <x v="0"/>
    <x v="289"/>
    <x v="8"/>
    <x v="3"/>
    <n v="124"/>
    <x v="4"/>
    <n v="2"/>
    <x v="1"/>
    <n v="233"/>
    <x v="218"/>
    <n v="81637"/>
    <n v="1199"/>
    <n v="19.983333333333334"/>
    <n v="496"/>
    <n v="40491952"/>
  </r>
  <r>
    <x v="287"/>
    <x v="11"/>
    <x v="0"/>
    <x v="177"/>
    <x v="1"/>
    <x v="5"/>
    <n v="113"/>
    <x v="14"/>
    <n v="1"/>
    <x v="0"/>
    <n v="6"/>
    <x v="237"/>
    <n v="10146"/>
    <n v="2315"/>
    <n v="38.583333333333336"/>
    <n v="692"/>
    <n v="7021032"/>
  </r>
  <r>
    <x v="288"/>
    <x v="11"/>
    <x v="0"/>
    <x v="250"/>
    <x v="3"/>
    <x v="4"/>
    <n v="129"/>
    <x v="0"/>
    <n v="1"/>
    <x v="0"/>
    <n v="86"/>
    <x v="47"/>
    <n v="776946"/>
    <n v="2393"/>
    <n v="39.883333333333333"/>
    <n v="679"/>
    <n v="527546334"/>
  </r>
  <r>
    <x v="288"/>
    <x v="11"/>
    <x v="0"/>
    <x v="133"/>
    <x v="15"/>
    <x v="0"/>
    <n v="117"/>
    <x v="12"/>
    <n v="1"/>
    <x v="0"/>
    <n v="226"/>
    <x v="179"/>
    <n v="387523"/>
    <n v="4252"/>
    <n v="70.86666666666666"/>
    <n v="617"/>
    <n v="239101691"/>
  </r>
  <r>
    <x v="288"/>
    <x v="11"/>
    <x v="0"/>
    <x v="315"/>
    <x v="5"/>
    <x v="4"/>
    <n v="116"/>
    <x v="13"/>
    <n v="3"/>
    <x v="2"/>
    <n v="213"/>
    <x v="151"/>
    <n v="218449"/>
    <n v="2067"/>
    <n v="34.450000000000003"/>
    <n v="579"/>
    <n v="126481971"/>
  </r>
  <r>
    <x v="288"/>
    <x v="11"/>
    <x v="0"/>
    <x v="172"/>
    <x v="11"/>
    <x v="3"/>
    <n v="119"/>
    <x v="1"/>
    <n v="2"/>
    <x v="1"/>
    <n v="128"/>
    <x v="172"/>
    <n v="13477"/>
    <n v="1074"/>
    <n v="17.899999999999999"/>
    <n v="479"/>
    <n v="6455483"/>
  </r>
  <r>
    <x v="289"/>
    <x v="11"/>
    <x v="0"/>
    <x v="196"/>
    <x v="8"/>
    <x v="3"/>
    <n v="123"/>
    <x v="15"/>
    <n v="2"/>
    <x v="1"/>
    <n v="62"/>
    <x v="60"/>
    <n v="974481"/>
    <n v="4381"/>
    <n v="73.016666666666666"/>
    <n v="427"/>
    <n v="416103387"/>
  </r>
  <r>
    <x v="289"/>
    <x v="11"/>
    <x v="0"/>
    <x v="149"/>
    <x v="2"/>
    <x v="4"/>
    <n v="115"/>
    <x v="20"/>
    <n v="3"/>
    <x v="2"/>
    <n v="206"/>
    <x v="188"/>
    <n v="772661"/>
    <n v="4224"/>
    <n v="70.400000000000006"/>
    <n v="584"/>
    <n v="451234024"/>
  </r>
  <r>
    <x v="289"/>
    <x v="11"/>
    <x v="0"/>
    <x v="56"/>
    <x v="4"/>
    <x v="3"/>
    <n v="123"/>
    <x v="15"/>
    <n v="2"/>
    <x v="1"/>
    <n v="44"/>
    <x v="46"/>
    <n v="752522"/>
    <n v="3050"/>
    <n v="50.833333333333336"/>
    <n v="283"/>
    <n v="212963726"/>
  </r>
  <r>
    <x v="289"/>
    <x v="11"/>
    <x v="0"/>
    <x v="9"/>
    <x v="18"/>
    <x v="1"/>
    <n v="125"/>
    <x v="2"/>
    <n v="1"/>
    <x v="0"/>
    <n v="84"/>
    <x v="32"/>
    <n v="453781"/>
    <n v="514"/>
    <n v="8.5666666666666664"/>
    <n v="396"/>
    <n v="179697276"/>
  </r>
  <r>
    <x v="289"/>
    <x v="11"/>
    <x v="0"/>
    <x v="33"/>
    <x v="6"/>
    <x v="3"/>
    <n v="132"/>
    <x v="18"/>
    <n v="1"/>
    <x v="0"/>
    <n v="229"/>
    <x v="91"/>
    <n v="311732"/>
    <n v="1391"/>
    <n v="23.183333333333334"/>
    <n v="447"/>
    <n v="139344204"/>
  </r>
  <r>
    <x v="289"/>
    <x v="11"/>
    <x v="0"/>
    <x v="135"/>
    <x v="27"/>
    <x v="1"/>
    <n v="129"/>
    <x v="0"/>
    <n v="3"/>
    <x v="2"/>
    <n v="212"/>
    <x v="221"/>
    <n v="279561"/>
    <n v="4378"/>
    <n v="72.966666666666669"/>
    <n v="670"/>
    <n v="187305870"/>
  </r>
  <r>
    <x v="289"/>
    <x v="11"/>
    <x v="0"/>
    <x v="174"/>
    <x v="25"/>
    <x v="0"/>
    <n v="133"/>
    <x v="5"/>
    <n v="2"/>
    <x v="1"/>
    <n v="218"/>
    <x v="247"/>
    <n v="160238"/>
    <n v="4332"/>
    <n v="72.2"/>
    <n v="638"/>
    <n v="102231844"/>
  </r>
  <r>
    <x v="289"/>
    <x v="11"/>
    <x v="0"/>
    <x v="46"/>
    <x v="9"/>
    <x v="3"/>
    <n v="112"/>
    <x v="16"/>
    <n v="1"/>
    <x v="0"/>
    <n v="77"/>
    <x v="58"/>
    <n v="1598"/>
    <n v="190"/>
    <n v="3.1666666666666665"/>
    <n v="478"/>
    <n v="763844"/>
  </r>
  <r>
    <x v="290"/>
    <x v="11"/>
    <x v="0"/>
    <x v="44"/>
    <x v="8"/>
    <x v="5"/>
    <n v="128"/>
    <x v="11"/>
    <n v="3"/>
    <x v="2"/>
    <n v="123"/>
    <x v="61"/>
    <n v="919413"/>
    <n v="2478"/>
    <n v="41.3"/>
    <n v="666"/>
    <n v="612329058"/>
  </r>
  <r>
    <x v="290"/>
    <x v="11"/>
    <x v="0"/>
    <x v="59"/>
    <x v="3"/>
    <x v="3"/>
    <n v="128"/>
    <x v="11"/>
    <n v="1"/>
    <x v="0"/>
    <n v="57"/>
    <x v="163"/>
    <n v="911012"/>
    <n v="3134"/>
    <n v="52.233333333333334"/>
    <n v="673"/>
    <n v="613111076"/>
  </r>
  <r>
    <x v="290"/>
    <x v="11"/>
    <x v="0"/>
    <x v="136"/>
    <x v="23"/>
    <x v="4"/>
    <n v="130"/>
    <x v="19"/>
    <n v="1"/>
    <x v="0"/>
    <n v="143"/>
    <x v="111"/>
    <n v="804998"/>
    <n v="2396"/>
    <n v="39.93333333333333"/>
    <n v="588"/>
    <n v="473338824"/>
  </r>
  <r>
    <x v="290"/>
    <x v="11"/>
    <x v="0"/>
    <x v="46"/>
    <x v="15"/>
    <x v="5"/>
    <n v="120"/>
    <x v="3"/>
    <n v="3"/>
    <x v="2"/>
    <n v="129"/>
    <x v="191"/>
    <n v="696422"/>
    <n v="4862"/>
    <n v="81.033333333333331"/>
    <n v="341"/>
    <n v="237479902"/>
  </r>
  <r>
    <x v="290"/>
    <x v="11"/>
    <x v="0"/>
    <x v="132"/>
    <x v="17"/>
    <x v="3"/>
    <n v="122"/>
    <x v="7"/>
    <n v="1"/>
    <x v="0"/>
    <n v="101"/>
    <x v="92"/>
    <n v="681358"/>
    <n v="3985"/>
    <n v="66.416666666666671"/>
    <n v="526"/>
    <n v="358394308"/>
  </r>
  <r>
    <x v="290"/>
    <x v="11"/>
    <x v="0"/>
    <x v="186"/>
    <x v="17"/>
    <x v="5"/>
    <n v="132"/>
    <x v="18"/>
    <n v="1"/>
    <x v="0"/>
    <n v="233"/>
    <x v="218"/>
    <n v="597038"/>
    <n v="781"/>
    <n v="13.016666666666667"/>
    <n v="537"/>
    <n v="320609406"/>
  </r>
  <r>
    <x v="290"/>
    <x v="11"/>
    <x v="0"/>
    <x v="21"/>
    <x v="21"/>
    <x v="3"/>
    <n v="127"/>
    <x v="8"/>
    <n v="3"/>
    <x v="2"/>
    <n v="256"/>
    <x v="57"/>
    <n v="251915"/>
    <n v="1616"/>
    <n v="26.933333333333334"/>
    <n v="466"/>
    <n v="117392390"/>
  </r>
  <r>
    <x v="290"/>
    <x v="11"/>
    <x v="0"/>
    <x v="225"/>
    <x v="3"/>
    <x v="5"/>
    <n v="120"/>
    <x v="3"/>
    <n v="3"/>
    <x v="2"/>
    <n v="31"/>
    <x v="226"/>
    <n v="211599"/>
    <n v="1483"/>
    <n v="24.716666666666665"/>
    <n v="458"/>
    <n v="96912342"/>
  </r>
  <r>
    <x v="290"/>
    <x v="11"/>
    <x v="0"/>
    <x v="148"/>
    <x v="3"/>
    <x v="5"/>
    <n v="122"/>
    <x v="7"/>
    <n v="2"/>
    <x v="1"/>
    <n v="153"/>
    <x v="147"/>
    <n v="48085"/>
    <n v="3461"/>
    <n v="57.68333333333333"/>
    <n v="676"/>
    <n v="32505460"/>
  </r>
  <r>
    <x v="291"/>
    <x v="0"/>
    <x v="1"/>
    <x v="208"/>
    <x v="28"/>
    <x v="3"/>
    <n v="128"/>
    <x v="11"/>
    <n v="2"/>
    <x v="1"/>
    <n v="19"/>
    <x v="150"/>
    <n v="869517"/>
    <n v="2254"/>
    <n v="37.56666666666667"/>
    <n v="638"/>
    <n v="554751846"/>
  </r>
  <r>
    <x v="291"/>
    <x v="0"/>
    <x v="1"/>
    <x v="80"/>
    <x v="11"/>
    <x v="4"/>
    <n v="117"/>
    <x v="12"/>
    <n v="1"/>
    <x v="0"/>
    <n v="78"/>
    <x v="260"/>
    <n v="695854"/>
    <n v="3217"/>
    <n v="53.616666666666667"/>
    <n v="408"/>
    <n v="283908432"/>
  </r>
  <r>
    <x v="291"/>
    <x v="0"/>
    <x v="1"/>
    <x v="40"/>
    <x v="12"/>
    <x v="0"/>
    <n v="129"/>
    <x v="0"/>
    <n v="2"/>
    <x v="1"/>
    <n v="138"/>
    <x v="256"/>
    <n v="602825"/>
    <n v="4315"/>
    <n v="71.916666666666671"/>
    <n v="357"/>
    <n v="215208525"/>
  </r>
  <r>
    <x v="291"/>
    <x v="0"/>
    <x v="1"/>
    <x v="46"/>
    <x v="23"/>
    <x v="4"/>
    <n v="129"/>
    <x v="0"/>
    <n v="1"/>
    <x v="0"/>
    <n v="226"/>
    <x v="179"/>
    <n v="602703"/>
    <n v="3324"/>
    <n v="55.4"/>
    <n v="458"/>
    <n v="276037974"/>
  </r>
  <r>
    <x v="291"/>
    <x v="0"/>
    <x v="1"/>
    <x v="209"/>
    <x v="24"/>
    <x v="3"/>
    <n v="130"/>
    <x v="19"/>
    <n v="3"/>
    <x v="2"/>
    <n v="171"/>
    <x v="156"/>
    <n v="480055"/>
    <n v="480"/>
    <n v="8"/>
    <n v="465"/>
    <n v="223225575"/>
  </r>
  <r>
    <x v="291"/>
    <x v="0"/>
    <x v="1"/>
    <x v="130"/>
    <x v="18"/>
    <x v="5"/>
    <n v="127"/>
    <x v="8"/>
    <n v="2"/>
    <x v="1"/>
    <n v="2"/>
    <x v="77"/>
    <n v="334213"/>
    <n v="2990"/>
    <n v="49.833333333333336"/>
    <n v="505"/>
    <n v="168777565"/>
  </r>
  <r>
    <x v="291"/>
    <x v="0"/>
    <x v="1"/>
    <x v="20"/>
    <x v="19"/>
    <x v="3"/>
    <n v="116"/>
    <x v="13"/>
    <n v="2"/>
    <x v="1"/>
    <n v="77"/>
    <x v="58"/>
    <n v="43279"/>
    <n v="1793"/>
    <n v="29.883333333333333"/>
    <n v="297"/>
    <n v="12853863"/>
  </r>
  <r>
    <x v="292"/>
    <x v="0"/>
    <x v="1"/>
    <x v="181"/>
    <x v="18"/>
    <x v="4"/>
    <n v="127"/>
    <x v="8"/>
    <n v="1"/>
    <x v="0"/>
    <n v="22"/>
    <x v="264"/>
    <n v="860995"/>
    <n v="4789"/>
    <n v="79.816666666666663"/>
    <n v="280"/>
    <n v="241078600"/>
  </r>
  <r>
    <x v="292"/>
    <x v="0"/>
    <x v="1"/>
    <x v="144"/>
    <x v="7"/>
    <x v="5"/>
    <n v="123"/>
    <x v="15"/>
    <n v="2"/>
    <x v="1"/>
    <n v="264"/>
    <x v="9"/>
    <n v="814628"/>
    <n v="4975"/>
    <n v="82.916666666666671"/>
    <n v="659"/>
    <n v="536839852"/>
  </r>
  <r>
    <x v="292"/>
    <x v="0"/>
    <x v="1"/>
    <x v="67"/>
    <x v="5"/>
    <x v="3"/>
    <n v="114"/>
    <x v="9"/>
    <n v="3"/>
    <x v="2"/>
    <n v="91"/>
    <x v="18"/>
    <n v="790627"/>
    <n v="3080"/>
    <n v="51.333333333333336"/>
    <n v="656"/>
    <n v="518651312"/>
  </r>
  <r>
    <x v="292"/>
    <x v="0"/>
    <x v="1"/>
    <x v="40"/>
    <x v="1"/>
    <x v="4"/>
    <n v="129"/>
    <x v="0"/>
    <n v="2"/>
    <x v="1"/>
    <n v="252"/>
    <x v="24"/>
    <n v="713992"/>
    <n v="1437"/>
    <n v="23.95"/>
    <n v="693"/>
    <n v="494796456"/>
  </r>
  <r>
    <x v="292"/>
    <x v="0"/>
    <x v="1"/>
    <x v="127"/>
    <x v="19"/>
    <x v="5"/>
    <n v="130"/>
    <x v="19"/>
    <n v="3"/>
    <x v="2"/>
    <n v="237"/>
    <x v="152"/>
    <n v="616198"/>
    <n v="666"/>
    <n v="11.1"/>
    <n v="681"/>
    <n v="419630838"/>
  </r>
  <r>
    <x v="292"/>
    <x v="0"/>
    <x v="1"/>
    <x v="293"/>
    <x v="9"/>
    <x v="5"/>
    <n v="113"/>
    <x v="14"/>
    <n v="3"/>
    <x v="2"/>
    <n v="66"/>
    <x v="71"/>
    <n v="611755"/>
    <n v="3391"/>
    <n v="56.516666666666666"/>
    <n v="317"/>
    <n v="193926335"/>
  </r>
  <r>
    <x v="292"/>
    <x v="0"/>
    <x v="1"/>
    <x v="260"/>
    <x v="17"/>
    <x v="4"/>
    <n v="127"/>
    <x v="8"/>
    <n v="1"/>
    <x v="0"/>
    <n v="178"/>
    <x v="216"/>
    <n v="604890"/>
    <n v="4766"/>
    <n v="79.433333333333337"/>
    <n v="534"/>
    <n v="323011260"/>
  </r>
  <r>
    <x v="292"/>
    <x v="0"/>
    <x v="1"/>
    <x v="94"/>
    <x v="15"/>
    <x v="4"/>
    <n v="128"/>
    <x v="11"/>
    <n v="1"/>
    <x v="0"/>
    <n v="141"/>
    <x v="248"/>
    <n v="557906"/>
    <n v="3140"/>
    <n v="52.333333333333336"/>
    <n v="500"/>
    <n v="278953000"/>
  </r>
  <r>
    <x v="292"/>
    <x v="0"/>
    <x v="1"/>
    <x v="19"/>
    <x v="8"/>
    <x v="5"/>
    <n v="118"/>
    <x v="6"/>
    <n v="2"/>
    <x v="1"/>
    <n v="225"/>
    <x v="203"/>
    <n v="525889"/>
    <n v="3026"/>
    <n v="50.43333333333333"/>
    <n v="437"/>
    <n v="229813493"/>
  </r>
  <r>
    <x v="292"/>
    <x v="0"/>
    <x v="1"/>
    <x v="124"/>
    <x v="13"/>
    <x v="4"/>
    <n v="128"/>
    <x v="11"/>
    <n v="2"/>
    <x v="1"/>
    <n v="207"/>
    <x v="252"/>
    <n v="524267"/>
    <n v="1316"/>
    <n v="21.933333333333334"/>
    <n v="566"/>
    <n v="296735122"/>
  </r>
  <r>
    <x v="292"/>
    <x v="0"/>
    <x v="1"/>
    <x v="133"/>
    <x v="13"/>
    <x v="4"/>
    <n v="117"/>
    <x v="12"/>
    <n v="3"/>
    <x v="2"/>
    <n v="214"/>
    <x v="84"/>
    <n v="462525"/>
    <n v="2986"/>
    <n v="49.766666666666666"/>
    <n v="539"/>
    <n v="249300975"/>
  </r>
  <r>
    <x v="293"/>
    <x v="0"/>
    <x v="1"/>
    <x v="139"/>
    <x v="20"/>
    <x v="2"/>
    <n v="113"/>
    <x v="14"/>
    <n v="3"/>
    <x v="2"/>
    <n v="150"/>
    <x v="138"/>
    <n v="715822"/>
    <n v="237"/>
    <n v="3.95"/>
    <n v="464"/>
    <n v="332141408"/>
  </r>
  <r>
    <x v="293"/>
    <x v="0"/>
    <x v="1"/>
    <x v="121"/>
    <x v="12"/>
    <x v="2"/>
    <n v="120"/>
    <x v="3"/>
    <n v="2"/>
    <x v="1"/>
    <n v="129"/>
    <x v="191"/>
    <n v="485779"/>
    <n v="3231"/>
    <n v="53.85"/>
    <n v="639"/>
    <n v="310412781"/>
  </r>
  <r>
    <x v="293"/>
    <x v="0"/>
    <x v="1"/>
    <x v="233"/>
    <x v="13"/>
    <x v="5"/>
    <n v="121"/>
    <x v="21"/>
    <n v="2"/>
    <x v="1"/>
    <n v="70"/>
    <x v="189"/>
    <n v="331164"/>
    <n v="2811"/>
    <n v="46.85"/>
    <n v="616"/>
    <n v="203997024"/>
  </r>
  <r>
    <x v="293"/>
    <x v="0"/>
    <x v="1"/>
    <x v="222"/>
    <x v="21"/>
    <x v="5"/>
    <n v="122"/>
    <x v="7"/>
    <n v="2"/>
    <x v="1"/>
    <n v="211"/>
    <x v="117"/>
    <n v="268761"/>
    <n v="3435"/>
    <n v="57.25"/>
    <n v="350"/>
    <n v="94066350"/>
  </r>
  <r>
    <x v="294"/>
    <x v="0"/>
    <x v="1"/>
    <x v="105"/>
    <x v="11"/>
    <x v="4"/>
    <n v="124"/>
    <x v="4"/>
    <n v="2"/>
    <x v="1"/>
    <n v="209"/>
    <x v="196"/>
    <n v="770262"/>
    <n v="578"/>
    <n v="9.6333333333333329"/>
    <n v="413"/>
    <n v="318118206"/>
  </r>
  <r>
    <x v="294"/>
    <x v="0"/>
    <x v="1"/>
    <x v="181"/>
    <x v="21"/>
    <x v="4"/>
    <n v="112"/>
    <x v="16"/>
    <n v="3"/>
    <x v="2"/>
    <n v="249"/>
    <x v="121"/>
    <n v="429706"/>
    <n v="893"/>
    <n v="14.883333333333333"/>
    <n v="581"/>
    <n v="249659186"/>
  </r>
  <r>
    <x v="295"/>
    <x v="0"/>
    <x v="1"/>
    <x v="46"/>
    <x v="3"/>
    <x v="4"/>
    <n v="126"/>
    <x v="10"/>
    <n v="3"/>
    <x v="2"/>
    <n v="231"/>
    <x v="165"/>
    <n v="990103"/>
    <n v="1587"/>
    <n v="26.45"/>
    <n v="309"/>
    <n v="305941827"/>
  </r>
  <r>
    <x v="295"/>
    <x v="0"/>
    <x v="1"/>
    <x v="293"/>
    <x v="0"/>
    <x v="5"/>
    <n v="115"/>
    <x v="20"/>
    <n v="1"/>
    <x v="0"/>
    <n v="120"/>
    <x v="27"/>
    <n v="882589"/>
    <n v="4614"/>
    <n v="76.900000000000006"/>
    <n v="618"/>
    <n v="545440002"/>
  </r>
  <r>
    <x v="295"/>
    <x v="0"/>
    <x v="1"/>
    <x v="133"/>
    <x v="4"/>
    <x v="0"/>
    <n v="127"/>
    <x v="8"/>
    <n v="1"/>
    <x v="0"/>
    <n v="174"/>
    <x v="161"/>
    <n v="864012"/>
    <n v="430"/>
    <n v="7.166666666666667"/>
    <n v="526"/>
    <n v="454470312"/>
  </r>
  <r>
    <x v="295"/>
    <x v="0"/>
    <x v="1"/>
    <x v="159"/>
    <x v="12"/>
    <x v="3"/>
    <n v="112"/>
    <x v="16"/>
    <n v="1"/>
    <x v="0"/>
    <n v="69"/>
    <x v="109"/>
    <n v="701031"/>
    <n v="2616"/>
    <n v="43.6"/>
    <n v="549"/>
    <n v="384866019"/>
  </r>
  <r>
    <x v="295"/>
    <x v="0"/>
    <x v="1"/>
    <x v="103"/>
    <x v="6"/>
    <x v="5"/>
    <n v="126"/>
    <x v="10"/>
    <n v="1"/>
    <x v="0"/>
    <n v="233"/>
    <x v="218"/>
    <n v="691326"/>
    <n v="3133"/>
    <n v="52.216666666666669"/>
    <n v="430"/>
    <n v="297270180"/>
  </r>
  <r>
    <x v="295"/>
    <x v="0"/>
    <x v="1"/>
    <x v="249"/>
    <x v="14"/>
    <x v="3"/>
    <n v="129"/>
    <x v="0"/>
    <n v="1"/>
    <x v="0"/>
    <n v="46"/>
    <x v="255"/>
    <n v="678435"/>
    <n v="1021"/>
    <n v="17.016666666666666"/>
    <n v="395"/>
    <n v="267981825"/>
  </r>
  <r>
    <x v="295"/>
    <x v="0"/>
    <x v="1"/>
    <x v="103"/>
    <x v="0"/>
    <x v="4"/>
    <n v="112"/>
    <x v="16"/>
    <n v="3"/>
    <x v="2"/>
    <n v="161"/>
    <x v="110"/>
    <n v="611634"/>
    <n v="4499"/>
    <n v="74.983333333333334"/>
    <n v="655"/>
    <n v="400620270"/>
  </r>
  <r>
    <x v="295"/>
    <x v="0"/>
    <x v="1"/>
    <x v="24"/>
    <x v="18"/>
    <x v="4"/>
    <n v="118"/>
    <x v="6"/>
    <n v="3"/>
    <x v="2"/>
    <n v="249"/>
    <x v="121"/>
    <n v="567750"/>
    <n v="156"/>
    <n v="2.6"/>
    <n v="358"/>
    <n v="203254500"/>
  </r>
  <r>
    <x v="295"/>
    <x v="0"/>
    <x v="1"/>
    <x v="177"/>
    <x v="27"/>
    <x v="5"/>
    <n v="129"/>
    <x v="0"/>
    <n v="3"/>
    <x v="2"/>
    <n v="90"/>
    <x v="70"/>
    <n v="557898"/>
    <n v="1292"/>
    <n v="21.533333333333335"/>
    <n v="445"/>
    <n v="248264610"/>
  </r>
  <r>
    <x v="295"/>
    <x v="0"/>
    <x v="1"/>
    <x v="272"/>
    <x v="15"/>
    <x v="0"/>
    <n v="129"/>
    <x v="0"/>
    <n v="3"/>
    <x v="2"/>
    <n v="204"/>
    <x v="1"/>
    <n v="535186"/>
    <n v="2616"/>
    <n v="43.6"/>
    <n v="537"/>
    <n v="287394882"/>
  </r>
  <r>
    <x v="295"/>
    <x v="0"/>
    <x v="1"/>
    <x v="199"/>
    <x v="26"/>
    <x v="0"/>
    <n v="132"/>
    <x v="18"/>
    <n v="3"/>
    <x v="2"/>
    <n v="55"/>
    <x v="43"/>
    <n v="501688"/>
    <n v="500"/>
    <n v="8.3333333333333339"/>
    <n v="316"/>
    <n v="158533408"/>
  </r>
  <r>
    <x v="295"/>
    <x v="0"/>
    <x v="1"/>
    <x v="280"/>
    <x v="18"/>
    <x v="0"/>
    <n v="131"/>
    <x v="17"/>
    <n v="2"/>
    <x v="1"/>
    <n v="86"/>
    <x v="47"/>
    <n v="452044"/>
    <n v="1972"/>
    <n v="32.866666666666667"/>
    <n v="466"/>
    <n v="210652504"/>
  </r>
  <r>
    <x v="295"/>
    <x v="0"/>
    <x v="1"/>
    <x v="134"/>
    <x v="17"/>
    <x v="0"/>
    <n v="116"/>
    <x v="13"/>
    <n v="1"/>
    <x v="0"/>
    <n v="215"/>
    <x v="79"/>
    <n v="322421"/>
    <n v="2434"/>
    <n v="40.56666666666667"/>
    <n v="347"/>
    <n v="111880087"/>
  </r>
  <r>
    <x v="295"/>
    <x v="0"/>
    <x v="1"/>
    <x v="138"/>
    <x v="29"/>
    <x v="4"/>
    <n v="116"/>
    <x v="13"/>
    <n v="2"/>
    <x v="1"/>
    <n v="135"/>
    <x v="97"/>
    <n v="316396"/>
    <n v="2965"/>
    <n v="49.416666666666664"/>
    <n v="564"/>
    <n v="178447344"/>
  </r>
  <r>
    <x v="295"/>
    <x v="0"/>
    <x v="1"/>
    <x v="170"/>
    <x v="9"/>
    <x v="4"/>
    <n v="128"/>
    <x v="11"/>
    <n v="1"/>
    <x v="0"/>
    <n v="129"/>
    <x v="191"/>
    <n v="273653"/>
    <n v="1773"/>
    <n v="29.55"/>
    <n v="296"/>
    <n v="81001288"/>
  </r>
  <r>
    <x v="295"/>
    <x v="0"/>
    <x v="1"/>
    <x v="13"/>
    <x v="12"/>
    <x v="3"/>
    <n v="132"/>
    <x v="18"/>
    <n v="1"/>
    <x v="0"/>
    <n v="139"/>
    <x v="23"/>
    <n v="263785"/>
    <n v="1738"/>
    <n v="28.966666666666665"/>
    <n v="681"/>
    <n v="179637585"/>
  </r>
  <r>
    <x v="295"/>
    <x v="0"/>
    <x v="1"/>
    <x v="13"/>
    <x v="14"/>
    <x v="4"/>
    <n v="120"/>
    <x v="3"/>
    <n v="3"/>
    <x v="2"/>
    <n v="267"/>
    <x v="15"/>
    <n v="173707"/>
    <n v="555"/>
    <n v="9.25"/>
    <n v="699"/>
    <n v="121421193"/>
  </r>
  <r>
    <x v="295"/>
    <x v="0"/>
    <x v="1"/>
    <x v="53"/>
    <x v="3"/>
    <x v="0"/>
    <n v="118"/>
    <x v="6"/>
    <n v="1"/>
    <x v="0"/>
    <n v="185"/>
    <x v="114"/>
    <n v="65022"/>
    <n v="3392"/>
    <n v="56.533333333333331"/>
    <n v="577"/>
    <n v="37517694"/>
  </r>
  <r>
    <x v="295"/>
    <x v="0"/>
    <x v="1"/>
    <x v="202"/>
    <x v="14"/>
    <x v="0"/>
    <n v="112"/>
    <x v="16"/>
    <n v="3"/>
    <x v="2"/>
    <n v="103"/>
    <x v="14"/>
    <n v="64582"/>
    <n v="4822"/>
    <n v="80.36666666666666"/>
    <n v="532"/>
    <n v="34357624"/>
  </r>
  <r>
    <x v="295"/>
    <x v="0"/>
    <x v="1"/>
    <x v="292"/>
    <x v="8"/>
    <x v="0"/>
    <n v="123"/>
    <x v="15"/>
    <n v="3"/>
    <x v="2"/>
    <n v="26"/>
    <x v="182"/>
    <n v="45177"/>
    <n v="4258"/>
    <n v="70.966666666666669"/>
    <n v="695"/>
    <n v="31398015"/>
  </r>
  <r>
    <x v="296"/>
    <x v="0"/>
    <x v="1"/>
    <x v="59"/>
    <x v="26"/>
    <x v="3"/>
    <n v="117"/>
    <x v="12"/>
    <n v="3"/>
    <x v="2"/>
    <n v="242"/>
    <x v="105"/>
    <n v="957202"/>
    <n v="813"/>
    <n v="13.55"/>
    <n v="392"/>
    <n v="375223184"/>
  </r>
  <r>
    <x v="296"/>
    <x v="0"/>
    <x v="1"/>
    <x v="185"/>
    <x v="11"/>
    <x v="3"/>
    <n v="123"/>
    <x v="15"/>
    <n v="3"/>
    <x v="2"/>
    <n v="194"/>
    <x v="113"/>
    <n v="840623"/>
    <n v="2027"/>
    <n v="33.783333333333331"/>
    <n v="370"/>
    <n v="311030510"/>
  </r>
  <r>
    <x v="296"/>
    <x v="0"/>
    <x v="1"/>
    <x v="289"/>
    <x v="14"/>
    <x v="3"/>
    <n v="115"/>
    <x v="20"/>
    <n v="3"/>
    <x v="2"/>
    <n v="156"/>
    <x v="261"/>
    <n v="717913"/>
    <n v="429"/>
    <n v="7.15"/>
    <n v="566"/>
    <n v="406338758"/>
  </r>
  <r>
    <x v="296"/>
    <x v="0"/>
    <x v="1"/>
    <x v="117"/>
    <x v="0"/>
    <x v="3"/>
    <n v="125"/>
    <x v="2"/>
    <n v="1"/>
    <x v="0"/>
    <n v="232"/>
    <x v="215"/>
    <n v="697999"/>
    <n v="3928"/>
    <n v="65.466666666666669"/>
    <n v="692"/>
    <n v="483015308"/>
  </r>
  <r>
    <x v="296"/>
    <x v="0"/>
    <x v="1"/>
    <x v="23"/>
    <x v="1"/>
    <x v="3"/>
    <n v="132"/>
    <x v="18"/>
    <n v="1"/>
    <x v="0"/>
    <n v="143"/>
    <x v="111"/>
    <n v="536764"/>
    <n v="4993"/>
    <n v="83.216666666666669"/>
    <n v="425"/>
    <n v="228124700"/>
  </r>
  <r>
    <x v="296"/>
    <x v="0"/>
    <x v="1"/>
    <x v="308"/>
    <x v="16"/>
    <x v="4"/>
    <n v="117"/>
    <x v="12"/>
    <n v="1"/>
    <x v="0"/>
    <n v="206"/>
    <x v="188"/>
    <n v="500569"/>
    <n v="2386"/>
    <n v="39.766666666666666"/>
    <n v="342"/>
    <n v="171194598"/>
  </r>
  <r>
    <x v="296"/>
    <x v="0"/>
    <x v="1"/>
    <x v="45"/>
    <x v="28"/>
    <x v="3"/>
    <n v="120"/>
    <x v="3"/>
    <n v="1"/>
    <x v="0"/>
    <n v="197"/>
    <x v="155"/>
    <n v="313704"/>
    <n v="87"/>
    <n v="1.45"/>
    <n v="556"/>
    <n v="174419424"/>
  </r>
  <r>
    <x v="296"/>
    <x v="0"/>
    <x v="1"/>
    <x v="308"/>
    <x v="6"/>
    <x v="3"/>
    <n v="121"/>
    <x v="21"/>
    <n v="3"/>
    <x v="2"/>
    <n v="96"/>
    <x v="42"/>
    <n v="280367"/>
    <n v="3432"/>
    <n v="57.2"/>
    <n v="480"/>
    <n v="134576160"/>
  </r>
  <r>
    <x v="296"/>
    <x v="0"/>
    <x v="1"/>
    <x v="317"/>
    <x v="10"/>
    <x v="3"/>
    <n v="118"/>
    <x v="6"/>
    <n v="1"/>
    <x v="0"/>
    <n v="197"/>
    <x v="155"/>
    <n v="243613"/>
    <n v="793"/>
    <n v="13.216666666666667"/>
    <n v="635"/>
    <n v="154694255"/>
  </r>
  <r>
    <x v="296"/>
    <x v="0"/>
    <x v="1"/>
    <x v="234"/>
    <x v="0"/>
    <x v="4"/>
    <n v="117"/>
    <x v="12"/>
    <n v="3"/>
    <x v="2"/>
    <n v="176"/>
    <x v="55"/>
    <n v="150670"/>
    <n v="4638"/>
    <n v="77.3"/>
    <n v="641"/>
    <n v="96579470"/>
  </r>
  <r>
    <x v="296"/>
    <x v="0"/>
    <x v="1"/>
    <x v="19"/>
    <x v="15"/>
    <x v="3"/>
    <n v="128"/>
    <x v="11"/>
    <n v="1"/>
    <x v="0"/>
    <n v="45"/>
    <x v="209"/>
    <n v="91491"/>
    <n v="3724"/>
    <n v="62.06666666666667"/>
    <n v="646"/>
    <n v="59103186"/>
  </r>
  <r>
    <x v="296"/>
    <x v="0"/>
    <x v="1"/>
    <x v="233"/>
    <x v="2"/>
    <x v="3"/>
    <n v="130"/>
    <x v="19"/>
    <n v="1"/>
    <x v="0"/>
    <n v="131"/>
    <x v="194"/>
    <n v="24074"/>
    <n v="1956"/>
    <n v="32.6"/>
    <n v="386"/>
    <n v="9292564"/>
  </r>
  <r>
    <x v="297"/>
    <x v="0"/>
    <x v="1"/>
    <x v="95"/>
    <x v="19"/>
    <x v="4"/>
    <n v="126"/>
    <x v="10"/>
    <n v="3"/>
    <x v="2"/>
    <n v="61"/>
    <x v="240"/>
    <n v="951006"/>
    <n v="2430"/>
    <n v="40.5"/>
    <n v="411"/>
    <n v="390863466"/>
  </r>
  <r>
    <x v="297"/>
    <x v="0"/>
    <x v="1"/>
    <x v="85"/>
    <x v="17"/>
    <x v="4"/>
    <n v="118"/>
    <x v="6"/>
    <n v="1"/>
    <x v="0"/>
    <n v="263"/>
    <x v="107"/>
    <n v="828452"/>
    <n v="2160"/>
    <n v="36"/>
    <n v="343"/>
    <n v="284159036"/>
  </r>
  <r>
    <x v="297"/>
    <x v="0"/>
    <x v="1"/>
    <x v="313"/>
    <x v="19"/>
    <x v="4"/>
    <n v="113"/>
    <x v="14"/>
    <n v="3"/>
    <x v="2"/>
    <n v="268"/>
    <x v="253"/>
    <n v="676367"/>
    <n v="660"/>
    <n v="11"/>
    <n v="445"/>
    <n v="300983315"/>
  </r>
  <r>
    <x v="297"/>
    <x v="0"/>
    <x v="1"/>
    <x v="242"/>
    <x v="11"/>
    <x v="4"/>
    <n v="122"/>
    <x v="7"/>
    <n v="1"/>
    <x v="0"/>
    <n v="183"/>
    <x v="7"/>
    <n v="605333"/>
    <n v="2155"/>
    <n v="35.916666666666664"/>
    <n v="509"/>
    <n v="308114497"/>
  </r>
  <r>
    <x v="297"/>
    <x v="0"/>
    <x v="1"/>
    <x v="240"/>
    <x v="21"/>
    <x v="3"/>
    <n v="133"/>
    <x v="5"/>
    <n v="2"/>
    <x v="1"/>
    <n v="70"/>
    <x v="189"/>
    <n v="14704"/>
    <n v="3173"/>
    <n v="52.883333333333333"/>
    <n v="541"/>
    <n v="7954864"/>
  </r>
  <r>
    <x v="298"/>
    <x v="0"/>
    <x v="1"/>
    <x v="308"/>
    <x v="0"/>
    <x v="4"/>
    <n v="131"/>
    <x v="17"/>
    <n v="3"/>
    <x v="2"/>
    <n v="76"/>
    <x v="72"/>
    <n v="771788"/>
    <n v="3077"/>
    <n v="51.283333333333331"/>
    <n v="351"/>
    <n v="270897588"/>
  </r>
  <r>
    <x v="298"/>
    <x v="0"/>
    <x v="1"/>
    <x v="308"/>
    <x v="25"/>
    <x v="5"/>
    <n v="123"/>
    <x v="15"/>
    <n v="1"/>
    <x v="0"/>
    <n v="160"/>
    <x v="67"/>
    <n v="663806"/>
    <n v="1309"/>
    <n v="21.816666666666666"/>
    <n v="374"/>
    <n v="248263444"/>
  </r>
  <r>
    <x v="298"/>
    <x v="0"/>
    <x v="1"/>
    <x v="209"/>
    <x v="1"/>
    <x v="5"/>
    <n v="130"/>
    <x v="19"/>
    <n v="1"/>
    <x v="0"/>
    <n v="33"/>
    <x v="20"/>
    <n v="385610"/>
    <n v="2856"/>
    <n v="47.6"/>
    <n v="692"/>
    <n v="266842120"/>
  </r>
  <r>
    <x v="298"/>
    <x v="0"/>
    <x v="1"/>
    <x v="11"/>
    <x v="12"/>
    <x v="3"/>
    <n v="122"/>
    <x v="7"/>
    <n v="3"/>
    <x v="2"/>
    <n v="203"/>
    <x v="225"/>
    <n v="82046"/>
    <n v="2293"/>
    <n v="38.216666666666669"/>
    <n v="443"/>
    <n v="36346378"/>
  </r>
  <r>
    <x v="298"/>
    <x v="0"/>
    <x v="1"/>
    <x v="251"/>
    <x v="7"/>
    <x v="5"/>
    <n v="131"/>
    <x v="17"/>
    <n v="1"/>
    <x v="0"/>
    <n v="194"/>
    <x v="113"/>
    <n v="28380"/>
    <n v="1523"/>
    <n v="25.383333333333333"/>
    <n v="371"/>
    <n v="10528980"/>
  </r>
  <r>
    <x v="299"/>
    <x v="0"/>
    <x v="1"/>
    <x v="93"/>
    <x v="18"/>
    <x v="1"/>
    <n v="121"/>
    <x v="21"/>
    <n v="1"/>
    <x v="0"/>
    <n v="102"/>
    <x v="30"/>
    <n v="900740"/>
    <n v="689"/>
    <n v="11.483333333333333"/>
    <n v="551"/>
    <n v="496307740"/>
  </r>
  <r>
    <x v="299"/>
    <x v="0"/>
    <x v="1"/>
    <x v="171"/>
    <x v="12"/>
    <x v="3"/>
    <n v="128"/>
    <x v="11"/>
    <n v="3"/>
    <x v="2"/>
    <n v="49"/>
    <x v="154"/>
    <n v="782124"/>
    <n v="2124"/>
    <n v="35.4"/>
    <n v="289"/>
    <n v="226033836"/>
  </r>
  <r>
    <x v="299"/>
    <x v="0"/>
    <x v="1"/>
    <x v="296"/>
    <x v="23"/>
    <x v="4"/>
    <n v="129"/>
    <x v="0"/>
    <n v="2"/>
    <x v="1"/>
    <n v="108"/>
    <x v="214"/>
    <n v="769358"/>
    <n v="1122"/>
    <n v="18.7"/>
    <n v="532"/>
    <n v="409298456"/>
  </r>
  <r>
    <x v="299"/>
    <x v="0"/>
    <x v="1"/>
    <x v="99"/>
    <x v="7"/>
    <x v="3"/>
    <n v="114"/>
    <x v="9"/>
    <n v="2"/>
    <x v="1"/>
    <n v="85"/>
    <x v="259"/>
    <n v="695137"/>
    <n v="3093"/>
    <n v="51.55"/>
    <n v="304"/>
    <n v="211321648"/>
  </r>
  <r>
    <x v="299"/>
    <x v="0"/>
    <x v="1"/>
    <x v="245"/>
    <x v="0"/>
    <x v="1"/>
    <n v="124"/>
    <x v="4"/>
    <n v="1"/>
    <x v="0"/>
    <n v="19"/>
    <x v="150"/>
    <n v="564204"/>
    <n v="2913"/>
    <n v="48.55"/>
    <n v="394"/>
    <n v="222296376"/>
  </r>
  <r>
    <x v="299"/>
    <x v="0"/>
    <x v="1"/>
    <x v="30"/>
    <x v="6"/>
    <x v="3"/>
    <n v="132"/>
    <x v="18"/>
    <n v="2"/>
    <x v="1"/>
    <n v="261"/>
    <x v="146"/>
    <n v="409093"/>
    <n v="69"/>
    <n v="1.1499999999999999"/>
    <n v="388"/>
    <n v="158728084"/>
  </r>
  <r>
    <x v="300"/>
    <x v="0"/>
    <x v="1"/>
    <x v="32"/>
    <x v="22"/>
    <x v="3"/>
    <n v="116"/>
    <x v="13"/>
    <n v="3"/>
    <x v="2"/>
    <n v="85"/>
    <x v="259"/>
    <n v="854552"/>
    <n v="2490"/>
    <n v="41.5"/>
    <n v="642"/>
    <n v="548622384"/>
  </r>
  <r>
    <x v="300"/>
    <x v="0"/>
    <x v="1"/>
    <x v="273"/>
    <x v="7"/>
    <x v="1"/>
    <n v="117"/>
    <x v="12"/>
    <n v="3"/>
    <x v="2"/>
    <n v="254"/>
    <x v="52"/>
    <n v="364798"/>
    <n v="3531"/>
    <n v="58.85"/>
    <n v="457"/>
    <n v="166712686"/>
  </r>
  <r>
    <x v="300"/>
    <x v="0"/>
    <x v="1"/>
    <x v="203"/>
    <x v="1"/>
    <x v="3"/>
    <n v="113"/>
    <x v="14"/>
    <n v="1"/>
    <x v="0"/>
    <n v="76"/>
    <x v="72"/>
    <n v="360170"/>
    <n v="2091"/>
    <n v="34.85"/>
    <n v="633"/>
    <n v="227987610"/>
  </r>
  <r>
    <x v="300"/>
    <x v="0"/>
    <x v="1"/>
    <x v="161"/>
    <x v="11"/>
    <x v="3"/>
    <n v="118"/>
    <x v="6"/>
    <n v="1"/>
    <x v="0"/>
    <n v="133"/>
    <x v="4"/>
    <n v="357293"/>
    <n v="636"/>
    <n v="10.6"/>
    <n v="348"/>
    <n v="124337964"/>
  </r>
  <r>
    <x v="301"/>
    <x v="0"/>
    <x v="1"/>
    <x v="257"/>
    <x v="26"/>
    <x v="4"/>
    <n v="112"/>
    <x v="16"/>
    <n v="2"/>
    <x v="1"/>
    <n v="49"/>
    <x v="154"/>
    <n v="973652"/>
    <n v="4295"/>
    <n v="71.583333333333329"/>
    <n v="522"/>
    <n v="508246344"/>
  </r>
  <r>
    <x v="301"/>
    <x v="0"/>
    <x v="1"/>
    <x v="294"/>
    <x v="25"/>
    <x v="3"/>
    <n v="117"/>
    <x v="12"/>
    <n v="3"/>
    <x v="2"/>
    <n v="250"/>
    <x v="223"/>
    <n v="778880"/>
    <n v="1885"/>
    <n v="31.416666666666668"/>
    <n v="497"/>
    <n v="387103360"/>
  </r>
  <r>
    <x v="301"/>
    <x v="0"/>
    <x v="1"/>
    <x v="113"/>
    <x v="15"/>
    <x v="1"/>
    <n v="117"/>
    <x v="12"/>
    <n v="2"/>
    <x v="1"/>
    <n v="192"/>
    <x v="99"/>
    <n v="655696"/>
    <n v="2832"/>
    <n v="47.2"/>
    <n v="696"/>
    <n v="456364416"/>
  </r>
  <r>
    <x v="301"/>
    <x v="0"/>
    <x v="1"/>
    <x v="243"/>
    <x v="28"/>
    <x v="3"/>
    <n v="123"/>
    <x v="15"/>
    <n v="3"/>
    <x v="2"/>
    <n v="108"/>
    <x v="214"/>
    <n v="648021"/>
    <n v="991"/>
    <n v="16.516666666666666"/>
    <n v="674"/>
    <n v="436766154"/>
  </r>
  <r>
    <x v="301"/>
    <x v="0"/>
    <x v="1"/>
    <x v="298"/>
    <x v="25"/>
    <x v="0"/>
    <n v="122"/>
    <x v="7"/>
    <n v="1"/>
    <x v="0"/>
    <n v="49"/>
    <x v="154"/>
    <n v="622718"/>
    <n v="2620"/>
    <n v="43.666666666666664"/>
    <n v="500"/>
    <n v="311359000"/>
  </r>
  <r>
    <x v="301"/>
    <x v="0"/>
    <x v="1"/>
    <x v="90"/>
    <x v="15"/>
    <x v="4"/>
    <n v="118"/>
    <x v="6"/>
    <n v="2"/>
    <x v="1"/>
    <n v="153"/>
    <x v="147"/>
    <n v="420151"/>
    <n v="1780"/>
    <n v="29.666666666666668"/>
    <n v="322"/>
    <n v="135288622"/>
  </r>
  <r>
    <x v="301"/>
    <x v="0"/>
    <x v="1"/>
    <x v="25"/>
    <x v="25"/>
    <x v="4"/>
    <n v="119"/>
    <x v="1"/>
    <n v="3"/>
    <x v="2"/>
    <n v="222"/>
    <x v="244"/>
    <n v="243922"/>
    <n v="1156"/>
    <n v="19.266666666666666"/>
    <n v="574"/>
    <n v="140011228"/>
  </r>
  <r>
    <x v="301"/>
    <x v="0"/>
    <x v="1"/>
    <x v="114"/>
    <x v="4"/>
    <x v="2"/>
    <n v="117"/>
    <x v="12"/>
    <n v="3"/>
    <x v="2"/>
    <n v="210"/>
    <x v="206"/>
    <n v="13996"/>
    <n v="2312"/>
    <n v="38.533333333333331"/>
    <n v="373"/>
    <n v="5220508"/>
  </r>
  <r>
    <x v="302"/>
    <x v="0"/>
    <x v="1"/>
    <x v="123"/>
    <x v="22"/>
    <x v="5"/>
    <n v="126"/>
    <x v="10"/>
    <n v="2"/>
    <x v="1"/>
    <n v="105"/>
    <x v="130"/>
    <n v="972945"/>
    <n v="4539"/>
    <n v="75.650000000000006"/>
    <n v="626"/>
    <n v="609063570"/>
  </r>
  <r>
    <x v="302"/>
    <x v="0"/>
    <x v="1"/>
    <x v="101"/>
    <x v="17"/>
    <x v="3"/>
    <n v="128"/>
    <x v="11"/>
    <n v="1"/>
    <x v="0"/>
    <n v="227"/>
    <x v="202"/>
    <n v="854643"/>
    <n v="2377"/>
    <n v="39.616666666666667"/>
    <n v="597"/>
    <n v="510221871"/>
  </r>
  <r>
    <x v="302"/>
    <x v="0"/>
    <x v="1"/>
    <x v="124"/>
    <x v="26"/>
    <x v="4"/>
    <n v="126"/>
    <x v="10"/>
    <n v="1"/>
    <x v="0"/>
    <n v="103"/>
    <x v="14"/>
    <n v="844401"/>
    <n v="1394"/>
    <n v="23.233333333333334"/>
    <n v="547"/>
    <n v="461887347"/>
  </r>
  <r>
    <x v="302"/>
    <x v="0"/>
    <x v="1"/>
    <x v="73"/>
    <x v="24"/>
    <x v="3"/>
    <n v="124"/>
    <x v="4"/>
    <n v="3"/>
    <x v="2"/>
    <n v="83"/>
    <x v="201"/>
    <n v="842886"/>
    <n v="629"/>
    <n v="10.483333333333333"/>
    <n v="402"/>
    <n v="338840172"/>
  </r>
  <r>
    <x v="302"/>
    <x v="0"/>
    <x v="1"/>
    <x v="93"/>
    <x v="19"/>
    <x v="4"/>
    <n v="129"/>
    <x v="0"/>
    <n v="3"/>
    <x v="2"/>
    <n v="122"/>
    <x v="166"/>
    <n v="417356"/>
    <n v="972"/>
    <n v="16.2"/>
    <n v="614"/>
    <n v="256256584"/>
  </r>
  <r>
    <x v="302"/>
    <x v="0"/>
    <x v="1"/>
    <x v="27"/>
    <x v="18"/>
    <x v="0"/>
    <n v="118"/>
    <x v="6"/>
    <n v="3"/>
    <x v="2"/>
    <n v="35"/>
    <x v="66"/>
    <n v="278213"/>
    <n v="2270"/>
    <n v="37.833333333333336"/>
    <n v="455"/>
    <n v="126586915"/>
  </r>
  <r>
    <x v="302"/>
    <x v="0"/>
    <x v="1"/>
    <x v="31"/>
    <x v="9"/>
    <x v="4"/>
    <n v="121"/>
    <x v="21"/>
    <n v="1"/>
    <x v="0"/>
    <n v="204"/>
    <x v="1"/>
    <n v="218980"/>
    <n v="2744"/>
    <n v="45.733333333333334"/>
    <n v="317"/>
    <n v="69416660"/>
  </r>
  <r>
    <x v="302"/>
    <x v="0"/>
    <x v="1"/>
    <x v="64"/>
    <x v="28"/>
    <x v="3"/>
    <n v="130"/>
    <x v="19"/>
    <n v="3"/>
    <x v="2"/>
    <n v="233"/>
    <x v="218"/>
    <n v="168824"/>
    <n v="4765"/>
    <n v="79.416666666666671"/>
    <n v="436"/>
    <n v="73607264"/>
  </r>
  <r>
    <x v="302"/>
    <x v="0"/>
    <x v="1"/>
    <x v="303"/>
    <x v="9"/>
    <x v="3"/>
    <n v="128"/>
    <x v="11"/>
    <n v="2"/>
    <x v="1"/>
    <n v="187"/>
    <x v="160"/>
    <n v="166431"/>
    <n v="1680"/>
    <n v="28"/>
    <n v="649"/>
    <n v="108013719"/>
  </r>
  <r>
    <x v="302"/>
    <x v="0"/>
    <x v="1"/>
    <x v="200"/>
    <x v="24"/>
    <x v="1"/>
    <n v="116"/>
    <x v="13"/>
    <n v="3"/>
    <x v="2"/>
    <n v="239"/>
    <x v="258"/>
    <n v="26460"/>
    <n v="4368"/>
    <n v="72.8"/>
    <n v="665"/>
    <n v="17595900"/>
  </r>
  <r>
    <x v="303"/>
    <x v="0"/>
    <x v="1"/>
    <x v="10"/>
    <x v="22"/>
    <x v="3"/>
    <n v="116"/>
    <x v="13"/>
    <n v="3"/>
    <x v="2"/>
    <n v="147"/>
    <x v="125"/>
    <n v="913977"/>
    <n v="3776"/>
    <n v="62.93333333333333"/>
    <n v="393"/>
    <n v="359192961"/>
  </r>
  <r>
    <x v="303"/>
    <x v="0"/>
    <x v="1"/>
    <x v="265"/>
    <x v="17"/>
    <x v="3"/>
    <n v="123"/>
    <x v="15"/>
    <n v="3"/>
    <x v="2"/>
    <n v="10"/>
    <x v="81"/>
    <n v="898913"/>
    <n v="2796"/>
    <n v="46.6"/>
    <n v="469"/>
    <n v="421590197"/>
  </r>
  <r>
    <x v="303"/>
    <x v="0"/>
    <x v="1"/>
    <x v="316"/>
    <x v="27"/>
    <x v="3"/>
    <n v="133"/>
    <x v="5"/>
    <n v="1"/>
    <x v="0"/>
    <n v="76"/>
    <x v="72"/>
    <n v="756839"/>
    <n v="4542"/>
    <n v="75.7"/>
    <n v="442"/>
    <n v="334522838"/>
  </r>
  <r>
    <x v="303"/>
    <x v="0"/>
    <x v="1"/>
    <x v="39"/>
    <x v="16"/>
    <x v="3"/>
    <n v="117"/>
    <x v="12"/>
    <n v="2"/>
    <x v="1"/>
    <n v="76"/>
    <x v="72"/>
    <n v="749050"/>
    <n v="1576"/>
    <n v="26.266666666666666"/>
    <n v="477"/>
    <n v="357296850"/>
  </r>
  <r>
    <x v="303"/>
    <x v="0"/>
    <x v="1"/>
    <x v="137"/>
    <x v="11"/>
    <x v="3"/>
    <n v="130"/>
    <x v="19"/>
    <n v="3"/>
    <x v="2"/>
    <n v="3"/>
    <x v="85"/>
    <n v="745599"/>
    <n v="2048"/>
    <n v="34.133333333333333"/>
    <n v="439"/>
    <n v="327317961"/>
  </r>
  <r>
    <x v="303"/>
    <x v="0"/>
    <x v="1"/>
    <x v="57"/>
    <x v="5"/>
    <x v="5"/>
    <n v="118"/>
    <x v="6"/>
    <n v="2"/>
    <x v="1"/>
    <n v="125"/>
    <x v="205"/>
    <n v="621603"/>
    <n v="1687"/>
    <n v="28.116666666666667"/>
    <n v="327"/>
    <n v="203264181"/>
  </r>
  <r>
    <x v="303"/>
    <x v="0"/>
    <x v="1"/>
    <x v="260"/>
    <x v="24"/>
    <x v="0"/>
    <n v="125"/>
    <x v="2"/>
    <n v="3"/>
    <x v="2"/>
    <n v="46"/>
    <x v="255"/>
    <n v="509486"/>
    <n v="4766"/>
    <n v="79.433333333333337"/>
    <n v="365"/>
    <n v="185962390"/>
  </r>
  <r>
    <x v="303"/>
    <x v="0"/>
    <x v="1"/>
    <x v="156"/>
    <x v="27"/>
    <x v="3"/>
    <n v="129"/>
    <x v="0"/>
    <n v="2"/>
    <x v="1"/>
    <n v="14"/>
    <x v="204"/>
    <n v="485573"/>
    <n v="4317"/>
    <n v="71.95"/>
    <n v="503"/>
    <n v="244243219"/>
  </r>
  <r>
    <x v="303"/>
    <x v="0"/>
    <x v="1"/>
    <x v="157"/>
    <x v="12"/>
    <x v="3"/>
    <n v="119"/>
    <x v="1"/>
    <n v="3"/>
    <x v="2"/>
    <n v="204"/>
    <x v="1"/>
    <n v="469988"/>
    <n v="3700"/>
    <n v="61.666666666666664"/>
    <n v="429"/>
    <n v="201624852"/>
  </r>
  <r>
    <x v="303"/>
    <x v="0"/>
    <x v="1"/>
    <x v="14"/>
    <x v="17"/>
    <x v="2"/>
    <n v="129"/>
    <x v="0"/>
    <n v="1"/>
    <x v="0"/>
    <n v="256"/>
    <x v="57"/>
    <n v="440295"/>
    <n v="1181"/>
    <n v="19.683333333333334"/>
    <n v="485"/>
    <n v="213543075"/>
  </r>
  <r>
    <x v="303"/>
    <x v="0"/>
    <x v="1"/>
    <x v="252"/>
    <x v="29"/>
    <x v="3"/>
    <n v="114"/>
    <x v="9"/>
    <n v="3"/>
    <x v="2"/>
    <n v="69"/>
    <x v="109"/>
    <n v="374158"/>
    <n v="3954"/>
    <n v="65.900000000000006"/>
    <n v="285"/>
    <n v="106635030"/>
  </r>
  <r>
    <x v="303"/>
    <x v="0"/>
    <x v="1"/>
    <x v="114"/>
    <x v="13"/>
    <x v="3"/>
    <n v="115"/>
    <x v="20"/>
    <n v="3"/>
    <x v="2"/>
    <n v="20"/>
    <x v="87"/>
    <n v="173876"/>
    <n v="3110"/>
    <n v="51.833333333333336"/>
    <n v="433"/>
    <n v="75288308"/>
  </r>
  <r>
    <x v="303"/>
    <x v="0"/>
    <x v="1"/>
    <x v="24"/>
    <x v="22"/>
    <x v="1"/>
    <n v="133"/>
    <x v="5"/>
    <n v="2"/>
    <x v="1"/>
    <n v="98"/>
    <x v="241"/>
    <n v="167080"/>
    <n v="1755"/>
    <n v="29.25"/>
    <n v="340"/>
    <n v="56807200"/>
  </r>
  <r>
    <x v="303"/>
    <x v="0"/>
    <x v="1"/>
    <x v="64"/>
    <x v="5"/>
    <x v="4"/>
    <n v="113"/>
    <x v="14"/>
    <n v="2"/>
    <x v="1"/>
    <n v="140"/>
    <x v="123"/>
    <n v="145483"/>
    <n v="2640"/>
    <n v="44"/>
    <n v="472"/>
    <n v="68667976"/>
  </r>
  <r>
    <x v="303"/>
    <x v="0"/>
    <x v="1"/>
    <x v="277"/>
    <x v="23"/>
    <x v="3"/>
    <n v="126"/>
    <x v="10"/>
    <n v="1"/>
    <x v="0"/>
    <n v="31"/>
    <x v="226"/>
    <n v="144964"/>
    <n v="441"/>
    <n v="7.35"/>
    <n v="288"/>
    <n v="41749632"/>
  </r>
  <r>
    <x v="303"/>
    <x v="0"/>
    <x v="1"/>
    <x v="109"/>
    <x v="1"/>
    <x v="3"/>
    <n v="117"/>
    <x v="12"/>
    <n v="3"/>
    <x v="2"/>
    <n v="62"/>
    <x v="60"/>
    <n v="103733"/>
    <n v="2565"/>
    <n v="42.75"/>
    <n v="604"/>
    <n v="62654732"/>
  </r>
  <r>
    <x v="303"/>
    <x v="0"/>
    <x v="1"/>
    <x v="135"/>
    <x v="23"/>
    <x v="3"/>
    <n v="127"/>
    <x v="8"/>
    <n v="2"/>
    <x v="1"/>
    <n v="258"/>
    <x v="169"/>
    <n v="18808"/>
    <n v="1357"/>
    <n v="22.616666666666667"/>
    <n v="413"/>
    <n v="7767704"/>
  </r>
  <r>
    <x v="303"/>
    <x v="0"/>
    <x v="1"/>
    <x v="52"/>
    <x v="8"/>
    <x v="3"/>
    <n v="128"/>
    <x v="11"/>
    <n v="2"/>
    <x v="1"/>
    <n v="15"/>
    <x v="192"/>
    <n v="5893"/>
    <n v="4515"/>
    <n v="75.25"/>
    <n v="646"/>
    <n v="3806878"/>
  </r>
  <r>
    <x v="303"/>
    <x v="0"/>
    <x v="1"/>
    <x v="51"/>
    <x v="29"/>
    <x v="4"/>
    <n v="115"/>
    <x v="20"/>
    <n v="2"/>
    <x v="1"/>
    <n v="122"/>
    <x v="166"/>
    <n v="718"/>
    <n v="3810"/>
    <n v="63.5"/>
    <n v="305"/>
    <n v="218990"/>
  </r>
  <r>
    <x v="304"/>
    <x v="0"/>
    <x v="1"/>
    <x v="107"/>
    <x v="26"/>
    <x v="5"/>
    <n v="124"/>
    <x v="4"/>
    <n v="2"/>
    <x v="1"/>
    <n v="259"/>
    <x v="190"/>
    <n v="827264"/>
    <n v="4784"/>
    <n v="79.733333333333334"/>
    <n v="408"/>
    <n v="337523712"/>
  </r>
  <r>
    <x v="304"/>
    <x v="0"/>
    <x v="1"/>
    <x v="13"/>
    <x v="5"/>
    <x v="4"/>
    <n v="126"/>
    <x v="10"/>
    <n v="1"/>
    <x v="0"/>
    <n v="149"/>
    <x v="227"/>
    <n v="787385"/>
    <n v="465"/>
    <n v="7.75"/>
    <n v="640"/>
    <n v="503926400"/>
  </r>
  <r>
    <x v="304"/>
    <x v="0"/>
    <x v="1"/>
    <x v="270"/>
    <x v="10"/>
    <x v="3"/>
    <n v="128"/>
    <x v="11"/>
    <n v="3"/>
    <x v="2"/>
    <n v="181"/>
    <x v="76"/>
    <n v="768496"/>
    <n v="918"/>
    <n v="15.3"/>
    <n v="456"/>
    <n v="350434176"/>
  </r>
  <r>
    <x v="304"/>
    <x v="0"/>
    <x v="1"/>
    <x v="312"/>
    <x v="8"/>
    <x v="5"/>
    <n v="116"/>
    <x v="13"/>
    <n v="3"/>
    <x v="2"/>
    <n v="91"/>
    <x v="18"/>
    <n v="657354"/>
    <n v="2242"/>
    <n v="37.366666666666667"/>
    <n v="388"/>
    <n v="255053352"/>
  </r>
  <r>
    <x v="304"/>
    <x v="0"/>
    <x v="1"/>
    <x v="93"/>
    <x v="24"/>
    <x v="4"/>
    <n v="131"/>
    <x v="17"/>
    <n v="3"/>
    <x v="2"/>
    <n v="216"/>
    <x v="89"/>
    <n v="375544"/>
    <n v="2328"/>
    <n v="38.799999999999997"/>
    <n v="441"/>
    <n v="165614904"/>
  </r>
  <r>
    <x v="304"/>
    <x v="0"/>
    <x v="1"/>
    <x v="167"/>
    <x v="9"/>
    <x v="4"/>
    <n v="121"/>
    <x v="21"/>
    <n v="2"/>
    <x v="1"/>
    <n v="160"/>
    <x v="67"/>
    <n v="226904"/>
    <n v="4658"/>
    <n v="77.63333333333334"/>
    <n v="567"/>
    <n v="128654568"/>
  </r>
  <r>
    <x v="304"/>
    <x v="0"/>
    <x v="1"/>
    <x v="60"/>
    <x v="18"/>
    <x v="4"/>
    <n v="120"/>
    <x v="3"/>
    <n v="3"/>
    <x v="2"/>
    <n v="81"/>
    <x v="157"/>
    <n v="206319"/>
    <n v="1827"/>
    <n v="30.45"/>
    <n v="588"/>
    <n v="121315572"/>
  </r>
  <r>
    <x v="305"/>
    <x v="0"/>
    <x v="1"/>
    <x v="198"/>
    <x v="28"/>
    <x v="4"/>
    <n v="129"/>
    <x v="0"/>
    <n v="3"/>
    <x v="2"/>
    <n v="20"/>
    <x v="87"/>
    <n v="880897"/>
    <n v="1968"/>
    <n v="32.799999999999997"/>
    <n v="316"/>
    <n v="278363452"/>
  </r>
  <r>
    <x v="305"/>
    <x v="0"/>
    <x v="1"/>
    <x v="102"/>
    <x v="15"/>
    <x v="3"/>
    <n v="114"/>
    <x v="9"/>
    <n v="1"/>
    <x v="0"/>
    <n v="249"/>
    <x v="121"/>
    <n v="510854"/>
    <n v="866"/>
    <n v="14.433333333333334"/>
    <n v="353"/>
    <n v="180331462"/>
  </r>
  <r>
    <x v="305"/>
    <x v="0"/>
    <x v="1"/>
    <x v="298"/>
    <x v="1"/>
    <x v="4"/>
    <n v="124"/>
    <x v="4"/>
    <n v="2"/>
    <x v="1"/>
    <n v="263"/>
    <x v="107"/>
    <n v="348004"/>
    <n v="979"/>
    <n v="16.316666666666666"/>
    <n v="615"/>
    <n v="214022460"/>
  </r>
  <r>
    <x v="305"/>
    <x v="0"/>
    <x v="1"/>
    <x v="122"/>
    <x v="12"/>
    <x v="3"/>
    <n v="122"/>
    <x v="7"/>
    <n v="3"/>
    <x v="2"/>
    <n v="101"/>
    <x v="92"/>
    <n v="202560"/>
    <n v="4830"/>
    <n v="80.5"/>
    <n v="487"/>
    <n v="98646720"/>
  </r>
  <r>
    <x v="305"/>
    <x v="0"/>
    <x v="1"/>
    <x v="309"/>
    <x v="2"/>
    <x v="3"/>
    <n v="112"/>
    <x v="16"/>
    <n v="1"/>
    <x v="0"/>
    <n v="159"/>
    <x v="139"/>
    <n v="126611"/>
    <n v="692"/>
    <n v="11.533333333333333"/>
    <n v="278"/>
    <n v="35197858"/>
  </r>
  <r>
    <x v="305"/>
    <x v="0"/>
    <x v="1"/>
    <x v="111"/>
    <x v="3"/>
    <x v="3"/>
    <n v="117"/>
    <x v="12"/>
    <n v="2"/>
    <x v="1"/>
    <n v="106"/>
    <x v="25"/>
    <n v="58849"/>
    <n v="1092"/>
    <n v="18.2"/>
    <n v="642"/>
    <n v="37781058"/>
  </r>
  <r>
    <x v="306"/>
    <x v="0"/>
    <x v="1"/>
    <x v="271"/>
    <x v="16"/>
    <x v="3"/>
    <n v="118"/>
    <x v="6"/>
    <n v="1"/>
    <x v="0"/>
    <n v="67"/>
    <x v="263"/>
    <n v="981939"/>
    <n v="2039"/>
    <n v="33.983333333333334"/>
    <n v="328"/>
    <n v="322075992"/>
  </r>
  <r>
    <x v="306"/>
    <x v="0"/>
    <x v="1"/>
    <x v="136"/>
    <x v="24"/>
    <x v="5"/>
    <n v="124"/>
    <x v="4"/>
    <n v="3"/>
    <x v="2"/>
    <n v="45"/>
    <x v="209"/>
    <n v="960233"/>
    <n v="2406"/>
    <n v="40.1"/>
    <n v="505"/>
    <n v="484917665"/>
  </r>
  <r>
    <x v="306"/>
    <x v="0"/>
    <x v="1"/>
    <x v="166"/>
    <x v="23"/>
    <x v="5"/>
    <n v="119"/>
    <x v="1"/>
    <n v="3"/>
    <x v="2"/>
    <n v="80"/>
    <x v="96"/>
    <n v="885980"/>
    <n v="1069"/>
    <n v="17.816666666666666"/>
    <n v="289"/>
    <n v="256048220"/>
  </r>
  <r>
    <x v="306"/>
    <x v="0"/>
    <x v="1"/>
    <x v="135"/>
    <x v="18"/>
    <x v="3"/>
    <n v="131"/>
    <x v="17"/>
    <n v="3"/>
    <x v="2"/>
    <n v="68"/>
    <x v="217"/>
    <n v="748320"/>
    <n v="131"/>
    <n v="2.1833333333333331"/>
    <n v="343"/>
    <n v="256673760"/>
  </r>
  <r>
    <x v="306"/>
    <x v="0"/>
    <x v="1"/>
    <x v="267"/>
    <x v="16"/>
    <x v="5"/>
    <n v="124"/>
    <x v="4"/>
    <n v="2"/>
    <x v="1"/>
    <n v="31"/>
    <x v="226"/>
    <n v="740418"/>
    <n v="3637"/>
    <n v="60.616666666666667"/>
    <n v="657"/>
    <n v="486454626"/>
  </r>
  <r>
    <x v="306"/>
    <x v="0"/>
    <x v="1"/>
    <x v="137"/>
    <x v="22"/>
    <x v="3"/>
    <n v="127"/>
    <x v="8"/>
    <n v="1"/>
    <x v="0"/>
    <n v="142"/>
    <x v="213"/>
    <n v="681360"/>
    <n v="4521"/>
    <n v="75.349999999999994"/>
    <n v="360"/>
    <n v="245289600"/>
  </r>
  <r>
    <x v="306"/>
    <x v="0"/>
    <x v="1"/>
    <x v="108"/>
    <x v="12"/>
    <x v="4"/>
    <n v="114"/>
    <x v="9"/>
    <n v="1"/>
    <x v="0"/>
    <n v="121"/>
    <x v="126"/>
    <n v="675788"/>
    <n v="176"/>
    <n v="2.9333333333333331"/>
    <n v="370"/>
    <n v="250041560"/>
  </r>
  <r>
    <x v="306"/>
    <x v="0"/>
    <x v="1"/>
    <x v="132"/>
    <x v="8"/>
    <x v="5"/>
    <n v="126"/>
    <x v="10"/>
    <n v="1"/>
    <x v="0"/>
    <n v="33"/>
    <x v="20"/>
    <n v="640303"/>
    <n v="2458"/>
    <n v="40.966666666666669"/>
    <n v="613"/>
    <n v="392505739"/>
  </r>
  <r>
    <x v="306"/>
    <x v="0"/>
    <x v="1"/>
    <x v="270"/>
    <x v="8"/>
    <x v="3"/>
    <n v="125"/>
    <x v="2"/>
    <n v="3"/>
    <x v="2"/>
    <n v="120"/>
    <x v="27"/>
    <n v="565817"/>
    <n v="3903"/>
    <n v="65.05"/>
    <n v="452"/>
    <n v="255749284"/>
  </r>
  <r>
    <x v="306"/>
    <x v="0"/>
    <x v="1"/>
    <x v="173"/>
    <x v="0"/>
    <x v="4"/>
    <n v="133"/>
    <x v="5"/>
    <n v="1"/>
    <x v="0"/>
    <n v="68"/>
    <x v="217"/>
    <n v="182314"/>
    <n v="1558"/>
    <n v="25.966666666666665"/>
    <n v="292"/>
    <n v="53235688"/>
  </r>
  <r>
    <x v="306"/>
    <x v="0"/>
    <x v="1"/>
    <x v="216"/>
    <x v="12"/>
    <x v="5"/>
    <n v="117"/>
    <x v="12"/>
    <n v="2"/>
    <x v="1"/>
    <n v="34"/>
    <x v="266"/>
    <n v="138303"/>
    <n v="2795"/>
    <n v="46.583333333333336"/>
    <n v="628"/>
    <n v="86854284"/>
  </r>
  <r>
    <x v="306"/>
    <x v="0"/>
    <x v="1"/>
    <x v="14"/>
    <x v="11"/>
    <x v="5"/>
    <n v="129"/>
    <x v="0"/>
    <n v="1"/>
    <x v="0"/>
    <n v="30"/>
    <x v="2"/>
    <n v="74182"/>
    <n v="3413"/>
    <n v="56.883333333333333"/>
    <n v="300"/>
    <n v="22254600"/>
  </r>
  <r>
    <x v="307"/>
    <x v="0"/>
    <x v="1"/>
    <x v="278"/>
    <x v="0"/>
    <x v="3"/>
    <n v="130"/>
    <x v="19"/>
    <n v="2"/>
    <x v="1"/>
    <n v="199"/>
    <x v="45"/>
    <n v="926330"/>
    <n v="2252"/>
    <n v="37.533333333333331"/>
    <n v="555"/>
    <n v="514113150"/>
  </r>
  <r>
    <x v="307"/>
    <x v="0"/>
    <x v="1"/>
    <x v="288"/>
    <x v="5"/>
    <x v="3"/>
    <n v="112"/>
    <x v="16"/>
    <n v="2"/>
    <x v="1"/>
    <n v="45"/>
    <x v="209"/>
    <n v="925219"/>
    <n v="1914"/>
    <n v="31.9"/>
    <n v="680"/>
    <n v="629148920"/>
  </r>
  <r>
    <x v="307"/>
    <x v="0"/>
    <x v="1"/>
    <x v="201"/>
    <x v="21"/>
    <x v="3"/>
    <n v="122"/>
    <x v="7"/>
    <n v="3"/>
    <x v="2"/>
    <n v="89"/>
    <x v="168"/>
    <n v="918373"/>
    <n v="4046"/>
    <n v="67.433333333333337"/>
    <n v="279"/>
    <n v="256226067"/>
  </r>
  <r>
    <x v="307"/>
    <x v="0"/>
    <x v="1"/>
    <x v="51"/>
    <x v="5"/>
    <x v="3"/>
    <n v="119"/>
    <x v="1"/>
    <n v="1"/>
    <x v="0"/>
    <n v="234"/>
    <x v="78"/>
    <n v="752458"/>
    <n v="799"/>
    <n v="13.316666666666666"/>
    <n v="483"/>
    <n v="363437214"/>
  </r>
  <r>
    <x v="307"/>
    <x v="0"/>
    <x v="1"/>
    <x v="104"/>
    <x v="22"/>
    <x v="3"/>
    <n v="121"/>
    <x v="21"/>
    <n v="2"/>
    <x v="1"/>
    <n v="124"/>
    <x v="193"/>
    <n v="703743"/>
    <n v="5000"/>
    <n v="83.333333333333329"/>
    <n v="527"/>
    <n v="370872561"/>
  </r>
  <r>
    <x v="307"/>
    <x v="0"/>
    <x v="1"/>
    <x v="233"/>
    <x v="0"/>
    <x v="3"/>
    <n v="128"/>
    <x v="11"/>
    <n v="2"/>
    <x v="1"/>
    <n v="141"/>
    <x v="248"/>
    <n v="688459"/>
    <n v="3682"/>
    <n v="61.366666666666667"/>
    <n v="624"/>
    <n v="429598416"/>
  </r>
  <r>
    <x v="307"/>
    <x v="0"/>
    <x v="1"/>
    <x v="212"/>
    <x v="5"/>
    <x v="5"/>
    <n v="116"/>
    <x v="13"/>
    <n v="3"/>
    <x v="2"/>
    <n v="41"/>
    <x v="53"/>
    <n v="546012"/>
    <n v="314"/>
    <n v="5.2333333333333334"/>
    <n v="289"/>
    <n v="157797468"/>
  </r>
  <r>
    <x v="307"/>
    <x v="0"/>
    <x v="1"/>
    <x v="148"/>
    <x v="5"/>
    <x v="4"/>
    <n v="125"/>
    <x v="2"/>
    <n v="2"/>
    <x v="1"/>
    <n v="52"/>
    <x v="228"/>
    <n v="480368"/>
    <n v="4936"/>
    <n v="82.266666666666666"/>
    <n v="549"/>
    <n v="263722032"/>
  </r>
  <r>
    <x v="307"/>
    <x v="0"/>
    <x v="1"/>
    <x v="6"/>
    <x v="2"/>
    <x v="5"/>
    <n v="125"/>
    <x v="2"/>
    <n v="2"/>
    <x v="1"/>
    <n v="20"/>
    <x v="87"/>
    <n v="345817"/>
    <n v="3258"/>
    <n v="54.3"/>
    <n v="355"/>
    <n v="122765035"/>
  </r>
  <r>
    <x v="307"/>
    <x v="0"/>
    <x v="1"/>
    <x v="18"/>
    <x v="13"/>
    <x v="3"/>
    <n v="112"/>
    <x v="16"/>
    <n v="2"/>
    <x v="1"/>
    <n v="17"/>
    <x v="177"/>
    <n v="245159"/>
    <n v="2479"/>
    <n v="41.31666666666667"/>
    <n v="341"/>
    <n v="83599219"/>
  </r>
  <r>
    <x v="307"/>
    <x v="0"/>
    <x v="1"/>
    <x v="103"/>
    <x v="0"/>
    <x v="3"/>
    <n v="118"/>
    <x v="6"/>
    <n v="1"/>
    <x v="0"/>
    <n v="7"/>
    <x v="50"/>
    <n v="209697"/>
    <n v="2892"/>
    <n v="48.2"/>
    <n v="682"/>
    <n v="143013354"/>
  </r>
  <r>
    <x v="307"/>
    <x v="0"/>
    <x v="1"/>
    <x v="17"/>
    <x v="18"/>
    <x v="3"/>
    <n v="114"/>
    <x v="9"/>
    <n v="2"/>
    <x v="1"/>
    <n v="115"/>
    <x v="183"/>
    <n v="132257"/>
    <n v="280"/>
    <n v="4.666666666666667"/>
    <n v="475"/>
    <n v="62822075"/>
  </r>
  <r>
    <x v="307"/>
    <x v="0"/>
    <x v="1"/>
    <x v="130"/>
    <x v="3"/>
    <x v="3"/>
    <n v="117"/>
    <x v="12"/>
    <n v="2"/>
    <x v="1"/>
    <n v="246"/>
    <x v="37"/>
    <n v="66071"/>
    <n v="2261"/>
    <n v="37.68333333333333"/>
    <n v="341"/>
    <n v="22530211"/>
  </r>
  <r>
    <x v="307"/>
    <x v="0"/>
    <x v="1"/>
    <x v="258"/>
    <x v="10"/>
    <x v="3"/>
    <n v="117"/>
    <x v="12"/>
    <n v="3"/>
    <x v="2"/>
    <n v="222"/>
    <x v="244"/>
    <n v="58906"/>
    <n v="1176"/>
    <n v="19.600000000000001"/>
    <n v="502"/>
    <n v="29570812"/>
  </r>
  <r>
    <x v="308"/>
    <x v="0"/>
    <x v="1"/>
    <x v="128"/>
    <x v="0"/>
    <x v="3"/>
    <n v="131"/>
    <x v="17"/>
    <n v="2"/>
    <x v="1"/>
    <n v="70"/>
    <x v="189"/>
    <n v="996128"/>
    <n v="1226"/>
    <n v="20.433333333333334"/>
    <n v="464"/>
    <n v="462203392"/>
  </r>
  <r>
    <x v="308"/>
    <x v="0"/>
    <x v="1"/>
    <x v="38"/>
    <x v="9"/>
    <x v="0"/>
    <n v="129"/>
    <x v="0"/>
    <n v="3"/>
    <x v="2"/>
    <n v="28"/>
    <x v="222"/>
    <n v="979586"/>
    <n v="4209"/>
    <n v="70.150000000000006"/>
    <n v="568"/>
    <n v="556404848"/>
  </r>
  <r>
    <x v="308"/>
    <x v="0"/>
    <x v="1"/>
    <x v="206"/>
    <x v="9"/>
    <x v="4"/>
    <n v="123"/>
    <x v="15"/>
    <n v="1"/>
    <x v="0"/>
    <n v="94"/>
    <x v="124"/>
    <n v="978138"/>
    <n v="2116"/>
    <n v="35.266666666666666"/>
    <n v="448"/>
    <n v="438205824"/>
  </r>
  <r>
    <x v="308"/>
    <x v="0"/>
    <x v="1"/>
    <x v="190"/>
    <x v="14"/>
    <x v="4"/>
    <n v="114"/>
    <x v="9"/>
    <n v="1"/>
    <x v="0"/>
    <n v="253"/>
    <x v="235"/>
    <n v="529085"/>
    <n v="387"/>
    <n v="6.45"/>
    <n v="399"/>
    <n v="211104915"/>
  </r>
  <r>
    <x v="308"/>
    <x v="0"/>
    <x v="1"/>
    <x v="312"/>
    <x v="16"/>
    <x v="1"/>
    <n v="120"/>
    <x v="3"/>
    <n v="2"/>
    <x v="1"/>
    <n v="115"/>
    <x v="183"/>
    <n v="525645"/>
    <n v="4064"/>
    <n v="67.733333333333334"/>
    <n v="560"/>
    <n v="294361200"/>
  </r>
  <r>
    <x v="308"/>
    <x v="0"/>
    <x v="1"/>
    <x v="91"/>
    <x v="7"/>
    <x v="3"/>
    <n v="130"/>
    <x v="19"/>
    <n v="2"/>
    <x v="1"/>
    <n v="33"/>
    <x v="20"/>
    <n v="358893"/>
    <n v="354"/>
    <n v="5.9"/>
    <n v="678"/>
    <n v="243329454"/>
  </r>
  <r>
    <x v="309"/>
    <x v="0"/>
    <x v="1"/>
    <x v="126"/>
    <x v="23"/>
    <x v="5"/>
    <n v="117"/>
    <x v="12"/>
    <n v="1"/>
    <x v="0"/>
    <n v="38"/>
    <x v="90"/>
    <n v="883111"/>
    <n v="3393"/>
    <n v="56.55"/>
    <n v="365"/>
    <n v="322335515"/>
  </r>
  <r>
    <x v="309"/>
    <x v="0"/>
    <x v="1"/>
    <x v="30"/>
    <x v="0"/>
    <x v="1"/>
    <n v="116"/>
    <x v="13"/>
    <n v="1"/>
    <x v="0"/>
    <n v="173"/>
    <x v="28"/>
    <n v="736821"/>
    <n v="1792"/>
    <n v="29.866666666666667"/>
    <n v="371"/>
    <n v="273360591"/>
  </r>
  <r>
    <x v="309"/>
    <x v="0"/>
    <x v="1"/>
    <x v="35"/>
    <x v="22"/>
    <x v="3"/>
    <n v="124"/>
    <x v="4"/>
    <n v="1"/>
    <x v="0"/>
    <n v="129"/>
    <x v="191"/>
    <n v="520028"/>
    <n v="3116"/>
    <n v="51.93333333333333"/>
    <n v="382"/>
    <n v="198650696"/>
  </r>
  <r>
    <x v="310"/>
    <x v="0"/>
    <x v="1"/>
    <x v="149"/>
    <x v="13"/>
    <x v="4"/>
    <n v="116"/>
    <x v="13"/>
    <n v="3"/>
    <x v="2"/>
    <n v="159"/>
    <x v="139"/>
    <n v="792676"/>
    <n v="1938"/>
    <n v="32.299999999999997"/>
    <n v="531"/>
    <n v="420910956"/>
  </r>
  <r>
    <x v="310"/>
    <x v="0"/>
    <x v="1"/>
    <x v="122"/>
    <x v="24"/>
    <x v="4"/>
    <n v="131"/>
    <x v="17"/>
    <n v="1"/>
    <x v="0"/>
    <n v="192"/>
    <x v="99"/>
    <n v="773607"/>
    <n v="3929"/>
    <n v="65.483333333333334"/>
    <n v="565"/>
    <n v="437087955"/>
  </r>
  <r>
    <x v="310"/>
    <x v="0"/>
    <x v="1"/>
    <x v="28"/>
    <x v="27"/>
    <x v="3"/>
    <n v="127"/>
    <x v="8"/>
    <n v="2"/>
    <x v="1"/>
    <n v="118"/>
    <x v="88"/>
    <n v="348707"/>
    <n v="4392"/>
    <n v="73.2"/>
    <n v="524"/>
    <n v="182722468"/>
  </r>
  <r>
    <x v="311"/>
    <x v="0"/>
    <x v="1"/>
    <x v="52"/>
    <x v="6"/>
    <x v="0"/>
    <n v="133"/>
    <x v="5"/>
    <n v="2"/>
    <x v="1"/>
    <n v="36"/>
    <x v="229"/>
    <n v="857853"/>
    <n v="4502"/>
    <n v="75.033333333333331"/>
    <n v="387"/>
    <n v="331989111"/>
  </r>
  <r>
    <x v="311"/>
    <x v="0"/>
    <x v="1"/>
    <x v="298"/>
    <x v="7"/>
    <x v="0"/>
    <n v="129"/>
    <x v="0"/>
    <n v="1"/>
    <x v="0"/>
    <n v="190"/>
    <x v="33"/>
    <n v="854465"/>
    <n v="1504"/>
    <n v="25.066666666666666"/>
    <n v="338"/>
    <n v="288809170"/>
  </r>
  <r>
    <x v="311"/>
    <x v="0"/>
    <x v="1"/>
    <x v="219"/>
    <x v="18"/>
    <x v="0"/>
    <n v="122"/>
    <x v="7"/>
    <n v="1"/>
    <x v="0"/>
    <n v="259"/>
    <x v="190"/>
    <n v="676394"/>
    <n v="335"/>
    <n v="5.583333333333333"/>
    <n v="484"/>
    <n v="327374696"/>
  </r>
  <r>
    <x v="311"/>
    <x v="0"/>
    <x v="1"/>
    <x v="75"/>
    <x v="23"/>
    <x v="3"/>
    <n v="120"/>
    <x v="3"/>
    <n v="1"/>
    <x v="0"/>
    <n v="123"/>
    <x v="61"/>
    <n v="648161"/>
    <n v="3883"/>
    <n v="64.716666666666669"/>
    <n v="457"/>
    <n v="296209577"/>
  </r>
  <r>
    <x v="311"/>
    <x v="0"/>
    <x v="1"/>
    <x v="35"/>
    <x v="1"/>
    <x v="0"/>
    <n v="121"/>
    <x v="21"/>
    <n v="3"/>
    <x v="2"/>
    <n v="258"/>
    <x v="169"/>
    <n v="522997"/>
    <n v="4276"/>
    <n v="71.266666666666666"/>
    <n v="662"/>
    <n v="346224014"/>
  </r>
  <r>
    <x v="311"/>
    <x v="0"/>
    <x v="1"/>
    <x v="198"/>
    <x v="17"/>
    <x v="0"/>
    <n v="113"/>
    <x v="14"/>
    <n v="3"/>
    <x v="2"/>
    <n v="198"/>
    <x v="82"/>
    <n v="484102"/>
    <n v="2893"/>
    <n v="48.216666666666669"/>
    <n v="654"/>
    <n v="316602708"/>
  </r>
  <r>
    <x v="311"/>
    <x v="0"/>
    <x v="1"/>
    <x v="242"/>
    <x v="9"/>
    <x v="0"/>
    <n v="121"/>
    <x v="21"/>
    <n v="1"/>
    <x v="0"/>
    <n v="266"/>
    <x v="250"/>
    <n v="313335"/>
    <n v="4021"/>
    <n v="67.016666666666666"/>
    <n v="314"/>
    <n v="98387190"/>
  </r>
  <r>
    <x v="311"/>
    <x v="0"/>
    <x v="1"/>
    <x v="159"/>
    <x v="0"/>
    <x v="0"/>
    <n v="118"/>
    <x v="6"/>
    <n v="2"/>
    <x v="1"/>
    <n v="113"/>
    <x v="21"/>
    <n v="154015"/>
    <n v="3270"/>
    <n v="54.5"/>
    <n v="665"/>
    <n v="102419975"/>
  </r>
  <r>
    <x v="311"/>
    <x v="0"/>
    <x v="1"/>
    <x v="295"/>
    <x v="19"/>
    <x v="4"/>
    <n v="131"/>
    <x v="17"/>
    <n v="3"/>
    <x v="2"/>
    <n v="172"/>
    <x v="106"/>
    <n v="121497"/>
    <n v="2537"/>
    <n v="42.283333333333331"/>
    <n v="499"/>
    <n v="60627003"/>
  </r>
  <r>
    <x v="311"/>
    <x v="0"/>
    <x v="1"/>
    <x v="265"/>
    <x v="16"/>
    <x v="4"/>
    <n v="126"/>
    <x v="10"/>
    <n v="3"/>
    <x v="2"/>
    <n v="25"/>
    <x v="246"/>
    <n v="12194"/>
    <n v="3040"/>
    <n v="50.666666666666664"/>
    <n v="489"/>
    <n v="5962866"/>
  </r>
  <r>
    <x v="312"/>
    <x v="0"/>
    <x v="1"/>
    <x v="85"/>
    <x v="8"/>
    <x v="4"/>
    <n v="115"/>
    <x v="20"/>
    <n v="3"/>
    <x v="2"/>
    <n v="246"/>
    <x v="37"/>
    <n v="521292"/>
    <n v="1279"/>
    <n v="21.316666666666666"/>
    <n v="450"/>
    <n v="234581400"/>
  </r>
  <r>
    <x v="313"/>
    <x v="0"/>
    <x v="1"/>
    <x v="231"/>
    <x v="11"/>
    <x v="3"/>
    <n v="132"/>
    <x v="18"/>
    <n v="2"/>
    <x v="1"/>
    <n v="231"/>
    <x v="165"/>
    <n v="948806"/>
    <n v="3310"/>
    <n v="55.166666666666664"/>
    <n v="519"/>
    <n v="492430314"/>
  </r>
  <r>
    <x v="313"/>
    <x v="0"/>
    <x v="1"/>
    <x v="106"/>
    <x v="2"/>
    <x v="4"/>
    <n v="132"/>
    <x v="18"/>
    <n v="1"/>
    <x v="0"/>
    <n v="159"/>
    <x v="139"/>
    <n v="503231"/>
    <n v="372"/>
    <n v="6.2"/>
    <n v="663"/>
    <n v="333642153"/>
  </r>
  <r>
    <x v="313"/>
    <x v="0"/>
    <x v="1"/>
    <x v="78"/>
    <x v="14"/>
    <x v="3"/>
    <n v="117"/>
    <x v="12"/>
    <n v="2"/>
    <x v="1"/>
    <n v="52"/>
    <x v="228"/>
    <n v="409362"/>
    <n v="4038"/>
    <n v="67.3"/>
    <n v="303"/>
    <n v="124036686"/>
  </r>
  <r>
    <x v="313"/>
    <x v="0"/>
    <x v="1"/>
    <x v="67"/>
    <x v="1"/>
    <x v="3"/>
    <n v="129"/>
    <x v="0"/>
    <n v="1"/>
    <x v="0"/>
    <n v="12"/>
    <x v="134"/>
    <n v="341940"/>
    <n v="1018"/>
    <n v="16.966666666666665"/>
    <n v="598"/>
    <n v="204480120"/>
  </r>
  <r>
    <x v="313"/>
    <x v="0"/>
    <x v="1"/>
    <x v="203"/>
    <x v="14"/>
    <x v="4"/>
    <n v="116"/>
    <x v="13"/>
    <n v="1"/>
    <x v="0"/>
    <n v="165"/>
    <x v="208"/>
    <n v="234482"/>
    <n v="2105"/>
    <n v="35.083333333333336"/>
    <n v="664"/>
    <n v="155696048"/>
  </r>
  <r>
    <x v="313"/>
    <x v="0"/>
    <x v="1"/>
    <x v="286"/>
    <x v="8"/>
    <x v="3"/>
    <n v="131"/>
    <x v="17"/>
    <n v="2"/>
    <x v="1"/>
    <n v="174"/>
    <x v="161"/>
    <n v="164745"/>
    <n v="3603"/>
    <n v="60.05"/>
    <n v="393"/>
    <n v="64744785"/>
  </r>
  <r>
    <x v="314"/>
    <x v="0"/>
    <x v="1"/>
    <x v="282"/>
    <x v="13"/>
    <x v="4"/>
    <n v="113"/>
    <x v="14"/>
    <n v="1"/>
    <x v="0"/>
    <n v="122"/>
    <x v="166"/>
    <n v="943661"/>
    <n v="2434"/>
    <n v="40.56666666666667"/>
    <n v="464"/>
    <n v="437858704"/>
  </r>
  <r>
    <x v="314"/>
    <x v="0"/>
    <x v="1"/>
    <x v="151"/>
    <x v="15"/>
    <x v="0"/>
    <n v="123"/>
    <x v="15"/>
    <n v="1"/>
    <x v="0"/>
    <n v="168"/>
    <x v="135"/>
    <n v="827697"/>
    <n v="837"/>
    <n v="13.95"/>
    <n v="405"/>
    <n v="335217285"/>
  </r>
  <r>
    <x v="314"/>
    <x v="0"/>
    <x v="1"/>
    <x v="69"/>
    <x v="29"/>
    <x v="0"/>
    <n v="129"/>
    <x v="0"/>
    <n v="3"/>
    <x v="2"/>
    <n v="150"/>
    <x v="138"/>
    <n v="822160"/>
    <n v="3516"/>
    <n v="58.6"/>
    <n v="578"/>
    <n v="475208480"/>
  </r>
  <r>
    <x v="314"/>
    <x v="0"/>
    <x v="1"/>
    <x v="268"/>
    <x v="6"/>
    <x v="0"/>
    <n v="119"/>
    <x v="1"/>
    <n v="2"/>
    <x v="1"/>
    <n v="248"/>
    <x v="243"/>
    <n v="816937"/>
    <n v="789"/>
    <n v="13.15"/>
    <n v="668"/>
    <n v="545713916"/>
  </r>
  <r>
    <x v="314"/>
    <x v="0"/>
    <x v="1"/>
    <x v="24"/>
    <x v="23"/>
    <x v="4"/>
    <n v="120"/>
    <x v="3"/>
    <n v="2"/>
    <x v="1"/>
    <n v="47"/>
    <x v="170"/>
    <n v="659378"/>
    <n v="168"/>
    <n v="2.8"/>
    <n v="546"/>
    <n v="360020388"/>
  </r>
  <r>
    <x v="314"/>
    <x v="0"/>
    <x v="1"/>
    <x v="285"/>
    <x v="24"/>
    <x v="0"/>
    <n v="128"/>
    <x v="11"/>
    <n v="1"/>
    <x v="0"/>
    <n v="25"/>
    <x v="246"/>
    <n v="615334"/>
    <n v="2457"/>
    <n v="40.950000000000003"/>
    <n v="319"/>
    <n v="196291546"/>
  </r>
  <r>
    <x v="314"/>
    <x v="0"/>
    <x v="1"/>
    <x v="245"/>
    <x v="5"/>
    <x v="4"/>
    <n v="132"/>
    <x v="18"/>
    <n v="1"/>
    <x v="0"/>
    <n v="7"/>
    <x v="50"/>
    <n v="613258"/>
    <n v="2495"/>
    <n v="41.583333333333336"/>
    <n v="450"/>
    <n v="275966100"/>
  </r>
  <r>
    <x v="314"/>
    <x v="0"/>
    <x v="1"/>
    <x v="310"/>
    <x v="23"/>
    <x v="4"/>
    <n v="128"/>
    <x v="11"/>
    <n v="1"/>
    <x v="0"/>
    <n v="83"/>
    <x v="201"/>
    <n v="464982"/>
    <n v="2273"/>
    <n v="37.883333333333333"/>
    <n v="575"/>
    <n v="267364650"/>
  </r>
  <r>
    <x v="314"/>
    <x v="0"/>
    <x v="1"/>
    <x v="230"/>
    <x v="18"/>
    <x v="3"/>
    <n v="112"/>
    <x v="16"/>
    <n v="2"/>
    <x v="1"/>
    <n v="143"/>
    <x v="111"/>
    <n v="357142"/>
    <n v="4984"/>
    <n v="83.066666666666663"/>
    <n v="365"/>
    <n v="130356830"/>
  </r>
  <r>
    <x v="314"/>
    <x v="0"/>
    <x v="1"/>
    <x v="312"/>
    <x v="7"/>
    <x v="4"/>
    <n v="125"/>
    <x v="2"/>
    <n v="1"/>
    <x v="0"/>
    <n v="34"/>
    <x v="266"/>
    <n v="334952"/>
    <n v="4230"/>
    <n v="70.5"/>
    <n v="608"/>
    <n v="203650816"/>
  </r>
  <r>
    <x v="314"/>
    <x v="0"/>
    <x v="1"/>
    <x v="34"/>
    <x v="11"/>
    <x v="0"/>
    <n v="130"/>
    <x v="19"/>
    <n v="2"/>
    <x v="1"/>
    <n v="253"/>
    <x v="235"/>
    <n v="319878"/>
    <n v="3564"/>
    <n v="59.4"/>
    <n v="592"/>
    <n v="189367776"/>
  </r>
  <r>
    <x v="314"/>
    <x v="0"/>
    <x v="1"/>
    <x v="59"/>
    <x v="12"/>
    <x v="0"/>
    <n v="121"/>
    <x v="21"/>
    <n v="3"/>
    <x v="2"/>
    <n v="154"/>
    <x v="3"/>
    <n v="315875"/>
    <n v="2097"/>
    <n v="34.950000000000003"/>
    <n v="449"/>
    <n v="141827875"/>
  </r>
  <r>
    <x v="314"/>
    <x v="0"/>
    <x v="1"/>
    <x v="28"/>
    <x v="25"/>
    <x v="0"/>
    <n v="112"/>
    <x v="16"/>
    <n v="3"/>
    <x v="2"/>
    <n v="87"/>
    <x v="122"/>
    <n v="273443"/>
    <n v="3083"/>
    <n v="51.383333333333333"/>
    <n v="324"/>
    <n v="88595532"/>
  </r>
  <r>
    <x v="314"/>
    <x v="0"/>
    <x v="1"/>
    <x v="59"/>
    <x v="22"/>
    <x v="0"/>
    <n v="126"/>
    <x v="10"/>
    <n v="1"/>
    <x v="0"/>
    <n v="237"/>
    <x v="152"/>
    <n v="262196"/>
    <n v="3914"/>
    <n v="65.233333333333334"/>
    <n v="642"/>
    <n v="168329832"/>
  </r>
  <r>
    <x v="314"/>
    <x v="0"/>
    <x v="1"/>
    <x v="79"/>
    <x v="28"/>
    <x v="0"/>
    <n v="130"/>
    <x v="19"/>
    <n v="1"/>
    <x v="0"/>
    <n v="3"/>
    <x v="85"/>
    <n v="243941"/>
    <n v="2221"/>
    <n v="37.016666666666666"/>
    <n v="357"/>
    <n v="87086937"/>
  </r>
  <r>
    <x v="314"/>
    <x v="0"/>
    <x v="1"/>
    <x v="72"/>
    <x v="13"/>
    <x v="0"/>
    <n v="125"/>
    <x v="2"/>
    <n v="2"/>
    <x v="1"/>
    <n v="200"/>
    <x v="128"/>
    <n v="225875"/>
    <n v="4085"/>
    <n v="68.083333333333329"/>
    <n v="335"/>
    <n v="75668125"/>
  </r>
  <r>
    <x v="314"/>
    <x v="0"/>
    <x v="1"/>
    <x v="198"/>
    <x v="10"/>
    <x v="4"/>
    <n v="131"/>
    <x v="17"/>
    <n v="3"/>
    <x v="2"/>
    <n v="126"/>
    <x v="211"/>
    <n v="186248"/>
    <n v="85"/>
    <n v="1.4166666666666667"/>
    <n v="517"/>
    <n v="96290216"/>
  </r>
  <r>
    <x v="314"/>
    <x v="0"/>
    <x v="1"/>
    <x v="166"/>
    <x v="0"/>
    <x v="1"/>
    <n v="124"/>
    <x v="4"/>
    <n v="1"/>
    <x v="0"/>
    <n v="71"/>
    <x v="175"/>
    <n v="129425"/>
    <n v="1308"/>
    <n v="21.8"/>
    <n v="348"/>
    <n v="45039900"/>
  </r>
  <r>
    <x v="314"/>
    <x v="0"/>
    <x v="1"/>
    <x v="24"/>
    <x v="26"/>
    <x v="0"/>
    <n v="133"/>
    <x v="5"/>
    <n v="2"/>
    <x v="1"/>
    <n v="202"/>
    <x v="186"/>
    <n v="58386"/>
    <n v="4533"/>
    <n v="75.55"/>
    <n v="379"/>
    <n v="22128294"/>
  </r>
  <r>
    <x v="314"/>
    <x v="0"/>
    <x v="1"/>
    <x v="6"/>
    <x v="17"/>
    <x v="2"/>
    <n v="116"/>
    <x v="13"/>
    <n v="1"/>
    <x v="0"/>
    <n v="183"/>
    <x v="7"/>
    <n v="34227"/>
    <n v="3198"/>
    <n v="53.3"/>
    <n v="301"/>
    <n v="10302327"/>
  </r>
  <r>
    <x v="315"/>
    <x v="0"/>
    <x v="1"/>
    <x v="270"/>
    <x v="6"/>
    <x v="3"/>
    <n v="118"/>
    <x v="6"/>
    <n v="2"/>
    <x v="1"/>
    <n v="141"/>
    <x v="248"/>
    <n v="991244"/>
    <n v="4305"/>
    <n v="71.75"/>
    <n v="580"/>
    <n v="574921520"/>
  </r>
  <r>
    <x v="315"/>
    <x v="0"/>
    <x v="1"/>
    <x v="220"/>
    <x v="22"/>
    <x v="0"/>
    <n v="121"/>
    <x v="21"/>
    <n v="3"/>
    <x v="2"/>
    <n v="80"/>
    <x v="96"/>
    <n v="927990"/>
    <n v="2926"/>
    <n v="48.766666666666666"/>
    <n v="492"/>
    <n v="456571080"/>
  </r>
  <r>
    <x v="315"/>
    <x v="0"/>
    <x v="1"/>
    <x v="67"/>
    <x v="5"/>
    <x v="3"/>
    <n v="121"/>
    <x v="21"/>
    <n v="2"/>
    <x v="1"/>
    <n v="16"/>
    <x v="19"/>
    <n v="826726"/>
    <n v="1740"/>
    <n v="29"/>
    <n v="636"/>
    <n v="525797736"/>
  </r>
  <r>
    <x v="315"/>
    <x v="0"/>
    <x v="1"/>
    <x v="113"/>
    <x v="13"/>
    <x v="0"/>
    <n v="115"/>
    <x v="20"/>
    <n v="1"/>
    <x v="0"/>
    <n v="116"/>
    <x v="257"/>
    <n v="735806"/>
    <n v="3028"/>
    <n v="50.466666666666669"/>
    <n v="694"/>
    <n v="510649364"/>
  </r>
  <r>
    <x v="315"/>
    <x v="0"/>
    <x v="1"/>
    <x v="219"/>
    <x v="24"/>
    <x v="2"/>
    <n v="122"/>
    <x v="7"/>
    <n v="3"/>
    <x v="2"/>
    <n v="149"/>
    <x v="227"/>
    <n v="673904"/>
    <n v="2427"/>
    <n v="40.450000000000003"/>
    <n v="403"/>
    <n v="271583312"/>
  </r>
  <r>
    <x v="315"/>
    <x v="0"/>
    <x v="1"/>
    <x v="46"/>
    <x v="24"/>
    <x v="0"/>
    <n v="116"/>
    <x v="13"/>
    <n v="3"/>
    <x v="2"/>
    <n v="73"/>
    <x v="16"/>
    <n v="664243"/>
    <n v="838"/>
    <n v="13.966666666666667"/>
    <n v="587"/>
    <n v="389910641"/>
  </r>
  <r>
    <x v="315"/>
    <x v="0"/>
    <x v="1"/>
    <x v="123"/>
    <x v="12"/>
    <x v="4"/>
    <n v="122"/>
    <x v="7"/>
    <n v="3"/>
    <x v="2"/>
    <n v="105"/>
    <x v="130"/>
    <n v="651887"/>
    <n v="3371"/>
    <n v="56.18333333333333"/>
    <n v="537"/>
    <n v="350063319"/>
  </r>
  <r>
    <x v="315"/>
    <x v="0"/>
    <x v="1"/>
    <x v="26"/>
    <x v="25"/>
    <x v="0"/>
    <n v="125"/>
    <x v="2"/>
    <n v="3"/>
    <x v="2"/>
    <n v="260"/>
    <x v="131"/>
    <n v="624099"/>
    <n v="2352"/>
    <n v="39.200000000000003"/>
    <n v="604"/>
    <n v="376955796"/>
  </r>
  <r>
    <x v="315"/>
    <x v="0"/>
    <x v="1"/>
    <x v="68"/>
    <x v="9"/>
    <x v="5"/>
    <n v="112"/>
    <x v="16"/>
    <n v="3"/>
    <x v="2"/>
    <n v="121"/>
    <x v="126"/>
    <n v="438319"/>
    <n v="4206"/>
    <n v="70.099999999999994"/>
    <n v="690"/>
    <n v="302440110"/>
  </r>
  <r>
    <x v="315"/>
    <x v="0"/>
    <x v="1"/>
    <x v="141"/>
    <x v="9"/>
    <x v="3"/>
    <n v="133"/>
    <x v="5"/>
    <n v="2"/>
    <x v="1"/>
    <n v="168"/>
    <x v="135"/>
    <n v="381574"/>
    <n v="2195"/>
    <n v="36.583333333333336"/>
    <n v="633"/>
    <n v="241536342"/>
  </r>
  <r>
    <x v="315"/>
    <x v="0"/>
    <x v="1"/>
    <x v="22"/>
    <x v="6"/>
    <x v="3"/>
    <n v="123"/>
    <x v="15"/>
    <n v="2"/>
    <x v="1"/>
    <n v="32"/>
    <x v="31"/>
    <n v="271533"/>
    <n v="1332"/>
    <n v="22.2"/>
    <n v="298"/>
    <n v="80916834"/>
  </r>
  <r>
    <x v="315"/>
    <x v="0"/>
    <x v="1"/>
    <x v="162"/>
    <x v="18"/>
    <x v="3"/>
    <n v="124"/>
    <x v="4"/>
    <n v="2"/>
    <x v="1"/>
    <n v="177"/>
    <x v="137"/>
    <n v="253909"/>
    <n v="1119"/>
    <n v="18.649999999999999"/>
    <n v="490"/>
    <n v="124415410"/>
  </r>
  <r>
    <x v="315"/>
    <x v="0"/>
    <x v="1"/>
    <x v="99"/>
    <x v="7"/>
    <x v="3"/>
    <n v="131"/>
    <x v="17"/>
    <n v="2"/>
    <x v="1"/>
    <n v="232"/>
    <x v="215"/>
    <n v="144626"/>
    <n v="2728"/>
    <n v="45.466666666666669"/>
    <n v="412"/>
    <n v="59585912"/>
  </r>
  <r>
    <x v="315"/>
    <x v="0"/>
    <x v="1"/>
    <x v="93"/>
    <x v="18"/>
    <x v="3"/>
    <n v="132"/>
    <x v="18"/>
    <n v="2"/>
    <x v="1"/>
    <n v="211"/>
    <x v="117"/>
    <n v="50943"/>
    <n v="2530"/>
    <n v="42.166666666666664"/>
    <n v="287"/>
    <n v="14620641"/>
  </r>
  <r>
    <x v="315"/>
    <x v="0"/>
    <x v="1"/>
    <x v="201"/>
    <x v="19"/>
    <x v="3"/>
    <n v="122"/>
    <x v="7"/>
    <n v="3"/>
    <x v="2"/>
    <n v="71"/>
    <x v="175"/>
    <n v="34585"/>
    <n v="2947"/>
    <n v="49.116666666666667"/>
    <n v="669"/>
    <n v="23137365"/>
  </r>
  <r>
    <x v="316"/>
    <x v="0"/>
    <x v="1"/>
    <x v="163"/>
    <x v="11"/>
    <x v="3"/>
    <n v="121"/>
    <x v="21"/>
    <n v="1"/>
    <x v="0"/>
    <n v="2"/>
    <x v="77"/>
    <n v="897456"/>
    <n v="2334"/>
    <n v="38.9"/>
    <n v="603"/>
    <n v="541165968"/>
  </r>
  <r>
    <x v="316"/>
    <x v="0"/>
    <x v="1"/>
    <x v="276"/>
    <x v="10"/>
    <x v="0"/>
    <n v="133"/>
    <x v="5"/>
    <n v="2"/>
    <x v="1"/>
    <n v="198"/>
    <x v="82"/>
    <n v="733227"/>
    <n v="2699"/>
    <n v="44.983333333333334"/>
    <n v="469"/>
    <n v="343883463"/>
  </r>
  <r>
    <x v="316"/>
    <x v="0"/>
    <x v="1"/>
    <x v="43"/>
    <x v="29"/>
    <x v="3"/>
    <n v="126"/>
    <x v="10"/>
    <n v="3"/>
    <x v="2"/>
    <n v="73"/>
    <x v="16"/>
    <n v="342496"/>
    <n v="4721"/>
    <n v="78.683333333333337"/>
    <n v="643"/>
    <n v="220224928"/>
  </r>
  <r>
    <x v="316"/>
    <x v="0"/>
    <x v="1"/>
    <x v="281"/>
    <x v="12"/>
    <x v="2"/>
    <n v="126"/>
    <x v="10"/>
    <n v="1"/>
    <x v="0"/>
    <n v="231"/>
    <x v="165"/>
    <n v="223697"/>
    <n v="4946"/>
    <n v="82.433333333333337"/>
    <n v="411"/>
    <n v="91939467"/>
  </r>
  <r>
    <x v="316"/>
    <x v="0"/>
    <x v="1"/>
    <x v="135"/>
    <x v="12"/>
    <x v="1"/>
    <n v="133"/>
    <x v="5"/>
    <n v="1"/>
    <x v="0"/>
    <n v="200"/>
    <x v="128"/>
    <n v="187039"/>
    <n v="1045"/>
    <n v="17.416666666666668"/>
    <n v="494"/>
    <n v="92397266"/>
  </r>
  <r>
    <x v="316"/>
    <x v="0"/>
    <x v="1"/>
    <x v="232"/>
    <x v="5"/>
    <x v="3"/>
    <n v="121"/>
    <x v="21"/>
    <n v="1"/>
    <x v="0"/>
    <n v="12"/>
    <x v="134"/>
    <n v="160187"/>
    <n v="985"/>
    <n v="16.416666666666668"/>
    <n v="636"/>
    <n v="101878932"/>
  </r>
  <r>
    <x v="316"/>
    <x v="0"/>
    <x v="1"/>
    <x v="194"/>
    <x v="29"/>
    <x v="4"/>
    <n v="113"/>
    <x v="14"/>
    <n v="2"/>
    <x v="1"/>
    <n v="70"/>
    <x v="189"/>
    <n v="114585"/>
    <n v="1741"/>
    <n v="29.016666666666666"/>
    <n v="297"/>
    <n v="34031745"/>
  </r>
  <r>
    <x v="316"/>
    <x v="0"/>
    <x v="1"/>
    <x v="198"/>
    <x v="3"/>
    <x v="1"/>
    <n v="116"/>
    <x v="13"/>
    <n v="3"/>
    <x v="2"/>
    <n v="19"/>
    <x v="150"/>
    <n v="60581"/>
    <n v="829"/>
    <n v="13.816666666666666"/>
    <n v="529"/>
    <n v="32047349"/>
  </r>
  <r>
    <x v="317"/>
    <x v="1"/>
    <x v="1"/>
    <x v="187"/>
    <x v="12"/>
    <x v="5"/>
    <n v="131"/>
    <x v="17"/>
    <n v="3"/>
    <x v="2"/>
    <n v="110"/>
    <x v="17"/>
    <n v="969790"/>
    <n v="2630"/>
    <n v="43.833333333333336"/>
    <n v="312"/>
    <n v="302574480"/>
  </r>
  <r>
    <x v="317"/>
    <x v="1"/>
    <x v="1"/>
    <x v="123"/>
    <x v="5"/>
    <x v="5"/>
    <n v="133"/>
    <x v="5"/>
    <n v="1"/>
    <x v="0"/>
    <n v="110"/>
    <x v="17"/>
    <n v="937140"/>
    <n v="511"/>
    <n v="8.5166666666666675"/>
    <n v="422"/>
    <n v="395473080"/>
  </r>
  <r>
    <x v="317"/>
    <x v="1"/>
    <x v="1"/>
    <x v="240"/>
    <x v="20"/>
    <x v="3"/>
    <n v="114"/>
    <x v="9"/>
    <n v="3"/>
    <x v="2"/>
    <n v="137"/>
    <x v="231"/>
    <n v="756158"/>
    <n v="3619"/>
    <n v="60.31666666666667"/>
    <n v="392"/>
    <n v="296413936"/>
  </r>
  <r>
    <x v="317"/>
    <x v="1"/>
    <x v="1"/>
    <x v="230"/>
    <x v="13"/>
    <x v="4"/>
    <n v="124"/>
    <x v="4"/>
    <n v="2"/>
    <x v="1"/>
    <n v="29"/>
    <x v="171"/>
    <n v="464528"/>
    <n v="1278"/>
    <n v="21.3"/>
    <n v="327"/>
    <n v="151900656"/>
  </r>
  <r>
    <x v="317"/>
    <x v="1"/>
    <x v="1"/>
    <x v="112"/>
    <x v="18"/>
    <x v="3"/>
    <n v="113"/>
    <x v="14"/>
    <n v="3"/>
    <x v="2"/>
    <n v="96"/>
    <x v="42"/>
    <n v="445681"/>
    <n v="2261"/>
    <n v="37.68333333333333"/>
    <n v="544"/>
    <n v="242450464"/>
  </r>
  <r>
    <x v="317"/>
    <x v="1"/>
    <x v="1"/>
    <x v="58"/>
    <x v="23"/>
    <x v="5"/>
    <n v="125"/>
    <x v="2"/>
    <n v="3"/>
    <x v="2"/>
    <n v="112"/>
    <x v="158"/>
    <n v="403282"/>
    <n v="916"/>
    <n v="15.266666666666667"/>
    <n v="567"/>
    <n v="228660894"/>
  </r>
  <r>
    <x v="317"/>
    <x v="1"/>
    <x v="1"/>
    <x v="87"/>
    <x v="10"/>
    <x v="5"/>
    <n v="128"/>
    <x v="11"/>
    <n v="2"/>
    <x v="1"/>
    <n v="23"/>
    <x v="184"/>
    <n v="357860"/>
    <n v="3550"/>
    <n v="59.166666666666664"/>
    <n v="678"/>
    <n v="242629080"/>
  </r>
  <r>
    <x v="317"/>
    <x v="1"/>
    <x v="1"/>
    <x v="254"/>
    <x v="14"/>
    <x v="5"/>
    <n v="132"/>
    <x v="18"/>
    <n v="2"/>
    <x v="1"/>
    <n v="203"/>
    <x v="225"/>
    <n v="357713"/>
    <n v="896"/>
    <n v="14.933333333333334"/>
    <n v="510"/>
    <n v="182433630"/>
  </r>
  <r>
    <x v="317"/>
    <x v="1"/>
    <x v="1"/>
    <x v="92"/>
    <x v="10"/>
    <x v="0"/>
    <n v="122"/>
    <x v="7"/>
    <n v="1"/>
    <x v="0"/>
    <n v="143"/>
    <x v="111"/>
    <n v="326284"/>
    <n v="4094"/>
    <n v="68.233333333333334"/>
    <n v="440"/>
    <n v="143564960"/>
  </r>
  <r>
    <x v="317"/>
    <x v="1"/>
    <x v="1"/>
    <x v="307"/>
    <x v="4"/>
    <x v="5"/>
    <n v="127"/>
    <x v="8"/>
    <n v="1"/>
    <x v="0"/>
    <n v="216"/>
    <x v="89"/>
    <n v="206943"/>
    <n v="841"/>
    <n v="14.016666666666667"/>
    <n v="597"/>
    <n v="123544971"/>
  </r>
  <r>
    <x v="317"/>
    <x v="1"/>
    <x v="1"/>
    <x v="38"/>
    <x v="13"/>
    <x v="3"/>
    <n v="113"/>
    <x v="14"/>
    <n v="3"/>
    <x v="2"/>
    <n v="84"/>
    <x v="32"/>
    <n v="139505"/>
    <n v="2575"/>
    <n v="42.916666666666664"/>
    <n v="541"/>
    <n v="75472205"/>
  </r>
  <r>
    <x v="317"/>
    <x v="1"/>
    <x v="1"/>
    <x v="8"/>
    <x v="10"/>
    <x v="0"/>
    <n v="127"/>
    <x v="8"/>
    <n v="2"/>
    <x v="1"/>
    <n v="88"/>
    <x v="40"/>
    <n v="122766"/>
    <n v="4613"/>
    <n v="76.88333333333334"/>
    <n v="642"/>
    <n v="78815772"/>
  </r>
  <r>
    <x v="318"/>
    <x v="1"/>
    <x v="1"/>
    <x v="29"/>
    <x v="4"/>
    <x v="3"/>
    <n v="117"/>
    <x v="12"/>
    <n v="3"/>
    <x v="2"/>
    <n v="164"/>
    <x v="148"/>
    <n v="346219"/>
    <n v="2306"/>
    <n v="38.43333333333333"/>
    <n v="684"/>
    <n v="236813796"/>
  </r>
  <r>
    <x v="318"/>
    <x v="1"/>
    <x v="1"/>
    <x v="230"/>
    <x v="21"/>
    <x v="3"/>
    <n v="123"/>
    <x v="15"/>
    <n v="1"/>
    <x v="0"/>
    <n v="40"/>
    <x v="80"/>
    <n v="344447"/>
    <n v="4144"/>
    <n v="69.066666666666663"/>
    <n v="484"/>
    <n v="166712348"/>
  </r>
  <r>
    <x v="318"/>
    <x v="1"/>
    <x v="1"/>
    <x v="270"/>
    <x v="2"/>
    <x v="3"/>
    <n v="120"/>
    <x v="3"/>
    <n v="1"/>
    <x v="0"/>
    <n v="89"/>
    <x v="168"/>
    <n v="153275"/>
    <n v="1996"/>
    <n v="33.266666666666666"/>
    <n v="521"/>
    <n v="79856275"/>
  </r>
  <r>
    <x v="318"/>
    <x v="1"/>
    <x v="1"/>
    <x v="234"/>
    <x v="26"/>
    <x v="3"/>
    <n v="126"/>
    <x v="10"/>
    <n v="3"/>
    <x v="2"/>
    <n v="87"/>
    <x v="122"/>
    <n v="88118"/>
    <n v="4937"/>
    <n v="82.283333333333331"/>
    <n v="406"/>
    <n v="35775908"/>
  </r>
  <r>
    <x v="319"/>
    <x v="1"/>
    <x v="1"/>
    <x v="309"/>
    <x v="26"/>
    <x v="3"/>
    <n v="113"/>
    <x v="14"/>
    <n v="2"/>
    <x v="1"/>
    <n v="110"/>
    <x v="17"/>
    <n v="932837"/>
    <n v="1371"/>
    <n v="22.85"/>
    <n v="354"/>
    <n v="330224298"/>
  </r>
  <r>
    <x v="319"/>
    <x v="1"/>
    <x v="1"/>
    <x v="28"/>
    <x v="18"/>
    <x v="3"/>
    <n v="128"/>
    <x v="11"/>
    <n v="1"/>
    <x v="0"/>
    <n v="199"/>
    <x v="45"/>
    <n v="82454"/>
    <n v="784"/>
    <n v="13.066666666666666"/>
    <n v="408"/>
    <n v="33641232"/>
  </r>
  <r>
    <x v="319"/>
    <x v="1"/>
    <x v="1"/>
    <x v="118"/>
    <x v="6"/>
    <x v="4"/>
    <n v="125"/>
    <x v="2"/>
    <n v="3"/>
    <x v="2"/>
    <n v="26"/>
    <x v="182"/>
    <n v="4024"/>
    <n v="114"/>
    <n v="1.9"/>
    <n v="365"/>
    <n v="1468760"/>
  </r>
  <r>
    <x v="320"/>
    <x v="1"/>
    <x v="1"/>
    <x v="210"/>
    <x v="16"/>
    <x v="3"/>
    <n v="131"/>
    <x v="17"/>
    <n v="1"/>
    <x v="0"/>
    <n v="124"/>
    <x v="193"/>
    <n v="815802"/>
    <n v="3471"/>
    <n v="57.85"/>
    <n v="315"/>
    <n v="256977630"/>
  </r>
  <r>
    <x v="320"/>
    <x v="1"/>
    <x v="1"/>
    <x v="106"/>
    <x v="13"/>
    <x v="0"/>
    <n v="125"/>
    <x v="2"/>
    <n v="3"/>
    <x v="2"/>
    <n v="206"/>
    <x v="188"/>
    <n v="680880"/>
    <n v="667"/>
    <n v="11.116666666666667"/>
    <n v="666"/>
    <n v="453466080"/>
  </r>
  <r>
    <x v="320"/>
    <x v="1"/>
    <x v="1"/>
    <x v="287"/>
    <x v="28"/>
    <x v="4"/>
    <n v="132"/>
    <x v="18"/>
    <n v="3"/>
    <x v="2"/>
    <n v="13"/>
    <x v="200"/>
    <n v="638494"/>
    <n v="56"/>
    <n v="0.93333333333333335"/>
    <n v="562"/>
    <n v="358833628"/>
  </r>
  <r>
    <x v="320"/>
    <x v="1"/>
    <x v="1"/>
    <x v="223"/>
    <x v="11"/>
    <x v="4"/>
    <n v="123"/>
    <x v="15"/>
    <n v="1"/>
    <x v="0"/>
    <n v="34"/>
    <x v="266"/>
    <n v="608577"/>
    <n v="431"/>
    <n v="7.1833333333333336"/>
    <n v="599"/>
    <n v="364537623"/>
  </r>
  <r>
    <x v="320"/>
    <x v="1"/>
    <x v="1"/>
    <x v="150"/>
    <x v="17"/>
    <x v="4"/>
    <n v="121"/>
    <x v="21"/>
    <n v="1"/>
    <x v="0"/>
    <n v="28"/>
    <x v="222"/>
    <n v="572455"/>
    <n v="181"/>
    <n v="3.0166666666666666"/>
    <n v="416"/>
    <n v="238141280"/>
  </r>
  <r>
    <x v="320"/>
    <x v="1"/>
    <x v="1"/>
    <x v="166"/>
    <x v="24"/>
    <x v="3"/>
    <n v="120"/>
    <x v="3"/>
    <n v="1"/>
    <x v="0"/>
    <n v="139"/>
    <x v="23"/>
    <n v="493898"/>
    <n v="474"/>
    <n v="7.9"/>
    <n v="415"/>
    <n v="204967670"/>
  </r>
  <r>
    <x v="320"/>
    <x v="1"/>
    <x v="1"/>
    <x v="14"/>
    <x v="7"/>
    <x v="0"/>
    <n v="117"/>
    <x v="12"/>
    <n v="2"/>
    <x v="1"/>
    <n v="14"/>
    <x v="204"/>
    <n v="485179"/>
    <n v="4027"/>
    <n v="67.11666666666666"/>
    <n v="278"/>
    <n v="134879762"/>
  </r>
  <r>
    <x v="320"/>
    <x v="1"/>
    <x v="1"/>
    <x v="122"/>
    <x v="1"/>
    <x v="0"/>
    <n v="117"/>
    <x v="12"/>
    <n v="1"/>
    <x v="0"/>
    <n v="214"/>
    <x v="84"/>
    <n v="355110"/>
    <n v="2112"/>
    <n v="35.200000000000003"/>
    <n v="491"/>
    <n v="174359010"/>
  </r>
  <r>
    <x v="320"/>
    <x v="1"/>
    <x v="1"/>
    <x v="314"/>
    <x v="4"/>
    <x v="4"/>
    <n v="116"/>
    <x v="13"/>
    <n v="1"/>
    <x v="0"/>
    <n v="211"/>
    <x v="117"/>
    <n v="294679"/>
    <n v="2518"/>
    <n v="41.966666666666669"/>
    <n v="417"/>
    <n v="122881143"/>
  </r>
  <r>
    <x v="320"/>
    <x v="1"/>
    <x v="1"/>
    <x v="77"/>
    <x v="20"/>
    <x v="0"/>
    <n v="129"/>
    <x v="0"/>
    <n v="1"/>
    <x v="0"/>
    <n v="152"/>
    <x v="207"/>
    <n v="143204"/>
    <n v="2052"/>
    <n v="34.200000000000003"/>
    <n v="693"/>
    <n v="99240372"/>
  </r>
  <r>
    <x v="321"/>
    <x v="1"/>
    <x v="1"/>
    <x v="280"/>
    <x v="29"/>
    <x v="4"/>
    <n v="129"/>
    <x v="0"/>
    <n v="1"/>
    <x v="0"/>
    <n v="218"/>
    <x v="247"/>
    <n v="987754"/>
    <n v="1907"/>
    <n v="31.783333333333335"/>
    <n v="317"/>
    <n v="313118018"/>
  </r>
  <r>
    <x v="321"/>
    <x v="1"/>
    <x v="1"/>
    <x v="192"/>
    <x v="17"/>
    <x v="3"/>
    <n v="121"/>
    <x v="21"/>
    <n v="3"/>
    <x v="2"/>
    <n v="112"/>
    <x v="158"/>
    <n v="834316"/>
    <n v="3231"/>
    <n v="53.85"/>
    <n v="410"/>
    <n v="342069560"/>
  </r>
  <r>
    <x v="321"/>
    <x v="1"/>
    <x v="1"/>
    <x v="100"/>
    <x v="18"/>
    <x v="0"/>
    <n v="129"/>
    <x v="0"/>
    <n v="1"/>
    <x v="0"/>
    <n v="38"/>
    <x v="90"/>
    <n v="793848"/>
    <n v="3301"/>
    <n v="55.016666666666666"/>
    <n v="698"/>
    <n v="554105904"/>
  </r>
  <r>
    <x v="321"/>
    <x v="1"/>
    <x v="1"/>
    <x v="36"/>
    <x v="3"/>
    <x v="4"/>
    <n v="113"/>
    <x v="14"/>
    <n v="2"/>
    <x v="1"/>
    <n v="126"/>
    <x v="211"/>
    <n v="786983"/>
    <n v="4546"/>
    <n v="75.766666666666666"/>
    <n v="290"/>
    <n v="228225070"/>
  </r>
  <r>
    <x v="321"/>
    <x v="1"/>
    <x v="1"/>
    <x v="235"/>
    <x v="2"/>
    <x v="4"/>
    <n v="116"/>
    <x v="13"/>
    <n v="3"/>
    <x v="2"/>
    <n v="165"/>
    <x v="208"/>
    <n v="518472"/>
    <n v="659"/>
    <n v="10.983333333333333"/>
    <n v="539"/>
    <n v="279456408"/>
  </r>
  <r>
    <x v="321"/>
    <x v="1"/>
    <x v="1"/>
    <x v="106"/>
    <x v="26"/>
    <x v="3"/>
    <n v="129"/>
    <x v="0"/>
    <n v="1"/>
    <x v="0"/>
    <n v="164"/>
    <x v="148"/>
    <n v="444058"/>
    <n v="1738"/>
    <n v="28.966666666666665"/>
    <n v="377"/>
    <n v="167409866"/>
  </r>
  <r>
    <x v="321"/>
    <x v="1"/>
    <x v="1"/>
    <x v="156"/>
    <x v="19"/>
    <x v="4"/>
    <n v="131"/>
    <x v="17"/>
    <n v="1"/>
    <x v="0"/>
    <n v="144"/>
    <x v="10"/>
    <n v="392290"/>
    <n v="349"/>
    <n v="5.8166666666666664"/>
    <n v="453"/>
    <n v="177707370"/>
  </r>
  <r>
    <x v="321"/>
    <x v="1"/>
    <x v="1"/>
    <x v="22"/>
    <x v="12"/>
    <x v="4"/>
    <n v="121"/>
    <x v="21"/>
    <n v="3"/>
    <x v="2"/>
    <n v="220"/>
    <x v="104"/>
    <n v="356341"/>
    <n v="783"/>
    <n v="13.05"/>
    <n v="503"/>
    <n v="179239523"/>
  </r>
  <r>
    <x v="321"/>
    <x v="1"/>
    <x v="1"/>
    <x v="252"/>
    <x v="21"/>
    <x v="4"/>
    <n v="120"/>
    <x v="3"/>
    <n v="1"/>
    <x v="0"/>
    <n v="3"/>
    <x v="85"/>
    <n v="351471"/>
    <n v="1609"/>
    <n v="26.816666666666666"/>
    <n v="532"/>
    <n v="186982572"/>
  </r>
  <r>
    <x v="321"/>
    <x v="1"/>
    <x v="1"/>
    <x v="138"/>
    <x v="2"/>
    <x v="1"/>
    <n v="117"/>
    <x v="12"/>
    <n v="2"/>
    <x v="1"/>
    <n v="138"/>
    <x v="256"/>
    <n v="329814"/>
    <n v="976"/>
    <n v="16.266666666666666"/>
    <n v="382"/>
    <n v="125988948"/>
  </r>
  <r>
    <x v="321"/>
    <x v="1"/>
    <x v="1"/>
    <x v="273"/>
    <x v="23"/>
    <x v="5"/>
    <n v="120"/>
    <x v="3"/>
    <n v="1"/>
    <x v="0"/>
    <n v="37"/>
    <x v="230"/>
    <n v="87957"/>
    <n v="762"/>
    <n v="12.7"/>
    <n v="546"/>
    <n v="48024522"/>
  </r>
  <r>
    <x v="321"/>
    <x v="1"/>
    <x v="1"/>
    <x v="244"/>
    <x v="9"/>
    <x v="4"/>
    <n v="118"/>
    <x v="6"/>
    <n v="1"/>
    <x v="0"/>
    <n v="45"/>
    <x v="209"/>
    <n v="17542"/>
    <n v="2353"/>
    <n v="39.216666666666669"/>
    <n v="304"/>
    <n v="5332768"/>
  </r>
  <r>
    <x v="322"/>
    <x v="1"/>
    <x v="1"/>
    <x v="207"/>
    <x v="17"/>
    <x v="4"/>
    <n v="133"/>
    <x v="5"/>
    <n v="3"/>
    <x v="2"/>
    <n v="22"/>
    <x v="264"/>
    <n v="861239"/>
    <n v="845"/>
    <n v="14.083333333333334"/>
    <n v="487"/>
    <n v="419423393"/>
  </r>
  <r>
    <x v="322"/>
    <x v="1"/>
    <x v="1"/>
    <x v="62"/>
    <x v="8"/>
    <x v="4"/>
    <n v="116"/>
    <x v="13"/>
    <n v="3"/>
    <x v="2"/>
    <n v="93"/>
    <x v="141"/>
    <n v="828424"/>
    <n v="1762"/>
    <n v="29.366666666666667"/>
    <n v="584"/>
    <n v="483799616"/>
  </r>
  <r>
    <x v="322"/>
    <x v="1"/>
    <x v="1"/>
    <x v="216"/>
    <x v="0"/>
    <x v="4"/>
    <n v="129"/>
    <x v="0"/>
    <n v="3"/>
    <x v="2"/>
    <n v="76"/>
    <x v="72"/>
    <n v="684320"/>
    <n v="453"/>
    <n v="7.55"/>
    <n v="454"/>
    <n v="310681280"/>
  </r>
  <r>
    <x v="322"/>
    <x v="1"/>
    <x v="1"/>
    <x v="270"/>
    <x v="10"/>
    <x v="4"/>
    <n v="123"/>
    <x v="15"/>
    <n v="2"/>
    <x v="1"/>
    <n v="136"/>
    <x v="13"/>
    <n v="656840"/>
    <n v="1454"/>
    <n v="24.233333333333334"/>
    <n v="289"/>
    <n v="189826760"/>
  </r>
  <r>
    <x v="322"/>
    <x v="1"/>
    <x v="1"/>
    <x v="178"/>
    <x v="20"/>
    <x v="4"/>
    <n v="124"/>
    <x v="4"/>
    <n v="3"/>
    <x v="2"/>
    <n v="95"/>
    <x v="265"/>
    <n v="98223"/>
    <n v="3406"/>
    <n v="56.766666666666666"/>
    <n v="650"/>
    <n v="63844950"/>
  </r>
  <r>
    <x v="322"/>
    <x v="1"/>
    <x v="1"/>
    <x v="198"/>
    <x v="6"/>
    <x v="4"/>
    <n v="115"/>
    <x v="20"/>
    <n v="1"/>
    <x v="0"/>
    <n v="154"/>
    <x v="3"/>
    <n v="74116"/>
    <n v="3070"/>
    <n v="51.166666666666664"/>
    <n v="623"/>
    <n v="46174268"/>
  </r>
  <r>
    <x v="322"/>
    <x v="1"/>
    <x v="1"/>
    <x v="46"/>
    <x v="20"/>
    <x v="3"/>
    <n v="115"/>
    <x v="20"/>
    <n v="3"/>
    <x v="2"/>
    <n v="78"/>
    <x v="260"/>
    <n v="69779"/>
    <n v="827"/>
    <n v="13.783333333333333"/>
    <n v="350"/>
    <n v="24422650"/>
  </r>
  <r>
    <x v="323"/>
    <x v="1"/>
    <x v="1"/>
    <x v="279"/>
    <x v="22"/>
    <x v="3"/>
    <n v="123"/>
    <x v="15"/>
    <n v="3"/>
    <x v="2"/>
    <n v="104"/>
    <x v="83"/>
    <n v="790608"/>
    <n v="1433"/>
    <n v="23.883333333333333"/>
    <n v="412"/>
    <n v="325730496"/>
  </r>
  <r>
    <x v="323"/>
    <x v="1"/>
    <x v="1"/>
    <x v="0"/>
    <x v="1"/>
    <x v="3"/>
    <n v="132"/>
    <x v="18"/>
    <n v="3"/>
    <x v="2"/>
    <n v="229"/>
    <x v="91"/>
    <n v="648357"/>
    <n v="3536"/>
    <n v="58.93333333333333"/>
    <n v="336"/>
    <n v="217847952"/>
  </r>
  <r>
    <x v="323"/>
    <x v="1"/>
    <x v="1"/>
    <x v="4"/>
    <x v="27"/>
    <x v="3"/>
    <n v="126"/>
    <x v="10"/>
    <n v="3"/>
    <x v="2"/>
    <n v="91"/>
    <x v="18"/>
    <n v="411992"/>
    <n v="1893"/>
    <n v="31.55"/>
    <n v="279"/>
    <n v="114945768"/>
  </r>
  <r>
    <x v="323"/>
    <x v="1"/>
    <x v="1"/>
    <x v="37"/>
    <x v="28"/>
    <x v="5"/>
    <n v="119"/>
    <x v="1"/>
    <n v="2"/>
    <x v="1"/>
    <n v="46"/>
    <x v="255"/>
    <n v="406296"/>
    <n v="3126"/>
    <n v="52.1"/>
    <n v="576"/>
    <n v="234026496"/>
  </r>
  <r>
    <x v="323"/>
    <x v="1"/>
    <x v="1"/>
    <x v="312"/>
    <x v="23"/>
    <x v="3"/>
    <n v="131"/>
    <x v="17"/>
    <n v="3"/>
    <x v="2"/>
    <n v="258"/>
    <x v="169"/>
    <n v="371252"/>
    <n v="3672"/>
    <n v="61.2"/>
    <n v="470"/>
    <n v="174488440"/>
  </r>
  <r>
    <x v="323"/>
    <x v="1"/>
    <x v="1"/>
    <x v="311"/>
    <x v="27"/>
    <x v="5"/>
    <n v="122"/>
    <x v="7"/>
    <n v="2"/>
    <x v="1"/>
    <n v="87"/>
    <x v="122"/>
    <n v="323125"/>
    <n v="3123"/>
    <n v="52.05"/>
    <n v="361"/>
    <n v="116648125"/>
  </r>
  <r>
    <x v="323"/>
    <x v="1"/>
    <x v="1"/>
    <x v="211"/>
    <x v="22"/>
    <x v="5"/>
    <n v="120"/>
    <x v="3"/>
    <n v="3"/>
    <x v="2"/>
    <n v="261"/>
    <x v="146"/>
    <n v="250407"/>
    <n v="1769"/>
    <n v="29.483333333333334"/>
    <n v="329"/>
    <n v="82383903"/>
  </r>
  <r>
    <x v="323"/>
    <x v="1"/>
    <x v="1"/>
    <x v="277"/>
    <x v="1"/>
    <x v="3"/>
    <n v="130"/>
    <x v="19"/>
    <n v="1"/>
    <x v="0"/>
    <n v="247"/>
    <x v="6"/>
    <n v="45601"/>
    <n v="1072"/>
    <n v="17.866666666666667"/>
    <n v="670"/>
    <n v="30552670"/>
  </r>
  <r>
    <x v="324"/>
    <x v="1"/>
    <x v="1"/>
    <x v="28"/>
    <x v="1"/>
    <x v="4"/>
    <n v="112"/>
    <x v="16"/>
    <n v="1"/>
    <x v="0"/>
    <n v="225"/>
    <x v="203"/>
    <n v="899198"/>
    <n v="2359"/>
    <n v="39.31666666666667"/>
    <n v="289"/>
    <n v="259868222"/>
  </r>
  <r>
    <x v="324"/>
    <x v="1"/>
    <x v="1"/>
    <x v="305"/>
    <x v="18"/>
    <x v="1"/>
    <n v="121"/>
    <x v="21"/>
    <n v="3"/>
    <x v="2"/>
    <n v="76"/>
    <x v="72"/>
    <n v="637748"/>
    <n v="921"/>
    <n v="15.35"/>
    <n v="510"/>
    <n v="325251480"/>
  </r>
  <r>
    <x v="324"/>
    <x v="1"/>
    <x v="1"/>
    <x v="151"/>
    <x v="14"/>
    <x v="3"/>
    <n v="126"/>
    <x v="10"/>
    <n v="1"/>
    <x v="0"/>
    <n v="39"/>
    <x v="185"/>
    <n v="609960"/>
    <n v="621"/>
    <n v="10.35"/>
    <n v="535"/>
    <n v="326328600"/>
  </r>
  <r>
    <x v="324"/>
    <x v="1"/>
    <x v="1"/>
    <x v="143"/>
    <x v="0"/>
    <x v="4"/>
    <n v="127"/>
    <x v="8"/>
    <n v="1"/>
    <x v="0"/>
    <n v="12"/>
    <x v="134"/>
    <n v="40733"/>
    <n v="2972"/>
    <n v="49.533333333333331"/>
    <n v="556"/>
    <n v="22647548"/>
  </r>
  <r>
    <x v="324"/>
    <x v="1"/>
    <x v="1"/>
    <x v="167"/>
    <x v="23"/>
    <x v="4"/>
    <n v="131"/>
    <x v="17"/>
    <n v="1"/>
    <x v="0"/>
    <n v="12"/>
    <x v="134"/>
    <n v="6215"/>
    <n v="3167"/>
    <n v="52.783333333333331"/>
    <n v="326"/>
    <n v="2026090"/>
  </r>
  <r>
    <x v="325"/>
    <x v="1"/>
    <x v="1"/>
    <x v="187"/>
    <x v="16"/>
    <x v="4"/>
    <n v="115"/>
    <x v="20"/>
    <n v="3"/>
    <x v="2"/>
    <n v="108"/>
    <x v="214"/>
    <n v="914680"/>
    <n v="1905"/>
    <n v="31.75"/>
    <n v="646"/>
    <n v="590883280"/>
  </r>
  <r>
    <x v="325"/>
    <x v="1"/>
    <x v="1"/>
    <x v="292"/>
    <x v="3"/>
    <x v="4"/>
    <n v="130"/>
    <x v="19"/>
    <n v="3"/>
    <x v="2"/>
    <n v="175"/>
    <x v="178"/>
    <n v="848238"/>
    <n v="2881"/>
    <n v="48.016666666666666"/>
    <n v="596"/>
    <n v="505549848"/>
  </r>
  <r>
    <x v="325"/>
    <x v="1"/>
    <x v="1"/>
    <x v="176"/>
    <x v="28"/>
    <x v="4"/>
    <n v="121"/>
    <x v="21"/>
    <n v="2"/>
    <x v="1"/>
    <n v="210"/>
    <x v="206"/>
    <n v="582169"/>
    <n v="3047"/>
    <n v="50.783333333333331"/>
    <n v="401"/>
    <n v="233449769"/>
  </r>
  <r>
    <x v="325"/>
    <x v="1"/>
    <x v="1"/>
    <x v="290"/>
    <x v="4"/>
    <x v="2"/>
    <n v="115"/>
    <x v="20"/>
    <n v="1"/>
    <x v="0"/>
    <n v="268"/>
    <x v="253"/>
    <n v="122367"/>
    <n v="1590"/>
    <n v="26.5"/>
    <n v="378"/>
    <n v="46254726"/>
  </r>
  <r>
    <x v="325"/>
    <x v="1"/>
    <x v="1"/>
    <x v="248"/>
    <x v="10"/>
    <x v="3"/>
    <n v="130"/>
    <x v="19"/>
    <n v="1"/>
    <x v="0"/>
    <n v="111"/>
    <x v="49"/>
    <n v="71683"/>
    <n v="3672"/>
    <n v="61.2"/>
    <n v="491"/>
    <n v="35196353"/>
  </r>
  <r>
    <x v="326"/>
    <x v="1"/>
    <x v="1"/>
    <x v="118"/>
    <x v="7"/>
    <x v="3"/>
    <n v="132"/>
    <x v="18"/>
    <n v="1"/>
    <x v="0"/>
    <n v="23"/>
    <x v="184"/>
    <n v="951761"/>
    <n v="1949"/>
    <n v="32.483333333333334"/>
    <n v="437"/>
    <n v="415919557"/>
  </r>
  <r>
    <x v="326"/>
    <x v="1"/>
    <x v="1"/>
    <x v="259"/>
    <x v="19"/>
    <x v="5"/>
    <n v="115"/>
    <x v="20"/>
    <n v="3"/>
    <x v="2"/>
    <n v="124"/>
    <x v="193"/>
    <n v="942602"/>
    <n v="3759"/>
    <n v="62.65"/>
    <n v="430"/>
    <n v="405318860"/>
  </r>
  <r>
    <x v="326"/>
    <x v="1"/>
    <x v="1"/>
    <x v="260"/>
    <x v="0"/>
    <x v="1"/>
    <n v="120"/>
    <x v="3"/>
    <n v="3"/>
    <x v="2"/>
    <n v="225"/>
    <x v="203"/>
    <n v="884486"/>
    <n v="1536"/>
    <n v="25.6"/>
    <n v="644"/>
    <n v="569608984"/>
  </r>
  <r>
    <x v="326"/>
    <x v="1"/>
    <x v="1"/>
    <x v="8"/>
    <x v="27"/>
    <x v="1"/>
    <n v="119"/>
    <x v="1"/>
    <n v="3"/>
    <x v="2"/>
    <n v="94"/>
    <x v="124"/>
    <n v="884348"/>
    <n v="2294"/>
    <n v="38.233333333333334"/>
    <n v="633"/>
    <n v="559792284"/>
  </r>
  <r>
    <x v="326"/>
    <x v="1"/>
    <x v="1"/>
    <x v="314"/>
    <x v="17"/>
    <x v="3"/>
    <n v="129"/>
    <x v="0"/>
    <n v="3"/>
    <x v="2"/>
    <n v="126"/>
    <x v="211"/>
    <n v="883590"/>
    <n v="4003"/>
    <n v="66.716666666666669"/>
    <n v="668"/>
    <n v="590238120"/>
  </r>
  <r>
    <x v="326"/>
    <x v="1"/>
    <x v="1"/>
    <x v="45"/>
    <x v="25"/>
    <x v="1"/>
    <n v="123"/>
    <x v="15"/>
    <n v="3"/>
    <x v="2"/>
    <n v="30"/>
    <x v="2"/>
    <n v="830741"/>
    <n v="3546"/>
    <n v="59.1"/>
    <n v="328"/>
    <n v="272483048"/>
  </r>
  <r>
    <x v="326"/>
    <x v="1"/>
    <x v="1"/>
    <x v="67"/>
    <x v="5"/>
    <x v="4"/>
    <n v="132"/>
    <x v="18"/>
    <n v="2"/>
    <x v="1"/>
    <n v="243"/>
    <x v="187"/>
    <n v="823975"/>
    <n v="111"/>
    <n v="1.85"/>
    <n v="440"/>
    <n v="362549000"/>
  </r>
  <r>
    <x v="326"/>
    <x v="1"/>
    <x v="1"/>
    <x v="112"/>
    <x v="2"/>
    <x v="4"/>
    <n v="117"/>
    <x v="12"/>
    <n v="1"/>
    <x v="0"/>
    <n v="220"/>
    <x v="104"/>
    <n v="790135"/>
    <n v="51"/>
    <n v="0.85"/>
    <n v="445"/>
    <n v="351610075"/>
  </r>
  <r>
    <x v="326"/>
    <x v="1"/>
    <x v="1"/>
    <x v="67"/>
    <x v="22"/>
    <x v="0"/>
    <n v="132"/>
    <x v="18"/>
    <n v="3"/>
    <x v="2"/>
    <n v="179"/>
    <x v="11"/>
    <n v="790112"/>
    <n v="3157"/>
    <n v="52.616666666666667"/>
    <n v="441"/>
    <n v="348439392"/>
  </r>
  <r>
    <x v="326"/>
    <x v="1"/>
    <x v="1"/>
    <x v="126"/>
    <x v="23"/>
    <x v="1"/>
    <n v="127"/>
    <x v="8"/>
    <n v="3"/>
    <x v="2"/>
    <n v="128"/>
    <x v="172"/>
    <n v="615521"/>
    <n v="877"/>
    <n v="14.616666666666667"/>
    <n v="638"/>
    <n v="392702398"/>
  </r>
  <r>
    <x v="326"/>
    <x v="1"/>
    <x v="1"/>
    <x v="55"/>
    <x v="5"/>
    <x v="0"/>
    <n v="117"/>
    <x v="12"/>
    <n v="1"/>
    <x v="0"/>
    <n v="248"/>
    <x v="243"/>
    <n v="554548"/>
    <n v="4876"/>
    <n v="81.266666666666666"/>
    <n v="299"/>
    <n v="165809852"/>
  </r>
  <r>
    <x v="326"/>
    <x v="1"/>
    <x v="1"/>
    <x v="306"/>
    <x v="29"/>
    <x v="4"/>
    <n v="114"/>
    <x v="9"/>
    <n v="1"/>
    <x v="0"/>
    <n v="207"/>
    <x v="252"/>
    <n v="390493"/>
    <n v="2707"/>
    <n v="45.116666666666667"/>
    <n v="654"/>
    <n v="255382422"/>
  </r>
  <r>
    <x v="326"/>
    <x v="1"/>
    <x v="1"/>
    <x v="172"/>
    <x v="0"/>
    <x v="4"/>
    <n v="119"/>
    <x v="1"/>
    <n v="2"/>
    <x v="1"/>
    <n v="6"/>
    <x v="237"/>
    <n v="369278"/>
    <n v="4392"/>
    <n v="73.2"/>
    <n v="597"/>
    <n v="220458966"/>
  </r>
  <r>
    <x v="326"/>
    <x v="1"/>
    <x v="1"/>
    <x v="164"/>
    <x v="10"/>
    <x v="3"/>
    <n v="126"/>
    <x v="10"/>
    <n v="3"/>
    <x v="2"/>
    <n v="5"/>
    <x v="224"/>
    <n v="297473"/>
    <n v="1124"/>
    <n v="18.733333333333334"/>
    <n v="292"/>
    <n v="86862116"/>
  </r>
  <r>
    <x v="327"/>
    <x v="1"/>
    <x v="1"/>
    <x v="213"/>
    <x v="11"/>
    <x v="5"/>
    <n v="131"/>
    <x v="17"/>
    <n v="3"/>
    <x v="2"/>
    <n v="228"/>
    <x v="144"/>
    <n v="976920"/>
    <n v="945"/>
    <n v="15.75"/>
    <n v="654"/>
    <n v="638905680"/>
  </r>
  <r>
    <x v="327"/>
    <x v="1"/>
    <x v="1"/>
    <x v="195"/>
    <x v="29"/>
    <x v="4"/>
    <n v="118"/>
    <x v="6"/>
    <n v="1"/>
    <x v="0"/>
    <n v="223"/>
    <x v="254"/>
    <n v="891108"/>
    <n v="2044"/>
    <n v="34.06666666666667"/>
    <n v="521"/>
    <n v="464267268"/>
  </r>
  <r>
    <x v="327"/>
    <x v="1"/>
    <x v="1"/>
    <x v="149"/>
    <x v="3"/>
    <x v="3"/>
    <n v="130"/>
    <x v="19"/>
    <n v="3"/>
    <x v="2"/>
    <n v="195"/>
    <x v="12"/>
    <n v="875234"/>
    <n v="4666"/>
    <n v="77.766666666666666"/>
    <n v="599"/>
    <n v="524265166"/>
  </r>
  <r>
    <x v="327"/>
    <x v="1"/>
    <x v="1"/>
    <x v="265"/>
    <x v="24"/>
    <x v="4"/>
    <n v="116"/>
    <x v="13"/>
    <n v="2"/>
    <x v="1"/>
    <n v="267"/>
    <x v="15"/>
    <n v="767433"/>
    <n v="1221"/>
    <n v="20.350000000000001"/>
    <n v="506"/>
    <n v="388321098"/>
  </r>
  <r>
    <x v="327"/>
    <x v="1"/>
    <x v="1"/>
    <x v="73"/>
    <x v="2"/>
    <x v="4"/>
    <n v="114"/>
    <x v="9"/>
    <n v="1"/>
    <x v="0"/>
    <n v="203"/>
    <x v="225"/>
    <n v="572073"/>
    <n v="4978"/>
    <n v="82.966666666666669"/>
    <n v="369"/>
    <n v="211094937"/>
  </r>
  <r>
    <x v="327"/>
    <x v="1"/>
    <x v="1"/>
    <x v="61"/>
    <x v="24"/>
    <x v="4"/>
    <n v="131"/>
    <x v="17"/>
    <n v="3"/>
    <x v="2"/>
    <n v="56"/>
    <x v="29"/>
    <n v="502806"/>
    <n v="4584"/>
    <n v="76.400000000000006"/>
    <n v="331"/>
    <n v="166428786"/>
  </r>
  <r>
    <x v="327"/>
    <x v="1"/>
    <x v="1"/>
    <x v="69"/>
    <x v="25"/>
    <x v="4"/>
    <n v="124"/>
    <x v="4"/>
    <n v="1"/>
    <x v="0"/>
    <n v="245"/>
    <x v="149"/>
    <n v="321589"/>
    <n v="4677"/>
    <n v="77.95"/>
    <n v="452"/>
    <n v="145358228"/>
  </r>
  <r>
    <x v="327"/>
    <x v="1"/>
    <x v="1"/>
    <x v="254"/>
    <x v="21"/>
    <x v="4"/>
    <n v="117"/>
    <x v="12"/>
    <n v="1"/>
    <x v="0"/>
    <n v="58"/>
    <x v="159"/>
    <n v="283999"/>
    <n v="3419"/>
    <n v="56.983333333333334"/>
    <n v="572"/>
    <n v="162447428"/>
  </r>
  <r>
    <x v="327"/>
    <x v="1"/>
    <x v="1"/>
    <x v="157"/>
    <x v="5"/>
    <x v="3"/>
    <n v="114"/>
    <x v="9"/>
    <n v="2"/>
    <x v="1"/>
    <n v="221"/>
    <x v="262"/>
    <n v="238390"/>
    <n v="4856"/>
    <n v="80.933333333333337"/>
    <n v="448"/>
    <n v="106798720"/>
  </r>
  <r>
    <x v="327"/>
    <x v="1"/>
    <x v="1"/>
    <x v="222"/>
    <x v="25"/>
    <x v="0"/>
    <n v="125"/>
    <x v="2"/>
    <n v="1"/>
    <x v="0"/>
    <n v="188"/>
    <x v="34"/>
    <n v="184211"/>
    <n v="4446"/>
    <n v="74.099999999999994"/>
    <n v="608"/>
    <n v="112000288"/>
  </r>
  <r>
    <x v="327"/>
    <x v="1"/>
    <x v="1"/>
    <x v="195"/>
    <x v="5"/>
    <x v="0"/>
    <n v="118"/>
    <x v="6"/>
    <n v="3"/>
    <x v="2"/>
    <n v="189"/>
    <x v="132"/>
    <n v="128773"/>
    <n v="2402"/>
    <n v="40.033333333333331"/>
    <n v="520"/>
    <n v="66961960"/>
  </r>
  <r>
    <x v="328"/>
    <x v="1"/>
    <x v="1"/>
    <x v="99"/>
    <x v="4"/>
    <x v="5"/>
    <n v="130"/>
    <x v="19"/>
    <n v="1"/>
    <x v="0"/>
    <n v="127"/>
    <x v="251"/>
    <n v="955870"/>
    <n v="1780"/>
    <n v="29.666666666666668"/>
    <n v="594"/>
    <n v="567786780"/>
  </r>
  <r>
    <x v="328"/>
    <x v="1"/>
    <x v="1"/>
    <x v="201"/>
    <x v="26"/>
    <x v="5"/>
    <n v="127"/>
    <x v="8"/>
    <n v="1"/>
    <x v="0"/>
    <n v="148"/>
    <x v="236"/>
    <n v="706369"/>
    <n v="4865"/>
    <n v="81.083333333333329"/>
    <n v="454"/>
    <n v="320691526"/>
  </r>
  <r>
    <x v="329"/>
    <x v="1"/>
    <x v="1"/>
    <x v="76"/>
    <x v="26"/>
    <x v="5"/>
    <n v="113"/>
    <x v="14"/>
    <n v="3"/>
    <x v="2"/>
    <n v="166"/>
    <x v="0"/>
    <n v="769414"/>
    <n v="2064"/>
    <n v="34.4"/>
    <n v="308"/>
    <n v="236979512"/>
  </r>
  <r>
    <x v="330"/>
    <x v="1"/>
    <x v="1"/>
    <x v="63"/>
    <x v="13"/>
    <x v="4"/>
    <n v="123"/>
    <x v="15"/>
    <n v="1"/>
    <x v="0"/>
    <n v="80"/>
    <x v="96"/>
    <n v="346857"/>
    <n v="4118"/>
    <n v="68.63333333333334"/>
    <n v="388"/>
    <n v="134580516"/>
  </r>
  <r>
    <x v="330"/>
    <x v="1"/>
    <x v="1"/>
    <x v="314"/>
    <x v="0"/>
    <x v="4"/>
    <n v="112"/>
    <x v="16"/>
    <n v="2"/>
    <x v="1"/>
    <n v="259"/>
    <x v="190"/>
    <n v="165797"/>
    <n v="2976"/>
    <n v="49.6"/>
    <n v="605"/>
    <n v="100307185"/>
  </r>
  <r>
    <x v="330"/>
    <x v="1"/>
    <x v="1"/>
    <x v="236"/>
    <x v="1"/>
    <x v="4"/>
    <n v="131"/>
    <x v="17"/>
    <n v="3"/>
    <x v="2"/>
    <n v="2"/>
    <x v="77"/>
    <n v="105650"/>
    <n v="1597"/>
    <n v="26.616666666666667"/>
    <n v="667"/>
    <n v="70468550"/>
  </r>
  <r>
    <x v="331"/>
    <x v="1"/>
    <x v="1"/>
    <x v="134"/>
    <x v="27"/>
    <x v="3"/>
    <n v="131"/>
    <x v="17"/>
    <n v="1"/>
    <x v="0"/>
    <n v="222"/>
    <x v="244"/>
    <n v="984697"/>
    <n v="3620"/>
    <n v="60.333333333333336"/>
    <n v="678"/>
    <n v="667624566"/>
  </r>
  <r>
    <x v="331"/>
    <x v="1"/>
    <x v="1"/>
    <x v="23"/>
    <x v="0"/>
    <x v="1"/>
    <n v="115"/>
    <x v="20"/>
    <n v="1"/>
    <x v="0"/>
    <n v="112"/>
    <x v="158"/>
    <n v="869155"/>
    <n v="445"/>
    <n v="7.416666666666667"/>
    <n v="664"/>
    <n v="577118920"/>
  </r>
  <r>
    <x v="331"/>
    <x v="1"/>
    <x v="1"/>
    <x v="288"/>
    <x v="15"/>
    <x v="2"/>
    <n v="118"/>
    <x v="6"/>
    <n v="3"/>
    <x v="2"/>
    <n v="237"/>
    <x v="152"/>
    <n v="720886"/>
    <n v="1571"/>
    <n v="26.183333333333334"/>
    <n v="661"/>
    <n v="476505646"/>
  </r>
  <r>
    <x v="331"/>
    <x v="1"/>
    <x v="1"/>
    <x v="19"/>
    <x v="3"/>
    <x v="3"/>
    <n v="125"/>
    <x v="2"/>
    <n v="2"/>
    <x v="1"/>
    <n v="60"/>
    <x v="242"/>
    <n v="717391"/>
    <n v="2588"/>
    <n v="43.133333333333333"/>
    <n v="297"/>
    <n v="213065127"/>
  </r>
  <r>
    <x v="331"/>
    <x v="1"/>
    <x v="1"/>
    <x v="110"/>
    <x v="20"/>
    <x v="4"/>
    <n v="122"/>
    <x v="7"/>
    <n v="2"/>
    <x v="1"/>
    <n v="139"/>
    <x v="23"/>
    <n v="710015"/>
    <n v="1561"/>
    <n v="26.016666666666666"/>
    <n v="479"/>
    <n v="340097185"/>
  </r>
  <r>
    <x v="331"/>
    <x v="1"/>
    <x v="1"/>
    <x v="257"/>
    <x v="4"/>
    <x v="3"/>
    <n v="131"/>
    <x v="17"/>
    <n v="1"/>
    <x v="0"/>
    <n v="188"/>
    <x v="34"/>
    <n v="619027"/>
    <n v="2200"/>
    <n v="36.666666666666664"/>
    <n v="490"/>
    <n v="303323230"/>
  </r>
  <r>
    <x v="331"/>
    <x v="1"/>
    <x v="1"/>
    <x v="64"/>
    <x v="28"/>
    <x v="3"/>
    <n v="126"/>
    <x v="10"/>
    <n v="3"/>
    <x v="2"/>
    <n v="227"/>
    <x v="202"/>
    <n v="457098"/>
    <n v="4500"/>
    <n v="75"/>
    <n v="393"/>
    <n v="179639514"/>
  </r>
  <r>
    <x v="331"/>
    <x v="1"/>
    <x v="1"/>
    <x v="263"/>
    <x v="7"/>
    <x v="4"/>
    <n v="131"/>
    <x v="17"/>
    <n v="1"/>
    <x v="0"/>
    <n v="4"/>
    <x v="100"/>
    <n v="446895"/>
    <n v="4177"/>
    <n v="69.61666666666666"/>
    <n v="511"/>
    <n v="228363345"/>
  </r>
  <r>
    <x v="331"/>
    <x v="1"/>
    <x v="1"/>
    <x v="53"/>
    <x v="18"/>
    <x v="4"/>
    <n v="121"/>
    <x v="21"/>
    <n v="3"/>
    <x v="2"/>
    <n v="130"/>
    <x v="239"/>
    <n v="220009"/>
    <n v="2579"/>
    <n v="42.983333333333334"/>
    <n v="681"/>
    <n v="149826129"/>
  </r>
  <r>
    <x v="332"/>
    <x v="1"/>
    <x v="1"/>
    <x v="263"/>
    <x v="11"/>
    <x v="5"/>
    <n v="127"/>
    <x v="8"/>
    <n v="1"/>
    <x v="0"/>
    <n v="4"/>
    <x v="100"/>
    <n v="910897"/>
    <n v="231"/>
    <n v="3.85"/>
    <n v="632"/>
    <n v="575686904"/>
  </r>
  <r>
    <x v="332"/>
    <x v="1"/>
    <x v="1"/>
    <x v="157"/>
    <x v="11"/>
    <x v="4"/>
    <n v="133"/>
    <x v="5"/>
    <n v="2"/>
    <x v="1"/>
    <n v="32"/>
    <x v="31"/>
    <n v="839880"/>
    <n v="97"/>
    <n v="1.6166666666666667"/>
    <n v="352"/>
    <n v="295637760"/>
  </r>
  <r>
    <x v="332"/>
    <x v="1"/>
    <x v="1"/>
    <x v="94"/>
    <x v="23"/>
    <x v="4"/>
    <n v="126"/>
    <x v="10"/>
    <n v="1"/>
    <x v="0"/>
    <n v="109"/>
    <x v="212"/>
    <n v="535504"/>
    <n v="3041"/>
    <n v="50.68333333333333"/>
    <n v="699"/>
    <n v="374317296"/>
  </r>
  <r>
    <x v="333"/>
    <x v="1"/>
    <x v="1"/>
    <x v="290"/>
    <x v="20"/>
    <x v="3"/>
    <n v="112"/>
    <x v="16"/>
    <n v="3"/>
    <x v="2"/>
    <n v="177"/>
    <x v="137"/>
    <n v="877055"/>
    <n v="1868"/>
    <n v="31.133333333333333"/>
    <n v="433"/>
    <n v="379764815"/>
  </r>
  <r>
    <x v="333"/>
    <x v="1"/>
    <x v="1"/>
    <x v="0"/>
    <x v="5"/>
    <x v="5"/>
    <n v="127"/>
    <x v="8"/>
    <n v="2"/>
    <x v="1"/>
    <n v="204"/>
    <x v="1"/>
    <n v="817712"/>
    <n v="3776"/>
    <n v="62.93333333333333"/>
    <n v="387"/>
    <n v="316454544"/>
  </r>
  <r>
    <x v="333"/>
    <x v="1"/>
    <x v="1"/>
    <x v="283"/>
    <x v="5"/>
    <x v="4"/>
    <n v="128"/>
    <x v="11"/>
    <n v="3"/>
    <x v="2"/>
    <n v="225"/>
    <x v="203"/>
    <n v="781125"/>
    <n v="2431"/>
    <n v="40.516666666666666"/>
    <n v="553"/>
    <n v="431962125"/>
  </r>
  <r>
    <x v="333"/>
    <x v="1"/>
    <x v="1"/>
    <x v="125"/>
    <x v="6"/>
    <x v="2"/>
    <n v="117"/>
    <x v="12"/>
    <n v="1"/>
    <x v="0"/>
    <n v="144"/>
    <x v="10"/>
    <n v="762980"/>
    <n v="3674"/>
    <n v="61.233333333333334"/>
    <n v="491"/>
    <n v="374623180"/>
  </r>
  <r>
    <x v="333"/>
    <x v="1"/>
    <x v="1"/>
    <x v="234"/>
    <x v="28"/>
    <x v="5"/>
    <n v="119"/>
    <x v="1"/>
    <n v="1"/>
    <x v="0"/>
    <n v="48"/>
    <x v="75"/>
    <n v="603866"/>
    <n v="385"/>
    <n v="6.416666666666667"/>
    <n v="450"/>
    <n v="271739700"/>
  </r>
  <r>
    <x v="333"/>
    <x v="1"/>
    <x v="1"/>
    <x v="308"/>
    <x v="10"/>
    <x v="3"/>
    <n v="126"/>
    <x v="10"/>
    <n v="2"/>
    <x v="1"/>
    <n v="155"/>
    <x v="73"/>
    <n v="602906"/>
    <n v="1650"/>
    <n v="27.5"/>
    <n v="631"/>
    <n v="380433686"/>
  </r>
  <r>
    <x v="333"/>
    <x v="1"/>
    <x v="1"/>
    <x v="232"/>
    <x v="2"/>
    <x v="3"/>
    <n v="120"/>
    <x v="3"/>
    <n v="1"/>
    <x v="0"/>
    <n v="15"/>
    <x v="192"/>
    <n v="570639"/>
    <n v="4082"/>
    <n v="68.033333333333331"/>
    <n v="614"/>
    <n v="350372346"/>
  </r>
  <r>
    <x v="333"/>
    <x v="1"/>
    <x v="1"/>
    <x v="290"/>
    <x v="24"/>
    <x v="2"/>
    <n v="123"/>
    <x v="15"/>
    <n v="1"/>
    <x v="0"/>
    <n v="44"/>
    <x v="46"/>
    <n v="488024"/>
    <n v="886"/>
    <n v="14.766666666666667"/>
    <n v="525"/>
    <n v="256212600"/>
  </r>
  <r>
    <x v="333"/>
    <x v="1"/>
    <x v="1"/>
    <x v="172"/>
    <x v="0"/>
    <x v="2"/>
    <n v="121"/>
    <x v="21"/>
    <n v="3"/>
    <x v="2"/>
    <n v="162"/>
    <x v="68"/>
    <n v="241070"/>
    <n v="890"/>
    <n v="14.833333333333334"/>
    <n v="288"/>
    <n v="69428160"/>
  </r>
  <r>
    <x v="333"/>
    <x v="1"/>
    <x v="1"/>
    <x v="41"/>
    <x v="19"/>
    <x v="4"/>
    <n v="115"/>
    <x v="20"/>
    <n v="3"/>
    <x v="2"/>
    <n v="28"/>
    <x v="222"/>
    <n v="222891"/>
    <n v="1303"/>
    <n v="21.716666666666665"/>
    <n v="399"/>
    <n v="88933509"/>
  </r>
  <r>
    <x v="333"/>
    <x v="1"/>
    <x v="1"/>
    <x v="54"/>
    <x v="16"/>
    <x v="4"/>
    <n v="133"/>
    <x v="5"/>
    <n v="1"/>
    <x v="0"/>
    <n v="214"/>
    <x v="84"/>
    <n v="199532"/>
    <n v="4142"/>
    <n v="69.033333333333331"/>
    <n v="337"/>
    <n v="67242284"/>
  </r>
  <r>
    <x v="333"/>
    <x v="1"/>
    <x v="1"/>
    <x v="262"/>
    <x v="17"/>
    <x v="1"/>
    <n v="113"/>
    <x v="14"/>
    <n v="1"/>
    <x v="0"/>
    <n v="150"/>
    <x v="138"/>
    <n v="53817"/>
    <n v="2122"/>
    <n v="35.366666666666667"/>
    <n v="664"/>
    <n v="35734488"/>
  </r>
  <r>
    <x v="333"/>
    <x v="1"/>
    <x v="1"/>
    <x v="122"/>
    <x v="5"/>
    <x v="5"/>
    <n v="112"/>
    <x v="16"/>
    <n v="3"/>
    <x v="2"/>
    <n v="261"/>
    <x v="146"/>
    <n v="13032"/>
    <n v="2417"/>
    <n v="40.283333333333331"/>
    <n v="427"/>
    <n v="5564664"/>
  </r>
  <r>
    <x v="334"/>
    <x v="1"/>
    <x v="1"/>
    <x v="245"/>
    <x v="25"/>
    <x v="4"/>
    <n v="125"/>
    <x v="2"/>
    <n v="1"/>
    <x v="0"/>
    <n v="92"/>
    <x v="69"/>
    <n v="845871"/>
    <n v="3535"/>
    <n v="58.916666666666664"/>
    <n v="444"/>
    <n v="375566724"/>
  </r>
  <r>
    <x v="334"/>
    <x v="1"/>
    <x v="1"/>
    <x v="218"/>
    <x v="4"/>
    <x v="4"/>
    <n v="117"/>
    <x v="12"/>
    <n v="1"/>
    <x v="0"/>
    <n v="8"/>
    <x v="153"/>
    <n v="496902"/>
    <n v="2339"/>
    <n v="38.983333333333334"/>
    <n v="499"/>
    <n v="247954098"/>
  </r>
  <r>
    <x v="334"/>
    <x v="1"/>
    <x v="1"/>
    <x v="264"/>
    <x v="24"/>
    <x v="2"/>
    <n v="123"/>
    <x v="15"/>
    <n v="3"/>
    <x v="2"/>
    <n v="112"/>
    <x v="158"/>
    <n v="477736"/>
    <n v="845"/>
    <n v="14.083333333333334"/>
    <n v="440"/>
    <n v="210203840"/>
  </r>
  <r>
    <x v="334"/>
    <x v="1"/>
    <x v="1"/>
    <x v="18"/>
    <x v="9"/>
    <x v="4"/>
    <n v="125"/>
    <x v="2"/>
    <n v="1"/>
    <x v="0"/>
    <n v="258"/>
    <x v="169"/>
    <n v="463211"/>
    <n v="3282"/>
    <n v="54.7"/>
    <n v="495"/>
    <n v="229289445"/>
  </r>
  <r>
    <x v="334"/>
    <x v="1"/>
    <x v="1"/>
    <x v="196"/>
    <x v="9"/>
    <x v="4"/>
    <n v="113"/>
    <x v="14"/>
    <n v="2"/>
    <x v="1"/>
    <n v="8"/>
    <x v="153"/>
    <n v="385673"/>
    <n v="1603"/>
    <n v="26.716666666666665"/>
    <n v="514"/>
    <n v="198235922"/>
  </r>
  <r>
    <x v="334"/>
    <x v="1"/>
    <x v="1"/>
    <x v="250"/>
    <x v="6"/>
    <x v="4"/>
    <n v="129"/>
    <x v="0"/>
    <n v="1"/>
    <x v="0"/>
    <n v="264"/>
    <x v="9"/>
    <n v="238689"/>
    <n v="1979"/>
    <n v="32.983333333333334"/>
    <n v="594"/>
    <n v="141781266"/>
  </r>
  <r>
    <x v="335"/>
    <x v="1"/>
    <x v="1"/>
    <x v="170"/>
    <x v="18"/>
    <x v="4"/>
    <n v="115"/>
    <x v="20"/>
    <n v="1"/>
    <x v="0"/>
    <n v="34"/>
    <x v="266"/>
    <n v="626089"/>
    <n v="2166"/>
    <n v="36.1"/>
    <n v="698"/>
    <n v="437010122"/>
  </r>
  <r>
    <x v="336"/>
    <x v="1"/>
    <x v="1"/>
    <x v="289"/>
    <x v="27"/>
    <x v="5"/>
    <n v="113"/>
    <x v="14"/>
    <n v="2"/>
    <x v="1"/>
    <n v="124"/>
    <x v="193"/>
    <n v="948140"/>
    <n v="758"/>
    <n v="12.633333333333333"/>
    <n v="524"/>
    <n v="496825360"/>
  </r>
  <r>
    <x v="336"/>
    <x v="1"/>
    <x v="1"/>
    <x v="97"/>
    <x v="25"/>
    <x v="5"/>
    <n v="132"/>
    <x v="18"/>
    <n v="1"/>
    <x v="0"/>
    <n v="193"/>
    <x v="219"/>
    <n v="761844"/>
    <n v="3025"/>
    <n v="50.416666666666664"/>
    <n v="657"/>
    <n v="500531508"/>
  </r>
  <r>
    <x v="337"/>
    <x v="1"/>
    <x v="1"/>
    <x v="147"/>
    <x v="15"/>
    <x v="3"/>
    <n v="131"/>
    <x v="17"/>
    <n v="1"/>
    <x v="0"/>
    <n v="16"/>
    <x v="19"/>
    <n v="853591"/>
    <n v="1360"/>
    <n v="22.666666666666668"/>
    <n v="426"/>
    <n v="363629766"/>
  </r>
  <r>
    <x v="337"/>
    <x v="1"/>
    <x v="1"/>
    <x v="154"/>
    <x v="13"/>
    <x v="3"/>
    <n v="122"/>
    <x v="7"/>
    <n v="1"/>
    <x v="0"/>
    <n v="81"/>
    <x v="157"/>
    <n v="833769"/>
    <n v="3848"/>
    <n v="64.13333333333334"/>
    <n v="437"/>
    <n v="364357053"/>
  </r>
  <r>
    <x v="337"/>
    <x v="1"/>
    <x v="1"/>
    <x v="45"/>
    <x v="0"/>
    <x v="3"/>
    <n v="129"/>
    <x v="0"/>
    <n v="2"/>
    <x v="1"/>
    <n v="150"/>
    <x v="138"/>
    <n v="817406"/>
    <n v="47"/>
    <n v="0.78333333333333333"/>
    <n v="683"/>
    <n v="558288298"/>
  </r>
  <r>
    <x v="337"/>
    <x v="1"/>
    <x v="1"/>
    <x v="78"/>
    <x v="19"/>
    <x v="3"/>
    <n v="114"/>
    <x v="9"/>
    <n v="3"/>
    <x v="2"/>
    <n v="199"/>
    <x v="45"/>
    <n v="817342"/>
    <n v="919"/>
    <n v="15.316666666666666"/>
    <n v="354"/>
    <n v="289339068"/>
  </r>
  <r>
    <x v="337"/>
    <x v="1"/>
    <x v="1"/>
    <x v="213"/>
    <x v="3"/>
    <x v="3"/>
    <n v="122"/>
    <x v="7"/>
    <n v="3"/>
    <x v="2"/>
    <n v="109"/>
    <x v="212"/>
    <n v="701418"/>
    <n v="3325"/>
    <n v="55.416666666666664"/>
    <n v="290"/>
    <n v="203411220"/>
  </r>
  <r>
    <x v="337"/>
    <x v="1"/>
    <x v="1"/>
    <x v="33"/>
    <x v="29"/>
    <x v="3"/>
    <n v="124"/>
    <x v="4"/>
    <n v="3"/>
    <x v="2"/>
    <n v="141"/>
    <x v="248"/>
    <n v="643464"/>
    <n v="4825"/>
    <n v="80.416666666666671"/>
    <n v="433"/>
    <n v="278619912"/>
  </r>
  <r>
    <x v="337"/>
    <x v="1"/>
    <x v="1"/>
    <x v="277"/>
    <x v="25"/>
    <x v="5"/>
    <n v="122"/>
    <x v="7"/>
    <n v="2"/>
    <x v="1"/>
    <n v="201"/>
    <x v="118"/>
    <n v="591179"/>
    <n v="2246"/>
    <n v="37.43333333333333"/>
    <n v="535"/>
    <n v="316280765"/>
  </r>
  <r>
    <x v="337"/>
    <x v="1"/>
    <x v="1"/>
    <x v="1"/>
    <x v="7"/>
    <x v="5"/>
    <n v="131"/>
    <x v="17"/>
    <n v="1"/>
    <x v="0"/>
    <n v="52"/>
    <x v="228"/>
    <n v="544749"/>
    <n v="106"/>
    <n v="1.7666666666666666"/>
    <n v="321"/>
    <n v="174864429"/>
  </r>
  <r>
    <x v="337"/>
    <x v="1"/>
    <x v="1"/>
    <x v="139"/>
    <x v="21"/>
    <x v="4"/>
    <n v="124"/>
    <x v="4"/>
    <n v="3"/>
    <x v="2"/>
    <n v="55"/>
    <x v="43"/>
    <n v="477370"/>
    <n v="2653"/>
    <n v="44.216666666666669"/>
    <n v="547"/>
    <n v="261121390"/>
  </r>
  <r>
    <x v="337"/>
    <x v="1"/>
    <x v="1"/>
    <x v="8"/>
    <x v="26"/>
    <x v="3"/>
    <n v="123"/>
    <x v="15"/>
    <n v="3"/>
    <x v="2"/>
    <n v="54"/>
    <x v="63"/>
    <n v="464452"/>
    <n v="2098"/>
    <n v="34.966666666666669"/>
    <n v="607"/>
    <n v="281922364"/>
  </r>
  <r>
    <x v="337"/>
    <x v="1"/>
    <x v="1"/>
    <x v="166"/>
    <x v="19"/>
    <x v="3"/>
    <n v="124"/>
    <x v="4"/>
    <n v="1"/>
    <x v="0"/>
    <n v="221"/>
    <x v="262"/>
    <n v="425228"/>
    <n v="1152"/>
    <n v="19.2"/>
    <n v="338"/>
    <n v="143727064"/>
  </r>
  <r>
    <x v="337"/>
    <x v="1"/>
    <x v="1"/>
    <x v="35"/>
    <x v="27"/>
    <x v="4"/>
    <n v="121"/>
    <x v="21"/>
    <n v="1"/>
    <x v="0"/>
    <n v="10"/>
    <x v="81"/>
    <n v="355045"/>
    <n v="1325"/>
    <n v="22.083333333333332"/>
    <n v="668"/>
    <n v="237170060"/>
  </r>
  <r>
    <x v="337"/>
    <x v="1"/>
    <x v="1"/>
    <x v="266"/>
    <x v="21"/>
    <x v="3"/>
    <n v="133"/>
    <x v="5"/>
    <n v="2"/>
    <x v="1"/>
    <n v="210"/>
    <x v="206"/>
    <n v="336726"/>
    <n v="677"/>
    <n v="11.283333333333333"/>
    <n v="606"/>
    <n v="204055956"/>
  </r>
  <r>
    <x v="337"/>
    <x v="1"/>
    <x v="1"/>
    <x v="85"/>
    <x v="13"/>
    <x v="4"/>
    <n v="113"/>
    <x v="14"/>
    <n v="1"/>
    <x v="0"/>
    <n v="155"/>
    <x v="73"/>
    <n v="312897"/>
    <n v="3602"/>
    <n v="60.033333333333331"/>
    <n v="413"/>
    <n v="129226461"/>
  </r>
  <r>
    <x v="337"/>
    <x v="1"/>
    <x v="1"/>
    <x v="133"/>
    <x v="25"/>
    <x v="3"/>
    <n v="130"/>
    <x v="19"/>
    <n v="3"/>
    <x v="2"/>
    <n v="85"/>
    <x v="259"/>
    <n v="221370"/>
    <n v="45"/>
    <n v="0.75"/>
    <n v="505"/>
    <n v="111791850"/>
  </r>
  <r>
    <x v="337"/>
    <x v="1"/>
    <x v="1"/>
    <x v="236"/>
    <x v="21"/>
    <x v="3"/>
    <n v="116"/>
    <x v="13"/>
    <n v="2"/>
    <x v="1"/>
    <n v="27"/>
    <x v="38"/>
    <n v="189876"/>
    <n v="1090"/>
    <n v="18.166666666666668"/>
    <n v="637"/>
    <n v="120951012"/>
  </r>
  <r>
    <x v="337"/>
    <x v="1"/>
    <x v="1"/>
    <x v="222"/>
    <x v="5"/>
    <x v="4"/>
    <n v="123"/>
    <x v="15"/>
    <n v="1"/>
    <x v="0"/>
    <n v="76"/>
    <x v="72"/>
    <n v="112451"/>
    <n v="3908"/>
    <n v="65.13333333333334"/>
    <n v="346"/>
    <n v="38908046"/>
  </r>
  <r>
    <x v="337"/>
    <x v="1"/>
    <x v="1"/>
    <x v="248"/>
    <x v="12"/>
    <x v="3"/>
    <n v="121"/>
    <x v="21"/>
    <n v="2"/>
    <x v="1"/>
    <n v="98"/>
    <x v="241"/>
    <n v="50966"/>
    <n v="785"/>
    <n v="13.083333333333334"/>
    <n v="495"/>
    <n v="25228170"/>
  </r>
  <r>
    <x v="337"/>
    <x v="1"/>
    <x v="1"/>
    <x v="270"/>
    <x v="22"/>
    <x v="3"/>
    <n v="125"/>
    <x v="2"/>
    <n v="1"/>
    <x v="0"/>
    <n v="118"/>
    <x v="88"/>
    <n v="5601"/>
    <n v="1744"/>
    <n v="29.066666666666666"/>
    <n v="395"/>
    <n v="2212395"/>
  </r>
  <r>
    <x v="338"/>
    <x v="1"/>
    <x v="1"/>
    <x v="228"/>
    <x v="28"/>
    <x v="4"/>
    <n v="113"/>
    <x v="14"/>
    <n v="1"/>
    <x v="0"/>
    <n v="110"/>
    <x v="17"/>
    <n v="939045"/>
    <n v="4132"/>
    <n v="68.86666666666666"/>
    <n v="512"/>
    <n v="480791040"/>
  </r>
  <r>
    <x v="338"/>
    <x v="1"/>
    <x v="1"/>
    <x v="208"/>
    <x v="16"/>
    <x v="1"/>
    <n v="114"/>
    <x v="9"/>
    <n v="1"/>
    <x v="0"/>
    <n v="25"/>
    <x v="246"/>
    <n v="909578"/>
    <n v="791"/>
    <n v="13.183333333333334"/>
    <n v="470"/>
    <n v="427501660"/>
  </r>
  <r>
    <x v="338"/>
    <x v="1"/>
    <x v="1"/>
    <x v="157"/>
    <x v="7"/>
    <x v="5"/>
    <n v="126"/>
    <x v="10"/>
    <n v="3"/>
    <x v="2"/>
    <n v="219"/>
    <x v="74"/>
    <n v="831508"/>
    <n v="1173"/>
    <n v="19.55"/>
    <n v="487"/>
    <n v="404944396"/>
  </r>
  <r>
    <x v="338"/>
    <x v="1"/>
    <x v="1"/>
    <x v="151"/>
    <x v="2"/>
    <x v="4"/>
    <n v="131"/>
    <x v="17"/>
    <n v="1"/>
    <x v="0"/>
    <n v="172"/>
    <x v="106"/>
    <n v="115786"/>
    <n v="2765"/>
    <n v="46.083333333333336"/>
    <n v="669"/>
    <n v="77460834"/>
  </r>
  <r>
    <x v="338"/>
    <x v="1"/>
    <x v="1"/>
    <x v="62"/>
    <x v="9"/>
    <x v="4"/>
    <n v="125"/>
    <x v="2"/>
    <n v="3"/>
    <x v="2"/>
    <n v="164"/>
    <x v="148"/>
    <n v="36259"/>
    <n v="3714"/>
    <n v="61.9"/>
    <n v="699"/>
    <n v="25345041"/>
  </r>
  <r>
    <x v="339"/>
    <x v="1"/>
    <x v="1"/>
    <x v="216"/>
    <x v="22"/>
    <x v="0"/>
    <n v="126"/>
    <x v="10"/>
    <n v="1"/>
    <x v="0"/>
    <n v="145"/>
    <x v="94"/>
    <n v="985255"/>
    <n v="1315"/>
    <n v="21.916666666666668"/>
    <n v="599"/>
    <n v="590167745"/>
  </r>
  <r>
    <x v="339"/>
    <x v="1"/>
    <x v="1"/>
    <x v="150"/>
    <x v="16"/>
    <x v="0"/>
    <n v="127"/>
    <x v="8"/>
    <n v="1"/>
    <x v="0"/>
    <n v="182"/>
    <x v="103"/>
    <n v="967621"/>
    <n v="3786"/>
    <n v="63.1"/>
    <n v="353"/>
    <n v="341570213"/>
  </r>
  <r>
    <x v="339"/>
    <x v="1"/>
    <x v="1"/>
    <x v="38"/>
    <x v="1"/>
    <x v="4"/>
    <n v="121"/>
    <x v="21"/>
    <n v="1"/>
    <x v="0"/>
    <n v="258"/>
    <x v="169"/>
    <n v="929042"/>
    <n v="659"/>
    <n v="10.983333333333333"/>
    <n v="441"/>
    <n v="409707522"/>
  </r>
  <r>
    <x v="339"/>
    <x v="1"/>
    <x v="1"/>
    <x v="153"/>
    <x v="19"/>
    <x v="3"/>
    <n v="124"/>
    <x v="4"/>
    <n v="1"/>
    <x v="0"/>
    <n v="217"/>
    <x v="56"/>
    <n v="898449"/>
    <n v="1561"/>
    <n v="26.016666666666666"/>
    <n v="545"/>
    <n v="489654705"/>
  </r>
  <r>
    <x v="339"/>
    <x v="1"/>
    <x v="1"/>
    <x v="192"/>
    <x v="11"/>
    <x v="4"/>
    <n v="129"/>
    <x v="0"/>
    <n v="1"/>
    <x v="0"/>
    <n v="230"/>
    <x v="249"/>
    <n v="808261"/>
    <n v="1708"/>
    <n v="28.466666666666665"/>
    <n v="659"/>
    <n v="532643999"/>
  </r>
  <r>
    <x v="339"/>
    <x v="1"/>
    <x v="1"/>
    <x v="283"/>
    <x v="3"/>
    <x v="0"/>
    <n v="122"/>
    <x v="7"/>
    <n v="1"/>
    <x v="0"/>
    <n v="251"/>
    <x v="108"/>
    <n v="642884"/>
    <n v="3553"/>
    <n v="59.216666666666669"/>
    <n v="382"/>
    <n v="245581688"/>
  </r>
  <r>
    <x v="339"/>
    <x v="1"/>
    <x v="1"/>
    <x v="216"/>
    <x v="18"/>
    <x v="4"/>
    <n v="120"/>
    <x v="3"/>
    <n v="1"/>
    <x v="0"/>
    <n v="19"/>
    <x v="150"/>
    <n v="636700"/>
    <n v="3372"/>
    <n v="56.2"/>
    <n v="342"/>
    <n v="217751400"/>
  </r>
  <r>
    <x v="339"/>
    <x v="1"/>
    <x v="1"/>
    <x v="249"/>
    <x v="6"/>
    <x v="0"/>
    <n v="131"/>
    <x v="17"/>
    <n v="2"/>
    <x v="1"/>
    <n v="190"/>
    <x v="33"/>
    <n v="627655"/>
    <n v="3360"/>
    <n v="56"/>
    <n v="397"/>
    <n v="249179035"/>
  </r>
  <r>
    <x v="339"/>
    <x v="1"/>
    <x v="1"/>
    <x v="195"/>
    <x v="11"/>
    <x v="0"/>
    <n v="133"/>
    <x v="5"/>
    <n v="3"/>
    <x v="2"/>
    <n v="54"/>
    <x v="63"/>
    <n v="553451"/>
    <n v="1739"/>
    <n v="28.983333333333334"/>
    <n v="411"/>
    <n v="227468361"/>
  </r>
  <r>
    <x v="339"/>
    <x v="1"/>
    <x v="1"/>
    <x v="306"/>
    <x v="22"/>
    <x v="0"/>
    <n v="131"/>
    <x v="17"/>
    <n v="2"/>
    <x v="1"/>
    <n v="124"/>
    <x v="193"/>
    <n v="498610"/>
    <n v="2625"/>
    <n v="43.75"/>
    <n v="301"/>
    <n v="150081610"/>
  </r>
  <r>
    <x v="339"/>
    <x v="1"/>
    <x v="1"/>
    <x v="167"/>
    <x v="8"/>
    <x v="0"/>
    <n v="113"/>
    <x v="14"/>
    <n v="3"/>
    <x v="2"/>
    <n v="186"/>
    <x v="102"/>
    <n v="490677"/>
    <n v="3125"/>
    <n v="52.083333333333336"/>
    <n v="574"/>
    <n v="281648598"/>
  </r>
  <r>
    <x v="339"/>
    <x v="1"/>
    <x v="1"/>
    <x v="30"/>
    <x v="1"/>
    <x v="4"/>
    <n v="132"/>
    <x v="18"/>
    <n v="3"/>
    <x v="2"/>
    <n v="27"/>
    <x v="38"/>
    <n v="482164"/>
    <n v="1423"/>
    <n v="23.716666666666665"/>
    <n v="298"/>
    <n v="143684872"/>
  </r>
  <r>
    <x v="339"/>
    <x v="1"/>
    <x v="1"/>
    <x v="253"/>
    <x v="8"/>
    <x v="0"/>
    <n v="120"/>
    <x v="3"/>
    <n v="1"/>
    <x v="0"/>
    <n v="111"/>
    <x v="49"/>
    <n v="399467"/>
    <n v="1598"/>
    <n v="26.633333333333333"/>
    <n v="448"/>
    <n v="178961216"/>
  </r>
  <r>
    <x v="339"/>
    <x v="1"/>
    <x v="1"/>
    <x v="276"/>
    <x v="13"/>
    <x v="0"/>
    <n v="112"/>
    <x v="16"/>
    <n v="1"/>
    <x v="0"/>
    <n v="57"/>
    <x v="163"/>
    <n v="373153"/>
    <n v="1292"/>
    <n v="21.533333333333335"/>
    <n v="691"/>
    <n v="257848723"/>
  </r>
  <r>
    <x v="339"/>
    <x v="1"/>
    <x v="1"/>
    <x v="152"/>
    <x v="16"/>
    <x v="4"/>
    <n v="112"/>
    <x v="16"/>
    <n v="1"/>
    <x v="0"/>
    <n v="81"/>
    <x v="157"/>
    <n v="230965"/>
    <n v="3640"/>
    <n v="60.666666666666664"/>
    <n v="529"/>
    <n v="122180485"/>
  </r>
  <r>
    <x v="339"/>
    <x v="1"/>
    <x v="1"/>
    <x v="44"/>
    <x v="23"/>
    <x v="0"/>
    <n v="120"/>
    <x v="3"/>
    <n v="3"/>
    <x v="2"/>
    <n v="257"/>
    <x v="142"/>
    <n v="158018"/>
    <n v="3238"/>
    <n v="53.966666666666669"/>
    <n v="306"/>
    <n v="48353508"/>
  </r>
  <r>
    <x v="339"/>
    <x v="1"/>
    <x v="1"/>
    <x v="313"/>
    <x v="8"/>
    <x v="0"/>
    <n v="129"/>
    <x v="0"/>
    <n v="1"/>
    <x v="0"/>
    <n v="136"/>
    <x v="13"/>
    <n v="144574"/>
    <n v="431"/>
    <n v="7.1833333333333336"/>
    <n v="480"/>
    <n v="69395520"/>
  </r>
  <r>
    <x v="339"/>
    <x v="1"/>
    <x v="1"/>
    <x v="77"/>
    <x v="1"/>
    <x v="0"/>
    <n v="128"/>
    <x v="11"/>
    <n v="2"/>
    <x v="1"/>
    <n v="179"/>
    <x v="11"/>
    <n v="142720"/>
    <n v="3114"/>
    <n v="51.9"/>
    <n v="401"/>
    <n v="57230720"/>
  </r>
  <r>
    <x v="339"/>
    <x v="1"/>
    <x v="1"/>
    <x v="85"/>
    <x v="4"/>
    <x v="5"/>
    <n v="119"/>
    <x v="1"/>
    <n v="3"/>
    <x v="2"/>
    <n v="68"/>
    <x v="217"/>
    <n v="71841"/>
    <n v="3799"/>
    <n v="63.31666666666667"/>
    <n v="366"/>
    <n v="26293806"/>
  </r>
  <r>
    <x v="339"/>
    <x v="1"/>
    <x v="1"/>
    <x v="262"/>
    <x v="7"/>
    <x v="4"/>
    <n v="115"/>
    <x v="20"/>
    <n v="2"/>
    <x v="1"/>
    <n v="164"/>
    <x v="148"/>
    <n v="67147"/>
    <n v="4465"/>
    <n v="74.416666666666671"/>
    <n v="649"/>
    <n v="43578403"/>
  </r>
  <r>
    <x v="339"/>
    <x v="1"/>
    <x v="1"/>
    <x v="230"/>
    <x v="25"/>
    <x v="0"/>
    <n v="128"/>
    <x v="11"/>
    <n v="3"/>
    <x v="2"/>
    <n v="243"/>
    <x v="187"/>
    <n v="48782"/>
    <n v="4125"/>
    <n v="68.75"/>
    <n v="556"/>
    <n v="27122792"/>
  </r>
  <r>
    <x v="339"/>
    <x v="1"/>
    <x v="1"/>
    <x v="48"/>
    <x v="27"/>
    <x v="0"/>
    <n v="126"/>
    <x v="10"/>
    <n v="2"/>
    <x v="1"/>
    <n v="43"/>
    <x v="210"/>
    <n v="22065"/>
    <n v="1949"/>
    <n v="32.483333333333334"/>
    <n v="483"/>
    <n v="10657395"/>
  </r>
  <r>
    <x v="339"/>
    <x v="1"/>
    <x v="1"/>
    <x v="16"/>
    <x v="1"/>
    <x v="0"/>
    <n v="115"/>
    <x v="20"/>
    <n v="2"/>
    <x v="1"/>
    <n v="36"/>
    <x v="229"/>
    <n v="19702"/>
    <n v="4484"/>
    <n v="74.733333333333334"/>
    <n v="520"/>
    <n v="10245040"/>
  </r>
  <r>
    <x v="340"/>
    <x v="1"/>
    <x v="1"/>
    <x v="274"/>
    <x v="19"/>
    <x v="5"/>
    <n v="132"/>
    <x v="18"/>
    <n v="1"/>
    <x v="0"/>
    <n v="243"/>
    <x v="187"/>
    <n v="828253"/>
    <n v="3598"/>
    <n v="59.966666666666669"/>
    <n v="672"/>
    <n v="556586016"/>
  </r>
  <r>
    <x v="340"/>
    <x v="1"/>
    <x v="1"/>
    <x v="282"/>
    <x v="7"/>
    <x v="5"/>
    <n v="115"/>
    <x v="20"/>
    <n v="1"/>
    <x v="0"/>
    <n v="174"/>
    <x v="161"/>
    <n v="798179"/>
    <n v="3878"/>
    <n v="64.63333333333334"/>
    <n v="492"/>
    <n v="392704068"/>
  </r>
  <r>
    <x v="340"/>
    <x v="1"/>
    <x v="1"/>
    <x v="88"/>
    <x v="23"/>
    <x v="4"/>
    <n v="133"/>
    <x v="5"/>
    <n v="1"/>
    <x v="0"/>
    <n v="86"/>
    <x v="47"/>
    <n v="729856"/>
    <n v="3411"/>
    <n v="56.85"/>
    <n v="513"/>
    <n v="374416128"/>
  </r>
  <r>
    <x v="340"/>
    <x v="1"/>
    <x v="1"/>
    <x v="127"/>
    <x v="20"/>
    <x v="3"/>
    <n v="125"/>
    <x v="2"/>
    <n v="3"/>
    <x v="2"/>
    <n v="202"/>
    <x v="186"/>
    <n v="657203"/>
    <n v="3750"/>
    <n v="62.5"/>
    <n v="494"/>
    <n v="324658282"/>
  </r>
  <r>
    <x v="340"/>
    <x v="1"/>
    <x v="1"/>
    <x v="61"/>
    <x v="22"/>
    <x v="5"/>
    <n v="122"/>
    <x v="7"/>
    <n v="2"/>
    <x v="1"/>
    <n v="67"/>
    <x v="263"/>
    <n v="280943"/>
    <n v="1557"/>
    <n v="25.95"/>
    <n v="651"/>
    <n v="182893893"/>
  </r>
  <r>
    <x v="340"/>
    <x v="1"/>
    <x v="1"/>
    <x v="180"/>
    <x v="22"/>
    <x v="1"/>
    <n v="121"/>
    <x v="21"/>
    <n v="3"/>
    <x v="2"/>
    <n v="236"/>
    <x v="93"/>
    <n v="271823"/>
    <n v="1985"/>
    <n v="33.083333333333336"/>
    <n v="511"/>
    <n v="138901553"/>
  </r>
  <r>
    <x v="340"/>
    <x v="1"/>
    <x v="1"/>
    <x v="23"/>
    <x v="1"/>
    <x v="5"/>
    <n v="129"/>
    <x v="0"/>
    <n v="2"/>
    <x v="1"/>
    <n v="118"/>
    <x v="88"/>
    <n v="173964"/>
    <n v="187"/>
    <n v="3.1166666666666667"/>
    <n v="635"/>
    <n v="110467140"/>
  </r>
  <r>
    <x v="340"/>
    <x v="1"/>
    <x v="1"/>
    <x v="284"/>
    <x v="13"/>
    <x v="5"/>
    <n v="115"/>
    <x v="20"/>
    <n v="2"/>
    <x v="1"/>
    <n v="218"/>
    <x v="247"/>
    <n v="76410"/>
    <n v="2087"/>
    <n v="34.783333333333331"/>
    <n v="615"/>
    <n v="46992150"/>
  </r>
  <r>
    <x v="341"/>
    <x v="2"/>
    <x v="1"/>
    <x v="301"/>
    <x v="27"/>
    <x v="4"/>
    <n v="125"/>
    <x v="2"/>
    <n v="3"/>
    <x v="2"/>
    <n v="190"/>
    <x v="33"/>
    <n v="997441"/>
    <n v="180"/>
    <n v="3"/>
    <n v="613"/>
    <n v="611431333"/>
  </r>
  <r>
    <x v="341"/>
    <x v="2"/>
    <x v="1"/>
    <x v="296"/>
    <x v="29"/>
    <x v="5"/>
    <n v="130"/>
    <x v="19"/>
    <n v="3"/>
    <x v="2"/>
    <n v="179"/>
    <x v="11"/>
    <n v="957201"/>
    <n v="3819"/>
    <n v="63.65"/>
    <n v="515"/>
    <n v="492958515"/>
  </r>
  <r>
    <x v="341"/>
    <x v="2"/>
    <x v="1"/>
    <x v="0"/>
    <x v="18"/>
    <x v="3"/>
    <n v="133"/>
    <x v="5"/>
    <n v="3"/>
    <x v="2"/>
    <n v="92"/>
    <x v="69"/>
    <n v="912576"/>
    <n v="1170"/>
    <n v="19.5"/>
    <n v="316"/>
    <n v="288374016"/>
  </r>
  <r>
    <x v="341"/>
    <x v="2"/>
    <x v="1"/>
    <x v="122"/>
    <x v="8"/>
    <x v="4"/>
    <n v="117"/>
    <x v="12"/>
    <n v="2"/>
    <x v="1"/>
    <n v="228"/>
    <x v="144"/>
    <n v="896008"/>
    <n v="1486"/>
    <n v="24.766666666666666"/>
    <n v="365"/>
    <n v="327042920"/>
  </r>
  <r>
    <x v="341"/>
    <x v="2"/>
    <x v="1"/>
    <x v="219"/>
    <x v="3"/>
    <x v="3"/>
    <n v="123"/>
    <x v="15"/>
    <n v="3"/>
    <x v="2"/>
    <n v="2"/>
    <x v="77"/>
    <n v="802165"/>
    <n v="2254"/>
    <n v="37.56666666666667"/>
    <n v="549"/>
    <n v="440388585"/>
  </r>
  <r>
    <x v="341"/>
    <x v="2"/>
    <x v="1"/>
    <x v="5"/>
    <x v="28"/>
    <x v="4"/>
    <n v="113"/>
    <x v="14"/>
    <n v="2"/>
    <x v="1"/>
    <n v="214"/>
    <x v="84"/>
    <n v="696051"/>
    <n v="4926"/>
    <n v="82.1"/>
    <n v="663"/>
    <n v="461481813"/>
  </r>
  <r>
    <x v="341"/>
    <x v="2"/>
    <x v="1"/>
    <x v="295"/>
    <x v="4"/>
    <x v="0"/>
    <n v="120"/>
    <x v="3"/>
    <n v="1"/>
    <x v="0"/>
    <n v="169"/>
    <x v="5"/>
    <n v="678380"/>
    <n v="918"/>
    <n v="15.3"/>
    <n v="571"/>
    <n v="387354980"/>
  </r>
  <r>
    <x v="341"/>
    <x v="2"/>
    <x v="1"/>
    <x v="269"/>
    <x v="0"/>
    <x v="4"/>
    <n v="113"/>
    <x v="14"/>
    <n v="3"/>
    <x v="2"/>
    <n v="148"/>
    <x v="236"/>
    <n v="647472"/>
    <n v="668"/>
    <n v="11.133333333333333"/>
    <n v="667"/>
    <n v="431863824"/>
  </r>
  <r>
    <x v="341"/>
    <x v="2"/>
    <x v="1"/>
    <x v="174"/>
    <x v="12"/>
    <x v="5"/>
    <n v="125"/>
    <x v="2"/>
    <n v="3"/>
    <x v="2"/>
    <n v="156"/>
    <x v="261"/>
    <n v="620629"/>
    <n v="2948"/>
    <n v="49.133333333333333"/>
    <n v="698"/>
    <n v="433199042"/>
  </r>
  <r>
    <x v="341"/>
    <x v="2"/>
    <x v="1"/>
    <x v="17"/>
    <x v="15"/>
    <x v="3"/>
    <n v="121"/>
    <x v="21"/>
    <n v="1"/>
    <x v="0"/>
    <n v="222"/>
    <x v="244"/>
    <n v="428122"/>
    <n v="817"/>
    <n v="13.616666666666667"/>
    <n v="579"/>
    <n v="247882638"/>
  </r>
  <r>
    <x v="341"/>
    <x v="2"/>
    <x v="1"/>
    <x v="40"/>
    <x v="15"/>
    <x v="5"/>
    <n v="121"/>
    <x v="21"/>
    <n v="3"/>
    <x v="2"/>
    <n v="60"/>
    <x v="242"/>
    <n v="385122"/>
    <n v="507"/>
    <n v="8.4499999999999993"/>
    <n v="503"/>
    <n v="193716366"/>
  </r>
  <r>
    <x v="341"/>
    <x v="2"/>
    <x v="1"/>
    <x v="187"/>
    <x v="22"/>
    <x v="5"/>
    <n v="131"/>
    <x v="17"/>
    <n v="3"/>
    <x v="2"/>
    <n v="40"/>
    <x v="80"/>
    <n v="354166"/>
    <n v="3121"/>
    <n v="52.016666666666666"/>
    <n v="545"/>
    <n v="193020470"/>
  </r>
  <r>
    <x v="341"/>
    <x v="2"/>
    <x v="1"/>
    <x v="190"/>
    <x v="1"/>
    <x v="5"/>
    <n v="114"/>
    <x v="9"/>
    <n v="1"/>
    <x v="0"/>
    <n v="199"/>
    <x v="45"/>
    <n v="328559"/>
    <n v="2333"/>
    <n v="38.883333333333333"/>
    <n v="424"/>
    <n v="139309016"/>
  </r>
  <r>
    <x v="341"/>
    <x v="2"/>
    <x v="1"/>
    <x v="234"/>
    <x v="21"/>
    <x v="5"/>
    <n v="132"/>
    <x v="18"/>
    <n v="3"/>
    <x v="2"/>
    <n v="5"/>
    <x v="224"/>
    <n v="266328"/>
    <n v="3987"/>
    <n v="66.45"/>
    <n v="413"/>
    <n v="109993464"/>
  </r>
  <r>
    <x v="341"/>
    <x v="2"/>
    <x v="1"/>
    <x v="213"/>
    <x v="18"/>
    <x v="4"/>
    <n v="122"/>
    <x v="7"/>
    <n v="3"/>
    <x v="2"/>
    <n v="261"/>
    <x v="146"/>
    <n v="238890"/>
    <n v="4376"/>
    <n v="72.933333333333337"/>
    <n v="540"/>
    <n v="129000600"/>
  </r>
  <r>
    <x v="341"/>
    <x v="2"/>
    <x v="1"/>
    <x v="248"/>
    <x v="3"/>
    <x v="4"/>
    <n v="114"/>
    <x v="9"/>
    <n v="1"/>
    <x v="0"/>
    <n v="141"/>
    <x v="248"/>
    <n v="232353"/>
    <n v="3098"/>
    <n v="51.633333333333333"/>
    <n v="473"/>
    <n v="109902969"/>
  </r>
  <r>
    <x v="341"/>
    <x v="2"/>
    <x v="1"/>
    <x v="297"/>
    <x v="4"/>
    <x v="3"/>
    <n v="114"/>
    <x v="9"/>
    <n v="3"/>
    <x v="2"/>
    <n v="107"/>
    <x v="136"/>
    <n v="209102"/>
    <n v="3811"/>
    <n v="63.516666666666666"/>
    <n v="409"/>
    <n v="85522718"/>
  </r>
  <r>
    <x v="341"/>
    <x v="2"/>
    <x v="1"/>
    <x v="85"/>
    <x v="6"/>
    <x v="5"/>
    <n v="114"/>
    <x v="9"/>
    <n v="1"/>
    <x v="0"/>
    <n v="187"/>
    <x v="160"/>
    <n v="16035"/>
    <n v="4325"/>
    <n v="72.083333333333329"/>
    <n v="490"/>
    <n v="7857150"/>
  </r>
  <r>
    <x v="341"/>
    <x v="2"/>
    <x v="1"/>
    <x v="133"/>
    <x v="1"/>
    <x v="3"/>
    <n v="133"/>
    <x v="5"/>
    <n v="1"/>
    <x v="0"/>
    <n v="72"/>
    <x v="62"/>
    <n v="5626"/>
    <n v="4697"/>
    <n v="78.283333333333331"/>
    <n v="423"/>
    <n v="2379798"/>
  </r>
  <r>
    <x v="341"/>
    <x v="2"/>
    <x v="1"/>
    <x v="160"/>
    <x v="1"/>
    <x v="3"/>
    <n v="133"/>
    <x v="5"/>
    <n v="3"/>
    <x v="2"/>
    <n v="186"/>
    <x v="102"/>
    <n v="215"/>
    <n v="1358"/>
    <n v="22.633333333333333"/>
    <n v="586"/>
    <n v="125990"/>
  </r>
  <r>
    <x v="342"/>
    <x v="2"/>
    <x v="1"/>
    <x v="119"/>
    <x v="9"/>
    <x v="4"/>
    <n v="131"/>
    <x v="17"/>
    <n v="2"/>
    <x v="1"/>
    <n v="76"/>
    <x v="72"/>
    <n v="897739"/>
    <n v="2999"/>
    <n v="49.983333333333334"/>
    <n v="631"/>
    <n v="566473309"/>
  </r>
  <r>
    <x v="342"/>
    <x v="2"/>
    <x v="1"/>
    <x v="148"/>
    <x v="8"/>
    <x v="5"/>
    <n v="119"/>
    <x v="1"/>
    <n v="1"/>
    <x v="0"/>
    <n v="148"/>
    <x v="236"/>
    <n v="793092"/>
    <n v="831"/>
    <n v="13.85"/>
    <n v="612"/>
    <n v="485372304"/>
  </r>
  <r>
    <x v="342"/>
    <x v="2"/>
    <x v="1"/>
    <x v="301"/>
    <x v="28"/>
    <x v="4"/>
    <n v="112"/>
    <x v="16"/>
    <n v="2"/>
    <x v="1"/>
    <n v="7"/>
    <x v="50"/>
    <n v="351728"/>
    <n v="3052"/>
    <n v="50.866666666666667"/>
    <n v="383"/>
    <n v="134711824"/>
  </r>
  <r>
    <x v="342"/>
    <x v="2"/>
    <x v="1"/>
    <x v="22"/>
    <x v="11"/>
    <x v="3"/>
    <n v="119"/>
    <x v="1"/>
    <n v="3"/>
    <x v="2"/>
    <n v="155"/>
    <x v="73"/>
    <n v="344455"/>
    <n v="3194"/>
    <n v="53.233333333333334"/>
    <n v="553"/>
    <n v="190483615"/>
  </r>
  <r>
    <x v="342"/>
    <x v="2"/>
    <x v="1"/>
    <x v="29"/>
    <x v="10"/>
    <x v="3"/>
    <n v="117"/>
    <x v="12"/>
    <n v="1"/>
    <x v="0"/>
    <n v="88"/>
    <x v="40"/>
    <n v="81475"/>
    <n v="2173"/>
    <n v="36.216666666666669"/>
    <n v="623"/>
    <n v="50758925"/>
  </r>
  <r>
    <x v="343"/>
    <x v="2"/>
    <x v="1"/>
    <x v="211"/>
    <x v="24"/>
    <x v="3"/>
    <n v="124"/>
    <x v="4"/>
    <n v="3"/>
    <x v="2"/>
    <n v="203"/>
    <x v="225"/>
    <n v="985068"/>
    <n v="3261"/>
    <n v="54.35"/>
    <n v="531"/>
    <n v="523071108"/>
  </r>
  <r>
    <x v="343"/>
    <x v="2"/>
    <x v="1"/>
    <x v="216"/>
    <x v="29"/>
    <x v="4"/>
    <n v="130"/>
    <x v="19"/>
    <n v="3"/>
    <x v="2"/>
    <n v="159"/>
    <x v="139"/>
    <n v="974170"/>
    <n v="4590"/>
    <n v="76.5"/>
    <n v="342"/>
    <n v="333166140"/>
  </r>
  <r>
    <x v="343"/>
    <x v="2"/>
    <x v="1"/>
    <x v="308"/>
    <x v="28"/>
    <x v="4"/>
    <n v="124"/>
    <x v="4"/>
    <n v="2"/>
    <x v="1"/>
    <n v="235"/>
    <x v="51"/>
    <n v="933244"/>
    <n v="2844"/>
    <n v="47.4"/>
    <n v="430"/>
    <n v="401294920"/>
  </r>
  <r>
    <x v="343"/>
    <x v="2"/>
    <x v="1"/>
    <x v="89"/>
    <x v="29"/>
    <x v="3"/>
    <n v="116"/>
    <x v="13"/>
    <n v="3"/>
    <x v="2"/>
    <n v="227"/>
    <x v="202"/>
    <n v="864440"/>
    <n v="3109"/>
    <n v="51.81666666666667"/>
    <n v="361"/>
    <n v="312062840"/>
  </r>
  <r>
    <x v="343"/>
    <x v="2"/>
    <x v="1"/>
    <x v="289"/>
    <x v="20"/>
    <x v="4"/>
    <n v="131"/>
    <x v="17"/>
    <n v="1"/>
    <x v="0"/>
    <n v="32"/>
    <x v="31"/>
    <n v="815203"/>
    <n v="2390"/>
    <n v="39.833333333333336"/>
    <n v="304"/>
    <n v="247821712"/>
  </r>
  <r>
    <x v="343"/>
    <x v="2"/>
    <x v="1"/>
    <x v="14"/>
    <x v="13"/>
    <x v="1"/>
    <n v="133"/>
    <x v="5"/>
    <n v="2"/>
    <x v="1"/>
    <n v="86"/>
    <x v="47"/>
    <n v="797815"/>
    <n v="514"/>
    <n v="8.5666666666666664"/>
    <n v="500"/>
    <n v="398907500"/>
  </r>
  <r>
    <x v="343"/>
    <x v="2"/>
    <x v="1"/>
    <x v="135"/>
    <x v="25"/>
    <x v="4"/>
    <n v="126"/>
    <x v="10"/>
    <n v="2"/>
    <x v="1"/>
    <n v="185"/>
    <x v="114"/>
    <n v="729175"/>
    <n v="4283"/>
    <n v="71.38333333333334"/>
    <n v="442"/>
    <n v="322295350"/>
  </r>
  <r>
    <x v="343"/>
    <x v="2"/>
    <x v="1"/>
    <x v="43"/>
    <x v="12"/>
    <x v="4"/>
    <n v="129"/>
    <x v="0"/>
    <n v="1"/>
    <x v="0"/>
    <n v="156"/>
    <x v="261"/>
    <n v="710881"/>
    <n v="3640"/>
    <n v="60.666666666666664"/>
    <n v="698"/>
    <n v="496194938"/>
  </r>
  <r>
    <x v="343"/>
    <x v="2"/>
    <x v="1"/>
    <x v="198"/>
    <x v="25"/>
    <x v="4"/>
    <n v="132"/>
    <x v="18"/>
    <n v="2"/>
    <x v="1"/>
    <n v="161"/>
    <x v="110"/>
    <n v="635705"/>
    <n v="3365"/>
    <n v="56.083333333333336"/>
    <n v="621"/>
    <n v="394772805"/>
  </r>
  <r>
    <x v="343"/>
    <x v="2"/>
    <x v="1"/>
    <x v="127"/>
    <x v="25"/>
    <x v="5"/>
    <n v="122"/>
    <x v="7"/>
    <n v="3"/>
    <x v="2"/>
    <n v="55"/>
    <x v="43"/>
    <n v="623580"/>
    <n v="436"/>
    <n v="7.2666666666666666"/>
    <n v="411"/>
    <n v="256291380"/>
  </r>
  <r>
    <x v="343"/>
    <x v="2"/>
    <x v="1"/>
    <x v="224"/>
    <x v="4"/>
    <x v="4"/>
    <n v="112"/>
    <x v="16"/>
    <n v="2"/>
    <x v="1"/>
    <n v="73"/>
    <x v="16"/>
    <n v="593989"/>
    <n v="4851"/>
    <n v="80.849999999999994"/>
    <n v="325"/>
    <n v="193046425"/>
  </r>
  <r>
    <x v="343"/>
    <x v="2"/>
    <x v="1"/>
    <x v="30"/>
    <x v="10"/>
    <x v="5"/>
    <n v="125"/>
    <x v="2"/>
    <n v="3"/>
    <x v="2"/>
    <n v="108"/>
    <x v="214"/>
    <n v="520354"/>
    <n v="4351"/>
    <n v="72.516666666666666"/>
    <n v="484"/>
    <n v="251851336"/>
  </r>
  <r>
    <x v="343"/>
    <x v="2"/>
    <x v="1"/>
    <x v="45"/>
    <x v="11"/>
    <x v="5"/>
    <n v="133"/>
    <x v="5"/>
    <n v="3"/>
    <x v="2"/>
    <n v="194"/>
    <x v="113"/>
    <n v="496688"/>
    <n v="483"/>
    <n v="8.0500000000000007"/>
    <n v="644"/>
    <n v="319867072"/>
  </r>
  <r>
    <x v="343"/>
    <x v="2"/>
    <x v="1"/>
    <x v="159"/>
    <x v="2"/>
    <x v="5"/>
    <n v="118"/>
    <x v="6"/>
    <n v="3"/>
    <x v="2"/>
    <n v="93"/>
    <x v="141"/>
    <n v="472551"/>
    <n v="4562"/>
    <n v="76.033333333333331"/>
    <n v="687"/>
    <n v="324642537"/>
  </r>
  <r>
    <x v="343"/>
    <x v="2"/>
    <x v="1"/>
    <x v="53"/>
    <x v="20"/>
    <x v="4"/>
    <n v="127"/>
    <x v="8"/>
    <n v="3"/>
    <x v="2"/>
    <n v="82"/>
    <x v="234"/>
    <n v="322491"/>
    <n v="562"/>
    <n v="9.3666666666666671"/>
    <n v="338"/>
    <n v="109001958"/>
  </r>
  <r>
    <x v="343"/>
    <x v="2"/>
    <x v="1"/>
    <x v="61"/>
    <x v="20"/>
    <x v="5"/>
    <n v="121"/>
    <x v="21"/>
    <n v="2"/>
    <x v="1"/>
    <n v="12"/>
    <x v="134"/>
    <n v="316309"/>
    <n v="2881"/>
    <n v="48.016666666666666"/>
    <n v="344"/>
    <n v="108810296"/>
  </r>
  <r>
    <x v="343"/>
    <x v="2"/>
    <x v="1"/>
    <x v="197"/>
    <x v="1"/>
    <x v="5"/>
    <n v="116"/>
    <x v="13"/>
    <n v="3"/>
    <x v="2"/>
    <n v="21"/>
    <x v="195"/>
    <n v="315747"/>
    <n v="2246"/>
    <n v="37.43333333333333"/>
    <n v="303"/>
    <n v="95671341"/>
  </r>
  <r>
    <x v="343"/>
    <x v="2"/>
    <x v="1"/>
    <x v="261"/>
    <x v="25"/>
    <x v="5"/>
    <n v="129"/>
    <x v="0"/>
    <n v="1"/>
    <x v="0"/>
    <n v="124"/>
    <x v="193"/>
    <n v="311659"/>
    <n v="1589"/>
    <n v="26.483333333333334"/>
    <n v="330"/>
    <n v="102847470"/>
  </r>
  <r>
    <x v="343"/>
    <x v="2"/>
    <x v="1"/>
    <x v="86"/>
    <x v="17"/>
    <x v="5"/>
    <n v="127"/>
    <x v="8"/>
    <n v="2"/>
    <x v="1"/>
    <n v="22"/>
    <x v="264"/>
    <n v="252868"/>
    <n v="3558"/>
    <n v="59.3"/>
    <n v="587"/>
    <n v="148433516"/>
  </r>
  <r>
    <x v="343"/>
    <x v="2"/>
    <x v="1"/>
    <x v="60"/>
    <x v="12"/>
    <x v="5"/>
    <n v="113"/>
    <x v="14"/>
    <n v="3"/>
    <x v="2"/>
    <n v="178"/>
    <x v="216"/>
    <n v="184925"/>
    <n v="4925"/>
    <n v="82.083333333333329"/>
    <n v="550"/>
    <n v="101708750"/>
  </r>
  <r>
    <x v="343"/>
    <x v="2"/>
    <x v="1"/>
    <x v="30"/>
    <x v="1"/>
    <x v="4"/>
    <n v="117"/>
    <x v="12"/>
    <n v="2"/>
    <x v="1"/>
    <n v="200"/>
    <x v="128"/>
    <n v="114087"/>
    <n v="2882"/>
    <n v="48.033333333333331"/>
    <n v="433"/>
    <n v="49399671"/>
  </r>
  <r>
    <x v="343"/>
    <x v="2"/>
    <x v="1"/>
    <x v="48"/>
    <x v="2"/>
    <x v="3"/>
    <n v="124"/>
    <x v="4"/>
    <n v="3"/>
    <x v="2"/>
    <n v="103"/>
    <x v="14"/>
    <n v="111946"/>
    <n v="2510"/>
    <n v="41.833333333333336"/>
    <n v="351"/>
    <n v="39293046"/>
  </r>
  <r>
    <x v="344"/>
    <x v="2"/>
    <x v="1"/>
    <x v="208"/>
    <x v="28"/>
    <x v="2"/>
    <n v="116"/>
    <x v="13"/>
    <n v="2"/>
    <x v="1"/>
    <n v="11"/>
    <x v="115"/>
    <n v="901413"/>
    <n v="2264"/>
    <n v="37.733333333333334"/>
    <n v="280"/>
    <n v="252395640"/>
  </r>
  <r>
    <x v="344"/>
    <x v="2"/>
    <x v="1"/>
    <x v="174"/>
    <x v="10"/>
    <x v="4"/>
    <n v="115"/>
    <x v="20"/>
    <n v="1"/>
    <x v="0"/>
    <n v="104"/>
    <x v="83"/>
    <n v="789693"/>
    <n v="440"/>
    <n v="7.333333333333333"/>
    <n v="372"/>
    <n v="293765796"/>
  </r>
  <r>
    <x v="344"/>
    <x v="2"/>
    <x v="1"/>
    <x v="72"/>
    <x v="9"/>
    <x v="0"/>
    <n v="115"/>
    <x v="20"/>
    <n v="3"/>
    <x v="2"/>
    <n v="114"/>
    <x v="41"/>
    <n v="763460"/>
    <n v="3877"/>
    <n v="64.61666666666666"/>
    <n v="571"/>
    <n v="435935660"/>
  </r>
  <r>
    <x v="344"/>
    <x v="2"/>
    <x v="1"/>
    <x v="168"/>
    <x v="0"/>
    <x v="4"/>
    <n v="127"/>
    <x v="8"/>
    <n v="3"/>
    <x v="2"/>
    <n v="58"/>
    <x v="159"/>
    <n v="763400"/>
    <n v="4460"/>
    <n v="74.333333333333329"/>
    <n v="663"/>
    <n v="506134200"/>
  </r>
  <r>
    <x v="344"/>
    <x v="2"/>
    <x v="1"/>
    <x v="309"/>
    <x v="14"/>
    <x v="5"/>
    <n v="115"/>
    <x v="20"/>
    <n v="1"/>
    <x v="0"/>
    <n v="72"/>
    <x v="62"/>
    <n v="725924"/>
    <n v="4035"/>
    <n v="67.25"/>
    <n v="386"/>
    <n v="280206664"/>
  </r>
  <r>
    <x v="344"/>
    <x v="2"/>
    <x v="1"/>
    <x v="110"/>
    <x v="29"/>
    <x v="5"/>
    <n v="124"/>
    <x v="4"/>
    <n v="1"/>
    <x v="0"/>
    <n v="175"/>
    <x v="178"/>
    <n v="614876"/>
    <n v="401"/>
    <n v="6.6833333333333336"/>
    <n v="588"/>
    <n v="361547088"/>
  </r>
  <r>
    <x v="344"/>
    <x v="2"/>
    <x v="1"/>
    <x v="83"/>
    <x v="8"/>
    <x v="4"/>
    <n v="125"/>
    <x v="2"/>
    <n v="1"/>
    <x v="0"/>
    <n v="42"/>
    <x v="35"/>
    <n v="317116"/>
    <n v="2048"/>
    <n v="34.133333333333333"/>
    <n v="694"/>
    <n v="220078504"/>
  </r>
  <r>
    <x v="344"/>
    <x v="2"/>
    <x v="1"/>
    <x v="208"/>
    <x v="17"/>
    <x v="1"/>
    <n v="116"/>
    <x v="13"/>
    <n v="3"/>
    <x v="2"/>
    <n v="131"/>
    <x v="194"/>
    <n v="276221"/>
    <n v="3703"/>
    <n v="61.716666666666669"/>
    <n v="618"/>
    <n v="170704578"/>
  </r>
  <r>
    <x v="344"/>
    <x v="2"/>
    <x v="1"/>
    <x v="295"/>
    <x v="10"/>
    <x v="0"/>
    <n v="115"/>
    <x v="20"/>
    <n v="2"/>
    <x v="1"/>
    <n v="208"/>
    <x v="26"/>
    <n v="268287"/>
    <n v="1758"/>
    <n v="29.3"/>
    <n v="665"/>
    <n v="178410855"/>
  </r>
  <r>
    <x v="344"/>
    <x v="2"/>
    <x v="1"/>
    <x v="269"/>
    <x v="15"/>
    <x v="3"/>
    <n v="129"/>
    <x v="0"/>
    <n v="1"/>
    <x v="0"/>
    <n v="202"/>
    <x v="186"/>
    <n v="187276"/>
    <n v="1108"/>
    <n v="18.466666666666665"/>
    <n v="389"/>
    <n v="72850364"/>
  </r>
  <r>
    <x v="344"/>
    <x v="2"/>
    <x v="1"/>
    <x v="177"/>
    <x v="1"/>
    <x v="4"/>
    <n v="131"/>
    <x v="17"/>
    <n v="1"/>
    <x v="0"/>
    <n v="268"/>
    <x v="253"/>
    <n v="145310"/>
    <n v="26"/>
    <n v="0.43333333333333335"/>
    <n v="464"/>
    <n v="67423840"/>
  </r>
  <r>
    <x v="344"/>
    <x v="2"/>
    <x v="1"/>
    <x v="299"/>
    <x v="2"/>
    <x v="4"/>
    <n v="119"/>
    <x v="1"/>
    <n v="2"/>
    <x v="1"/>
    <n v="264"/>
    <x v="9"/>
    <n v="83574"/>
    <n v="443"/>
    <n v="7.3833333333333337"/>
    <n v="609"/>
    <n v="50896566"/>
  </r>
  <r>
    <x v="344"/>
    <x v="2"/>
    <x v="1"/>
    <x v="14"/>
    <x v="28"/>
    <x v="5"/>
    <n v="116"/>
    <x v="13"/>
    <n v="3"/>
    <x v="2"/>
    <n v="37"/>
    <x v="230"/>
    <n v="28609"/>
    <n v="183"/>
    <n v="3.05"/>
    <n v="632"/>
    <n v="18080888"/>
  </r>
  <r>
    <x v="344"/>
    <x v="2"/>
    <x v="1"/>
    <x v="159"/>
    <x v="0"/>
    <x v="4"/>
    <n v="119"/>
    <x v="1"/>
    <n v="3"/>
    <x v="2"/>
    <n v="146"/>
    <x v="22"/>
    <n v="287"/>
    <n v="2"/>
    <n v="3.3333333333333333E-2"/>
    <n v="428"/>
    <n v="122836"/>
  </r>
  <r>
    <x v="345"/>
    <x v="2"/>
    <x v="1"/>
    <x v="216"/>
    <x v="0"/>
    <x v="0"/>
    <n v="115"/>
    <x v="20"/>
    <n v="1"/>
    <x v="0"/>
    <n v="146"/>
    <x v="22"/>
    <n v="960388"/>
    <n v="855"/>
    <n v="14.25"/>
    <n v="475"/>
    <n v="456184300"/>
  </r>
  <r>
    <x v="345"/>
    <x v="2"/>
    <x v="1"/>
    <x v="296"/>
    <x v="28"/>
    <x v="3"/>
    <n v="115"/>
    <x v="20"/>
    <n v="3"/>
    <x v="2"/>
    <n v="176"/>
    <x v="55"/>
    <n v="949567"/>
    <n v="929"/>
    <n v="15.483333333333333"/>
    <n v="367"/>
    <n v="348491089"/>
  </r>
  <r>
    <x v="345"/>
    <x v="2"/>
    <x v="1"/>
    <x v="50"/>
    <x v="11"/>
    <x v="3"/>
    <n v="132"/>
    <x v="18"/>
    <n v="1"/>
    <x v="0"/>
    <n v="61"/>
    <x v="240"/>
    <n v="748933"/>
    <n v="4553"/>
    <n v="75.88333333333334"/>
    <n v="690"/>
    <n v="516763770"/>
  </r>
  <r>
    <x v="345"/>
    <x v="2"/>
    <x v="1"/>
    <x v="96"/>
    <x v="21"/>
    <x v="4"/>
    <n v="120"/>
    <x v="3"/>
    <n v="3"/>
    <x v="2"/>
    <n v="97"/>
    <x v="181"/>
    <n v="728641"/>
    <n v="518"/>
    <n v="8.6333333333333329"/>
    <n v="595"/>
    <n v="433541395"/>
  </r>
  <r>
    <x v="345"/>
    <x v="2"/>
    <x v="1"/>
    <x v="218"/>
    <x v="13"/>
    <x v="4"/>
    <n v="119"/>
    <x v="1"/>
    <n v="3"/>
    <x v="2"/>
    <n v="150"/>
    <x v="138"/>
    <n v="641097"/>
    <n v="688"/>
    <n v="11.466666666666667"/>
    <n v="611"/>
    <n v="391710267"/>
  </r>
  <r>
    <x v="345"/>
    <x v="2"/>
    <x v="1"/>
    <x v="157"/>
    <x v="2"/>
    <x v="3"/>
    <n v="114"/>
    <x v="9"/>
    <n v="1"/>
    <x v="0"/>
    <n v="19"/>
    <x v="150"/>
    <n v="529665"/>
    <n v="3273"/>
    <n v="54.55"/>
    <n v="366"/>
    <n v="193857390"/>
  </r>
  <r>
    <x v="345"/>
    <x v="2"/>
    <x v="1"/>
    <x v="281"/>
    <x v="5"/>
    <x v="4"/>
    <n v="121"/>
    <x v="21"/>
    <n v="2"/>
    <x v="1"/>
    <n v="244"/>
    <x v="164"/>
    <n v="504128"/>
    <n v="3826"/>
    <n v="63.766666666666666"/>
    <n v="282"/>
    <n v="142164096"/>
  </r>
  <r>
    <x v="345"/>
    <x v="2"/>
    <x v="1"/>
    <x v="133"/>
    <x v="20"/>
    <x v="3"/>
    <n v="114"/>
    <x v="9"/>
    <n v="1"/>
    <x v="0"/>
    <n v="23"/>
    <x v="184"/>
    <n v="492481"/>
    <n v="979"/>
    <n v="16.316666666666666"/>
    <n v="699"/>
    <n v="344244219"/>
  </r>
  <r>
    <x v="345"/>
    <x v="2"/>
    <x v="1"/>
    <x v="221"/>
    <x v="5"/>
    <x v="0"/>
    <n v="132"/>
    <x v="18"/>
    <n v="3"/>
    <x v="2"/>
    <n v="109"/>
    <x v="212"/>
    <n v="486603"/>
    <n v="2901"/>
    <n v="48.35"/>
    <n v="534"/>
    <n v="259846002"/>
  </r>
  <r>
    <x v="345"/>
    <x v="2"/>
    <x v="1"/>
    <x v="28"/>
    <x v="29"/>
    <x v="3"/>
    <n v="119"/>
    <x v="1"/>
    <n v="1"/>
    <x v="0"/>
    <n v="120"/>
    <x v="27"/>
    <n v="486543"/>
    <n v="2399"/>
    <n v="39.983333333333334"/>
    <n v="370"/>
    <n v="180020910"/>
  </r>
  <r>
    <x v="345"/>
    <x v="2"/>
    <x v="1"/>
    <x v="39"/>
    <x v="13"/>
    <x v="3"/>
    <n v="129"/>
    <x v="0"/>
    <n v="2"/>
    <x v="1"/>
    <n v="56"/>
    <x v="29"/>
    <n v="473227"/>
    <n v="4800"/>
    <n v="80"/>
    <n v="363"/>
    <n v="171781401"/>
  </r>
  <r>
    <x v="345"/>
    <x v="2"/>
    <x v="1"/>
    <x v="209"/>
    <x v="14"/>
    <x v="3"/>
    <n v="128"/>
    <x v="11"/>
    <n v="3"/>
    <x v="2"/>
    <n v="247"/>
    <x v="6"/>
    <n v="404885"/>
    <n v="1542"/>
    <n v="25.7"/>
    <n v="675"/>
    <n v="273297375"/>
  </r>
  <r>
    <x v="345"/>
    <x v="2"/>
    <x v="1"/>
    <x v="76"/>
    <x v="20"/>
    <x v="4"/>
    <n v="120"/>
    <x v="3"/>
    <n v="3"/>
    <x v="2"/>
    <n v="113"/>
    <x v="21"/>
    <n v="20312"/>
    <n v="3913"/>
    <n v="65.216666666666669"/>
    <n v="411"/>
    <n v="8348232"/>
  </r>
  <r>
    <x v="345"/>
    <x v="2"/>
    <x v="1"/>
    <x v="46"/>
    <x v="13"/>
    <x v="3"/>
    <n v="112"/>
    <x v="16"/>
    <n v="3"/>
    <x v="2"/>
    <n v="203"/>
    <x v="225"/>
    <n v="20278"/>
    <n v="2881"/>
    <n v="48.016666666666666"/>
    <n v="420"/>
    <n v="8516760"/>
  </r>
  <r>
    <x v="346"/>
    <x v="2"/>
    <x v="1"/>
    <x v="148"/>
    <x v="27"/>
    <x v="0"/>
    <n v="125"/>
    <x v="2"/>
    <n v="3"/>
    <x v="2"/>
    <n v="74"/>
    <x v="173"/>
    <n v="892092"/>
    <n v="1865"/>
    <n v="31.083333333333332"/>
    <n v="679"/>
    <n v="605730468"/>
  </r>
  <r>
    <x v="346"/>
    <x v="2"/>
    <x v="1"/>
    <x v="14"/>
    <x v="5"/>
    <x v="1"/>
    <n v="131"/>
    <x v="17"/>
    <n v="1"/>
    <x v="0"/>
    <n v="260"/>
    <x v="131"/>
    <n v="505497"/>
    <n v="324"/>
    <n v="5.4"/>
    <n v="329"/>
    <n v="166308513"/>
  </r>
  <r>
    <x v="347"/>
    <x v="2"/>
    <x v="1"/>
    <x v="282"/>
    <x v="23"/>
    <x v="1"/>
    <n v="126"/>
    <x v="10"/>
    <n v="2"/>
    <x v="1"/>
    <n v="183"/>
    <x v="7"/>
    <n v="251331"/>
    <n v="3227"/>
    <n v="53.783333333333331"/>
    <n v="435"/>
    <n v="109328985"/>
  </r>
  <r>
    <x v="348"/>
    <x v="2"/>
    <x v="1"/>
    <x v="47"/>
    <x v="17"/>
    <x v="3"/>
    <n v="123"/>
    <x v="15"/>
    <n v="2"/>
    <x v="1"/>
    <n v="120"/>
    <x v="27"/>
    <n v="984121"/>
    <n v="4010"/>
    <n v="66.833333333333329"/>
    <n v="293"/>
    <n v="288347453"/>
  </r>
  <r>
    <x v="348"/>
    <x v="2"/>
    <x v="1"/>
    <x v="187"/>
    <x v="16"/>
    <x v="5"/>
    <n v="125"/>
    <x v="2"/>
    <n v="2"/>
    <x v="1"/>
    <n v="144"/>
    <x v="10"/>
    <n v="792201"/>
    <n v="1813"/>
    <n v="30.216666666666665"/>
    <n v="302"/>
    <n v="239244702"/>
  </r>
  <r>
    <x v="348"/>
    <x v="2"/>
    <x v="1"/>
    <x v="99"/>
    <x v="16"/>
    <x v="3"/>
    <n v="130"/>
    <x v="19"/>
    <n v="1"/>
    <x v="0"/>
    <n v="57"/>
    <x v="163"/>
    <n v="739240"/>
    <n v="1053"/>
    <n v="17.55"/>
    <n v="610"/>
    <n v="450936400"/>
  </r>
  <r>
    <x v="348"/>
    <x v="2"/>
    <x v="1"/>
    <x v="301"/>
    <x v="10"/>
    <x v="3"/>
    <n v="117"/>
    <x v="12"/>
    <n v="2"/>
    <x v="1"/>
    <n v="110"/>
    <x v="17"/>
    <n v="677562"/>
    <n v="4252"/>
    <n v="70.86666666666666"/>
    <n v="415"/>
    <n v="281188230"/>
  </r>
  <r>
    <x v="348"/>
    <x v="2"/>
    <x v="1"/>
    <x v="259"/>
    <x v="11"/>
    <x v="3"/>
    <n v="128"/>
    <x v="11"/>
    <n v="1"/>
    <x v="0"/>
    <n v="13"/>
    <x v="200"/>
    <n v="409503"/>
    <n v="294"/>
    <n v="4.9000000000000004"/>
    <n v="319"/>
    <n v="130631457"/>
  </r>
  <r>
    <x v="348"/>
    <x v="2"/>
    <x v="1"/>
    <x v="258"/>
    <x v="18"/>
    <x v="5"/>
    <n v="113"/>
    <x v="14"/>
    <n v="2"/>
    <x v="1"/>
    <n v="102"/>
    <x v="30"/>
    <n v="353840"/>
    <n v="2215"/>
    <n v="36.916666666666664"/>
    <n v="360"/>
    <n v="127382400"/>
  </r>
  <r>
    <x v="348"/>
    <x v="2"/>
    <x v="1"/>
    <x v="171"/>
    <x v="6"/>
    <x v="4"/>
    <n v="131"/>
    <x v="17"/>
    <n v="2"/>
    <x v="1"/>
    <n v="54"/>
    <x v="63"/>
    <n v="133029"/>
    <n v="1947"/>
    <n v="32.450000000000003"/>
    <n v="404"/>
    <n v="53743716"/>
  </r>
  <r>
    <x v="348"/>
    <x v="2"/>
    <x v="1"/>
    <x v="152"/>
    <x v="16"/>
    <x v="4"/>
    <n v="125"/>
    <x v="2"/>
    <n v="1"/>
    <x v="0"/>
    <n v="212"/>
    <x v="221"/>
    <n v="104699"/>
    <n v="561"/>
    <n v="9.35"/>
    <n v="300"/>
    <n v="31409700"/>
  </r>
  <r>
    <x v="348"/>
    <x v="2"/>
    <x v="1"/>
    <x v="141"/>
    <x v="19"/>
    <x v="3"/>
    <n v="113"/>
    <x v="14"/>
    <n v="3"/>
    <x v="2"/>
    <n v="232"/>
    <x v="215"/>
    <n v="49926"/>
    <n v="96"/>
    <n v="1.6"/>
    <n v="499"/>
    <n v="24913074"/>
  </r>
  <r>
    <x v="348"/>
    <x v="2"/>
    <x v="1"/>
    <x v="9"/>
    <x v="24"/>
    <x v="3"/>
    <n v="119"/>
    <x v="1"/>
    <n v="1"/>
    <x v="0"/>
    <n v="74"/>
    <x v="173"/>
    <n v="47496"/>
    <n v="3367"/>
    <n v="56.116666666666667"/>
    <n v="584"/>
    <n v="27737664"/>
  </r>
  <r>
    <x v="349"/>
    <x v="2"/>
    <x v="1"/>
    <x v="257"/>
    <x v="9"/>
    <x v="5"/>
    <n v="115"/>
    <x v="20"/>
    <n v="2"/>
    <x v="1"/>
    <n v="52"/>
    <x v="228"/>
    <n v="998330"/>
    <n v="663"/>
    <n v="11.05"/>
    <n v="459"/>
    <n v="458233470"/>
  </r>
  <r>
    <x v="349"/>
    <x v="2"/>
    <x v="1"/>
    <x v="307"/>
    <x v="7"/>
    <x v="4"/>
    <n v="125"/>
    <x v="2"/>
    <n v="1"/>
    <x v="0"/>
    <n v="266"/>
    <x v="250"/>
    <n v="920433"/>
    <n v="13"/>
    <n v="0.21666666666666667"/>
    <n v="576"/>
    <n v="530169408"/>
  </r>
  <r>
    <x v="349"/>
    <x v="2"/>
    <x v="1"/>
    <x v="259"/>
    <x v="0"/>
    <x v="5"/>
    <n v="127"/>
    <x v="8"/>
    <n v="1"/>
    <x v="0"/>
    <n v="66"/>
    <x v="71"/>
    <n v="905025"/>
    <n v="3434"/>
    <n v="57.233333333333334"/>
    <n v="374"/>
    <n v="338479350"/>
  </r>
  <r>
    <x v="349"/>
    <x v="2"/>
    <x v="1"/>
    <x v="177"/>
    <x v="14"/>
    <x v="5"/>
    <n v="132"/>
    <x v="18"/>
    <n v="1"/>
    <x v="0"/>
    <n v="127"/>
    <x v="251"/>
    <n v="880403"/>
    <n v="147"/>
    <n v="2.4500000000000002"/>
    <n v="608"/>
    <n v="535285024"/>
  </r>
  <r>
    <x v="349"/>
    <x v="2"/>
    <x v="1"/>
    <x v="176"/>
    <x v="13"/>
    <x v="5"/>
    <n v="127"/>
    <x v="8"/>
    <n v="2"/>
    <x v="1"/>
    <n v="188"/>
    <x v="34"/>
    <n v="816900"/>
    <n v="1955"/>
    <n v="32.583333333333336"/>
    <n v="406"/>
    <n v="331661400"/>
  </r>
  <r>
    <x v="349"/>
    <x v="2"/>
    <x v="1"/>
    <x v="130"/>
    <x v="10"/>
    <x v="1"/>
    <n v="124"/>
    <x v="4"/>
    <n v="3"/>
    <x v="2"/>
    <n v="33"/>
    <x v="20"/>
    <n v="805529"/>
    <n v="4716"/>
    <n v="78.599999999999994"/>
    <n v="294"/>
    <n v="236825526"/>
  </r>
  <r>
    <x v="349"/>
    <x v="2"/>
    <x v="1"/>
    <x v="2"/>
    <x v="29"/>
    <x v="5"/>
    <n v="119"/>
    <x v="1"/>
    <n v="3"/>
    <x v="2"/>
    <n v="228"/>
    <x v="144"/>
    <n v="791839"/>
    <n v="1465"/>
    <n v="24.416666666666668"/>
    <n v="526"/>
    <n v="416507314"/>
  </r>
  <r>
    <x v="349"/>
    <x v="2"/>
    <x v="1"/>
    <x v="261"/>
    <x v="14"/>
    <x v="5"/>
    <n v="112"/>
    <x v="16"/>
    <n v="2"/>
    <x v="1"/>
    <n v="151"/>
    <x v="59"/>
    <n v="748421"/>
    <n v="1308"/>
    <n v="21.8"/>
    <n v="512"/>
    <n v="383191552"/>
  </r>
  <r>
    <x v="349"/>
    <x v="2"/>
    <x v="1"/>
    <x v="234"/>
    <x v="9"/>
    <x v="5"/>
    <n v="119"/>
    <x v="1"/>
    <n v="1"/>
    <x v="0"/>
    <n v="156"/>
    <x v="261"/>
    <n v="676761"/>
    <n v="4177"/>
    <n v="69.61666666666666"/>
    <n v="382"/>
    <n v="258522702"/>
  </r>
  <r>
    <x v="349"/>
    <x v="2"/>
    <x v="1"/>
    <x v="290"/>
    <x v="28"/>
    <x v="4"/>
    <n v="114"/>
    <x v="9"/>
    <n v="2"/>
    <x v="1"/>
    <n v="147"/>
    <x v="125"/>
    <n v="651622"/>
    <n v="614"/>
    <n v="10.233333333333333"/>
    <n v="396"/>
    <n v="258042312"/>
  </r>
  <r>
    <x v="349"/>
    <x v="2"/>
    <x v="1"/>
    <x v="167"/>
    <x v="27"/>
    <x v="4"/>
    <n v="120"/>
    <x v="3"/>
    <n v="1"/>
    <x v="0"/>
    <n v="33"/>
    <x v="20"/>
    <n v="422882"/>
    <n v="1683"/>
    <n v="28.05"/>
    <n v="400"/>
    <n v="169152800"/>
  </r>
  <r>
    <x v="349"/>
    <x v="2"/>
    <x v="1"/>
    <x v="32"/>
    <x v="16"/>
    <x v="3"/>
    <n v="131"/>
    <x v="17"/>
    <n v="1"/>
    <x v="0"/>
    <n v="226"/>
    <x v="179"/>
    <n v="373984"/>
    <n v="2274"/>
    <n v="37.9"/>
    <n v="530"/>
    <n v="198211520"/>
  </r>
  <r>
    <x v="349"/>
    <x v="2"/>
    <x v="1"/>
    <x v="184"/>
    <x v="1"/>
    <x v="5"/>
    <n v="130"/>
    <x v="19"/>
    <n v="3"/>
    <x v="2"/>
    <n v="39"/>
    <x v="185"/>
    <n v="281736"/>
    <n v="4359"/>
    <n v="72.650000000000006"/>
    <n v="390"/>
    <n v="109877040"/>
  </r>
  <r>
    <x v="349"/>
    <x v="2"/>
    <x v="1"/>
    <x v="135"/>
    <x v="22"/>
    <x v="5"/>
    <n v="126"/>
    <x v="10"/>
    <n v="3"/>
    <x v="2"/>
    <n v="259"/>
    <x v="190"/>
    <n v="280336"/>
    <n v="1753"/>
    <n v="29.216666666666665"/>
    <n v="371"/>
    <n v="104004656"/>
  </r>
  <r>
    <x v="349"/>
    <x v="2"/>
    <x v="1"/>
    <x v="310"/>
    <x v="16"/>
    <x v="5"/>
    <n v="118"/>
    <x v="6"/>
    <n v="3"/>
    <x v="2"/>
    <n v="131"/>
    <x v="194"/>
    <n v="249009"/>
    <n v="4602"/>
    <n v="76.7"/>
    <n v="490"/>
    <n v="122014410"/>
  </r>
  <r>
    <x v="349"/>
    <x v="2"/>
    <x v="1"/>
    <x v="268"/>
    <x v="0"/>
    <x v="1"/>
    <n v="133"/>
    <x v="5"/>
    <n v="1"/>
    <x v="0"/>
    <n v="60"/>
    <x v="242"/>
    <n v="190068"/>
    <n v="1258"/>
    <n v="20.966666666666665"/>
    <n v="666"/>
    <n v="126585288"/>
  </r>
  <r>
    <x v="349"/>
    <x v="2"/>
    <x v="1"/>
    <x v="44"/>
    <x v="18"/>
    <x v="5"/>
    <n v="131"/>
    <x v="17"/>
    <n v="2"/>
    <x v="1"/>
    <n v="30"/>
    <x v="2"/>
    <n v="159518"/>
    <n v="4809"/>
    <n v="80.150000000000006"/>
    <n v="401"/>
    <n v="63966718"/>
  </r>
  <r>
    <x v="349"/>
    <x v="2"/>
    <x v="1"/>
    <x v="58"/>
    <x v="23"/>
    <x v="3"/>
    <n v="123"/>
    <x v="15"/>
    <n v="2"/>
    <x v="1"/>
    <n v="152"/>
    <x v="207"/>
    <n v="153769"/>
    <n v="3428"/>
    <n v="57.133333333333333"/>
    <n v="466"/>
    <n v="71656354"/>
  </r>
  <r>
    <x v="349"/>
    <x v="2"/>
    <x v="1"/>
    <x v="96"/>
    <x v="22"/>
    <x v="4"/>
    <n v="132"/>
    <x v="18"/>
    <n v="3"/>
    <x v="2"/>
    <n v="215"/>
    <x v="79"/>
    <n v="80582"/>
    <n v="2731"/>
    <n v="45.516666666666666"/>
    <n v="330"/>
    <n v="26592060"/>
  </r>
  <r>
    <x v="350"/>
    <x v="2"/>
    <x v="1"/>
    <x v="267"/>
    <x v="1"/>
    <x v="3"/>
    <n v="114"/>
    <x v="9"/>
    <n v="2"/>
    <x v="1"/>
    <n v="109"/>
    <x v="212"/>
    <n v="540736"/>
    <n v="2734"/>
    <n v="45.56666666666667"/>
    <n v="386"/>
    <n v="208724096"/>
  </r>
  <r>
    <x v="350"/>
    <x v="2"/>
    <x v="1"/>
    <x v="141"/>
    <x v="11"/>
    <x v="4"/>
    <n v="113"/>
    <x v="14"/>
    <n v="3"/>
    <x v="2"/>
    <n v="78"/>
    <x v="260"/>
    <n v="504852"/>
    <n v="3013"/>
    <n v="50.216666666666669"/>
    <n v="279"/>
    <n v="140853708"/>
  </r>
  <r>
    <x v="350"/>
    <x v="2"/>
    <x v="1"/>
    <x v="183"/>
    <x v="0"/>
    <x v="4"/>
    <n v="117"/>
    <x v="12"/>
    <n v="2"/>
    <x v="1"/>
    <n v="242"/>
    <x v="105"/>
    <n v="463461"/>
    <n v="2312"/>
    <n v="38.533333333333331"/>
    <n v="369"/>
    <n v="171017109"/>
  </r>
  <r>
    <x v="350"/>
    <x v="2"/>
    <x v="1"/>
    <x v="53"/>
    <x v="19"/>
    <x v="3"/>
    <n v="132"/>
    <x v="18"/>
    <n v="2"/>
    <x v="1"/>
    <n v="223"/>
    <x v="254"/>
    <n v="302030"/>
    <n v="3821"/>
    <n v="63.68333333333333"/>
    <n v="511"/>
    <n v="154337330"/>
  </r>
  <r>
    <x v="350"/>
    <x v="2"/>
    <x v="1"/>
    <x v="180"/>
    <x v="6"/>
    <x v="4"/>
    <n v="123"/>
    <x v="15"/>
    <n v="3"/>
    <x v="2"/>
    <n v="76"/>
    <x v="72"/>
    <n v="280393"/>
    <n v="1827"/>
    <n v="30.45"/>
    <n v="337"/>
    <n v="94492441"/>
  </r>
  <r>
    <x v="350"/>
    <x v="2"/>
    <x v="1"/>
    <x v="310"/>
    <x v="24"/>
    <x v="3"/>
    <n v="130"/>
    <x v="19"/>
    <n v="2"/>
    <x v="1"/>
    <n v="129"/>
    <x v="191"/>
    <n v="140815"/>
    <n v="4711"/>
    <n v="78.516666666666666"/>
    <n v="458"/>
    <n v="64493270"/>
  </r>
  <r>
    <x v="350"/>
    <x v="2"/>
    <x v="1"/>
    <x v="64"/>
    <x v="5"/>
    <x v="4"/>
    <n v="114"/>
    <x v="9"/>
    <n v="2"/>
    <x v="1"/>
    <n v="247"/>
    <x v="6"/>
    <n v="89379"/>
    <n v="1099"/>
    <n v="18.316666666666666"/>
    <n v="669"/>
    <n v="59794551"/>
  </r>
  <r>
    <x v="351"/>
    <x v="2"/>
    <x v="1"/>
    <x v="248"/>
    <x v="29"/>
    <x v="4"/>
    <n v="128"/>
    <x v="11"/>
    <n v="2"/>
    <x v="1"/>
    <n v="83"/>
    <x v="201"/>
    <n v="801313"/>
    <n v="2163"/>
    <n v="36.049999999999997"/>
    <n v="549"/>
    <n v="439920837"/>
  </r>
  <r>
    <x v="351"/>
    <x v="2"/>
    <x v="1"/>
    <x v="38"/>
    <x v="24"/>
    <x v="4"/>
    <n v="114"/>
    <x v="9"/>
    <n v="2"/>
    <x v="1"/>
    <n v="185"/>
    <x v="114"/>
    <n v="765763"/>
    <n v="2329"/>
    <n v="38.81666666666667"/>
    <n v="660"/>
    <n v="505403580"/>
  </r>
  <r>
    <x v="351"/>
    <x v="2"/>
    <x v="1"/>
    <x v="6"/>
    <x v="2"/>
    <x v="3"/>
    <n v="115"/>
    <x v="20"/>
    <n v="1"/>
    <x v="0"/>
    <n v="64"/>
    <x v="199"/>
    <n v="718581"/>
    <n v="3175"/>
    <n v="52.916666666666664"/>
    <n v="321"/>
    <n v="230664501"/>
  </r>
  <r>
    <x v="351"/>
    <x v="2"/>
    <x v="1"/>
    <x v="275"/>
    <x v="2"/>
    <x v="0"/>
    <n v="127"/>
    <x v="8"/>
    <n v="3"/>
    <x v="2"/>
    <n v="186"/>
    <x v="102"/>
    <n v="676281"/>
    <n v="871"/>
    <n v="14.516666666666667"/>
    <n v="357"/>
    <n v="241432317"/>
  </r>
  <r>
    <x v="351"/>
    <x v="2"/>
    <x v="1"/>
    <x v="92"/>
    <x v="9"/>
    <x v="4"/>
    <n v="116"/>
    <x v="13"/>
    <n v="2"/>
    <x v="1"/>
    <n v="195"/>
    <x v="12"/>
    <n v="476745"/>
    <n v="668"/>
    <n v="11.133333333333333"/>
    <n v="697"/>
    <n v="332291265"/>
  </r>
  <r>
    <x v="351"/>
    <x v="2"/>
    <x v="1"/>
    <x v="27"/>
    <x v="15"/>
    <x v="4"/>
    <n v="121"/>
    <x v="21"/>
    <n v="2"/>
    <x v="1"/>
    <n v="96"/>
    <x v="42"/>
    <n v="410674"/>
    <n v="4086"/>
    <n v="68.099999999999994"/>
    <n v="393"/>
    <n v="161394882"/>
  </r>
  <r>
    <x v="351"/>
    <x v="2"/>
    <x v="1"/>
    <x v="142"/>
    <x v="25"/>
    <x v="4"/>
    <n v="116"/>
    <x v="13"/>
    <n v="3"/>
    <x v="2"/>
    <n v="15"/>
    <x v="192"/>
    <n v="384384"/>
    <n v="4233"/>
    <n v="70.55"/>
    <n v="556"/>
    <n v="213717504"/>
  </r>
  <r>
    <x v="351"/>
    <x v="2"/>
    <x v="1"/>
    <x v="227"/>
    <x v="20"/>
    <x v="4"/>
    <n v="132"/>
    <x v="18"/>
    <n v="1"/>
    <x v="0"/>
    <n v="31"/>
    <x v="226"/>
    <n v="319678"/>
    <n v="144"/>
    <n v="2.4"/>
    <n v="316"/>
    <n v="101018248"/>
  </r>
  <r>
    <x v="351"/>
    <x v="2"/>
    <x v="1"/>
    <x v="251"/>
    <x v="7"/>
    <x v="3"/>
    <n v="120"/>
    <x v="3"/>
    <n v="1"/>
    <x v="0"/>
    <n v="159"/>
    <x v="139"/>
    <n v="184141"/>
    <n v="3851"/>
    <n v="64.183333333333337"/>
    <n v="505"/>
    <n v="92991205"/>
  </r>
  <r>
    <x v="351"/>
    <x v="2"/>
    <x v="1"/>
    <x v="25"/>
    <x v="1"/>
    <x v="3"/>
    <n v="113"/>
    <x v="14"/>
    <n v="1"/>
    <x v="0"/>
    <n v="112"/>
    <x v="158"/>
    <n v="2499"/>
    <n v="3929"/>
    <n v="65.483333333333334"/>
    <n v="370"/>
    <n v="924630"/>
  </r>
  <r>
    <x v="352"/>
    <x v="2"/>
    <x v="1"/>
    <x v="173"/>
    <x v="10"/>
    <x v="0"/>
    <n v="131"/>
    <x v="17"/>
    <n v="3"/>
    <x v="2"/>
    <n v="32"/>
    <x v="31"/>
    <n v="994833"/>
    <n v="1621"/>
    <n v="27.016666666666666"/>
    <n v="602"/>
    <n v="598889466"/>
  </r>
  <r>
    <x v="352"/>
    <x v="2"/>
    <x v="1"/>
    <x v="298"/>
    <x v="4"/>
    <x v="0"/>
    <n v="119"/>
    <x v="1"/>
    <n v="2"/>
    <x v="1"/>
    <n v="18"/>
    <x v="39"/>
    <n v="946132"/>
    <n v="4189"/>
    <n v="69.816666666666663"/>
    <n v="640"/>
    <n v="605524480"/>
  </r>
  <r>
    <x v="352"/>
    <x v="2"/>
    <x v="1"/>
    <x v="308"/>
    <x v="23"/>
    <x v="3"/>
    <n v="123"/>
    <x v="15"/>
    <n v="2"/>
    <x v="1"/>
    <n v="94"/>
    <x v="124"/>
    <n v="889756"/>
    <n v="3657"/>
    <n v="60.95"/>
    <n v="386"/>
    <n v="343445816"/>
  </r>
  <r>
    <x v="352"/>
    <x v="2"/>
    <x v="1"/>
    <x v="185"/>
    <x v="6"/>
    <x v="0"/>
    <n v="133"/>
    <x v="5"/>
    <n v="1"/>
    <x v="0"/>
    <n v="152"/>
    <x v="207"/>
    <n v="887133"/>
    <n v="3191"/>
    <n v="53.18333333333333"/>
    <n v="633"/>
    <n v="561555189"/>
  </r>
  <r>
    <x v="352"/>
    <x v="2"/>
    <x v="1"/>
    <x v="299"/>
    <x v="25"/>
    <x v="3"/>
    <n v="124"/>
    <x v="4"/>
    <n v="1"/>
    <x v="0"/>
    <n v="97"/>
    <x v="181"/>
    <n v="762884"/>
    <n v="1237"/>
    <n v="20.616666666666667"/>
    <n v="419"/>
    <n v="319648396"/>
  </r>
  <r>
    <x v="352"/>
    <x v="2"/>
    <x v="1"/>
    <x v="244"/>
    <x v="14"/>
    <x v="0"/>
    <n v="127"/>
    <x v="8"/>
    <n v="3"/>
    <x v="2"/>
    <n v="98"/>
    <x v="241"/>
    <n v="136395"/>
    <n v="3320"/>
    <n v="55.333333333333336"/>
    <n v="371"/>
    <n v="50602545"/>
  </r>
  <r>
    <x v="352"/>
    <x v="2"/>
    <x v="1"/>
    <x v="221"/>
    <x v="24"/>
    <x v="4"/>
    <n v="129"/>
    <x v="0"/>
    <n v="2"/>
    <x v="1"/>
    <n v="178"/>
    <x v="216"/>
    <n v="111486"/>
    <n v="3297"/>
    <n v="54.95"/>
    <n v="530"/>
    <n v="59087580"/>
  </r>
  <r>
    <x v="352"/>
    <x v="2"/>
    <x v="1"/>
    <x v="71"/>
    <x v="27"/>
    <x v="0"/>
    <n v="125"/>
    <x v="2"/>
    <n v="1"/>
    <x v="0"/>
    <n v="155"/>
    <x v="73"/>
    <n v="24296"/>
    <n v="4618"/>
    <n v="76.966666666666669"/>
    <n v="534"/>
    <n v="12974064"/>
  </r>
  <r>
    <x v="353"/>
    <x v="2"/>
    <x v="1"/>
    <x v="76"/>
    <x v="21"/>
    <x v="3"/>
    <n v="133"/>
    <x v="5"/>
    <n v="1"/>
    <x v="0"/>
    <n v="90"/>
    <x v="70"/>
    <n v="966092"/>
    <n v="2425"/>
    <n v="40.416666666666664"/>
    <n v="325"/>
    <n v="313979900"/>
  </r>
  <r>
    <x v="353"/>
    <x v="2"/>
    <x v="1"/>
    <x v="172"/>
    <x v="12"/>
    <x v="3"/>
    <n v="112"/>
    <x v="16"/>
    <n v="3"/>
    <x v="2"/>
    <n v="83"/>
    <x v="201"/>
    <n v="864000"/>
    <n v="2232"/>
    <n v="37.200000000000003"/>
    <n v="426"/>
    <n v="368064000"/>
  </r>
  <r>
    <x v="353"/>
    <x v="2"/>
    <x v="1"/>
    <x v="77"/>
    <x v="28"/>
    <x v="3"/>
    <n v="133"/>
    <x v="5"/>
    <n v="3"/>
    <x v="2"/>
    <n v="120"/>
    <x v="27"/>
    <n v="621985"/>
    <n v="3503"/>
    <n v="58.383333333333333"/>
    <n v="443"/>
    <n v="275539355"/>
  </r>
  <r>
    <x v="353"/>
    <x v="2"/>
    <x v="1"/>
    <x v="274"/>
    <x v="29"/>
    <x v="3"/>
    <n v="112"/>
    <x v="16"/>
    <n v="3"/>
    <x v="2"/>
    <n v="133"/>
    <x v="4"/>
    <n v="504113"/>
    <n v="575"/>
    <n v="9.5833333333333339"/>
    <n v="352"/>
    <n v="177447776"/>
  </r>
  <r>
    <x v="353"/>
    <x v="2"/>
    <x v="1"/>
    <x v="184"/>
    <x v="26"/>
    <x v="3"/>
    <n v="131"/>
    <x v="17"/>
    <n v="2"/>
    <x v="1"/>
    <n v="158"/>
    <x v="86"/>
    <n v="478863"/>
    <n v="682"/>
    <n v="11.366666666666667"/>
    <n v="341"/>
    <n v="163292283"/>
  </r>
  <r>
    <x v="353"/>
    <x v="2"/>
    <x v="1"/>
    <x v="104"/>
    <x v="21"/>
    <x v="3"/>
    <n v="123"/>
    <x v="15"/>
    <n v="3"/>
    <x v="2"/>
    <n v="124"/>
    <x v="193"/>
    <n v="356479"/>
    <n v="2361"/>
    <n v="39.35"/>
    <n v="589"/>
    <n v="209966131"/>
  </r>
  <r>
    <x v="353"/>
    <x v="2"/>
    <x v="1"/>
    <x v="156"/>
    <x v="4"/>
    <x v="3"/>
    <n v="131"/>
    <x v="17"/>
    <n v="2"/>
    <x v="1"/>
    <n v="150"/>
    <x v="138"/>
    <n v="354761"/>
    <n v="146"/>
    <n v="2.4333333333333331"/>
    <n v="649"/>
    <n v="230239889"/>
  </r>
  <r>
    <x v="353"/>
    <x v="2"/>
    <x v="1"/>
    <x v="43"/>
    <x v="15"/>
    <x v="3"/>
    <n v="116"/>
    <x v="13"/>
    <n v="3"/>
    <x v="2"/>
    <n v="57"/>
    <x v="163"/>
    <n v="337078"/>
    <n v="4935"/>
    <n v="82.25"/>
    <n v="308"/>
    <n v="103820024"/>
  </r>
  <r>
    <x v="353"/>
    <x v="2"/>
    <x v="1"/>
    <x v="170"/>
    <x v="20"/>
    <x v="3"/>
    <n v="125"/>
    <x v="2"/>
    <n v="2"/>
    <x v="1"/>
    <n v="90"/>
    <x v="70"/>
    <n v="220424"/>
    <n v="350"/>
    <n v="5.833333333333333"/>
    <n v="362"/>
    <n v="79793488"/>
  </r>
  <r>
    <x v="353"/>
    <x v="2"/>
    <x v="1"/>
    <x v="263"/>
    <x v="16"/>
    <x v="3"/>
    <n v="125"/>
    <x v="2"/>
    <n v="3"/>
    <x v="2"/>
    <n v="236"/>
    <x v="93"/>
    <n v="158551"/>
    <n v="1308"/>
    <n v="21.8"/>
    <n v="458"/>
    <n v="72616358"/>
  </r>
  <r>
    <x v="353"/>
    <x v="2"/>
    <x v="1"/>
    <x v="211"/>
    <x v="10"/>
    <x v="3"/>
    <n v="116"/>
    <x v="13"/>
    <n v="2"/>
    <x v="1"/>
    <n v="101"/>
    <x v="92"/>
    <n v="87565"/>
    <n v="4563"/>
    <n v="76.05"/>
    <n v="665"/>
    <n v="58230725"/>
  </r>
  <r>
    <x v="354"/>
    <x v="2"/>
    <x v="1"/>
    <x v="210"/>
    <x v="17"/>
    <x v="5"/>
    <n v="131"/>
    <x v="17"/>
    <n v="1"/>
    <x v="0"/>
    <n v="256"/>
    <x v="57"/>
    <n v="889025"/>
    <n v="2508"/>
    <n v="41.8"/>
    <n v="597"/>
    <n v="530747925"/>
  </r>
  <r>
    <x v="354"/>
    <x v="2"/>
    <x v="1"/>
    <x v="232"/>
    <x v="29"/>
    <x v="5"/>
    <n v="126"/>
    <x v="10"/>
    <n v="3"/>
    <x v="2"/>
    <n v="69"/>
    <x v="109"/>
    <n v="840837"/>
    <n v="2205"/>
    <n v="36.75"/>
    <n v="589"/>
    <n v="495252993"/>
  </r>
  <r>
    <x v="354"/>
    <x v="2"/>
    <x v="1"/>
    <x v="287"/>
    <x v="9"/>
    <x v="0"/>
    <n v="113"/>
    <x v="14"/>
    <n v="2"/>
    <x v="1"/>
    <n v="12"/>
    <x v="134"/>
    <n v="840560"/>
    <n v="4892"/>
    <n v="81.533333333333331"/>
    <n v="519"/>
    <n v="436250640"/>
  </r>
  <r>
    <x v="354"/>
    <x v="2"/>
    <x v="1"/>
    <x v="159"/>
    <x v="22"/>
    <x v="4"/>
    <n v="130"/>
    <x v="19"/>
    <n v="1"/>
    <x v="0"/>
    <n v="73"/>
    <x v="16"/>
    <n v="834748"/>
    <n v="4473"/>
    <n v="74.55"/>
    <n v="557"/>
    <n v="464954636"/>
  </r>
  <r>
    <x v="354"/>
    <x v="2"/>
    <x v="1"/>
    <x v="35"/>
    <x v="6"/>
    <x v="0"/>
    <n v="129"/>
    <x v="0"/>
    <n v="3"/>
    <x v="2"/>
    <n v="12"/>
    <x v="134"/>
    <n v="769437"/>
    <n v="474"/>
    <n v="7.9"/>
    <n v="391"/>
    <n v="300849867"/>
  </r>
  <r>
    <x v="354"/>
    <x v="2"/>
    <x v="1"/>
    <x v="245"/>
    <x v="19"/>
    <x v="4"/>
    <n v="126"/>
    <x v="10"/>
    <n v="1"/>
    <x v="0"/>
    <n v="165"/>
    <x v="208"/>
    <n v="754241"/>
    <n v="3909"/>
    <n v="65.150000000000006"/>
    <n v="405"/>
    <n v="305467605"/>
  </r>
  <r>
    <x v="354"/>
    <x v="2"/>
    <x v="1"/>
    <x v="317"/>
    <x v="12"/>
    <x v="0"/>
    <n v="115"/>
    <x v="20"/>
    <n v="3"/>
    <x v="2"/>
    <n v="8"/>
    <x v="153"/>
    <n v="625493"/>
    <n v="4838"/>
    <n v="80.63333333333334"/>
    <n v="663"/>
    <n v="414701859"/>
  </r>
  <r>
    <x v="354"/>
    <x v="2"/>
    <x v="1"/>
    <x v="284"/>
    <x v="23"/>
    <x v="3"/>
    <n v="116"/>
    <x v="13"/>
    <n v="2"/>
    <x v="1"/>
    <n v="263"/>
    <x v="107"/>
    <n v="531209"/>
    <n v="4231"/>
    <n v="70.516666666666666"/>
    <n v="639"/>
    <n v="339442551"/>
  </r>
  <r>
    <x v="354"/>
    <x v="2"/>
    <x v="1"/>
    <x v="109"/>
    <x v="29"/>
    <x v="5"/>
    <n v="117"/>
    <x v="12"/>
    <n v="3"/>
    <x v="2"/>
    <n v="258"/>
    <x v="169"/>
    <n v="344231"/>
    <n v="4055"/>
    <n v="67.583333333333329"/>
    <n v="563"/>
    <n v="193802053"/>
  </r>
  <r>
    <x v="354"/>
    <x v="2"/>
    <x v="1"/>
    <x v="90"/>
    <x v="10"/>
    <x v="0"/>
    <n v="131"/>
    <x v="17"/>
    <n v="1"/>
    <x v="0"/>
    <n v="40"/>
    <x v="80"/>
    <n v="341315"/>
    <n v="1466"/>
    <n v="24.433333333333334"/>
    <n v="573"/>
    <n v="195573495"/>
  </r>
  <r>
    <x v="354"/>
    <x v="2"/>
    <x v="1"/>
    <x v="134"/>
    <x v="24"/>
    <x v="3"/>
    <n v="114"/>
    <x v="9"/>
    <n v="2"/>
    <x v="1"/>
    <n v="197"/>
    <x v="155"/>
    <n v="309917"/>
    <n v="3932"/>
    <n v="65.533333333333331"/>
    <n v="325"/>
    <n v="100723025"/>
  </r>
  <r>
    <x v="354"/>
    <x v="2"/>
    <x v="1"/>
    <x v="198"/>
    <x v="21"/>
    <x v="0"/>
    <n v="114"/>
    <x v="9"/>
    <n v="3"/>
    <x v="2"/>
    <n v="215"/>
    <x v="79"/>
    <n v="234021"/>
    <n v="422"/>
    <n v="7.0333333333333332"/>
    <n v="452"/>
    <n v="105777492"/>
  </r>
  <r>
    <x v="354"/>
    <x v="2"/>
    <x v="1"/>
    <x v="102"/>
    <x v="3"/>
    <x v="5"/>
    <n v="130"/>
    <x v="19"/>
    <n v="2"/>
    <x v="1"/>
    <n v="71"/>
    <x v="175"/>
    <n v="153562"/>
    <n v="1349"/>
    <n v="22.483333333333334"/>
    <n v="622"/>
    <n v="95515564"/>
  </r>
  <r>
    <x v="354"/>
    <x v="2"/>
    <x v="1"/>
    <x v="153"/>
    <x v="23"/>
    <x v="5"/>
    <n v="117"/>
    <x v="12"/>
    <n v="3"/>
    <x v="2"/>
    <n v="168"/>
    <x v="135"/>
    <n v="128114"/>
    <n v="1449"/>
    <n v="24.15"/>
    <n v="553"/>
    <n v="70847042"/>
  </r>
  <r>
    <x v="354"/>
    <x v="2"/>
    <x v="1"/>
    <x v="99"/>
    <x v="14"/>
    <x v="4"/>
    <n v="133"/>
    <x v="5"/>
    <n v="2"/>
    <x v="1"/>
    <n v="82"/>
    <x v="234"/>
    <n v="82309"/>
    <n v="4410"/>
    <n v="73.5"/>
    <n v="653"/>
    <n v="53747777"/>
  </r>
  <r>
    <x v="354"/>
    <x v="2"/>
    <x v="1"/>
    <x v="4"/>
    <x v="9"/>
    <x v="0"/>
    <n v="132"/>
    <x v="18"/>
    <n v="3"/>
    <x v="2"/>
    <n v="203"/>
    <x v="225"/>
    <n v="74316"/>
    <n v="4457"/>
    <n v="74.283333333333331"/>
    <n v="432"/>
    <n v="32104512"/>
  </r>
  <r>
    <x v="354"/>
    <x v="2"/>
    <x v="1"/>
    <x v="64"/>
    <x v="22"/>
    <x v="4"/>
    <n v="116"/>
    <x v="13"/>
    <n v="1"/>
    <x v="0"/>
    <n v="17"/>
    <x v="177"/>
    <n v="9093"/>
    <n v="4879"/>
    <n v="81.316666666666663"/>
    <n v="547"/>
    <n v="4973871"/>
  </r>
  <r>
    <x v="355"/>
    <x v="2"/>
    <x v="1"/>
    <x v="299"/>
    <x v="1"/>
    <x v="4"/>
    <n v="131"/>
    <x v="17"/>
    <n v="2"/>
    <x v="1"/>
    <n v="116"/>
    <x v="257"/>
    <n v="919363"/>
    <n v="4986"/>
    <n v="83.1"/>
    <n v="660"/>
    <n v="606779580"/>
  </r>
  <r>
    <x v="355"/>
    <x v="2"/>
    <x v="1"/>
    <x v="238"/>
    <x v="3"/>
    <x v="5"/>
    <n v="113"/>
    <x v="14"/>
    <n v="2"/>
    <x v="1"/>
    <n v="62"/>
    <x v="60"/>
    <n v="890367"/>
    <n v="1520"/>
    <n v="25.333333333333332"/>
    <n v="414"/>
    <n v="368611938"/>
  </r>
  <r>
    <x v="355"/>
    <x v="2"/>
    <x v="1"/>
    <x v="270"/>
    <x v="14"/>
    <x v="3"/>
    <n v="129"/>
    <x v="0"/>
    <n v="2"/>
    <x v="1"/>
    <n v="204"/>
    <x v="1"/>
    <n v="838587"/>
    <n v="2086"/>
    <n v="34.766666666666666"/>
    <n v="560"/>
    <n v="469608720"/>
  </r>
  <r>
    <x v="355"/>
    <x v="2"/>
    <x v="1"/>
    <x v="48"/>
    <x v="28"/>
    <x v="4"/>
    <n v="124"/>
    <x v="4"/>
    <n v="1"/>
    <x v="0"/>
    <n v="75"/>
    <x v="197"/>
    <n v="778471"/>
    <n v="1828"/>
    <n v="30.466666666666665"/>
    <n v="291"/>
    <n v="226535061"/>
  </r>
  <r>
    <x v="355"/>
    <x v="2"/>
    <x v="1"/>
    <x v="85"/>
    <x v="26"/>
    <x v="5"/>
    <n v="133"/>
    <x v="5"/>
    <n v="3"/>
    <x v="2"/>
    <n v="46"/>
    <x v="255"/>
    <n v="496679"/>
    <n v="2054"/>
    <n v="34.233333333333334"/>
    <n v="511"/>
    <n v="253802969"/>
  </r>
  <r>
    <x v="355"/>
    <x v="2"/>
    <x v="1"/>
    <x v="141"/>
    <x v="23"/>
    <x v="4"/>
    <n v="123"/>
    <x v="15"/>
    <n v="2"/>
    <x v="1"/>
    <n v="118"/>
    <x v="88"/>
    <n v="346018"/>
    <n v="619"/>
    <n v="10.316666666666666"/>
    <n v="563"/>
    <n v="194808134"/>
  </r>
  <r>
    <x v="355"/>
    <x v="2"/>
    <x v="1"/>
    <x v="230"/>
    <x v="16"/>
    <x v="4"/>
    <n v="120"/>
    <x v="3"/>
    <n v="1"/>
    <x v="0"/>
    <n v="267"/>
    <x v="15"/>
    <n v="285918"/>
    <n v="1957"/>
    <n v="32.616666666666667"/>
    <n v="457"/>
    <n v="130664526"/>
  </r>
  <r>
    <x v="355"/>
    <x v="2"/>
    <x v="1"/>
    <x v="55"/>
    <x v="0"/>
    <x v="5"/>
    <n v="133"/>
    <x v="5"/>
    <n v="2"/>
    <x v="1"/>
    <n v="172"/>
    <x v="106"/>
    <n v="167809"/>
    <n v="2475"/>
    <n v="41.25"/>
    <n v="501"/>
    <n v="84072309"/>
  </r>
  <r>
    <x v="355"/>
    <x v="2"/>
    <x v="1"/>
    <x v="274"/>
    <x v="15"/>
    <x v="4"/>
    <n v="133"/>
    <x v="5"/>
    <n v="2"/>
    <x v="1"/>
    <n v="214"/>
    <x v="84"/>
    <n v="78575"/>
    <n v="549"/>
    <n v="9.15"/>
    <n v="545"/>
    <n v="42823375"/>
  </r>
  <r>
    <x v="355"/>
    <x v="2"/>
    <x v="1"/>
    <x v="299"/>
    <x v="25"/>
    <x v="5"/>
    <n v="133"/>
    <x v="5"/>
    <n v="2"/>
    <x v="1"/>
    <n v="242"/>
    <x v="105"/>
    <n v="45444"/>
    <n v="3420"/>
    <n v="57"/>
    <n v="607"/>
    <n v="27584508"/>
  </r>
  <r>
    <x v="356"/>
    <x v="2"/>
    <x v="1"/>
    <x v="17"/>
    <x v="18"/>
    <x v="3"/>
    <n v="119"/>
    <x v="1"/>
    <n v="2"/>
    <x v="1"/>
    <n v="202"/>
    <x v="186"/>
    <n v="760776"/>
    <n v="3253"/>
    <n v="54.216666666666669"/>
    <n v="649"/>
    <n v="493743624"/>
  </r>
  <r>
    <x v="356"/>
    <x v="2"/>
    <x v="1"/>
    <x v="277"/>
    <x v="25"/>
    <x v="4"/>
    <n v="132"/>
    <x v="18"/>
    <n v="3"/>
    <x v="2"/>
    <n v="101"/>
    <x v="92"/>
    <n v="544704"/>
    <n v="5000"/>
    <n v="83.333333333333329"/>
    <n v="497"/>
    <n v="270717888"/>
  </r>
  <r>
    <x v="356"/>
    <x v="2"/>
    <x v="1"/>
    <x v="175"/>
    <x v="24"/>
    <x v="5"/>
    <n v="127"/>
    <x v="8"/>
    <n v="1"/>
    <x v="0"/>
    <n v="244"/>
    <x v="164"/>
    <n v="495963"/>
    <n v="3672"/>
    <n v="61.2"/>
    <n v="492"/>
    <n v="244013796"/>
  </r>
  <r>
    <x v="356"/>
    <x v="2"/>
    <x v="1"/>
    <x v="161"/>
    <x v="17"/>
    <x v="4"/>
    <n v="125"/>
    <x v="2"/>
    <n v="1"/>
    <x v="0"/>
    <n v="250"/>
    <x v="223"/>
    <n v="456376"/>
    <n v="2880"/>
    <n v="48"/>
    <n v="683"/>
    <n v="311704808"/>
  </r>
  <r>
    <x v="356"/>
    <x v="2"/>
    <x v="1"/>
    <x v="158"/>
    <x v="16"/>
    <x v="3"/>
    <n v="112"/>
    <x v="16"/>
    <n v="3"/>
    <x v="2"/>
    <n v="239"/>
    <x v="258"/>
    <n v="371812"/>
    <n v="3876"/>
    <n v="64.599999999999994"/>
    <n v="474"/>
    <n v="176238888"/>
  </r>
  <r>
    <x v="356"/>
    <x v="2"/>
    <x v="1"/>
    <x v="186"/>
    <x v="23"/>
    <x v="3"/>
    <n v="114"/>
    <x v="9"/>
    <n v="2"/>
    <x v="1"/>
    <n v="225"/>
    <x v="203"/>
    <n v="333268"/>
    <n v="2734"/>
    <n v="45.56666666666667"/>
    <n v="317"/>
    <n v="105645956"/>
  </r>
  <r>
    <x v="356"/>
    <x v="2"/>
    <x v="1"/>
    <x v="231"/>
    <x v="16"/>
    <x v="4"/>
    <n v="130"/>
    <x v="19"/>
    <n v="1"/>
    <x v="0"/>
    <n v="193"/>
    <x v="219"/>
    <n v="273785"/>
    <n v="804"/>
    <n v="13.4"/>
    <n v="336"/>
    <n v="91991760"/>
  </r>
  <r>
    <x v="356"/>
    <x v="2"/>
    <x v="1"/>
    <x v="232"/>
    <x v="20"/>
    <x v="3"/>
    <n v="127"/>
    <x v="8"/>
    <n v="3"/>
    <x v="2"/>
    <n v="264"/>
    <x v="9"/>
    <n v="245463"/>
    <n v="488"/>
    <n v="8.1333333333333329"/>
    <n v="582"/>
    <n v="142859466"/>
  </r>
  <r>
    <x v="356"/>
    <x v="2"/>
    <x v="1"/>
    <x v="56"/>
    <x v="24"/>
    <x v="3"/>
    <n v="130"/>
    <x v="19"/>
    <n v="1"/>
    <x v="0"/>
    <n v="215"/>
    <x v="79"/>
    <n v="205510"/>
    <n v="4697"/>
    <n v="78.283333333333331"/>
    <n v="656"/>
    <n v="134814560"/>
  </r>
  <r>
    <x v="357"/>
    <x v="2"/>
    <x v="1"/>
    <x v="131"/>
    <x v="7"/>
    <x v="0"/>
    <n v="116"/>
    <x v="13"/>
    <n v="1"/>
    <x v="0"/>
    <n v="47"/>
    <x v="170"/>
    <n v="914128"/>
    <n v="4775"/>
    <n v="79.583333333333329"/>
    <n v="382"/>
    <n v="349196896"/>
  </r>
  <r>
    <x v="357"/>
    <x v="2"/>
    <x v="1"/>
    <x v="50"/>
    <x v="10"/>
    <x v="4"/>
    <n v="123"/>
    <x v="15"/>
    <n v="1"/>
    <x v="0"/>
    <n v="232"/>
    <x v="215"/>
    <n v="901595"/>
    <n v="3591"/>
    <n v="59.85"/>
    <n v="606"/>
    <n v="546366570"/>
  </r>
  <r>
    <x v="357"/>
    <x v="2"/>
    <x v="1"/>
    <x v="287"/>
    <x v="29"/>
    <x v="0"/>
    <n v="115"/>
    <x v="20"/>
    <n v="2"/>
    <x v="1"/>
    <n v="2"/>
    <x v="77"/>
    <n v="867533"/>
    <n v="3729"/>
    <n v="62.15"/>
    <n v="517"/>
    <n v="448514561"/>
  </r>
  <r>
    <x v="357"/>
    <x v="2"/>
    <x v="1"/>
    <x v="229"/>
    <x v="24"/>
    <x v="3"/>
    <n v="117"/>
    <x v="12"/>
    <n v="2"/>
    <x v="1"/>
    <n v="220"/>
    <x v="104"/>
    <n v="830245"/>
    <n v="3276"/>
    <n v="54.6"/>
    <n v="503"/>
    <n v="417613235"/>
  </r>
  <r>
    <x v="357"/>
    <x v="2"/>
    <x v="1"/>
    <x v="100"/>
    <x v="14"/>
    <x v="3"/>
    <n v="130"/>
    <x v="19"/>
    <n v="2"/>
    <x v="1"/>
    <n v="43"/>
    <x v="210"/>
    <n v="817161"/>
    <n v="1512"/>
    <n v="25.2"/>
    <n v="651"/>
    <n v="531971811"/>
  </r>
  <r>
    <x v="357"/>
    <x v="2"/>
    <x v="1"/>
    <x v="210"/>
    <x v="14"/>
    <x v="0"/>
    <n v="133"/>
    <x v="5"/>
    <n v="1"/>
    <x v="0"/>
    <n v="234"/>
    <x v="78"/>
    <n v="753252"/>
    <n v="1602"/>
    <n v="26.7"/>
    <n v="632"/>
    <n v="476055264"/>
  </r>
  <r>
    <x v="357"/>
    <x v="2"/>
    <x v="1"/>
    <x v="186"/>
    <x v="14"/>
    <x v="0"/>
    <n v="115"/>
    <x v="20"/>
    <n v="3"/>
    <x v="2"/>
    <n v="238"/>
    <x v="238"/>
    <n v="732925"/>
    <n v="4196"/>
    <n v="69.933333333333337"/>
    <n v="490"/>
    <n v="359133250"/>
  </r>
  <r>
    <x v="357"/>
    <x v="2"/>
    <x v="1"/>
    <x v="180"/>
    <x v="6"/>
    <x v="1"/>
    <n v="123"/>
    <x v="15"/>
    <n v="1"/>
    <x v="0"/>
    <n v="24"/>
    <x v="119"/>
    <n v="732109"/>
    <n v="4385"/>
    <n v="73.083333333333329"/>
    <n v="659"/>
    <n v="482459831"/>
  </r>
  <r>
    <x v="357"/>
    <x v="2"/>
    <x v="1"/>
    <x v="185"/>
    <x v="6"/>
    <x v="3"/>
    <n v="117"/>
    <x v="12"/>
    <n v="3"/>
    <x v="2"/>
    <n v="106"/>
    <x v="25"/>
    <n v="677448"/>
    <n v="863"/>
    <n v="14.383333333333333"/>
    <n v="556"/>
    <n v="376661088"/>
  </r>
  <r>
    <x v="357"/>
    <x v="2"/>
    <x v="1"/>
    <x v="285"/>
    <x v="11"/>
    <x v="3"/>
    <n v="112"/>
    <x v="16"/>
    <n v="3"/>
    <x v="2"/>
    <n v="253"/>
    <x v="235"/>
    <n v="641264"/>
    <n v="158"/>
    <n v="2.6333333333333333"/>
    <n v="678"/>
    <n v="434776992"/>
  </r>
  <r>
    <x v="357"/>
    <x v="2"/>
    <x v="1"/>
    <x v="2"/>
    <x v="17"/>
    <x v="3"/>
    <n v="122"/>
    <x v="7"/>
    <n v="3"/>
    <x v="2"/>
    <n v="67"/>
    <x v="263"/>
    <n v="553790"/>
    <n v="4893"/>
    <n v="81.55"/>
    <n v="597"/>
    <n v="330612630"/>
  </r>
  <r>
    <x v="357"/>
    <x v="2"/>
    <x v="1"/>
    <x v="91"/>
    <x v="6"/>
    <x v="3"/>
    <n v="124"/>
    <x v="4"/>
    <n v="2"/>
    <x v="1"/>
    <n v="221"/>
    <x v="262"/>
    <n v="518130"/>
    <n v="3953"/>
    <n v="65.88333333333334"/>
    <n v="523"/>
    <n v="270981990"/>
  </r>
  <r>
    <x v="357"/>
    <x v="2"/>
    <x v="1"/>
    <x v="5"/>
    <x v="18"/>
    <x v="4"/>
    <n v="117"/>
    <x v="12"/>
    <n v="2"/>
    <x v="1"/>
    <n v="72"/>
    <x v="62"/>
    <n v="223112"/>
    <n v="4199"/>
    <n v="69.983333333333334"/>
    <n v="579"/>
    <n v="129181848"/>
  </r>
  <r>
    <x v="357"/>
    <x v="2"/>
    <x v="1"/>
    <x v="22"/>
    <x v="11"/>
    <x v="3"/>
    <n v="133"/>
    <x v="5"/>
    <n v="3"/>
    <x v="2"/>
    <n v="132"/>
    <x v="64"/>
    <n v="117231"/>
    <n v="3595"/>
    <n v="59.916666666666664"/>
    <n v="670"/>
    <n v="78544770"/>
  </r>
  <r>
    <x v="358"/>
    <x v="2"/>
    <x v="1"/>
    <x v="72"/>
    <x v="6"/>
    <x v="3"/>
    <n v="122"/>
    <x v="7"/>
    <n v="3"/>
    <x v="2"/>
    <n v="91"/>
    <x v="18"/>
    <n v="982237"/>
    <n v="1265"/>
    <n v="21.083333333333332"/>
    <n v="278"/>
    <n v="273061886"/>
  </r>
  <r>
    <x v="358"/>
    <x v="2"/>
    <x v="1"/>
    <x v="235"/>
    <x v="7"/>
    <x v="5"/>
    <n v="118"/>
    <x v="6"/>
    <n v="2"/>
    <x v="1"/>
    <n v="21"/>
    <x v="195"/>
    <n v="888909"/>
    <n v="4232"/>
    <n v="70.533333333333331"/>
    <n v="513"/>
    <n v="456010317"/>
  </r>
  <r>
    <x v="358"/>
    <x v="2"/>
    <x v="1"/>
    <x v="211"/>
    <x v="12"/>
    <x v="4"/>
    <n v="118"/>
    <x v="6"/>
    <n v="3"/>
    <x v="2"/>
    <n v="267"/>
    <x v="15"/>
    <n v="878381"/>
    <n v="4906"/>
    <n v="81.766666666666666"/>
    <n v="333"/>
    <n v="292500873"/>
  </r>
  <r>
    <x v="358"/>
    <x v="2"/>
    <x v="1"/>
    <x v="167"/>
    <x v="6"/>
    <x v="1"/>
    <n v="118"/>
    <x v="6"/>
    <n v="1"/>
    <x v="0"/>
    <n v="91"/>
    <x v="18"/>
    <n v="825365"/>
    <n v="2555"/>
    <n v="42.583333333333336"/>
    <n v="422"/>
    <n v="348304030"/>
  </r>
  <r>
    <x v="358"/>
    <x v="2"/>
    <x v="1"/>
    <x v="100"/>
    <x v="17"/>
    <x v="4"/>
    <n v="113"/>
    <x v="14"/>
    <n v="1"/>
    <x v="0"/>
    <n v="266"/>
    <x v="250"/>
    <n v="801747"/>
    <n v="1700"/>
    <n v="28.333333333333332"/>
    <n v="409"/>
    <n v="327914523"/>
  </r>
  <r>
    <x v="358"/>
    <x v="2"/>
    <x v="1"/>
    <x v="85"/>
    <x v="7"/>
    <x v="4"/>
    <n v="118"/>
    <x v="6"/>
    <n v="1"/>
    <x v="0"/>
    <n v="63"/>
    <x v="54"/>
    <n v="784523"/>
    <n v="247"/>
    <n v="4.1166666666666663"/>
    <n v="642"/>
    <n v="503663766"/>
  </r>
  <r>
    <x v="358"/>
    <x v="2"/>
    <x v="1"/>
    <x v="94"/>
    <x v="5"/>
    <x v="4"/>
    <n v="133"/>
    <x v="5"/>
    <n v="1"/>
    <x v="0"/>
    <n v="204"/>
    <x v="1"/>
    <n v="690442"/>
    <n v="1480"/>
    <n v="24.666666666666668"/>
    <n v="444"/>
    <n v="306556248"/>
  </r>
  <r>
    <x v="358"/>
    <x v="2"/>
    <x v="1"/>
    <x v="101"/>
    <x v="3"/>
    <x v="1"/>
    <n v="117"/>
    <x v="12"/>
    <n v="2"/>
    <x v="1"/>
    <n v="178"/>
    <x v="216"/>
    <n v="454994"/>
    <n v="1367"/>
    <n v="22.783333333333335"/>
    <n v="561"/>
    <n v="255251634"/>
  </r>
  <r>
    <x v="358"/>
    <x v="2"/>
    <x v="1"/>
    <x v="27"/>
    <x v="1"/>
    <x v="4"/>
    <n v="120"/>
    <x v="3"/>
    <n v="1"/>
    <x v="0"/>
    <n v="11"/>
    <x v="115"/>
    <n v="384428"/>
    <n v="3317"/>
    <n v="55.283333333333331"/>
    <n v="320"/>
    <n v="123016960"/>
  </r>
  <r>
    <x v="358"/>
    <x v="2"/>
    <x v="1"/>
    <x v="114"/>
    <x v="16"/>
    <x v="0"/>
    <n v="131"/>
    <x v="17"/>
    <n v="3"/>
    <x v="2"/>
    <n v="208"/>
    <x v="26"/>
    <n v="236881"/>
    <n v="2349"/>
    <n v="39.15"/>
    <n v="421"/>
    <n v="99726901"/>
  </r>
  <r>
    <x v="358"/>
    <x v="2"/>
    <x v="1"/>
    <x v="234"/>
    <x v="7"/>
    <x v="4"/>
    <n v="133"/>
    <x v="5"/>
    <n v="3"/>
    <x v="2"/>
    <n v="112"/>
    <x v="158"/>
    <n v="151712"/>
    <n v="784"/>
    <n v="13.066666666666666"/>
    <n v="611"/>
    <n v="92696032"/>
  </r>
  <r>
    <x v="358"/>
    <x v="2"/>
    <x v="1"/>
    <x v="93"/>
    <x v="29"/>
    <x v="4"/>
    <n v="119"/>
    <x v="1"/>
    <n v="2"/>
    <x v="1"/>
    <n v="112"/>
    <x v="158"/>
    <n v="37821"/>
    <n v="2348"/>
    <n v="39.133333333333333"/>
    <n v="596"/>
    <n v="22541316"/>
  </r>
  <r>
    <x v="359"/>
    <x v="2"/>
    <x v="1"/>
    <x v="231"/>
    <x v="15"/>
    <x v="3"/>
    <n v="131"/>
    <x v="17"/>
    <n v="1"/>
    <x v="0"/>
    <n v="155"/>
    <x v="73"/>
    <n v="851915"/>
    <n v="4270"/>
    <n v="71.166666666666671"/>
    <n v="694"/>
    <n v="591229010"/>
  </r>
  <r>
    <x v="359"/>
    <x v="2"/>
    <x v="1"/>
    <x v="97"/>
    <x v="20"/>
    <x v="3"/>
    <n v="119"/>
    <x v="1"/>
    <n v="2"/>
    <x v="1"/>
    <n v="26"/>
    <x v="182"/>
    <n v="604732"/>
    <n v="1698"/>
    <n v="28.3"/>
    <n v="517"/>
    <n v="312646444"/>
  </r>
  <r>
    <x v="359"/>
    <x v="2"/>
    <x v="1"/>
    <x v="229"/>
    <x v="16"/>
    <x v="3"/>
    <n v="122"/>
    <x v="7"/>
    <n v="2"/>
    <x v="1"/>
    <n v="133"/>
    <x v="4"/>
    <n v="54650"/>
    <n v="4522"/>
    <n v="75.36666666666666"/>
    <n v="550"/>
    <n v="30057500"/>
  </r>
  <r>
    <x v="360"/>
    <x v="2"/>
    <x v="1"/>
    <x v="231"/>
    <x v="1"/>
    <x v="5"/>
    <n v="129"/>
    <x v="0"/>
    <n v="2"/>
    <x v="1"/>
    <n v="212"/>
    <x v="221"/>
    <n v="981478"/>
    <n v="3202"/>
    <n v="53.366666666666667"/>
    <n v="564"/>
    <n v="553553592"/>
  </r>
  <r>
    <x v="360"/>
    <x v="2"/>
    <x v="1"/>
    <x v="43"/>
    <x v="8"/>
    <x v="3"/>
    <n v="125"/>
    <x v="2"/>
    <n v="2"/>
    <x v="1"/>
    <n v="36"/>
    <x v="229"/>
    <n v="964789"/>
    <n v="599"/>
    <n v="9.9833333333333325"/>
    <n v="640"/>
    <n v="617464960"/>
  </r>
  <r>
    <x v="360"/>
    <x v="2"/>
    <x v="1"/>
    <x v="302"/>
    <x v="28"/>
    <x v="4"/>
    <n v="129"/>
    <x v="0"/>
    <n v="1"/>
    <x v="0"/>
    <n v="236"/>
    <x v="93"/>
    <n v="930710"/>
    <n v="2927"/>
    <n v="48.783333333333331"/>
    <n v="665"/>
    <n v="618922150"/>
  </r>
  <r>
    <x v="360"/>
    <x v="2"/>
    <x v="1"/>
    <x v="152"/>
    <x v="19"/>
    <x v="3"/>
    <n v="126"/>
    <x v="10"/>
    <n v="1"/>
    <x v="0"/>
    <n v="219"/>
    <x v="74"/>
    <n v="923154"/>
    <n v="3902"/>
    <n v="65.033333333333331"/>
    <n v="478"/>
    <n v="441267612"/>
  </r>
  <r>
    <x v="360"/>
    <x v="2"/>
    <x v="1"/>
    <x v="6"/>
    <x v="13"/>
    <x v="3"/>
    <n v="124"/>
    <x v="4"/>
    <n v="2"/>
    <x v="1"/>
    <n v="205"/>
    <x v="44"/>
    <n v="721169"/>
    <n v="1309"/>
    <n v="21.816666666666666"/>
    <n v="496"/>
    <n v="357699824"/>
  </r>
  <r>
    <x v="360"/>
    <x v="2"/>
    <x v="1"/>
    <x v="145"/>
    <x v="10"/>
    <x v="3"/>
    <n v="125"/>
    <x v="2"/>
    <n v="1"/>
    <x v="0"/>
    <n v="150"/>
    <x v="138"/>
    <n v="696512"/>
    <n v="2335"/>
    <n v="38.916666666666664"/>
    <n v="407"/>
    <n v="283480384"/>
  </r>
  <r>
    <x v="360"/>
    <x v="2"/>
    <x v="1"/>
    <x v="293"/>
    <x v="27"/>
    <x v="0"/>
    <n v="121"/>
    <x v="21"/>
    <n v="3"/>
    <x v="2"/>
    <n v="166"/>
    <x v="0"/>
    <n v="631689"/>
    <n v="2112"/>
    <n v="35.200000000000003"/>
    <n v="518"/>
    <n v="327214902"/>
  </r>
  <r>
    <x v="360"/>
    <x v="2"/>
    <x v="1"/>
    <x v="118"/>
    <x v="20"/>
    <x v="4"/>
    <n v="125"/>
    <x v="2"/>
    <n v="3"/>
    <x v="2"/>
    <n v="128"/>
    <x v="172"/>
    <n v="623382"/>
    <n v="1037"/>
    <n v="17.283333333333335"/>
    <n v="370"/>
    <n v="230651340"/>
  </r>
  <r>
    <x v="360"/>
    <x v="2"/>
    <x v="1"/>
    <x v="99"/>
    <x v="18"/>
    <x v="4"/>
    <n v="127"/>
    <x v="8"/>
    <n v="1"/>
    <x v="0"/>
    <n v="214"/>
    <x v="84"/>
    <n v="608738"/>
    <n v="4374"/>
    <n v="72.900000000000006"/>
    <n v="665"/>
    <n v="404810770"/>
  </r>
  <r>
    <x v="360"/>
    <x v="2"/>
    <x v="1"/>
    <x v="173"/>
    <x v="17"/>
    <x v="5"/>
    <n v="125"/>
    <x v="2"/>
    <n v="1"/>
    <x v="0"/>
    <n v="162"/>
    <x v="68"/>
    <n v="585812"/>
    <n v="3692"/>
    <n v="61.533333333333331"/>
    <n v="569"/>
    <n v="333327028"/>
  </r>
  <r>
    <x v="360"/>
    <x v="2"/>
    <x v="1"/>
    <x v="183"/>
    <x v="22"/>
    <x v="5"/>
    <n v="118"/>
    <x v="6"/>
    <n v="1"/>
    <x v="0"/>
    <n v="127"/>
    <x v="251"/>
    <n v="426033"/>
    <n v="4814"/>
    <n v="80.233333333333334"/>
    <n v="328"/>
    <n v="139738824"/>
  </r>
  <r>
    <x v="360"/>
    <x v="2"/>
    <x v="1"/>
    <x v="79"/>
    <x v="11"/>
    <x v="4"/>
    <n v="126"/>
    <x v="10"/>
    <n v="2"/>
    <x v="1"/>
    <n v="73"/>
    <x v="16"/>
    <n v="145884"/>
    <n v="1663"/>
    <n v="27.716666666666665"/>
    <n v="437"/>
    <n v="63751308"/>
  </r>
  <r>
    <x v="360"/>
    <x v="2"/>
    <x v="1"/>
    <x v="267"/>
    <x v="0"/>
    <x v="4"/>
    <n v="131"/>
    <x v="17"/>
    <n v="1"/>
    <x v="0"/>
    <n v="196"/>
    <x v="112"/>
    <n v="71146"/>
    <n v="4283"/>
    <n v="71.38333333333334"/>
    <n v="505"/>
    <n v="35928730"/>
  </r>
  <r>
    <x v="360"/>
    <x v="2"/>
    <x v="1"/>
    <x v="90"/>
    <x v="23"/>
    <x v="4"/>
    <n v="130"/>
    <x v="19"/>
    <n v="2"/>
    <x v="1"/>
    <n v="113"/>
    <x v="21"/>
    <n v="29246"/>
    <n v="1363"/>
    <n v="22.716666666666665"/>
    <n v="617"/>
    <n v="18044782"/>
  </r>
  <r>
    <x v="361"/>
    <x v="2"/>
    <x v="1"/>
    <x v="295"/>
    <x v="1"/>
    <x v="1"/>
    <n v="131"/>
    <x v="17"/>
    <n v="2"/>
    <x v="1"/>
    <n v="152"/>
    <x v="207"/>
    <n v="939492"/>
    <n v="259"/>
    <n v="4.3166666666666664"/>
    <n v="332"/>
    <n v="311911344"/>
  </r>
  <r>
    <x v="361"/>
    <x v="2"/>
    <x v="1"/>
    <x v="294"/>
    <x v="4"/>
    <x v="4"/>
    <n v="120"/>
    <x v="3"/>
    <n v="1"/>
    <x v="0"/>
    <n v="185"/>
    <x v="114"/>
    <n v="784327"/>
    <n v="1784"/>
    <n v="29.733333333333334"/>
    <n v="348"/>
    <n v="272945796"/>
  </r>
  <r>
    <x v="361"/>
    <x v="2"/>
    <x v="1"/>
    <x v="12"/>
    <x v="7"/>
    <x v="4"/>
    <n v="118"/>
    <x v="6"/>
    <n v="2"/>
    <x v="1"/>
    <n v="27"/>
    <x v="38"/>
    <n v="761554"/>
    <n v="2519"/>
    <n v="41.983333333333334"/>
    <n v="395"/>
    <n v="300813830"/>
  </r>
  <r>
    <x v="361"/>
    <x v="2"/>
    <x v="1"/>
    <x v="229"/>
    <x v="15"/>
    <x v="4"/>
    <n v="126"/>
    <x v="10"/>
    <n v="1"/>
    <x v="0"/>
    <n v="27"/>
    <x v="38"/>
    <n v="548014"/>
    <n v="300"/>
    <n v="5"/>
    <n v="487"/>
    <n v="266882818"/>
  </r>
  <r>
    <x v="361"/>
    <x v="2"/>
    <x v="1"/>
    <x v="53"/>
    <x v="0"/>
    <x v="1"/>
    <n v="123"/>
    <x v="15"/>
    <n v="2"/>
    <x v="1"/>
    <n v="202"/>
    <x v="186"/>
    <n v="423505"/>
    <n v="2371"/>
    <n v="39.516666666666666"/>
    <n v="428"/>
    <n v="181260140"/>
  </r>
  <r>
    <x v="361"/>
    <x v="2"/>
    <x v="1"/>
    <x v="295"/>
    <x v="16"/>
    <x v="4"/>
    <n v="127"/>
    <x v="8"/>
    <n v="2"/>
    <x v="1"/>
    <n v="192"/>
    <x v="99"/>
    <n v="308349"/>
    <n v="3460"/>
    <n v="57.666666666666664"/>
    <n v="649"/>
    <n v="200118501"/>
  </r>
  <r>
    <x v="361"/>
    <x v="2"/>
    <x v="1"/>
    <x v="183"/>
    <x v="15"/>
    <x v="5"/>
    <n v="120"/>
    <x v="3"/>
    <n v="2"/>
    <x v="1"/>
    <n v="111"/>
    <x v="49"/>
    <n v="230960"/>
    <n v="3165"/>
    <n v="52.75"/>
    <n v="691"/>
    <n v="159593360"/>
  </r>
  <r>
    <x v="361"/>
    <x v="2"/>
    <x v="1"/>
    <x v="266"/>
    <x v="0"/>
    <x v="4"/>
    <n v="123"/>
    <x v="15"/>
    <n v="3"/>
    <x v="2"/>
    <n v="140"/>
    <x v="123"/>
    <n v="87878"/>
    <n v="4561"/>
    <n v="76.016666666666666"/>
    <n v="488"/>
    <n v="42884464"/>
  </r>
  <r>
    <x v="362"/>
    <x v="2"/>
    <x v="1"/>
    <x v="207"/>
    <x v="20"/>
    <x v="4"/>
    <n v="125"/>
    <x v="2"/>
    <n v="1"/>
    <x v="0"/>
    <n v="122"/>
    <x v="166"/>
    <n v="894374"/>
    <n v="841"/>
    <n v="14.016666666666667"/>
    <n v="685"/>
    <n v="612646190"/>
  </r>
  <r>
    <x v="362"/>
    <x v="2"/>
    <x v="1"/>
    <x v="163"/>
    <x v="7"/>
    <x v="3"/>
    <n v="115"/>
    <x v="20"/>
    <n v="3"/>
    <x v="2"/>
    <n v="226"/>
    <x v="179"/>
    <n v="803999"/>
    <n v="2683"/>
    <n v="44.716666666666669"/>
    <n v="693"/>
    <n v="557171307"/>
  </r>
  <r>
    <x v="362"/>
    <x v="2"/>
    <x v="1"/>
    <x v="267"/>
    <x v="7"/>
    <x v="4"/>
    <n v="128"/>
    <x v="11"/>
    <n v="1"/>
    <x v="0"/>
    <n v="1"/>
    <x v="232"/>
    <n v="680317"/>
    <n v="535"/>
    <n v="8.9166666666666661"/>
    <n v="476"/>
    <n v="323830892"/>
  </r>
  <r>
    <x v="362"/>
    <x v="2"/>
    <x v="1"/>
    <x v="168"/>
    <x v="14"/>
    <x v="4"/>
    <n v="126"/>
    <x v="10"/>
    <n v="2"/>
    <x v="1"/>
    <n v="233"/>
    <x v="218"/>
    <n v="492393"/>
    <n v="389"/>
    <n v="6.4833333333333334"/>
    <n v="506"/>
    <n v="249150858"/>
  </r>
  <r>
    <x v="362"/>
    <x v="2"/>
    <x v="1"/>
    <x v="43"/>
    <x v="24"/>
    <x v="0"/>
    <n v="127"/>
    <x v="8"/>
    <n v="1"/>
    <x v="0"/>
    <n v="150"/>
    <x v="138"/>
    <n v="397897"/>
    <n v="1205"/>
    <n v="20.083333333333332"/>
    <n v="696"/>
    <n v="276936312"/>
  </r>
  <r>
    <x v="362"/>
    <x v="2"/>
    <x v="1"/>
    <x v="238"/>
    <x v="24"/>
    <x v="4"/>
    <n v="126"/>
    <x v="10"/>
    <n v="3"/>
    <x v="2"/>
    <n v="247"/>
    <x v="6"/>
    <n v="390184"/>
    <n v="3994"/>
    <n v="66.566666666666663"/>
    <n v="344"/>
    <n v="134223296"/>
  </r>
  <r>
    <x v="362"/>
    <x v="2"/>
    <x v="1"/>
    <x v="227"/>
    <x v="6"/>
    <x v="4"/>
    <n v="115"/>
    <x v="20"/>
    <n v="2"/>
    <x v="1"/>
    <n v="196"/>
    <x v="112"/>
    <n v="348160"/>
    <n v="4194"/>
    <n v="69.900000000000006"/>
    <n v="329"/>
    <n v="114544640"/>
  </r>
  <r>
    <x v="362"/>
    <x v="2"/>
    <x v="1"/>
    <x v="292"/>
    <x v="0"/>
    <x v="0"/>
    <n v="123"/>
    <x v="15"/>
    <n v="2"/>
    <x v="1"/>
    <n v="256"/>
    <x v="57"/>
    <n v="336525"/>
    <n v="4017"/>
    <n v="66.95"/>
    <n v="523"/>
    <n v="176002575"/>
  </r>
  <r>
    <x v="362"/>
    <x v="2"/>
    <x v="1"/>
    <x v="165"/>
    <x v="3"/>
    <x v="1"/>
    <n v="124"/>
    <x v="4"/>
    <n v="2"/>
    <x v="1"/>
    <n v="197"/>
    <x v="155"/>
    <n v="323819"/>
    <n v="590"/>
    <n v="9.8333333333333339"/>
    <n v="539"/>
    <n v="174538441"/>
  </r>
  <r>
    <x v="362"/>
    <x v="2"/>
    <x v="1"/>
    <x v="101"/>
    <x v="5"/>
    <x v="3"/>
    <n v="124"/>
    <x v="4"/>
    <n v="1"/>
    <x v="0"/>
    <n v="233"/>
    <x v="218"/>
    <n v="271197"/>
    <n v="4955"/>
    <n v="82.583333333333329"/>
    <n v="524"/>
    <n v="142107228"/>
  </r>
  <r>
    <x v="362"/>
    <x v="2"/>
    <x v="1"/>
    <x v="207"/>
    <x v="21"/>
    <x v="1"/>
    <n v="133"/>
    <x v="5"/>
    <n v="2"/>
    <x v="1"/>
    <n v="108"/>
    <x v="214"/>
    <n v="118970"/>
    <n v="1826"/>
    <n v="30.433333333333334"/>
    <n v="459"/>
    <n v="54607230"/>
  </r>
  <r>
    <x v="362"/>
    <x v="2"/>
    <x v="1"/>
    <x v="158"/>
    <x v="17"/>
    <x v="3"/>
    <n v="120"/>
    <x v="3"/>
    <n v="1"/>
    <x v="0"/>
    <n v="143"/>
    <x v="111"/>
    <n v="118269"/>
    <n v="3033"/>
    <n v="50.55"/>
    <n v="306"/>
    <n v="36190314"/>
  </r>
  <r>
    <x v="362"/>
    <x v="2"/>
    <x v="1"/>
    <x v="193"/>
    <x v="6"/>
    <x v="0"/>
    <n v="131"/>
    <x v="17"/>
    <n v="1"/>
    <x v="0"/>
    <n v="238"/>
    <x v="238"/>
    <n v="98566"/>
    <n v="4274"/>
    <n v="71.233333333333334"/>
    <n v="448"/>
    <n v="44157568"/>
  </r>
  <r>
    <x v="362"/>
    <x v="2"/>
    <x v="1"/>
    <x v="221"/>
    <x v="8"/>
    <x v="3"/>
    <n v="124"/>
    <x v="4"/>
    <n v="2"/>
    <x v="1"/>
    <n v="37"/>
    <x v="230"/>
    <n v="90557"/>
    <n v="2612"/>
    <n v="43.533333333333331"/>
    <n v="522"/>
    <n v="47270754"/>
  </r>
  <r>
    <x v="363"/>
    <x v="2"/>
    <x v="1"/>
    <x v="130"/>
    <x v="6"/>
    <x v="4"/>
    <n v="133"/>
    <x v="5"/>
    <n v="1"/>
    <x v="0"/>
    <n v="24"/>
    <x v="119"/>
    <n v="986093"/>
    <n v="4196"/>
    <n v="69.933333333333337"/>
    <n v="330"/>
    <n v="325410690"/>
  </r>
  <r>
    <x v="363"/>
    <x v="2"/>
    <x v="1"/>
    <x v="186"/>
    <x v="29"/>
    <x v="3"/>
    <n v="116"/>
    <x v="13"/>
    <n v="1"/>
    <x v="0"/>
    <n v="103"/>
    <x v="14"/>
    <n v="935084"/>
    <n v="3138"/>
    <n v="52.3"/>
    <n v="426"/>
    <n v="398345784"/>
  </r>
  <r>
    <x v="363"/>
    <x v="2"/>
    <x v="1"/>
    <x v="198"/>
    <x v="25"/>
    <x v="4"/>
    <n v="114"/>
    <x v="9"/>
    <n v="1"/>
    <x v="0"/>
    <n v="89"/>
    <x v="168"/>
    <n v="930407"/>
    <n v="4962"/>
    <n v="82.7"/>
    <n v="619"/>
    <n v="575921933"/>
  </r>
  <r>
    <x v="363"/>
    <x v="2"/>
    <x v="1"/>
    <x v="207"/>
    <x v="3"/>
    <x v="3"/>
    <n v="128"/>
    <x v="11"/>
    <n v="3"/>
    <x v="2"/>
    <n v="147"/>
    <x v="125"/>
    <n v="749408"/>
    <n v="2256"/>
    <n v="37.6"/>
    <n v="535"/>
    <n v="400933280"/>
  </r>
  <r>
    <x v="363"/>
    <x v="2"/>
    <x v="1"/>
    <x v="308"/>
    <x v="7"/>
    <x v="0"/>
    <n v="126"/>
    <x v="10"/>
    <n v="1"/>
    <x v="0"/>
    <n v="29"/>
    <x v="171"/>
    <n v="663821"/>
    <n v="362"/>
    <n v="6.0333333333333332"/>
    <n v="489"/>
    <n v="324608469"/>
  </r>
  <r>
    <x v="363"/>
    <x v="2"/>
    <x v="1"/>
    <x v="193"/>
    <x v="4"/>
    <x v="3"/>
    <n v="128"/>
    <x v="11"/>
    <n v="3"/>
    <x v="2"/>
    <n v="229"/>
    <x v="91"/>
    <n v="322311"/>
    <n v="2247"/>
    <n v="37.450000000000003"/>
    <n v="616"/>
    <n v="198543576"/>
  </r>
  <r>
    <x v="363"/>
    <x v="2"/>
    <x v="1"/>
    <x v="245"/>
    <x v="10"/>
    <x v="3"/>
    <n v="118"/>
    <x v="6"/>
    <n v="1"/>
    <x v="0"/>
    <n v="65"/>
    <x v="167"/>
    <n v="165304"/>
    <n v="4027"/>
    <n v="67.11666666666666"/>
    <n v="459"/>
    <n v="75874536"/>
  </r>
  <r>
    <x v="363"/>
    <x v="2"/>
    <x v="1"/>
    <x v="113"/>
    <x v="5"/>
    <x v="3"/>
    <n v="130"/>
    <x v="19"/>
    <n v="2"/>
    <x v="1"/>
    <n v="165"/>
    <x v="208"/>
    <n v="67005"/>
    <n v="1952"/>
    <n v="32.533333333333331"/>
    <n v="491"/>
    <n v="32899455"/>
  </r>
  <r>
    <x v="364"/>
    <x v="2"/>
    <x v="1"/>
    <x v="233"/>
    <x v="21"/>
    <x v="5"/>
    <n v="120"/>
    <x v="3"/>
    <n v="1"/>
    <x v="0"/>
    <n v="243"/>
    <x v="187"/>
    <n v="851488"/>
    <n v="3006"/>
    <n v="50.1"/>
    <n v="498"/>
    <n v="424041024"/>
  </r>
  <r>
    <x v="364"/>
    <x v="2"/>
    <x v="1"/>
    <x v="57"/>
    <x v="16"/>
    <x v="5"/>
    <n v="115"/>
    <x v="20"/>
    <n v="1"/>
    <x v="0"/>
    <n v="10"/>
    <x v="81"/>
    <n v="496684"/>
    <n v="3528"/>
    <n v="58.8"/>
    <n v="441"/>
    <n v="219037644"/>
  </r>
  <r>
    <x v="364"/>
    <x v="2"/>
    <x v="1"/>
    <x v="245"/>
    <x v="7"/>
    <x v="2"/>
    <n v="112"/>
    <x v="16"/>
    <n v="3"/>
    <x v="2"/>
    <n v="75"/>
    <x v="197"/>
    <n v="494023"/>
    <n v="852"/>
    <n v="14.2"/>
    <n v="484"/>
    <n v="239107132"/>
  </r>
  <r>
    <x v="364"/>
    <x v="2"/>
    <x v="1"/>
    <x v="56"/>
    <x v="5"/>
    <x v="3"/>
    <n v="130"/>
    <x v="19"/>
    <n v="1"/>
    <x v="0"/>
    <n v="13"/>
    <x v="200"/>
    <n v="108038"/>
    <n v="1049"/>
    <n v="17.483333333333334"/>
    <n v="668"/>
    <n v="72169384"/>
  </r>
  <r>
    <x v="364"/>
    <x v="2"/>
    <x v="1"/>
    <x v="138"/>
    <x v="12"/>
    <x v="2"/>
    <n v="125"/>
    <x v="2"/>
    <n v="2"/>
    <x v="1"/>
    <n v="24"/>
    <x v="119"/>
    <n v="20277"/>
    <n v="792"/>
    <n v="13.2"/>
    <n v="694"/>
    <n v="14072238"/>
  </r>
  <r>
    <x v="365"/>
    <x v="2"/>
    <x v="1"/>
    <x v="33"/>
    <x v="23"/>
    <x v="3"/>
    <n v="125"/>
    <x v="2"/>
    <n v="1"/>
    <x v="0"/>
    <n v="186"/>
    <x v="102"/>
    <n v="806174"/>
    <n v="2692"/>
    <n v="44.866666666666667"/>
    <n v="326"/>
    <n v="262812724"/>
  </r>
  <r>
    <x v="366"/>
    <x v="2"/>
    <x v="1"/>
    <x v="83"/>
    <x v="22"/>
    <x v="3"/>
    <n v="128"/>
    <x v="11"/>
    <n v="3"/>
    <x v="2"/>
    <n v="167"/>
    <x v="8"/>
    <n v="914783"/>
    <n v="4900"/>
    <n v="81.666666666666671"/>
    <n v="462"/>
    <n v="422629746"/>
  </r>
  <r>
    <x v="366"/>
    <x v="2"/>
    <x v="1"/>
    <x v="172"/>
    <x v="10"/>
    <x v="3"/>
    <n v="125"/>
    <x v="2"/>
    <n v="1"/>
    <x v="0"/>
    <n v="76"/>
    <x v="72"/>
    <n v="557456"/>
    <n v="1549"/>
    <n v="25.816666666666666"/>
    <n v="507"/>
    <n v="282630192"/>
  </r>
  <r>
    <x v="367"/>
    <x v="2"/>
    <x v="1"/>
    <x v="186"/>
    <x v="8"/>
    <x v="0"/>
    <n v="131"/>
    <x v="17"/>
    <n v="2"/>
    <x v="1"/>
    <n v="210"/>
    <x v="206"/>
    <n v="765963"/>
    <n v="4710"/>
    <n v="78.5"/>
    <n v="546"/>
    <n v="418215798"/>
  </r>
  <r>
    <x v="367"/>
    <x v="2"/>
    <x v="1"/>
    <x v="42"/>
    <x v="11"/>
    <x v="5"/>
    <n v="121"/>
    <x v="21"/>
    <n v="1"/>
    <x v="0"/>
    <n v="142"/>
    <x v="213"/>
    <n v="437958"/>
    <n v="932"/>
    <n v="15.533333333333333"/>
    <n v="641"/>
    <n v="280731078"/>
  </r>
  <r>
    <x v="367"/>
    <x v="2"/>
    <x v="1"/>
    <x v="131"/>
    <x v="13"/>
    <x v="0"/>
    <n v="123"/>
    <x v="15"/>
    <n v="3"/>
    <x v="2"/>
    <n v="66"/>
    <x v="71"/>
    <n v="391678"/>
    <n v="2119"/>
    <n v="35.31666666666667"/>
    <n v="333"/>
    <n v="130428774"/>
  </r>
  <r>
    <x v="367"/>
    <x v="2"/>
    <x v="1"/>
    <x v="32"/>
    <x v="6"/>
    <x v="4"/>
    <n v="122"/>
    <x v="7"/>
    <n v="2"/>
    <x v="1"/>
    <n v="9"/>
    <x v="133"/>
    <n v="278467"/>
    <n v="469"/>
    <n v="7.8166666666666664"/>
    <n v="353"/>
    <n v="98298851"/>
  </r>
  <r>
    <x v="367"/>
    <x v="2"/>
    <x v="1"/>
    <x v="55"/>
    <x v="6"/>
    <x v="0"/>
    <n v="119"/>
    <x v="1"/>
    <n v="2"/>
    <x v="1"/>
    <n v="244"/>
    <x v="164"/>
    <n v="237481"/>
    <n v="2549"/>
    <n v="42.483333333333334"/>
    <n v="350"/>
    <n v="83118350"/>
  </r>
  <r>
    <x v="368"/>
    <x v="2"/>
    <x v="1"/>
    <x v="108"/>
    <x v="27"/>
    <x v="3"/>
    <n v="128"/>
    <x v="11"/>
    <n v="2"/>
    <x v="1"/>
    <n v="175"/>
    <x v="178"/>
    <n v="944836"/>
    <n v="3919"/>
    <n v="65.316666666666663"/>
    <n v="523"/>
    <n v="494149228"/>
  </r>
  <r>
    <x v="368"/>
    <x v="2"/>
    <x v="1"/>
    <x v="291"/>
    <x v="26"/>
    <x v="4"/>
    <n v="115"/>
    <x v="20"/>
    <n v="3"/>
    <x v="2"/>
    <n v="66"/>
    <x v="71"/>
    <n v="906572"/>
    <n v="1847"/>
    <n v="30.783333333333335"/>
    <n v="402"/>
    <n v="364441944"/>
  </r>
  <r>
    <x v="368"/>
    <x v="2"/>
    <x v="1"/>
    <x v="308"/>
    <x v="20"/>
    <x v="4"/>
    <n v="114"/>
    <x v="9"/>
    <n v="3"/>
    <x v="2"/>
    <n v="135"/>
    <x v="97"/>
    <n v="827408"/>
    <n v="304"/>
    <n v="5.0666666666666664"/>
    <n v="461"/>
    <n v="381435088"/>
  </r>
  <r>
    <x v="368"/>
    <x v="2"/>
    <x v="1"/>
    <x v="251"/>
    <x v="26"/>
    <x v="4"/>
    <n v="116"/>
    <x v="13"/>
    <n v="3"/>
    <x v="2"/>
    <n v="143"/>
    <x v="111"/>
    <n v="805905"/>
    <n v="1456"/>
    <n v="24.266666666666666"/>
    <n v="552"/>
    <n v="444859560"/>
  </r>
  <r>
    <x v="368"/>
    <x v="2"/>
    <x v="1"/>
    <x v="146"/>
    <x v="11"/>
    <x v="4"/>
    <n v="121"/>
    <x v="21"/>
    <n v="1"/>
    <x v="0"/>
    <n v="130"/>
    <x v="239"/>
    <n v="641413"/>
    <n v="4342"/>
    <n v="72.36666666666666"/>
    <n v="309"/>
    <n v="198196617"/>
  </r>
  <r>
    <x v="368"/>
    <x v="2"/>
    <x v="1"/>
    <x v="5"/>
    <x v="21"/>
    <x v="3"/>
    <n v="118"/>
    <x v="6"/>
    <n v="2"/>
    <x v="1"/>
    <n v="221"/>
    <x v="262"/>
    <n v="466992"/>
    <n v="3463"/>
    <n v="57.716666666666669"/>
    <n v="405"/>
    <n v="189131760"/>
  </r>
  <r>
    <x v="368"/>
    <x v="2"/>
    <x v="1"/>
    <x v="251"/>
    <x v="24"/>
    <x v="4"/>
    <n v="121"/>
    <x v="21"/>
    <n v="1"/>
    <x v="0"/>
    <n v="184"/>
    <x v="145"/>
    <n v="76234"/>
    <n v="803"/>
    <n v="13.383333333333333"/>
    <n v="600"/>
    <n v="45740400"/>
  </r>
  <r>
    <x v="368"/>
    <x v="2"/>
    <x v="1"/>
    <x v="206"/>
    <x v="26"/>
    <x v="4"/>
    <n v="115"/>
    <x v="20"/>
    <n v="3"/>
    <x v="2"/>
    <n v="98"/>
    <x v="241"/>
    <n v="65262"/>
    <n v="4940"/>
    <n v="82.333333333333329"/>
    <n v="601"/>
    <n v="39222462"/>
  </r>
  <r>
    <x v="368"/>
    <x v="2"/>
    <x v="1"/>
    <x v="292"/>
    <x v="5"/>
    <x v="4"/>
    <n v="125"/>
    <x v="2"/>
    <n v="1"/>
    <x v="0"/>
    <n v="54"/>
    <x v="63"/>
    <n v="51643"/>
    <n v="3714"/>
    <n v="61.9"/>
    <n v="482"/>
    <n v="24891926"/>
  </r>
  <r>
    <x v="369"/>
    <x v="2"/>
    <x v="1"/>
    <x v="47"/>
    <x v="7"/>
    <x v="5"/>
    <n v="113"/>
    <x v="14"/>
    <n v="3"/>
    <x v="2"/>
    <n v="88"/>
    <x v="40"/>
    <n v="891543"/>
    <n v="455"/>
    <n v="7.583333333333333"/>
    <n v="379"/>
    <n v="337894797"/>
  </r>
  <r>
    <x v="369"/>
    <x v="2"/>
    <x v="1"/>
    <x v="180"/>
    <x v="25"/>
    <x v="0"/>
    <n v="126"/>
    <x v="10"/>
    <n v="3"/>
    <x v="2"/>
    <n v="207"/>
    <x v="252"/>
    <n v="840471"/>
    <n v="1340"/>
    <n v="22.333333333333332"/>
    <n v="509"/>
    <n v="427799739"/>
  </r>
  <r>
    <x v="369"/>
    <x v="2"/>
    <x v="1"/>
    <x v="109"/>
    <x v="8"/>
    <x v="4"/>
    <n v="114"/>
    <x v="9"/>
    <n v="3"/>
    <x v="2"/>
    <n v="267"/>
    <x v="15"/>
    <n v="811305"/>
    <n v="2286"/>
    <n v="38.1"/>
    <n v="378"/>
    <n v="306673290"/>
  </r>
  <r>
    <x v="369"/>
    <x v="2"/>
    <x v="1"/>
    <x v="200"/>
    <x v="9"/>
    <x v="4"/>
    <n v="126"/>
    <x v="10"/>
    <n v="2"/>
    <x v="1"/>
    <n v="159"/>
    <x v="139"/>
    <n v="410840"/>
    <n v="10"/>
    <n v="0.16666666666666666"/>
    <n v="654"/>
    <n v="268689360"/>
  </r>
  <r>
    <x v="369"/>
    <x v="2"/>
    <x v="1"/>
    <x v="77"/>
    <x v="25"/>
    <x v="5"/>
    <n v="132"/>
    <x v="18"/>
    <n v="2"/>
    <x v="1"/>
    <n v="173"/>
    <x v="28"/>
    <n v="209604"/>
    <n v="2981"/>
    <n v="49.68333333333333"/>
    <n v="282"/>
    <n v="59108328"/>
  </r>
  <r>
    <x v="369"/>
    <x v="2"/>
    <x v="1"/>
    <x v="20"/>
    <x v="24"/>
    <x v="5"/>
    <n v="127"/>
    <x v="8"/>
    <n v="3"/>
    <x v="2"/>
    <n v="60"/>
    <x v="242"/>
    <n v="195546"/>
    <n v="420"/>
    <n v="7"/>
    <n v="627"/>
    <n v="122607342"/>
  </r>
  <r>
    <x v="369"/>
    <x v="2"/>
    <x v="1"/>
    <x v="313"/>
    <x v="19"/>
    <x v="4"/>
    <n v="125"/>
    <x v="2"/>
    <n v="2"/>
    <x v="1"/>
    <n v="218"/>
    <x v="247"/>
    <n v="82591"/>
    <n v="406"/>
    <n v="6.7666666666666666"/>
    <n v="481"/>
    <n v="39726271"/>
  </r>
  <r>
    <x v="370"/>
    <x v="3"/>
    <x v="1"/>
    <x v="55"/>
    <x v="19"/>
    <x v="4"/>
    <n v="113"/>
    <x v="14"/>
    <n v="3"/>
    <x v="2"/>
    <n v="244"/>
    <x v="164"/>
    <n v="981191"/>
    <n v="4199"/>
    <n v="69.983333333333334"/>
    <n v="570"/>
    <n v="559278870"/>
  </r>
  <r>
    <x v="370"/>
    <x v="3"/>
    <x v="1"/>
    <x v="101"/>
    <x v="11"/>
    <x v="5"/>
    <n v="129"/>
    <x v="0"/>
    <n v="2"/>
    <x v="1"/>
    <n v="182"/>
    <x v="103"/>
    <n v="851767"/>
    <n v="1477"/>
    <n v="24.616666666666667"/>
    <n v="375"/>
    <n v="319412625"/>
  </r>
  <r>
    <x v="370"/>
    <x v="3"/>
    <x v="1"/>
    <x v="43"/>
    <x v="23"/>
    <x v="4"/>
    <n v="123"/>
    <x v="15"/>
    <n v="2"/>
    <x v="1"/>
    <n v="190"/>
    <x v="33"/>
    <n v="713287"/>
    <n v="259"/>
    <n v="4.3166666666666664"/>
    <n v="682"/>
    <n v="486461734"/>
  </r>
  <r>
    <x v="370"/>
    <x v="3"/>
    <x v="1"/>
    <x v="279"/>
    <x v="22"/>
    <x v="1"/>
    <n v="120"/>
    <x v="3"/>
    <n v="2"/>
    <x v="1"/>
    <n v="103"/>
    <x v="14"/>
    <n v="680125"/>
    <n v="654"/>
    <n v="10.9"/>
    <n v="524"/>
    <n v="356385500"/>
  </r>
  <r>
    <x v="370"/>
    <x v="3"/>
    <x v="1"/>
    <x v="113"/>
    <x v="5"/>
    <x v="5"/>
    <n v="116"/>
    <x v="13"/>
    <n v="2"/>
    <x v="1"/>
    <n v="63"/>
    <x v="54"/>
    <n v="344588"/>
    <n v="2034"/>
    <n v="33.9"/>
    <n v="304"/>
    <n v="104754752"/>
  </r>
  <r>
    <x v="370"/>
    <x v="3"/>
    <x v="1"/>
    <x v="135"/>
    <x v="21"/>
    <x v="5"/>
    <n v="127"/>
    <x v="8"/>
    <n v="2"/>
    <x v="1"/>
    <n v="122"/>
    <x v="166"/>
    <n v="315154"/>
    <n v="1688"/>
    <n v="28.133333333333333"/>
    <n v="697"/>
    <n v="219662338"/>
  </r>
  <r>
    <x v="370"/>
    <x v="3"/>
    <x v="1"/>
    <x v="213"/>
    <x v="10"/>
    <x v="5"/>
    <n v="122"/>
    <x v="7"/>
    <n v="1"/>
    <x v="0"/>
    <n v="3"/>
    <x v="85"/>
    <n v="306912"/>
    <n v="4957"/>
    <n v="82.61666666666666"/>
    <n v="382"/>
    <n v="117240384"/>
  </r>
  <r>
    <x v="370"/>
    <x v="3"/>
    <x v="1"/>
    <x v="155"/>
    <x v="5"/>
    <x v="4"/>
    <n v="116"/>
    <x v="13"/>
    <n v="2"/>
    <x v="1"/>
    <n v="55"/>
    <x v="43"/>
    <n v="290976"/>
    <n v="2396"/>
    <n v="39.93333333333333"/>
    <n v="418"/>
    <n v="121627968"/>
  </r>
  <r>
    <x v="370"/>
    <x v="3"/>
    <x v="1"/>
    <x v="21"/>
    <x v="7"/>
    <x v="1"/>
    <n v="130"/>
    <x v="19"/>
    <n v="1"/>
    <x v="0"/>
    <n v="81"/>
    <x v="157"/>
    <n v="254483"/>
    <n v="2310"/>
    <n v="38.5"/>
    <n v="353"/>
    <n v="89832499"/>
  </r>
  <r>
    <x v="370"/>
    <x v="3"/>
    <x v="1"/>
    <x v="91"/>
    <x v="20"/>
    <x v="5"/>
    <n v="112"/>
    <x v="16"/>
    <n v="3"/>
    <x v="2"/>
    <n v="17"/>
    <x v="177"/>
    <n v="226938"/>
    <n v="2093"/>
    <n v="34.883333333333333"/>
    <n v="685"/>
    <n v="155452530"/>
  </r>
  <r>
    <x v="370"/>
    <x v="3"/>
    <x v="1"/>
    <x v="59"/>
    <x v="3"/>
    <x v="5"/>
    <n v="119"/>
    <x v="1"/>
    <n v="3"/>
    <x v="2"/>
    <n v="192"/>
    <x v="99"/>
    <n v="188238"/>
    <n v="4868"/>
    <n v="81.13333333333334"/>
    <n v="495"/>
    <n v="93177810"/>
  </r>
  <r>
    <x v="370"/>
    <x v="3"/>
    <x v="1"/>
    <x v="190"/>
    <x v="22"/>
    <x v="5"/>
    <n v="114"/>
    <x v="9"/>
    <n v="1"/>
    <x v="0"/>
    <n v="113"/>
    <x v="21"/>
    <n v="143870"/>
    <n v="831"/>
    <n v="13.85"/>
    <n v="296"/>
    <n v="42585520"/>
  </r>
  <r>
    <x v="370"/>
    <x v="3"/>
    <x v="1"/>
    <x v="248"/>
    <x v="20"/>
    <x v="5"/>
    <n v="117"/>
    <x v="12"/>
    <n v="1"/>
    <x v="0"/>
    <n v="116"/>
    <x v="257"/>
    <n v="123901"/>
    <n v="2015"/>
    <n v="33.583333333333336"/>
    <n v="599"/>
    <n v="74216699"/>
  </r>
  <r>
    <x v="371"/>
    <x v="3"/>
    <x v="1"/>
    <x v="231"/>
    <x v="0"/>
    <x v="4"/>
    <n v="116"/>
    <x v="13"/>
    <n v="1"/>
    <x v="0"/>
    <n v="115"/>
    <x v="183"/>
    <n v="971971"/>
    <n v="1546"/>
    <n v="25.766666666666666"/>
    <n v="669"/>
    <n v="650248599"/>
  </r>
  <r>
    <x v="371"/>
    <x v="3"/>
    <x v="1"/>
    <x v="7"/>
    <x v="9"/>
    <x v="1"/>
    <n v="130"/>
    <x v="19"/>
    <n v="1"/>
    <x v="0"/>
    <n v="135"/>
    <x v="97"/>
    <n v="826714"/>
    <n v="1204"/>
    <n v="20.066666666666666"/>
    <n v="643"/>
    <n v="531577102"/>
  </r>
  <r>
    <x v="371"/>
    <x v="3"/>
    <x v="1"/>
    <x v="54"/>
    <x v="15"/>
    <x v="4"/>
    <n v="124"/>
    <x v="4"/>
    <n v="1"/>
    <x v="0"/>
    <n v="9"/>
    <x v="133"/>
    <n v="701235"/>
    <n v="2881"/>
    <n v="48.016666666666666"/>
    <n v="672"/>
    <n v="471229920"/>
  </r>
  <r>
    <x v="371"/>
    <x v="3"/>
    <x v="1"/>
    <x v="83"/>
    <x v="11"/>
    <x v="2"/>
    <n v="124"/>
    <x v="4"/>
    <n v="1"/>
    <x v="0"/>
    <n v="213"/>
    <x v="151"/>
    <n v="547658"/>
    <n v="1235"/>
    <n v="20.583333333333332"/>
    <n v="626"/>
    <n v="342833908"/>
  </r>
  <r>
    <x v="371"/>
    <x v="3"/>
    <x v="1"/>
    <x v="119"/>
    <x v="2"/>
    <x v="4"/>
    <n v="116"/>
    <x v="13"/>
    <n v="2"/>
    <x v="1"/>
    <n v="71"/>
    <x v="175"/>
    <n v="285533"/>
    <n v="2983"/>
    <n v="49.716666666666669"/>
    <n v="556"/>
    <n v="158756348"/>
  </r>
  <r>
    <x v="371"/>
    <x v="3"/>
    <x v="1"/>
    <x v="170"/>
    <x v="29"/>
    <x v="4"/>
    <n v="112"/>
    <x v="16"/>
    <n v="1"/>
    <x v="0"/>
    <n v="191"/>
    <x v="220"/>
    <n v="218146"/>
    <n v="708"/>
    <n v="11.8"/>
    <n v="674"/>
    <n v="147030404"/>
  </r>
  <r>
    <x v="372"/>
    <x v="3"/>
    <x v="1"/>
    <x v="242"/>
    <x v="15"/>
    <x v="4"/>
    <n v="122"/>
    <x v="7"/>
    <n v="3"/>
    <x v="2"/>
    <n v="21"/>
    <x v="195"/>
    <n v="356640"/>
    <n v="3306"/>
    <n v="55.1"/>
    <n v="578"/>
    <n v="206137920"/>
  </r>
  <r>
    <x v="372"/>
    <x v="3"/>
    <x v="1"/>
    <x v="237"/>
    <x v="18"/>
    <x v="4"/>
    <n v="119"/>
    <x v="1"/>
    <n v="1"/>
    <x v="0"/>
    <n v="24"/>
    <x v="119"/>
    <n v="1184"/>
    <n v="4594"/>
    <n v="76.566666666666663"/>
    <n v="567"/>
    <n v="671328"/>
  </r>
  <r>
    <x v="373"/>
    <x v="3"/>
    <x v="1"/>
    <x v="4"/>
    <x v="2"/>
    <x v="3"/>
    <n v="128"/>
    <x v="11"/>
    <n v="2"/>
    <x v="1"/>
    <n v="11"/>
    <x v="115"/>
    <n v="646938"/>
    <n v="3766"/>
    <n v="62.766666666666666"/>
    <n v="593"/>
    <n v="383634234"/>
  </r>
  <r>
    <x v="373"/>
    <x v="3"/>
    <x v="1"/>
    <x v="149"/>
    <x v="21"/>
    <x v="3"/>
    <n v="126"/>
    <x v="10"/>
    <n v="1"/>
    <x v="0"/>
    <n v="21"/>
    <x v="195"/>
    <n v="376906"/>
    <n v="2564"/>
    <n v="42.733333333333334"/>
    <n v="482"/>
    <n v="181668692"/>
  </r>
  <r>
    <x v="374"/>
    <x v="3"/>
    <x v="1"/>
    <x v="124"/>
    <x v="18"/>
    <x v="4"/>
    <n v="115"/>
    <x v="20"/>
    <n v="3"/>
    <x v="2"/>
    <n v="86"/>
    <x v="47"/>
    <n v="721881"/>
    <n v="1765"/>
    <n v="29.416666666666668"/>
    <n v="559"/>
    <n v="403531479"/>
  </r>
  <r>
    <x v="374"/>
    <x v="3"/>
    <x v="1"/>
    <x v="55"/>
    <x v="6"/>
    <x v="4"/>
    <n v="122"/>
    <x v="7"/>
    <n v="2"/>
    <x v="1"/>
    <n v="243"/>
    <x v="187"/>
    <n v="674156"/>
    <n v="2891"/>
    <n v="48.18333333333333"/>
    <n v="278"/>
    <n v="187415368"/>
  </r>
  <r>
    <x v="374"/>
    <x v="3"/>
    <x v="1"/>
    <x v="38"/>
    <x v="27"/>
    <x v="2"/>
    <n v="120"/>
    <x v="3"/>
    <n v="2"/>
    <x v="1"/>
    <n v="177"/>
    <x v="137"/>
    <n v="395519"/>
    <n v="246"/>
    <n v="4.0999999999999996"/>
    <n v="576"/>
    <n v="227818944"/>
  </r>
  <r>
    <x v="374"/>
    <x v="3"/>
    <x v="1"/>
    <x v="147"/>
    <x v="26"/>
    <x v="3"/>
    <n v="132"/>
    <x v="18"/>
    <n v="3"/>
    <x v="2"/>
    <n v="199"/>
    <x v="45"/>
    <n v="250759"/>
    <n v="4087"/>
    <n v="68.11666666666666"/>
    <n v="547"/>
    <n v="137165173"/>
  </r>
  <r>
    <x v="374"/>
    <x v="3"/>
    <x v="1"/>
    <x v="123"/>
    <x v="11"/>
    <x v="5"/>
    <n v="122"/>
    <x v="7"/>
    <n v="2"/>
    <x v="1"/>
    <n v="13"/>
    <x v="200"/>
    <n v="131689"/>
    <n v="889"/>
    <n v="14.816666666666666"/>
    <n v="582"/>
    <n v="76642998"/>
  </r>
  <r>
    <x v="374"/>
    <x v="3"/>
    <x v="1"/>
    <x v="291"/>
    <x v="6"/>
    <x v="3"/>
    <n v="118"/>
    <x v="6"/>
    <n v="2"/>
    <x v="1"/>
    <n v="129"/>
    <x v="191"/>
    <n v="75234"/>
    <n v="194"/>
    <n v="3.2333333333333334"/>
    <n v="511"/>
    <n v="38444574"/>
  </r>
  <r>
    <x v="375"/>
    <x v="3"/>
    <x v="1"/>
    <x v="230"/>
    <x v="17"/>
    <x v="3"/>
    <n v="118"/>
    <x v="6"/>
    <n v="2"/>
    <x v="1"/>
    <n v="85"/>
    <x v="259"/>
    <n v="645262"/>
    <n v="2145"/>
    <n v="35.75"/>
    <n v="632"/>
    <n v="407805584"/>
  </r>
  <r>
    <x v="375"/>
    <x v="3"/>
    <x v="1"/>
    <x v="162"/>
    <x v="4"/>
    <x v="3"/>
    <n v="128"/>
    <x v="11"/>
    <n v="1"/>
    <x v="0"/>
    <n v="115"/>
    <x v="183"/>
    <n v="548316"/>
    <n v="1462"/>
    <n v="24.366666666666667"/>
    <n v="367"/>
    <n v="201231972"/>
  </r>
  <r>
    <x v="375"/>
    <x v="3"/>
    <x v="1"/>
    <x v="245"/>
    <x v="24"/>
    <x v="4"/>
    <n v="115"/>
    <x v="20"/>
    <n v="3"/>
    <x v="2"/>
    <n v="210"/>
    <x v="206"/>
    <n v="373589"/>
    <n v="480"/>
    <n v="8"/>
    <n v="449"/>
    <n v="167741461"/>
  </r>
  <r>
    <x v="375"/>
    <x v="3"/>
    <x v="1"/>
    <x v="18"/>
    <x v="14"/>
    <x v="4"/>
    <n v="129"/>
    <x v="0"/>
    <n v="3"/>
    <x v="2"/>
    <n v="222"/>
    <x v="244"/>
    <n v="209264"/>
    <n v="335"/>
    <n v="5.583333333333333"/>
    <n v="329"/>
    <n v="68847856"/>
  </r>
  <r>
    <x v="376"/>
    <x v="3"/>
    <x v="1"/>
    <x v="187"/>
    <x v="7"/>
    <x v="1"/>
    <n v="122"/>
    <x v="7"/>
    <n v="1"/>
    <x v="0"/>
    <n v="255"/>
    <x v="127"/>
    <n v="828929"/>
    <n v="158"/>
    <n v="2.6333333333333333"/>
    <n v="518"/>
    <n v="429385222"/>
  </r>
  <r>
    <x v="376"/>
    <x v="3"/>
    <x v="1"/>
    <x v="255"/>
    <x v="19"/>
    <x v="5"/>
    <n v="114"/>
    <x v="9"/>
    <n v="2"/>
    <x v="1"/>
    <n v="131"/>
    <x v="194"/>
    <n v="773373"/>
    <n v="941"/>
    <n v="15.683333333333334"/>
    <n v="688"/>
    <n v="532080624"/>
  </r>
  <r>
    <x v="376"/>
    <x v="3"/>
    <x v="1"/>
    <x v="155"/>
    <x v="25"/>
    <x v="5"/>
    <n v="114"/>
    <x v="9"/>
    <n v="2"/>
    <x v="1"/>
    <n v="57"/>
    <x v="163"/>
    <n v="636284"/>
    <n v="4754"/>
    <n v="79.233333333333334"/>
    <n v="469"/>
    <n v="298417196"/>
  </r>
  <r>
    <x v="376"/>
    <x v="3"/>
    <x v="1"/>
    <x v="116"/>
    <x v="8"/>
    <x v="4"/>
    <n v="128"/>
    <x v="11"/>
    <n v="1"/>
    <x v="0"/>
    <n v="41"/>
    <x v="53"/>
    <n v="465028"/>
    <n v="12"/>
    <n v="0.2"/>
    <n v="499"/>
    <n v="232048972"/>
  </r>
  <r>
    <x v="376"/>
    <x v="3"/>
    <x v="1"/>
    <x v="257"/>
    <x v="8"/>
    <x v="3"/>
    <n v="124"/>
    <x v="4"/>
    <n v="1"/>
    <x v="0"/>
    <n v="205"/>
    <x v="44"/>
    <n v="97428"/>
    <n v="4661"/>
    <n v="77.683333333333337"/>
    <n v="406"/>
    <n v="39555768"/>
  </r>
  <r>
    <x v="376"/>
    <x v="3"/>
    <x v="1"/>
    <x v="141"/>
    <x v="26"/>
    <x v="5"/>
    <n v="120"/>
    <x v="3"/>
    <n v="1"/>
    <x v="0"/>
    <n v="53"/>
    <x v="116"/>
    <n v="86100"/>
    <n v="4950"/>
    <n v="82.5"/>
    <n v="566"/>
    <n v="48732600"/>
  </r>
  <r>
    <x v="376"/>
    <x v="3"/>
    <x v="1"/>
    <x v="20"/>
    <x v="17"/>
    <x v="2"/>
    <n v="133"/>
    <x v="5"/>
    <n v="1"/>
    <x v="0"/>
    <n v="94"/>
    <x v="124"/>
    <n v="82404"/>
    <n v="1675"/>
    <n v="27.916666666666668"/>
    <n v="582"/>
    <n v="47959128"/>
  </r>
  <r>
    <x v="377"/>
    <x v="3"/>
    <x v="1"/>
    <x v="196"/>
    <x v="7"/>
    <x v="4"/>
    <n v="125"/>
    <x v="2"/>
    <n v="3"/>
    <x v="2"/>
    <n v="12"/>
    <x v="134"/>
    <n v="975972"/>
    <n v="2612"/>
    <n v="43.533333333333331"/>
    <n v="280"/>
    <n v="273272160"/>
  </r>
  <r>
    <x v="377"/>
    <x v="3"/>
    <x v="1"/>
    <x v="169"/>
    <x v="24"/>
    <x v="4"/>
    <n v="122"/>
    <x v="7"/>
    <n v="2"/>
    <x v="1"/>
    <n v="17"/>
    <x v="177"/>
    <n v="963346"/>
    <n v="727"/>
    <n v="12.116666666666667"/>
    <n v="653"/>
    <n v="629064938"/>
  </r>
  <r>
    <x v="377"/>
    <x v="3"/>
    <x v="1"/>
    <x v="82"/>
    <x v="19"/>
    <x v="1"/>
    <n v="118"/>
    <x v="6"/>
    <n v="3"/>
    <x v="2"/>
    <n v="31"/>
    <x v="226"/>
    <n v="864271"/>
    <n v="1275"/>
    <n v="21.25"/>
    <n v="435"/>
    <n v="375957885"/>
  </r>
  <r>
    <x v="377"/>
    <x v="3"/>
    <x v="1"/>
    <x v="137"/>
    <x v="20"/>
    <x v="1"/>
    <n v="126"/>
    <x v="10"/>
    <n v="2"/>
    <x v="1"/>
    <n v="65"/>
    <x v="167"/>
    <n v="756994"/>
    <n v="2791"/>
    <n v="46.516666666666666"/>
    <n v="508"/>
    <n v="384552952"/>
  </r>
  <r>
    <x v="377"/>
    <x v="3"/>
    <x v="1"/>
    <x v="191"/>
    <x v="26"/>
    <x v="4"/>
    <n v="121"/>
    <x v="21"/>
    <n v="3"/>
    <x v="2"/>
    <n v="38"/>
    <x v="90"/>
    <n v="709380"/>
    <n v="3564"/>
    <n v="59.4"/>
    <n v="538"/>
    <n v="381646440"/>
  </r>
  <r>
    <x v="377"/>
    <x v="3"/>
    <x v="1"/>
    <x v="275"/>
    <x v="27"/>
    <x v="4"/>
    <n v="120"/>
    <x v="3"/>
    <n v="3"/>
    <x v="2"/>
    <n v="51"/>
    <x v="245"/>
    <n v="360620"/>
    <n v="484"/>
    <n v="8.0666666666666664"/>
    <n v="676"/>
    <n v="243779120"/>
  </r>
  <r>
    <x v="377"/>
    <x v="3"/>
    <x v="1"/>
    <x v="118"/>
    <x v="15"/>
    <x v="1"/>
    <n v="132"/>
    <x v="18"/>
    <n v="2"/>
    <x v="1"/>
    <n v="141"/>
    <x v="248"/>
    <n v="332671"/>
    <n v="2632"/>
    <n v="43.866666666666667"/>
    <n v="310"/>
    <n v="103128010"/>
  </r>
  <r>
    <x v="378"/>
    <x v="3"/>
    <x v="1"/>
    <x v="155"/>
    <x v="20"/>
    <x v="3"/>
    <n v="128"/>
    <x v="11"/>
    <n v="1"/>
    <x v="0"/>
    <n v="33"/>
    <x v="20"/>
    <n v="933207"/>
    <n v="4689"/>
    <n v="78.150000000000006"/>
    <n v="582"/>
    <n v="543126474"/>
  </r>
  <r>
    <x v="378"/>
    <x v="3"/>
    <x v="1"/>
    <x v="265"/>
    <x v="25"/>
    <x v="3"/>
    <n v="123"/>
    <x v="15"/>
    <n v="3"/>
    <x v="2"/>
    <n v="50"/>
    <x v="174"/>
    <n v="676604"/>
    <n v="636"/>
    <n v="10.6"/>
    <n v="695"/>
    <n v="470239780"/>
  </r>
  <r>
    <x v="378"/>
    <x v="3"/>
    <x v="1"/>
    <x v="30"/>
    <x v="12"/>
    <x v="3"/>
    <n v="112"/>
    <x v="16"/>
    <n v="2"/>
    <x v="1"/>
    <n v="213"/>
    <x v="151"/>
    <n v="569455"/>
    <n v="4228"/>
    <n v="70.466666666666669"/>
    <n v="531"/>
    <n v="302380605"/>
  </r>
  <r>
    <x v="378"/>
    <x v="3"/>
    <x v="1"/>
    <x v="12"/>
    <x v="12"/>
    <x v="3"/>
    <n v="114"/>
    <x v="9"/>
    <n v="2"/>
    <x v="1"/>
    <n v="139"/>
    <x v="23"/>
    <n v="542905"/>
    <n v="677"/>
    <n v="11.283333333333333"/>
    <n v="554"/>
    <n v="300769370"/>
  </r>
  <r>
    <x v="378"/>
    <x v="3"/>
    <x v="1"/>
    <x v="28"/>
    <x v="19"/>
    <x v="3"/>
    <n v="127"/>
    <x v="8"/>
    <n v="1"/>
    <x v="0"/>
    <n v="264"/>
    <x v="9"/>
    <n v="501233"/>
    <n v="2685"/>
    <n v="44.75"/>
    <n v="651"/>
    <n v="326302683"/>
  </r>
  <r>
    <x v="378"/>
    <x v="3"/>
    <x v="1"/>
    <x v="252"/>
    <x v="21"/>
    <x v="5"/>
    <n v="123"/>
    <x v="15"/>
    <n v="1"/>
    <x v="0"/>
    <n v="162"/>
    <x v="68"/>
    <n v="463440"/>
    <n v="4135"/>
    <n v="68.916666666666671"/>
    <n v="377"/>
    <n v="174716880"/>
  </r>
  <r>
    <x v="379"/>
    <x v="3"/>
    <x v="1"/>
    <x v="152"/>
    <x v="11"/>
    <x v="4"/>
    <n v="121"/>
    <x v="21"/>
    <n v="3"/>
    <x v="2"/>
    <n v="254"/>
    <x v="52"/>
    <n v="822712"/>
    <n v="4052"/>
    <n v="67.533333333333331"/>
    <n v="675"/>
    <n v="555330600"/>
  </r>
  <r>
    <x v="379"/>
    <x v="3"/>
    <x v="1"/>
    <x v="115"/>
    <x v="3"/>
    <x v="3"/>
    <n v="125"/>
    <x v="2"/>
    <n v="3"/>
    <x v="2"/>
    <n v="244"/>
    <x v="164"/>
    <n v="793964"/>
    <n v="2645"/>
    <n v="44.083333333333336"/>
    <n v="431"/>
    <n v="342198484"/>
  </r>
  <r>
    <x v="379"/>
    <x v="3"/>
    <x v="1"/>
    <x v="92"/>
    <x v="3"/>
    <x v="5"/>
    <n v="115"/>
    <x v="20"/>
    <n v="3"/>
    <x v="2"/>
    <n v="82"/>
    <x v="234"/>
    <n v="531599"/>
    <n v="2033"/>
    <n v="33.883333333333333"/>
    <n v="428"/>
    <n v="227524372"/>
  </r>
  <r>
    <x v="379"/>
    <x v="3"/>
    <x v="1"/>
    <x v="45"/>
    <x v="7"/>
    <x v="4"/>
    <n v="121"/>
    <x v="21"/>
    <n v="1"/>
    <x v="0"/>
    <n v="72"/>
    <x v="62"/>
    <n v="487464"/>
    <n v="3752"/>
    <n v="62.533333333333331"/>
    <n v="395"/>
    <n v="192548280"/>
  </r>
  <r>
    <x v="379"/>
    <x v="3"/>
    <x v="1"/>
    <x v="133"/>
    <x v="19"/>
    <x v="5"/>
    <n v="127"/>
    <x v="8"/>
    <n v="2"/>
    <x v="1"/>
    <n v="28"/>
    <x v="222"/>
    <n v="144583"/>
    <n v="3140"/>
    <n v="52.333333333333336"/>
    <n v="336"/>
    <n v="48579888"/>
  </r>
  <r>
    <x v="379"/>
    <x v="3"/>
    <x v="1"/>
    <x v="216"/>
    <x v="24"/>
    <x v="5"/>
    <n v="129"/>
    <x v="0"/>
    <n v="2"/>
    <x v="1"/>
    <n v="30"/>
    <x v="2"/>
    <n v="136687"/>
    <n v="1856"/>
    <n v="30.933333333333334"/>
    <n v="370"/>
    <n v="50574190"/>
  </r>
  <r>
    <x v="379"/>
    <x v="3"/>
    <x v="1"/>
    <x v="247"/>
    <x v="25"/>
    <x v="0"/>
    <n v="133"/>
    <x v="5"/>
    <n v="3"/>
    <x v="2"/>
    <n v="264"/>
    <x v="9"/>
    <n v="128142"/>
    <n v="1026"/>
    <n v="17.100000000000001"/>
    <n v="626"/>
    <n v="80216892"/>
  </r>
  <r>
    <x v="379"/>
    <x v="3"/>
    <x v="1"/>
    <x v="209"/>
    <x v="15"/>
    <x v="4"/>
    <n v="128"/>
    <x v="11"/>
    <n v="2"/>
    <x v="1"/>
    <n v="85"/>
    <x v="259"/>
    <n v="125768"/>
    <n v="4262"/>
    <n v="71.033333333333331"/>
    <n v="675"/>
    <n v="84893400"/>
  </r>
  <r>
    <x v="379"/>
    <x v="3"/>
    <x v="1"/>
    <x v="70"/>
    <x v="7"/>
    <x v="5"/>
    <n v="119"/>
    <x v="1"/>
    <n v="1"/>
    <x v="0"/>
    <n v="230"/>
    <x v="249"/>
    <n v="72089"/>
    <n v="219"/>
    <n v="3.65"/>
    <n v="356"/>
    <n v="25663684"/>
  </r>
  <r>
    <x v="379"/>
    <x v="3"/>
    <x v="1"/>
    <x v="201"/>
    <x v="20"/>
    <x v="5"/>
    <n v="123"/>
    <x v="15"/>
    <n v="1"/>
    <x v="0"/>
    <n v="142"/>
    <x v="213"/>
    <n v="51581"/>
    <n v="3706"/>
    <n v="61.766666666666666"/>
    <n v="330"/>
    <n v="17021730"/>
  </r>
  <r>
    <x v="380"/>
    <x v="3"/>
    <x v="1"/>
    <x v="255"/>
    <x v="20"/>
    <x v="4"/>
    <n v="116"/>
    <x v="13"/>
    <n v="2"/>
    <x v="1"/>
    <n v="245"/>
    <x v="149"/>
    <n v="905796"/>
    <n v="1300"/>
    <n v="21.666666666666668"/>
    <n v="311"/>
    <n v="281702556"/>
  </r>
  <r>
    <x v="380"/>
    <x v="3"/>
    <x v="1"/>
    <x v="249"/>
    <x v="18"/>
    <x v="1"/>
    <n v="119"/>
    <x v="1"/>
    <n v="3"/>
    <x v="2"/>
    <n v="28"/>
    <x v="222"/>
    <n v="763876"/>
    <n v="1824"/>
    <n v="30.4"/>
    <n v="551"/>
    <n v="420895676"/>
  </r>
  <r>
    <x v="380"/>
    <x v="3"/>
    <x v="1"/>
    <x v="300"/>
    <x v="25"/>
    <x v="4"/>
    <n v="133"/>
    <x v="5"/>
    <n v="1"/>
    <x v="0"/>
    <n v="266"/>
    <x v="250"/>
    <n v="691996"/>
    <n v="408"/>
    <n v="6.8"/>
    <n v="496"/>
    <n v="343230016"/>
  </r>
  <r>
    <x v="380"/>
    <x v="3"/>
    <x v="1"/>
    <x v="139"/>
    <x v="6"/>
    <x v="4"/>
    <n v="118"/>
    <x v="6"/>
    <n v="2"/>
    <x v="1"/>
    <n v="13"/>
    <x v="200"/>
    <n v="547114"/>
    <n v="4247"/>
    <n v="70.783333333333331"/>
    <n v="492"/>
    <n v="269180088"/>
  </r>
  <r>
    <x v="380"/>
    <x v="3"/>
    <x v="1"/>
    <x v="116"/>
    <x v="5"/>
    <x v="4"/>
    <n v="131"/>
    <x v="17"/>
    <n v="3"/>
    <x v="2"/>
    <n v="166"/>
    <x v="0"/>
    <n v="434574"/>
    <n v="651"/>
    <n v="10.85"/>
    <n v="503"/>
    <n v="218590722"/>
  </r>
  <r>
    <x v="380"/>
    <x v="3"/>
    <x v="1"/>
    <x v="11"/>
    <x v="19"/>
    <x v="4"/>
    <n v="118"/>
    <x v="6"/>
    <n v="3"/>
    <x v="2"/>
    <n v="175"/>
    <x v="178"/>
    <n v="284999"/>
    <n v="4828"/>
    <n v="80.466666666666669"/>
    <n v="586"/>
    <n v="167009414"/>
  </r>
  <r>
    <x v="380"/>
    <x v="3"/>
    <x v="1"/>
    <x v="242"/>
    <x v="13"/>
    <x v="4"/>
    <n v="126"/>
    <x v="10"/>
    <n v="2"/>
    <x v="1"/>
    <n v="121"/>
    <x v="126"/>
    <n v="252117"/>
    <n v="2431"/>
    <n v="40.516666666666666"/>
    <n v="635"/>
    <n v="160094295"/>
  </r>
  <r>
    <x v="380"/>
    <x v="3"/>
    <x v="1"/>
    <x v="153"/>
    <x v="25"/>
    <x v="4"/>
    <n v="112"/>
    <x v="16"/>
    <n v="1"/>
    <x v="0"/>
    <n v="117"/>
    <x v="120"/>
    <n v="237272"/>
    <n v="601"/>
    <n v="10.016666666666667"/>
    <n v="613"/>
    <n v="145447736"/>
  </r>
  <r>
    <x v="380"/>
    <x v="3"/>
    <x v="1"/>
    <x v="88"/>
    <x v="25"/>
    <x v="4"/>
    <n v="129"/>
    <x v="0"/>
    <n v="3"/>
    <x v="2"/>
    <n v="246"/>
    <x v="37"/>
    <n v="183616"/>
    <n v="373"/>
    <n v="6.2166666666666668"/>
    <n v="317"/>
    <n v="58206272"/>
  </r>
  <r>
    <x v="380"/>
    <x v="3"/>
    <x v="1"/>
    <x v="305"/>
    <x v="18"/>
    <x v="4"/>
    <n v="124"/>
    <x v="4"/>
    <n v="3"/>
    <x v="2"/>
    <n v="191"/>
    <x v="220"/>
    <n v="85791"/>
    <n v="3907"/>
    <n v="65.11666666666666"/>
    <n v="694"/>
    <n v="59538954"/>
  </r>
  <r>
    <x v="381"/>
    <x v="3"/>
    <x v="1"/>
    <x v="281"/>
    <x v="3"/>
    <x v="3"/>
    <n v="132"/>
    <x v="18"/>
    <n v="1"/>
    <x v="0"/>
    <n v="171"/>
    <x v="156"/>
    <n v="917252"/>
    <n v="3981"/>
    <n v="66.349999999999994"/>
    <n v="353"/>
    <n v="323789956"/>
  </r>
  <r>
    <x v="381"/>
    <x v="3"/>
    <x v="1"/>
    <x v="289"/>
    <x v="11"/>
    <x v="5"/>
    <n v="119"/>
    <x v="1"/>
    <n v="1"/>
    <x v="0"/>
    <n v="198"/>
    <x v="82"/>
    <n v="898954"/>
    <n v="3040"/>
    <n v="50.666666666666664"/>
    <n v="587"/>
    <n v="527685998"/>
  </r>
  <r>
    <x v="381"/>
    <x v="3"/>
    <x v="1"/>
    <x v="280"/>
    <x v="22"/>
    <x v="0"/>
    <n v="115"/>
    <x v="20"/>
    <n v="2"/>
    <x v="1"/>
    <n v="98"/>
    <x v="241"/>
    <n v="829524"/>
    <n v="1018"/>
    <n v="16.966666666666665"/>
    <n v="452"/>
    <n v="374944848"/>
  </r>
  <r>
    <x v="381"/>
    <x v="3"/>
    <x v="1"/>
    <x v="47"/>
    <x v="4"/>
    <x v="3"/>
    <n v="131"/>
    <x v="17"/>
    <n v="1"/>
    <x v="0"/>
    <n v="264"/>
    <x v="9"/>
    <n v="788149"/>
    <n v="429"/>
    <n v="7.15"/>
    <n v="336"/>
    <n v="264818064"/>
  </r>
  <r>
    <x v="381"/>
    <x v="3"/>
    <x v="1"/>
    <x v="43"/>
    <x v="2"/>
    <x v="5"/>
    <n v="120"/>
    <x v="3"/>
    <n v="3"/>
    <x v="2"/>
    <n v="3"/>
    <x v="85"/>
    <n v="686115"/>
    <n v="2564"/>
    <n v="42.733333333333334"/>
    <n v="504"/>
    <n v="345801960"/>
  </r>
  <r>
    <x v="381"/>
    <x v="3"/>
    <x v="1"/>
    <x v="81"/>
    <x v="29"/>
    <x v="4"/>
    <n v="129"/>
    <x v="0"/>
    <n v="3"/>
    <x v="2"/>
    <n v="192"/>
    <x v="99"/>
    <n v="532723"/>
    <n v="4466"/>
    <n v="74.433333333333337"/>
    <n v="621"/>
    <n v="330820983"/>
  </r>
  <r>
    <x v="381"/>
    <x v="3"/>
    <x v="1"/>
    <x v="252"/>
    <x v="8"/>
    <x v="5"/>
    <n v="120"/>
    <x v="3"/>
    <n v="1"/>
    <x v="0"/>
    <n v="193"/>
    <x v="219"/>
    <n v="448956"/>
    <n v="334"/>
    <n v="5.5666666666666664"/>
    <n v="301"/>
    <n v="135135756"/>
  </r>
  <r>
    <x v="381"/>
    <x v="3"/>
    <x v="1"/>
    <x v="38"/>
    <x v="0"/>
    <x v="3"/>
    <n v="112"/>
    <x v="16"/>
    <n v="3"/>
    <x v="2"/>
    <n v="207"/>
    <x v="252"/>
    <n v="346453"/>
    <n v="2924"/>
    <n v="48.733333333333334"/>
    <n v="594"/>
    <n v="205793082"/>
  </r>
  <r>
    <x v="381"/>
    <x v="3"/>
    <x v="1"/>
    <x v="239"/>
    <x v="14"/>
    <x v="3"/>
    <n v="115"/>
    <x v="20"/>
    <n v="2"/>
    <x v="1"/>
    <n v="238"/>
    <x v="238"/>
    <n v="232865"/>
    <n v="1512"/>
    <n v="25.2"/>
    <n v="642"/>
    <n v="149499330"/>
  </r>
  <r>
    <x v="381"/>
    <x v="3"/>
    <x v="1"/>
    <x v="283"/>
    <x v="0"/>
    <x v="5"/>
    <n v="117"/>
    <x v="12"/>
    <n v="1"/>
    <x v="0"/>
    <n v="256"/>
    <x v="57"/>
    <n v="193190"/>
    <n v="4149"/>
    <n v="69.150000000000006"/>
    <n v="507"/>
    <n v="97947330"/>
  </r>
  <r>
    <x v="381"/>
    <x v="3"/>
    <x v="1"/>
    <x v="88"/>
    <x v="11"/>
    <x v="5"/>
    <n v="113"/>
    <x v="14"/>
    <n v="1"/>
    <x v="0"/>
    <n v="208"/>
    <x v="26"/>
    <n v="155053"/>
    <n v="1640"/>
    <n v="27.333333333333332"/>
    <n v="358"/>
    <n v="55508974"/>
  </r>
  <r>
    <x v="381"/>
    <x v="3"/>
    <x v="1"/>
    <x v="314"/>
    <x v="0"/>
    <x v="4"/>
    <n v="119"/>
    <x v="1"/>
    <n v="1"/>
    <x v="0"/>
    <n v="70"/>
    <x v="189"/>
    <n v="125309"/>
    <n v="758"/>
    <n v="12.633333333333333"/>
    <n v="507"/>
    <n v="63531663"/>
  </r>
  <r>
    <x v="381"/>
    <x v="3"/>
    <x v="1"/>
    <x v="80"/>
    <x v="18"/>
    <x v="3"/>
    <n v="113"/>
    <x v="14"/>
    <n v="3"/>
    <x v="2"/>
    <n v="90"/>
    <x v="70"/>
    <n v="19491"/>
    <n v="4767"/>
    <n v="79.45"/>
    <n v="292"/>
    <n v="5691372"/>
  </r>
  <r>
    <x v="382"/>
    <x v="3"/>
    <x v="1"/>
    <x v="183"/>
    <x v="13"/>
    <x v="3"/>
    <n v="117"/>
    <x v="12"/>
    <n v="1"/>
    <x v="0"/>
    <n v="198"/>
    <x v="82"/>
    <n v="890410"/>
    <n v="1066"/>
    <n v="17.766666666666666"/>
    <n v="558"/>
    <n v="496848780"/>
  </r>
  <r>
    <x v="382"/>
    <x v="3"/>
    <x v="1"/>
    <x v="44"/>
    <x v="14"/>
    <x v="4"/>
    <n v="131"/>
    <x v="17"/>
    <n v="1"/>
    <x v="0"/>
    <n v="36"/>
    <x v="229"/>
    <n v="876312"/>
    <n v="1502"/>
    <n v="25.033333333333335"/>
    <n v="674"/>
    <n v="590634288"/>
  </r>
  <r>
    <x v="382"/>
    <x v="3"/>
    <x v="1"/>
    <x v="57"/>
    <x v="24"/>
    <x v="3"/>
    <n v="114"/>
    <x v="9"/>
    <n v="1"/>
    <x v="0"/>
    <n v="195"/>
    <x v="12"/>
    <n v="779607"/>
    <n v="13"/>
    <n v="0.21666666666666667"/>
    <n v="636"/>
    <n v="495830052"/>
  </r>
  <r>
    <x v="382"/>
    <x v="3"/>
    <x v="1"/>
    <x v="137"/>
    <x v="28"/>
    <x v="5"/>
    <n v="116"/>
    <x v="13"/>
    <n v="2"/>
    <x v="1"/>
    <n v="15"/>
    <x v="192"/>
    <n v="579740"/>
    <n v="4515"/>
    <n v="75.25"/>
    <n v="489"/>
    <n v="283492860"/>
  </r>
  <r>
    <x v="382"/>
    <x v="3"/>
    <x v="1"/>
    <x v="266"/>
    <x v="10"/>
    <x v="4"/>
    <n v="129"/>
    <x v="0"/>
    <n v="3"/>
    <x v="2"/>
    <n v="266"/>
    <x v="250"/>
    <n v="393501"/>
    <n v="543"/>
    <n v="9.0500000000000007"/>
    <n v="364"/>
    <n v="143234364"/>
  </r>
  <r>
    <x v="382"/>
    <x v="3"/>
    <x v="1"/>
    <x v="104"/>
    <x v="28"/>
    <x v="3"/>
    <n v="125"/>
    <x v="2"/>
    <n v="1"/>
    <x v="0"/>
    <n v="38"/>
    <x v="90"/>
    <n v="325890"/>
    <n v="4725"/>
    <n v="78.75"/>
    <n v="365"/>
    <n v="118949850"/>
  </r>
  <r>
    <x v="382"/>
    <x v="3"/>
    <x v="1"/>
    <x v="108"/>
    <x v="10"/>
    <x v="5"/>
    <n v="116"/>
    <x v="13"/>
    <n v="3"/>
    <x v="2"/>
    <n v="193"/>
    <x v="219"/>
    <n v="199646"/>
    <n v="636"/>
    <n v="10.6"/>
    <n v="497"/>
    <n v="99224062"/>
  </r>
  <r>
    <x v="382"/>
    <x v="3"/>
    <x v="1"/>
    <x v="268"/>
    <x v="21"/>
    <x v="1"/>
    <n v="119"/>
    <x v="1"/>
    <n v="1"/>
    <x v="0"/>
    <n v="4"/>
    <x v="100"/>
    <n v="133218"/>
    <n v="3926"/>
    <n v="65.433333333333337"/>
    <n v="380"/>
    <n v="50622840"/>
  </r>
  <r>
    <x v="383"/>
    <x v="3"/>
    <x v="1"/>
    <x v="2"/>
    <x v="19"/>
    <x v="0"/>
    <n v="117"/>
    <x v="12"/>
    <n v="3"/>
    <x v="2"/>
    <n v="148"/>
    <x v="236"/>
    <n v="853040"/>
    <n v="1394"/>
    <n v="23.233333333333334"/>
    <n v="293"/>
    <n v="249940720"/>
  </r>
  <r>
    <x v="383"/>
    <x v="3"/>
    <x v="1"/>
    <x v="105"/>
    <x v="26"/>
    <x v="4"/>
    <n v="125"/>
    <x v="2"/>
    <n v="2"/>
    <x v="1"/>
    <n v="188"/>
    <x v="34"/>
    <n v="521309"/>
    <n v="471"/>
    <n v="7.85"/>
    <n v="303"/>
    <n v="157956627"/>
  </r>
  <r>
    <x v="383"/>
    <x v="3"/>
    <x v="1"/>
    <x v="82"/>
    <x v="19"/>
    <x v="5"/>
    <n v="129"/>
    <x v="0"/>
    <n v="2"/>
    <x v="1"/>
    <n v="72"/>
    <x v="62"/>
    <n v="342077"/>
    <n v="2845"/>
    <n v="47.416666666666664"/>
    <n v="573"/>
    <n v="196010121"/>
  </r>
  <r>
    <x v="383"/>
    <x v="3"/>
    <x v="1"/>
    <x v="88"/>
    <x v="23"/>
    <x v="0"/>
    <n v="124"/>
    <x v="4"/>
    <n v="3"/>
    <x v="2"/>
    <n v="41"/>
    <x v="53"/>
    <n v="268235"/>
    <n v="1130"/>
    <n v="18.833333333333332"/>
    <n v="595"/>
    <n v="159599825"/>
  </r>
  <r>
    <x v="383"/>
    <x v="3"/>
    <x v="1"/>
    <x v="144"/>
    <x v="15"/>
    <x v="2"/>
    <n v="133"/>
    <x v="5"/>
    <n v="1"/>
    <x v="0"/>
    <n v="114"/>
    <x v="41"/>
    <n v="262160"/>
    <n v="2575"/>
    <n v="42.916666666666664"/>
    <n v="623"/>
    <n v="163325680"/>
  </r>
  <r>
    <x v="383"/>
    <x v="3"/>
    <x v="1"/>
    <x v="256"/>
    <x v="25"/>
    <x v="3"/>
    <n v="112"/>
    <x v="16"/>
    <n v="2"/>
    <x v="1"/>
    <n v="131"/>
    <x v="194"/>
    <n v="258812"/>
    <n v="751"/>
    <n v="12.516666666666667"/>
    <n v="678"/>
    <n v="175474536"/>
  </r>
  <r>
    <x v="384"/>
    <x v="3"/>
    <x v="1"/>
    <x v="197"/>
    <x v="13"/>
    <x v="3"/>
    <n v="119"/>
    <x v="1"/>
    <n v="1"/>
    <x v="0"/>
    <n v="218"/>
    <x v="247"/>
    <n v="872248"/>
    <n v="838"/>
    <n v="13.966666666666667"/>
    <n v="569"/>
    <n v="496309112"/>
  </r>
  <r>
    <x v="384"/>
    <x v="3"/>
    <x v="1"/>
    <x v="43"/>
    <x v="11"/>
    <x v="3"/>
    <n v="124"/>
    <x v="4"/>
    <n v="2"/>
    <x v="1"/>
    <n v="225"/>
    <x v="203"/>
    <n v="773717"/>
    <n v="1578"/>
    <n v="26.3"/>
    <n v="299"/>
    <n v="231341383"/>
  </r>
  <r>
    <x v="384"/>
    <x v="3"/>
    <x v="1"/>
    <x v="206"/>
    <x v="19"/>
    <x v="3"/>
    <n v="129"/>
    <x v="0"/>
    <n v="3"/>
    <x v="2"/>
    <n v="80"/>
    <x v="96"/>
    <n v="565218"/>
    <n v="1437"/>
    <n v="23.95"/>
    <n v="623"/>
    <n v="352130814"/>
  </r>
  <r>
    <x v="384"/>
    <x v="3"/>
    <x v="1"/>
    <x v="147"/>
    <x v="3"/>
    <x v="3"/>
    <n v="131"/>
    <x v="17"/>
    <n v="3"/>
    <x v="2"/>
    <n v="64"/>
    <x v="199"/>
    <n v="558904"/>
    <n v="2023"/>
    <n v="33.716666666666669"/>
    <n v="444"/>
    <n v="248153376"/>
  </r>
  <r>
    <x v="384"/>
    <x v="3"/>
    <x v="1"/>
    <x v="249"/>
    <x v="27"/>
    <x v="3"/>
    <n v="128"/>
    <x v="11"/>
    <n v="3"/>
    <x v="2"/>
    <n v="115"/>
    <x v="183"/>
    <n v="314605"/>
    <n v="2681"/>
    <n v="44.68333333333333"/>
    <n v="687"/>
    <n v="216133635"/>
  </r>
  <r>
    <x v="385"/>
    <x v="3"/>
    <x v="1"/>
    <x v="182"/>
    <x v="16"/>
    <x v="0"/>
    <n v="128"/>
    <x v="11"/>
    <n v="1"/>
    <x v="0"/>
    <n v="255"/>
    <x v="127"/>
    <n v="991268"/>
    <n v="4291"/>
    <n v="71.516666666666666"/>
    <n v="553"/>
    <n v="548171204"/>
  </r>
  <r>
    <x v="385"/>
    <x v="3"/>
    <x v="1"/>
    <x v="260"/>
    <x v="28"/>
    <x v="0"/>
    <n v="127"/>
    <x v="8"/>
    <n v="2"/>
    <x v="1"/>
    <n v="56"/>
    <x v="29"/>
    <n v="975234"/>
    <n v="1511"/>
    <n v="25.183333333333334"/>
    <n v="615"/>
    <n v="599768910"/>
  </r>
  <r>
    <x v="385"/>
    <x v="3"/>
    <x v="1"/>
    <x v="131"/>
    <x v="5"/>
    <x v="0"/>
    <n v="114"/>
    <x v="9"/>
    <n v="3"/>
    <x v="2"/>
    <n v="49"/>
    <x v="154"/>
    <n v="778432"/>
    <n v="2199"/>
    <n v="36.65"/>
    <n v="319"/>
    <n v="248319808"/>
  </r>
  <r>
    <x v="385"/>
    <x v="3"/>
    <x v="1"/>
    <x v="69"/>
    <x v="18"/>
    <x v="4"/>
    <n v="124"/>
    <x v="4"/>
    <n v="2"/>
    <x v="1"/>
    <n v="239"/>
    <x v="258"/>
    <n v="761653"/>
    <n v="761"/>
    <n v="12.683333333333334"/>
    <n v="639"/>
    <n v="486696267"/>
  </r>
  <r>
    <x v="385"/>
    <x v="3"/>
    <x v="1"/>
    <x v="95"/>
    <x v="9"/>
    <x v="4"/>
    <n v="125"/>
    <x v="2"/>
    <n v="3"/>
    <x v="2"/>
    <n v="268"/>
    <x v="253"/>
    <n v="756180"/>
    <n v="173"/>
    <n v="2.8833333333333333"/>
    <n v="600"/>
    <n v="453708000"/>
  </r>
  <r>
    <x v="385"/>
    <x v="3"/>
    <x v="1"/>
    <x v="290"/>
    <x v="12"/>
    <x v="3"/>
    <n v="113"/>
    <x v="14"/>
    <n v="3"/>
    <x v="2"/>
    <n v="170"/>
    <x v="176"/>
    <n v="708090"/>
    <n v="1718"/>
    <n v="28.633333333333333"/>
    <n v="660"/>
    <n v="467339400"/>
  </r>
  <r>
    <x v="385"/>
    <x v="3"/>
    <x v="1"/>
    <x v="173"/>
    <x v="10"/>
    <x v="0"/>
    <n v="113"/>
    <x v="14"/>
    <n v="2"/>
    <x v="1"/>
    <n v="202"/>
    <x v="186"/>
    <n v="609043"/>
    <n v="1955"/>
    <n v="32.583333333333336"/>
    <n v="654"/>
    <n v="398314122"/>
  </r>
  <r>
    <x v="385"/>
    <x v="3"/>
    <x v="1"/>
    <x v="37"/>
    <x v="10"/>
    <x v="1"/>
    <n v="119"/>
    <x v="1"/>
    <n v="1"/>
    <x v="0"/>
    <n v="32"/>
    <x v="31"/>
    <n v="550854"/>
    <n v="3208"/>
    <n v="53.466666666666669"/>
    <n v="514"/>
    <n v="283138956"/>
  </r>
  <r>
    <x v="385"/>
    <x v="3"/>
    <x v="1"/>
    <x v="100"/>
    <x v="28"/>
    <x v="0"/>
    <n v="133"/>
    <x v="5"/>
    <n v="3"/>
    <x v="2"/>
    <n v="204"/>
    <x v="1"/>
    <n v="447968"/>
    <n v="3798"/>
    <n v="63.3"/>
    <n v="442"/>
    <n v="198001856"/>
  </r>
  <r>
    <x v="385"/>
    <x v="3"/>
    <x v="1"/>
    <x v="194"/>
    <x v="7"/>
    <x v="5"/>
    <n v="124"/>
    <x v="4"/>
    <n v="3"/>
    <x v="2"/>
    <n v="153"/>
    <x v="147"/>
    <n v="291036"/>
    <n v="3403"/>
    <n v="56.716666666666669"/>
    <n v="606"/>
    <n v="176367816"/>
  </r>
  <r>
    <x v="385"/>
    <x v="3"/>
    <x v="1"/>
    <x v="232"/>
    <x v="23"/>
    <x v="0"/>
    <n v="132"/>
    <x v="18"/>
    <n v="2"/>
    <x v="1"/>
    <n v="195"/>
    <x v="12"/>
    <n v="273123"/>
    <n v="827"/>
    <n v="13.783333333333333"/>
    <n v="547"/>
    <n v="149398281"/>
  </r>
  <r>
    <x v="385"/>
    <x v="3"/>
    <x v="1"/>
    <x v="18"/>
    <x v="21"/>
    <x v="3"/>
    <n v="116"/>
    <x v="13"/>
    <n v="3"/>
    <x v="2"/>
    <n v="251"/>
    <x v="108"/>
    <n v="220634"/>
    <n v="1562"/>
    <n v="26.033333333333335"/>
    <n v="512"/>
    <n v="112964608"/>
  </r>
  <r>
    <x v="385"/>
    <x v="3"/>
    <x v="1"/>
    <x v="223"/>
    <x v="4"/>
    <x v="0"/>
    <n v="120"/>
    <x v="3"/>
    <n v="1"/>
    <x v="0"/>
    <n v="45"/>
    <x v="209"/>
    <n v="214195"/>
    <n v="4282"/>
    <n v="71.36666666666666"/>
    <n v="466"/>
    <n v="99814870"/>
  </r>
  <r>
    <x v="385"/>
    <x v="3"/>
    <x v="1"/>
    <x v="140"/>
    <x v="11"/>
    <x v="0"/>
    <n v="131"/>
    <x v="17"/>
    <n v="1"/>
    <x v="0"/>
    <n v="234"/>
    <x v="78"/>
    <n v="198711"/>
    <n v="530"/>
    <n v="8.8333333333333339"/>
    <n v="549"/>
    <n v="109092339"/>
  </r>
  <r>
    <x v="385"/>
    <x v="3"/>
    <x v="1"/>
    <x v="76"/>
    <x v="8"/>
    <x v="3"/>
    <n v="128"/>
    <x v="11"/>
    <n v="2"/>
    <x v="1"/>
    <n v="265"/>
    <x v="65"/>
    <n v="150082"/>
    <n v="1079"/>
    <n v="17.983333333333334"/>
    <n v="645"/>
    <n v="96802890"/>
  </r>
  <r>
    <x v="385"/>
    <x v="3"/>
    <x v="1"/>
    <x v="96"/>
    <x v="6"/>
    <x v="5"/>
    <n v="123"/>
    <x v="15"/>
    <n v="1"/>
    <x v="0"/>
    <n v="188"/>
    <x v="34"/>
    <n v="143149"/>
    <n v="1232"/>
    <n v="20.533333333333335"/>
    <n v="567"/>
    <n v="81165483"/>
  </r>
  <r>
    <x v="385"/>
    <x v="3"/>
    <x v="1"/>
    <x v="271"/>
    <x v="13"/>
    <x v="5"/>
    <n v="133"/>
    <x v="5"/>
    <n v="3"/>
    <x v="2"/>
    <n v="232"/>
    <x v="215"/>
    <n v="138252"/>
    <n v="4906"/>
    <n v="81.766666666666666"/>
    <n v="364"/>
    <n v="50323728"/>
  </r>
  <r>
    <x v="385"/>
    <x v="3"/>
    <x v="1"/>
    <x v="145"/>
    <x v="4"/>
    <x v="3"/>
    <n v="129"/>
    <x v="0"/>
    <n v="2"/>
    <x v="1"/>
    <n v="62"/>
    <x v="60"/>
    <n v="102061"/>
    <n v="225"/>
    <n v="3.75"/>
    <n v="442"/>
    <n v="45110962"/>
  </r>
  <r>
    <x v="385"/>
    <x v="3"/>
    <x v="1"/>
    <x v="229"/>
    <x v="28"/>
    <x v="3"/>
    <n v="133"/>
    <x v="5"/>
    <n v="2"/>
    <x v="1"/>
    <n v="148"/>
    <x v="236"/>
    <n v="14012"/>
    <n v="4058"/>
    <n v="67.63333333333334"/>
    <n v="686"/>
    <n v="9612232"/>
  </r>
  <r>
    <x v="385"/>
    <x v="3"/>
    <x v="1"/>
    <x v="316"/>
    <x v="14"/>
    <x v="4"/>
    <n v="114"/>
    <x v="9"/>
    <n v="3"/>
    <x v="2"/>
    <n v="169"/>
    <x v="5"/>
    <n v="10594"/>
    <n v="2967"/>
    <n v="49.45"/>
    <n v="443"/>
    <n v="4693142"/>
  </r>
  <r>
    <x v="385"/>
    <x v="3"/>
    <x v="1"/>
    <x v="45"/>
    <x v="22"/>
    <x v="3"/>
    <n v="128"/>
    <x v="11"/>
    <n v="3"/>
    <x v="2"/>
    <n v="89"/>
    <x v="168"/>
    <n v="1721"/>
    <n v="4053"/>
    <n v="67.55"/>
    <n v="386"/>
    <n v="664306"/>
  </r>
  <r>
    <x v="386"/>
    <x v="3"/>
    <x v="1"/>
    <x v="12"/>
    <x v="22"/>
    <x v="5"/>
    <n v="133"/>
    <x v="5"/>
    <n v="3"/>
    <x v="2"/>
    <n v="130"/>
    <x v="239"/>
    <n v="954423"/>
    <n v="2253"/>
    <n v="37.549999999999997"/>
    <n v="555"/>
    <n v="529704765"/>
  </r>
  <r>
    <x v="386"/>
    <x v="3"/>
    <x v="1"/>
    <x v="143"/>
    <x v="15"/>
    <x v="3"/>
    <n v="113"/>
    <x v="14"/>
    <n v="2"/>
    <x v="1"/>
    <n v="52"/>
    <x v="228"/>
    <n v="908168"/>
    <n v="3517"/>
    <n v="58.616666666666667"/>
    <n v="391"/>
    <n v="355093688"/>
  </r>
  <r>
    <x v="386"/>
    <x v="3"/>
    <x v="1"/>
    <x v="44"/>
    <x v="2"/>
    <x v="3"/>
    <n v="122"/>
    <x v="7"/>
    <n v="2"/>
    <x v="1"/>
    <n v="79"/>
    <x v="98"/>
    <n v="885191"/>
    <n v="1654"/>
    <n v="27.566666666666666"/>
    <n v="527"/>
    <n v="466495657"/>
  </r>
  <r>
    <x v="386"/>
    <x v="3"/>
    <x v="1"/>
    <x v="292"/>
    <x v="4"/>
    <x v="5"/>
    <n v="133"/>
    <x v="5"/>
    <n v="3"/>
    <x v="2"/>
    <n v="200"/>
    <x v="128"/>
    <n v="834804"/>
    <n v="243"/>
    <n v="4.05"/>
    <n v="522"/>
    <n v="435767688"/>
  </r>
  <r>
    <x v="386"/>
    <x v="3"/>
    <x v="1"/>
    <x v="147"/>
    <x v="5"/>
    <x v="3"/>
    <n v="116"/>
    <x v="13"/>
    <n v="3"/>
    <x v="2"/>
    <n v="99"/>
    <x v="162"/>
    <n v="757871"/>
    <n v="1955"/>
    <n v="32.583333333333336"/>
    <n v="580"/>
    <n v="439565180"/>
  </r>
  <r>
    <x v="386"/>
    <x v="3"/>
    <x v="1"/>
    <x v="91"/>
    <x v="7"/>
    <x v="4"/>
    <n v="117"/>
    <x v="12"/>
    <n v="2"/>
    <x v="1"/>
    <n v="84"/>
    <x v="32"/>
    <n v="738884"/>
    <n v="1807"/>
    <n v="30.116666666666667"/>
    <n v="481"/>
    <n v="355403204"/>
  </r>
  <r>
    <x v="386"/>
    <x v="3"/>
    <x v="1"/>
    <x v="281"/>
    <x v="1"/>
    <x v="4"/>
    <n v="112"/>
    <x v="16"/>
    <n v="1"/>
    <x v="0"/>
    <n v="253"/>
    <x v="235"/>
    <n v="627572"/>
    <n v="83"/>
    <n v="1.3833333333333333"/>
    <n v="324"/>
    <n v="203333328"/>
  </r>
  <r>
    <x v="386"/>
    <x v="3"/>
    <x v="1"/>
    <x v="237"/>
    <x v="5"/>
    <x v="5"/>
    <n v="132"/>
    <x v="18"/>
    <n v="1"/>
    <x v="0"/>
    <n v="217"/>
    <x v="56"/>
    <n v="617944"/>
    <n v="3942"/>
    <n v="65.7"/>
    <n v="440"/>
    <n v="271895360"/>
  </r>
  <r>
    <x v="386"/>
    <x v="3"/>
    <x v="1"/>
    <x v="233"/>
    <x v="8"/>
    <x v="5"/>
    <n v="112"/>
    <x v="16"/>
    <n v="2"/>
    <x v="1"/>
    <n v="37"/>
    <x v="230"/>
    <n v="556610"/>
    <n v="2907"/>
    <n v="48.45"/>
    <n v="506"/>
    <n v="281644660"/>
  </r>
  <r>
    <x v="386"/>
    <x v="3"/>
    <x v="1"/>
    <x v="238"/>
    <x v="29"/>
    <x v="1"/>
    <n v="132"/>
    <x v="18"/>
    <n v="1"/>
    <x v="0"/>
    <n v="163"/>
    <x v="143"/>
    <n v="450616"/>
    <n v="2459"/>
    <n v="40.983333333333334"/>
    <n v="469"/>
    <n v="211338904"/>
  </r>
  <r>
    <x v="386"/>
    <x v="3"/>
    <x v="1"/>
    <x v="268"/>
    <x v="18"/>
    <x v="5"/>
    <n v="125"/>
    <x v="2"/>
    <n v="2"/>
    <x v="1"/>
    <n v="246"/>
    <x v="37"/>
    <n v="433951"/>
    <n v="41"/>
    <n v="0.68333333333333335"/>
    <n v="534"/>
    <n v="231729834"/>
  </r>
  <r>
    <x v="386"/>
    <x v="3"/>
    <x v="1"/>
    <x v="162"/>
    <x v="26"/>
    <x v="3"/>
    <n v="131"/>
    <x v="17"/>
    <n v="2"/>
    <x v="1"/>
    <n v="228"/>
    <x v="144"/>
    <n v="359148"/>
    <n v="1096"/>
    <n v="18.266666666666666"/>
    <n v="401"/>
    <n v="144018348"/>
  </r>
  <r>
    <x v="386"/>
    <x v="3"/>
    <x v="1"/>
    <x v="229"/>
    <x v="2"/>
    <x v="5"/>
    <n v="113"/>
    <x v="14"/>
    <n v="2"/>
    <x v="1"/>
    <n v="234"/>
    <x v="78"/>
    <n v="340408"/>
    <n v="3899"/>
    <n v="64.983333333333334"/>
    <n v="638"/>
    <n v="217180304"/>
  </r>
  <r>
    <x v="386"/>
    <x v="3"/>
    <x v="1"/>
    <x v="125"/>
    <x v="0"/>
    <x v="1"/>
    <n v="122"/>
    <x v="7"/>
    <n v="1"/>
    <x v="0"/>
    <n v="51"/>
    <x v="245"/>
    <n v="267961"/>
    <n v="2262"/>
    <n v="37.700000000000003"/>
    <n v="445"/>
    <n v="119242645"/>
  </r>
  <r>
    <x v="386"/>
    <x v="3"/>
    <x v="1"/>
    <x v="60"/>
    <x v="28"/>
    <x v="3"/>
    <n v="122"/>
    <x v="7"/>
    <n v="1"/>
    <x v="0"/>
    <n v="175"/>
    <x v="178"/>
    <n v="236733"/>
    <n v="2986"/>
    <n v="49.766666666666666"/>
    <n v="355"/>
    <n v="84040215"/>
  </r>
  <r>
    <x v="386"/>
    <x v="3"/>
    <x v="1"/>
    <x v="139"/>
    <x v="13"/>
    <x v="4"/>
    <n v="131"/>
    <x v="17"/>
    <n v="3"/>
    <x v="2"/>
    <n v="98"/>
    <x v="241"/>
    <n v="104532"/>
    <n v="3457"/>
    <n v="57.616666666666667"/>
    <n v="325"/>
    <n v="33972900"/>
  </r>
  <r>
    <x v="387"/>
    <x v="3"/>
    <x v="1"/>
    <x v="177"/>
    <x v="26"/>
    <x v="3"/>
    <n v="112"/>
    <x v="16"/>
    <n v="3"/>
    <x v="2"/>
    <n v="137"/>
    <x v="231"/>
    <n v="510931"/>
    <n v="3131"/>
    <n v="52.18333333333333"/>
    <n v="556"/>
    <n v="284077636"/>
  </r>
  <r>
    <x v="387"/>
    <x v="3"/>
    <x v="1"/>
    <x v="92"/>
    <x v="15"/>
    <x v="3"/>
    <n v="130"/>
    <x v="19"/>
    <n v="2"/>
    <x v="1"/>
    <n v="25"/>
    <x v="246"/>
    <n v="399741"/>
    <n v="4465"/>
    <n v="74.416666666666671"/>
    <n v="414"/>
    <n v="165492774"/>
  </r>
  <r>
    <x v="387"/>
    <x v="3"/>
    <x v="1"/>
    <x v="150"/>
    <x v="3"/>
    <x v="3"/>
    <n v="123"/>
    <x v="15"/>
    <n v="1"/>
    <x v="0"/>
    <n v="200"/>
    <x v="128"/>
    <n v="305638"/>
    <n v="2311"/>
    <n v="38.516666666666666"/>
    <n v="405"/>
    <n v="123783390"/>
  </r>
  <r>
    <x v="387"/>
    <x v="3"/>
    <x v="1"/>
    <x v="195"/>
    <x v="23"/>
    <x v="3"/>
    <n v="133"/>
    <x v="5"/>
    <n v="1"/>
    <x v="0"/>
    <n v="64"/>
    <x v="199"/>
    <n v="210530"/>
    <n v="4411"/>
    <n v="73.516666666666666"/>
    <n v="317"/>
    <n v="66738010"/>
  </r>
  <r>
    <x v="387"/>
    <x v="3"/>
    <x v="1"/>
    <x v="234"/>
    <x v="18"/>
    <x v="3"/>
    <n v="120"/>
    <x v="3"/>
    <n v="2"/>
    <x v="1"/>
    <n v="5"/>
    <x v="224"/>
    <n v="128559"/>
    <n v="2559"/>
    <n v="42.65"/>
    <n v="351"/>
    <n v="45124209"/>
  </r>
  <r>
    <x v="388"/>
    <x v="3"/>
    <x v="1"/>
    <x v="148"/>
    <x v="26"/>
    <x v="5"/>
    <n v="127"/>
    <x v="8"/>
    <n v="2"/>
    <x v="1"/>
    <n v="36"/>
    <x v="229"/>
    <n v="937203"/>
    <n v="1998"/>
    <n v="33.299999999999997"/>
    <n v="460"/>
    <n v="431113380"/>
  </r>
  <r>
    <x v="388"/>
    <x v="3"/>
    <x v="1"/>
    <x v="69"/>
    <x v="0"/>
    <x v="4"/>
    <n v="132"/>
    <x v="18"/>
    <n v="1"/>
    <x v="0"/>
    <n v="241"/>
    <x v="101"/>
    <n v="677094"/>
    <n v="4556"/>
    <n v="75.933333333333337"/>
    <n v="579"/>
    <n v="392037426"/>
  </r>
  <r>
    <x v="388"/>
    <x v="3"/>
    <x v="1"/>
    <x v="251"/>
    <x v="14"/>
    <x v="3"/>
    <n v="129"/>
    <x v="0"/>
    <n v="3"/>
    <x v="2"/>
    <n v="6"/>
    <x v="237"/>
    <n v="624342"/>
    <n v="2236"/>
    <n v="37.266666666666666"/>
    <n v="673"/>
    <n v="420182166"/>
  </r>
  <r>
    <x v="388"/>
    <x v="3"/>
    <x v="1"/>
    <x v="224"/>
    <x v="26"/>
    <x v="3"/>
    <n v="115"/>
    <x v="20"/>
    <n v="1"/>
    <x v="0"/>
    <n v="142"/>
    <x v="213"/>
    <n v="560055"/>
    <n v="4460"/>
    <n v="74.333333333333329"/>
    <n v="410"/>
    <n v="229622550"/>
  </r>
  <r>
    <x v="388"/>
    <x v="3"/>
    <x v="1"/>
    <x v="158"/>
    <x v="4"/>
    <x v="3"/>
    <n v="123"/>
    <x v="15"/>
    <n v="1"/>
    <x v="0"/>
    <n v="22"/>
    <x v="264"/>
    <n v="470243"/>
    <n v="555"/>
    <n v="9.25"/>
    <n v="660"/>
    <n v="310360380"/>
  </r>
  <r>
    <x v="388"/>
    <x v="3"/>
    <x v="1"/>
    <x v="208"/>
    <x v="27"/>
    <x v="3"/>
    <n v="123"/>
    <x v="15"/>
    <n v="3"/>
    <x v="2"/>
    <n v="178"/>
    <x v="216"/>
    <n v="397151"/>
    <n v="495"/>
    <n v="8.25"/>
    <n v="511"/>
    <n v="202944161"/>
  </r>
  <r>
    <x v="388"/>
    <x v="3"/>
    <x v="1"/>
    <x v="74"/>
    <x v="11"/>
    <x v="4"/>
    <n v="127"/>
    <x v="8"/>
    <n v="2"/>
    <x v="1"/>
    <n v="142"/>
    <x v="213"/>
    <n v="73752"/>
    <n v="3394"/>
    <n v="56.56666666666667"/>
    <n v="565"/>
    <n v="41669880"/>
  </r>
  <r>
    <x v="389"/>
    <x v="3"/>
    <x v="1"/>
    <x v="138"/>
    <x v="16"/>
    <x v="5"/>
    <n v="128"/>
    <x v="11"/>
    <n v="3"/>
    <x v="2"/>
    <n v="189"/>
    <x v="132"/>
    <n v="994878"/>
    <n v="1863"/>
    <n v="31.05"/>
    <n v="572"/>
    <n v="569070216"/>
  </r>
  <r>
    <x v="389"/>
    <x v="3"/>
    <x v="1"/>
    <x v="45"/>
    <x v="24"/>
    <x v="5"/>
    <n v="121"/>
    <x v="21"/>
    <n v="3"/>
    <x v="2"/>
    <n v="182"/>
    <x v="103"/>
    <n v="962351"/>
    <n v="3417"/>
    <n v="56.95"/>
    <n v="635"/>
    <n v="611092885"/>
  </r>
  <r>
    <x v="389"/>
    <x v="3"/>
    <x v="1"/>
    <x v="203"/>
    <x v="12"/>
    <x v="4"/>
    <n v="113"/>
    <x v="14"/>
    <n v="2"/>
    <x v="1"/>
    <n v="206"/>
    <x v="188"/>
    <n v="892218"/>
    <n v="1242"/>
    <n v="20.7"/>
    <n v="428"/>
    <n v="381869304"/>
  </r>
  <r>
    <x v="389"/>
    <x v="3"/>
    <x v="1"/>
    <x v="131"/>
    <x v="29"/>
    <x v="4"/>
    <n v="117"/>
    <x v="12"/>
    <n v="1"/>
    <x v="0"/>
    <n v="108"/>
    <x v="214"/>
    <n v="855987"/>
    <n v="3765"/>
    <n v="62.75"/>
    <n v="367"/>
    <n v="314147229"/>
  </r>
  <r>
    <x v="389"/>
    <x v="3"/>
    <x v="1"/>
    <x v="240"/>
    <x v="20"/>
    <x v="3"/>
    <n v="113"/>
    <x v="14"/>
    <n v="1"/>
    <x v="0"/>
    <n v="92"/>
    <x v="69"/>
    <n v="523308"/>
    <n v="4615"/>
    <n v="76.916666666666671"/>
    <n v="628"/>
    <n v="328637424"/>
  </r>
  <r>
    <x v="389"/>
    <x v="3"/>
    <x v="1"/>
    <x v="239"/>
    <x v="3"/>
    <x v="3"/>
    <n v="112"/>
    <x v="16"/>
    <n v="2"/>
    <x v="1"/>
    <n v="115"/>
    <x v="183"/>
    <n v="519167"/>
    <n v="1454"/>
    <n v="24.233333333333334"/>
    <n v="599"/>
    <n v="310981033"/>
  </r>
  <r>
    <x v="389"/>
    <x v="3"/>
    <x v="1"/>
    <x v="261"/>
    <x v="22"/>
    <x v="4"/>
    <n v="122"/>
    <x v="7"/>
    <n v="2"/>
    <x v="1"/>
    <n v="115"/>
    <x v="183"/>
    <n v="437963"/>
    <n v="4773"/>
    <n v="79.55"/>
    <n v="400"/>
    <n v="175185200"/>
  </r>
  <r>
    <x v="389"/>
    <x v="3"/>
    <x v="1"/>
    <x v="145"/>
    <x v="26"/>
    <x v="3"/>
    <n v="126"/>
    <x v="10"/>
    <n v="2"/>
    <x v="1"/>
    <n v="167"/>
    <x v="8"/>
    <n v="207995"/>
    <n v="455"/>
    <n v="7.583333333333333"/>
    <n v="448"/>
    <n v="93181760"/>
  </r>
  <r>
    <x v="389"/>
    <x v="3"/>
    <x v="1"/>
    <x v="154"/>
    <x v="17"/>
    <x v="5"/>
    <n v="128"/>
    <x v="11"/>
    <n v="3"/>
    <x v="2"/>
    <n v="213"/>
    <x v="151"/>
    <n v="134055"/>
    <n v="990"/>
    <n v="16.5"/>
    <n v="569"/>
    <n v="76277295"/>
  </r>
  <r>
    <x v="389"/>
    <x v="3"/>
    <x v="1"/>
    <x v="88"/>
    <x v="16"/>
    <x v="1"/>
    <n v="124"/>
    <x v="4"/>
    <n v="3"/>
    <x v="2"/>
    <n v="255"/>
    <x v="127"/>
    <n v="98133"/>
    <n v="3726"/>
    <n v="62.1"/>
    <n v="534"/>
    <n v="52403022"/>
  </r>
  <r>
    <x v="389"/>
    <x v="3"/>
    <x v="1"/>
    <x v="123"/>
    <x v="7"/>
    <x v="3"/>
    <n v="125"/>
    <x v="2"/>
    <n v="1"/>
    <x v="0"/>
    <n v="22"/>
    <x v="264"/>
    <n v="41573"/>
    <n v="3648"/>
    <n v="60.8"/>
    <n v="482"/>
    <n v="20038186"/>
  </r>
  <r>
    <x v="390"/>
    <x v="3"/>
    <x v="1"/>
    <x v="78"/>
    <x v="2"/>
    <x v="3"/>
    <n v="126"/>
    <x v="10"/>
    <n v="3"/>
    <x v="2"/>
    <n v="53"/>
    <x v="116"/>
    <n v="928458"/>
    <n v="3714"/>
    <n v="61.9"/>
    <n v="638"/>
    <n v="592356204"/>
  </r>
  <r>
    <x v="390"/>
    <x v="3"/>
    <x v="1"/>
    <x v="16"/>
    <x v="21"/>
    <x v="1"/>
    <n v="112"/>
    <x v="16"/>
    <n v="2"/>
    <x v="1"/>
    <n v="223"/>
    <x v="254"/>
    <n v="875687"/>
    <n v="2034"/>
    <n v="33.9"/>
    <n v="588"/>
    <n v="514903956"/>
  </r>
  <r>
    <x v="390"/>
    <x v="3"/>
    <x v="1"/>
    <x v="172"/>
    <x v="5"/>
    <x v="3"/>
    <n v="126"/>
    <x v="10"/>
    <n v="2"/>
    <x v="1"/>
    <n v="11"/>
    <x v="115"/>
    <n v="857905"/>
    <n v="2304"/>
    <n v="38.4"/>
    <n v="467"/>
    <n v="400641635"/>
  </r>
  <r>
    <x v="390"/>
    <x v="3"/>
    <x v="1"/>
    <x v="227"/>
    <x v="27"/>
    <x v="0"/>
    <n v="132"/>
    <x v="18"/>
    <n v="1"/>
    <x v="0"/>
    <n v="251"/>
    <x v="108"/>
    <n v="727446"/>
    <n v="2272"/>
    <n v="37.866666666666667"/>
    <n v="363"/>
    <n v="264062898"/>
  </r>
  <r>
    <x v="390"/>
    <x v="3"/>
    <x v="1"/>
    <x v="41"/>
    <x v="13"/>
    <x v="5"/>
    <n v="130"/>
    <x v="19"/>
    <n v="1"/>
    <x v="0"/>
    <n v="79"/>
    <x v="98"/>
    <n v="684862"/>
    <n v="525"/>
    <n v="8.75"/>
    <n v="546"/>
    <n v="373934652"/>
  </r>
  <r>
    <x v="390"/>
    <x v="3"/>
    <x v="1"/>
    <x v="178"/>
    <x v="18"/>
    <x v="3"/>
    <n v="128"/>
    <x v="11"/>
    <n v="1"/>
    <x v="0"/>
    <n v="145"/>
    <x v="94"/>
    <n v="487002"/>
    <n v="2544"/>
    <n v="42.4"/>
    <n v="356"/>
    <n v="173372712"/>
  </r>
  <r>
    <x v="390"/>
    <x v="3"/>
    <x v="1"/>
    <x v="174"/>
    <x v="2"/>
    <x v="3"/>
    <n v="117"/>
    <x v="12"/>
    <n v="3"/>
    <x v="2"/>
    <n v="196"/>
    <x v="112"/>
    <n v="356594"/>
    <n v="3106"/>
    <n v="51.766666666666666"/>
    <n v="493"/>
    <n v="175800842"/>
  </r>
  <r>
    <x v="390"/>
    <x v="3"/>
    <x v="1"/>
    <x v="298"/>
    <x v="15"/>
    <x v="0"/>
    <n v="128"/>
    <x v="11"/>
    <n v="1"/>
    <x v="0"/>
    <n v="51"/>
    <x v="245"/>
    <n v="199365"/>
    <n v="3452"/>
    <n v="57.533333333333331"/>
    <n v="381"/>
    <n v="75958065"/>
  </r>
  <r>
    <x v="390"/>
    <x v="3"/>
    <x v="1"/>
    <x v="47"/>
    <x v="10"/>
    <x v="5"/>
    <n v="133"/>
    <x v="5"/>
    <n v="1"/>
    <x v="0"/>
    <n v="52"/>
    <x v="228"/>
    <n v="189566"/>
    <n v="4146"/>
    <n v="69.099999999999994"/>
    <n v="435"/>
    <n v="82461210"/>
  </r>
  <r>
    <x v="391"/>
    <x v="3"/>
    <x v="1"/>
    <x v="236"/>
    <x v="1"/>
    <x v="3"/>
    <n v="112"/>
    <x v="16"/>
    <n v="2"/>
    <x v="1"/>
    <n v="107"/>
    <x v="136"/>
    <n v="743451"/>
    <n v="4855"/>
    <n v="80.916666666666671"/>
    <n v="632"/>
    <n v="469861032"/>
  </r>
  <r>
    <x v="391"/>
    <x v="3"/>
    <x v="1"/>
    <x v="291"/>
    <x v="29"/>
    <x v="3"/>
    <n v="129"/>
    <x v="0"/>
    <n v="3"/>
    <x v="2"/>
    <n v="180"/>
    <x v="198"/>
    <n v="206320"/>
    <n v="903"/>
    <n v="15.05"/>
    <n v="490"/>
    <n v="101096800"/>
  </r>
  <r>
    <x v="392"/>
    <x v="3"/>
    <x v="1"/>
    <x v="231"/>
    <x v="2"/>
    <x v="3"/>
    <n v="122"/>
    <x v="7"/>
    <n v="3"/>
    <x v="2"/>
    <n v="5"/>
    <x v="224"/>
    <n v="927239"/>
    <n v="2396"/>
    <n v="39.93333333333333"/>
    <n v="334"/>
    <n v="309697826"/>
  </r>
  <r>
    <x v="392"/>
    <x v="3"/>
    <x v="1"/>
    <x v="284"/>
    <x v="27"/>
    <x v="4"/>
    <n v="121"/>
    <x v="21"/>
    <n v="2"/>
    <x v="1"/>
    <n v="248"/>
    <x v="243"/>
    <n v="656922"/>
    <n v="3189"/>
    <n v="53.15"/>
    <n v="376"/>
    <n v="247002672"/>
  </r>
  <r>
    <x v="392"/>
    <x v="3"/>
    <x v="1"/>
    <x v="137"/>
    <x v="19"/>
    <x v="3"/>
    <n v="132"/>
    <x v="18"/>
    <n v="3"/>
    <x v="2"/>
    <n v="245"/>
    <x v="149"/>
    <n v="599682"/>
    <n v="3387"/>
    <n v="56.45"/>
    <n v="292"/>
    <n v="175107144"/>
  </r>
  <r>
    <x v="392"/>
    <x v="3"/>
    <x v="1"/>
    <x v="2"/>
    <x v="28"/>
    <x v="3"/>
    <n v="120"/>
    <x v="3"/>
    <n v="2"/>
    <x v="1"/>
    <n v="245"/>
    <x v="149"/>
    <n v="409140"/>
    <n v="3831"/>
    <n v="63.85"/>
    <n v="305"/>
    <n v="124787700"/>
  </r>
  <r>
    <x v="392"/>
    <x v="3"/>
    <x v="1"/>
    <x v="128"/>
    <x v="12"/>
    <x v="3"/>
    <n v="120"/>
    <x v="3"/>
    <n v="1"/>
    <x v="0"/>
    <n v="251"/>
    <x v="108"/>
    <n v="376262"/>
    <n v="2762"/>
    <n v="46.033333333333331"/>
    <n v="472"/>
    <n v="177595664"/>
  </r>
  <r>
    <x v="393"/>
    <x v="3"/>
    <x v="1"/>
    <x v="57"/>
    <x v="14"/>
    <x v="4"/>
    <n v="122"/>
    <x v="7"/>
    <n v="2"/>
    <x v="1"/>
    <n v="251"/>
    <x v="108"/>
    <n v="960284"/>
    <n v="3963"/>
    <n v="66.05"/>
    <n v="655"/>
    <n v="628986020"/>
  </r>
  <r>
    <x v="393"/>
    <x v="3"/>
    <x v="1"/>
    <x v="251"/>
    <x v="28"/>
    <x v="1"/>
    <n v="128"/>
    <x v="11"/>
    <n v="3"/>
    <x v="2"/>
    <n v="127"/>
    <x v="251"/>
    <n v="956494"/>
    <n v="175"/>
    <n v="2.9166666666666665"/>
    <n v="341"/>
    <n v="326164454"/>
  </r>
  <r>
    <x v="393"/>
    <x v="3"/>
    <x v="1"/>
    <x v="9"/>
    <x v="10"/>
    <x v="0"/>
    <n v="122"/>
    <x v="7"/>
    <n v="2"/>
    <x v="1"/>
    <n v="259"/>
    <x v="190"/>
    <n v="948659"/>
    <n v="4374"/>
    <n v="72.900000000000006"/>
    <n v="602"/>
    <n v="571092718"/>
  </r>
  <r>
    <x v="393"/>
    <x v="3"/>
    <x v="1"/>
    <x v="302"/>
    <x v="4"/>
    <x v="0"/>
    <n v="125"/>
    <x v="2"/>
    <n v="1"/>
    <x v="0"/>
    <n v="154"/>
    <x v="3"/>
    <n v="946566"/>
    <n v="4014"/>
    <n v="66.900000000000006"/>
    <n v="660"/>
    <n v="624733560"/>
  </r>
  <r>
    <x v="393"/>
    <x v="3"/>
    <x v="1"/>
    <x v="22"/>
    <x v="18"/>
    <x v="2"/>
    <n v="118"/>
    <x v="6"/>
    <n v="2"/>
    <x v="1"/>
    <n v="51"/>
    <x v="245"/>
    <n v="917817"/>
    <n v="1501"/>
    <n v="25.016666666666666"/>
    <n v="600"/>
    <n v="550690200"/>
  </r>
  <r>
    <x v="393"/>
    <x v="3"/>
    <x v="1"/>
    <x v="62"/>
    <x v="10"/>
    <x v="0"/>
    <n v="123"/>
    <x v="15"/>
    <n v="3"/>
    <x v="2"/>
    <n v="70"/>
    <x v="189"/>
    <n v="814557"/>
    <n v="3129"/>
    <n v="52.15"/>
    <n v="673"/>
    <n v="548196861"/>
  </r>
  <r>
    <x v="393"/>
    <x v="3"/>
    <x v="1"/>
    <x v="290"/>
    <x v="26"/>
    <x v="2"/>
    <n v="125"/>
    <x v="2"/>
    <n v="1"/>
    <x v="0"/>
    <n v="224"/>
    <x v="140"/>
    <n v="801423"/>
    <n v="386"/>
    <n v="6.4333333333333336"/>
    <n v="675"/>
    <n v="540960525"/>
  </r>
  <r>
    <x v="393"/>
    <x v="3"/>
    <x v="1"/>
    <x v="63"/>
    <x v="26"/>
    <x v="0"/>
    <n v="128"/>
    <x v="11"/>
    <n v="2"/>
    <x v="1"/>
    <n v="203"/>
    <x v="225"/>
    <n v="658352"/>
    <n v="1964"/>
    <n v="32.733333333333334"/>
    <n v="549"/>
    <n v="361435248"/>
  </r>
  <r>
    <x v="393"/>
    <x v="3"/>
    <x v="1"/>
    <x v="141"/>
    <x v="29"/>
    <x v="0"/>
    <n v="126"/>
    <x v="10"/>
    <n v="1"/>
    <x v="0"/>
    <n v="93"/>
    <x v="141"/>
    <n v="609383"/>
    <n v="1522"/>
    <n v="25.366666666666667"/>
    <n v="303"/>
    <n v="184643049"/>
  </r>
  <r>
    <x v="393"/>
    <x v="3"/>
    <x v="1"/>
    <x v="19"/>
    <x v="27"/>
    <x v="0"/>
    <n v="115"/>
    <x v="20"/>
    <n v="2"/>
    <x v="1"/>
    <n v="222"/>
    <x v="244"/>
    <n v="551036"/>
    <n v="4115"/>
    <n v="68.583333333333329"/>
    <n v="432"/>
    <n v="238047552"/>
  </r>
  <r>
    <x v="393"/>
    <x v="3"/>
    <x v="1"/>
    <x v="245"/>
    <x v="11"/>
    <x v="0"/>
    <n v="115"/>
    <x v="20"/>
    <n v="1"/>
    <x v="0"/>
    <n v="208"/>
    <x v="26"/>
    <n v="452505"/>
    <n v="4008"/>
    <n v="66.8"/>
    <n v="434"/>
    <n v="196387170"/>
  </r>
  <r>
    <x v="393"/>
    <x v="3"/>
    <x v="1"/>
    <x v="77"/>
    <x v="3"/>
    <x v="1"/>
    <n v="115"/>
    <x v="20"/>
    <n v="1"/>
    <x v="0"/>
    <n v="200"/>
    <x v="128"/>
    <n v="442845"/>
    <n v="1602"/>
    <n v="26.7"/>
    <n v="497"/>
    <n v="220093965"/>
  </r>
  <r>
    <x v="393"/>
    <x v="3"/>
    <x v="1"/>
    <x v="163"/>
    <x v="10"/>
    <x v="2"/>
    <n v="115"/>
    <x v="20"/>
    <n v="1"/>
    <x v="0"/>
    <n v="130"/>
    <x v="239"/>
    <n v="345970"/>
    <n v="4399"/>
    <n v="73.316666666666663"/>
    <n v="453"/>
    <n v="156724410"/>
  </r>
  <r>
    <x v="393"/>
    <x v="3"/>
    <x v="1"/>
    <x v="270"/>
    <x v="3"/>
    <x v="5"/>
    <n v="114"/>
    <x v="9"/>
    <n v="1"/>
    <x v="0"/>
    <n v="265"/>
    <x v="65"/>
    <n v="301019"/>
    <n v="4963"/>
    <n v="82.716666666666669"/>
    <n v="631"/>
    <n v="189942989"/>
  </r>
  <r>
    <x v="393"/>
    <x v="3"/>
    <x v="1"/>
    <x v="37"/>
    <x v="18"/>
    <x v="0"/>
    <n v="127"/>
    <x v="8"/>
    <n v="3"/>
    <x v="2"/>
    <n v="52"/>
    <x v="228"/>
    <n v="276439"/>
    <n v="3739"/>
    <n v="62.31666666666667"/>
    <n v="572"/>
    <n v="158123108"/>
  </r>
  <r>
    <x v="393"/>
    <x v="3"/>
    <x v="1"/>
    <x v="90"/>
    <x v="2"/>
    <x v="0"/>
    <n v="126"/>
    <x v="10"/>
    <n v="2"/>
    <x v="1"/>
    <n v="191"/>
    <x v="220"/>
    <n v="225807"/>
    <n v="2200"/>
    <n v="36.666666666666664"/>
    <n v="329"/>
    <n v="74290503"/>
  </r>
  <r>
    <x v="393"/>
    <x v="3"/>
    <x v="1"/>
    <x v="124"/>
    <x v="10"/>
    <x v="2"/>
    <n v="128"/>
    <x v="11"/>
    <n v="3"/>
    <x v="2"/>
    <n v="217"/>
    <x v="56"/>
    <n v="119656"/>
    <n v="3555"/>
    <n v="59.25"/>
    <n v="327"/>
    <n v="39127512"/>
  </r>
  <r>
    <x v="393"/>
    <x v="3"/>
    <x v="1"/>
    <x v="88"/>
    <x v="2"/>
    <x v="0"/>
    <n v="122"/>
    <x v="7"/>
    <n v="1"/>
    <x v="0"/>
    <n v="69"/>
    <x v="109"/>
    <n v="72550"/>
    <n v="2401"/>
    <n v="40.016666666666666"/>
    <n v="618"/>
    <n v="44835900"/>
  </r>
  <r>
    <x v="393"/>
    <x v="3"/>
    <x v="1"/>
    <x v="298"/>
    <x v="14"/>
    <x v="3"/>
    <n v="122"/>
    <x v="7"/>
    <n v="1"/>
    <x v="0"/>
    <n v="47"/>
    <x v="170"/>
    <n v="65100"/>
    <n v="2549"/>
    <n v="42.483333333333334"/>
    <n v="308"/>
    <n v="20050800"/>
  </r>
  <r>
    <x v="393"/>
    <x v="3"/>
    <x v="1"/>
    <x v="73"/>
    <x v="28"/>
    <x v="4"/>
    <n v="115"/>
    <x v="20"/>
    <n v="1"/>
    <x v="0"/>
    <n v="4"/>
    <x v="100"/>
    <n v="31166"/>
    <n v="124"/>
    <n v="2.0666666666666669"/>
    <n v="524"/>
    <n v="16330984"/>
  </r>
  <r>
    <x v="393"/>
    <x v="3"/>
    <x v="1"/>
    <x v="150"/>
    <x v="0"/>
    <x v="3"/>
    <n v="116"/>
    <x v="13"/>
    <n v="3"/>
    <x v="2"/>
    <n v="69"/>
    <x v="109"/>
    <n v="29857"/>
    <n v="597"/>
    <n v="9.9499999999999993"/>
    <n v="417"/>
    <n v="12450369"/>
  </r>
  <r>
    <x v="394"/>
    <x v="3"/>
    <x v="1"/>
    <x v="22"/>
    <x v="18"/>
    <x v="2"/>
    <n v="128"/>
    <x v="11"/>
    <n v="1"/>
    <x v="0"/>
    <n v="119"/>
    <x v="129"/>
    <n v="926880"/>
    <n v="1580"/>
    <n v="26.333333333333332"/>
    <n v="536"/>
    <n v="496807680"/>
  </r>
  <r>
    <x v="394"/>
    <x v="3"/>
    <x v="1"/>
    <x v="64"/>
    <x v="17"/>
    <x v="2"/>
    <n v="113"/>
    <x v="14"/>
    <n v="3"/>
    <x v="2"/>
    <n v="50"/>
    <x v="174"/>
    <n v="612441"/>
    <n v="860"/>
    <n v="14.333333333333334"/>
    <n v="520"/>
    <n v="318469320"/>
  </r>
  <r>
    <x v="394"/>
    <x v="3"/>
    <x v="1"/>
    <x v="76"/>
    <x v="6"/>
    <x v="3"/>
    <n v="133"/>
    <x v="5"/>
    <n v="3"/>
    <x v="2"/>
    <n v="260"/>
    <x v="131"/>
    <n v="595568"/>
    <n v="4797"/>
    <n v="79.95"/>
    <n v="333"/>
    <n v="198324144"/>
  </r>
  <r>
    <x v="394"/>
    <x v="3"/>
    <x v="1"/>
    <x v="0"/>
    <x v="21"/>
    <x v="3"/>
    <n v="127"/>
    <x v="8"/>
    <n v="2"/>
    <x v="1"/>
    <n v="158"/>
    <x v="86"/>
    <n v="490109"/>
    <n v="3895"/>
    <n v="64.916666666666671"/>
    <n v="672"/>
    <n v="329353248"/>
  </r>
  <r>
    <x v="394"/>
    <x v="3"/>
    <x v="1"/>
    <x v="130"/>
    <x v="6"/>
    <x v="4"/>
    <n v="127"/>
    <x v="8"/>
    <n v="2"/>
    <x v="1"/>
    <n v="236"/>
    <x v="93"/>
    <n v="469477"/>
    <n v="2955"/>
    <n v="49.25"/>
    <n v="574"/>
    <n v="269479798"/>
  </r>
  <r>
    <x v="394"/>
    <x v="3"/>
    <x v="1"/>
    <x v="161"/>
    <x v="21"/>
    <x v="3"/>
    <n v="114"/>
    <x v="9"/>
    <n v="1"/>
    <x v="0"/>
    <n v="219"/>
    <x v="74"/>
    <n v="224579"/>
    <n v="1382"/>
    <n v="23.033333333333335"/>
    <n v="640"/>
    <n v="143730560"/>
  </r>
  <r>
    <x v="394"/>
    <x v="3"/>
    <x v="1"/>
    <x v="80"/>
    <x v="15"/>
    <x v="3"/>
    <n v="129"/>
    <x v="0"/>
    <n v="2"/>
    <x v="1"/>
    <n v="266"/>
    <x v="250"/>
    <n v="163814"/>
    <n v="2175"/>
    <n v="36.25"/>
    <n v="620"/>
    <n v="101564680"/>
  </r>
  <r>
    <x v="395"/>
    <x v="3"/>
    <x v="1"/>
    <x v="221"/>
    <x v="14"/>
    <x v="5"/>
    <n v="113"/>
    <x v="14"/>
    <n v="2"/>
    <x v="1"/>
    <n v="44"/>
    <x v="46"/>
    <n v="866212"/>
    <n v="4691"/>
    <n v="78.183333333333337"/>
    <n v="578"/>
    <n v="500670536"/>
  </r>
  <r>
    <x v="395"/>
    <x v="3"/>
    <x v="1"/>
    <x v="202"/>
    <x v="9"/>
    <x v="0"/>
    <n v="121"/>
    <x v="21"/>
    <n v="1"/>
    <x v="0"/>
    <n v="168"/>
    <x v="135"/>
    <n v="339408"/>
    <n v="2593"/>
    <n v="43.216666666666669"/>
    <n v="376"/>
    <n v="127617408"/>
  </r>
  <r>
    <x v="395"/>
    <x v="3"/>
    <x v="1"/>
    <x v="64"/>
    <x v="20"/>
    <x v="5"/>
    <n v="130"/>
    <x v="19"/>
    <n v="3"/>
    <x v="2"/>
    <n v="255"/>
    <x v="127"/>
    <n v="324884"/>
    <n v="3026"/>
    <n v="50.43333333333333"/>
    <n v="528"/>
    <n v="171538752"/>
  </r>
  <r>
    <x v="395"/>
    <x v="3"/>
    <x v="1"/>
    <x v="269"/>
    <x v="8"/>
    <x v="5"/>
    <n v="130"/>
    <x v="19"/>
    <n v="3"/>
    <x v="2"/>
    <n v="51"/>
    <x v="245"/>
    <n v="308603"/>
    <n v="1112"/>
    <n v="18.533333333333335"/>
    <n v="361"/>
    <n v="111405683"/>
  </r>
  <r>
    <x v="395"/>
    <x v="3"/>
    <x v="1"/>
    <x v="246"/>
    <x v="24"/>
    <x v="5"/>
    <n v="122"/>
    <x v="7"/>
    <n v="2"/>
    <x v="1"/>
    <n v="173"/>
    <x v="28"/>
    <n v="80089"/>
    <n v="1653"/>
    <n v="27.55"/>
    <n v="390"/>
    <n v="31234710"/>
  </r>
  <r>
    <x v="396"/>
    <x v="4"/>
    <x v="1"/>
    <x v="269"/>
    <x v="25"/>
    <x v="3"/>
    <n v="132"/>
    <x v="18"/>
    <n v="2"/>
    <x v="1"/>
    <n v="111"/>
    <x v="49"/>
    <n v="952912"/>
    <n v="3675"/>
    <n v="61.25"/>
    <n v="693"/>
    <n v="660368016"/>
  </r>
  <r>
    <x v="396"/>
    <x v="4"/>
    <x v="1"/>
    <x v="60"/>
    <x v="22"/>
    <x v="5"/>
    <n v="121"/>
    <x v="21"/>
    <n v="1"/>
    <x v="0"/>
    <n v="114"/>
    <x v="41"/>
    <n v="758457"/>
    <n v="4308"/>
    <n v="71.8"/>
    <n v="559"/>
    <n v="423977463"/>
  </r>
  <r>
    <x v="396"/>
    <x v="4"/>
    <x v="1"/>
    <x v="309"/>
    <x v="13"/>
    <x v="5"/>
    <n v="120"/>
    <x v="3"/>
    <n v="3"/>
    <x v="2"/>
    <n v="117"/>
    <x v="120"/>
    <n v="720733"/>
    <n v="853"/>
    <n v="14.216666666666667"/>
    <n v="633"/>
    <n v="456223989"/>
  </r>
  <r>
    <x v="396"/>
    <x v="4"/>
    <x v="1"/>
    <x v="317"/>
    <x v="18"/>
    <x v="5"/>
    <n v="116"/>
    <x v="13"/>
    <n v="2"/>
    <x v="1"/>
    <n v="125"/>
    <x v="205"/>
    <n v="713977"/>
    <n v="4168"/>
    <n v="69.466666666666669"/>
    <n v="552"/>
    <n v="394115304"/>
  </r>
  <r>
    <x v="396"/>
    <x v="4"/>
    <x v="1"/>
    <x v="219"/>
    <x v="27"/>
    <x v="5"/>
    <n v="123"/>
    <x v="15"/>
    <n v="3"/>
    <x v="2"/>
    <n v="256"/>
    <x v="57"/>
    <n v="533476"/>
    <n v="4647"/>
    <n v="77.45"/>
    <n v="581"/>
    <n v="309949556"/>
  </r>
  <r>
    <x v="396"/>
    <x v="4"/>
    <x v="1"/>
    <x v="127"/>
    <x v="26"/>
    <x v="5"/>
    <n v="118"/>
    <x v="6"/>
    <n v="3"/>
    <x v="2"/>
    <n v="89"/>
    <x v="168"/>
    <n v="427229"/>
    <n v="4495"/>
    <n v="74.916666666666671"/>
    <n v="611"/>
    <n v="261036919"/>
  </r>
  <r>
    <x v="396"/>
    <x v="4"/>
    <x v="1"/>
    <x v="125"/>
    <x v="13"/>
    <x v="5"/>
    <n v="113"/>
    <x v="14"/>
    <n v="1"/>
    <x v="0"/>
    <n v="242"/>
    <x v="105"/>
    <n v="294753"/>
    <n v="3922"/>
    <n v="65.36666666666666"/>
    <n v="285"/>
    <n v="84004605"/>
  </r>
  <r>
    <x v="396"/>
    <x v="4"/>
    <x v="1"/>
    <x v="143"/>
    <x v="8"/>
    <x v="5"/>
    <n v="123"/>
    <x v="15"/>
    <n v="2"/>
    <x v="1"/>
    <n v="206"/>
    <x v="188"/>
    <n v="175500"/>
    <n v="4270"/>
    <n v="71.166666666666671"/>
    <n v="566"/>
    <n v="99333000"/>
  </r>
  <r>
    <x v="396"/>
    <x v="4"/>
    <x v="1"/>
    <x v="301"/>
    <x v="6"/>
    <x v="5"/>
    <n v="127"/>
    <x v="8"/>
    <n v="3"/>
    <x v="2"/>
    <n v="246"/>
    <x v="37"/>
    <n v="26478"/>
    <n v="4937"/>
    <n v="82.283333333333331"/>
    <n v="392"/>
    <n v="10379376"/>
  </r>
  <r>
    <x v="397"/>
    <x v="4"/>
    <x v="1"/>
    <x v="94"/>
    <x v="28"/>
    <x v="3"/>
    <n v="112"/>
    <x v="16"/>
    <n v="2"/>
    <x v="1"/>
    <n v="149"/>
    <x v="227"/>
    <n v="722735"/>
    <n v="4592"/>
    <n v="76.533333333333331"/>
    <n v="386"/>
    <n v="278975710"/>
  </r>
  <r>
    <x v="398"/>
    <x v="4"/>
    <x v="1"/>
    <x v="38"/>
    <x v="25"/>
    <x v="4"/>
    <n v="126"/>
    <x v="10"/>
    <n v="1"/>
    <x v="0"/>
    <n v="253"/>
    <x v="235"/>
    <n v="959881"/>
    <n v="4561"/>
    <n v="76.016666666666666"/>
    <n v="377"/>
    <n v="361875137"/>
  </r>
  <r>
    <x v="398"/>
    <x v="4"/>
    <x v="1"/>
    <x v="148"/>
    <x v="14"/>
    <x v="3"/>
    <n v="125"/>
    <x v="2"/>
    <n v="1"/>
    <x v="0"/>
    <n v="248"/>
    <x v="243"/>
    <n v="774486"/>
    <n v="1105"/>
    <n v="18.416666666666668"/>
    <n v="416"/>
    <n v="322186176"/>
  </r>
  <r>
    <x v="398"/>
    <x v="4"/>
    <x v="1"/>
    <x v="133"/>
    <x v="4"/>
    <x v="3"/>
    <n v="123"/>
    <x v="15"/>
    <n v="1"/>
    <x v="0"/>
    <n v="134"/>
    <x v="180"/>
    <n v="588969"/>
    <n v="1294"/>
    <n v="21.566666666666666"/>
    <n v="566"/>
    <n v="333356454"/>
  </r>
  <r>
    <x v="398"/>
    <x v="4"/>
    <x v="1"/>
    <x v="263"/>
    <x v="27"/>
    <x v="4"/>
    <n v="114"/>
    <x v="9"/>
    <n v="1"/>
    <x v="0"/>
    <n v="47"/>
    <x v="170"/>
    <n v="468198"/>
    <n v="999"/>
    <n v="16.649999999999999"/>
    <n v="641"/>
    <n v="300114918"/>
  </r>
  <r>
    <x v="398"/>
    <x v="4"/>
    <x v="1"/>
    <x v="37"/>
    <x v="23"/>
    <x v="5"/>
    <n v="125"/>
    <x v="2"/>
    <n v="3"/>
    <x v="2"/>
    <n v="256"/>
    <x v="57"/>
    <n v="297387"/>
    <n v="806"/>
    <n v="13.433333333333334"/>
    <n v="518"/>
    <n v="154046466"/>
  </r>
  <r>
    <x v="398"/>
    <x v="4"/>
    <x v="1"/>
    <x v="183"/>
    <x v="2"/>
    <x v="4"/>
    <n v="123"/>
    <x v="15"/>
    <n v="2"/>
    <x v="1"/>
    <n v="24"/>
    <x v="119"/>
    <n v="2077"/>
    <n v="716"/>
    <n v="11.933333333333334"/>
    <n v="602"/>
    <n v="1250354"/>
  </r>
  <r>
    <x v="399"/>
    <x v="4"/>
    <x v="1"/>
    <x v="131"/>
    <x v="4"/>
    <x v="4"/>
    <n v="112"/>
    <x v="16"/>
    <n v="1"/>
    <x v="0"/>
    <n v="31"/>
    <x v="226"/>
    <n v="887542"/>
    <n v="4847"/>
    <n v="80.783333333333331"/>
    <n v="570"/>
    <n v="505898940"/>
  </r>
  <r>
    <x v="399"/>
    <x v="4"/>
    <x v="1"/>
    <x v="131"/>
    <x v="4"/>
    <x v="3"/>
    <n v="118"/>
    <x v="6"/>
    <n v="3"/>
    <x v="2"/>
    <n v="143"/>
    <x v="111"/>
    <n v="837962"/>
    <n v="504"/>
    <n v="8.4"/>
    <n v="387"/>
    <n v="324291294"/>
  </r>
  <r>
    <x v="399"/>
    <x v="4"/>
    <x v="1"/>
    <x v="68"/>
    <x v="26"/>
    <x v="4"/>
    <n v="116"/>
    <x v="13"/>
    <n v="2"/>
    <x v="1"/>
    <n v="59"/>
    <x v="48"/>
    <n v="719364"/>
    <n v="2338"/>
    <n v="38.966666666666669"/>
    <n v="511"/>
    <n v="367595004"/>
  </r>
  <r>
    <x v="399"/>
    <x v="4"/>
    <x v="1"/>
    <x v="28"/>
    <x v="15"/>
    <x v="3"/>
    <n v="123"/>
    <x v="15"/>
    <n v="2"/>
    <x v="1"/>
    <n v="48"/>
    <x v="75"/>
    <n v="710676"/>
    <n v="3144"/>
    <n v="52.4"/>
    <n v="469"/>
    <n v="333307044"/>
  </r>
  <r>
    <x v="399"/>
    <x v="4"/>
    <x v="1"/>
    <x v="284"/>
    <x v="24"/>
    <x v="3"/>
    <n v="117"/>
    <x v="12"/>
    <n v="1"/>
    <x v="0"/>
    <n v="92"/>
    <x v="69"/>
    <n v="636438"/>
    <n v="3968"/>
    <n v="66.13333333333334"/>
    <n v="486"/>
    <n v="309308868"/>
  </r>
  <r>
    <x v="399"/>
    <x v="4"/>
    <x v="1"/>
    <x v="25"/>
    <x v="9"/>
    <x v="4"/>
    <n v="123"/>
    <x v="15"/>
    <n v="1"/>
    <x v="0"/>
    <n v="242"/>
    <x v="105"/>
    <n v="502758"/>
    <n v="329"/>
    <n v="5.4833333333333334"/>
    <n v="382"/>
    <n v="192053556"/>
  </r>
  <r>
    <x v="399"/>
    <x v="4"/>
    <x v="1"/>
    <x v="209"/>
    <x v="9"/>
    <x v="3"/>
    <n v="115"/>
    <x v="20"/>
    <n v="3"/>
    <x v="2"/>
    <n v="54"/>
    <x v="63"/>
    <n v="214130"/>
    <n v="3131"/>
    <n v="52.18333333333333"/>
    <n v="673"/>
    <n v="144109490"/>
  </r>
  <r>
    <x v="399"/>
    <x v="4"/>
    <x v="1"/>
    <x v="96"/>
    <x v="29"/>
    <x v="3"/>
    <n v="119"/>
    <x v="1"/>
    <n v="2"/>
    <x v="1"/>
    <n v="216"/>
    <x v="89"/>
    <n v="15670"/>
    <n v="1686"/>
    <n v="28.1"/>
    <n v="521"/>
    <n v="8164070"/>
  </r>
  <r>
    <x v="400"/>
    <x v="4"/>
    <x v="1"/>
    <x v="90"/>
    <x v="8"/>
    <x v="5"/>
    <n v="127"/>
    <x v="8"/>
    <n v="3"/>
    <x v="2"/>
    <n v="28"/>
    <x v="222"/>
    <n v="446978"/>
    <n v="3978"/>
    <n v="66.3"/>
    <n v="536"/>
    <n v="239580208"/>
  </r>
  <r>
    <x v="401"/>
    <x v="4"/>
    <x v="1"/>
    <x v="155"/>
    <x v="26"/>
    <x v="5"/>
    <n v="115"/>
    <x v="20"/>
    <n v="1"/>
    <x v="0"/>
    <n v="76"/>
    <x v="72"/>
    <n v="658811"/>
    <n v="3311"/>
    <n v="55.18333333333333"/>
    <n v="521"/>
    <n v="343240531"/>
  </r>
  <r>
    <x v="401"/>
    <x v="4"/>
    <x v="1"/>
    <x v="92"/>
    <x v="20"/>
    <x v="0"/>
    <n v="124"/>
    <x v="4"/>
    <n v="3"/>
    <x v="2"/>
    <n v="173"/>
    <x v="28"/>
    <n v="536045"/>
    <n v="575"/>
    <n v="9.5833333333333339"/>
    <n v="353"/>
    <n v="189223885"/>
  </r>
  <r>
    <x v="401"/>
    <x v="4"/>
    <x v="1"/>
    <x v="132"/>
    <x v="18"/>
    <x v="4"/>
    <n v="127"/>
    <x v="8"/>
    <n v="1"/>
    <x v="0"/>
    <n v="124"/>
    <x v="193"/>
    <n v="518493"/>
    <n v="657"/>
    <n v="10.95"/>
    <n v="652"/>
    <n v="338057436"/>
  </r>
  <r>
    <x v="401"/>
    <x v="4"/>
    <x v="1"/>
    <x v="91"/>
    <x v="26"/>
    <x v="4"/>
    <n v="132"/>
    <x v="18"/>
    <n v="3"/>
    <x v="2"/>
    <n v="59"/>
    <x v="48"/>
    <n v="514359"/>
    <n v="2296"/>
    <n v="38.266666666666666"/>
    <n v="473"/>
    <n v="243291807"/>
  </r>
  <r>
    <x v="401"/>
    <x v="4"/>
    <x v="1"/>
    <x v="198"/>
    <x v="9"/>
    <x v="0"/>
    <n v="113"/>
    <x v="14"/>
    <n v="2"/>
    <x v="1"/>
    <n v="58"/>
    <x v="159"/>
    <n v="376773"/>
    <n v="2912"/>
    <n v="48.533333333333331"/>
    <n v="413"/>
    <n v="155607249"/>
  </r>
  <r>
    <x v="401"/>
    <x v="4"/>
    <x v="1"/>
    <x v="211"/>
    <x v="13"/>
    <x v="4"/>
    <n v="129"/>
    <x v="0"/>
    <n v="1"/>
    <x v="0"/>
    <n v="104"/>
    <x v="83"/>
    <n v="367485"/>
    <n v="1005"/>
    <n v="16.75"/>
    <n v="571"/>
    <n v="209833935"/>
  </r>
  <r>
    <x v="401"/>
    <x v="4"/>
    <x v="1"/>
    <x v="138"/>
    <x v="25"/>
    <x v="0"/>
    <n v="115"/>
    <x v="20"/>
    <n v="2"/>
    <x v="1"/>
    <n v="204"/>
    <x v="1"/>
    <n v="351126"/>
    <n v="66"/>
    <n v="1.1000000000000001"/>
    <n v="469"/>
    <n v="164678094"/>
  </r>
  <r>
    <x v="401"/>
    <x v="4"/>
    <x v="1"/>
    <x v="204"/>
    <x v="22"/>
    <x v="4"/>
    <n v="117"/>
    <x v="12"/>
    <n v="2"/>
    <x v="1"/>
    <n v="116"/>
    <x v="257"/>
    <n v="285726"/>
    <n v="3465"/>
    <n v="57.75"/>
    <n v="491"/>
    <n v="140291466"/>
  </r>
  <r>
    <x v="401"/>
    <x v="4"/>
    <x v="1"/>
    <x v="52"/>
    <x v="12"/>
    <x v="3"/>
    <n v="117"/>
    <x v="12"/>
    <n v="1"/>
    <x v="0"/>
    <n v="244"/>
    <x v="164"/>
    <n v="278755"/>
    <n v="1055"/>
    <n v="17.583333333333332"/>
    <n v="641"/>
    <n v="178681955"/>
  </r>
  <r>
    <x v="401"/>
    <x v="4"/>
    <x v="1"/>
    <x v="306"/>
    <x v="10"/>
    <x v="0"/>
    <n v="112"/>
    <x v="16"/>
    <n v="3"/>
    <x v="2"/>
    <n v="109"/>
    <x v="212"/>
    <n v="54724"/>
    <n v="351"/>
    <n v="5.85"/>
    <n v="295"/>
    <n v="16143580"/>
  </r>
  <r>
    <x v="402"/>
    <x v="4"/>
    <x v="1"/>
    <x v="173"/>
    <x v="18"/>
    <x v="5"/>
    <n v="125"/>
    <x v="2"/>
    <n v="2"/>
    <x v="1"/>
    <n v="4"/>
    <x v="100"/>
    <n v="988509"/>
    <n v="407"/>
    <n v="6.7833333333333332"/>
    <n v="357"/>
    <n v="352897713"/>
  </r>
  <r>
    <x v="402"/>
    <x v="4"/>
    <x v="1"/>
    <x v="23"/>
    <x v="5"/>
    <x v="1"/>
    <n v="127"/>
    <x v="8"/>
    <n v="3"/>
    <x v="2"/>
    <n v="188"/>
    <x v="34"/>
    <n v="805858"/>
    <n v="4645"/>
    <n v="77.416666666666671"/>
    <n v="695"/>
    <n v="560071310"/>
  </r>
  <r>
    <x v="402"/>
    <x v="4"/>
    <x v="1"/>
    <x v="272"/>
    <x v="22"/>
    <x v="1"/>
    <n v="121"/>
    <x v="21"/>
    <n v="3"/>
    <x v="2"/>
    <n v="150"/>
    <x v="138"/>
    <n v="761966"/>
    <n v="1389"/>
    <n v="23.15"/>
    <n v="303"/>
    <n v="230875698"/>
  </r>
  <r>
    <x v="402"/>
    <x v="4"/>
    <x v="1"/>
    <x v="54"/>
    <x v="22"/>
    <x v="0"/>
    <n v="118"/>
    <x v="6"/>
    <n v="1"/>
    <x v="0"/>
    <n v="95"/>
    <x v="265"/>
    <n v="262209"/>
    <n v="4313"/>
    <n v="71.88333333333334"/>
    <n v="323"/>
    <n v="84693507"/>
  </r>
  <r>
    <x v="403"/>
    <x v="4"/>
    <x v="1"/>
    <x v="168"/>
    <x v="11"/>
    <x v="4"/>
    <n v="124"/>
    <x v="4"/>
    <n v="3"/>
    <x v="2"/>
    <n v="251"/>
    <x v="108"/>
    <n v="911769"/>
    <n v="1082"/>
    <n v="18.033333333333335"/>
    <n v="689"/>
    <n v="628208841"/>
  </r>
  <r>
    <x v="403"/>
    <x v="4"/>
    <x v="1"/>
    <x v="39"/>
    <x v="3"/>
    <x v="3"/>
    <n v="113"/>
    <x v="14"/>
    <n v="1"/>
    <x v="0"/>
    <n v="142"/>
    <x v="213"/>
    <n v="670373"/>
    <n v="4712"/>
    <n v="78.533333333333331"/>
    <n v="306"/>
    <n v="205134138"/>
  </r>
  <r>
    <x v="403"/>
    <x v="4"/>
    <x v="1"/>
    <x v="303"/>
    <x v="12"/>
    <x v="4"/>
    <n v="127"/>
    <x v="8"/>
    <n v="3"/>
    <x v="2"/>
    <n v="148"/>
    <x v="236"/>
    <n v="587529"/>
    <n v="2686"/>
    <n v="44.766666666666666"/>
    <n v="515"/>
    <n v="302577435"/>
  </r>
  <r>
    <x v="403"/>
    <x v="4"/>
    <x v="1"/>
    <x v="67"/>
    <x v="27"/>
    <x v="3"/>
    <n v="123"/>
    <x v="15"/>
    <n v="2"/>
    <x v="1"/>
    <n v="52"/>
    <x v="228"/>
    <n v="538383"/>
    <n v="454"/>
    <n v="7.5666666666666664"/>
    <n v="495"/>
    <n v="266499585"/>
  </r>
  <r>
    <x v="403"/>
    <x v="4"/>
    <x v="1"/>
    <x v="290"/>
    <x v="13"/>
    <x v="4"/>
    <n v="122"/>
    <x v="7"/>
    <n v="1"/>
    <x v="0"/>
    <n v="53"/>
    <x v="116"/>
    <n v="520896"/>
    <n v="676"/>
    <n v="11.266666666666667"/>
    <n v="612"/>
    <n v="318788352"/>
  </r>
  <r>
    <x v="403"/>
    <x v="4"/>
    <x v="1"/>
    <x v="72"/>
    <x v="22"/>
    <x v="3"/>
    <n v="124"/>
    <x v="4"/>
    <n v="3"/>
    <x v="2"/>
    <n v="149"/>
    <x v="227"/>
    <n v="278584"/>
    <n v="4227"/>
    <n v="70.45"/>
    <n v="629"/>
    <n v="175229336"/>
  </r>
  <r>
    <x v="403"/>
    <x v="4"/>
    <x v="1"/>
    <x v="28"/>
    <x v="17"/>
    <x v="3"/>
    <n v="133"/>
    <x v="5"/>
    <n v="2"/>
    <x v="1"/>
    <n v="16"/>
    <x v="19"/>
    <n v="253512"/>
    <n v="1266"/>
    <n v="21.1"/>
    <n v="382"/>
    <n v="96841584"/>
  </r>
  <r>
    <x v="403"/>
    <x v="4"/>
    <x v="1"/>
    <x v="187"/>
    <x v="2"/>
    <x v="3"/>
    <n v="118"/>
    <x v="6"/>
    <n v="2"/>
    <x v="1"/>
    <n v="253"/>
    <x v="235"/>
    <n v="138118"/>
    <n v="3595"/>
    <n v="59.916666666666664"/>
    <n v="368"/>
    <n v="50827424"/>
  </r>
  <r>
    <x v="403"/>
    <x v="4"/>
    <x v="1"/>
    <x v="75"/>
    <x v="25"/>
    <x v="0"/>
    <n v="127"/>
    <x v="8"/>
    <n v="3"/>
    <x v="2"/>
    <n v="172"/>
    <x v="106"/>
    <n v="34324"/>
    <n v="3512"/>
    <n v="58.533333333333331"/>
    <n v="591"/>
    <n v="20285484"/>
  </r>
  <r>
    <x v="403"/>
    <x v="4"/>
    <x v="1"/>
    <x v="68"/>
    <x v="16"/>
    <x v="3"/>
    <n v="125"/>
    <x v="2"/>
    <n v="1"/>
    <x v="0"/>
    <n v="116"/>
    <x v="257"/>
    <n v="33054"/>
    <n v="2811"/>
    <n v="46.85"/>
    <n v="677"/>
    <n v="22377558"/>
  </r>
  <r>
    <x v="404"/>
    <x v="4"/>
    <x v="1"/>
    <x v="88"/>
    <x v="21"/>
    <x v="4"/>
    <n v="133"/>
    <x v="5"/>
    <n v="3"/>
    <x v="2"/>
    <n v="2"/>
    <x v="77"/>
    <n v="789572"/>
    <n v="3863"/>
    <n v="64.38333333333334"/>
    <n v="639"/>
    <n v="504536508"/>
  </r>
  <r>
    <x v="404"/>
    <x v="4"/>
    <x v="1"/>
    <x v="290"/>
    <x v="11"/>
    <x v="5"/>
    <n v="112"/>
    <x v="16"/>
    <n v="1"/>
    <x v="0"/>
    <n v="241"/>
    <x v="101"/>
    <n v="611615"/>
    <n v="883"/>
    <n v="14.716666666666667"/>
    <n v="385"/>
    <n v="235471775"/>
  </r>
  <r>
    <x v="404"/>
    <x v="4"/>
    <x v="1"/>
    <x v="300"/>
    <x v="1"/>
    <x v="4"/>
    <n v="127"/>
    <x v="8"/>
    <n v="3"/>
    <x v="2"/>
    <n v="156"/>
    <x v="261"/>
    <n v="551017"/>
    <n v="2057"/>
    <n v="34.283333333333331"/>
    <n v="336"/>
    <n v="185141712"/>
  </r>
  <r>
    <x v="404"/>
    <x v="4"/>
    <x v="1"/>
    <x v="295"/>
    <x v="19"/>
    <x v="4"/>
    <n v="121"/>
    <x v="21"/>
    <n v="2"/>
    <x v="1"/>
    <n v="224"/>
    <x v="140"/>
    <n v="505108"/>
    <n v="4045"/>
    <n v="67.416666666666671"/>
    <n v="398"/>
    <n v="201032984"/>
  </r>
  <r>
    <x v="404"/>
    <x v="4"/>
    <x v="1"/>
    <x v="24"/>
    <x v="4"/>
    <x v="4"/>
    <n v="123"/>
    <x v="15"/>
    <n v="2"/>
    <x v="1"/>
    <n v="268"/>
    <x v="253"/>
    <n v="345458"/>
    <n v="1801"/>
    <n v="30.016666666666666"/>
    <n v="547"/>
    <n v="188965526"/>
  </r>
  <r>
    <x v="404"/>
    <x v="4"/>
    <x v="1"/>
    <x v="185"/>
    <x v="5"/>
    <x v="3"/>
    <n v="118"/>
    <x v="6"/>
    <n v="1"/>
    <x v="0"/>
    <n v="75"/>
    <x v="197"/>
    <n v="291522"/>
    <n v="279"/>
    <n v="4.6500000000000004"/>
    <n v="671"/>
    <n v="195611262"/>
  </r>
  <r>
    <x v="404"/>
    <x v="4"/>
    <x v="1"/>
    <x v="279"/>
    <x v="10"/>
    <x v="5"/>
    <n v="125"/>
    <x v="2"/>
    <n v="2"/>
    <x v="1"/>
    <n v="204"/>
    <x v="1"/>
    <n v="96888"/>
    <n v="1364"/>
    <n v="22.733333333333334"/>
    <n v="585"/>
    <n v="56679480"/>
  </r>
  <r>
    <x v="405"/>
    <x v="4"/>
    <x v="1"/>
    <x v="56"/>
    <x v="24"/>
    <x v="4"/>
    <n v="122"/>
    <x v="7"/>
    <n v="3"/>
    <x v="2"/>
    <n v="137"/>
    <x v="231"/>
    <n v="986024"/>
    <n v="2706"/>
    <n v="45.1"/>
    <n v="290"/>
    <n v="285946960"/>
  </r>
  <r>
    <x v="405"/>
    <x v="4"/>
    <x v="1"/>
    <x v="8"/>
    <x v="6"/>
    <x v="4"/>
    <n v="122"/>
    <x v="7"/>
    <n v="2"/>
    <x v="1"/>
    <n v="141"/>
    <x v="248"/>
    <n v="972878"/>
    <n v="1421"/>
    <n v="23.683333333333334"/>
    <n v="538"/>
    <n v="523408364"/>
  </r>
  <r>
    <x v="405"/>
    <x v="4"/>
    <x v="1"/>
    <x v="169"/>
    <x v="10"/>
    <x v="4"/>
    <n v="113"/>
    <x v="14"/>
    <n v="2"/>
    <x v="1"/>
    <n v="184"/>
    <x v="145"/>
    <n v="569480"/>
    <n v="2559"/>
    <n v="42.65"/>
    <n v="310"/>
    <n v="176538800"/>
  </r>
  <r>
    <x v="405"/>
    <x v="4"/>
    <x v="1"/>
    <x v="284"/>
    <x v="1"/>
    <x v="5"/>
    <n v="131"/>
    <x v="17"/>
    <n v="3"/>
    <x v="2"/>
    <n v="240"/>
    <x v="95"/>
    <n v="306420"/>
    <n v="3588"/>
    <n v="59.8"/>
    <n v="427"/>
    <n v="130841340"/>
  </r>
  <r>
    <x v="405"/>
    <x v="4"/>
    <x v="1"/>
    <x v="194"/>
    <x v="29"/>
    <x v="3"/>
    <n v="127"/>
    <x v="8"/>
    <n v="3"/>
    <x v="2"/>
    <n v="252"/>
    <x v="24"/>
    <n v="297960"/>
    <n v="2182"/>
    <n v="36.366666666666667"/>
    <n v="419"/>
    <n v="124845240"/>
  </r>
  <r>
    <x v="405"/>
    <x v="4"/>
    <x v="1"/>
    <x v="29"/>
    <x v="25"/>
    <x v="3"/>
    <n v="116"/>
    <x v="13"/>
    <n v="1"/>
    <x v="0"/>
    <n v="67"/>
    <x v="263"/>
    <n v="168825"/>
    <n v="688"/>
    <n v="11.466666666666667"/>
    <n v="693"/>
    <n v="116995725"/>
  </r>
  <r>
    <x v="405"/>
    <x v="4"/>
    <x v="1"/>
    <x v="245"/>
    <x v="21"/>
    <x v="5"/>
    <n v="131"/>
    <x v="17"/>
    <n v="2"/>
    <x v="1"/>
    <n v="136"/>
    <x v="13"/>
    <n v="92741"/>
    <n v="1345"/>
    <n v="22.416666666666668"/>
    <n v="599"/>
    <n v="55551859"/>
  </r>
  <r>
    <x v="405"/>
    <x v="4"/>
    <x v="1"/>
    <x v="156"/>
    <x v="23"/>
    <x v="4"/>
    <n v="121"/>
    <x v="21"/>
    <n v="1"/>
    <x v="0"/>
    <n v="172"/>
    <x v="106"/>
    <n v="22052"/>
    <n v="4890"/>
    <n v="81.5"/>
    <n v="488"/>
    <n v="10761376"/>
  </r>
  <r>
    <x v="406"/>
    <x v="4"/>
    <x v="1"/>
    <x v="154"/>
    <x v="21"/>
    <x v="3"/>
    <n v="131"/>
    <x v="17"/>
    <n v="1"/>
    <x v="0"/>
    <n v="258"/>
    <x v="169"/>
    <n v="375774"/>
    <n v="299"/>
    <n v="4.9833333333333334"/>
    <n v="340"/>
    <n v="127763160"/>
  </r>
  <r>
    <x v="407"/>
    <x v="4"/>
    <x v="1"/>
    <x v="306"/>
    <x v="0"/>
    <x v="3"/>
    <n v="120"/>
    <x v="3"/>
    <n v="1"/>
    <x v="0"/>
    <n v="73"/>
    <x v="16"/>
    <n v="975315"/>
    <n v="643"/>
    <n v="10.716666666666667"/>
    <n v="355"/>
    <n v="346236825"/>
  </r>
  <r>
    <x v="407"/>
    <x v="4"/>
    <x v="1"/>
    <x v="214"/>
    <x v="12"/>
    <x v="3"/>
    <n v="120"/>
    <x v="3"/>
    <n v="2"/>
    <x v="1"/>
    <n v="231"/>
    <x v="165"/>
    <n v="932932"/>
    <n v="793"/>
    <n v="13.216666666666667"/>
    <n v="305"/>
    <n v="284544260"/>
  </r>
  <r>
    <x v="407"/>
    <x v="4"/>
    <x v="1"/>
    <x v="1"/>
    <x v="1"/>
    <x v="4"/>
    <n v="122"/>
    <x v="7"/>
    <n v="2"/>
    <x v="1"/>
    <n v="71"/>
    <x v="175"/>
    <n v="786291"/>
    <n v="4005"/>
    <n v="66.75"/>
    <n v="418"/>
    <n v="328669638"/>
  </r>
  <r>
    <x v="407"/>
    <x v="4"/>
    <x v="1"/>
    <x v="221"/>
    <x v="29"/>
    <x v="3"/>
    <n v="118"/>
    <x v="6"/>
    <n v="2"/>
    <x v="1"/>
    <n v="191"/>
    <x v="220"/>
    <n v="686919"/>
    <n v="3252"/>
    <n v="54.2"/>
    <n v="691"/>
    <n v="474661029"/>
  </r>
  <r>
    <x v="407"/>
    <x v="4"/>
    <x v="1"/>
    <x v="73"/>
    <x v="24"/>
    <x v="3"/>
    <n v="123"/>
    <x v="15"/>
    <n v="2"/>
    <x v="1"/>
    <n v="128"/>
    <x v="172"/>
    <n v="670646"/>
    <n v="3190"/>
    <n v="53.166666666666664"/>
    <n v="322"/>
    <n v="215948012"/>
  </r>
  <r>
    <x v="407"/>
    <x v="4"/>
    <x v="1"/>
    <x v="274"/>
    <x v="22"/>
    <x v="4"/>
    <n v="129"/>
    <x v="0"/>
    <n v="3"/>
    <x v="2"/>
    <n v="254"/>
    <x v="52"/>
    <n v="536911"/>
    <n v="4910"/>
    <n v="81.833333333333329"/>
    <n v="529"/>
    <n v="284025919"/>
  </r>
  <r>
    <x v="407"/>
    <x v="4"/>
    <x v="1"/>
    <x v="90"/>
    <x v="22"/>
    <x v="5"/>
    <n v="123"/>
    <x v="15"/>
    <n v="1"/>
    <x v="0"/>
    <n v="98"/>
    <x v="241"/>
    <n v="397445"/>
    <n v="1065"/>
    <n v="17.75"/>
    <n v="556"/>
    <n v="220979420"/>
  </r>
  <r>
    <x v="407"/>
    <x v="4"/>
    <x v="1"/>
    <x v="162"/>
    <x v="13"/>
    <x v="3"/>
    <n v="131"/>
    <x v="17"/>
    <n v="2"/>
    <x v="1"/>
    <n v="14"/>
    <x v="204"/>
    <n v="224238"/>
    <n v="2935"/>
    <n v="48.916666666666664"/>
    <n v="431"/>
    <n v="96646578"/>
  </r>
  <r>
    <x v="407"/>
    <x v="4"/>
    <x v="1"/>
    <x v="202"/>
    <x v="1"/>
    <x v="5"/>
    <n v="122"/>
    <x v="7"/>
    <n v="3"/>
    <x v="2"/>
    <n v="257"/>
    <x v="142"/>
    <n v="124398"/>
    <n v="4367"/>
    <n v="72.783333333333331"/>
    <n v="320"/>
    <n v="39807360"/>
  </r>
  <r>
    <x v="407"/>
    <x v="4"/>
    <x v="1"/>
    <x v="87"/>
    <x v="1"/>
    <x v="4"/>
    <n v="116"/>
    <x v="13"/>
    <n v="3"/>
    <x v="2"/>
    <n v="95"/>
    <x v="265"/>
    <n v="118078"/>
    <n v="2900"/>
    <n v="48.333333333333336"/>
    <n v="290"/>
    <n v="34242620"/>
  </r>
  <r>
    <x v="407"/>
    <x v="4"/>
    <x v="1"/>
    <x v="0"/>
    <x v="1"/>
    <x v="3"/>
    <n v="128"/>
    <x v="11"/>
    <n v="3"/>
    <x v="2"/>
    <n v="267"/>
    <x v="15"/>
    <n v="100630"/>
    <n v="2946"/>
    <n v="49.1"/>
    <n v="377"/>
    <n v="37937510"/>
  </r>
  <r>
    <x v="407"/>
    <x v="4"/>
    <x v="1"/>
    <x v="62"/>
    <x v="7"/>
    <x v="3"/>
    <n v="129"/>
    <x v="0"/>
    <n v="2"/>
    <x v="1"/>
    <n v="228"/>
    <x v="144"/>
    <n v="38552"/>
    <n v="4603"/>
    <n v="76.716666666666669"/>
    <n v="604"/>
    <n v="23285408"/>
  </r>
  <r>
    <x v="408"/>
    <x v="4"/>
    <x v="1"/>
    <x v="141"/>
    <x v="14"/>
    <x v="3"/>
    <n v="118"/>
    <x v="6"/>
    <n v="3"/>
    <x v="2"/>
    <n v="205"/>
    <x v="44"/>
    <n v="970340"/>
    <n v="2636"/>
    <n v="43.93333333333333"/>
    <n v="340"/>
    <n v="329915600"/>
  </r>
  <r>
    <x v="408"/>
    <x v="4"/>
    <x v="1"/>
    <x v="188"/>
    <x v="29"/>
    <x v="5"/>
    <n v="124"/>
    <x v="4"/>
    <n v="3"/>
    <x v="2"/>
    <n v="91"/>
    <x v="18"/>
    <n v="954969"/>
    <n v="273"/>
    <n v="4.55"/>
    <n v="315"/>
    <n v="300815235"/>
  </r>
  <r>
    <x v="408"/>
    <x v="4"/>
    <x v="1"/>
    <x v="153"/>
    <x v="24"/>
    <x v="5"/>
    <n v="114"/>
    <x v="9"/>
    <n v="1"/>
    <x v="0"/>
    <n v="237"/>
    <x v="152"/>
    <n v="809817"/>
    <n v="4793"/>
    <n v="79.88333333333334"/>
    <n v="464"/>
    <n v="375755088"/>
  </r>
  <r>
    <x v="408"/>
    <x v="4"/>
    <x v="1"/>
    <x v="17"/>
    <x v="1"/>
    <x v="5"/>
    <n v="128"/>
    <x v="11"/>
    <n v="3"/>
    <x v="2"/>
    <n v="29"/>
    <x v="171"/>
    <n v="776783"/>
    <n v="4529"/>
    <n v="75.483333333333334"/>
    <n v="510"/>
    <n v="396159330"/>
  </r>
  <r>
    <x v="408"/>
    <x v="4"/>
    <x v="1"/>
    <x v="315"/>
    <x v="28"/>
    <x v="5"/>
    <n v="113"/>
    <x v="14"/>
    <n v="1"/>
    <x v="0"/>
    <n v="46"/>
    <x v="255"/>
    <n v="737205"/>
    <n v="91"/>
    <n v="1.5166666666666666"/>
    <n v="433"/>
    <n v="319209765"/>
  </r>
  <r>
    <x v="408"/>
    <x v="4"/>
    <x v="1"/>
    <x v="158"/>
    <x v="6"/>
    <x v="3"/>
    <n v="122"/>
    <x v="7"/>
    <n v="3"/>
    <x v="2"/>
    <n v="63"/>
    <x v="54"/>
    <n v="668834"/>
    <n v="31"/>
    <n v="0.51666666666666672"/>
    <n v="279"/>
    <n v="186604686"/>
  </r>
  <r>
    <x v="408"/>
    <x v="4"/>
    <x v="1"/>
    <x v="267"/>
    <x v="16"/>
    <x v="0"/>
    <n v="122"/>
    <x v="7"/>
    <n v="3"/>
    <x v="2"/>
    <n v="161"/>
    <x v="110"/>
    <n v="666365"/>
    <n v="4982"/>
    <n v="83.033333333333331"/>
    <n v="292"/>
    <n v="194578580"/>
  </r>
  <r>
    <x v="408"/>
    <x v="4"/>
    <x v="1"/>
    <x v="234"/>
    <x v="6"/>
    <x v="5"/>
    <n v="114"/>
    <x v="9"/>
    <n v="3"/>
    <x v="2"/>
    <n v="197"/>
    <x v="155"/>
    <n v="572677"/>
    <n v="1313"/>
    <n v="21.883333333333333"/>
    <n v="496"/>
    <n v="284047792"/>
  </r>
  <r>
    <x v="408"/>
    <x v="4"/>
    <x v="1"/>
    <x v="80"/>
    <x v="28"/>
    <x v="3"/>
    <n v="120"/>
    <x v="3"/>
    <n v="1"/>
    <x v="0"/>
    <n v="223"/>
    <x v="254"/>
    <n v="462507"/>
    <n v="837"/>
    <n v="13.95"/>
    <n v="518"/>
    <n v="239578626"/>
  </r>
  <r>
    <x v="408"/>
    <x v="4"/>
    <x v="1"/>
    <x v="54"/>
    <x v="18"/>
    <x v="3"/>
    <n v="124"/>
    <x v="4"/>
    <n v="2"/>
    <x v="1"/>
    <n v="139"/>
    <x v="23"/>
    <n v="437791"/>
    <n v="1768"/>
    <n v="29.466666666666665"/>
    <n v="382"/>
    <n v="167236162"/>
  </r>
  <r>
    <x v="408"/>
    <x v="4"/>
    <x v="1"/>
    <x v="226"/>
    <x v="15"/>
    <x v="4"/>
    <n v="115"/>
    <x v="20"/>
    <n v="1"/>
    <x v="0"/>
    <n v="182"/>
    <x v="103"/>
    <n v="398089"/>
    <n v="3684"/>
    <n v="61.4"/>
    <n v="561"/>
    <n v="223327929"/>
  </r>
  <r>
    <x v="408"/>
    <x v="4"/>
    <x v="1"/>
    <x v="19"/>
    <x v="4"/>
    <x v="4"/>
    <n v="122"/>
    <x v="7"/>
    <n v="3"/>
    <x v="2"/>
    <n v="33"/>
    <x v="20"/>
    <n v="52526"/>
    <n v="3577"/>
    <n v="59.616666666666667"/>
    <n v="654"/>
    <n v="34352004"/>
  </r>
  <r>
    <x v="408"/>
    <x v="4"/>
    <x v="1"/>
    <x v="220"/>
    <x v="22"/>
    <x v="3"/>
    <n v="123"/>
    <x v="15"/>
    <n v="3"/>
    <x v="2"/>
    <n v="134"/>
    <x v="180"/>
    <n v="37689"/>
    <n v="1513"/>
    <n v="25.216666666666665"/>
    <n v="592"/>
    <n v="22311888"/>
  </r>
  <r>
    <x v="409"/>
    <x v="4"/>
    <x v="1"/>
    <x v="3"/>
    <x v="12"/>
    <x v="1"/>
    <n v="124"/>
    <x v="4"/>
    <n v="2"/>
    <x v="1"/>
    <n v="119"/>
    <x v="129"/>
    <n v="973114"/>
    <n v="1297"/>
    <n v="21.616666666666667"/>
    <n v="640"/>
    <n v="622792960"/>
  </r>
  <r>
    <x v="409"/>
    <x v="4"/>
    <x v="1"/>
    <x v="290"/>
    <x v="18"/>
    <x v="5"/>
    <n v="130"/>
    <x v="19"/>
    <n v="3"/>
    <x v="2"/>
    <n v="135"/>
    <x v="97"/>
    <n v="949126"/>
    <n v="3649"/>
    <n v="60.81666666666667"/>
    <n v="344"/>
    <n v="326499344"/>
  </r>
  <r>
    <x v="409"/>
    <x v="4"/>
    <x v="1"/>
    <x v="234"/>
    <x v="8"/>
    <x v="5"/>
    <n v="117"/>
    <x v="12"/>
    <n v="1"/>
    <x v="0"/>
    <n v="16"/>
    <x v="19"/>
    <n v="879986"/>
    <n v="262"/>
    <n v="4.3666666666666663"/>
    <n v="575"/>
    <n v="505991950"/>
  </r>
  <r>
    <x v="409"/>
    <x v="4"/>
    <x v="1"/>
    <x v="69"/>
    <x v="29"/>
    <x v="5"/>
    <n v="121"/>
    <x v="21"/>
    <n v="2"/>
    <x v="1"/>
    <n v="182"/>
    <x v="103"/>
    <n v="857601"/>
    <n v="4965"/>
    <n v="82.75"/>
    <n v="653"/>
    <n v="560013453"/>
  </r>
  <r>
    <x v="409"/>
    <x v="4"/>
    <x v="1"/>
    <x v="19"/>
    <x v="1"/>
    <x v="5"/>
    <n v="122"/>
    <x v="7"/>
    <n v="1"/>
    <x v="0"/>
    <n v="253"/>
    <x v="235"/>
    <n v="504170"/>
    <n v="3561"/>
    <n v="59.35"/>
    <n v="524"/>
    <n v="264185080"/>
  </r>
  <r>
    <x v="409"/>
    <x v="4"/>
    <x v="1"/>
    <x v="22"/>
    <x v="12"/>
    <x v="5"/>
    <n v="113"/>
    <x v="14"/>
    <n v="3"/>
    <x v="2"/>
    <n v="120"/>
    <x v="27"/>
    <n v="474327"/>
    <n v="4047"/>
    <n v="67.45"/>
    <n v="298"/>
    <n v="141349446"/>
  </r>
  <r>
    <x v="409"/>
    <x v="4"/>
    <x v="1"/>
    <x v="259"/>
    <x v="7"/>
    <x v="5"/>
    <n v="124"/>
    <x v="4"/>
    <n v="1"/>
    <x v="0"/>
    <n v="139"/>
    <x v="23"/>
    <n v="446829"/>
    <n v="3920"/>
    <n v="65.333333333333329"/>
    <n v="616"/>
    <n v="275246664"/>
  </r>
  <r>
    <x v="409"/>
    <x v="4"/>
    <x v="1"/>
    <x v="36"/>
    <x v="22"/>
    <x v="1"/>
    <n v="128"/>
    <x v="11"/>
    <n v="3"/>
    <x v="2"/>
    <n v="233"/>
    <x v="218"/>
    <n v="436249"/>
    <n v="3084"/>
    <n v="51.4"/>
    <n v="358"/>
    <n v="156177142"/>
  </r>
  <r>
    <x v="409"/>
    <x v="4"/>
    <x v="1"/>
    <x v="285"/>
    <x v="13"/>
    <x v="5"/>
    <n v="115"/>
    <x v="20"/>
    <n v="1"/>
    <x v="0"/>
    <n v="190"/>
    <x v="33"/>
    <n v="362109"/>
    <n v="529"/>
    <n v="8.8166666666666664"/>
    <n v="586"/>
    <n v="212195874"/>
  </r>
  <r>
    <x v="409"/>
    <x v="4"/>
    <x v="1"/>
    <x v="291"/>
    <x v="9"/>
    <x v="3"/>
    <n v="123"/>
    <x v="15"/>
    <n v="1"/>
    <x v="0"/>
    <n v="166"/>
    <x v="0"/>
    <n v="121537"/>
    <n v="4206"/>
    <n v="70.099999999999994"/>
    <n v="669"/>
    <n v="81308253"/>
  </r>
  <r>
    <x v="409"/>
    <x v="4"/>
    <x v="1"/>
    <x v="160"/>
    <x v="24"/>
    <x v="5"/>
    <n v="122"/>
    <x v="7"/>
    <n v="1"/>
    <x v="0"/>
    <n v="115"/>
    <x v="183"/>
    <n v="28949"/>
    <n v="2690"/>
    <n v="44.833333333333336"/>
    <n v="670"/>
    <n v="19395830"/>
  </r>
  <r>
    <x v="410"/>
    <x v="4"/>
    <x v="1"/>
    <x v="235"/>
    <x v="25"/>
    <x v="3"/>
    <n v="119"/>
    <x v="1"/>
    <n v="1"/>
    <x v="0"/>
    <n v="182"/>
    <x v="103"/>
    <n v="633340"/>
    <n v="2965"/>
    <n v="49.416666666666664"/>
    <n v="292"/>
    <n v="184935280"/>
  </r>
  <r>
    <x v="411"/>
    <x v="4"/>
    <x v="1"/>
    <x v="276"/>
    <x v="27"/>
    <x v="4"/>
    <n v="115"/>
    <x v="20"/>
    <n v="3"/>
    <x v="2"/>
    <n v="152"/>
    <x v="207"/>
    <n v="941315"/>
    <n v="2776"/>
    <n v="46.266666666666666"/>
    <n v="692"/>
    <n v="651389980"/>
  </r>
  <r>
    <x v="411"/>
    <x v="4"/>
    <x v="1"/>
    <x v="30"/>
    <x v="13"/>
    <x v="5"/>
    <n v="131"/>
    <x v="17"/>
    <n v="1"/>
    <x v="0"/>
    <n v="176"/>
    <x v="55"/>
    <n v="912743"/>
    <n v="1441"/>
    <n v="24.016666666666666"/>
    <n v="508"/>
    <n v="463673444"/>
  </r>
  <r>
    <x v="411"/>
    <x v="4"/>
    <x v="1"/>
    <x v="145"/>
    <x v="7"/>
    <x v="0"/>
    <n v="113"/>
    <x v="14"/>
    <n v="1"/>
    <x v="0"/>
    <n v="14"/>
    <x v="204"/>
    <n v="889260"/>
    <n v="280"/>
    <n v="4.666666666666667"/>
    <n v="449"/>
    <n v="399277740"/>
  </r>
  <r>
    <x v="411"/>
    <x v="4"/>
    <x v="1"/>
    <x v="264"/>
    <x v="16"/>
    <x v="4"/>
    <n v="118"/>
    <x v="6"/>
    <n v="1"/>
    <x v="0"/>
    <n v="251"/>
    <x v="108"/>
    <n v="872083"/>
    <n v="1798"/>
    <n v="29.966666666666665"/>
    <n v="654"/>
    <n v="570342282"/>
  </r>
  <r>
    <x v="411"/>
    <x v="4"/>
    <x v="1"/>
    <x v="42"/>
    <x v="10"/>
    <x v="3"/>
    <n v="114"/>
    <x v="9"/>
    <n v="2"/>
    <x v="1"/>
    <n v="255"/>
    <x v="127"/>
    <n v="436704"/>
    <n v="2432"/>
    <n v="40.533333333333331"/>
    <n v="339"/>
    <n v="148042656"/>
  </r>
  <r>
    <x v="411"/>
    <x v="4"/>
    <x v="1"/>
    <x v="315"/>
    <x v="0"/>
    <x v="4"/>
    <n v="120"/>
    <x v="3"/>
    <n v="3"/>
    <x v="2"/>
    <n v="237"/>
    <x v="152"/>
    <n v="395345"/>
    <n v="3253"/>
    <n v="54.216666666666669"/>
    <n v="623"/>
    <n v="246299935"/>
  </r>
  <r>
    <x v="411"/>
    <x v="4"/>
    <x v="1"/>
    <x v="316"/>
    <x v="4"/>
    <x v="0"/>
    <n v="113"/>
    <x v="14"/>
    <n v="3"/>
    <x v="2"/>
    <n v="202"/>
    <x v="186"/>
    <n v="128281"/>
    <n v="2713"/>
    <n v="45.216666666666669"/>
    <n v="548"/>
    <n v="70297988"/>
  </r>
  <r>
    <x v="411"/>
    <x v="4"/>
    <x v="1"/>
    <x v="1"/>
    <x v="8"/>
    <x v="0"/>
    <n v="121"/>
    <x v="21"/>
    <n v="1"/>
    <x v="0"/>
    <n v="106"/>
    <x v="25"/>
    <n v="89158"/>
    <n v="3843"/>
    <n v="64.05"/>
    <n v="556"/>
    <n v="49571848"/>
  </r>
  <r>
    <x v="412"/>
    <x v="4"/>
    <x v="1"/>
    <x v="20"/>
    <x v="9"/>
    <x v="4"/>
    <n v="112"/>
    <x v="16"/>
    <n v="1"/>
    <x v="0"/>
    <n v="55"/>
    <x v="43"/>
    <n v="905536"/>
    <n v="4754"/>
    <n v="79.233333333333334"/>
    <n v="346"/>
    <n v="313315456"/>
  </r>
  <r>
    <x v="412"/>
    <x v="4"/>
    <x v="1"/>
    <x v="124"/>
    <x v="25"/>
    <x v="4"/>
    <n v="122"/>
    <x v="7"/>
    <n v="3"/>
    <x v="2"/>
    <n v="231"/>
    <x v="165"/>
    <n v="793737"/>
    <n v="2063"/>
    <n v="34.383333333333333"/>
    <n v="300"/>
    <n v="238121100"/>
  </r>
  <r>
    <x v="412"/>
    <x v="4"/>
    <x v="1"/>
    <x v="225"/>
    <x v="15"/>
    <x v="4"/>
    <n v="121"/>
    <x v="21"/>
    <n v="2"/>
    <x v="1"/>
    <n v="256"/>
    <x v="57"/>
    <n v="533139"/>
    <n v="1934"/>
    <n v="32.233333333333334"/>
    <n v="540"/>
    <n v="287895060"/>
  </r>
  <r>
    <x v="412"/>
    <x v="4"/>
    <x v="1"/>
    <x v="106"/>
    <x v="28"/>
    <x v="0"/>
    <n v="120"/>
    <x v="3"/>
    <n v="2"/>
    <x v="1"/>
    <n v="219"/>
    <x v="74"/>
    <n v="489194"/>
    <n v="648"/>
    <n v="10.8"/>
    <n v="440"/>
    <n v="215245360"/>
  </r>
  <r>
    <x v="412"/>
    <x v="4"/>
    <x v="1"/>
    <x v="65"/>
    <x v="18"/>
    <x v="1"/>
    <n v="118"/>
    <x v="6"/>
    <n v="1"/>
    <x v="0"/>
    <n v="205"/>
    <x v="44"/>
    <n v="387884"/>
    <n v="974"/>
    <n v="16.233333333333334"/>
    <n v="423"/>
    <n v="164074932"/>
  </r>
  <r>
    <x v="412"/>
    <x v="4"/>
    <x v="1"/>
    <x v="164"/>
    <x v="15"/>
    <x v="3"/>
    <n v="122"/>
    <x v="7"/>
    <n v="2"/>
    <x v="1"/>
    <n v="5"/>
    <x v="224"/>
    <n v="168767"/>
    <n v="1250"/>
    <n v="20.833333333333332"/>
    <n v="336"/>
    <n v="56705712"/>
  </r>
  <r>
    <x v="413"/>
    <x v="4"/>
    <x v="1"/>
    <x v="61"/>
    <x v="29"/>
    <x v="3"/>
    <n v="131"/>
    <x v="17"/>
    <n v="1"/>
    <x v="0"/>
    <n v="218"/>
    <x v="247"/>
    <n v="923329"/>
    <n v="1332"/>
    <n v="22.2"/>
    <n v="497"/>
    <n v="458894513"/>
  </r>
  <r>
    <x v="413"/>
    <x v="4"/>
    <x v="1"/>
    <x v="88"/>
    <x v="18"/>
    <x v="1"/>
    <n v="117"/>
    <x v="12"/>
    <n v="2"/>
    <x v="1"/>
    <n v="155"/>
    <x v="73"/>
    <n v="822418"/>
    <n v="2499"/>
    <n v="41.65"/>
    <n v="331"/>
    <n v="272220358"/>
  </r>
  <r>
    <x v="413"/>
    <x v="4"/>
    <x v="1"/>
    <x v="128"/>
    <x v="0"/>
    <x v="5"/>
    <n v="131"/>
    <x v="17"/>
    <n v="2"/>
    <x v="1"/>
    <n v="206"/>
    <x v="188"/>
    <n v="812073"/>
    <n v="507"/>
    <n v="8.4499999999999993"/>
    <n v="279"/>
    <n v="226568367"/>
  </r>
  <r>
    <x v="413"/>
    <x v="4"/>
    <x v="1"/>
    <x v="256"/>
    <x v="1"/>
    <x v="0"/>
    <n v="116"/>
    <x v="13"/>
    <n v="3"/>
    <x v="2"/>
    <n v="219"/>
    <x v="74"/>
    <n v="712152"/>
    <n v="3750"/>
    <n v="62.5"/>
    <n v="616"/>
    <n v="438685632"/>
  </r>
  <r>
    <x v="413"/>
    <x v="4"/>
    <x v="1"/>
    <x v="38"/>
    <x v="3"/>
    <x v="3"/>
    <n v="124"/>
    <x v="4"/>
    <n v="3"/>
    <x v="2"/>
    <n v="99"/>
    <x v="162"/>
    <n v="689119"/>
    <n v="1719"/>
    <n v="28.65"/>
    <n v="370"/>
    <n v="254974030"/>
  </r>
  <r>
    <x v="413"/>
    <x v="4"/>
    <x v="1"/>
    <x v="226"/>
    <x v="4"/>
    <x v="3"/>
    <n v="121"/>
    <x v="21"/>
    <n v="3"/>
    <x v="2"/>
    <n v="118"/>
    <x v="88"/>
    <n v="549990"/>
    <n v="254"/>
    <n v="4.2333333333333334"/>
    <n v="501"/>
    <n v="275544990"/>
  </r>
  <r>
    <x v="413"/>
    <x v="4"/>
    <x v="1"/>
    <x v="179"/>
    <x v="2"/>
    <x v="3"/>
    <n v="121"/>
    <x v="21"/>
    <n v="3"/>
    <x v="2"/>
    <n v="244"/>
    <x v="164"/>
    <n v="458035"/>
    <n v="1783"/>
    <n v="29.716666666666665"/>
    <n v="287"/>
    <n v="131456045"/>
  </r>
  <r>
    <x v="413"/>
    <x v="4"/>
    <x v="1"/>
    <x v="136"/>
    <x v="13"/>
    <x v="4"/>
    <n v="112"/>
    <x v="16"/>
    <n v="3"/>
    <x v="2"/>
    <n v="21"/>
    <x v="195"/>
    <n v="274012"/>
    <n v="136"/>
    <n v="2.2666666666666666"/>
    <n v="310"/>
    <n v="84943720"/>
  </r>
  <r>
    <x v="413"/>
    <x v="4"/>
    <x v="1"/>
    <x v="292"/>
    <x v="2"/>
    <x v="4"/>
    <n v="126"/>
    <x v="10"/>
    <n v="2"/>
    <x v="1"/>
    <n v="115"/>
    <x v="183"/>
    <n v="102532"/>
    <n v="689"/>
    <n v="11.483333333333333"/>
    <n v="499"/>
    <n v="51163468"/>
  </r>
  <r>
    <x v="413"/>
    <x v="4"/>
    <x v="1"/>
    <x v="94"/>
    <x v="8"/>
    <x v="5"/>
    <n v="120"/>
    <x v="3"/>
    <n v="3"/>
    <x v="2"/>
    <n v="15"/>
    <x v="192"/>
    <n v="86576"/>
    <n v="2927"/>
    <n v="48.783333333333331"/>
    <n v="337"/>
    <n v="29176112"/>
  </r>
  <r>
    <x v="413"/>
    <x v="4"/>
    <x v="1"/>
    <x v="287"/>
    <x v="28"/>
    <x v="0"/>
    <n v="132"/>
    <x v="18"/>
    <n v="2"/>
    <x v="1"/>
    <n v="251"/>
    <x v="108"/>
    <n v="41563"/>
    <n v="4911"/>
    <n v="81.849999999999994"/>
    <n v="689"/>
    <n v="28636907"/>
  </r>
  <r>
    <x v="414"/>
    <x v="4"/>
    <x v="1"/>
    <x v="195"/>
    <x v="21"/>
    <x v="3"/>
    <n v="120"/>
    <x v="3"/>
    <n v="1"/>
    <x v="0"/>
    <n v="227"/>
    <x v="202"/>
    <n v="969721"/>
    <n v="3691"/>
    <n v="61.516666666666666"/>
    <n v="568"/>
    <n v="550801528"/>
  </r>
  <r>
    <x v="414"/>
    <x v="4"/>
    <x v="1"/>
    <x v="61"/>
    <x v="27"/>
    <x v="4"/>
    <n v="123"/>
    <x v="15"/>
    <n v="3"/>
    <x v="2"/>
    <n v="268"/>
    <x v="253"/>
    <n v="922727"/>
    <n v="4940"/>
    <n v="82.333333333333329"/>
    <n v="698"/>
    <n v="644063446"/>
  </r>
  <r>
    <x v="414"/>
    <x v="4"/>
    <x v="1"/>
    <x v="21"/>
    <x v="25"/>
    <x v="4"/>
    <n v="114"/>
    <x v="9"/>
    <n v="3"/>
    <x v="2"/>
    <n v="1"/>
    <x v="232"/>
    <n v="892936"/>
    <n v="282"/>
    <n v="4.7"/>
    <n v="459"/>
    <n v="409857624"/>
  </r>
  <r>
    <x v="414"/>
    <x v="4"/>
    <x v="1"/>
    <x v="201"/>
    <x v="8"/>
    <x v="0"/>
    <n v="127"/>
    <x v="8"/>
    <n v="2"/>
    <x v="1"/>
    <n v="146"/>
    <x v="22"/>
    <n v="837778"/>
    <n v="4689"/>
    <n v="78.150000000000006"/>
    <n v="558"/>
    <n v="467480124"/>
  </r>
  <r>
    <x v="414"/>
    <x v="4"/>
    <x v="1"/>
    <x v="28"/>
    <x v="18"/>
    <x v="4"/>
    <n v="126"/>
    <x v="10"/>
    <n v="1"/>
    <x v="0"/>
    <n v="133"/>
    <x v="4"/>
    <n v="781156"/>
    <n v="3280"/>
    <n v="54.666666666666664"/>
    <n v="347"/>
    <n v="271061132"/>
  </r>
  <r>
    <x v="414"/>
    <x v="4"/>
    <x v="1"/>
    <x v="225"/>
    <x v="11"/>
    <x v="4"/>
    <n v="112"/>
    <x v="16"/>
    <n v="2"/>
    <x v="1"/>
    <n v="219"/>
    <x v="74"/>
    <n v="755721"/>
    <n v="1713"/>
    <n v="28.55"/>
    <n v="534"/>
    <n v="403555014"/>
  </r>
  <r>
    <x v="414"/>
    <x v="4"/>
    <x v="1"/>
    <x v="178"/>
    <x v="2"/>
    <x v="3"/>
    <n v="116"/>
    <x v="13"/>
    <n v="1"/>
    <x v="0"/>
    <n v="199"/>
    <x v="45"/>
    <n v="609286"/>
    <n v="510"/>
    <n v="8.5"/>
    <n v="684"/>
    <n v="416751624"/>
  </r>
  <r>
    <x v="414"/>
    <x v="4"/>
    <x v="1"/>
    <x v="107"/>
    <x v="14"/>
    <x v="4"/>
    <n v="127"/>
    <x v="8"/>
    <n v="1"/>
    <x v="0"/>
    <n v="220"/>
    <x v="104"/>
    <n v="494150"/>
    <n v="2395"/>
    <n v="39.916666666666664"/>
    <n v="381"/>
    <n v="188271150"/>
  </r>
  <r>
    <x v="414"/>
    <x v="4"/>
    <x v="1"/>
    <x v="251"/>
    <x v="16"/>
    <x v="4"/>
    <n v="125"/>
    <x v="2"/>
    <n v="1"/>
    <x v="0"/>
    <n v="100"/>
    <x v="36"/>
    <n v="464423"/>
    <n v="995"/>
    <n v="16.583333333333332"/>
    <n v="562"/>
    <n v="261005726"/>
  </r>
  <r>
    <x v="414"/>
    <x v="4"/>
    <x v="1"/>
    <x v="281"/>
    <x v="1"/>
    <x v="0"/>
    <n v="120"/>
    <x v="3"/>
    <n v="2"/>
    <x v="1"/>
    <n v="253"/>
    <x v="235"/>
    <n v="313796"/>
    <n v="4641"/>
    <n v="77.349999999999994"/>
    <n v="618"/>
    <n v="193925928"/>
  </r>
  <r>
    <x v="414"/>
    <x v="4"/>
    <x v="1"/>
    <x v="30"/>
    <x v="8"/>
    <x v="3"/>
    <n v="126"/>
    <x v="10"/>
    <n v="1"/>
    <x v="0"/>
    <n v="125"/>
    <x v="205"/>
    <n v="235809"/>
    <n v="3545"/>
    <n v="59.083333333333336"/>
    <n v="665"/>
    <n v="156812985"/>
  </r>
  <r>
    <x v="414"/>
    <x v="4"/>
    <x v="1"/>
    <x v="102"/>
    <x v="4"/>
    <x v="0"/>
    <n v="126"/>
    <x v="10"/>
    <n v="3"/>
    <x v="2"/>
    <n v="7"/>
    <x v="50"/>
    <n v="51045"/>
    <n v="4890"/>
    <n v="81.5"/>
    <n v="322"/>
    <n v="16436490"/>
  </r>
  <r>
    <x v="414"/>
    <x v="4"/>
    <x v="1"/>
    <x v="187"/>
    <x v="13"/>
    <x v="3"/>
    <n v="114"/>
    <x v="9"/>
    <n v="2"/>
    <x v="1"/>
    <n v="217"/>
    <x v="56"/>
    <n v="30563"/>
    <n v="1802"/>
    <n v="30.033333333333335"/>
    <n v="302"/>
    <n v="9230026"/>
  </r>
  <r>
    <x v="414"/>
    <x v="4"/>
    <x v="1"/>
    <x v="106"/>
    <x v="21"/>
    <x v="4"/>
    <n v="121"/>
    <x v="21"/>
    <n v="3"/>
    <x v="2"/>
    <n v="212"/>
    <x v="221"/>
    <n v="6445"/>
    <n v="1356"/>
    <n v="22.6"/>
    <n v="454"/>
    <n v="2926030"/>
  </r>
  <r>
    <x v="415"/>
    <x v="4"/>
    <x v="1"/>
    <x v="60"/>
    <x v="25"/>
    <x v="5"/>
    <n v="114"/>
    <x v="9"/>
    <n v="1"/>
    <x v="0"/>
    <n v="221"/>
    <x v="262"/>
    <n v="934119"/>
    <n v="323"/>
    <n v="5.3833333333333337"/>
    <n v="437"/>
    <n v="408210003"/>
  </r>
  <r>
    <x v="415"/>
    <x v="4"/>
    <x v="1"/>
    <x v="252"/>
    <x v="24"/>
    <x v="4"/>
    <n v="130"/>
    <x v="19"/>
    <n v="3"/>
    <x v="2"/>
    <n v="119"/>
    <x v="129"/>
    <n v="363804"/>
    <n v="742"/>
    <n v="12.366666666666667"/>
    <n v="361"/>
    <n v="131333244"/>
  </r>
  <r>
    <x v="415"/>
    <x v="4"/>
    <x v="1"/>
    <x v="127"/>
    <x v="13"/>
    <x v="1"/>
    <n v="116"/>
    <x v="13"/>
    <n v="1"/>
    <x v="0"/>
    <n v="243"/>
    <x v="187"/>
    <n v="311009"/>
    <n v="1347"/>
    <n v="22.45"/>
    <n v="467"/>
    <n v="145241203"/>
  </r>
  <r>
    <x v="415"/>
    <x v="4"/>
    <x v="1"/>
    <x v="30"/>
    <x v="16"/>
    <x v="4"/>
    <n v="131"/>
    <x v="17"/>
    <n v="3"/>
    <x v="2"/>
    <n v="92"/>
    <x v="69"/>
    <n v="177512"/>
    <n v="1902"/>
    <n v="31.7"/>
    <n v="450"/>
    <n v="79880400"/>
  </r>
  <r>
    <x v="415"/>
    <x v="4"/>
    <x v="1"/>
    <x v="114"/>
    <x v="24"/>
    <x v="5"/>
    <n v="126"/>
    <x v="10"/>
    <n v="1"/>
    <x v="0"/>
    <n v="175"/>
    <x v="178"/>
    <n v="158885"/>
    <n v="2897"/>
    <n v="48.283333333333331"/>
    <n v="370"/>
    <n v="58787450"/>
  </r>
  <r>
    <x v="415"/>
    <x v="4"/>
    <x v="1"/>
    <x v="184"/>
    <x v="8"/>
    <x v="3"/>
    <n v="119"/>
    <x v="1"/>
    <n v="2"/>
    <x v="1"/>
    <n v="54"/>
    <x v="63"/>
    <n v="69493"/>
    <n v="2486"/>
    <n v="41.43333333333333"/>
    <n v="529"/>
    <n v="36761797"/>
  </r>
  <r>
    <x v="415"/>
    <x v="4"/>
    <x v="1"/>
    <x v="302"/>
    <x v="27"/>
    <x v="3"/>
    <n v="114"/>
    <x v="9"/>
    <n v="1"/>
    <x v="0"/>
    <n v="159"/>
    <x v="139"/>
    <n v="29563"/>
    <n v="4474"/>
    <n v="74.566666666666663"/>
    <n v="312"/>
    <n v="9223656"/>
  </r>
  <r>
    <x v="415"/>
    <x v="4"/>
    <x v="1"/>
    <x v="25"/>
    <x v="3"/>
    <x v="3"/>
    <n v="132"/>
    <x v="18"/>
    <n v="2"/>
    <x v="1"/>
    <n v="67"/>
    <x v="263"/>
    <n v="4184"/>
    <n v="2169"/>
    <n v="36.15"/>
    <n v="408"/>
    <n v="1707072"/>
  </r>
  <r>
    <x v="416"/>
    <x v="4"/>
    <x v="1"/>
    <x v="13"/>
    <x v="28"/>
    <x v="3"/>
    <n v="128"/>
    <x v="11"/>
    <n v="1"/>
    <x v="0"/>
    <n v="239"/>
    <x v="258"/>
    <n v="874141"/>
    <n v="361"/>
    <n v="6.0166666666666666"/>
    <n v="534"/>
    <n v="466791294"/>
  </r>
  <r>
    <x v="416"/>
    <x v="4"/>
    <x v="1"/>
    <x v="267"/>
    <x v="28"/>
    <x v="3"/>
    <n v="123"/>
    <x v="15"/>
    <n v="2"/>
    <x v="1"/>
    <n v="140"/>
    <x v="123"/>
    <n v="652257"/>
    <n v="4390"/>
    <n v="73.166666666666671"/>
    <n v="644"/>
    <n v="420053508"/>
  </r>
  <r>
    <x v="416"/>
    <x v="4"/>
    <x v="1"/>
    <x v="38"/>
    <x v="22"/>
    <x v="3"/>
    <n v="126"/>
    <x v="10"/>
    <n v="1"/>
    <x v="0"/>
    <n v="235"/>
    <x v="51"/>
    <n v="554618"/>
    <n v="2094"/>
    <n v="34.9"/>
    <n v="470"/>
    <n v="260670460"/>
  </r>
  <r>
    <x v="416"/>
    <x v="4"/>
    <x v="1"/>
    <x v="274"/>
    <x v="18"/>
    <x v="4"/>
    <n v="115"/>
    <x v="20"/>
    <n v="2"/>
    <x v="1"/>
    <n v="172"/>
    <x v="106"/>
    <n v="328952"/>
    <n v="1641"/>
    <n v="27.35"/>
    <n v="517"/>
    <n v="170068184"/>
  </r>
  <r>
    <x v="416"/>
    <x v="4"/>
    <x v="1"/>
    <x v="2"/>
    <x v="19"/>
    <x v="3"/>
    <n v="128"/>
    <x v="11"/>
    <n v="3"/>
    <x v="2"/>
    <n v="93"/>
    <x v="141"/>
    <n v="100205"/>
    <n v="2594"/>
    <n v="43.233333333333334"/>
    <n v="388"/>
    <n v="38879540"/>
  </r>
  <r>
    <x v="416"/>
    <x v="4"/>
    <x v="1"/>
    <x v="144"/>
    <x v="11"/>
    <x v="3"/>
    <n v="123"/>
    <x v="15"/>
    <n v="2"/>
    <x v="1"/>
    <n v="122"/>
    <x v="166"/>
    <n v="21569"/>
    <n v="3991"/>
    <n v="66.516666666666666"/>
    <n v="583"/>
    <n v="12574727"/>
  </r>
  <r>
    <x v="417"/>
    <x v="4"/>
    <x v="1"/>
    <x v="234"/>
    <x v="23"/>
    <x v="0"/>
    <n v="131"/>
    <x v="17"/>
    <n v="1"/>
    <x v="0"/>
    <n v="132"/>
    <x v="64"/>
    <n v="885982"/>
    <n v="4378"/>
    <n v="72.966666666666669"/>
    <n v="343"/>
    <n v="303891826"/>
  </r>
  <r>
    <x v="417"/>
    <x v="4"/>
    <x v="1"/>
    <x v="191"/>
    <x v="22"/>
    <x v="0"/>
    <n v="112"/>
    <x v="16"/>
    <n v="1"/>
    <x v="0"/>
    <n v="193"/>
    <x v="219"/>
    <n v="815829"/>
    <n v="2541"/>
    <n v="42.35"/>
    <n v="408"/>
    <n v="332858232"/>
  </r>
  <r>
    <x v="417"/>
    <x v="4"/>
    <x v="1"/>
    <x v="240"/>
    <x v="22"/>
    <x v="5"/>
    <n v="127"/>
    <x v="8"/>
    <n v="2"/>
    <x v="1"/>
    <n v="230"/>
    <x v="249"/>
    <n v="791870"/>
    <n v="1406"/>
    <n v="23.433333333333334"/>
    <n v="296"/>
    <n v="234393520"/>
  </r>
  <r>
    <x v="417"/>
    <x v="4"/>
    <x v="1"/>
    <x v="4"/>
    <x v="14"/>
    <x v="5"/>
    <n v="120"/>
    <x v="3"/>
    <n v="3"/>
    <x v="2"/>
    <n v="203"/>
    <x v="225"/>
    <n v="784761"/>
    <n v="4304"/>
    <n v="71.733333333333334"/>
    <n v="377"/>
    <n v="295854897"/>
  </r>
  <r>
    <x v="417"/>
    <x v="4"/>
    <x v="1"/>
    <x v="226"/>
    <x v="29"/>
    <x v="4"/>
    <n v="131"/>
    <x v="17"/>
    <n v="2"/>
    <x v="1"/>
    <n v="216"/>
    <x v="89"/>
    <n v="782824"/>
    <n v="2246"/>
    <n v="37.43333333333333"/>
    <n v="467"/>
    <n v="365578808"/>
  </r>
  <r>
    <x v="417"/>
    <x v="4"/>
    <x v="1"/>
    <x v="188"/>
    <x v="15"/>
    <x v="5"/>
    <n v="128"/>
    <x v="11"/>
    <n v="1"/>
    <x v="0"/>
    <n v="49"/>
    <x v="154"/>
    <n v="760124"/>
    <n v="625"/>
    <n v="10.416666666666666"/>
    <n v="610"/>
    <n v="463675640"/>
  </r>
  <r>
    <x v="417"/>
    <x v="4"/>
    <x v="1"/>
    <x v="239"/>
    <x v="6"/>
    <x v="5"/>
    <n v="133"/>
    <x v="5"/>
    <n v="3"/>
    <x v="2"/>
    <n v="190"/>
    <x v="33"/>
    <n v="760088"/>
    <n v="4580"/>
    <n v="76.333333333333329"/>
    <n v="413"/>
    <n v="313916344"/>
  </r>
  <r>
    <x v="417"/>
    <x v="4"/>
    <x v="1"/>
    <x v="278"/>
    <x v="13"/>
    <x v="5"/>
    <n v="115"/>
    <x v="20"/>
    <n v="2"/>
    <x v="1"/>
    <n v="224"/>
    <x v="140"/>
    <n v="630468"/>
    <n v="4972"/>
    <n v="82.86666666666666"/>
    <n v="661"/>
    <n v="416739348"/>
  </r>
  <r>
    <x v="417"/>
    <x v="4"/>
    <x v="1"/>
    <x v="198"/>
    <x v="20"/>
    <x v="5"/>
    <n v="122"/>
    <x v="7"/>
    <n v="1"/>
    <x v="0"/>
    <n v="237"/>
    <x v="152"/>
    <n v="504106"/>
    <n v="1526"/>
    <n v="25.433333333333334"/>
    <n v="492"/>
    <n v="248020152"/>
  </r>
  <r>
    <x v="417"/>
    <x v="4"/>
    <x v="1"/>
    <x v="263"/>
    <x v="14"/>
    <x v="0"/>
    <n v="122"/>
    <x v="7"/>
    <n v="3"/>
    <x v="2"/>
    <n v="199"/>
    <x v="45"/>
    <n v="503999"/>
    <n v="4495"/>
    <n v="74.916666666666671"/>
    <n v="335"/>
    <n v="168839665"/>
  </r>
  <r>
    <x v="417"/>
    <x v="4"/>
    <x v="1"/>
    <x v="296"/>
    <x v="22"/>
    <x v="5"/>
    <n v="126"/>
    <x v="10"/>
    <n v="3"/>
    <x v="2"/>
    <n v="149"/>
    <x v="227"/>
    <n v="460866"/>
    <n v="2623"/>
    <n v="43.716666666666669"/>
    <n v="415"/>
    <n v="191259390"/>
  </r>
  <r>
    <x v="417"/>
    <x v="4"/>
    <x v="1"/>
    <x v="30"/>
    <x v="24"/>
    <x v="5"/>
    <n v="115"/>
    <x v="20"/>
    <n v="3"/>
    <x v="2"/>
    <n v="70"/>
    <x v="189"/>
    <n v="454348"/>
    <n v="1900"/>
    <n v="31.666666666666668"/>
    <n v="382"/>
    <n v="173560936"/>
  </r>
  <r>
    <x v="417"/>
    <x v="4"/>
    <x v="1"/>
    <x v="270"/>
    <x v="20"/>
    <x v="0"/>
    <n v="125"/>
    <x v="2"/>
    <n v="1"/>
    <x v="0"/>
    <n v="196"/>
    <x v="112"/>
    <n v="351972"/>
    <n v="1101"/>
    <n v="18.350000000000001"/>
    <n v="647"/>
    <n v="227725884"/>
  </r>
  <r>
    <x v="417"/>
    <x v="4"/>
    <x v="1"/>
    <x v="63"/>
    <x v="7"/>
    <x v="5"/>
    <n v="132"/>
    <x v="18"/>
    <n v="2"/>
    <x v="1"/>
    <n v="215"/>
    <x v="79"/>
    <n v="333129"/>
    <n v="848"/>
    <n v="14.133333333333333"/>
    <n v="483"/>
    <n v="160901307"/>
  </r>
  <r>
    <x v="417"/>
    <x v="4"/>
    <x v="1"/>
    <x v="130"/>
    <x v="22"/>
    <x v="5"/>
    <n v="118"/>
    <x v="6"/>
    <n v="3"/>
    <x v="2"/>
    <n v="209"/>
    <x v="196"/>
    <n v="332591"/>
    <n v="335"/>
    <n v="5.583333333333333"/>
    <n v="547"/>
    <n v="181927277"/>
  </r>
  <r>
    <x v="417"/>
    <x v="4"/>
    <x v="1"/>
    <x v="54"/>
    <x v="9"/>
    <x v="5"/>
    <n v="126"/>
    <x v="10"/>
    <n v="1"/>
    <x v="0"/>
    <n v="71"/>
    <x v="175"/>
    <n v="178034"/>
    <n v="567"/>
    <n v="9.4499999999999993"/>
    <n v="501"/>
    <n v="89195034"/>
  </r>
  <r>
    <x v="417"/>
    <x v="4"/>
    <x v="1"/>
    <x v="257"/>
    <x v="1"/>
    <x v="5"/>
    <n v="120"/>
    <x v="3"/>
    <n v="3"/>
    <x v="2"/>
    <n v="213"/>
    <x v="151"/>
    <n v="160311"/>
    <n v="229"/>
    <n v="3.8166666666666669"/>
    <n v="481"/>
    <n v="77109591"/>
  </r>
  <r>
    <x v="417"/>
    <x v="4"/>
    <x v="1"/>
    <x v="193"/>
    <x v="2"/>
    <x v="0"/>
    <n v="121"/>
    <x v="21"/>
    <n v="3"/>
    <x v="2"/>
    <n v="10"/>
    <x v="81"/>
    <n v="119719"/>
    <n v="2551"/>
    <n v="42.516666666666666"/>
    <n v="482"/>
    <n v="57704558"/>
  </r>
  <r>
    <x v="417"/>
    <x v="4"/>
    <x v="1"/>
    <x v="34"/>
    <x v="15"/>
    <x v="4"/>
    <n v="117"/>
    <x v="12"/>
    <n v="3"/>
    <x v="2"/>
    <n v="184"/>
    <x v="145"/>
    <n v="70085"/>
    <n v="3207"/>
    <n v="53.45"/>
    <n v="509"/>
    <n v="35673265"/>
  </r>
  <r>
    <x v="418"/>
    <x v="5"/>
    <x v="1"/>
    <x v="80"/>
    <x v="14"/>
    <x v="3"/>
    <n v="129"/>
    <x v="0"/>
    <n v="3"/>
    <x v="2"/>
    <n v="152"/>
    <x v="207"/>
    <n v="396384"/>
    <n v="931"/>
    <n v="15.516666666666667"/>
    <n v="357"/>
    <n v="141509088"/>
  </r>
  <r>
    <x v="418"/>
    <x v="5"/>
    <x v="1"/>
    <x v="159"/>
    <x v="13"/>
    <x v="3"/>
    <n v="119"/>
    <x v="1"/>
    <n v="1"/>
    <x v="0"/>
    <n v="106"/>
    <x v="25"/>
    <n v="295196"/>
    <n v="645"/>
    <n v="10.75"/>
    <n v="596"/>
    <n v="175936816"/>
  </r>
  <r>
    <x v="419"/>
    <x v="5"/>
    <x v="1"/>
    <x v="218"/>
    <x v="9"/>
    <x v="1"/>
    <n v="116"/>
    <x v="13"/>
    <n v="1"/>
    <x v="0"/>
    <n v="145"/>
    <x v="94"/>
    <n v="545073"/>
    <n v="4203"/>
    <n v="70.05"/>
    <n v="676"/>
    <n v="368469348"/>
  </r>
  <r>
    <x v="420"/>
    <x v="5"/>
    <x v="1"/>
    <x v="255"/>
    <x v="27"/>
    <x v="5"/>
    <n v="130"/>
    <x v="19"/>
    <n v="2"/>
    <x v="1"/>
    <n v="219"/>
    <x v="74"/>
    <n v="969347"/>
    <n v="484"/>
    <n v="8.0666666666666664"/>
    <n v="442"/>
    <n v="428451374"/>
  </r>
  <r>
    <x v="420"/>
    <x v="5"/>
    <x v="1"/>
    <x v="196"/>
    <x v="29"/>
    <x v="4"/>
    <n v="130"/>
    <x v="19"/>
    <n v="1"/>
    <x v="0"/>
    <n v="165"/>
    <x v="208"/>
    <n v="917014"/>
    <n v="2760"/>
    <n v="46"/>
    <n v="567"/>
    <n v="519946938"/>
  </r>
  <r>
    <x v="420"/>
    <x v="5"/>
    <x v="1"/>
    <x v="289"/>
    <x v="28"/>
    <x v="5"/>
    <n v="124"/>
    <x v="4"/>
    <n v="2"/>
    <x v="1"/>
    <n v="61"/>
    <x v="240"/>
    <n v="892642"/>
    <n v="1894"/>
    <n v="31.566666666666666"/>
    <n v="351"/>
    <n v="313317342"/>
  </r>
  <r>
    <x v="420"/>
    <x v="5"/>
    <x v="1"/>
    <x v="68"/>
    <x v="28"/>
    <x v="1"/>
    <n v="112"/>
    <x v="16"/>
    <n v="3"/>
    <x v="2"/>
    <n v="223"/>
    <x v="254"/>
    <n v="862206"/>
    <n v="4139"/>
    <n v="68.983333333333334"/>
    <n v="514"/>
    <n v="443173884"/>
  </r>
  <r>
    <x v="420"/>
    <x v="5"/>
    <x v="1"/>
    <x v="83"/>
    <x v="23"/>
    <x v="3"/>
    <n v="118"/>
    <x v="6"/>
    <n v="1"/>
    <x v="0"/>
    <n v="207"/>
    <x v="252"/>
    <n v="856095"/>
    <n v="3034"/>
    <n v="50.56666666666667"/>
    <n v="472"/>
    <n v="404076840"/>
  </r>
  <r>
    <x v="420"/>
    <x v="5"/>
    <x v="1"/>
    <x v="147"/>
    <x v="9"/>
    <x v="3"/>
    <n v="112"/>
    <x v="16"/>
    <n v="1"/>
    <x v="0"/>
    <n v="183"/>
    <x v="7"/>
    <n v="819747"/>
    <n v="1528"/>
    <n v="25.466666666666665"/>
    <n v="383"/>
    <n v="313963101"/>
  </r>
  <r>
    <x v="420"/>
    <x v="5"/>
    <x v="1"/>
    <x v="226"/>
    <x v="21"/>
    <x v="0"/>
    <n v="125"/>
    <x v="2"/>
    <n v="1"/>
    <x v="0"/>
    <n v="256"/>
    <x v="57"/>
    <n v="731182"/>
    <n v="259"/>
    <n v="4.3166666666666664"/>
    <n v="573"/>
    <n v="418967286"/>
  </r>
  <r>
    <x v="420"/>
    <x v="5"/>
    <x v="1"/>
    <x v="246"/>
    <x v="8"/>
    <x v="3"/>
    <n v="129"/>
    <x v="0"/>
    <n v="2"/>
    <x v="1"/>
    <n v="18"/>
    <x v="39"/>
    <n v="704572"/>
    <n v="1050"/>
    <n v="17.5"/>
    <n v="537"/>
    <n v="378355164"/>
  </r>
  <r>
    <x v="420"/>
    <x v="5"/>
    <x v="1"/>
    <x v="90"/>
    <x v="12"/>
    <x v="0"/>
    <n v="127"/>
    <x v="8"/>
    <n v="1"/>
    <x v="0"/>
    <n v="88"/>
    <x v="40"/>
    <n v="658399"/>
    <n v="891"/>
    <n v="14.85"/>
    <n v="342"/>
    <n v="225172458"/>
  </r>
  <r>
    <x v="420"/>
    <x v="5"/>
    <x v="1"/>
    <x v="174"/>
    <x v="25"/>
    <x v="3"/>
    <n v="125"/>
    <x v="2"/>
    <n v="1"/>
    <x v="0"/>
    <n v="58"/>
    <x v="159"/>
    <n v="581688"/>
    <n v="4482"/>
    <n v="74.7"/>
    <n v="589"/>
    <n v="342614232"/>
  </r>
  <r>
    <x v="420"/>
    <x v="5"/>
    <x v="1"/>
    <x v="110"/>
    <x v="21"/>
    <x v="5"/>
    <n v="132"/>
    <x v="18"/>
    <n v="3"/>
    <x v="2"/>
    <n v="89"/>
    <x v="168"/>
    <n v="506758"/>
    <n v="1986"/>
    <n v="33.1"/>
    <n v="429"/>
    <n v="217399182"/>
  </r>
  <r>
    <x v="420"/>
    <x v="5"/>
    <x v="1"/>
    <x v="228"/>
    <x v="28"/>
    <x v="5"/>
    <n v="133"/>
    <x v="5"/>
    <n v="1"/>
    <x v="0"/>
    <n v="48"/>
    <x v="75"/>
    <n v="447850"/>
    <n v="1587"/>
    <n v="26.45"/>
    <n v="672"/>
    <n v="300955200"/>
  </r>
  <r>
    <x v="420"/>
    <x v="5"/>
    <x v="1"/>
    <x v="263"/>
    <x v="1"/>
    <x v="5"/>
    <n v="118"/>
    <x v="6"/>
    <n v="3"/>
    <x v="2"/>
    <n v="263"/>
    <x v="107"/>
    <n v="401528"/>
    <n v="4773"/>
    <n v="79.55"/>
    <n v="545"/>
    <n v="218832760"/>
  </r>
  <r>
    <x v="420"/>
    <x v="5"/>
    <x v="1"/>
    <x v="6"/>
    <x v="18"/>
    <x v="5"/>
    <n v="133"/>
    <x v="5"/>
    <n v="3"/>
    <x v="2"/>
    <n v="198"/>
    <x v="82"/>
    <n v="268364"/>
    <n v="3518"/>
    <n v="58.633333333333333"/>
    <n v="506"/>
    <n v="135792184"/>
  </r>
  <r>
    <x v="420"/>
    <x v="5"/>
    <x v="1"/>
    <x v="23"/>
    <x v="8"/>
    <x v="5"/>
    <n v="120"/>
    <x v="3"/>
    <n v="3"/>
    <x v="2"/>
    <n v="39"/>
    <x v="185"/>
    <n v="230222"/>
    <n v="3468"/>
    <n v="57.8"/>
    <n v="356"/>
    <n v="81959032"/>
  </r>
  <r>
    <x v="420"/>
    <x v="5"/>
    <x v="1"/>
    <x v="72"/>
    <x v="4"/>
    <x v="5"/>
    <n v="128"/>
    <x v="11"/>
    <n v="2"/>
    <x v="1"/>
    <n v="217"/>
    <x v="56"/>
    <n v="173734"/>
    <n v="2028"/>
    <n v="33.799999999999997"/>
    <n v="405"/>
    <n v="70362270"/>
  </r>
  <r>
    <x v="420"/>
    <x v="5"/>
    <x v="1"/>
    <x v="105"/>
    <x v="14"/>
    <x v="4"/>
    <n v="125"/>
    <x v="2"/>
    <n v="2"/>
    <x v="1"/>
    <n v="142"/>
    <x v="213"/>
    <n v="159576"/>
    <n v="2500"/>
    <n v="41.666666666666664"/>
    <n v="316"/>
    <n v="50426016"/>
  </r>
  <r>
    <x v="420"/>
    <x v="5"/>
    <x v="1"/>
    <x v="100"/>
    <x v="4"/>
    <x v="0"/>
    <n v="123"/>
    <x v="15"/>
    <n v="3"/>
    <x v="2"/>
    <n v="38"/>
    <x v="90"/>
    <n v="57751"/>
    <n v="1472"/>
    <n v="24.533333333333335"/>
    <n v="581"/>
    <n v="33553331"/>
  </r>
  <r>
    <x v="420"/>
    <x v="5"/>
    <x v="1"/>
    <x v="108"/>
    <x v="15"/>
    <x v="3"/>
    <n v="116"/>
    <x v="13"/>
    <n v="3"/>
    <x v="2"/>
    <n v="11"/>
    <x v="115"/>
    <n v="1388"/>
    <n v="873"/>
    <n v="14.55"/>
    <n v="599"/>
    <n v="831412"/>
  </r>
  <r>
    <x v="421"/>
    <x v="5"/>
    <x v="1"/>
    <x v="127"/>
    <x v="27"/>
    <x v="5"/>
    <n v="115"/>
    <x v="20"/>
    <n v="3"/>
    <x v="2"/>
    <n v="256"/>
    <x v="57"/>
    <n v="985216"/>
    <n v="4036"/>
    <n v="67.266666666666666"/>
    <n v="524"/>
    <n v="516253184"/>
  </r>
  <r>
    <x v="421"/>
    <x v="5"/>
    <x v="1"/>
    <x v="107"/>
    <x v="17"/>
    <x v="3"/>
    <n v="114"/>
    <x v="9"/>
    <n v="2"/>
    <x v="1"/>
    <n v="213"/>
    <x v="151"/>
    <n v="869529"/>
    <n v="3621"/>
    <n v="60.35"/>
    <n v="323"/>
    <n v="280857867"/>
  </r>
  <r>
    <x v="421"/>
    <x v="5"/>
    <x v="1"/>
    <x v="20"/>
    <x v="4"/>
    <x v="3"/>
    <n v="125"/>
    <x v="2"/>
    <n v="2"/>
    <x v="1"/>
    <n v="72"/>
    <x v="62"/>
    <n v="853552"/>
    <n v="2729"/>
    <n v="45.483333333333334"/>
    <n v="620"/>
    <n v="529202240"/>
  </r>
  <r>
    <x v="421"/>
    <x v="5"/>
    <x v="1"/>
    <x v="25"/>
    <x v="29"/>
    <x v="5"/>
    <n v="123"/>
    <x v="15"/>
    <n v="1"/>
    <x v="0"/>
    <n v="216"/>
    <x v="89"/>
    <n v="747846"/>
    <n v="1053"/>
    <n v="17.55"/>
    <n v="638"/>
    <n v="477125748"/>
  </r>
  <r>
    <x v="421"/>
    <x v="5"/>
    <x v="1"/>
    <x v="79"/>
    <x v="1"/>
    <x v="4"/>
    <n v="113"/>
    <x v="14"/>
    <n v="2"/>
    <x v="1"/>
    <n v="4"/>
    <x v="100"/>
    <n v="599946"/>
    <n v="769"/>
    <n v="12.816666666666666"/>
    <n v="695"/>
    <n v="416962470"/>
  </r>
  <r>
    <x v="421"/>
    <x v="5"/>
    <x v="1"/>
    <x v="91"/>
    <x v="26"/>
    <x v="3"/>
    <n v="120"/>
    <x v="3"/>
    <n v="3"/>
    <x v="2"/>
    <n v="105"/>
    <x v="130"/>
    <n v="589114"/>
    <n v="649"/>
    <n v="10.816666666666666"/>
    <n v="556"/>
    <n v="327547384"/>
  </r>
  <r>
    <x v="421"/>
    <x v="5"/>
    <x v="1"/>
    <x v="194"/>
    <x v="20"/>
    <x v="4"/>
    <n v="120"/>
    <x v="3"/>
    <n v="2"/>
    <x v="1"/>
    <n v="83"/>
    <x v="201"/>
    <n v="398531"/>
    <n v="2547"/>
    <n v="42.45"/>
    <n v="330"/>
    <n v="131515230"/>
  </r>
  <r>
    <x v="421"/>
    <x v="5"/>
    <x v="1"/>
    <x v="200"/>
    <x v="26"/>
    <x v="1"/>
    <n v="127"/>
    <x v="8"/>
    <n v="3"/>
    <x v="2"/>
    <n v="20"/>
    <x v="87"/>
    <n v="259788"/>
    <n v="1672"/>
    <n v="27.866666666666667"/>
    <n v="664"/>
    <n v="172499232"/>
  </r>
  <r>
    <x v="421"/>
    <x v="5"/>
    <x v="1"/>
    <x v="137"/>
    <x v="12"/>
    <x v="3"/>
    <n v="132"/>
    <x v="18"/>
    <n v="1"/>
    <x v="0"/>
    <n v="53"/>
    <x v="116"/>
    <n v="222932"/>
    <n v="3230"/>
    <n v="53.833333333333336"/>
    <n v="338"/>
    <n v="75351016"/>
  </r>
  <r>
    <x v="421"/>
    <x v="5"/>
    <x v="1"/>
    <x v="57"/>
    <x v="9"/>
    <x v="5"/>
    <n v="125"/>
    <x v="2"/>
    <n v="3"/>
    <x v="2"/>
    <n v="98"/>
    <x v="241"/>
    <n v="81061"/>
    <n v="4353"/>
    <n v="72.55"/>
    <n v="613"/>
    <n v="49690393"/>
  </r>
  <r>
    <x v="422"/>
    <x v="5"/>
    <x v="1"/>
    <x v="228"/>
    <x v="7"/>
    <x v="3"/>
    <n v="127"/>
    <x v="8"/>
    <n v="1"/>
    <x v="0"/>
    <n v="232"/>
    <x v="215"/>
    <n v="731070"/>
    <n v="1207"/>
    <n v="20.116666666666667"/>
    <n v="303"/>
    <n v="221514210"/>
  </r>
  <r>
    <x v="422"/>
    <x v="5"/>
    <x v="1"/>
    <x v="195"/>
    <x v="23"/>
    <x v="3"/>
    <n v="127"/>
    <x v="8"/>
    <n v="1"/>
    <x v="0"/>
    <n v="136"/>
    <x v="13"/>
    <n v="219993"/>
    <n v="4331"/>
    <n v="72.183333333333337"/>
    <n v="514"/>
    <n v="113076402"/>
  </r>
  <r>
    <x v="423"/>
    <x v="5"/>
    <x v="1"/>
    <x v="134"/>
    <x v="10"/>
    <x v="5"/>
    <n v="132"/>
    <x v="18"/>
    <n v="1"/>
    <x v="0"/>
    <n v="221"/>
    <x v="262"/>
    <n v="960696"/>
    <n v="1841"/>
    <n v="30.683333333333334"/>
    <n v="469"/>
    <n v="450566424"/>
  </r>
  <r>
    <x v="423"/>
    <x v="5"/>
    <x v="1"/>
    <x v="66"/>
    <x v="6"/>
    <x v="0"/>
    <n v="115"/>
    <x v="20"/>
    <n v="2"/>
    <x v="1"/>
    <n v="180"/>
    <x v="198"/>
    <n v="945490"/>
    <n v="3729"/>
    <n v="62.15"/>
    <n v="593"/>
    <n v="560675570"/>
  </r>
  <r>
    <x v="423"/>
    <x v="5"/>
    <x v="1"/>
    <x v="27"/>
    <x v="29"/>
    <x v="3"/>
    <n v="123"/>
    <x v="15"/>
    <n v="3"/>
    <x v="2"/>
    <n v="74"/>
    <x v="173"/>
    <n v="929565"/>
    <n v="4952"/>
    <n v="82.533333333333331"/>
    <n v="516"/>
    <n v="479655540"/>
  </r>
  <r>
    <x v="423"/>
    <x v="5"/>
    <x v="1"/>
    <x v="84"/>
    <x v="28"/>
    <x v="4"/>
    <n v="128"/>
    <x v="11"/>
    <n v="1"/>
    <x v="0"/>
    <n v="149"/>
    <x v="227"/>
    <n v="776646"/>
    <n v="3526"/>
    <n v="58.766666666666666"/>
    <n v="674"/>
    <n v="523459404"/>
  </r>
  <r>
    <x v="423"/>
    <x v="5"/>
    <x v="1"/>
    <x v="283"/>
    <x v="13"/>
    <x v="3"/>
    <n v="132"/>
    <x v="18"/>
    <n v="2"/>
    <x v="1"/>
    <n v="185"/>
    <x v="114"/>
    <n v="763904"/>
    <n v="1132"/>
    <n v="18.866666666666667"/>
    <n v="600"/>
    <n v="458342400"/>
  </r>
  <r>
    <x v="423"/>
    <x v="5"/>
    <x v="1"/>
    <x v="74"/>
    <x v="25"/>
    <x v="4"/>
    <n v="112"/>
    <x v="16"/>
    <n v="2"/>
    <x v="1"/>
    <n v="89"/>
    <x v="168"/>
    <n v="548245"/>
    <n v="4176"/>
    <n v="69.599999999999994"/>
    <n v="529"/>
    <n v="290021605"/>
  </r>
  <r>
    <x v="423"/>
    <x v="5"/>
    <x v="1"/>
    <x v="238"/>
    <x v="9"/>
    <x v="5"/>
    <n v="114"/>
    <x v="9"/>
    <n v="1"/>
    <x v="0"/>
    <n v="151"/>
    <x v="59"/>
    <n v="357422"/>
    <n v="2304"/>
    <n v="38.4"/>
    <n v="630"/>
    <n v="225175860"/>
  </r>
  <r>
    <x v="423"/>
    <x v="5"/>
    <x v="1"/>
    <x v="225"/>
    <x v="19"/>
    <x v="5"/>
    <n v="127"/>
    <x v="8"/>
    <n v="2"/>
    <x v="1"/>
    <n v="208"/>
    <x v="26"/>
    <n v="331938"/>
    <n v="4965"/>
    <n v="82.75"/>
    <n v="646"/>
    <n v="214431948"/>
  </r>
  <r>
    <x v="423"/>
    <x v="5"/>
    <x v="1"/>
    <x v="240"/>
    <x v="24"/>
    <x v="4"/>
    <n v="132"/>
    <x v="18"/>
    <n v="2"/>
    <x v="1"/>
    <n v="165"/>
    <x v="208"/>
    <n v="221015"/>
    <n v="4788"/>
    <n v="79.8"/>
    <n v="660"/>
    <n v="145869900"/>
  </r>
  <r>
    <x v="424"/>
    <x v="5"/>
    <x v="1"/>
    <x v="192"/>
    <x v="0"/>
    <x v="3"/>
    <n v="125"/>
    <x v="2"/>
    <n v="2"/>
    <x v="1"/>
    <n v="172"/>
    <x v="106"/>
    <n v="989600"/>
    <n v="4239"/>
    <n v="70.650000000000006"/>
    <n v="533"/>
    <n v="527456800"/>
  </r>
  <r>
    <x v="424"/>
    <x v="5"/>
    <x v="1"/>
    <x v="272"/>
    <x v="27"/>
    <x v="4"/>
    <n v="129"/>
    <x v="0"/>
    <n v="2"/>
    <x v="1"/>
    <n v="22"/>
    <x v="264"/>
    <n v="948576"/>
    <n v="3916"/>
    <n v="65.266666666666666"/>
    <n v="643"/>
    <n v="609934368"/>
  </r>
  <r>
    <x v="424"/>
    <x v="5"/>
    <x v="1"/>
    <x v="72"/>
    <x v="21"/>
    <x v="4"/>
    <n v="112"/>
    <x v="16"/>
    <n v="2"/>
    <x v="1"/>
    <n v="83"/>
    <x v="201"/>
    <n v="787796"/>
    <n v="1686"/>
    <n v="28.1"/>
    <n v="454"/>
    <n v="357659384"/>
  </r>
  <r>
    <x v="424"/>
    <x v="5"/>
    <x v="1"/>
    <x v="132"/>
    <x v="1"/>
    <x v="3"/>
    <n v="131"/>
    <x v="17"/>
    <n v="2"/>
    <x v="1"/>
    <n v="218"/>
    <x v="247"/>
    <n v="719814"/>
    <n v="859"/>
    <n v="14.316666666666666"/>
    <n v="379"/>
    <n v="272809506"/>
  </r>
  <r>
    <x v="424"/>
    <x v="5"/>
    <x v="1"/>
    <x v="36"/>
    <x v="28"/>
    <x v="4"/>
    <n v="121"/>
    <x v="21"/>
    <n v="2"/>
    <x v="1"/>
    <n v="8"/>
    <x v="153"/>
    <n v="647084"/>
    <n v="3828"/>
    <n v="63.8"/>
    <n v="302"/>
    <n v="195419368"/>
  </r>
  <r>
    <x v="424"/>
    <x v="5"/>
    <x v="1"/>
    <x v="50"/>
    <x v="0"/>
    <x v="4"/>
    <n v="131"/>
    <x v="17"/>
    <n v="3"/>
    <x v="2"/>
    <n v="238"/>
    <x v="238"/>
    <n v="562679"/>
    <n v="1642"/>
    <n v="27.366666666666667"/>
    <n v="316"/>
    <n v="177806564"/>
  </r>
  <r>
    <x v="424"/>
    <x v="5"/>
    <x v="1"/>
    <x v="171"/>
    <x v="2"/>
    <x v="4"/>
    <n v="114"/>
    <x v="9"/>
    <n v="3"/>
    <x v="2"/>
    <n v="41"/>
    <x v="53"/>
    <n v="460372"/>
    <n v="2271"/>
    <n v="37.85"/>
    <n v="344"/>
    <n v="158367968"/>
  </r>
  <r>
    <x v="424"/>
    <x v="5"/>
    <x v="1"/>
    <x v="43"/>
    <x v="0"/>
    <x v="4"/>
    <n v="120"/>
    <x v="3"/>
    <n v="2"/>
    <x v="1"/>
    <n v="239"/>
    <x v="258"/>
    <n v="386714"/>
    <n v="1661"/>
    <n v="27.683333333333334"/>
    <n v="303"/>
    <n v="117174342"/>
  </r>
  <r>
    <x v="424"/>
    <x v="5"/>
    <x v="1"/>
    <x v="14"/>
    <x v="3"/>
    <x v="4"/>
    <n v="131"/>
    <x v="17"/>
    <n v="3"/>
    <x v="2"/>
    <n v="192"/>
    <x v="99"/>
    <n v="386400"/>
    <n v="2395"/>
    <n v="39.916666666666664"/>
    <n v="366"/>
    <n v="141422400"/>
  </r>
  <r>
    <x v="424"/>
    <x v="5"/>
    <x v="1"/>
    <x v="66"/>
    <x v="25"/>
    <x v="3"/>
    <n v="122"/>
    <x v="7"/>
    <n v="2"/>
    <x v="1"/>
    <n v="119"/>
    <x v="129"/>
    <n v="254711"/>
    <n v="1069"/>
    <n v="17.816666666666666"/>
    <n v="605"/>
    <n v="154100155"/>
  </r>
  <r>
    <x v="424"/>
    <x v="5"/>
    <x v="1"/>
    <x v="221"/>
    <x v="1"/>
    <x v="4"/>
    <n v="123"/>
    <x v="15"/>
    <n v="3"/>
    <x v="2"/>
    <n v="34"/>
    <x v="266"/>
    <n v="241728"/>
    <n v="3381"/>
    <n v="56.35"/>
    <n v="390"/>
    <n v="94273920"/>
  </r>
  <r>
    <x v="424"/>
    <x v="5"/>
    <x v="1"/>
    <x v="55"/>
    <x v="15"/>
    <x v="0"/>
    <n v="113"/>
    <x v="14"/>
    <n v="1"/>
    <x v="0"/>
    <n v="250"/>
    <x v="223"/>
    <n v="192528"/>
    <n v="4953"/>
    <n v="82.55"/>
    <n v="321"/>
    <n v="61801488"/>
  </r>
  <r>
    <x v="425"/>
    <x v="5"/>
    <x v="1"/>
    <x v="302"/>
    <x v="8"/>
    <x v="0"/>
    <n v="130"/>
    <x v="19"/>
    <n v="3"/>
    <x v="2"/>
    <n v="189"/>
    <x v="132"/>
    <n v="941082"/>
    <n v="2276"/>
    <n v="37.93333333333333"/>
    <n v="589"/>
    <n v="554297298"/>
  </r>
  <r>
    <x v="425"/>
    <x v="5"/>
    <x v="1"/>
    <x v="18"/>
    <x v="21"/>
    <x v="5"/>
    <n v="131"/>
    <x v="17"/>
    <n v="2"/>
    <x v="1"/>
    <n v="248"/>
    <x v="243"/>
    <n v="808457"/>
    <n v="2113"/>
    <n v="35.216666666666669"/>
    <n v="338"/>
    <n v="273258466"/>
  </r>
  <r>
    <x v="425"/>
    <x v="5"/>
    <x v="1"/>
    <x v="223"/>
    <x v="0"/>
    <x v="3"/>
    <n v="132"/>
    <x v="18"/>
    <n v="2"/>
    <x v="1"/>
    <n v="259"/>
    <x v="190"/>
    <n v="648070"/>
    <n v="4421"/>
    <n v="73.683333333333337"/>
    <n v="558"/>
    <n v="361623060"/>
  </r>
  <r>
    <x v="425"/>
    <x v="5"/>
    <x v="1"/>
    <x v="300"/>
    <x v="29"/>
    <x v="5"/>
    <n v="125"/>
    <x v="2"/>
    <n v="3"/>
    <x v="2"/>
    <n v="66"/>
    <x v="71"/>
    <n v="619943"/>
    <n v="1978"/>
    <n v="32.966666666666669"/>
    <n v="309"/>
    <n v="191562387"/>
  </r>
  <r>
    <x v="425"/>
    <x v="5"/>
    <x v="1"/>
    <x v="210"/>
    <x v="3"/>
    <x v="0"/>
    <n v="117"/>
    <x v="12"/>
    <n v="2"/>
    <x v="1"/>
    <n v="118"/>
    <x v="88"/>
    <n v="590336"/>
    <n v="3708"/>
    <n v="61.8"/>
    <n v="479"/>
    <n v="282770944"/>
  </r>
  <r>
    <x v="425"/>
    <x v="5"/>
    <x v="1"/>
    <x v="43"/>
    <x v="11"/>
    <x v="3"/>
    <n v="133"/>
    <x v="5"/>
    <n v="2"/>
    <x v="1"/>
    <n v="264"/>
    <x v="9"/>
    <n v="545118"/>
    <n v="2900"/>
    <n v="48.333333333333336"/>
    <n v="553"/>
    <n v="301450254"/>
  </r>
  <r>
    <x v="425"/>
    <x v="5"/>
    <x v="1"/>
    <x v="145"/>
    <x v="8"/>
    <x v="0"/>
    <n v="132"/>
    <x v="18"/>
    <n v="3"/>
    <x v="2"/>
    <n v="85"/>
    <x v="259"/>
    <n v="402349"/>
    <n v="2253"/>
    <n v="37.549999999999997"/>
    <n v="587"/>
    <n v="236178863"/>
  </r>
  <r>
    <x v="425"/>
    <x v="5"/>
    <x v="1"/>
    <x v="148"/>
    <x v="19"/>
    <x v="0"/>
    <n v="131"/>
    <x v="17"/>
    <n v="3"/>
    <x v="2"/>
    <n v="196"/>
    <x v="112"/>
    <n v="103118"/>
    <n v="3706"/>
    <n v="61.766666666666666"/>
    <n v="542"/>
    <n v="55889956"/>
  </r>
  <r>
    <x v="425"/>
    <x v="5"/>
    <x v="1"/>
    <x v="189"/>
    <x v="12"/>
    <x v="0"/>
    <n v="123"/>
    <x v="15"/>
    <n v="1"/>
    <x v="0"/>
    <n v="172"/>
    <x v="106"/>
    <n v="97006"/>
    <n v="2415"/>
    <n v="40.25"/>
    <n v="666"/>
    <n v="64605996"/>
  </r>
  <r>
    <x v="425"/>
    <x v="5"/>
    <x v="1"/>
    <x v="110"/>
    <x v="1"/>
    <x v="0"/>
    <n v="128"/>
    <x v="11"/>
    <n v="1"/>
    <x v="0"/>
    <n v="55"/>
    <x v="43"/>
    <n v="83762"/>
    <n v="3834"/>
    <n v="63.9"/>
    <n v="618"/>
    <n v="51764916"/>
  </r>
  <r>
    <x v="425"/>
    <x v="5"/>
    <x v="1"/>
    <x v="52"/>
    <x v="21"/>
    <x v="4"/>
    <n v="119"/>
    <x v="1"/>
    <n v="1"/>
    <x v="0"/>
    <n v="28"/>
    <x v="222"/>
    <n v="76854"/>
    <n v="2904"/>
    <n v="48.4"/>
    <n v="459"/>
    <n v="35275986"/>
  </r>
  <r>
    <x v="425"/>
    <x v="5"/>
    <x v="1"/>
    <x v="216"/>
    <x v="1"/>
    <x v="0"/>
    <n v="121"/>
    <x v="21"/>
    <n v="3"/>
    <x v="2"/>
    <n v="56"/>
    <x v="29"/>
    <n v="53034"/>
    <n v="4897"/>
    <n v="81.61666666666666"/>
    <n v="367"/>
    <n v="19463478"/>
  </r>
  <r>
    <x v="425"/>
    <x v="5"/>
    <x v="1"/>
    <x v="144"/>
    <x v="22"/>
    <x v="5"/>
    <n v="132"/>
    <x v="18"/>
    <n v="1"/>
    <x v="0"/>
    <n v="235"/>
    <x v="51"/>
    <n v="48324"/>
    <n v="1954"/>
    <n v="32.56666666666667"/>
    <n v="565"/>
    <n v="27303060"/>
  </r>
  <r>
    <x v="426"/>
    <x v="5"/>
    <x v="1"/>
    <x v="183"/>
    <x v="15"/>
    <x v="3"/>
    <n v="129"/>
    <x v="0"/>
    <n v="3"/>
    <x v="2"/>
    <n v="176"/>
    <x v="55"/>
    <n v="916185"/>
    <n v="1608"/>
    <n v="26.8"/>
    <n v="345"/>
    <n v="316083825"/>
  </r>
  <r>
    <x v="426"/>
    <x v="5"/>
    <x v="1"/>
    <x v="192"/>
    <x v="12"/>
    <x v="4"/>
    <n v="113"/>
    <x v="14"/>
    <n v="1"/>
    <x v="0"/>
    <n v="22"/>
    <x v="264"/>
    <n v="888556"/>
    <n v="1712"/>
    <n v="28.533333333333335"/>
    <n v="585"/>
    <n v="519805260"/>
  </r>
  <r>
    <x v="426"/>
    <x v="5"/>
    <x v="1"/>
    <x v="299"/>
    <x v="2"/>
    <x v="5"/>
    <n v="127"/>
    <x v="8"/>
    <n v="3"/>
    <x v="2"/>
    <n v="78"/>
    <x v="260"/>
    <n v="734671"/>
    <n v="96"/>
    <n v="1.6"/>
    <n v="521"/>
    <n v="382763591"/>
  </r>
  <r>
    <x v="426"/>
    <x v="5"/>
    <x v="1"/>
    <x v="251"/>
    <x v="17"/>
    <x v="0"/>
    <n v="114"/>
    <x v="9"/>
    <n v="3"/>
    <x v="2"/>
    <n v="131"/>
    <x v="194"/>
    <n v="729940"/>
    <n v="3738"/>
    <n v="62.3"/>
    <n v="307"/>
    <n v="224091580"/>
  </r>
  <r>
    <x v="426"/>
    <x v="5"/>
    <x v="1"/>
    <x v="277"/>
    <x v="13"/>
    <x v="5"/>
    <n v="120"/>
    <x v="3"/>
    <n v="2"/>
    <x v="1"/>
    <n v="257"/>
    <x v="142"/>
    <n v="695257"/>
    <n v="333"/>
    <n v="5.55"/>
    <n v="542"/>
    <n v="376829294"/>
  </r>
  <r>
    <x v="426"/>
    <x v="5"/>
    <x v="1"/>
    <x v="33"/>
    <x v="12"/>
    <x v="4"/>
    <n v="133"/>
    <x v="5"/>
    <n v="3"/>
    <x v="2"/>
    <n v="248"/>
    <x v="243"/>
    <n v="693188"/>
    <n v="4070"/>
    <n v="67.833333333333329"/>
    <n v="538"/>
    <n v="372935144"/>
  </r>
  <r>
    <x v="426"/>
    <x v="5"/>
    <x v="1"/>
    <x v="115"/>
    <x v="19"/>
    <x v="3"/>
    <n v="125"/>
    <x v="2"/>
    <n v="3"/>
    <x v="2"/>
    <n v="198"/>
    <x v="82"/>
    <n v="649596"/>
    <n v="2087"/>
    <n v="34.783333333333331"/>
    <n v="678"/>
    <n v="440426088"/>
  </r>
  <r>
    <x v="426"/>
    <x v="5"/>
    <x v="1"/>
    <x v="82"/>
    <x v="16"/>
    <x v="5"/>
    <n v="115"/>
    <x v="20"/>
    <n v="1"/>
    <x v="0"/>
    <n v="224"/>
    <x v="140"/>
    <n v="518786"/>
    <n v="3801"/>
    <n v="63.35"/>
    <n v="308"/>
    <n v="159786088"/>
  </r>
  <r>
    <x v="426"/>
    <x v="5"/>
    <x v="1"/>
    <x v="298"/>
    <x v="6"/>
    <x v="0"/>
    <n v="116"/>
    <x v="13"/>
    <n v="1"/>
    <x v="0"/>
    <n v="141"/>
    <x v="248"/>
    <n v="438325"/>
    <n v="2402"/>
    <n v="40.033333333333331"/>
    <n v="574"/>
    <n v="251598550"/>
  </r>
  <r>
    <x v="426"/>
    <x v="5"/>
    <x v="1"/>
    <x v="226"/>
    <x v="0"/>
    <x v="0"/>
    <n v="115"/>
    <x v="20"/>
    <n v="2"/>
    <x v="1"/>
    <n v="64"/>
    <x v="199"/>
    <n v="236463"/>
    <n v="1944"/>
    <n v="32.4"/>
    <n v="562"/>
    <n v="132892206"/>
  </r>
  <r>
    <x v="426"/>
    <x v="5"/>
    <x v="1"/>
    <x v="122"/>
    <x v="17"/>
    <x v="5"/>
    <n v="116"/>
    <x v="13"/>
    <n v="3"/>
    <x v="2"/>
    <n v="49"/>
    <x v="154"/>
    <n v="229988"/>
    <n v="3446"/>
    <n v="57.43333333333333"/>
    <n v="472"/>
    <n v="108554336"/>
  </r>
  <r>
    <x v="426"/>
    <x v="5"/>
    <x v="1"/>
    <x v="97"/>
    <x v="6"/>
    <x v="4"/>
    <n v="115"/>
    <x v="20"/>
    <n v="2"/>
    <x v="1"/>
    <n v="126"/>
    <x v="211"/>
    <n v="57160"/>
    <n v="2694"/>
    <n v="44.9"/>
    <n v="509"/>
    <n v="29094440"/>
  </r>
  <r>
    <x v="427"/>
    <x v="5"/>
    <x v="1"/>
    <x v="314"/>
    <x v="2"/>
    <x v="2"/>
    <n v="117"/>
    <x v="12"/>
    <n v="2"/>
    <x v="1"/>
    <n v="158"/>
    <x v="86"/>
    <n v="795873"/>
    <n v="4510"/>
    <n v="75.166666666666671"/>
    <n v="464"/>
    <n v="369285072"/>
  </r>
  <r>
    <x v="427"/>
    <x v="5"/>
    <x v="1"/>
    <x v="193"/>
    <x v="8"/>
    <x v="4"/>
    <n v="133"/>
    <x v="5"/>
    <n v="3"/>
    <x v="2"/>
    <n v="80"/>
    <x v="96"/>
    <n v="681170"/>
    <n v="3610"/>
    <n v="60.166666666666664"/>
    <n v="590"/>
    <n v="401890300"/>
  </r>
  <r>
    <x v="427"/>
    <x v="5"/>
    <x v="1"/>
    <x v="141"/>
    <x v="1"/>
    <x v="2"/>
    <n v="116"/>
    <x v="13"/>
    <n v="3"/>
    <x v="2"/>
    <n v="153"/>
    <x v="147"/>
    <n v="644993"/>
    <n v="407"/>
    <n v="6.7833333333333332"/>
    <n v="318"/>
    <n v="205107774"/>
  </r>
  <r>
    <x v="427"/>
    <x v="5"/>
    <x v="1"/>
    <x v="0"/>
    <x v="7"/>
    <x v="4"/>
    <n v="132"/>
    <x v="18"/>
    <n v="3"/>
    <x v="2"/>
    <n v="219"/>
    <x v="74"/>
    <n v="484741"/>
    <n v="4952"/>
    <n v="82.533333333333331"/>
    <n v="381"/>
    <n v="184686321"/>
  </r>
  <r>
    <x v="427"/>
    <x v="5"/>
    <x v="1"/>
    <x v="148"/>
    <x v="13"/>
    <x v="2"/>
    <n v="133"/>
    <x v="5"/>
    <n v="2"/>
    <x v="1"/>
    <n v="144"/>
    <x v="10"/>
    <n v="432283"/>
    <n v="387"/>
    <n v="6.45"/>
    <n v="553"/>
    <n v="239052499"/>
  </r>
  <r>
    <x v="427"/>
    <x v="5"/>
    <x v="1"/>
    <x v="208"/>
    <x v="12"/>
    <x v="0"/>
    <n v="129"/>
    <x v="0"/>
    <n v="2"/>
    <x v="1"/>
    <n v="34"/>
    <x v="266"/>
    <n v="339827"/>
    <n v="3175"/>
    <n v="52.916666666666664"/>
    <n v="561"/>
    <n v="190642947"/>
  </r>
  <r>
    <x v="427"/>
    <x v="5"/>
    <x v="1"/>
    <x v="53"/>
    <x v="4"/>
    <x v="4"/>
    <n v="121"/>
    <x v="21"/>
    <n v="1"/>
    <x v="0"/>
    <n v="230"/>
    <x v="249"/>
    <n v="250014"/>
    <n v="1440"/>
    <n v="24"/>
    <n v="550"/>
    <n v="137507700"/>
  </r>
  <r>
    <x v="427"/>
    <x v="5"/>
    <x v="1"/>
    <x v="99"/>
    <x v="13"/>
    <x v="5"/>
    <n v="129"/>
    <x v="0"/>
    <n v="3"/>
    <x v="2"/>
    <n v="218"/>
    <x v="247"/>
    <n v="95582"/>
    <n v="2214"/>
    <n v="36.9"/>
    <n v="621"/>
    <n v="59356422"/>
  </r>
  <r>
    <x v="427"/>
    <x v="5"/>
    <x v="1"/>
    <x v="153"/>
    <x v="23"/>
    <x v="2"/>
    <n v="122"/>
    <x v="7"/>
    <n v="3"/>
    <x v="2"/>
    <n v="121"/>
    <x v="126"/>
    <n v="77364"/>
    <n v="4790"/>
    <n v="79.833333333333329"/>
    <n v="571"/>
    <n v="44174844"/>
  </r>
  <r>
    <x v="428"/>
    <x v="5"/>
    <x v="1"/>
    <x v="285"/>
    <x v="23"/>
    <x v="5"/>
    <n v="118"/>
    <x v="6"/>
    <n v="3"/>
    <x v="2"/>
    <n v="65"/>
    <x v="167"/>
    <n v="538399"/>
    <n v="1477"/>
    <n v="24.616666666666667"/>
    <n v="605"/>
    <n v="325731395"/>
  </r>
  <r>
    <x v="428"/>
    <x v="5"/>
    <x v="1"/>
    <x v="120"/>
    <x v="27"/>
    <x v="5"/>
    <n v="129"/>
    <x v="0"/>
    <n v="1"/>
    <x v="0"/>
    <n v="232"/>
    <x v="215"/>
    <n v="149705"/>
    <n v="2170"/>
    <n v="36.166666666666664"/>
    <n v="609"/>
    <n v="91170345"/>
  </r>
  <r>
    <x v="429"/>
    <x v="5"/>
    <x v="1"/>
    <x v="20"/>
    <x v="5"/>
    <x v="5"/>
    <n v="123"/>
    <x v="15"/>
    <n v="3"/>
    <x v="2"/>
    <n v="206"/>
    <x v="188"/>
    <n v="331130"/>
    <n v="3147"/>
    <n v="52.45"/>
    <n v="320"/>
    <n v="105961600"/>
  </r>
  <r>
    <x v="430"/>
    <x v="5"/>
    <x v="1"/>
    <x v="18"/>
    <x v="6"/>
    <x v="3"/>
    <n v="122"/>
    <x v="7"/>
    <n v="2"/>
    <x v="1"/>
    <n v="29"/>
    <x v="171"/>
    <n v="690203"/>
    <n v="3532"/>
    <n v="58.866666666666667"/>
    <n v="351"/>
    <n v="242261253"/>
  </r>
  <r>
    <x v="430"/>
    <x v="5"/>
    <x v="1"/>
    <x v="210"/>
    <x v="4"/>
    <x v="3"/>
    <n v="131"/>
    <x v="17"/>
    <n v="2"/>
    <x v="1"/>
    <n v="170"/>
    <x v="176"/>
    <n v="676729"/>
    <n v="3006"/>
    <n v="50.1"/>
    <n v="561"/>
    <n v="379644969"/>
  </r>
  <r>
    <x v="430"/>
    <x v="5"/>
    <x v="1"/>
    <x v="278"/>
    <x v="13"/>
    <x v="3"/>
    <n v="126"/>
    <x v="10"/>
    <n v="2"/>
    <x v="1"/>
    <n v="51"/>
    <x v="245"/>
    <n v="616421"/>
    <n v="186"/>
    <n v="3.1"/>
    <n v="668"/>
    <n v="411769228"/>
  </r>
  <r>
    <x v="430"/>
    <x v="5"/>
    <x v="1"/>
    <x v="95"/>
    <x v="15"/>
    <x v="4"/>
    <n v="120"/>
    <x v="3"/>
    <n v="3"/>
    <x v="2"/>
    <n v="175"/>
    <x v="178"/>
    <n v="571708"/>
    <n v="4961"/>
    <n v="82.683333333333337"/>
    <n v="568"/>
    <n v="324730144"/>
  </r>
  <r>
    <x v="430"/>
    <x v="5"/>
    <x v="1"/>
    <x v="180"/>
    <x v="5"/>
    <x v="5"/>
    <n v="127"/>
    <x v="8"/>
    <n v="3"/>
    <x v="2"/>
    <n v="152"/>
    <x v="207"/>
    <n v="562081"/>
    <n v="1081"/>
    <n v="18.016666666666666"/>
    <n v="521"/>
    <n v="292844201"/>
  </r>
  <r>
    <x v="430"/>
    <x v="5"/>
    <x v="1"/>
    <x v="103"/>
    <x v="10"/>
    <x v="5"/>
    <n v="118"/>
    <x v="6"/>
    <n v="1"/>
    <x v="0"/>
    <n v="145"/>
    <x v="94"/>
    <n v="531220"/>
    <n v="2974"/>
    <n v="49.56666666666667"/>
    <n v="633"/>
    <n v="336262260"/>
  </r>
  <r>
    <x v="430"/>
    <x v="5"/>
    <x v="1"/>
    <x v="76"/>
    <x v="22"/>
    <x v="4"/>
    <n v="132"/>
    <x v="18"/>
    <n v="2"/>
    <x v="1"/>
    <n v="59"/>
    <x v="48"/>
    <n v="235009"/>
    <n v="2941"/>
    <n v="49.016666666666666"/>
    <n v="694"/>
    <n v="163096246"/>
  </r>
  <r>
    <x v="430"/>
    <x v="5"/>
    <x v="1"/>
    <x v="127"/>
    <x v="9"/>
    <x v="5"/>
    <n v="120"/>
    <x v="3"/>
    <n v="2"/>
    <x v="1"/>
    <n v="203"/>
    <x v="225"/>
    <n v="31563"/>
    <n v="3606"/>
    <n v="60.1"/>
    <n v="367"/>
    <n v="11583621"/>
  </r>
  <r>
    <x v="431"/>
    <x v="5"/>
    <x v="1"/>
    <x v="68"/>
    <x v="20"/>
    <x v="5"/>
    <n v="117"/>
    <x v="12"/>
    <n v="1"/>
    <x v="0"/>
    <n v="190"/>
    <x v="33"/>
    <n v="893899"/>
    <n v="908"/>
    <n v="15.133333333333333"/>
    <n v="455"/>
    <n v="406724045"/>
  </r>
  <r>
    <x v="431"/>
    <x v="5"/>
    <x v="1"/>
    <x v="20"/>
    <x v="11"/>
    <x v="3"/>
    <n v="128"/>
    <x v="11"/>
    <n v="2"/>
    <x v="1"/>
    <n v="249"/>
    <x v="121"/>
    <n v="778500"/>
    <n v="4085"/>
    <n v="68.083333333333329"/>
    <n v="444"/>
    <n v="345654000"/>
  </r>
  <r>
    <x v="431"/>
    <x v="5"/>
    <x v="1"/>
    <x v="38"/>
    <x v="25"/>
    <x v="0"/>
    <n v="126"/>
    <x v="10"/>
    <n v="3"/>
    <x v="2"/>
    <n v="99"/>
    <x v="162"/>
    <n v="750328"/>
    <n v="3695"/>
    <n v="61.583333333333336"/>
    <n v="429"/>
    <n v="321890712"/>
  </r>
  <r>
    <x v="431"/>
    <x v="5"/>
    <x v="1"/>
    <x v="202"/>
    <x v="28"/>
    <x v="3"/>
    <n v="113"/>
    <x v="14"/>
    <n v="1"/>
    <x v="0"/>
    <n v="102"/>
    <x v="30"/>
    <n v="602024"/>
    <n v="2982"/>
    <n v="49.7"/>
    <n v="381"/>
    <n v="229371144"/>
  </r>
  <r>
    <x v="431"/>
    <x v="5"/>
    <x v="1"/>
    <x v="253"/>
    <x v="23"/>
    <x v="0"/>
    <n v="128"/>
    <x v="11"/>
    <n v="1"/>
    <x v="0"/>
    <n v="61"/>
    <x v="240"/>
    <n v="507885"/>
    <n v="4629"/>
    <n v="77.150000000000006"/>
    <n v="585"/>
    <n v="297112725"/>
  </r>
  <r>
    <x v="431"/>
    <x v="5"/>
    <x v="1"/>
    <x v="188"/>
    <x v="9"/>
    <x v="0"/>
    <n v="126"/>
    <x v="10"/>
    <n v="1"/>
    <x v="0"/>
    <n v="227"/>
    <x v="202"/>
    <n v="438801"/>
    <n v="4106"/>
    <n v="68.433333333333337"/>
    <n v="680"/>
    <n v="298384680"/>
  </r>
  <r>
    <x v="431"/>
    <x v="5"/>
    <x v="1"/>
    <x v="61"/>
    <x v="7"/>
    <x v="5"/>
    <n v="115"/>
    <x v="20"/>
    <n v="3"/>
    <x v="2"/>
    <n v="110"/>
    <x v="17"/>
    <n v="327011"/>
    <n v="3099"/>
    <n v="51.65"/>
    <n v="474"/>
    <n v="155003214"/>
  </r>
  <r>
    <x v="431"/>
    <x v="5"/>
    <x v="1"/>
    <x v="35"/>
    <x v="4"/>
    <x v="3"/>
    <n v="122"/>
    <x v="7"/>
    <n v="1"/>
    <x v="0"/>
    <n v="147"/>
    <x v="125"/>
    <n v="313924"/>
    <n v="4721"/>
    <n v="78.683333333333337"/>
    <n v="352"/>
    <n v="110501248"/>
  </r>
  <r>
    <x v="431"/>
    <x v="5"/>
    <x v="1"/>
    <x v="5"/>
    <x v="14"/>
    <x v="0"/>
    <n v="130"/>
    <x v="19"/>
    <n v="3"/>
    <x v="2"/>
    <n v="121"/>
    <x v="126"/>
    <n v="189695"/>
    <n v="4748"/>
    <n v="79.13333333333334"/>
    <n v="550"/>
    <n v="104332250"/>
  </r>
  <r>
    <x v="431"/>
    <x v="5"/>
    <x v="1"/>
    <x v="26"/>
    <x v="19"/>
    <x v="5"/>
    <n v="112"/>
    <x v="16"/>
    <n v="3"/>
    <x v="2"/>
    <n v="29"/>
    <x v="171"/>
    <n v="157802"/>
    <n v="3761"/>
    <n v="62.68333333333333"/>
    <n v="568"/>
    <n v="89631536"/>
  </r>
  <r>
    <x v="431"/>
    <x v="5"/>
    <x v="1"/>
    <x v="273"/>
    <x v="15"/>
    <x v="0"/>
    <n v="114"/>
    <x v="9"/>
    <n v="2"/>
    <x v="1"/>
    <n v="245"/>
    <x v="149"/>
    <n v="147183"/>
    <n v="2636"/>
    <n v="43.93333333333333"/>
    <n v="472"/>
    <n v="69470376"/>
  </r>
  <r>
    <x v="432"/>
    <x v="5"/>
    <x v="1"/>
    <x v="160"/>
    <x v="15"/>
    <x v="0"/>
    <n v="127"/>
    <x v="8"/>
    <n v="1"/>
    <x v="0"/>
    <n v="186"/>
    <x v="102"/>
    <n v="940836"/>
    <n v="1642"/>
    <n v="27.366666666666667"/>
    <n v="313"/>
    <n v="294481668"/>
  </r>
  <r>
    <x v="432"/>
    <x v="5"/>
    <x v="1"/>
    <x v="257"/>
    <x v="18"/>
    <x v="4"/>
    <n v="129"/>
    <x v="0"/>
    <n v="2"/>
    <x v="1"/>
    <n v="84"/>
    <x v="32"/>
    <n v="774784"/>
    <n v="3284"/>
    <n v="54.733333333333334"/>
    <n v="632"/>
    <n v="489663488"/>
  </r>
  <r>
    <x v="432"/>
    <x v="5"/>
    <x v="1"/>
    <x v="92"/>
    <x v="16"/>
    <x v="3"/>
    <n v="125"/>
    <x v="2"/>
    <n v="2"/>
    <x v="1"/>
    <n v="208"/>
    <x v="26"/>
    <n v="700849"/>
    <n v="618"/>
    <n v="10.3"/>
    <n v="285"/>
    <n v="199741965"/>
  </r>
  <r>
    <x v="432"/>
    <x v="5"/>
    <x v="1"/>
    <x v="289"/>
    <x v="15"/>
    <x v="4"/>
    <n v="120"/>
    <x v="3"/>
    <n v="1"/>
    <x v="0"/>
    <n v="95"/>
    <x v="265"/>
    <n v="548418"/>
    <n v="367"/>
    <n v="6.1166666666666663"/>
    <n v="531"/>
    <n v="291209958"/>
  </r>
  <r>
    <x v="432"/>
    <x v="5"/>
    <x v="1"/>
    <x v="234"/>
    <x v="12"/>
    <x v="3"/>
    <n v="132"/>
    <x v="18"/>
    <n v="2"/>
    <x v="1"/>
    <n v="87"/>
    <x v="122"/>
    <n v="517561"/>
    <n v="4649"/>
    <n v="77.483333333333334"/>
    <n v="527"/>
    <n v="272754647"/>
  </r>
  <r>
    <x v="432"/>
    <x v="5"/>
    <x v="1"/>
    <x v="216"/>
    <x v="10"/>
    <x v="2"/>
    <n v="122"/>
    <x v="7"/>
    <n v="3"/>
    <x v="2"/>
    <n v="23"/>
    <x v="184"/>
    <n v="459633"/>
    <n v="1666"/>
    <n v="27.766666666666666"/>
    <n v="660"/>
    <n v="303357780"/>
  </r>
  <r>
    <x v="432"/>
    <x v="5"/>
    <x v="1"/>
    <x v="266"/>
    <x v="11"/>
    <x v="3"/>
    <n v="126"/>
    <x v="10"/>
    <n v="2"/>
    <x v="1"/>
    <n v="131"/>
    <x v="194"/>
    <n v="65069"/>
    <n v="2561"/>
    <n v="42.68333333333333"/>
    <n v="288"/>
    <n v="18739872"/>
  </r>
  <r>
    <x v="432"/>
    <x v="5"/>
    <x v="1"/>
    <x v="315"/>
    <x v="29"/>
    <x v="3"/>
    <n v="115"/>
    <x v="20"/>
    <n v="2"/>
    <x v="1"/>
    <n v="160"/>
    <x v="67"/>
    <n v="55411"/>
    <n v="2721"/>
    <n v="45.35"/>
    <n v="325"/>
    <n v="18008575"/>
  </r>
  <r>
    <x v="432"/>
    <x v="5"/>
    <x v="1"/>
    <x v="250"/>
    <x v="24"/>
    <x v="3"/>
    <n v="130"/>
    <x v="19"/>
    <n v="1"/>
    <x v="0"/>
    <n v="263"/>
    <x v="107"/>
    <n v="1505"/>
    <n v="4139"/>
    <n v="68.983333333333334"/>
    <n v="334"/>
    <n v="502670"/>
  </r>
  <r>
    <x v="433"/>
    <x v="5"/>
    <x v="1"/>
    <x v="46"/>
    <x v="12"/>
    <x v="3"/>
    <n v="121"/>
    <x v="21"/>
    <n v="3"/>
    <x v="2"/>
    <n v="240"/>
    <x v="95"/>
    <n v="945066"/>
    <n v="3055"/>
    <n v="50.916666666666664"/>
    <n v="347"/>
    <n v="327937902"/>
  </r>
  <r>
    <x v="433"/>
    <x v="5"/>
    <x v="1"/>
    <x v="278"/>
    <x v="20"/>
    <x v="4"/>
    <n v="120"/>
    <x v="3"/>
    <n v="1"/>
    <x v="0"/>
    <n v="107"/>
    <x v="136"/>
    <n v="781034"/>
    <n v="758"/>
    <n v="12.633333333333333"/>
    <n v="453"/>
    <n v="353808402"/>
  </r>
  <r>
    <x v="433"/>
    <x v="5"/>
    <x v="1"/>
    <x v="164"/>
    <x v="29"/>
    <x v="5"/>
    <n v="126"/>
    <x v="10"/>
    <n v="1"/>
    <x v="0"/>
    <n v="75"/>
    <x v="197"/>
    <n v="691830"/>
    <n v="991"/>
    <n v="16.516666666666666"/>
    <n v="278"/>
    <n v="192328740"/>
  </r>
  <r>
    <x v="433"/>
    <x v="5"/>
    <x v="1"/>
    <x v="121"/>
    <x v="16"/>
    <x v="5"/>
    <n v="119"/>
    <x v="1"/>
    <n v="3"/>
    <x v="2"/>
    <n v="200"/>
    <x v="128"/>
    <n v="609118"/>
    <n v="158"/>
    <n v="2.6333333333333333"/>
    <n v="590"/>
    <n v="359379620"/>
  </r>
  <r>
    <x v="433"/>
    <x v="5"/>
    <x v="1"/>
    <x v="60"/>
    <x v="8"/>
    <x v="5"/>
    <n v="117"/>
    <x v="12"/>
    <n v="3"/>
    <x v="2"/>
    <n v="44"/>
    <x v="46"/>
    <n v="428427"/>
    <n v="1402"/>
    <n v="23.366666666666667"/>
    <n v="694"/>
    <n v="297328338"/>
  </r>
  <r>
    <x v="433"/>
    <x v="5"/>
    <x v="1"/>
    <x v="179"/>
    <x v="20"/>
    <x v="5"/>
    <n v="115"/>
    <x v="20"/>
    <n v="1"/>
    <x v="0"/>
    <n v="150"/>
    <x v="138"/>
    <n v="139254"/>
    <n v="3940"/>
    <n v="65.666666666666671"/>
    <n v="633"/>
    <n v="88147782"/>
  </r>
  <r>
    <x v="433"/>
    <x v="5"/>
    <x v="1"/>
    <x v="177"/>
    <x v="1"/>
    <x v="3"/>
    <n v="113"/>
    <x v="14"/>
    <n v="2"/>
    <x v="1"/>
    <n v="164"/>
    <x v="148"/>
    <n v="76642"/>
    <n v="2227"/>
    <n v="37.116666666666667"/>
    <n v="621"/>
    <n v="47594682"/>
  </r>
  <r>
    <x v="433"/>
    <x v="5"/>
    <x v="1"/>
    <x v="44"/>
    <x v="13"/>
    <x v="4"/>
    <n v="124"/>
    <x v="4"/>
    <n v="3"/>
    <x v="2"/>
    <n v="129"/>
    <x v="191"/>
    <n v="53095"/>
    <n v="4837"/>
    <n v="80.61666666666666"/>
    <n v="597"/>
    <n v="31697715"/>
  </r>
  <r>
    <x v="433"/>
    <x v="5"/>
    <x v="1"/>
    <x v="282"/>
    <x v="17"/>
    <x v="5"/>
    <n v="124"/>
    <x v="4"/>
    <n v="3"/>
    <x v="2"/>
    <n v="257"/>
    <x v="142"/>
    <n v="22407"/>
    <n v="1834"/>
    <n v="30.566666666666666"/>
    <n v="411"/>
    <n v="9209277"/>
  </r>
  <r>
    <x v="434"/>
    <x v="5"/>
    <x v="1"/>
    <x v="190"/>
    <x v="10"/>
    <x v="3"/>
    <n v="118"/>
    <x v="6"/>
    <n v="1"/>
    <x v="0"/>
    <n v="73"/>
    <x v="16"/>
    <n v="993831"/>
    <n v="1762"/>
    <n v="29.366666666666667"/>
    <n v="348"/>
    <n v="345853188"/>
  </r>
  <r>
    <x v="434"/>
    <x v="5"/>
    <x v="1"/>
    <x v="39"/>
    <x v="22"/>
    <x v="5"/>
    <n v="121"/>
    <x v="21"/>
    <n v="3"/>
    <x v="2"/>
    <n v="26"/>
    <x v="182"/>
    <n v="837396"/>
    <n v="230"/>
    <n v="3.8333333333333335"/>
    <n v="496"/>
    <n v="415348416"/>
  </r>
  <r>
    <x v="434"/>
    <x v="5"/>
    <x v="1"/>
    <x v="158"/>
    <x v="0"/>
    <x v="5"/>
    <n v="132"/>
    <x v="18"/>
    <n v="2"/>
    <x v="1"/>
    <n v="107"/>
    <x v="136"/>
    <n v="825218"/>
    <n v="4612"/>
    <n v="76.86666666666666"/>
    <n v="587"/>
    <n v="484402966"/>
  </r>
  <r>
    <x v="434"/>
    <x v="5"/>
    <x v="1"/>
    <x v="178"/>
    <x v="15"/>
    <x v="5"/>
    <n v="122"/>
    <x v="7"/>
    <n v="3"/>
    <x v="2"/>
    <n v="227"/>
    <x v="202"/>
    <n v="735154"/>
    <n v="4957"/>
    <n v="82.61666666666666"/>
    <n v="686"/>
    <n v="504315644"/>
  </r>
  <r>
    <x v="434"/>
    <x v="5"/>
    <x v="1"/>
    <x v="19"/>
    <x v="16"/>
    <x v="4"/>
    <n v="124"/>
    <x v="4"/>
    <n v="2"/>
    <x v="1"/>
    <n v="25"/>
    <x v="246"/>
    <n v="673986"/>
    <n v="2197"/>
    <n v="36.616666666666667"/>
    <n v="279"/>
    <n v="188042094"/>
  </r>
  <r>
    <x v="434"/>
    <x v="5"/>
    <x v="1"/>
    <x v="202"/>
    <x v="19"/>
    <x v="3"/>
    <n v="123"/>
    <x v="15"/>
    <n v="1"/>
    <x v="0"/>
    <n v="68"/>
    <x v="217"/>
    <n v="633127"/>
    <n v="4341"/>
    <n v="72.349999999999994"/>
    <n v="624"/>
    <n v="395071248"/>
  </r>
  <r>
    <x v="434"/>
    <x v="5"/>
    <x v="1"/>
    <x v="20"/>
    <x v="13"/>
    <x v="4"/>
    <n v="130"/>
    <x v="19"/>
    <n v="1"/>
    <x v="0"/>
    <n v="147"/>
    <x v="125"/>
    <n v="625918"/>
    <n v="1201"/>
    <n v="20.016666666666666"/>
    <n v="675"/>
    <n v="422494650"/>
  </r>
  <r>
    <x v="434"/>
    <x v="5"/>
    <x v="1"/>
    <x v="200"/>
    <x v="5"/>
    <x v="5"/>
    <n v="122"/>
    <x v="7"/>
    <n v="1"/>
    <x v="0"/>
    <n v="181"/>
    <x v="76"/>
    <n v="365389"/>
    <n v="462"/>
    <n v="7.7"/>
    <n v="443"/>
    <n v="161867327"/>
  </r>
  <r>
    <x v="434"/>
    <x v="5"/>
    <x v="1"/>
    <x v="89"/>
    <x v="0"/>
    <x v="3"/>
    <n v="118"/>
    <x v="6"/>
    <n v="3"/>
    <x v="2"/>
    <n v="229"/>
    <x v="91"/>
    <n v="298509"/>
    <n v="1184"/>
    <n v="19.733333333333334"/>
    <n v="293"/>
    <n v="87463137"/>
  </r>
  <r>
    <x v="434"/>
    <x v="5"/>
    <x v="1"/>
    <x v="41"/>
    <x v="9"/>
    <x v="3"/>
    <n v="123"/>
    <x v="15"/>
    <n v="3"/>
    <x v="2"/>
    <n v="62"/>
    <x v="60"/>
    <n v="248191"/>
    <n v="3062"/>
    <n v="51.033333333333331"/>
    <n v="339"/>
    <n v="84136749"/>
  </r>
  <r>
    <x v="434"/>
    <x v="5"/>
    <x v="1"/>
    <x v="104"/>
    <x v="14"/>
    <x v="4"/>
    <n v="122"/>
    <x v="7"/>
    <n v="3"/>
    <x v="2"/>
    <n v="47"/>
    <x v="170"/>
    <n v="234240"/>
    <n v="4297"/>
    <n v="71.61666666666666"/>
    <n v="493"/>
    <n v="115480320"/>
  </r>
  <r>
    <x v="434"/>
    <x v="5"/>
    <x v="1"/>
    <x v="77"/>
    <x v="11"/>
    <x v="4"/>
    <n v="131"/>
    <x v="17"/>
    <n v="1"/>
    <x v="0"/>
    <n v="48"/>
    <x v="75"/>
    <n v="198453"/>
    <n v="4721"/>
    <n v="78.683333333333337"/>
    <n v="532"/>
    <n v="105576996"/>
  </r>
  <r>
    <x v="434"/>
    <x v="5"/>
    <x v="1"/>
    <x v="242"/>
    <x v="25"/>
    <x v="3"/>
    <n v="131"/>
    <x v="17"/>
    <n v="2"/>
    <x v="1"/>
    <n v="10"/>
    <x v="81"/>
    <n v="117427"/>
    <n v="1140"/>
    <n v="19"/>
    <n v="315"/>
    <n v="36989505"/>
  </r>
  <r>
    <x v="434"/>
    <x v="5"/>
    <x v="1"/>
    <x v="108"/>
    <x v="7"/>
    <x v="5"/>
    <n v="118"/>
    <x v="6"/>
    <n v="3"/>
    <x v="2"/>
    <n v="51"/>
    <x v="245"/>
    <n v="38496"/>
    <n v="2199"/>
    <n v="36.65"/>
    <n v="629"/>
    <n v="24213984"/>
  </r>
  <r>
    <x v="435"/>
    <x v="5"/>
    <x v="1"/>
    <x v="159"/>
    <x v="7"/>
    <x v="3"/>
    <n v="118"/>
    <x v="6"/>
    <n v="2"/>
    <x v="1"/>
    <n v="257"/>
    <x v="142"/>
    <n v="415433"/>
    <n v="2714"/>
    <n v="45.233333333333334"/>
    <n v="643"/>
    <n v="267123419"/>
  </r>
  <r>
    <x v="435"/>
    <x v="5"/>
    <x v="1"/>
    <x v="82"/>
    <x v="12"/>
    <x v="3"/>
    <n v="125"/>
    <x v="2"/>
    <n v="1"/>
    <x v="0"/>
    <n v="50"/>
    <x v="174"/>
    <n v="355722"/>
    <n v="766"/>
    <n v="12.766666666666667"/>
    <n v="648"/>
    <n v="230507856"/>
  </r>
  <r>
    <x v="436"/>
    <x v="5"/>
    <x v="1"/>
    <x v="123"/>
    <x v="15"/>
    <x v="5"/>
    <n v="129"/>
    <x v="0"/>
    <n v="2"/>
    <x v="1"/>
    <n v="88"/>
    <x v="40"/>
    <n v="35614"/>
    <n v="3236"/>
    <n v="53.93333333333333"/>
    <n v="657"/>
    <n v="23398398"/>
  </r>
  <r>
    <x v="437"/>
    <x v="5"/>
    <x v="1"/>
    <x v="261"/>
    <x v="29"/>
    <x v="3"/>
    <n v="120"/>
    <x v="3"/>
    <n v="1"/>
    <x v="0"/>
    <n v="91"/>
    <x v="18"/>
    <n v="780602"/>
    <n v="3512"/>
    <n v="58.533333333333331"/>
    <n v="362"/>
    <n v="282577924"/>
  </r>
  <r>
    <x v="437"/>
    <x v="5"/>
    <x v="1"/>
    <x v="229"/>
    <x v="1"/>
    <x v="3"/>
    <n v="129"/>
    <x v="0"/>
    <n v="1"/>
    <x v="0"/>
    <n v="148"/>
    <x v="236"/>
    <n v="753052"/>
    <n v="1495"/>
    <n v="24.916666666666668"/>
    <n v="298"/>
    <n v="224409496"/>
  </r>
  <r>
    <x v="437"/>
    <x v="5"/>
    <x v="1"/>
    <x v="166"/>
    <x v="18"/>
    <x v="3"/>
    <n v="125"/>
    <x v="2"/>
    <n v="1"/>
    <x v="0"/>
    <n v="52"/>
    <x v="228"/>
    <n v="610296"/>
    <n v="530"/>
    <n v="8.8333333333333339"/>
    <n v="434"/>
    <n v="264868464"/>
  </r>
  <r>
    <x v="437"/>
    <x v="5"/>
    <x v="1"/>
    <x v="178"/>
    <x v="6"/>
    <x v="5"/>
    <n v="117"/>
    <x v="12"/>
    <n v="2"/>
    <x v="1"/>
    <n v="248"/>
    <x v="243"/>
    <n v="564306"/>
    <n v="2621"/>
    <n v="43.68333333333333"/>
    <n v="667"/>
    <n v="376392102"/>
  </r>
  <r>
    <x v="437"/>
    <x v="5"/>
    <x v="1"/>
    <x v="170"/>
    <x v="4"/>
    <x v="3"/>
    <n v="120"/>
    <x v="3"/>
    <n v="3"/>
    <x v="2"/>
    <n v="69"/>
    <x v="109"/>
    <n v="463260"/>
    <n v="1621"/>
    <n v="27.016666666666666"/>
    <n v="396"/>
    <n v="183450960"/>
  </r>
  <r>
    <x v="437"/>
    <x v="5"/>
    <x v="1"/>
    <x v="148"/>
    <x v="26"/>
    <x v="0"/>
    <n v="114"/>
    <x v="9"/>
    <n v="2"/>
    <x v="1"/>
    <n v="259"/>
    <x v="190"/>
    <n v="370950"/>
    <n v="4275"/>
    <n v="71.25"/>
    <n v="628"/>
    <n v="232956600"/>
  </r>
  <r>
    <x v="437"/>
    <x v="5"/>
    <x v="1"/>
    <x v="227"/>
    <x v="19"/>
    <x v="5"/>
    <n v="121"/>
    <x v="21"/>
    <n v="2"/>
    <x v="1"/>
    <n v="132"/>
    <x v="64"/>
    <n v="189643"/>
    <n v="2776"/>
    <n v="46.266666666666666"/>
    <n v="299"/>
    <n v="56703257"/>
  </r>
  <r>
    <x v="437"/>
    <x v="5"/>
    <x v="1"/>
    <x v="112"/>
    <x v="6"/>
    <x v="5"/>
    <n v="120"/>
    <x v="3"/>
    <n v="2"/>
    <x v="1"/>
    <n v="107"/>
    <x v="136"/>
    <n v="120741"/>
    <n v="2174"/>
    <n v="36.233333333333334"/>
    <n v="595"/>
    <n v="71840895"/>
  </r>
  <r>
    <x v="437"/>
    <x v="5"/>
    <x v="1"/>
    <x v="20"/>
    <x v="29"/>
    <x v="5"/>
    <n v="119"/>
    <x v="1"/>
    <n v="2"/>
    <x v="1"/>
    <n v="8"/>
    <x v="153"/>
    <n v="113150"/>
    <n v="1147"/>
    <n v="19.116666666666667"/>
    <n v="611"/>
    <n v="69134650"/>
  </r>
  <r>
    <x v="437"/>
    <x v="5"/>
    <x v="1"/>
    <x v="250"/>
    <x v="5"/>
    <x v="5"/>
    <n v="119"/>
    <x v="1"/>
    <n v="2"/>
    <x v="1"/>
    <n v="4"/>
    <x v="100"/>
    <n v="104016"/>
    <n v="2937"/>
    <n v="48.95"/>
    <n v="662"/>
    <n v="68858592"/>
  </r>
  <r>
    <x v="437"/>
    <x v="5"/>
    <x v="1"/>
    <x v="75"/>
    <x v="2"/>
    <x v="5"/>
    <n v="120"/>
    <x v="3"/>
    <n v="2"/>
    <x v="1"/>
    <n v="223"/>
    <x v="254"/>
    <n v="85660"/>
    <n v="4951"/>
    <n v="82.516666666666666"/>
    <n v="580"/>
    <n v="49682800"/>
  </r>
  <r>
    <x v="438"/>
    <x v="5"/>
    <x v="1"/>
    <x v="195"/>
    <x v="26"/>
    <x v="0"/>
    <n v="127"/>
    <x v="8"/>
    <n v="3"/>
    <x v="2"/>
    <n v="198"/>
    <x v="82"/>
    <n v="917796"/>
    <n v="1184"/>
    <n v="19.733333333333334"/>
    <n v="371"/>
    <n v="340502316"/>
  </r>
  <r>
    <x v="438"/>
    <x v="5"/>
    <x v="1"/>
    <x v="313"/>
    <x v="27"/>
    <x v="0"/>
    <n v="131"/>
    <x v="17"/>
    <n v="3"/>
    <x v="2"/>
    <n v="44"/>
    <x v="46"/>
    <n v="822652"/>
    <n v="4520"/>
    <n v="75.333333333333329"/>
    <n v="435"/>
    <n v="357853620"/>
  </r>
  <r>
    <x v="438"/>
    <x v="5"/>
    <x v="1"/>
    <x v="295"/>
    <x v="0"/>
    <x v="5"/>
    <n v="122"/>
    <x v="7"/>
    <n v="2"/>
    <x v="1"/>
    <n v="95"/>
    <x v="265"/>
    <n v="724087"/>
    <n v="2550"/>
    <n v="42.5"/>
    <n v="539"/>
    <n v="390282893"/>
  </r>
  <r>
    <x v="438"/>
    <x v="5"/>
    <x v="1"/>
    <x v="3"/>
    <x v="1"/>
    <x v="0"/>
    <n v="113"/>
    <x v="14"/>
    <n v="2"/>
    <x v="1"/>
    <n v="246"/>
    <x v="37"/>
    <n v="488923"/>
    <n v="1472"/>
    <n v="24.533333333333335"/>
    <n v="320"/>
    <n v="156455360"/>
  </r>
  <r>
    <x v="438"/>
    <x v="5"/>
    <x v="1"/>
    <x v="17"/>
    <x v="29"/>
    <x v="3"/>
    <n v="121"/>
    <x v="21"/>
    <n v="1"/>
    <x v="0"/>
    <n v="68"/>
    <x v="217"/>
    <n v="85625"/>
    <n v="1197"/>
    <n v="19.95"/>
    <n v="547"/>
    <n v="46836875"/>
  </r>
  <r>
    <x v="439"/>
    <x v="5"/>
    <x v="1"/>
    <x v="70"/>
    <x v="20"/>
    <x v="0"/>
    <n v="129"/>
    <x v="0"/>
    <n v="3"/>
    <x v="2"/>
    <n v="36"/>
    <x v="229"/>
    <n v="999194"/>
    <n v="2397"/>
    <n v="39.950000000000003"/>
    <n v="559"/>
    <n v="558549446"/>
  </r>
  <r>
    <x v="439"/>
    <x v="5"/>
    <x v="1"/>
    <x v="140"/>
    <x v="8"/>
    <x v="3"/>
    <n v="114"/>
    <x v="9"/>
    <n v="1"/>
    <x v="0"/>
    <n v="17"/>
    <x v="177"/>
    <n v="979221"/>
    <n v="1258"/>
    <n v="20.966666666666665"/>
    <n v="518"/>
    <n v="507236478"/>
  </r>
  <r>
    <x v="439"/>
    <x v="5"/>
    <x v="1"/>
    <x v="14"/>
    <x v="29"/>
    <x v="0"/>
    <n v="117"/>
    <x v="12"/>
    <n v="2"/>
    <x v="1"/>
    <n v="56"/>
    <x v="29"/>
    <n v="872920"/>
    <n v="1468"/>
    <n v="24.466666666666665"/>
    <n v="403"/>
    <n v="351786760"/>
  </r>
  <r>
    <x v="439"/>
    <x v="5"/>
    <x v="1"/>
    <x v="107"/>
    <x v="2"/>
    <x v="3"/>
    <n v="127"/>
    <x v="8"/>
    <n v="1"/>
    <x v="0"/>
    <n v="46"/>
    <x v="255"/>
    <n v="844157"/>
    <n v="608"/>
    <n v="10.133333333333333"/>
    <n v="530"/>
    <n v="447403210"/>
  </r>
  <r>
    <x v="439"/>
    <x v="5"/>
    <x v="1"/>
    <x v="134"/>
    <x v="12"/>
    <x v="3"/>
    <n v="117"/>
    <x v="12"/>
    <n v="3"/>
    <x v="2"/>
    <n v="128"/>
    <x v="172"/>
    <n v="839331"/>
    <n v="232"/>
    <n v="3.8666666666666667"/>
    <n v="510"/>
    <n v="428058810"/>
  </r>
  <r>
    <x v="439"/>
    <x v="5"/>
    <x v="1"/>
    <x v="111"/>
    <x v="22"/>
    <x v="0"/>
    <n v="117"/>
    <x v="12"/>
    <n v="2"/>
    <x v="1"/>
    <n v="188"/>
    <x v="34"/>
    <n v="728193"/>
    <n v="1110"/>
    <n v="18.5"/>
    <n v="535"/>
    <n v="389583255"/>
  </r>
  <r>
    <x v="439"/>
    <x v="5"/>
    <x v="1"/>
    <x v="42"/>
    <x v="11"/>
    <x v="3"/>
    <n v="128"/>
    <x v="11"/>
    <n v="1"/>
    <x v="0"/>
    <n v="219"/>
    <x v="74"/>
    <n v="508190"/>
    <n v="345"/>
    <n v="5.75"/>
    <n v="431"/>
    <n v="219029890"/>
  </r>
  <r>
    <x v="439"/>
    <x v="5"/>
    <x v="1"/>
    <x v="97"/>
    <x v="9"/>
    <x v="4"/>
    <n v="128"/>
    <x v="11"/>
    <n v="1"/>
    <x v="0"/>
    <n v="59"/>
    <x v="48"/>
    <n v="498225"/>
    <n v="1008"/>
    <n v="16.8"/>
    <n v="403"/>
    <n v="200784675"/>
  </r>
  <r>
    <x v="439"/>
    <x v="5"/>
    <x v="1"/>
    <x v="199"/>
    <x v="14"/>
    <x v="3"/>
    <n v="122"/>
    <x v="7"/>
    <n v="3"/>
    <x v="2"/>
    <n v="93"/>
    <x v="141"/>
    <n v="436741"/>
    <n v="254"/>
    <n v="4.2333333333333334"/>
    <n v="363"/>
    <n v="158536983"/>
  </r>
  <r>
    <x v="439"/>
    <x v="5"/>
    <x v="1"/>
    <x v="227"/>
    <x v="10"/>
    <x v="1"/>
    <n v="128"/>
    <x v="11"/>
    <n v="2"/>
    <x v="1"/>
    <n v="89"/>
    <x v="168"/>
    <n v="377559"/>
    <n v="4917"/>
    <n v="81.95"/>
    <n v="502"/>
    <n v="189534618"/>
  </r>
  <r>
    <x v="439"/>
    <x v="5"/>
    <x v="1"/>
    <x v="306"/>
    <x v="17"/>
    <x v="3"/>
    <n v="113"/>
    <x v="14"/>
    <n v="2"/>
    <x v="1"/>
    <n v="200"/>
    <x v="128"/>
    <n v="364179"/>
    <n v="3062"/>
    <n v="51.033333333333331"/>
    <n v="672"/>
    <n v="244728288"/>
  </r>
  <r>
    <x v="439"/>
    <x v="5"/>
    <x v="1"/>
    <x v="291"/>
    <x v="29"/>
    <x v="3"/>
    <n v="131"/>
    <x v="17"/>
    <n v="3"/>
    <x v="2"/>
    <n v="174"/>
    <x v="161"/>
    <n v="291185"/>
    <n v="3252"/>
    <n v="54.2"/>
    <n v="398"/>
    <n v="115891630"/>
  </r>
  <r>
    <x v="439"/>
    <x v="5"/>
    <x v="1"/>
    <x v="48"/>
    <x v="23"/>
    <x v="5"/>
    <n v="128"/>
    <x v="11"/>
    <n v="1"/>
    <x v="0"/>
    <n v="189"/>
    <x v="132"/>
    <n v="212326"/>
    <n v="2637"/>
    <n v="43.95"/>
    <n v="331"/>
    <n v="70279906"/>
  </r>
  <r>
    <x v="439"/>
    <x v="5"/>
    <x v="1"/>
    <x v="38"/>
    <x v="15"/>
    <x v="3"/>
    <n v="123"/>
    <x v="15"/>
    <n v="1"/>
    <x v="0"/>
    <n v="102"/>
    <x v="30"/>
    <n v="193050"/>
    <n v="2577"/>
    <n v="42.95"/>
    <n v="303"/>
    <n v="58494150"/>
  </r>
  <r>
    <x v="439"/>
    <x v="5"/>
    <x v="1"/>
    <x v="21"/>
    <x v="6"/>
    <x v="5"/>
    <n v="130"/>
    <x v="19"/>
    <n v="2"/>
    <x v="1"/>
    <n v="261"/>
    <x v="146"/>
    <n v="28091"/>
    <n v="3867"/>
    <n v="64.45"/>
    <n v="564"/>
    <n v="15843324"/>
  </r>
  <r>
    <x v="440"/>
    <x v="5"/>
    <x v="1"/>
    <x v="59"/>
    <x v="2"/>
    <x v="3"/>
    <n v="124"/>
    <x v="4"/>
    <n v="1"/>
    <x v="0"/>
    <n v="35"/>
    <x v="66"/>
    <n v="438313"/>
    <n v="287"/>
    <n v="4.7833333333333332"/>
    <n v="615"/>
    <n v="269562495"/>
  </r>
  <r>
    <x v="440"/>
    <x v="5"/>
    <x v="1"/>
    <x v="0"/>
    <x v="27"/>
    <x v="3"/>
    <n v="128"/>
    <x v="11"/>
    <n v="3"/>
    <x v="2"/>
    <n v="101"/>
    <x v="92"/>
    <n v="118793"/>
    <n v="1397"/>
    <n v="23.283333333333335"/>
    <n v="316"/>
    <n v="37538588"/>
  </r>
  <r>
    <x v="441"/>
    <x v="5"/>
    <x v="1"/>
    <x v="245"/>
    <x v="11"/>
    <x v="4"/>
    <n v="129"/>
    <x v="0"/>
    <n v="3"/>
    <x v="2"/>
    <n v="134"/>
    <x v="180"/>
    <n v="828318"/>
    <n v="1963"/>
    <n v="32.716666666666669"/>
    <n v="365"/>
    <n v="302336070"/>
  </r>
  <r>
    <x v="441"/>
    <x v="5"/>
    <x v="1"/>
    <x v="231"/>
    <x v="13"/>
    <x v="5"/>
    <n v="114"/>
    <x v="9"/>
    <n v="2"/>
    <x v="1"/>
    <n v="267"/>
    <x v="15"/>
    <n v="546846"/>
    <n v="2727"/>
    <n v="45.45"/>
    <n v="667"/>
    <n v="364746282"/>
  </r>
  <r>
    <x v="441"/>
    <x v="5"/>
    <x v="1"/>
    <x v="73"/>
    <x v="13"/>
    <x v="0"/>
    <n v="115"/>
    <x v="20"/>
    <n v="1"/>
    <x v="0"/>
    <n v="186"/>
    <x v="102"/>
    <n v="436542"/>
    <n v="817"/>
    <n v="13.616666666666667"/>
    <n v="409"/>
    <n v="178545678"/>
  </r>
  <r>
    <x v="441"/>
    <x v="5"/>
    <x v="1"/>
    <x v="283"/>
    <x v="20"/>
    <x v="4"/>
    <n v="121"/>
    <x v="21"/>
    <n v="2"/>
    <x v="1"/>
    <n v="58"/>
    <x v="159"/>
    <n v="352588"/>
    <n v="4419"/>
    <n v="73.650000000000006"/>
    <n v="468"/>
    <n v="165011184"/>
  </r>
  <r>
    <x v="441"/>
    <x v="5"/>
    <x v="1"/>
    <x v="128"/>
    <x v="5"/>
    <x v="5"/>
    <n v="117"/>
    <x v="12"/>
    <n v="2"/>
    <x v="1"/>
    <n v="2"/>
    <x v="77"/>
    <n v="252594"/>
    <n v="2034"/>
    <n v="33.9"/>
    <n v="602"/>
    <n v="152061588"/>
  </r>
  <r>
    <x v="441"/>
    <x v="5"/>
    <x v="1"/>
    <x v="270"/>
    <x v="26"/>
    <x v="4"/>
    <n v="130"/>
    <x v="19"/>
    <n v="2"/>
    <x v="1"/>
    <n v="51"/>
    <x v="245"/>
    <n v="203810"/>
    <n v="1227"/>
    <n v="20.45"/>
    <n v="620"/>
    <n v="126362200"/>
  </r>
  <r>
    <x v="441"/>
    <x v="5"/>
    <x v="1"/>
    <x v="151"/>
    <x v="12"/>
    <x v="5"/>
    <n v="128"/>
    <x v="11"/>
    <n v="3"/>
    <x v="2"/>
    <n v="165"/>
    <x v="208"/>
    <n v="67336"/>
    <n v="182"/>
    <n v="3.0333333333333332"/>
    <n v="299"/>
    <n v="20133464"/>
  </r>
  <r>
    <x v="441"/>
    <x v="5"/>
    <x v="1"/>
    <x v="18"/>
    <x v="2"/>
    <x v="0"/>
    <n v="120"/>
    <x v="3"/>
    <n v="1"/>
    <x v="0"/>
    <n v="177"/>
    <x v="137"/>
    <n v="41751"/>
    <n v="3864"/>
    <n v="64.400000000000006"/>
    <n v="370"/>
    <n v="15447870"/>
  </r>
  <r>
    <x v="442"/>
    <x v="5"/>
    <x v="1"/>
    <x v="193"/>
    <x v="25"/>
    <x v="5"/>
    <n v="130"/>
    <x v="19"/>
    <n v="2"/>
    <x v="1"/>
    <n v="203"/>
    <x v="225"/>
    <n v="981923"/>
    <n v="1192"/>
    <n v="19.866666666666667"/>
    <n v="608"/>
    <n v="597009184"/>
  </r>
  <r>
    <x v="442"/>
    <x v="5"/>
    <x v="1"/>
    <x v="41"/>
    <x v="28"/>
    <x v="5"/>
    <n v="116"/>
    <x v="13"/>
    <n v="2"/>
    <x v="1"/>
    <n v="147"/>
    <x v="125"/>
    <n v="866039"/>
    <n v="2225"/>
    <n v="37.083333333333336"/>
    <n v="552"/>
    <n v="478053528"/>
  </r>
  <r>
    <x v="442"/>
    <x v="5"/>
    <x v="1"/>
    <x v="2"/>
    <x v="24"/>
    <x v="5"/>
    <n v="133"/>
    <x v="5"/>
    <n v="3"/>
    <x v="2"/>
    <n v="224"/>
    <x v="140"/>
    <n v="768991"/>
    <n v="3938"/>
    <n v="65.63333333333334"/>
    <n v="301"/>
    <n v="231466291"/>
  </r>
  <r>
    <x v="442"/>
    <x v="5"/>
    <x v="1"/>
    <x v="219"/>
    <x v="14"/>
    <x v="3"/>
    <n v="125"/>
    <x v="2"/>
    <n v="3"/>
    <x v="2"/>
    <n v="96"/>
    <x v="42"/>
    <n v="649261"/>
    <n v="662"/>
    <n v="11.033333333333333"/>
    <n v="678"/>
    <n v="440198958"/>
  </r>
  <r>
    <x v="442"/>
    <x v="5"/>
    <x v="1"/>
    <x v="182"/>
    <x v="14"/>
    <x v="5"/>
    <n v="115"/>
    <x v="20"/>
    <n v="1"/>
    <x v="0"/>
    <n v="50"/>
    <x v="174"/>
    <n v="401558"/>
    <n v="2734"/>
    <n v="45.56666666666667"/>
    <n v="384"/>
    <n v="154198272"/>
  </r>
  <r>
    <x v="442"/>
    <x v="5"/>
    <x v="1"/>
    <x v="155"/>
    <x v="20"/>
    <x v="3"/>
    <n v="118"/>
    <x v="6"/>
    <n v="2"/>
    <x v="1"/>
    <n v="245"/>
    <x v="149"/>
    <n v="344513"/>
    <n v="3920"/>
    <n v="65.333333333333329"/>
    <n v="565"/>
    <n v="194649845"/>
  </r>
  <r>
    <x v="442"/>
    <x v="5"/>
    <x v="1"/>
    <x v="225"/>
    <x v="7"/>
    <x v="5"/>
    <n v="126"/>
    <x v="10"/>
    <n v="2"/>
    <x v="1"/>
    <n v="143"/>
    <x v="111"/>
    <n v="93909"/>
    <n v="1715"/>
    <n v="28.583333333333332"/>
    <n v="453"/>
    <n v="42540777"/>
  </r>
  <r>
    <x v="443"/>
    <x v="5"/>
    <x v="1"/>
    <x v="150"/>
    <x v="4"/>
    <x v="3"/>
    <n v="133"/>
    <x v="5"/>
    <n v="2"/>
    <x v="1"/>
    <n v="34"/>
    <x v="266"/>
    <n v="968768"/>
    <n v="4684"/>
    <n v="78.066666666666663"/>
    <n v="549"/>
    <n v="531853632"/>
  </r>
  <r>
    <x v="443"/>
    <x v="5"/>
    <x v="1"/>
    <x v="188"/>
    <x v="26"/>
    <x v="3"/>
    <n v="123"/>
    <x v="15"/>
    <n v="3"/>
    <x v="2"/>
    <n v="92"/>
    <x v="69"/>
    <n v="627044"/>
    <n v="3196"/>
    <n v="53.266666666666666"/>
    <n v="513"/>
    <n v="321673572"/>
  </r>
  <r>
    <x v="443"/>
    <x v="5"/>
    <x v="1"/>
    <x v="269"/>
    <x v="11"/>
    <x v="4"/>
    <n v="116"/>
    <x v="13"/>
    <n v="1"/>
    <x v="0"/>
    <n v="207"/>
    <x v="252"/>
    <n v="502286"/>
    <n v="744"/>
    <n v="12.4"/>
    <n v="649"/>
    <n v="325983614"/>
  </r>
  <r>
    <x v="443"/>
    <x v="5"/>
    <x v="1"/>
    <x v="92"/>
    <x v="7"/>
    <x v="5"/>
    <n v="124"/>
    <x v="4"/>
    <n v="3"/>
    <x v="2"/>
    <n v="239"/>
    <x v="258"/>
    <n v="490898"/>
    <n v="1724"/>
    <n v="28.733333333333334"/>
    <n v="549"/>
    <n v="269503002"/>
  </r>
  <r>
    <x v="443"/>
    <x v="5"/>
    <x v="1"/>
    <x v="295"/>
    <x v="4"/>
    <x v="3"/>
    <n v="133"/>
    <x v="5"/>
    <n v="1"/>
    <x v="0"/>
    <n v="130"/>
    <x v="239"/>
    <n v="472015"/>
    <n v="1638"/>
    <n v="27.3"/>
    <n v="550"/>
    <n v="259608250"/>
  </r>
  <r>
    <x v="443"/>
    <x v="5"/>
    <x v="1"/>
    <x v="276"/>
    <x v="24"/>
    <x v="4"/>
    <n v="129"/>
    <x v="0"/>
    <n v="1"/>
    <x v="0"/>
    <n v="210"/>
    <x v="206"/>
    <n v="214099"/>
    <n v="1145"/>
    <n v="19.083333333333332"/>
    <n v="434"/>
    <n v="92918966"/>
  </r>
  <r>
    <x v="443"/>
    <x v="5"/>
    <x v="1"/>
    <x v="206"/>
    <x v="0"/>
    <x v="3"/>
    <n v="114"/>
    <x v="9"/>
    <n v="2"/>
    <x v="1"/>
    <n v="77"/>
    <x v="58"/>
    <n v="84806"/>
    <n v="4843"/>
    <n v="80.716666666666669"/>
    <n v="468"/>
    <n v="39689208"/>
  </r>
  <r>
    <x v="443"/>
    <x v="5"/>
    <x v="1"/>
    <x v="120"/>
    <x v="27"/>
    <x v="4"/>
    <n v="122"/>
    <x v="7"/>
    <n v="2"/>
    <x v="1"/>
    <n v="169"/>
    <x v="5"/>
    <n v="41998"/>
    <n v="3203"/>
    <n v="53.383333333333333"/>
    <n v="403"/>
    <n v="16925194"/>
  </r>
  <r>
    <x v="444"/>
    <x v="6"/>
    <x v="1"/>
    <x v="302"/>
    <x v="1"/>
    <x v="5"/>
    <n v="131"/>
    <x v="17"/>
    <n v="3"/>
    <x v="2"/>
    <n v="200"/>
    <x v="128"/>
    <n v="396401"/>
    <n v="3322"/>
    <n v="55.366666666666667"/>
    <n v="547"/>
    <n v="216831347"/>
  </r>
  <r>
    <x v="444"/>
    <x v="6"/>
    <x v="1"/>
    <x v="93"/>
    <x v="4"/>
    <x v="5"/>
    <n v="122"/>
    <x v="7"/>
    <n v="3"/>
    <x v="2"/>
    <n v="13"/>
    <x v="200"/>
    <n v="371880"/>
    <n v="3067"/>
    <n v="51.116666666666667"/>
    <n v="409"/>
    <n v="152098920"/>
  </r>
  <r>
    <x v="445"/>
    <x v="6"/>
    <x v="1"/>
    <x v="89"/>
    <x v="15"/>
    <x v="3"/>
    <n v="120"/>
    <x v="3"/>
    <n v="1"/>
    <x v="0"/>
    <n v="221"/>
    <x v="262"/>
    <n v="987758"/>
    <n v="1565"/>
    <n v="26.083333333333332"/>
    <n v="695"/>
    <n v="686491810"/>
  </r>
  <r>
    <x v="445"/>
    <x v="6"/>
    <x v="1"/>
    <x v="234"/>
    <x v="2"/>
    <x v="0"/>
    <n v="123"/>
    <x v="15"/>
    <n v="3"/>
    <x v="2"/>
    <n v="46"/>
    <x v="255"/>
    <n v="953256"/>
    <n v="1747"/>
    <n v="29.116666666666667"/>
    <n v="612"/>
    <n v="583392672"/>
  </r>
  <r>
    <x v="445"/>
    <x v="6"/>
    <x v="1"/>
    <x v="172"/>
    <x v="18"/>
    <x v="4"/>
    <n v="116"/>
    <x v="13"/>
    <n v="2"/>
    <x v="1"/>
    <n v="213"/>
    <x v="151"/>
    <n v="914009"/>
    <n v="883"/>
    <n v="14.716666666666667"/>
    <n v="341"/>
    <n v="311677069"/>
  </r>
  <r>
    <x v="445"/>
    <x v="6"/>
    <x v="1"/>
    <x v="259"/>
    <x v="6"/>
    <x v="5"/>
    <n v="131"/>
    <x v="17"/>
    <n v="2"/>
    <x v="1"/>
    <n v="88"/>
    <x v="40"/>
    <n v="823703"/>
    <n v="3514"/>
    <n v="58.56666666666667"/>
    <n v="405"/>
    <n v="333599715"/>
  </r>
  <r>
    <x v="445"/>
    <x v="6"/>
    <x v="1"/>
    <x v="45"/>
    <x v="28"/>
    <x v="0"/>
    <n v="112"/>
    <x v="16"/>
    <n v="1"/>
    <x v="0"/>
    <n v="65"/>
    <x v="167"/>
    <n v="581987"/>
    <n v="2219"/>
    <n v="36.983333333333334"/>
    <n v="650"/>
    <n v="378291550"/>
  </r>
  <r>
    <x v="445"/>
    <x v="6"/>
    <x v="1"/>
    <x v="313"/>
    <x v="19"/>
    <x v="3"/>
    <n v="130"/>
    <x v="19"/>
    <n v="2"/>
    <x v="1"/>
    <n v="183"/>
    <x v="7"/>
    <n v="563566"/>
    <n v="4296"/>
    <n v="71.599999999999994"/>
    <n v="583"/>
    <n v="328558978"/>
  </r>
  <r>
    <x v="445"/>
    <x v="6"/>
    <x v="1"/>
    <x v="199"/>
    <x v="1"/>
    <x v="3"/>
    <n v="112"/>
    <x v="16"/>
    <n v="3"/>
    <x v="2"/>
    <n v="79"/>
    <x v="98"/>
    <n v="392365"/>
    <n v="3827"/>
    <n v="63.783333333333331"/>
    <n v="524"/>
    <n v="205599260"/>
  </r>
  <r>
    <x v="445"/>
    <x v="6"/>
    <x v="1"/>
    <x v="287"/>
    <x v="5"/>
    <x v="3"/>
    <n v="131"/>
    <x v="17"/>
    <n v="2"/>
    <x v="1"/>
    <n v="104"/>
    <x v="83"/>
    <n v="381977"/>
    <n v="1847"/>
    <n v="30.783333333333335"/>
    <n v="621"/>
    <n v="237207717"/>
  </r>
  <r>
    <x v="445"/>
    <x v="6"/>
    <x v="1"/>
    <x v="60"/>
    <x v="2"/>
    <x v="3"/>
    <n v="116"/>
    <x v="13"/>
    <n v="1"/>
    <x v="0"/>
    <n v="149"/>
    <x v="227"/>
    <n v="16847"/>
    <n v="574"/>
    <n v="9.5666666666666664"/>
    <n v="296"/>
    <n v="4986712"/>
  </r>
  <r>
    <x v="446"/>
    <x v="6"/>
    <x v="1"/>
    <x v="119"/>
    <x v="18"/>
    <x v="5"/>
    <n v="129"/>
    <x v="0"/>
    <n v="1"/>
    <x v="0"/>
    <n v="268"/>
    <x v="253"/>
    <n v="223337"/>
    <n v="3411"/>
    <n v="56.85"/>
    <n v="291"/>
    <n v="64991067"/>
  </r>
  <r>
    <x v="446"/>
    <x v="6"/>
    <x v="1"/>
    <x v="23"/>
    <x v="21"/>
    <x v="5"/>
    <n v="128"/>
    <x v="11"/>
    <n v="2"/>
    <x v="1"/>
    <n v="155"/>
    <x v="73"/>
    <n v="13251"/>
    <n v="2483"/>
    <n v="41.383333333333333"/>
    <n v="518"/>
    <n v="6864018"/>
  </r>
  <r>
    <x v="447"/>
    <x v="6"/>
    <x v="1"/>
    <x v="182"/>
    <x v="6"/>
    <x v="4"/>
    <n v="123"/>
    <x v="15"/>
    <n v="3"/>
    <x v="2"/>
    <n v="22"/>
    <x v="264"/>
    <n v="867904"/>
    <n v="3642"/>
    <n v="60.7"/>
    <n v="482"/>
    <n v="418329728"/>
  </r>
  <r>
    <x v="447"/>
    <x v="6"/>
    <x v="1"/>
    <x v="102"/>
    <x v="21"/>
    <x v="4"/>
    <n v="130"/>
    <x v="19"/>
    <n v="3"/>
    <x v="2"/>
    <n v="113"/>
    <x v="21"/>
    <n v="380171"/>
    <n v="4063"/>
    <n v="67.716666666666669"/>
    <n v="486"/>
    <n v="184763106"/>
  </r>
  <r>
    <x v="447"/>
    <x v="6"/>
    <x v="1"/>
    <x v="183"/>
    <x v="1"/>
    <x v="4"/>
    <n v="122"/>
    <x v="7"/>
    <n v="2"/>
    <x v="1"/>
    <n v="207"/>
    <x v="252"/>
    <n v="218098"/>
    <n v="652"/>
    <n v="10.866666666666667"/>
    <n v="311"/>
    <n v="67828478"/>
  </r>
  <r>
    <x v="448"/>
    <x v="6"/>
    <x v="1"/>
    <x v="227"/>
    <x v="5"/>
    <x v="3"/>
    <n v="119"/>
    <x v="1"/>
    <n v="1"/>
    <x v="0"/>
    <n v="260"/>
    <x v="131"/>
    <n v="984230"/>
    <n v="4418"/>
    <n v="73.63333333333334"/>
    <n v="687"/>
    <n v="676166010"/>
  </r>
  <r>
    <x v="448"/>
    <x v="6"/>
    <x v="1"/>
    <x v="209"/>
    <x v="12"/>
    <x v="3"/>
    <n v="132"/>
    <x v="18"/>
    <n v="1"/>
    <x v="0"/>
    <n v="45"/>
    <x v="209"/>
    <n v="623411"/>
    <n v="887"/>
    <n v="14.783333333333333"/>
    <n v="526"/>
    <n v="327914186"/>
  </r>
  <r>
    <x v="448"/>
    <x v="6"/>
    <x v="1"/>
    <x v="55"/>
    <x v="8"/>
    <x v="3"/>
    <n v="128"/>
    <x v="11"/>
    <n v="3"/>
    <x v="2"/>
    <n v="37"/>
    <x v="230"/>
    <n v="574012"/>
    <n v="1937"/>
    <n v="32.283333333333331"/>
    <n v="620"/>
    <n v="355887440"/>
  </r>
  <r>
    <x v="448"/>
    <x v="6"/>
    <x v="1"/>
    <x v="33"/>
    <x v="2"/>
    <x v="1"/>
    <n v="130"/>
    <x v="19"/>
    <n v="1"/>
    <x v="0"/>
    <n v="231"/>
    <x v="165"/>
    <n v="473361"/>
    <n v="4145"/>
    <n v="69.083333333333329"/>
    <n v="443"/>
    <n v="209698923"/>
  </r>
  <r>
    <x v="448"/>
    <x v="6"/>
    <x v="1"/>
    <x v="244"/>
    <x v="29"/>
    <x v="4"/>
    <n v="113"/>
    <x v="14"/>
    <n v="3"/>
    <x v="2"/>
    <n v="216"/>
    <x v="89"/>
    <n v="357360"/>
    <n v="691"/>
    <n v="11.516666666666667"/>
    <n v="595"/>
    <n v="212629200"/>
  </r>
  <r>
    <x v="448"/>
    <x v="6"/>
    <x v="1"/>
    <x v="33"/>
    <x v="10"/>
    <x v="3"/>
    <n v="130"/>
    <x v="19"/>
    <n v="2"/>
    <x v="1"/>
    <n v="125"/>
    <x v="205"/>
    <n v="115387"/>
    <n v="4836"/>
    <n v="80.599999999999994"/>
    <n v="625"/>
    <n v="72116875"/>
  </r>
  <r>
    <x v="449"/>
    <x v="6"/>
    <x v="1"/>
    <x v="293"/>
    <x v="13"/>
    <x v="5"/>
    <n v="119"/>
    <x v="1"/>
    <n v="2"/>
    <x v="1"/>
    <n v="240"/>
    <x v="95"/>
    <n v="861410"/>
    <n v="2898"/>
    <n v="48.3"/>
    <n v="400"/>
    <n v="344564000"/>
  </r>
  <r>
    <x v="449"/>
    <x v="6"/>
    <x v="1"/>
    <x v="43"/>
    <x v="15"/>
    <x v="0"/>
    <n v="115"/>
    <x v="20"/>
    <n v="3"/>
    <x v="2"/>
    <n v="62"/>
    <x v="60"/>
    <n v="842286"/>
    <n v="1616"/>
    <n v="26.933333333333334"/>
    <n v="667"/>
    <n v="561804762"/>
  </r>
  <r>
    <x v="449"/>
    <x v="6"/>
    <x v="1"/>
    <x v="15"/>
    <x v="11"/>
    <x v="4"/>
    <n v="114"/>
    <x v="9"/>
    <n v="3"/>
    <x v="2"/>
    <n v="247"/>
    <x v="6"/>
    <n v="810392"/>
    <n v="899"/>
    <n v="14.983333333333333"/>
    <n v="459"/>
    <n v="371969928"/>
  </r>
  <r>
    <x v="449"/>
    <x v="6"/>
    <x v="1"/>
    <x v="23"/>
    <x v="15"/>
    <x v="4"/>
    <n v="127"/>
    <x v="8"/>
    <n v="2"/>
    <x v="1"/>
    <n v="170"/>
    <x v="176"/>
    <n v="782405"/>
    <n v="4735"/>
    <n v="78.916666666666671"/>
    <n v="582"/>
    <n v="455359710"/>
  </r>
  <r>
    <x v="449"/>
    <x v="6"/>
    <x v="1"/>
    <x v="129"/>
    <x v="0"/>
    <x v="3"/>
    <n v="116"/>
    <x v="13"/>
    <n v="2"/>
    <x v="1"/>
    <n v="5"/>
    <x v="224"/>
    <n v="706546"/>
    <n v="4038"/>
    <n v="67.3"/>
    <n v="303"/>
    <n v="214083438"/>
  </r>
  <r>
    <x v="449"/>
    <x v="6"/>
    <x v="1"/>
    <x v="251"/>
    <x v="9"/>
    <x v="3"/>
    <n v="122"/>
    <x v="7"/>
    <n v="3"/>
    <x v="2"/>
    <n v="145"/>
    <x v="94"/>
    <n v="365945"/>
    <n v="606"/>
    <n v="10.1"/>
    <n v="427"/>
    <n v="156258515"/>
  </r>
  <r>
    <x v="449"/>
    <x v="6"/>
    <x v="1"/>
    <x v="230"/>
    <x v="24"/>
    <x v="0"/>
    <n v="116"/>
    <x v="13"/>
    <n v="2"/>
    <x v="1"/>
    <n v="137"/>
    <x v="231"/>
    <n v="337705"/>
    <n v="3450"/>
    <n v="57.5"/>
    <n v="405"/>
    <n v="136770525"/>
  </r>
  <r>
    <x v="449"/>
    <x v="6"/>
    <x v="1"/>
    <x v="46"/>
    <x v="7"/>
    <x v="0"/>
    <n v="130"/>
    <x v="19"/>
    <n v="3"/>
    <x v="2"/>
    <n v="187"/>
    <x v="160"/>
    <n v="311853"/>
    <n v="1209"/>
    <n v="20.149999999999999"/>
    <n v="394"/>
    <n v="122870082"/>
  </r>
  <r>
    <x v="449"/>
    <x v="6"/>
    <x v="1"/>
    <x v="79"/>
    <x v="25"/>
    <x v="3"/>
    <n v="124"/>
    <x v="4"/>
    <n v="2"/>
    <x v="1"/>
    <n v="69"/>
    <x v="109"/>
    <n v="306284"/>
    <n v="452"/>
    <n v="7.5333333333333332"/>
    <n v="298"/>
    <n v="91272632"/>
  </r>
  <r>
    <x v="449"/>
    <x v="6"/>
    <x v="1"/>
    <x v="125"/>
    <x v="12"/>
    <x v="5"/>
    <n v="124"/>
    <x v="4"/>
    <n v="1"/>
    <x v="0"/>
    <n v="225"/>
    <x v="203"/>
    <n v="235939"/>
    <n v="4323"/>
    <n v="72.05"/>
    <n v="319"/>
    <n v="75264541"/>
  </r>
  <r>
    <x v="449"/>
    <x v="6"/>
    <x v="1"/>
    <x v="100"/>
    <x v="3"/>
    <x v="5"/>
    <n v="132"/>
    <x v="18"/>
    <n v="3"/>
    <x v="2"/>
    <n v="19"/>
    <x v="150"/>
    <n v="171347"/>
    <n v="2520"/>
    <n v="42"/>
    <n v="522"/>
    <n v="89443134"/>
  </r>
  <r>
    <x v="450"/>
    <x v="6"/>
    <x v="1"/>
    <x v="97"/>
    <x v="14"/>
    <x v="4"/>
    <n v="124"/>
    <x v="4"/>
    <n v="3"/>
    <x v="2"/>
    <n v="5"/>
    <x v="224"/>
    <n v="979640"/>
    <n v="3147"/>
    <n v="52.45"/>
    <n v="566"/>
    <n v="554476240"/>
  </r>
  <r>
    <x v="450"/>
    <x v="6"/>
    <x v="1"/>
    <x v="188"/>
    <x v="23"/>
    <x v="3"/>
    <n v="129"/>
    <x v="0"/>
    <n v="1"/>
    <x v="0"/>
    <n v="54"/>
    <x v="63"/>
    <n v="822309"/>
    <n v="4540"/>
    <n v="75.666666666666671"/>
    <n v="637"/>
    <n v="523810833"/>
  </r>
  <r>
    <x v="450"/>
    <x v="6"/>
    <x v="1"/>
    <x v="316"/>
    <x v="24"/>
    <x v="3"/>
    <n v="115"/>
    <x v="20"/>
    <n v="2"/>
    <x v="1"/>
    <n v="168"/>
    <x v="135"/>
    <n v="591359"/>
    <n v="4277"/>
    <n v="71.283333333333331"/>
    <n v="290"/>
    <n v="171494110"/>
  </r>
  <r>
    <x v="450"/>
    <x v="6"/>
    <x v="1"/>
    <x v="230"/>
    <x v="25"/>
    <x v="1"/>
    <n v="121"/>
    <x v="21"/>
    <n v="1"/>
    <x v="0"/>
    <n v="8"/>
    <x v="153"/>
    <n v="578981"/>
    <n v="43"/>
    <n v="0.71666666666666667"/>
    <n v="509"/>
    <n v="294701329"/>
  </r>
  <r>
    <x v="450"/>
    <x v="6"/>
    <x v="1"/>
    <x v="270"/>
    <x v="26"/>
    <x v="3"/>
    <n v="118"/>
    <x v="6"/>
    <n v="1"/>
    <x v="0"/>
    <n v="21"/>
    <x v="195"/>
    <n v="571350"/>
    <n v="423"/>
    <n v="7.05"/>
    <n v="364"/>
    <n v="207971400"/>
  </r>
  <r>
    <x v="450"/>
    <x v="6"/>
    <x v="1"/>
    <x v="81"/>
    <x v="0"/>
    <x v="3"/>
    <n v="116"/>
    <x v="13"/>
    <n v="3"/>
    <x v="2"/>
    <n v="189"/>
    <x v="132"/>
    <n v="515230"/>
    <n v="1426"/>
    <n v="23.766666666666666"/>
    <n v="554"/>
    <n v="285437420"/>
  </r>
  <r>
    <x v="450"/>
    <x v="6"/>
    <x v="1"/>
    <x v="230"/>
    <x v="21"/>
    <x v="1"/>
    <n v="125"/>
    <x v="2"/>
    <n v="1"/>
    <x v="0"/>
    <n v="178"/>
    <x v="216"/>
    <n v="410920"/>
    <n v="4288"/>
    <n v="71.466666666666669"/>
    <n v="649"/>
    <n v="266687080"/>
  </r>
  <r>
    <x v="450"/>
    <x v="6"/>
    <x v="1"/>
    <x v="211"/>
    <x v="14"/>
    <x v="4"/>
    <n v="118"/>
    <x v="6"/>
    <n v="3"/>
    <x v="2"/>
    <n v="111"/>
    <x v="49"/>
    <n v="344244"/>
    <n v="689"/>
    <n v="11.483333333333333"/>
    <n v="598"/>
    <n v="205857912"/>
  </r>
  <r>
    <x v="450"/>
    <x v="6"/>
    <x v="1"/>
    <x v="292"/>
    <x v="22"/>
    <x v="5"/>
    <n v="133"/>
    <x v="5"/>
    <n v="2"/>
    <x v="1"/>
    <n v="58"/>
    <x v="159"/>
    <n v="272086"/>
    <n v="1456"/>
    <n v="24.266666666666666"/>
    <n v="447"/>
    <n v="121622442"/>
  </r>
  <r>
    <x v="450"/>
    <x v="6"/>
    <x v="1"/>
    <x v="42"/>
    <x v="25"/>
    <x v="4"/>
    <n v="123"/>
    <x v="15"/>
    <n v="3"/>
    <x v="2"/>
    <n v="8"/>
    <x v="153"/>
    <n v="12449"/>
    <n v="362"/>
    <n v="6.0333333333333332"/>
    <n v="643"/>
    <n v="8004707"/>
  </r>
  <r>
    <x v="451"/>
    <x v="6"/>
    <x v="1"/>
    <x v="166"/>
    <x v="4"/>
    <x v="2"/>
    <n v="114"/>
    <x v="9"/>
    <n v="1"/>
    <x v="0"/>
    <n v="39"/>
    <x v="185"/>
    <n v="956571"/>
    <n v="409"/>
    <n v="6.8166666666666664"/>
    <n v="430"/>
    <n v="411325530"/>
  </r>
  <r>
    <x v="451"/>
    <x v="6"/>
    <x v="1"/>
    <x v="193"/>
    <x v="13"/>
    <x v="2"/>
    <n v="119"/>
    <x v="1"/>
    <n v="3"/>
    <x v="2"/>
    <n v="266"/>
    <x v="250"/>
    <n v="887145"/>
    <n v="3639"/>
    <n v="60.65"/>
    <n v="345"/>
    <n v="306065025"/>
  </r>
  <r>
    <x v="451"/>
    <x v="6"/>
    <x v="1"/>
    <x v="113"/>
    <x v="7"/>
    <x v="2"/>
    <n v="117"/>
    <x v="12"/>
    <n v="3"/>
    <x v="2"/>
    <n v="188"/>
    <x v="34"/>
    <n v="844600"/>
    <n v="3596"/>
    <n v="59.93333333333333"/>
    <n v="316"/>
    <n v="266893600"/>
  </r>
  <r>
    <x v="451"/>
    <x v="6"/>
    <x v="1"/>
    <x v="239"/>
    <x v="24"/>
    <x v="2"/>
    <n v="127"/>
    <x v="8"/>
    <n v="2"/>
    <x v="1"/>
    <n v="102"/>
    <x v="30"/>
    <n v="802879"/>
    <n v="2524"/>
    <n v="42.06666666666667"/>
    <n v="483"/>
    <n v="387790557"/>
  </r>
  <r>
    <x v="451"/>
    <x v="6"/>
    <x v="1"/>
    <x v="287"/>
    <x v="24"/>
    <x v="2"/>
    <n v="127"/>
    <x v="8"/>
    <n v="1"/>
    <x v="0"/>
    <n v="208"/>
    <x v="26"/>
    <n v="694212"/>
    <n v="2716"/>
    <n v="45.266666666666666"/>
    <n v="584"/>
    <n v="405419808"/>
  </r>
  <r>
    <x v="451"/>
    <x v="6"/>
    <x v="1"/>
    <x v="33"/>
    <x v="19"/>
    <x v="5"/>
    <n v="125"/>
    <x v="2"/>
    <n v="1"/>
    <x v="0"/>
    <n v="60"/>
    <x v="242"/>
    <n v="595490"/>
    <n v="449"/>
    <n v="7.4833333333333334"/>
    <n v="572"/>
    <n v="340620280"/>
  </r>
  <r>
    <x v="451"/>
    <x v="6"/>
    <x v="1"/>
    <x v="232"/>
    <x v="3"/>
    <x v="4"/>
    <n v="129"/>
    <x v="0"/>
    <n v="1"/>
    <x v="0"/>
    <n v="178"/>
    <x v="216"/>
    <n v="548752"/>
    <n v="2957"/>
    <n v="49.283333333333331"/>
    <n v="503"/>
    <n v="276022256"/>
  </r>
  <r>
    <x v="451"/>
    <x v="6"/>
    <x v="1"/>
    <x v="226"/>
    <x v="21"/>
    <x v="2"/>
    <n v="125"/>
    <x v="2"/>
    <n v="3"/>
    <x v="2"/>
    <n v="62"/>
    <x v="60"/>
    <n v="545468"/>
    <n v="1637"/>
    <n v="27.283333333333335"/>
    <n v="289"/>
    <n v="157640252"/>
  </r>
  <r>
    <x v="451"/>
    <x v="6"/>
    <x v="1"/>
    <x v="158"/>
    <x v="25"/>
    <x v="4"/>
    <n v="114"/>
    <x v="9"/>
    <n v="3"/>
    <x v="2"/>
    <n v="161"/>
    <x v="110"/>
    <n v="384959"/>
    <n v="1292"/>
    <n v="21.533333333333335"/>
    <n v="354"/>
    <n v="136275486"/>
  </r>
  <r>
    <x v="451"/>
    <x v="6"/>
    <x v="1"/>
    <x v="155"/>
    <x v="12"/>
    <x v="0"/>
    <n v="120"/>
    <x v="3"/>
    <n v="3"/>
    <x v="2"/>
    <n v="179"/>
    <x v="11"/>
    <n v="331334"/>
    <n v="4683"/>
    <n v="78.05"/>
    <n v="388"/>
    <n v="128557592"/>
  </r>
  <r>
    <x v="451"/>
    <x v="6"/>
    <x v="1"/>
    <x v="299"/>
    <x v="23"/>
    <x v="4"/>
    <n v="117"/>
    <x v="12"/>
    <n v="1"/>
    <x v="0"/>
    <n v="22"/>
    <x v="264"/>
    <n v="328506"/>
    <n v="2616"/>
    <n v="43.6"/>
    <n v="416"/>
    <n v="136658496"/>
  </r>
  <r>
    <x v="451"/>
    <x v="6"/>
    <x v="1"/>
    <x v="32"/>
    <x v="17"/>
    <x v="2"/>
    <n v="121"/>
    <x v="21"/>
    <n v="1"/>
    <x v="0"/>
    <n v="52"/>
    <x v="228"/>
    <n v="13788"/>
    <n v="2701"/>
    <n v="45.016666666666666"/>
    <n v="631"/>
    <n v="8700228"/>
  </r>
  <r>
    <x v="452"/>
    <x v="6"/>
    <x v="1"/>
    <x v="93"/>
    <x v="12"/>
    <x v="4"/>
    <n v="117"/>
    <x v="12"/>
    <n v="3"/>
    <x v="2"/>
    <n v="32"/>
    <x v="31"/>
    <n v="978304"/>
    <n v="2548"/>
    <n v="42.466666666666669"/>
    <n v="375"/>
    <n v="366864000"/>
  </r>
  <r>
    <x v="452"/>
    <x v="6"/>
    <x v="1"/>
    <x v="235"/>
    <x v="16"/>
    <x v="3"/>
    <n v="119"/>
    <x v="1"/>
    <n v="2"/>
    <x v="1"/>
    <n v="58"/>
    <x v="159"/>
    <n v="933120"/>
    <n v="930"/>
    <n v="15.5"/>
    <n v="421"/>
    <n v="392843520"/>
  </r>
  <r>
    <x v="452"/>
    <x v="6"/>
    <x v="1"/>
    <x v="35"/>
    <x v="28"/>
    <x v="4"/>
    <n v="117"/>
    <x v="12"/>
    <n v="2"/>
    <x v="1"/>
    <n v="184"/>
    <x v="145"/>
    <n v="929264"/>
    <n v="2666"/>
    <n v="44.43333333333333"/>
    <n v="620"/>
    <n v="576143680"/>
  </r>
  <r>
    <x v="452"/>
    <x v="6"/>
    <x v="1"/>
    <x v="159"/>
    <x v="16"/>
    <x v="4"/>
    <n v="133"/>
    <x v="5"/>
    <n v="2"/>
    <x v="1"/>
    <n v="46"/>
    <x v="255"/>
    <n v="902704"/>
    <n v="3641"/>
    <n v="60.68333333333333"/>
    <n v="313"/>
    <n v="282546352"/>
  </r>
  <r>
    <x v="452"/>
    <x v="6"/>
    <x v="1"/>
    <x v="309"/>
    <x v="15"/>
    <x v="3"/>
    <n v="129"/>
    <x v="0"/>
    <n v="3"/>
    <x v="2"/>
    <n v="48"/>
    <x v="75"/>
    <n v="764505"/>
    <n v="455"/>
    <n v="7.583333333333333"/>
    <n v="437"/>
    <n v="334088685"/>
  </r>
  <r>
    <x v="452"/>
    <x v="6"/>
    <x v="1"/>
    <x v="304"/>
    <x v="21"/>
    <x v="3"/>
    <n v="123"/>
    <x v="15"/>
    <n v="2"/>
    <x v="1"/>
    <n v="28"/>
    <x v="222"/>
    <n v="708942"/>
    <n v="3256"/>
    <n v="54.266666666666666"/>
    <n v="366"/>
    <n v="259472772"/>
  </r>
  <r>
    <x v="452"/>
    <x v="6"/>
    <x v="1"/>
    <x v="245"/>
    <x v="27"/>
    <x v="3"/>
    <n v="122"/>
    <x v="7"/>
    <n v="2"/>
    <x v="1"/>
    <n v="165"/>
    <x v="208"/>
    <n v="683075"/>
    <n v="4459"/>
    <n v="74.316666666666663"/>
    <n v="579"/>
    <n v="395500425"/>
  </r>
  <r>
    <x v="452"/>
    <x v="6"/>
    <x v="1"/>
    <x v="10"/>
    <x v="25"/>
    <x v="4"/>
    <n v="130"/>
    <x v="19"/>
    <n v="3"/>
    <x v="2"/>
    <n v="131"/>
    <x v="194"/>
    <n v="611903"/>
    <n v="4136"/>
    <n v="68.933333333333337"/>
    <n v="626"/>
    <n v="383051278"/>
  </r>
  <r>
    <x v="452"/>
    <x v="6"/>
    <x v="1"/>
    <x v="113"/>
    <x v="15"/>
    <x v="4"/>
    <n v="120"/>
    <x v="3"/>
    <n v="1"/>
    <x v="0"/>
    <n v="155"/>
    <x v="73"/>
    <n v="581018"/>
    <n v="3529"/>
    <n v="58.81666666666667"/>
    <n v="573"/>
    <n v="332923314"/>
  </r>
  <r>
    <x v="452"/>
    <x v="6"/>
    <x v="1"/>
    <x v="141"/>
    <x v="19"/>
    <x v="0"/>
    <n v="133"/>
    <x v="5"/>
    <n v="3"/>
    <x v="2"/>
    <n v="142"/>
    <x v="213"/>
    <n v="409649"/>
    <n v="1456"/>
    <n v="24.266666666666666"/>
    <n v="354"/>
    <n v="145015746"/>
  </r>
  <r>
    <x v="452"/>
    <x v="6"/>
    <x v="1"/>
    <x v="144"/>
    <x v="6"/>
    <x v="4"/>
    <n v="131"/>
    <x v="17"/>
    <n v="1"/>
    <x v="0"/>
    <n v="148"/>
    <x v="236"/>
    <n v="264076"/>
    <n v="2429"/>
    <n v="40.483333333333334"/>
    <n v="521"/>
    <n v="137583596"/>
  </r>
  <r>
    <x v="452"/>
    <x v="6"/>
    <x v="1"/>
    <x v="228"/>
    <x v="14"/>
    <x v="0"/>
    <n v="114"/>
    <x v="9"/>
    <n v="1"/>
    <x v="0"/>
    <n v="15"/>
    <x v="192"/>
    <n v="120504"/>
    <n v="2678"/>
    <n v="44.633333333333333"/>
    <n v="311"/>
    <n v="37476744"/>
  </r>
  <r>
    <x v="452"/>
    <x v="6"/>
    <x v="1"/>
    <x v="2"/>
    <x v="21"/>
    <x v="3"/>
    <n v="122"/>
    <x v="7"/>
    <n v="2"/>
    <x v="1"/>
    <n v="227"/>
    <x v="202"/>
    <n v="113825"/>
    <n v="1755"/>
    <n v="29.25"/>
    <n v="396"/>
    <n v="45074700"/>
  </r>
  <r>
    <x v="452"/>
    <x v="6"/>
    <x v="1"/>
    <x v="156"/>
    <x v="15"/>
    <x v="5"/>
    <n v="116"/>
    <x v="13"/>
    <n v="2"/>
    <x v="1"/>
    <n v="237"/>
    <x v="152"/>
    <n v="46598"/>
    <n v="4118"/>
    <n v="68.63333333333334"/>
    <n v="321"/>
    <n v="14957958"/>
  </r>
  <r>
    <x v="452"/>
    <x v="6"/>
    <x v="1"/>
    <x v="102"/>
    <x v="2"/>
    <x v="4"/>
    <n v="133"/>
    <x v="5"/>
    <n v="1"/>
    <x v="0"/>
    <n v="126"/>
    <x v="211"/>
    <n v="10068"/>
    <n v="263"/>
    <n v="4.3833333333333337"/>
    <n v="628"/>
    <n v="6322704"/>
  </r>
  <r>
    <x v="453"/>
    <x v="6"/>
    <x v="1"/>
    <x v="171"/>
    <x v="27"/>
    <x v="5"/>
    <n v="130"/>
    <x v="19"/>
    <n v="2"/>
    <x v="1"/>
    <n v="105"/>
    <x v="130"/>
    <n v="522235"/>
    <n v="1643"/>
    <n v="27.383333333333333"/>
    <n v="346"/>
    <n v="180693310"/>
  </r>
  <r>
    <x v="454"/>
    <x v="6"/>
    <x v="1"/>
    <x v="249"/>
    <x v="9"/>
    <x v="4"/>
    <n v="130"/>
    <x v="19"/>
    <n v="3"/>
    <x v="2"/>
    <n v="267"/>
    <x v="15"/>
    <n v="995829"/>
    <n v="3771"/>
    <n v="62.85"/>
    <n v="310"/>
    <n v="308706990"/>
  </r>
  <r>
    <x v="454"/>
    <x v="6"/>
    <x v="1"/>
    <x v="225"/>
    <x v="10"/>
    <x v="3"/>
    <n v="125"/>
    <x v="2"/>
    <n v="3"/>
    <x v="2"/>
    <n v="92"/>
    <x v="69"/>
    <n v="982268"/>
    <n v="1309"/>
    <n v="21.816666666666666"/>
    <n v="589"/>
    <n v="578555852"/>
  </r>
  <r>
    <x v="454"/>
    <x v="6"/>
    <x v="1"/>
    <x v="288"/>
    <x v="21"/>
    <x v="5"/>
    <n v="129"/>
    <x v="0"/>
    <n v="3"/>
    <x v="2"/>
    <n v="184"/>
    <x v="145"/>
    <n v="948287"/>
    <n v="4954"/>
    <n v="82.566666666666663"/>
    <n v="668"/>
    <n v="633455716"/>
  </r>
  <r>
    <x v="454"/>
    <x v="6"/>
    <x v="1"/>
    <x v="2"/>
    <x v="28"/>
    <x v="3"/>
    <n v="120"/>
    <x v="3"/>
    <n v="3"/>
    <x v="2"/>
    <n v="217"/>
    <x v="56"/>
    <n v="909228"/>
    <n v="2024"/>
    <n v="33.733333333333334"/>
    <n v="448"/>
    <n v="407334144"/>
  </r>
  <r>
    <x v="454"/>
    <x v="6"/>
    <x v="1"/>
    <x v="80"/>
    <x v="8"/>
    <x v="5"/>
    <n v="115"/>
    <x v="20"/>
    <n v="2"/>
    <x v="1"/>
    <n v="158"/>
    <x v="86"/>
    <n v="711400"/>
    <n v="2293"/>
    <n v="38.216666666666669"/>
    <n v="428"/>
    <n v="304479200"/>
  </r>
  <r>
    <x v="454"/>
    <x v="6"/>
    <x v="1"/>
    <x v="141"/>
    <x v="23"/>
    <x v="5"/>
    <n v="119"/>
    <x v="1"/>
    <n v="1"/>
    <x v="0"/>
    <n v="248"/>
    <x v="243"/>
    <n v="317485"/>
    <n v="3316"/>
    <n v="55.266666666666666"/>
    <n v="495"/>
    <n v="157155075"/>
  </r>
  <r>
    <x v="454"/>
    <x v="6"/>
    <x v="1"/>
    <x v="160"/>
    <x v="21"/>
    <x v="3"/>
    <n v="112"/>
    <x v="16"/>
    <n v="3"/>
    <x v="2"/>
    <n v="265"/>
    <x v="65"/>
    <n v="207336"/>
    <n v="771"/>
    <n v="12.85"/>
    <n v="411"/>
    <n v="85215096"/>
  </r>
  <r>
    <x v="455"/>
    <x v="6"/>
    <x v="1"/>
    <x v="238"/>
    <x v="20"/>
    <x v="3"/>
    <n v="113"/>
    <x v="14"/>
    <n v="3"/>
    <x v="2"/>
    <n v="100"/>
    <x v="36"/>
    <n v="875744"/>
    <n v="1039"/>
    <n v="17.316666666666666"/>
    <n v="653"/>
    <n v="571860832"/>
  </r>
  <r>
    <x v="455"/>
    <x v="6"/>
    <x v="1"/>
    <x v="273"/>
    <x v="3"/>
    <x v="0"/>
    <n v="130"/>
    <x v="19"/>
    <n v="2"/>
    <x v="1"/>
    <n v="233"/>
    <x v="218"/>
    <n v="860720"/>
    <n v="4208"/>
    <n v="70.13333333333334"/>
    <n v="297"/>
    <n v="255633840"/>
  </r>
  <r>
    <x v="455"/>
    <x v="6"/>
    <x v="1"/>
    <x v="34"/>
    <x v="25"/>
    <x v="5"/>
    <n v="129"/>
    <x v="0"/>
    <n v="1"/>
    <x v="0"/>
    <n v="116"/>
    <x v="257"/>
    <n v="663896"/>
    <n v="587"/>
    <n v="9.7833333333333332"/>
    <n v="471"/>
    <n v="312695016"/>
  </r>
  <r>
    <x v="455"/>
    <x v="6"/>
    <x v="1"/>
    <x v="31"/>
    <x v="11"/>
    <x v="0"/>
    <n v="113"/>
    <x v="14"/>
    <n v="1"/>
    <x v="0"/>
    <n v="72"/>
    <x v="62"/>
    <n v="606541"/>
    <n v="4786"/>
    <n v="79.766666666666666"/>
    <n v="434"/>
    <n v="263238794"/>
  </r>
  <r>
    <x v="455"/>
    <x v="6"/>
    <x v="1"/>
    <x v="224"/>
    <x v="21"/>
    <x v="5"/>
    <n v="115"/>
    <x v="20"/>
    <n v="3"/>
    <x v="2"/>
    <n v="264"/>
    <x v="9"/>
    <n v="560935"/>
    <n v="348"/>
    <n v="5.8"/>
    <n v="650"/>
    <n v="364607750"/>
  </r>
  <r>
    <x v="455"/>
    <x v="6"/>
    <x v="1"/>
    <x v="244"/>
    <x v="21"/>
    <x v="0"/>
    <n v="126"/>
    <x v="10"/>
    <n v="3"/>
    <x v="2"/>
    <n v="189"/>
    <x v="132"/>
    <n v="482845"/>
    <n v="1808"/>
    <n v="30.133333333333333"/>
    <n v="372"/>
    <n v="179618340"/>
  </r>
  <r>
    <x v="455"/>
    <x v="6"/>
    <x v="1"/>
    <x v="65"/>
    <x v="29"/>
    <x v="5"/>
    <n v="120"/>
    <x v="3"/>
    <n v="3"/>
    <x v="2"/>
    <n v="159"/>
    <x v="139"/>
    <n v="426338"/>
    <n v="1598"/>
    <n v="26.633333333333333"/>
    <n v="685"/>
    <n v="292041530"/>
  </r>
  <r>
    <x v="455"/>
    <x v="6"/>
    <x v="1"/>
    <x v="84"/>
    <x v="15"/>
    <x v="5"/>
    <n v="113"/>
    <x v="14"/>
    <n v="2"/>
    <x v="1"/>
    <n v="210"/>
    <x v="206"/>
    <n v="201391"/>
    <n v="373"/>
    <n v="6.2166666666666668"/>
    <n v="495"/>
    <n v="99688545"/>
  </r>
  <r>
    <x v="455"/>
    <x v="6"/>
    <x v="1"/>
    <x v="49"/>
    <x v="21"/>
    <x v="3"/>
    <n v="131"/>
    <x v="17"/>
    <n v="3"/>
    <x v="2"/>
    <n v="154"/>
    <x v="3"/>
    <n v="159063"/>
    <n v="3817"/>
    <n v="63.616666666666667"/>
    <n v="649"/>
    <n v="103231887"/>
  </r>
  <r>
    <x v="455"/>
    <x v="6"/>
    <x v="1"/>
    <x v="261"/>
    <x v="20"/>
    <x v="5"/>
    <n v="116"/>
    <x v="13"/>
    <n v="3"/>
    <x v="2"/>
    <n v="61"/>
    <x v="240"/>
    <n v="157335"/>
    <n v="2467"/>
    <n v="41.116666666666667"/>
    <n v="641"/>
    <n v="100851735"/>
  </r>
  <r>
    <x v="455"/>
    <x v="6"/>
    <x v="1"/>
    <x v="107"/>
    <x v="21"/>
    <x v="4"/>
    <n v="133"/>
    <x v="5"/>
    <n v="1"/>
    <x v="0"/>
    <n v="258"/>
    <x v="169"/>
    <n v="140294"/>
    <n v="184"/>
    <n v="3.0666666666666669"/>
    <n v="332"/>
    <n v="46577608"/>
  </r>
  <r>
    <x v="455"/>
    <x v="6"/>
    <x v="1"/>
    <x v="302"/>
    <x v="14"/>
    <x v="5"/>
    <n v="125"/>
    <x v="2"/>
    <n v="2"/>
    <x v="1"/>
    <n v="196"/>
    <x v="112"/>
    <n v="133120"/>
    <n v="2422"/>
    <n v="40.366666666666667"/>
    <n v="579"/>
    <n v="77076480"/>
  </r>
  <r>
    <x v="455"/>
    <x v="6"/>
    <x v="1"/>
    <x v="18"/>
    <x v="6"/>
    <x v="3"/>
    <n v="112"/>
    <x v="16"/>
    <n v="2"/>
    <x v="1"/>
    <n v="263"/>
    <x v="107"/>
    <n v="130498"/>
    <n v="1021"/>
    <n v="17.016666666666666"/>
    <n v="308"/>
    <n v="40193384"/>
  </r>
  <r>
    <x v="455"/>
    <x v="6"/>
    <x v="1"/>
    <x v="223"/>
    <x v="10"/>
    <x v="3"/>
    <n v="128"/>
    <x v="11"/>
    <n v="3"/>
    <x v="2"/>
    <n v="205"/>
    <x v="44"/>
    <n v="127115"/>
    <n v="3054"/>
    <n v="50.9"/>
    <n v="531"/>
    <n v="67498065"/>
  </r>
  <r>
    <x v="456"/>
    <x v="6"/>
    <x v="1"/>
    <x v="100"/>
    <x v="2"/>
    <x v="1"/>
    <n v="120"/>
    <x v="3"/>
    <n v="2"/>
    <x v="1"/>
    <n v="67"/>
    <x v="263"/>
    <n v="844993"/>
    <n v="2342"/>
    <n v="39.033333333333331"/>
    <n v="575"/>
    <n v="485870975"/>
  </r>
  <r>
    <x v="456"/>
    <x v="6"/>
    <x v="1"/>
    <x v="200"/>
    <x v="14"/>
    <x v="5"/>
    <n v="125"/>
    <x v="2"/>
    <n v="2"/>
    <x v="1"/>
    <n v="242"/>
    <x v="105"/>
    <n v="708688"/>
    <n v="2664"/>
    <n v="44.4"/>
    <n v="350"/>
    <n v="248040800"/>
  </r>
  <r>
    <x v="456"/>
    <x v="6"/>
    <x v="1"/>
    <x v="161"/>
    <x v="6"/>
    <x v="5"/>
    <n v="116"/>
    <x v="13"/>
    <n v="3"/>
    <x v="2"/>
    <n v="127"/>
    <x v="251"/>
    <n v="254716"/>
    <n v="1629"/>
    <n v="27.15"/>
    <n v="459"/>
    <n v="116914644"/>
  </r>
  <r>
    <x v="456"/>
    <x v="6"/>
    <x v="1"/>
    <x v="72"/>
    <x v="7"/>
    <x v="1"/>
    <n v="114"/>
    <x v="9"/>
    <n v="2"/>
    <x v="1"/>
    <n v="11"/>
    <x v="115"/>
    <n v="205029"/>
    <n v="2405"/>
    <n v="40.083333333333336"/>
    <n v="286"/>
    <n v="58638294"/>
  </r>
  <r>
    <x v="457"/>
    <x v="6"/>
    <x v="1"/>
    <x v="279"/>
    <x v="0"/>
    <x v="3"/>
    <n v="119"/>
    <x v="1"/>
    <n v="3"/>
    <x v="2"/>
    <n v="238"/>
    <x v="238"/>
    <n v="994110"/>
    <n v="4116"/>
    <n v="68.599999999999994"/>
    <n v="424"/>
    <n v="421502640"/>
  </r>
  <r>
    <x v="457"/>
    <x v="6"/>
    <x v="1"/>
    <x v="189"/>
    <x v="13"/>
    <x v="3"/>
    <n v="130"/>
    <x v="19"/>
    <n v="1"/>
    <x v="0"/>
    <n v="41"/>
    <x v="53"/>
    <n v="975606"/>
    <n v="1107"/>
    <n v="18.45"/>
    <n v="313"/>
    <n v="305364678"/>
  </r>
  <r>
    <x v="457"/>
    <x v="6"/>
    <x v="1"/>
    <x v="151"/>
    <x v="12"/>
    <x v="5"/>
    <n v="115"/>
    <x v="20"/>
    <n v="1"/>
    <x v="0"/>
    <n v="96"/>
    <x v="42"/>
    <n v="923850"/>
    <n v="1601"/>
    <n v="26.683333333333334"/>
    <n v="463"/>
    <n v="427742550"/>
  </r>
  <r>
    <x v="457"/>
    <x v="6"/>
    <x v="1"/>
    <x v="225"/>
    <x v="2"/>
    <x v="0"/>
    <n v="117"/>
    <x v="12"/>
    <n v="3"/>
    <x v="2"/>
    <n v="132"/>
    <x v="64"/>
    <n v="846492"/>
    <n v="953"/>
    <n v="15.883333333333333"/>
    <n v="289"/>
    <n v="244636188"/>
  </r>
  <r>
    <x v="457"/>
    <x v="6"/>
    <x v="1"/>
    <x v="204"/>
    <x v="13"/>
    <x v="5"/>
    <n v="124"/>
    <x v="4"/>
    <n v="3"/>
    <x v="2"/>
    <n v="21"/>
    <x v="195"/>
    <n v="568037"/>
    <n v="3762"/>
    <n v="62.7"/>
    <n v="362"/>
    <n v="205629394"/>
  </r>
  <r>
    <x v="457"/>
    <x v="6"/>
    <x v="1"/>
    <x v="153"/>
    <x v="7"/>
    <x v="0"/>
    <n v="131"/>
    <x v="17"/>
    <n v="1"/>
    <x v="0"/>
    <n v="28"/>
    <x v="222"/>
    <n v="385662"/>
    <n v="43"/>
    <n v="0.71666666666666667"/>
    <n v="610"/>
    <n v="235253820"/>
  </r>
  <r>
    <x v="457"/>
    <x v="6"/>
    <x v="1"/>
    <x v="221"/>
    <x v="21"/>
    <x v="3"/>
    <n v="125"/>
    <x v="2"/>
    <n v="3"/>
    <x v="2"/>
    <n v="230"/>
    <x v="249"/>
    <n v="347387"/>
    <n v="310"/>
    <n v="5.166666666666667"/>
    <n v="311"/>
    <n v="108037357"/>
  </r>
  <r>
    <x v="457"/>
    <x v="6"/>
    <x v="1"/>
    <x v="314"/>
    <x v="2"/>
    <x v="3"/>
    <n v="132"/>
    <x v="18"/>
    <n v="1"/>
    <x v="0"/>
    <n v="57"/>
    <x v="163"/>
    <n v="309162"/>
    <n v="1649"/>
    <n v="27.483333333333334"/>
    <n v="431"/>
    <n v="133248822"/>
  </r>
  <r>
    <x v="457"/>
    <x v="6"/>
    <x v="1"/>
    <x v="89"/>
    <x v="13"/>
    <x v="3"/>
    <n v="125"/>
    <x v="2"/>
    <n v="2"/>
    <x v="1"/>
    <n v="266"/>
    <x v="250"/>
    <n v="222584"/>
    <n v="1475"/>
    <n v="24.583333333333332"/>
    <n v="563"/>
    <n v="125314792"/>
  </r>
  <r>
    <x v="458"/>
    <x v="6"/>
    <x v="1"/>
    <x v="89"/>
    <x v="20"/>
    <x v="5"/>
    <n v="129"/>
    <x v="0"/>
    <n v="2"/>
    <x v="1"/>
    <n v="124"/>
    <x v="193"/>
    <n v="796891"/>
    <n v="2950"/>
    <n v="49.166666666666664"/>
    <n v="582"/>
    <n v="463790562"/>
  </r>
  <r>
    <x v="458"/>
    <x v="6"/>
    <x v="1"/>
    <x v="1"/>
    <x v="28"/>
    <x v="5"/>
    <n v="121"/>
    <x v="21"/>
    <n v="2"/>
    <x v="1"/>
    <n v="50"/>
    <x v="174"/>
    <n v="442163"/>
    <n v="1602"/>
    <n v="26.7"/>
    <n v="404"/>
    <n v="178633852"/>
  </r>
  <r>
    <x v="458"/>
    <x v="6"/>
    <x v="1"/>
    <x v="161"/>
    <x v="9"/>
    <x v="5"/>
    <n v="115"/>
    <x v="20"/>
    <n v="1"/>
    <x v="0"/>
    <n v="170"/>
    <x v="176"/>
    <n v="364291"/>
    <n v="2097"/>
    <n v="34.950000000000003"/>
    <n v="421"/>
    <n v="153366511"/>
  </r>
  <r>
    <x v="458"/>
    <x v="6"/>
    <x v="1"/>
    <x v="92"/>
    <x v="1"/>
    <x v="4"/>
    <n v="125"/>
    <x v="2"/>
    <n v="1"/>
    <x v="0"/>
    <n v="46"/>
    <x v="255"/>
    <n v="334986"/>
    <n v="92"/>
    <n v="1.5333333333333334"/>
    <n v="318"/>
    <n v="106525548"/>
  </r>
  <r>
    <x v="458"/>
    <x v="6"/>
    <x v="1"/>
    <x v="25"/>
    <x v="19"/>
    <x v="3"/>
    <n v="115"/>
    <x v="20"/>
    <n v="1"/>
    <x v="0"/>
    <n v="260"/>
    <x v="131"/>
    <n v="239690"/>
    <n v="2660"/>
    <n v="44.333333333333336"/>
    <n v="296"/>
    <n v="70948240"/>
  </r>
  <r>
    <x v="458"/>
    <x v="6"/>
    <x v="1"/>
    <x v="71"/>
    <x v="11"/>
    <x v="4"/>
    <n v="118"/>
    <x v="6"/>
    <n v="2"/>
    <x v="1"/>
    <n v="67"/>
    <x v="263"/>
    <n v="132931"/>
    <n v="3374"/>
    <n v="56.233333333333334"/>
    <n v="324"/>
    <n v="43069644"/>
  </r>
  <r>
    <x v="459"/>
    <x v="6"/>
    <x v="1"/>
    <x v="207"/>
    <x v="23"/>
    <x v="5"/>
    <n v="118"/>
    <x v="6"/>
    <n v="3"/>
    <x v="2"/>
    <n v="47"/>
    <x v="170"/>
    <n v="337790"/>
    <n v="3341"/>
    <n v="55.68333333333333"/>
    <n v="427"/>
    <n v="144236330"/>
  </r>
  <r>
    <x v="459"/>
    <x v="6"/>
    <x v="1"/>
    <x v="246"/>
    <x v="8"/>
    <x v="5"/>
    <n v="120"/>
    <x v="3"/>
    <n v="1"/>
    <x v="0"/>
    <n v="151"/>
    <x v="59"/>
    <n v="303121"/>
    <n v="4870"/>
    <n v="81.166666666666671"/>
    <n v="521"/>
    <n v="157926041"/>
  </r>
  <r>
    <x v="460"/>
    <x v="6"/>
    <x v="1"/>
    <x v="163"/>
    <x v="15"/>
    <x v="1"/>
    <n v="114"/>
    <x v="9"/>
    <n v="1"/>
    <x v="0"/>
    <n v="79"/>
    <x v="98"/>
    <n v="891430"/>
    <n v="4485"/>
    <n v="74.75"/>
    <n v="669"/>
    <n v="596366670"/>
  </r>
  <r>
    <x v="460"/>
    <x v="6"/>
    <x v="1"/>
    <x v="90"/>
    <x v="18"/>
    <x v="4"/>
    <n v="115"/>
    <x v="20"/>
    <n v="1"/>
    <x v="0"/>
    <n v="196"/>
    <x v="112"/>
    <n v="731010"/>
    <n v="1396"/>
    <n v="23.266666666666666"/>
    <n v="477"/>
    <n v="348691770"/>
  </r>
  <r>
    <x v="460"/>
    <x v="6"/>
    <x v="1"/>
    <x v="139"/>
    <x v="10"/>
    <x v="4"/>
    <n v="119"/>
    <x v="1"/>
    <n v="3"/>
    <x v="2"/>
    <n v="114"/>
    <x v="41"/>
    <n v="642703"/>
    <n v="3346"/>
    <n v="55.766666666666666"/>
    <n v="309"/>
    <n v="198595227"/>
  </r>
  <r>
    <x v="460"/>
    <x v="6"/>
    <x v="1"/>
    <x v="250"/>
    <x v="8"/>
    <x v="5"/>
    <n v="118"/>
    <x v="6"/>
    <n v="3"/>
    <x v="2"/>
    <n v="117"/>
    <x v="120"/>
    <n v="632859"/>
    <n v="2981"/>
    <n v="49.68333333333333"/>
    <n v="597"/>
    <n v="377816823"/>
  </r>
  <r>
    <x v="460"/>
    <x v="6"/>
    <x v="1"/>
    <x v="139"/>
    <x v="28"/>
    <x v="4"/>
    <n v="126"/>
    <x v="10"/>
    <n v="1"/>
    <x v="0"/>
    <n v="95"/>
    <x v="265"/>
    <n v="599107"/>
    <n v="2097"/>
    <n v="34.950000000000003"/>
    <n v="621"/>
    <n v="372045447"/>
  </r>
  <r>
    <x v="460"/>
    <x v="6"/>
    <x v="1"/>
    <x v="282"/>
    <x v="23"/>
    <x v="3"/>
    <n v="122"/>
    <x v="7"/>
    <n v="3"/>
    <x v="2"/>
    <n v="43"/>
    <x v="210"/>
    <n v="442567"/>
    <n v="3752"/>
    <n v="62.533333333333331"/>
    <n v="688"/>
    <n v="304486096"/>
  </r>
  <r>
    <x v="460"/>
    <x v="6"/>
    <x v="1"/>
    <x v="110"/>
    <x v="20"/>
    <x v="3"/>
    <n v="120"/>
    <x v="3"/>
    <n v="2"/>
    <x v="1"/>
    <n v="59"/>
    <x v="48"/>
    <n v="254677"/>
    <n v="3583"/>
    <n v="59.716666666666669"/>
    <n v="320"/>
    <n v="81496640"/>
  </r>
  <r>
    <x v="460"/>
    <x v="6"/>
    <x v="1"/>
    <x v="61"/>
    <x v="27"/>
    <x v="4"/>
    <n v="127"/>
    <x v="8"/>
    <n v="3"/>
    <x v="2"/>
    <n v="250"/>
    <x v="223"/>
    <n v="235082"/>
    <n v="2185"/>
    <n v="36.416666666666664"/>
    <n v="554"/>
    <n v="130235428"/>
  </r>
  <r>
    <x v="460"/>
    <x v="6"/>
    <x v="1"/>
    <x v="250"/>
    <x v="8"/>
    <x v="4"/>
    <n v="114"/>
    <x v="9"/>
    <n v="2"/>
    <x v="1"/>
    <n v="155"/>
    <x v="73"/>
    <n v="193859"/>
    <n v="3138"/>
    <n v="52.3"/>
    <n v="434"/>
    <n v="84134806"/>
  </r>
  <r>
    <x v="461"/>
    <x v="6"/>
    <x v="1"/>
    <x v="21"/>
    <x v="18"/>
    <x v="5"/>
    <n v="133"/>
    <x v="5"/>
    <n v="3"/>
    <x v="2"/>
    <n v="18"/>
    <x v="39"/>
    <n v="845110"/>
    <n v="3246"/>
    <n v="54.1"/>
    <n v="288"/>
    <n v="243391680"/>
  </r>
  <r>
    <x v="461"/>
    <x v="6"/>
    <x v="1"/>
    <x v="191"/>
    <x v="8"/>
    <x v="5"/>
    <n v="112"/>
    <x v="16"/>
    <n v="2"/>
    <x v="1"/>
    <n v="103"/>
    <x v="14"/>
    <n v="290184"/>
    <n v="664"/>
    <n v="11.066666666666666"/>
    <n v="654"/>
    <n v="189780336"/>
  </r>
  <r>
    <x v="461"/>
    <x v="6"/>
    <x v="1"/>
    <x v="206"/>
    <x v="3"/>
    <x v="5"/>
    <n v="127"/>
    <x v="8"/>
    <n v="3"/>
    <x v="2"/>
    <n v="226"/>
    <x v="179"/>
    <n v="152640"/>
    <n v="295"/>
    <n v="4.916666666666667"/>
    <n v="386"/>
    <n v="58919040"/>
  </r>
  <r>
    <x v="462"/>
    <x v="6"/>
    <x v="1"/>
    <x v="78"/>
    <x v="18"/>
    <x v="4"/>
    <n v="119"/>
    <x v="1"/>
    <n v="1"/>
    <x v="0"/>
    <n v="94"/>
    <x v="124"/>
    <n v="868436"/>
    <n v="3085"/>
    <n v="51.416666666666664"/>
    <n v="283"/>
    <n v="245767388"/>
  </r>
  <r>
    <x v="462"/>
    <x v="6"/>
    <x v="1"/>
    <x v="265"/>
    <x v="7"/>
    <x v="4"/>
    <n v="124"/>
    <x v="4"/>
    <n v="2"/>
    <x v="1"/>
    <n v="35"/>
    <x v="66"/>
    <n v="585788"/>
    <n v="4807"/>
    <n v="80.11666666666666"/>
    <n v="681"/>
    <n v="398921628"/>
  </r>
  <r>
    <x v="462"/>
    <x v="6"/>
    <x v="1"/>
    <x v="303"/>
    <x v="9"/>
    <x v="3"/>
    <n v="131"/>
    <x v="17"/>
    <n v="1"/>
    <x v="0"/>
    <n v="230"/>
    <x v="249"/>
    <n v="304967"/>
    <n v="2786"/>
    <n v="46.43333333333333"/>
    <n v="498"/>
    <n v="151873566"/>
  </r>
  <r>
    <x v="462"/>
    <x v="6"/>
    <x v="1"/>
    <x v="154"/>
    <x v="21"/>
    <x v="5"/>
    <n v="133"/>
    <x v="5"/>
    <n v="2"/>
    <x v="1"/>
    <n v="152"/>
    <x v="207"/>
    <n v="228376"/>
    <n v="3294"/>
    <n v="54.9"/>
    <n v="601"/>
    <n v="137253976"/>
  </r>
  <r>
    <x v="462"/>
    <x v="6"/>
    <x v="1"/>
    <x v="270"/>
    <x v="13"/>
    <x v="1"/>
    <n v="121"/>
    <x v="21"/>
    <n v="3"/>
    <x v="2"/>
    <n v="2"/>
    <x v="77"/>
    <n v="5570"/>
    <n v="1080"/>
    <n v="18"/>
    <n v="316"/>
    <n v="1760120"/>
  </r>
  <r>
    <x v="463"/>
    <x v="6"/>
    <x v="1"/>
    <x v="142"/>
    <x v="20"/>
    <x v="3"/>
    <n v="128"/>
    <x v="11"/>
    <n v="2"/>
    <x v="1"/>
    <n v="31"/>
    <x v="226"/>
    <n v="902080"/>
    <n v="470"/>
    <n v="7.833333333333333"/>
    <n v="679"/>
    <n v="612512320"/>
  </r>
  <r>
    <x v="463"/>
    <x v="6"/>
    <x v="1"/>
    <x v="297"/>
    <x v="8"/>
    <x v="3"/>
    <n v="115"/>
    <x v="20"/>
    <n v="1"/>
    <x v="0"/>
    <n v="92"/>
    <x v="69"/>
    <n v="846472"/>
    <n v="2323"/>
    <n v="38.716666666666669"/>
    <n v="587"/>
    <n v="496879064"/>
  </r>
  <r>
    <x v="463"/>
    <x v="6"/>
    <x v="1"/>
    <x v="215"/>
    <x v="0"/>
    <x v="5"/>
    <n v="112"/>
    <x v="16"/>
    <n v="3"/>
    <x v="2"/>
    <n v="55"/>
    <x v="43"/>
    <n v="825031"/>
    <n v="1775"/>
    <n v="29.583333333333332"/>
    <n v="670"/>
    <n v="552770770"/>
  </r>
  <r>
    <x v="463"/>
    <x v="6"/>
    <x v="1"/>
    <x v="135"/>
    <x v="3"/>
    <x v="3"/>
    <n v="120"/>
    <x v="3"/>
    <n v="3"/>
    <x v="2"/>
    <n v="125"/>
    <x v="205"/>
    <n v="812567"/>
    <n v="3273"/>
    <n v="54.55"/>
    <n v="580"/>
    <n v="471288860"/>
  </r>
  <r>
    <x v="463"/>
    <x v="6"/>
    <x v="1"/>
    <x v="207"/>
    <x v="19"/>
    <x v="5"/>
    <n v="118"/>
    <x v="6"/>
    <n v="2"/>
    <x v="1"/>
    <n v="179"/>
    <x v="11"/>
    <n v="797927"/>
    <n v="3776"/>
    <n v="62.93333333333333"/>
    <n v="660"/>
    <n v="526631820"/>
  </r>
  <r>
    <x v="463"/>
    <x v="6"/>
    <x v="1"/>
    <x v="207"/>
    <x v="27"/>
    <x v="4"/>
    <n v="117"/>
    <x v="12"/>
    <n v="1"/>
    <x v="0"/>
    <n v="128"/>
    <x v="172"/>
    <n v="616997"/>
    <n v="4665"/>
    <n v="77.75"/>
    <n v="397"/>
    <n v="244947809"/>
  </r>
  <r>
    <x v="463"/>
    <x v="6"/>
    <x v="1"/>
    <x v="68"/>
    <x v="26"/>
    <x v="3"/>
    <n v="119"/>
    <x v="1"/>
    <n v="3"/>
    <x v="2"/>
    <n v="246"/>
    <x v="37"/>
    <n v="255408"/>
    <n v="4782"/>
    <n v="79.7"/>
    <n v="368"/>
    <n v="93990144"/>
  </r>
  <r>
    <x v="464"/>
    <x v="6"/>
    <x v="1"/>
    <x v="158"/>
    <x v="25"/>
    <x v="1"/>
    <n v="121"/>
    <x v="21"/>
    <n v="1"/>
    <x v="0"/>
    <n v="206"/>
    <x v="188"/>
    <n v="523594"/>
    <n v="3836"/>
    <n v="63.93333333333333"/>
    <n v="462"/>
    <n v="241900428"/>
  </r>
  <r>
    <x v="465"/>
    <x v="6"/>
    <x v="1"/>
    <x v="203"/>
    <x v="5"/>
    <x v="3"/>
    <n v="115"/>
    <x v="20"/>
    <n v="2"/>
    <x v="1"/>
    <n v="40"/>
    <x v="80"/>
    <n v="947313"/>
    <n v="3310"/>
    <n v="55.166666666666664"/>
    <n v="422"/>
    <n v="399766086"/>
  </r>
  <r>
    <x v="465"/>
    <x v="6"/>
    <x v="1"/>
    <x v="111"/>
    <x v="0"/>
    <x v="5"/>
    <n v="118"/>
    <x v="6"/>
    <n v="3"/>
    <x v="2"/>
    <n v="245"/>
    <x v="149"/>
    <n v="930956"/>
    <n v="449"/>
    <n v="7.4833333333333334"/>
    <n v="696"/>
    <n v="647945376"/>
  </r>
  <r>
    <x v="465"/>
    <x v="6"/>
    <x v="1"/>
    <x v="232"/>
    <x v="28"/>
    <x v="5"/>
    <n v="112"/>
    <x v="16"/>
    <n v="1"/>
    <x v="0"/>
    <n v="97"/>
    <x v="181"/>
    <n v="315605"/>
    <n v="4962"/>
    <n v="82.7"/>
    <n v="304"/>
    <n v="95943920"/>
  </r>
  <r>
    <x v="466"/>
    <x v="6"/>
    <x v="1"/>
    <x v="228"/>
    <x v="25"/>
    <x v="0"/>
    <n v="126"/>
    <x v="10"/>
    <n v="3"/>
    <x v="2"/>
    <n v="33"/>
    <x v="20"/>
    <n v="851947"/>
    <n v="1424"/>
    <n v="23.733333333333334"/>
    <n v="539"/>
    <n v="459199433"/>
  </r>
  <r>
    <x v="466"/>
    <x v="6"/>
    <x v="1"/>
    <x v="129"/>
    <x v="14"/>
    <x v="0"/>
    <n v="124"/>
    <x v="4"/>
    <n v="3"/>
    <x v="2"/>
    <n v="123"/>
    <x v="61"/>
    <n v="89703"/>
    <n v="2619"/>
    <n v="43.65"/>
    <n v="666"/>
    <n v="59742198"/>
  </r>
  <r>
    <x v="467"/>
    <x v="6"/>
    <x v="1"/>
    <x v="309"/>
    <x v="3"/>
    <x v="5"/>
    <n v="126"/>
    <x v="10"/>
    <n v="3"/>
    <x v="2"/>
    <n v="141"/>
    <x v="248"/>
    <n v="263213"/>
    <n v="185"/>
    <n v="3.0833333333333335"/>
    <n v="590"/>
    <n v="155295670"/>
  </r>
  <r>
    <x v="468"/>
    <x v="7"/>
    <x v="1"/>
    <x v="270"/>
    <x v="5"/>
    <x v="4"/>
    <n v="118"/>
    <x v="6"/>
    <n v="1"/>
    <x v="0"/>
    <n v="189"/>
    <x v="132"/>
    <n v="874968"/>
    <n v="3281"/>
    <n v="54.68333333333333"/>
    <n v="513"/>
    <n v="448858584"/>
  </r>
  <r>
    <x v="468"/>
    <x v="7"/>
    <x v="1"/>
    <x v="165"/>
    <x v="11"/>
    <x v="5"/>
    <n v="118"/>
    <x v="6"/>
    <n v="3"/>
    <x v="2"/>
    <n v="213"/>
    <x v="151"/>
    <n v="659651"/>
    <n v="96"/>
    <n v="1.6"/>
    <n v="489"/>
    <n v="322569339"/>
  </r>
  <r>
    <x v="468"/>
    <x v="7"/>
    <x v="1"/>
    <x v="92"/>
    <x v="4"/>
    <x v="5"/>
    <n v="126"/>
    <x v="10"/>
    <n v="3"/>
    <x v="2"/>
    <n v="95"/>
    <x v="265"/>
    <n v="588268"/>
    <n v="957"/>
    <n v="15.95"/>
    <n v="376"/>
    <n v="221188768"/>
  </r>
  <r>
    <x v="468"/>
    <x v="7"/>
    <x v="1"/>
    <x v="309"/>
    <x v="17"/>
    <x v="1"/>
    <n v="123"/>
    <x v="15"/>
    <n v="3"/>
    <x v="2"/>
    <n v="210"/>
    <x v="206"/>
    <n v="544650"/>
    <n v="669"/>
    <n v="11.15"/>
    <n v="364"/>
    <n v="198252600"/>
  </r>
  <r>
    <x v="469"/>
    <x v="7"/>
    <x v="1"/>
    <x v="240"/>
    <x v="22"/>
    <x v="5"/>
    <n v="122"/>
    <x v="7"/>
    <n v="1"/>
    <x v="0"/>
    <n v="119"/>
    <x v="129"/>
    <n v="802868"/>
    <n v="2116"/>
    <n v="35.266666666666666"/>
    <n v="407"/>
    <n v="326767276"/>
  </r>
  <r>
    <x v="469"/>
    <x v="7"/>
    <x v="1"/>
    <x v="67"/>
    <x v="22"/>
    <x v="0"/>
    <n v="116"/>
    <x v="13"/>
    <n v="2"/>
    <x v="1"/>
    <n v="47"/>
    <x v="170"/>
    <n v="786289"/>
    <n v="4323"/>
    <n v="72.05"/>
    <n v="627"/>
    <n v="493003203"/>
  </r>
  <r>
    <x v="469"/>
    <x v="7"/>
    <x v="1"/>
    <x v="248"/>
    <x v="12"/>
    <x v="5"/>
    <n v="113"/>
    <x v="14"/>
    <n v="2"/>
    <x v="1"/>
    <n v="198"/>
    <x v="82"/>
    <n v="351911"/>
    <n v="4992"/>
    <n v="83.2"/>
    <n v="606"/>
    <n v="213258066"/>
  </r>
  <r>
    <x v="469"/>
    <x v="7"/>
    <x v="1"/>
    <x v="34"/>
    <x v="14"/>
    <x v="0"/>
    <n v="115"/>
    <x v="20"/>
    <n v="1"/>
    <x v="0"/>
    <n v="244"/>
    <x v="164"/>
    <n v="343998"/>
    <n v="4724"/>
    <n v="78.733333333333334"/>
    <n v="539"/>
    <n v="185414922"/>
  </r>
  <r>
    <x v="469"/>
    <x v="7"/>
    <x v="1"/>
    <x v="307"/>
    <x v="25"/>
    <x v="0"/>
    <n v="119"/>
    <x v="1"/>
    <n v="3"/>
    <x v="2"/>
    <n v="48"/>
    <x v="75"/>
    <n v="270304"/>
    <n v="757"/>
    <n v="12.616666666666667"/>
    <n v="453"/>
    <n v="122447712"/>
  </r>
  <r>
    <x v="469"/>
    <x v="7"/>
    <x v="1"/>
    <x v="10"/>
    <x v="6"/>
    <x v="0"/>
    <n v="130"/>
    <x v="19"/>
    <n v="3"/>
    <x v="2"/>
    <n v="23"/>
    <x v="184"/>
    <n v="228032"/>
    <n v="4955"/>
    <n v="82.583333333333329"/>
    <n v="460"/>
    <n v="104894720"/>
  </r>
  <r>
    <x v="469"/>
    <x v="7"/>
    <x v="1"/>
    <x v="94"/>
    <x v="26"/>
    <x v="0"/>
    <n v="127"/>
    <x v="8"/>
    <n v="3"/>
    <x v="2"/>
    <n v="258"/>
    <x v="169"/>
    <n v="1835"/>
    <n v="946"/>
    <n v="15.766666666666667"/>
    <n v="305"/>
    <n v="559675"/>
  </r>
  <r>
    <x v="470"/>
    <x v="7"/>
    <x v="1"/>
    <x v="73"/>
    <x v="28"/>
    <x v="4"/>
    <n v="126"/>
    <x v="10"/>
    <n v="2"/>
    <x v="1"/>
    <n v="259"/>
    <x v="190"/>
    <n v="876380"/>
    <n v="33"/>
    <n v="0.55000000000000004"/>
    <n v="510"/>
    <n v="446953800"/>
  </r>
  <r>
    <x v="470"/>
    <x v="7"/>
    <x v="1"/>
    <x v="181"/>
    <x v="25"/>
    <x v="4"/>
    <n v="127"/>
    <x v="8"/>
    <n v="2"/>
    <x v="1"/>
    <n v="154"/>
    <x v="3"/>
    <n v="857311"/>
    <n v="1457"/>
    <n v="24.283333333333335"/>
    <n v="518"/>
    <n v="444087098"/>
  </r>
  <r>
    <x v="470"/>
    <x v="7"/>
    <x v="1"/>
    <x v="267"/>
    <x v="28"/>
    <x v="4"/>
    <n v="116"/>
    <x v="13"/>
    <n v="2"/>
    <x v="1"/>
    <n v="81"/>
    <x v="157"/>
    <n v="813673"/>
    <n v="2635"/>
    <n v="43.916666666666664"/>
    <n v="557"/>
    <n v="453215861"/>
  </r>
  <r>
    <x v="470"/>
    <x v="7"/>
    <x v="1"/>
    <x v="99"/>
    <x v="14"/>
    <x v="4"/>
    <n v="131"/>
    <x v="17"/>
    <n v="1"/>
    <x v="0"/>
    <n v="94"/>
    <x v="124"/>
    <n v="763857"/>
    <n v="1678"/>
    <n v="27.966666666666665"/>
    <n v="617"/>
    <n v="471299769"/>
  </r>
  <r>
    <x v="470"/>
    <x v="7"/>
    <x v="1"/>
    <x v="178"/>
    <x v="28"/>
    <x v="1"/>
    <n v="129"/>
    <x v="0"/>
    <n v="3"/>
    <x v="2"/>
    <n v="144"/>
    <x v="10"/>
    <n v="579407"/>
    <n v="3070"/>
    <n v="51.166666666666664"/>
    <n v="542"/>
    <n v="314038594"/>
  </r>
  <r>
    <x v="470"/>
    <x v="7"/>
    <x v="1"/>
    <x v="109"/>
    <x v="13"/>
    <x v="4"/>
    <n v="131"/>
    <x v="17"/>
    <n v="2"/>
    <x v="1"/>
    <n v="146"/>
    <x v="22"/>
    <n v="384097"/>
    <n v="169"/>
    <n v="2.8166666666666669"/>
    <n v="528"/>
    <n v="202803216"/>
  </r>
  <r>
    <x v="470"/>
    <x v="7"/>
    <x v="1"/>
    <x v="139"/>
    <x v="17"/>
    <x v="4"/>
    <n v="127"/>
    <x v="8"/>
    <n v="2"/>
    <x v="1"/>
    <n v="52"/>
    <x v="228"/>
    <n v="262294"/>
    <n v="2710"/>
    <n v="45.166666666666664"/>
    <n v="333"/>
    <n v="87343902"/>
  </r>
  <r>
    <x v="470"/>
    <x v="7"/>
    <x v="1"/>
    <x v="20"/>
    <x v="21"/>
    <x v="5"/>
    <n v="123"/>
    <x v="15"/>
    <n v="1"/>
    <x v="0"/>
    <n v="224"/>
    <x v="140"/>
    <n v="227301"/>
    <n v="404"/>
    <n v="6.7333333333333334"/>
    <n v="417"/>
    <n v="94784517"/>
  </r>
  <r>
    <x v="470"/>
    <x v="7"/>
    <x v="1"/>
    <x v="242"/>
    <x v="27"/>
    <x v="4"/>
    <n v="132"/>
    <x v="18"/>
    <n v="3"/>
    <x v="2"/>
    <n v="129"/>
    <x v="191"/>
    <n v="77113"/>
    <n v="2389"/>
    <n v="39.81666666666667"/>
    <n v="374"/>
    <n v="28840262"/>
  </r>
  <r>
    <x v="471"/>
    <x v="7"/>
    <x v="1"/>
    <x v="67"/>
    <x v="23"/>
    <x v="4"/>
    <n v="118"/>
    <x v="6"/>
    <n v="3"/>
    <x v="2"/>
    <n v="155"/>
    <x v="73"/>
    <n v="865286"/>
    <n v="1281"/>
    <n v="21.35"/>
    <n v="437"/>
    <n v="378129982"/>
  </r>
  <r>
    <x v="471"/>
    <x v="7"/>
    <x v="1"/>
    <x v="59"/>
    <x v="6"/>
    <x v="0"/>
    <n v="132"/>
    <x v="18"/>
    <n v="1"/>
    <x v="0"/>
    <n v="259"/>
    <x v="190"/>
    <n v="825997"/>
    <n v="1698"/>
    <n v="28.3"/>
    <n v="365"/>
    <n v="301488905"/>
  </r>
  <r>
    <x v="471"/>
    <x v="7"/>
    <x v="1"/>
    <x v="255"/>
    <x v="3"/>
    <x v="5"/>
    <n v="118"/>
    <x v="6"/>
    <n v="1"/>
    <x v="0"/>
    <n v="177"/>
    <x v="137"/>
    <n v="806883"/>
    <n v="1042"/>
    <n v="17.366666666666667"/>
    <n v="499"/>
    <n v="402634617"/>
  </r>
  <r>
    <x v="471"/>
    <x v="7"/>
    <x v="1"/>
    <x v="299"/>
    <x v="13"/>
    <x v="4"/>
    <n v="120"/>
    <x v="3"/>
    <n v="2"/>
    <x v="1"/>
    <n v="53"/>
    <x v="116"/>
    <n v="788715"/>
    <n v="635"/>
    <n v="10.583333333333334"/>
    <n v="355"/>
    <n v="279993825"/>
  </r>
  <r>
    <x v="471"/>
    <x v="7"/>
    <x v="1"/>
    <x v="147"/>
    <x v="27"/>
    <x v="4"/>
    <n v="124"/>
    <x v="4"/>
    <n v="3"/>
    <x v="2"/>
    <n v="261"/>
    <x v="146"/>
    <n v="759213"/>
    <n v="1840"/>
    <n v="30.666666666666668"/>
    <n v="537"/>
    <n v="407697381"/>
  </r>
  <r>
    <x v="471"/>
    <x v="7"/>
    <x v="1"/>
    <x v="84"/>
    <x v="18"/>
    <x v="4"/>
    <n v="132"/>
    <x v="18"/>
    <n v="2"/>
    <x v="1"/>
    <n v="53"/>
    <x v="116"/>
    <n v="686384"/>
    <n v="4084"/>
    <n v="68.066666666666663"/>
    <n v="469"/>
    <n v="321914096"/>
  </r>
  <r>
    <x v="471"/>
    <x v="7"/>
    <x v="1"/>
    <x v="94"/>
    <x v="23"/>
    <x v="0"/>
    <n v="126"/>
    <x v="10"/>
    <n v="2"/>
    <x v="1"/>
    <n v="245"/>
    <x v="149"/>
    <n v="606210"/>
    <n v="1411"/>
    <n v="23.516666666666666"/>
    <n v="656"/>
    <n v="397673760"/>
  </r>
  <r>
    <x v="471"/>
    <x v="7"/>
    <x v="1"/>
    <x v="259"/>
    <x v="19"/>
    <x v="0"/>
    <n v="133"/>
    <x v="5"/>
    <n v="2"/>
    <x v="1"/>
    <n v="128"/>
    <x v="172"/>
    <n v="552896"/>
    <n v="1262"/>
    <n v="21.033333333333335"/>
    <n v="656"/>
    <n v="362699776"/>
  </r>
  <r>
    <x v="471"/>
    <x v="7"/>
    <x v="1"/>
    <x v="154"/>
    <x v="10"/>
    <x v="4"/>
    <n v="121"/>
    <x v="21"/>
    <n v="1"/>
    <x v="0"/>
    <n v="140"/>
    <x v="123"/>
    <n v="530552"/>
    <n v="3008"/>
    <n v="50.133333333333333"/>
    <n v="677"/>
    <n v="359183704"/>
  </r>
  <r>
    <x v="471"/>
    <x v="7"/>
    <x v="1"/>
    <x v="195"/>
    <x v="2"/>
    <x v="4"/>
    <n v="131"/>
    <x v="17"/>
    <n v="3"/>
    <x v="2"/>
    <n v="138"/>
    <x v="256"/>
    <n v="479515"/>
    <n v="4669"/>
    <n v="77.816666666666663"/>
    <n v="651"/>
    <n v="312164265"/>
  </r>
  <r>
    <x v="471"/>
    <x v="7"/>
    <x v="1"/>
    <x v="16"/>
    <x v="7"/>
    <x v="0"/>
    <n v="130"/>
    <x v="19"/>
    <n v="3"/>
    <x v="2"/>
    <n v="43"/>
    <x v="210"/>
    <n v="413626"/>
    <n v="1659"/>
    <n v="27.65"/>
    <n v="414"/>
    <n v="171241164"/>
  </r>
  <r>
    <x v="471"/>
    <x v="7"/>
    <x v="1"/>
    <x v="183"/>
    <x v="25"/>
    <x v="4"/>
    <n v="112"/>
    <x v="16"/>
    <n v="2"/>
    <x v="1"/>
    <n v="77"/>
    <x v="58"/>
    <n v="345612"/>
    <n v="2972"/>
    <n v="49.533333333333331"/>
    <n v="390"/>
    <n v="134788680"/>
  </r>
  <r>
    <x v="471"/>
    <x v="7"/>
    <x v="1"/>
    <x v="158"/>
    <x v="18"/>
    <x v="5"/>
    <n v="121"/>
    <x v="21"/>
    <n v="3"/>
    <x v="2"/>
    <n v="44"/>
    <x v="46"/>
    <n v="315646"/>
    <n v="2238"/>
    <n v="37.299999999999997"/>
    <n v="420"/>
    <n v="132571320"/>
  </r>
  <r>
    <x v="471"/>
    <x v="7"/>
    <x v="1"/>
    <x v="178"/>
    <x v="7"/>
    <x v="4"/>
    <n v="122"/>
    <x v="7"/>
    <n v="1"/>
    <x v="0"/>
    <n v="111"/>
    <x v="49"/>
    <n v="270431"/>
    <n v="1022"/>
    <n v="17.033333333333335"/>
    <n v="560"/>
    <n v="151441360"/>
  </r>
  <r>
    <x v="471"/>
    <x v="7"/>
    <x v="1"/>
    <x v="257"/>
    <x v="1"/>
    <x v="4"/>
    <n v="119"/>
    <x v="1"/>
    <n v="2"/>
    <x v="1"/>
    <n v="62"/>
    <x v="60"/>
    <n v="209353"/>
    <n v="203"/>
    <n v="3.3833333333333333"/>
    <n v="353"/>
    <n v="73901609"/>
  </r>
  <r>
    <x v="471"/>
    <x v="7"/>
    <x v="1"/>
    <x v="228"/>
    <x v="24"/>
    <x v="4"/>
    <n v="124"/>
    <x v="4"/>
    <n v="2"/>
    <x v="1"/>
    <n v="267"/>
    <x v="15"/>
    <n v="200675"/>
    <n v="3537"/>
    <n v="58.95"/>
    <n v="677"/>
    <n v="135856975"/>
  </r>
  <r>
    <x v="471"/>
    <x v="7"/>
    <x v="1"/>
    <x v="63"/>
    <x v="22"/>
    <x v="4"/>
    <n v="126"/>
    <x v="10"/>
    <n v="1"/>
    <x v="0"/>
    <n v="245"/>
    <x v="149"/>
    <n v="158449"/>
    <n v="3107"/>
    <n v="51.783333333333331"/>
    <n v="493"/>
    <n v="78115357"/>
  </r>
  <r>
    <x v="471"/>
    <x v="7"/>
    <x v="1"/>
    <x v="303"/>
    <x v="22"/>
    <x v="3"/>
    <n v="132"/>
    <x v="18"/>
    <n v="2"/>
    <x v="1"/>
    <n v="133"/>
    <x v="4"/>
    <n v="155465"/>
    <n v="1904"/>
    <n v="31.733333333333334"/>
    <n v="366"/>
    <n v="56900190"/>
  </r>
  <r>
    <x v="471"/>
    <x v="7"/>
    <x v="1"/>
    <x v="136"/>
    <x v="4"/>
    <x v="3"/>
    <n v="126"/>
    <x v="10"/>
    <n v="3"/>
    <x v="2"/>
    <n v="143"/>
    <x v="111"/>
    <n v="88812"/>
    <n v="528"/>
    <n v="8.8000000000000007"/>
    <n v="285"/>
    <n v="25311420"/>
  </r>
  <r>
    <x v="471"/>
    <x v="7"/>
    <x v="1"/>
    <x v="302"/>
    <x v="21"/>
    <x v="5"/>
    <n v="120"/>
    <x v="3"/>
    <n v="3"/>
    <x v="2"/>
    <n v="249"/>
    <x v="121"/>
    <n v="14303"/>
    <n v="4612"/>
    <n v="76.86666666666666"/>
    <n v="514"/>
    <n v="7351742"/>
  </r>
  <r>
    <x v="472"/>
    <x v="7"/>
    <x v="1"/>
    <x v="238"/>
    <x v="4"/>
    <x v="5"/>
    <n v="133"/>
    <x v="5"/>
    <n v="3"/>
    <x v="2"/>
    <n v="208"/>
    <x v="26"/>
    <n v="964797"/>
    <n v="8"/>
    <n v="0.13333333333333333"/>
    <n v="694"/>
    <n v="669569118"/>
  </r>
  <r>
    <x v="472"/>
    <x v="7"/>
    <x v="1"/>
    <x v="118"/>
    <x v="19"/>
    <x v="4"/>
    <n v="112"/>
    <x v="16"/>
    <n v="3"/>
    <x v="2"/>
    <n v="165"/>
    <x v="208"/>
    <n v="946375"/>
    <n v="3927"/>
    <n v="65.45"/>
    <n v="594"/>
    <n v="562146750"/>
  </r>
  <r>
    <x v="472"/>
    <x v="7"/>
    <x v="1"/>
    <x v="220"/>
    <x v="20"/>
    <x v="4"/>
    <n v="125"/>
    <x v="2"/>
    <n v="2"/>
    <x v="1"/>
    <n v="156"/>
    <x v="261"/>
    <n v="835309"/>
    <n v="4731"/>
    <n v="78.849999999999994"/>
    <n v="354"/>
    <n v="295699386"/>
  </r>
  <r>
    <x v="472"/>
    <x v="7"/>
    <x v="1"/>
    <x v="121"/>
    <x v="10"/>
    <x v="4"/>
    <n v="128"/>
    <x v="11"/>
    <n v="1"/>
    <x v="0"/>
    <n v="257"/>
    <x v="142"/>
    <n v="652679"/>
    <n v="2657"/>
    <n v="44.283333333333331"/>
    <n v="426"/>
    <n v="278041254"/>
  </r>
  <r>
    <x v="472"/>
    <x v="7"/>
    <x v="1"/>
    <x v="8"/>
    <x v="22"/>
    <x v="3"/>
    <n v="126"/>
    <x v="10"/>
    <n v="3"/>
    <x v="2"/>
    <n v="201"/>
    <x v="118"/>
    <n v="584104"/>
    <n v="691"/>
    <n v="11.516666666666667"/>
    <n v="543"/>
    <n v="317168472"/>
  </r>
  <r>
    <x v="472"/>
    <x v="7"/>
    <x v="1"/>
    <x v="51"/>
    <x v="18"/>
    <x v="3"/>
    <n v="127"/>
    <x v="8"/>
    <n v="3"/>
    <x v="2"/>
    <n v="48"/>
    <x v="75"/>
    <n v="557356"/>
    <n v="2548"/>
    <n v="42.466666666666669"/>
    <n v="668"/>
    <n v="372313808"/>
  </r>
  <r>
    <x v="472"/>
    <x v="7"/>
    <x v="1"/>
    <x v="183"/>
    <x v="27"/>
    <x v="3"/>
    <n v="113"/>
    <x v="14"/>
    <n v="1"/>
    <x v="0"/>
    <n v="108"/>
    <x v="214"/>
    <n v="349732"/>
    <n v="1216"/>
    <n v="20.266666666666666"/>
    <n v="286"/>
    <n v="100023352"/>
  </r>
  <r>
    <x v="472"/>
    <x v="7"/>
    <x v="1"/>
    <x v="25"/>
    <x v="9"/>
    <x v="3"/>
    <n v="116"/>
    <x v="13"/>
    <n v="3"/>
    <x v="2"/>
    <n v="29"/>
    <x v="171"/>
    <n v="254067"/>
    <n v="4539"/>
    <n v="75.650000000000006"/>
    <n v="543"/>
    <n v="137958381"/>
  </r>
  <r>
    <x v="473"/>
    <x v="7"/>
    <x v="1"/>
    <x v="46"/>
    <x v="27"/>
    <x v="4"/>
    <n v="128"/>
    <x v="11"/>
    <n v="2"/>
    <x v="1"/>
    <n v="17"/>
    <x v="177"/>
    <n v="809701"/>
    <n v="1079"/>
    <n v="17.983333333333334"/>
    <n v="508"/>
    <n v="411328108"/>
  </r>
  <r>
    <x v="473"/>
    <x v="7"/>
    <x v="1"/>
    <x v="130"/>
    <x v="20"/>
    <x v="3"/>
    <n v="120"/>
    <x v="3"/>
    <n v="2"/>
    <x v="1"/>
    <n v="161"/>
    <x v="110"/>
    <n v="679250"/>
    <n v="1994"/>
    <n v="33.233333333333334"/>
    <n v="625"/>
    <n v="424531250"/>
  </r>
  <r>
    <x v="473"/>
    <x v="7"/>
    <x v="1"/>
    <x v="48"/>
    <x v="15"/>
    <x v="3"/>
    <n v="122"/>
    <x v="7"/>
    <n v="3"/>
    <x v="2"/>
    <n v="51"/>
    <x v="245"/>
    <n v="534582"/>
    <n v="1529"/>
    <n v="25.483333333333334"/>
    <n v="374"/>
    <n v="199933668"/>
  </r>
  <r>
    <x v="474"/>
    <x v="7"/>
    <x v="1"/>
    <x v="277"/>
    <x v="6"/>
    <x v="3"/>
    <n v="119"/>
    <x v="1"/>
    <n v="3"/>
    <x v="2"/>
    <n v="126"/>
    <x v="211"/>
    <n v="654457"/>
    <n v="4418"/>
    <n v="73.63333333333334"/>
    <n v="671"/>
    <n v="439140647"/>
  </r>
  <r>
    <x v="474"/>
    <x v="7"/>
    <x v="1"/>
    <x v="314"/>
    <x v="20"/>
    <x v="3"/>
    <n v="116"/>
    <x v="13"/>
    <n v="1"/>
    <x v="0"/>
    <n v="39"/>
    <x v="185"/>
    <n v="615797"/>
    <n v="3536"/>
    <n v="58.93333333333333"/>
    <n v="418"/>
    <n v="257403146"/>
  </r>
  <r>
    <x v="474"/>
    <x v="7"/>
    <x v="1"/>
    <x v="187"/>
    <x v="19"/>
    <x v="3"/>
    <n v="119"/>
    <x v="1"/>
    <n v="2"/>
    <x v="1"/>
    <n v="198"/>
    <x v="82"/>
    <n v="601716"/>
    <n v="1493"/>
    <n v="24.883333333333333"/>
    <n v="462"/>
    <n v="277992792"/>
  </r>
  <r>
    <x v="475"/>
    <x v="7"/>
    <x v="1"/>
    <x v="244"/>
    <x v="21"/>
    <x v="4"/>
    <n v="124"/>
    <x v="4"/>
    <n v="1"/>
    <x v="0"/>
    <n v="253"/>
    <x v="235"/>
    <n v="838801"/>
    <n v="1838"/>
    <n v="30.633333333333333"/>
    <n v="395"/>
    <n v="331326395"/>
  </r>
  <r>
    <x v="475"/>
    <x v="7"/>
    <x v="1"/>
    <x v="105"/>
    <x v="16"/>
    <x v="4"/>
    <n v="129"/>
    <x v="0"/>
    <n v="1"/>
    <x v="0"/>
    <n v="100"/>
    <x v="36"/>
    <n v="815366"/>
    <n v="4790"/>
    <n v="79.833333333333329"/>
    <n v="283"/>
    <n v="230748578"/>
  </r>
  <r>
    <x v="475"/>
    <x v="7"/>
    <x v="1"/>
    <x v="308"/>
    <x v="9"/>
    <x v="4"/>
    <n v="126"/>
    <x v="10"/>
    <n v="2"/>
    <x v="1"/>
    <n v="57"/>
    <x v="163"/>
    <n v="799872"/>
    <n v="3191"/>
    <n v="53.18333333333333"/>
    <n v="565"/>
    <n v="451927680"/>
  </r>
  <r>
    <x v="475"/>
    <x v="7"/>
    <x v="1"/>
    <x v="284"/>
    <x v="8"/>
    <x v="3"/>
    <n v="114"/>
    <x v="9"/>
    <n v="2"/>
    <x v="1"/>
    <n v="101"/>
    <x v="92"/>
    <n v="796049"/>
    <n v="4504"/>
    <n v="75.066666666666663"/>
    <n v="437"/>
    <n v="347873413"/>
  </r>
  <r>
    <x v="475"/>
    <x v="7"/>
    <x v="1"/>
    <x v="246"/>
    <x v="28"/>
    <x v="3"/>
    <n v="123"/>
    <x v="15"/>
    <n v="3"/>
    <x v="2"/>
    <n v="220"/>
    <x v="104"/>
    <n v="685566"/>
    <n v="2012"/>
    <n v="33.533333333333331"/>
    <n v="493"/>
    <n v="337984038"/>
  </r>
  <r>
    <x v="475"/>
    <x v="7"/>
    <x v="1"/>
    <x v="192"/>
    <x v="11"/>
    <x v="2"/>
    <n v="126"/>
    <x v="10"/>
    <n v="2"/>
    <x v="1"/>
    <n v="55"/>
    <x v="43"/>
    <n v="365201"/>
    <n v="3523"/>
    <n v="58.716666666666669"/>
    <n v="543"/>
    <n v="198304143"/>
  </r>
  <r>
    <x v="475"/>
    <x v="7"/>
    <x v="1"/>
    <x v="285"/>
    <x v="5"/>
    <x v="2"/>
    <n v="112"/>
    <x v="16"/>
    <n v="3"/>
    <x v="2"/>
    <n v="5"/>
    <x v="224"/>
    <n v="259990"/>
    <n v="3181"/>
    <n v="53.016666666666666"/>
    <n v="556"/>
    <n v="144554440"/>
  </r>
  <r>
    <x v="475"/>
    <x v="7"/>
    <x v="1"/>
    <x v="234"/>
    <x v="23"/>
    <x v="2"/>
    <n v="125"/>
    <x v="2"/>
    <n v="3"/>
    <x v="2"/>
    <n v="264"/>
    <x v="9"/>
    <n v="206335"/>
    <n v="697"/>
    <n v="11.616666666666667"/>
    <n v="683"/>
    <n v="140926805"/>
  </r>
  <r>
    <x v="475"/>
    <x v="7"/>
    <x v="1"/>
    <x v="309"/>
    <x v="14"/>
    <x v="2"/>
    <n v="127"/>
    <x v="8"/>
    <n v="2"/>
    <x v="1"/>
    <n v="242"/>
    <x v="105"/>
    <n v="103491"/>
    <n v="2296"/>
    <n v="38.266666666666666"/>
    <n v="610"/>
    <n v="63129510"/>
  </r>
  <r>
    <x v="476"/>
    <x v="7"/>
    <x v="1"/>
    <x v="125"/>
    <x v="4"/>
    <x v="4"/>
    <n v="118"/>
    <x v="6"/>
    <n v="3"/>
    <x v="2"/>
    <n v="243"/>
    <x v="187"/>
    <n v="841204"/>
    <n v="3380"/>
    <n v="56.333333333333336"/>
    <n v="460"/>
    <n v="386953840"/>
  </r>
  <r>
    <x v="476"/>
    <x v="7"/>
    <x v="1"/>
    <x v="167"/>
    <x v="7"/>
    <x v="4"/>
    <n v="132"/>
    <x v="18"/>
    <n v="3"/>
    <x v="2"/>
    <n v="87"/>
    <x v="122"/>
    <n v="475994"/>
    <n v="1885"/>
    <n v="31.416666666666668"/>
    <n v="667"/>
    <n v="317487998"/>
  </r>
  <r>
    <x v="476"/>
    <x v="7"/>
    <x v="1"/>
    <x v="148"/>
    <x v="1"/>
    <x v="5"/>
    <n v="112"/>
    <x v="16"/>
    <n v="3"/>
    <x v="2"/>
    <n v="157"/>
    <x v="233"/>
    <n v="398702"/>
    <n v="168"/>
    <n v="2.8"/>
    <n v="422"/>
    <n v="168252244"/>
  </r>
  <r>
    <x v="476"/>
    <x v="7"/>
    <x v="1"/>
    <x v="115"/>
    <x v="21"/>
    <x v="5"/>
    <n v="116"/>
    <x v="13"/>
    <n v="2"/>
    <x v="1"/>
    <n v="171"/>
    <x v="156"/>
    <n v="324434"/>
    <n v="1660"/>
    <n v="27.666666666666668"/>
    <n v="348"/>
    <n v="112903032"/>
  </r>
  <r>
    <x v="477"/>
    <x v="7"/>
    <x v="1"/>
    <x v="227"/>
    <x v="29"/>
    <x v="1"/>
    <n v="121"/>
    <x v="21"/>
    <n v="2"/>
    <x v="1"/>
    <n v="104"/>
    <x v="83"/>
    <n v="977894"/>
    <n v="4731"/>
    <n v="78.849999999999994"/>
    <n v="527"/>
    <n v="515350138"/>
  </r>
  <r>
    <x v="477"/>
    <x v="7"/>
    <x v="1"/>
    <x v="203"/>
    <x v="25"/>
    <x v="4"/>
    <n v="115"/>
    <x v="20"/>
    <n v="3"/>
    <x v="2"/>
    <n v="104"/>
    <x v="83"/>
    <n v="925128"/>
    <n v="3095"/>
    <n v="51.583333333333336"/>
    <n v="634"/>
    <n v="586531152"/>
  </r>
  <r>
    <x v="477"/>
    <x v="7"/>
    <x v="1"/>
    <x v="170"/>
    <x v="13"/>
    <x v="3"/>
    <n v="128"/>
    <x v="11"/>
    <n v="3"/>
    <x v="2"/>
    <n v="33"/>
    <x v="20"/>
    <n v="400360"/>
    <n v="3566"/>
    <n v="59.43333333333333"/>
    <n v="456"/>
    <n v="182564160"/>
  </r>
  <r>
    <x v="477"/>
    <x v="7"/>
    <x v="1"/>
    <x v="158"/>
    <x v="2"/>
    <x v="3"/>
    <n v="127"/>
    <x v="8"/>
    <n v="1"/>
    <x v="0"/>
    <n v="252"/>
    <x v="24"/>
    <n v="352844"/>
    <n v="1730"/>
    <n v="28.833333333333332"/>
    <n v="626"/>
    <n v="220880344"/>
  </r>
  <r>
    <x v="477"/>
    <x v="7"/>
    <x v="1"/>
    <x v="249"/>
    <x v="21"/>
    <x v="3"/>
    <n v="113"/>
    <x v="14"/>
    <n v="3"/>
    <x v="2"/>
    <n v="240"/>
    <x v="95"/>
    <n v="297723"/>
    <n v="3908"/>
    <n v="65.13333333333334"/>
    <n v="528"/>
    <n v="157197744"/>
  </r>
  <r>
    <x v="477"/>
    <x v="7"/>
    <x v="1"/>
    <x v="182"/>
    <x v="0"/>
    <x v="3"/>
    <n v="131"/>
    <x v="17"/>
    <n v="3"/>
    <x v="2"/>
    <n v="158"/>
    <x v="86"/>
    <n v="177271"/>
    <n v="1847"/>
    <n v="30.783333333333335"/>
    <n v="440"/>
    <n v="77999240"/>
  </r>
  <r>
    <x v="477"/>
    <x v="7"/>
    <x v="1"/>
    <x v="73"/>
    <x v="10"/>
    <x v="3"/>
    <n v="129"/>
    <x v="0"/>
    <n v="2"/>
    <x v="1"/>
    <n v="122"/>
    <x v="166"/>
    <n v="161819"/>
    <n v="4626"/>
    <n v="77.099999999999994"/>
    <n v="335"/>
    <n v="54209365"/>
  </r>
  <r>
    <x v="477"/>
    <x v="7"/>
    <x v="1"/>
    <x v="9"/>
    <x v="22"/>
    <x v="4"/>
    <n v="130"/>
    <x v="19"/>
    <n v="3"/>
    <x v="2"/>
    <n v="97"/>
    <x v="181"/>
    <n v="154742"/>
    <n v="2368"/>
    <n v="39.466666666666669"/>
    <n v="513"/>
    <n v="79382646"/>
  </r>
  <r>
    <x v="477"/>
    <x v="7"/>
    <x v="1"/>
    <x v="84"/>
    <x v="21"/>
    <x v="3"/>
    <n v="121"/>
    <x v="21"/>
    <n v="3"/>
    <x v="2"/>
    <n v="108"/>
    <x v="214"/>
    <n v="50833"/>
    <n v="2875"/>
    <n v="47.916666666666664"/>
    <n v="518"/>
    <n v="26331494"/>
  </r>
  <r>
    <x v="478"/>
    <x v="7"/>
    <x v="1"/>
    <x v="51"/>
    <x v="8"/>
    <x v="0"/>
    <n v="125"/>
    <x v="2"/>
    <n v="1"/>
    <x v="0"/>
    <n v="240"/>
    <x v="95"/>
    <n v="955960"/>
    <n v="1669"/>
    <n v="27.816666666666666"/>
    <n v="504"/>
    <n v="481803840"/>
  </r>
  <r>
    <x v="478"/>
    <x v="7"/>
    <x v="1"/>
    <x v="182"/>
    <x v="8"/>
    <x v="0"/>
    <n v="129"/>
    <x v="0"/>
    <n v="2"/>
    <x v="1"/>
    <n v="64"/>
    <x v="199"/>
    <n v="829224"/>
    <n v="3548"/>
    <n v="59.133333333333333"/>
    <n v="625"/>
    <n v="518265000"/>
  </r>
  <r>
    <x v="478"/>
    <x v="7"/>
    <x v="1"/>
    <x v="266"/>
    <x v="24"/>
    <x v="0"/>
    <n v="130"/>
    <x v="19"/>
    <n v="2"/>
    <x v="1"/>
    <n v="133"/>
    <x v="4"/>
    <n v="564909"/>
    <n v="3308"/>
    <n v="55.133333333333333"/>
    <n v="548"/>
    <n v="309570132"/>
  </r>
  <r>
    <x v="478"/>
    <x v="7"/>
    <x v="1"/>
    <x v="112"/>
    <x v="17"/>
    <x v="0"/>
    <n v="130"/>
    <x v="19"/>
    <n v="2"/>
    <x v="1"/>
    <n v="171"/>
    <x v="156"/>
    <n v="505640"/>
    <n v="1356"/>
    <n v="22.6"/>
    <n v="408"/>
    <n v="206301120"/>
  </r>
  <r>
    <x v="478"/>
    <x v="7"/>
    <x v="1"/>
    <x v="150"/>
    <x v="23"/>
    <x v="4"/>
    <n v="128"/>
    <x v="11"/>
    <n v="1"/>
    <x v="0"/>
    <n v="103"/>
    <x v="14"/>
    <n v="444591"/>
    <n v="3829"/>
    <n v="63.81666666666667"/>
    <n v="675"/>
    <n v="300098925"/>
  </r>
  <r>
    <x v="478"/>
    <x v="7"/>
    <x v="1"/>
    <x v="150"/>
    <x v="1"/>
    <x v="0"/>
    <n v="112"/>
    <x v="16"/>
    <n v="2"/>
    <x v="1"/>
    <n v="153"/>
    <x v="147"/>
    <n v="153697"/>
    <n v="2296"/>
    <n v="38.266666666666666"/>
    <n v="572"/>
    <n v="87914684"/>
  </r>
  <r>
    <x v="478"/>
    <x v="7"/>
    <x v="1"/>
    <x v="113"/>
    <x v="22"/>
    <x v="0"/>
    <n v="124"/>
    <x v="4"/>
    <n v="3"/>
    <x v="2"/>
    <n v="253"/>
    <x v="235"/>
    <n v="120759"/>
    <n v="2203"/>
    <n v="36.716666666666669"/>
    <n v="538"/>
    <n v="64968342"/>
  </r>
  <r>
    <x v="479"/>
    <x v="7"/>
    <x v="1"/>
    <x v="116"/>
    <x v="21"/>
    <x v="4"/>
    <n v="132"/>
    <x v="18"/>
    <n v="2"/>
    <x v="1"/>
    <n v="49"/>
    <x v="154"/>
    <n v="205360"/>
    <n v="2208"/>
    <n v="36.799999999999997"/>
    <n v="608"/>
    <n v="124858880"/>
  </r>
  <r>
    <x v="479"/>
    <x v="7"/>
    <x v="1"/>
    <x v="148"/>
    <x v="0"/>
    <x v="4"/>
    <n v="132"/>
    <x v="18"/>
    <n v="3"/>
    <x v="2"/>
    <n v="217"/>
    <x v="56"/>
    <n v="86330"/>
    <n v="2001"/>
    <n v="33.35"/>
    <n v="466"/>
    <n v="40229780"/>
  </r>
  <r>
    <x v="479"/>
    <x v="7"/>
    <x v="1"/>
    <x v="284"/>
    <x v="28"/>
    <x v="5"/>
    <n v="116"/>
    <x v="13"/>
    <n v="2"/>
    <x v="1"/>
    <n v="257"/>
    <x v="142"/>
    <n v="21784"/>
    <n v="2839"/>
    <n v="47.31666666666667"/>
    <n v="504"/>
    <n v="10979136"/>
  </r>
  <r>
    <x v="480"/>
    <x v="7"/>
    <x v="1"/>
    <x v="184"/>
    <x v="0"/>
    <x v="4"/>
    <n v="115"/>
    <x v="20"/>
    <n v="3"/>
    <x v="2"/>
    <n v="74"/>
    <x v="173"/>
    <n v="903864"/>
    <n v="3829"/>
    <n v="63.81666666666667"/>
    <n v="283"/>
    <n v="255793512"/>
  </r>
  <r>
    <x v="480"/>
    <x v="7"/>
    <x v="1"/>
    <x v="13"/>
    <x v="10"/>
    <x v="1"/>
    <n v="115"/>
    <x v="20"/>
    <n v="2"/>
    <x v="1"/>
    <n v="110"/>
    <x v="17"/>
    <n v="746404"/>
    <n v="3746"/>
    <n v="62.43333333333333"/>
    <n v="299"/>
    <n v="223174796"/>
  </r>
  <r>
    <x v="480"/>
    <x v="7"/>
    <x v="1"/>
    <x v="259"/>
    <x v="0"/>
    <x v="4"/>
    <n v="127"/>
    <x v="8"/>
    <n v="1"/>
    <x v="0"/>
    <n v="194"/>
    <x v="113"/>
    <n v="655660"/>
    <n v="3684"/>
    <n v="61.4"/>
    <n v="578"/>
    <n v="378971480"/>
  </r>
  <r>
    <x v="480"/>
    <x v="7"/>
    <x v="1"/>
    <x v="8"/>
    <x v="25"/>
    <x v="4"/>
    <n v="124"/>
    <x v="4"/>
    <n v="3"/>
    <x v="2"/>
    <n v="49"/>
    <x v="154"/>
    <n v="387310"/>
    <n v="4586"/>
    <n v="76.433333333333337"/>
    <n v="677"/>
    <n v="262208870"/>
  </r>
  <r>
    <x v="480"/>
    <x v="7"/>
    <x v="1"/>
    <x v="145"/>
    <x v="23"/>
    <x v="5"/>
    <n v="113"/>
    <x v="14"/>
    <n v="2"/>
    <x v="1"/>
    <n v="130"/>
    <x v="239"/>
    <n v="122745"/>
    <n v="4318"/>
    <n v="71.966666666666669"/>
    <n v="415"/>
    <n v="50939175"/>
  </r>
  <r>
    <x v="481"/>
    <x v="7"/>
    <x v="1"/>
    <x v="222"/>
    <x v="0"/>
    <x v="3"/>
    <n v="127"/>
    <x v="8"/>
    <n v="1"/>
    <x v="0"/>
    <n v="158"/>
    <x v="86"/>
    <n v="728814"/>
    <n v="2733"/>
    <n v="45.55"/>
    <n v="447"/>
    <n v="325779858"/>
  </r>
  <r>
    <x v="481"/>
    <x v="7"/>
    <x v="1"/>
    <x v="147"/>
    <x v="4"/>
    <x v="4"/>
    <n v="114"/>
    <x v="9"/>
    <n v="3"/>
    <x v="2"/>
    <n v="177"/>
    <x v="137"/>
    <n v="408681"/>
    <n v="96"/>
    <n v="1.6"/>
    <n v="440"/>
    <n v="179819640"/>
  </r>
  <r>
    <x v="481"/>
    <x v="7"/>
    <x v="1"/>
    <x v="210"/>
    <x v="0"/>
    <x v="3"/>
    <n v="115"/>
    <x v="20"/>
    <n v="2"/>
    <x v="1"/>
    <n v="246"/>
    <x v="37"/>
    <n v="275259"/>
    <n v="2579"/>
    <n v="42.983333333333334"/>
    <n v="369"/>
    <n v="101570571"/>
  </r>
  <r>
    <x v="481"/>
    <x v="7"/>
    <x v="1"/>
    <x v="218"/>
    <x v="15"/>
    <x v="4"/>
    <n v="118"/>
    <x v="6"/>
    <n v="1"/>
    <x v="0"/>
    <n v="139"/>
    <x v="23"/>
    <n v="231109"/>
    <n v="70"/>
    <n v="1.1666666666666667"/>
    <n v="523"/>
    <n v="120870007"/>
  </r>
  <r>
    <x v="482"/>
    <x v="7"/>
    <x v="1"/>
    <x v="245"/>
    <x v="9"/>
    <x v="1"/>
    <n v="126"/>
    <x v="10"/>
    <n v="2"/>
    <x v="1"/>
    <n v="117"/>
    <x v="120"/>
    <n v="933007"/>
    <n v="466"/>
    <n v="7.7666666666666666"/>
    <n v="489"/>
    <n v="456240423"/>
  </r>
  <r>
    <x v="482"/>
    <x v="7"/>
    <x v="1"/>
    <x v="2"/>
    <x v="25"/>
    <x v="1"/>
    <n v="120"/>
    <x v="3"/>
    <n v="2"/>
    <x v="1"/>
    <n v="95"/>
    <x v="265"/>
    <n v="923924"/>
    <n v="675"/>
    <n v="11.25"/>
    <n v="410"/>
    <n v="378808840"/>
  </r>
  <r>
    <x v="482"/>
    <x v="7"/>
    <x v="1"/>
    <x v="290"/>
    <x v="4"/>
    <x v="0"/>
    <n v="118"/>
    <x v="6"/>
    <n v="1"/>
    <x v="0"/>
    <n v="17"/>
    <x v="177"/>
    <n v="771297"/>
    <n v="3782"/>
    <n v="63.033333333333331"/>
    <n v="343"/>
    <n v="264554871"/>
  </r>
  <r>
    <x v="482"/>
    <x v="7"/>
    <x v="1"/>
    <x v="216"/>
    <x v="29"/>
    <x v="3"/>
    <n v="126"/>
    <x v="10"/>
    <n v="2"/>
    <x v="1"/>
    <n v="225"/>
    <x v="203"/>
    <n v="744017"/>
    <n v="4074"/>
    <n v="67.900000000000006"/>
    <n v="339"/>
    <n v="252221763"/>
  </r>
  <r>
    <x v="482"/>
    <x v="7"/>
    <x v="1"/>
    <x v="252"/>
    <x v="16"/>
    <x v="3"/>
    <n v="132"/>
    <x v="18"/>
    <n v="2"/>
    <x v="1"/>
    <n v="33"/>
    <x v="20"/>
    <n v="698591"/>
    <n v="3171"/>
    <n v="52.85"/>
    <n v="641"/>
    <n v="447796831"/>
  </r>
  <r>
    <x v="482"/>
    <x v="7"/>
    <x v="1"/>
    <x v="156"/>
    <x v="4"/>
    <x v="0"/>
    <n v="131"/>
    <x v="17"/>
    <n v="1"/>
    <x v="0"/>
    <n v="66"/>
    <x v="71"/>
    <n v="682341"/>
    <n v="4977"/>
    <n v="82.95"/>
    <n v="310"/>
    <n v="211525710"/>
  </r>
  <r>
    <x v="482"/>
    <x v="7"/>
    <x v="1"/>
    <x v="221"/>
    <x v="28"/>
    <x v="0"/>
    <n v="128"/>
    <x v="11"/>
    <n v="1"/>
    <x v="0"/>
    <n v="9"/>
    <x v="133"/>
    <n v="632095"/>
    <n v="2319"/>
    <n v="38.65"/>
    <n v="617"/>
    <n v="390002615"/>
  </r>
  <r>
    <x v="482"/>
    <x v="7"/>
    <x v="1"/>
    <x v="86"/>
    <x v="28"/>
    <x v="4"/>
    <n v="124"/>
    <x v="4"/>
    <n v="3"/>
    <x v="2"/>
    <n v="189"/>
    <x v="132"/>
    <n v="434092"/>
    <n v="959"/>
    <n v="15.983333333333333"/>
    <n v="311"/>
    <n v="135002612"/>
  </r>
  <r>
    <x v="482"/>
    <x v="7"/>
    <x v="1"/>
    <x v="188"/>
    <x v="5"/>
    <x v="4"/>
    <n v="129"/>
    <x v="0"/>
    <n v="3"/>
    <x v="2"/>
    <n v="18"/>
    <x v="39"/>
    <n v="433512"/>
    <n v="2088"/>
    <n v="34.799999999999997"/>
    <n v="615"/>
    <n v="266609880"/>
  </r>
  <r>
    <x v="482"/>
    <x v="7"/>
    <x v="1"/>
    <x v="16"/>
    <x v="7"/>
    <x v="0"/>
    <n v="115"/>
    <x v="20"/>
    <n v="2"/>
    <x v="1"/>
    <n v="92"/>
    <x v="69"/>
    <n v="406781"/>
    <n v="548"/>
    <n v="9.1333333333333329"/>
    <n v="526"/>
    <n v="213966806"/>
  </r>
  <r>
    <x v="482"/>
    <x v="7"/>
    <x v="1"/>
    <x v="231"/>
    <x v="25"/>
    <x v="0"/>
    <n v="132"/>
    <x v="18"/>
    <n v="2"/>
    <x v="1"/>
    <n v="25"/>
    <x v="246"/>
    <n v="315414"/>
    <n v="3556"/>
    <n v="59.266666666666666"/>
    <n v="637"/>
    <n v="200918718"/>
  </r>
  <r>
    <x v="482"/>
    <x v="7"/>
    <x v="1"/>
    <x v="142"/>
    <x v="14"/>
    <x v="3"/>
    <n v="128"/>
    <x v="11"/>
    <n v="1"/>
    <x v="0"/>
    <n v="95"/>
    <x v="265"/>
    <n v="222452"/>
    <n v="66"/>
    <n v="1.1000000000000001"/>
    <n v="477"/>
    <n v="106109604"/>
  </r>
  <r>
    <x v="482"/>
    <x v="7"/>
    <x v="1"/>
    <x v="211"/>
    <x v="19"/>
    <x v="3"/>
    <n v="125"/>
    <x v="2"/>
    <n v="2"/>
    <x v="1"/>
    <n v="206"/>
    <x v="188"/>
    <n v="162906"/>
    <n v="1542"/>
    <n v="25.7"/>
    <n v="320"/>
    <n v="52129920"/>
  </r>
  <r>
    <x v="482"/>
    <x v="7"/>
    <x v="1"/>
    <x v="265"/>
    <x v="16"/>
    <x v="3"/>
    <n v="113"/>
    <x v="14"/>
    <n v="1"/>
    <x v="0"/>
    <n v="68"/>
    <x v="217"/>
    <n v="136959"/>
    <n v="760"/>
    <n v="12.666666666666666"/>
    <n v="502"/>
    <n v="68753418"/>
  </r>
  <r>
    <x v="482"/>
    <x v="7"/>
    <x v="1"/>
    <x v="99"/>
    <x v="28"/>
    <x v="0"/>
    <n v="112"/>
    <x v="16"/>
    <n v="1"/>
    <x v="0"/>
    <n v="265"/>
    <x v="65"/>
    <n v="111769"/>
    <n v="4821"/>
    <n v="80.349999999999994"/>
    <n v="676"/>
    <n v="75555844"/>
  </r>
  <r>
    <x v="482"/>
    <x v="7"/>
    <x v="1"/>
    <x v="122"/>
    <x v="13"/>
    <x v="4"/>
    <n v="132"/>
    <x v="18"/>
    <n v="1"/>
    <x v="0"/>
    <n v="77"/>
    <x v="58"/>
    <n v="32429"/>
    <n v="456"/>
    <n v="7.6"/>
    <n v="555"/>
    <n v="17998095"/>
  </r>
  <r>
    <x v="483"/>
    <x v="7"/>
    <x v="1"/>
    <x v="256"/>
    <x v="6"/>
    <x v="0"/>
    <n v="113"/>
    <x v="14"/>
    <n v="1"/>
    <x v="0"/>
    <n v="88"/>
    <x v="40"/>
    <n v="903778"/>
    <n v="3958"/>
    <n v="65.966666666666669"/>
    <n v="323"/>
    <n v="291920294"/>
  </r>
  <r>
    <x v="483"/>
    <x v="7"/>
    <x v="1"/>
    <x v="295"/>
    <x v="23"/>
    <x v="3"/>
    <n v="114"/>
    <x v="9"/>
    <n v="2"/>
    <x v="1"/>
    <n v="241"/>
    <x v="101"/>
    <n v="649949"/>
    <n v="1647"/>
    <n v="27.45"/>
    <n v="496"/>
    <n v="322374704"/>
  </r>
  <r>
    <x v="483"/>
    <x v="7"/>
    <x v="1"/>
    <x v="242"/>
    <x v="12"/>
    <x v="4"/>
    <n v="132"/>
    <x v="18"/>
    <n v="1"/>
    <x v="0"/>
    <n v="37"/>
    <x v="230"/>
    <n v="111874"/>
    <n v="336"/>
    <n v="5.6"/>
    <n v="695"/>
    <n v="77752430"/>
  </r>
  <r>
    <x v="483"/>
    <x v="7"/>
    <x v="1"/>
    <x v="271"/>
    <x v="14"/>
    <x v="4"/>
    <n v="120"/>
    <x v="3"/>
    <n v="2"/>
    <x v="1"/>
    <n v="9"/>
    <x v="133"/>
    <n v="10028"/>
    <n v="1154"/>
    <n v="19.233333333333334"/>
    <n v="690"/>
    <n v="6919320"/>
  </r>
  <r>
    <x v="484"/>
    <x v="7"/>
    <x v="1"/>
    <x v="113"/>
    <x v="26"/>
    <x v="3"/>
    <n v="112"/>
    <x v="16"/>
    <n v="3"/>
    <x v="2"/>
    <n v="67"/>
    <x v="263"/>
    <n v="753931"/>
    <n v="2879"/>
    <n v="47.983333333333334"/>
    <n v="681"/>
    <n v="513427011"/>
  </r>
  <r>
    <x v="484"/>
    <x v="7"/>
    <x v="1"/>
    <x v="164"/>
    <x v="7"/>
    <x v="3"/>
    <n v="119"/>
    <x v="1"/>
    <n v="2"/>
    <x v="1"/>
    <n v="142"/>
    <x v="213"/>
    <n v="103970"/>
    <n v="4776"/>
    <n v="79.599999999999994"/>
    <n v="580"/>
    <n v="60302600"/>
  </r>
  <r>
    <x v="485"/>
    <x v="7"/>
    <x v="1"/>
    <x v="27"/>
    <x v="26"/>
    <x v="0"/>
    <n v="132"/>
    <x v="18"/>
    <n v="3"/>
    <x v="2"/>
    <n v="63"/>
    <x v="54"/>
    <n v="951686"/>
    <n v="1113"/>
    <n v="18.55"/>
    <n v="638"/>
    <n v="607175668"/>
  </r>
  <r>
    <x v="485"/>
    <x v="7"/>
    <x v="1"/>
    <x v="269"/>
    <x v="24"/>
    <x v="0"/>
    <n v="121"/>
    <x v="21"/>
    <n v="2"/>
    <x v="1"/>
    <n v="62"/>
    <x v="60"/>
    <n v="875897"/>
    <n v="836"/>
    <n v="13.933333333333334"/>
    <n v="639"/>
    <n v="559698183"/>
  </r>
  <r>
    <x v="485"/>
    <x v="7"/>
    <x v="1"/>
    <x v="307"/>
    <x v="20"/>
    <x v="5"/>
    <n v="112"/>
    <x v="16"/>
    <n v="3"/>
    <x v="2"/>
    <n v="183"/>
    <x v="7"/>
    <n v="873328"/>
    <n v="533"/>
    <n v="8.8833333333333329"/>
    <n v="624"/>
    <n v="544956672"/>
  </r>
  <r>
    <x v="485"/>
    <x v="7"/>
    <x v="1"/>
    <x v="59"/>
    <x v="26"/>
    <x v="0"/>
    <n v="133"/>
    <x v="5"/>
    <n v="1"/>
    <x v="0"/>
    <n v="168"/>
    <x v="135"/>
    <n v="426675"/>
    <n v="3839"/>
    <n v="63.983333333333334"/>
    <n v="614"/>
    <n v="261978450"/>
  </r>
  <r>
    <x v="485"/>
    <x v="7"/>
    <x v="1"/>
    <x v="272"/>
    <x v="11"/>
    <x v="0"/>
    <n v="117"/>
    <x v="12"/>
    <n v="1"/>
    <x v="0"/>
    <n v="194"/>
    <x v="113"/>
    <n v="421035"/>
    <n v="3477"/>
    <n v="57.95"/>
    <n v="622"/>
    <n v="261883770"/>
  </r>
  <r>
    <x v="485"/>
    <x v="7"/>
    <x v="1"/>
    <x v="116"/>
    <x v="23"/>
    <x v="0"/>
    <n v="117"/>
    <x v="12"/>
    <n v="2"/>
    <x v="1"/>
    <n v="60"/>
    <x v="242"/>
    <n v="391745"/>
    <n v="1503"/>
    <n v="25.05"/>
    <n v="545"/>
    <n v="213501025"/>
  </r>
  <r>
    <x v="485"/>
    <x v="7"/>
    <x v="1"/>
    <x v="37"/>
    <x v="25"/>
    <x v="0"/>
    <n v="131"/>
    <x v="17"/>
    <n v="3"/>
    <x v="2"/>
    <n v="234"/>
    <x v="78"/>
    <n v="341204"/>
    <n v="585"/>
    <n v="9.75"/>
    <n v="538"/>
    <n v="183567752"/>
  </r>
  <r>
    <x v="485"/>
    <x v="7"/>
    <x v="1"/>
    <x v="313"/>
    <x v="23"/>
    <x v="0"/>
    <n v="112"/>
    <x v="16"/>
    <n v="1"/>
    <x v="0"/>
    <n v="257"/>
    <x v="142"/>
    <n v="230891"/>
    <n v="3916"/>
    <n v="65.266666666666666"/>
    <n v="336"/>
    <n v="77579376"/>
  </r>
  <r>
    <x v="485"/>
    <x v="7"/>
    <x v="1"/>
    <x v="271"/>
    <x v="24"/>
    <x v="0"/>
    <n v="129"/>
    <x v="0"/>
    <n v="1"/>
    <x v="0"/>
    <n v="240"/>
    <x v="95"/>
    <n v="207649"/>
    <n v="4015"/>
    <n v="66.916666666666671"/>
    <n v="348"/>
    <n v="72261852"/>
  </r>
  <r>
    <x v="485"/>
    <x v="7"/>
    <x v="1"/>
    <x v="296"/>
    <x v="21"/>
    <x v="0"/>
    <n v="130"/>
    <x v="19"/>
    <n v="1"/>
    <x v="0"/>
    <n v="239"/>
    <x v="258"/>
    <n v="88792"/>
    <n v="1455"/>
    <n v="24.25"/>
    <n v="455"/>
    <n v="40400360"/>
  </r>
  <r>
    <x v="486"/>
    <x v="7"/>
    <x v="1"/>
    <x v="40"/>
    <x v="11"/>
    <x v="4"/>
    <n v="122"/>
    <x v="7"/>
    <n v="3"/>
    <x v="2"/>
    <n v="1"/>
    <x v="232"/>
    <n v="801802"/>
    <n v="2186"/>
    <n v="36.43333333333333"/>
    <n v="473"/>
    <n v="379252346"/>
  </r>
  <r>
    <x v="486"/>
    <x v="7"/>
    <x v="1"/>
    <x v="210"/>
    <x v="8"/>
    <x v="4"/>
    <n v="112"/>
    <x v="16"/>
    <n v="1"/>
    <x v="0"/>
    <n v="171"/>
    <x v="156"/>
    <n v="637172"/>
    <n v="2743"/>
    <n v="45.716666666666669"/>
    <n v="685"/>
    <n v="436462820"/>
  </r>
  <r>
    <x v="486"/>
    <x v="7"/>
    <x v="1"/>
    <x v="134"/>
    <x v="24"/>
    <x v="4"/>
    <n v="133"/>
    <x v="5"/>
    <n v="1"/>
    <x v="0"/>
    <n v="44"/>
    <x v="46"/>
    <n v="635496"/>
    <n v="4956"/>
    <n v="82.6"/>
    <n v="664"/>
    <n v="421969344"/>
  </r>
  <r>
    <x v="486"/>
    <x v="7"/>
    <x v="1"/>
    <x v="85"/>
    <x v="2"/>
    <x v="4"/>
    <n v="112"/>
    <x v="16"/>
    <n v="2"/>
    <x v="1"/>
    <n v="165"/>
    <x v="208"/>
    <n v="470912"/>
    <n v="3034"/>
    <n v="50.56666666666667"/>
    <n v="444"/>
    <n v="209084928"/>
  </r>
  <r>
    <x v="486"/>
    <x v="7"/>
    <x v="1"/>
    <x v="267"/>
    <x v="21"/>
    <x v="4"/>
    <n v="129"/>
    <x v="0"/>
    <n v="1"/>
    <x v="0"/>
    <n v="112"/>
    <x v="158"/>
    <n v="436158"/>
    <n v="1077"/>
    <n v="17.95"/>
    <n v="380"/>
    <n v="165740040"/>
  </r>
  <r>
    <x v="486"/>
    <x v="7"/>
    <x v="1"/>
    <x v="90"/>
    <x v="23"/>
    <x v="4"/>
    <n v="128"/>
    <x v="11"/>
    <n v="3"/>
    <x v="2"/>
    <n v="77"/>
    <x v="58"/>
    <n v="259533"/>
    <n v="300"/>
    <n v="5"/>
    <n v="383"/>
    <n v="99401139"/>
  </r>
  <r>
    <x v="486"/>
    <x v="7"/>
    <x v="1"/>
    <x v="235"/>
    <x v="14"/>
    <x v="4"/>
    <n v="113"/>
    <x v="14"/>
    <n v="2"/>
    <x v="1"/>
    <n v="60"/>
    <x v="242"/>
    <n v="60459"/>
    <n v="730"/>
    <n v="12.166666666666666"/>
    <n v="278"/>
    <n v="16807602"/>
  </r>
  <r>
    <x v="487"/>
    <x v="7"/>
    <x v="1"/>
    <x v="104"/>
    <x v="21"/>
    <x v="3"/>
    <n v="120"/>
    <x v="3"/>
    <n v="2"/>
    <x v="1"/>
    <n v="187"/>
    <x v="160"/>
    <n v="974282"/>
    <n v="3835"/>
    <n v="63.916666666666664"/>
    <n v="306"/>
    <n v="298130292"/>
  </r>
  <r>
    <x v="487"/>
    <x v="7"/>
    <x v="1"/>
    <x v="25"/>
    <x v="27"/>
    <x v="3"/>
    <n v="130"/>
    <x v="19"/>
    <n v="3"/>
    <x v="2"/>
    <n v="47"/>
    <x v="170"/>
    <n v="936978"/>
    <n v="3381"/>
    <n v="56.35"/>
    <n v="649"/>
    <n v="608098722"/>
  </r>
  <r>
    <x v="487"/>
    <x v="7"/>
    <x v="1"/>
    <x v="126"/>
    <x v="6"/>
    <x v="3"/>
    <n v="119"/>
    <x v="1"/>
    <n v="1"/>
    <x v="0"/>
    <n v="176"/>
    <x v="55"/>
    <n v="835194"/>
    <n v="4383"/>
    <n v="73.05"/>
    <n v="655"/>
    <n v="547052070"/>
  </r>
  <r>
    <x v="487"/>
    <x v="7"/>
    <x v="1"/>
    <x v="290"/>
    <x v="8"/>
    <x v="3"/>
    <n v="116"/>
    <x v="13"/>
    <n v="1"/>
    <x v="0"/>
    <n v="21"/>
    <x v="195"/>
    <n v="785173"/>
    <n v="4878"/>
    <n v="81.3"/>
    <n v="425"/>
    <n v="333698525"/>
  </r>
  <r>
    <x v="487"/>
    <x v="7"/>
    <x v="1"/>
    <x v="143"/>
    <x v="13"/>
    <x v="4"/>
    <n v="118"/>
    <x v="6"/>
    <n v="2"/>
    <x v="1"/>
    <n v="29"/>
    <x v="171"/>
    <n v="750190"/>
    <n v="674"/>
    <n v="11.233333333333333"/>
    <n v="628"/>
    <n v="471119320"/>
  </r>
  <r>
    <x v="487"/>
    <x v="7"/>
    <x v="1"/>
    <x v="299"/>
    <x v="16"/>
    <x v="4"/>
    <n v="120"/>
    <x v="3"/>
    <n v="1"/>
    <x v="0"/>
    <n v="77"/>
    <x v="58"/>
    <n v="696400"/>
    <n v="3854"/>
    <n v="64.233333333333334"/>
    <n v="490"/>
    <n v="341236000"/>
  </r>
  <r>
    <x v="487"/>
    <x v="7"/>
    <x v="1"/>
    <x v="260"/>
    <x v="12"/>
    <x v="5"/>
    <n v="132"/>
    <x v="18"/>
    <n v="2"/>
    <x v="1"/>
    <n v="95"/>
    <x v="265"/>
    <n v="542297"/>
    <n v="2103"/>
    <n v="35.049999999999997"/>
    <n v="434"/>
    <n v="235356898"/>
  </r>
  <r>
    <x v="487"/>
    <x v="7"/>
    <x v="1"/>
    <x v="226"/>
    <x v="23"/>
    <x v="3"/>
    <n v="126"/>
    <x v="10"/>
    <n v="2"/>
    <x v="1"/>
    <n v="7"/>
    <x v="50"/>
    <n v="531029"/>
    <n v="920"/>
    <n v="15.333333333333334"/>
    <n v="411"/>
    <n v="218252919"/>
  </r>
  <r>
    <x v="487"/>
    <x v="7"/>
    <x v="1"/>
    <x v="316"/>
    <x v="14"/>
    <x v="3"/>
    <n v="116"/>
    <x v="13"/>
    <n v="1"/>
    <x v="0"/>
    <n v="169"/>
    <x v="5"/>
    <n v="486844"/>
    <n v="1281"/>
    <n v="21.35"/>
    <n v="376"/>
    <n v="183053344"/>
  </r>
  <r>
    <x v="487"/>
    <x v="7"/>
    <x v="1"/>
    <x v="217"/>
    <x v="22"/>
    <x v="3"/>
    <n v="133"/>
    <x v="5"/>
    <n v="2"/>
    <x v="1"/>
    <n v="62"/>
    <x v="60"/>
    <n v="444070"/>
    <n v="439"/>
    <n v="7.3166666666666664"/>
    <n v="627"/>
    <n v="278431890"/>
  </r>
  <r>
    <x v="487"/>
    <x v="7"/>
    <x v="1"/>
    <x v="266"/>
    <x v="21"/>
    <x v="3"/>
    <n v="130"/>
    <x v="19"/>
    <n v="1"/>
    <x v="0"/>
    <n v="173"/>
    <x v="28"/>
    <n v="341026"/>
    <n v="3107"/>
    <n v="51.783333333333331"/>
    <n v="654"/>
    <n v="223031004"/>
  </r>
  <r>
    <x v="487"/>
    <x v="7"/>
    <x v="1"/>
    <x v="101"/>
    <x v="15"/>
    <x v="4"/>
    <n v="133"/>
    <x v="5"/>
    <n v="1"/>
    <x v="0"/>
    <n v="134"/>
    <x v="180"/>
    <n v="249131"/>
    <n v="4909"/>
    <n v="81.816666666666663"/>
    <n v="651"/>
    <n v="162184281"/>
  </r>
  <r>
    <x v="487"/>
    <x v="7"/>
    <x v="1"/>
    <x v="192"/>
    <x v="16"/>
    <x v="3"/>
    <n v="117"/>
    <x v="12"/>
    <n v="2"/>
    <x v="1"/>
    <n v="88"/>
    <x v="40"/>
    <n v="117508"/>
    <n v="263"/>
    <n v="4.3833333333333337"/>
    <n v="286"/>
    <n v="33607288"/>
  </r>
  <r>
    <x v="487"/>
    <x v="7"/>
    <x v="1"/>
    <x v="200"/>
    <x v="0"/>
    <x v="3"/>
    <n v="115"/>
    <x v="20"/>
    <n v="1"/>
    <x v="0"/>
    <n v="220"/>
    <x v="104"/>
    <n v="29180"/>
    <n v="1595"/>
    <n v="26.583333333333332"/>
    <n v="490"/>
    <n v="14298200"/>
  </r>
  <r>
    <x v="488"/>
    <x v="7"/>
    <x v="1"/>
    <x v="241"/>
    <x v="13"/>
    <x v="3"/>
    <n v="122"/>
    <x v="7"/>
    <n v="1"/>
    <x v="0"/>
    <n v="187"/>
    <x v="160"/>
    <n v="973127"/>
    <n v="4451"/>
    <n v="74.183333333333337"/>
    <n v="400"/>
    <n v="389250800"/>
  </r>
  <r>
    <x v="488"/>
    <x v="7"/>
    <x v="1"/>
    <x v="157"/>
    <x v="3"/>
    <x v="3"/>
    <n v="119"/>
    <x v="1"/>
    <n v="3"/>
    <x v="2"/>
    <n v="154"/>
    <x v="3"/>
    <n v="957621"/>
    <n v="1544"/>
    <n v="25.733333333333334"/>
    <n v="365"/>
    <n v="349531665"/>
  </r>
  <r>
    <x v="488"/>
    <x v="7"/>
    <x v="1"/>
    <x v="195"/>
    <x v="12"/>
    <x v="3"/>
    <n v="117"/>
    <x v="12"/>
    <n v="1"/>
    <x v="0"/>
    <n v="20"/>
    <x v="87"/>
    <n v="937888"/>
    <n v="4138"/>
    <n v="68.966666666666669"/>
    <n v="533"/>
    <n v="499894304"/>
  </r>
  <r>
    <x v="488"/>
    <x v="7"/>
    <x v="1"/>
    <x v="122"/>
    <x v="17"/>
    <x v="3"/>
    <n v="114"/>
    <x v="9"/>
    <n v="1"/>
    <x v="0"/>
    <n v="5"/>
    <x v="224"/>
    <n v="761229"/>
    <n v="4757"/>
    <n v="79.283333333333331"/>
    <n v="462"/>
    <n v="351687798"/>
  </r>
  <r>
    <x v="488"/>
    <x v="7"/>
    <x v="1"/>
    <x v="108"/>
    <x v="3"/>
    <x v="4"/>
    <n v="126"/>
    <x v="10"/>
    <n v="3"/>
    <x v="2"/>
    <n v="135"/>
    <x v="97"/>
    <n v="759825"/>
    <n v="3964"/>
    <n v="66.066666666666663"/>
    <n v="455"/>
    <n v="345720375"/>
  </r>
  <r>
    <x v="488"/>
    <x v="7"/>
    <x v="1"/>
    <x v="109"/>
    <x v="4"/>
    <x v="3"/>
    <n v="126"/>
    <x v="10"/>
    <n v="1"/>
    <x v="0"/>
    <n v="195"/>
    <x v="12"/>
    <n v="710549"/>
    <n v="1778"/>
    <n v="29.633333333333333"/>
    <n v="547"/>
    <n v="388670303"/>
  </r>
  <r>
    <x v="488"/>
    <x v="7"/>
    <x v="1"/>
    <x v="268"/>
    <x v="6"/>
    <x v="3"/>
    <n v="119"/>
    <x v="1"/>
    <n v="1"/>
    <x v="0"/>
    <n v="238"/>
    <x v="238"/>
    <n v="687299"/>
    <n v="3257"/>
    <n v="54.283333333333331"/>
    <n v="295"/>
    <n v="202753205"/>
  </r>
  <r>
    <x v="488"/>
    <x v="7"/>
    <x v="1"/>
    <x v="208"/>
    <x v="4"/>
    <x v="4"/>
    <n v="122"/>
    <x v="7"/>
    <n v="2"/>
    <x v="1"/>
    <n v="223"/>
    <x v="254"/>
    <n v="569818"/>
    <n v="34"/>
    <n v="0.56666666666666665"/>
    <n v="623"/>
    <n v="354996614"/>
  </r>
  <r>
    <x v="488"/>
    <x v="7"/>
    <x v="1"/>
    <x v="227"/>
    <x v="27"/>
    <x v="3"/>
    <n v="125"/>
    <x v="2"/>
    <n v="3"/>
    <x v="2"/>
    <n v="54"/>
    <x v="63"/>
    <n v="543559"/>
    <n v="2861"/>
    <n v="47.68333333333333"/>
    <n v="346"/>
    <n v="188071414"/>
  </r>
  <r>
    <x v="488"/>
    <x v="7"/>
    <x v="1"/>
    <x v="292"/>
    <x v="23"/>
    <x v="4"/>
    <n v="123"/>
    <x v="15"/>
    <n v="3"/>
    <x v="2"/>
    <n v="236"/>
    <x v="93"/>
    <n v="510278"/>
    <n v="4060"/>
    <n v="67.666666666666671"/>
    <n v="676"/>
    <n v="344947928"/>
  </r>
  <r>
    <x v="488"/>
    <x v="7"/>
    <x v="1"/>
    <x v="89"/>
    <x v="27"/>
    <x v="4"/>
    <n v="123"/>
    <x v="15"/>
    <n v="2"/>
    <x v="1"/>
    <n v="168"/>
    <x v="135"/>
    <n v="429191"/>
    <n v="3483"/>
    <n v="58.05"/>
    <n v="696"/>
    <n v="298716936"/>
  </r>
  <r>
    <x v="488"/>
    <x v="7"/>
    <x v="1"/>
    <x v="33"/>
    <x v="19"/>
    <x v="4"/>
    <n v="128"/>
    <x v="11"/>
    <n v="1"/>
    <x v="0"/>
    <n v="137"/>
    <x v="231"/>
    <n v="400294"/>
    <n v="1513"/>
    <n v="25.216666666666665"/>
    <n v="366"/>
    <n v="146507604"/>
  </r>
  <r>
    <x v="488"/>
    <x v="7"/>
    <x v="1"/>
    <x v="281"/>
    <x v="16"/>
    <x v="3"/>
    <n v="125"/>
    <x v="2"/>
    <n v="1"/>
    <x v="0"/>
    <n v="68"/>
    <x v="217"/>
    <n v="384170"/>
    <n v="625"/>
    <n v="10.416666666666666"/>
    <n v="312"/>
    <n v="119861040"/>
  </r>
  <r>
    <x v="488"/>
    <x v="7"/>
    <x v="1"/>
    <x v="77"/>
    <x v="23"/>
    <x v="4"/>
    <n v="133"/>
    <x v="5"/>
    <n v="1"/>
    <x v="0"/>
    <n v="218"/>
    <x v="247"/>
    <n v="309467"/>
    <n v="4264"/>
    <n v="71.066666666666663"/>
    <n v="407"/>
    <n v="125953069"/>
  </r>
  <r>
    <x v="488"/>
    <x v="7"/>
    <x v="1"/>
    <x v="177"/>
    <x v="1"/>
    <x v="4"/>
    <n v="118"/>
    <x v="6"/>
    <n v="3"/>
    <x v="2"/>
    <n v="221"/>
    <x v="262"/>
    <n v="288337"/>
    <n v="1468"/>
    <n v="24.466666666666665"/>
    <n v="622"/>
    <n v="179345614"/>
  </r>
  <r>
    <x v="488"/>
    <x v="7"/>
    <x v="1"/>
    <x v="248"/>
    <x v="3"/>
    <x v="4"/>
    <n v="121"/>
    <x v="21"/>
    <n v="2"/>
    <x v="1"/>
    <n v="38"/>
    <x v="90"/>
    <n v="199219"/>
    <n v="835"/>
    <n v="13.916666666666666"/>
    <n v="530"/>
    <n v="105586070"/>
  </r>
  <r>
    <x v="488"/>
    <x v="7"/>
    <x v="1"/>
    <x v="139"/>
    <x v="10"/>
    <x v="3"/>
    <n v="113"/>
    <x v="14"/>
    <n v="1"/>
    <x v="0"/>
    <n v="64"/>
    <x v="199"/>
    <n v="102047"/>
    <n v="699"/>
    <n v="11.65"/>
    <n v="696"/>
    <n v="71024712"/>
  </r>
  <r>
    <x v="488"/>
    <x v="7"/>
    <x v="1"/>
    <x v="111"/>
    <x v="5"/>
    <x v="3"/>
    <n v="133"/>
    <x v="5"/>
    <n v="1"/>
    <x v="0"/>
    <n v="212"/>
    <x v="221"/>
    <n v="78855"/>
    <n v="4581"/>
    <n v="76.349999999999994"/>
    <n v="660"/>
    <n v="52044300"/>
  </r>
  <r>
    <x v="489"/>
    <x v="7"/>
    <x v="1"/>
    <x v="290"/>
    <x v="17"/>
    <x v="3"/>
    <n v="125"/>
    <x v="2"/>
    <n v="2"/>
    <x v="1"/>
    <n v="230"/>
    <x v="249"/>
    <n v="860220"/>
    <n v="885"/>
    <n v="14.75"/>
    <n v="389"/>
    <n v="334625580"/>
  </r>
  <r>
    <x v="489"/>
    <x v="7"/>
    <x v="1"/>
    <x v="278"/>
    <x v="23"/>
    <x v="4"/>
    <n v="123"/>
    <x v="15"/>
    <n v="2"/>
    <x v="1"/>
    <n v="260"/>
    <x v="131"/>
    <n v="817922"/>
    <n v="1587"/>
    <n v="26.45"/>
    <n v="415"/>
    <n v="339437630"/>
  </r>
  <r>
    <x v="489"/>
    <x v="7"/>
    <x v="1"/>
    <x v="86"/>
    <x v="15"/>
    <x v="3"/>
    <n v="114"/>
    <x v="9"/>
    <n v="2"/>
    <x v="1"/>
    <n v="151"/>
    <x v="59"/>
    <n v="782299"/>
    <n v="1903"/>
    <n v="31.716666666666665"/>
    <n v="670"/>
    <n v="524140330"/>
  </r>
  <r>
    <x v="489"/>
    <x v="7"/>
    <x v="1"/>
    <x v="180"/>
    <x v="28"/>
    <x v="3"/>
    <n v="126"/>
    <x v="10"/>
    <n v="3"/>
    <x v="2"/>
    <n v="115"/>
    <x v="183"/>
    <n v="764664"/>
    <n v="131"/>
    <n v="2.1833333333333331"/>
    <n v="591"/>
    <n v="451916424"/>
  </r>
  <r>
    <x v="489"/>
    <x v="7"/>
    <x v="1"/>
    <x v="203"/>
    <x v="26"/>
    <x v="3"/>
    <n v="129"/>
    <x v="0"/>
    <n v="1"/>
    <x v="0"/>
    <n v="50"/>
    <x v="174"/>
    <n v="621266"/>
    <n v="1254"/>
    <n v="20.9"/>
    <n v="431"/>
    <n v="267765646"/>
  </r>
  <r>
    <x v="489"/>
    <x v="7"/>
    <x v="1"/>
    <x v="104"/>
    <x v="6"/>
    <x v="4"/>
    <n v="129"/>
    <x v="0"/>
    <n v="3"/>
    <x v="2"/>
    <n v="168"/>
    <x v="135"/>
    <n v="396686"/>
    <n v="1623"/>
    <n v="27.05"/>
    <n v="378"/>
    <n v="149947308"/>
  </r>
  <r>
    <x v="489"/>
    <x v="7"/>
    <x v="1"/>
    <x v="72"/>
    <x v="0"/>
    <x v="5"/>
    <n v="125"/>
    <x v="2"/>
    <n v="2"/>
    <x v="1"/>
    <n v="258"/>
    <x v="169"/>
    <n v="344650"/>
    <n v="1069"/>
    <n v="17.816666666666666"/>
    <n v="661"/>
    <n v="227813650"/>
  </r>
  <r>
    <x v="489"/>
    <x v="7"/>
    <x v="1"/>
    <x v="133"/>
    <x v="10"/>
    <x v="3"/>
    <n v="119"/>
    <x v="1"/>
    <n v="2"/>
    <x v="1"/>
    <n v="92"/>
    <x v="69"/>
    <n v="281404"/>
    <n v="820"/>
    <n v="13.666666666666666"/>
    <n v="575"/>
    <n v="161807300"/>
  </r>
  <r>
    <x v="489"/>
    <x v="7"/>
    <x v="1"/>
    <x v="9"/>
    <x v="13"/>
    <x v="4"/>
    <n v="112"/>
    <x v="16"/>
    <n v="2"/>
    <x v="1"/>
    <n v="181"/>
    <x v="76"/>
    <n v="22273"/>
    <n v="3792"/>
    <n v="63.2"/>
    <n v="467"/>
    <n v="10401491"/>
  </r>
  <r>
    <x v="489"/>
    <x v="7"/>
    <x v="1"/>
    <x v="297"/>
    <x v="29"/>
    <x v="5"/>
    <n v="117"/>
    <x v="12"/>
    <n v="3"/>
    <x v="2"/>
    <n v="155"/>
    <x v="73"/>
    <n v="14534"/>
    <n v="3077"/>
    <n v="51.283333333333331"/>
    <n v="503"/>
    <n v="7310602"/>
  </r>
  <r>
    <x v="490"/>
    <x v="7"/>
    <x v="1"/>
    <x v="228"/>
    <x v="27"/>
    <x v="1"/>
    <n v="130"/>
    <x v="19"/>
    <n v="3"/>
    <x v="2"/>
    <n v="125"/>
    <x v="205"/>
    <n v="392702"/>
    <n v="949"/>
    <n v="15.816666666666666"/>
    <n v="510"/>
    <n v="200278020"/>
  </r>
  <r>
    <x v="490"/>
    <x v="7"/>
    <x v="1"/>
    <x v="87"/>
    <x v="3"/>
    <x v="5"/>
    <n v="123"/>
    <x v="15"/>
    <n v="3"/>
    <x v="2"/>
    <n v="162"/>
    <x v="68"/>
    <n v="177458"/>
    <n v="2066"/>
    <n v="34.43333333333333"/>
    <n v="283"/>
    <n v="50220614"/>
  </r>
  <r>
    <x v="490"/>
    <x v="7"/>
    <x v="1"/>
    <x v="83"/>
    <x v="25"/>
    <x v="4"/>
    <n v="115"/>
    <x v="20"/>
    <n v="1"/>
    <x v="0"/>
    <n v="88"/>
    <x v="40"/>
    <n v="133645"/>
    <n v="3681"/>
    <n v="61.35"/>
    <n v="539"/>
    <n v="72034655"/>
  </r>
  <r>
    <x v="491"/>
    <x v="7"/>
    <x v="1"/>
    <x v="121"/>
    <x v="25"/>
    <x v="4"/>
    <n v="130"/>
    <x v="19"/>
    <n v="2"/>
    <x v="1"/>
    <n v="37"/>
    <x v="230"/>
    <n v="700701"/>
    <n v="1008"/>
    <n v="16.8"/>
    <n v="692"/>
    <n v="484885092"/>
  </r>
  <r>
    <x v="491"/>
    <x v="7"/>
    <x v="1"/>
    <x v="300"/>
    <x v="4"/>
    <x v="4"/>
    <n v="122"/>
    <x v="7"/>
    <n v="3"/>
    <x v="2"/>
    <n v="225"/>
    <x v="203"/>
    <n v="427402"/>
    <n v="3261"/>
    <n v="54.35"/>
    <n v="632"/>
    <n v="270118064"/>
  </r>
  <r>
    <x v="491"/>
    <x v="7"/>
    <x v="1"/>
    <x v="165"/>
    <x v="20"/>
    <x v="4"/>
    <n v="125"/>
    <x v="2"/>
    <n v="3"/>
    <x v="2"/>
    <n v="70"/>
    <x v="189"/>
    <n v="193756"/>
    <n v="4356"/>
    <n v="72.599999999999994"/>
    <n v="367"/>
    <n v="71108452"/>
  </r>
  <r>
    <x v="492"/>
    <x v="7"/>
    <x v="1"/>
    <x v="153"/>
    <x v="7"/>
    <x v="4"/>
    <n v="133"/>
    <x v="5"/>
    <n v="2"/>
    <x v="1"/>
    <n v="252"/>
    <x v="24"/>
    <n v="962393"/>
    <n v="2723"/>
    <n v="45.383333333333333"/>
    <n v="579"/>
    <n v="557225547"/>
  </r>
  <r>
    <x v="492"/>
    <x v="7"/>
    <x v="1"/>
    <x v="238"/>
    <x v="11"/>
    <x v="4"/>
    <n v="130"/>
    <x v="19"/>
    <n v="2"/>
    <x v="1"/>
    <n v="5"/>
    <x v="224"/>
    <n v="906523"/>
    <n v="2887"/>
    <n v="48.116666666666667"/>
    <n v="298"/>
    <n v="270143854"/>
  </r>
  <r>
    <x v="492"/>
    <x v="7"/>
    <x v="1"/>
    <x v="31"/>
    <x v="29"/>
    <x v="4"/>
    <n v="131"/>
    <x v="17"/>
    <n v="2"/>
    <x v="1"/>
    <n v="182"/>
    <x v="103"/>
    <n v="898638"/>
    <n v="4040"/>
    <n v="67.333333333333329"/>
    <n v="591"/>
    <n v="531095058"/>
  </r>
  <r>
    <x v="492"/>
    <x v="7"/>
    <x v="1"/>
    <x v="137"/>
    <x v="21"/>
    <x v="4"/>
    <n v="118"/>
    <x v="6"/>
    <n v="2"/>
    <x v="1"/>
    <n v="157"/>
    <x v="233"/>
    <n v="887779"/>
    <n v="4340"/>
    <n v="72.333333333333329"/>
    <n v="307"/>
    <n v="272548153"/>
  </r>
  <r>
    <x v="492"/>
    <x v="7"/>
    <x v="1"/>
    <x v="27"/>
    <x v="24"/>
    <x v="4"/>
    <n v="129"/>
    <x v="0"/>
    <n v="2"/>
    <x v="1"/>
    <n v="174"/>
    <x v="161"/>
    <n v="813017"/>
    <n v="3068"/>
    <n v="51.133333333333333"/>
    <n v="587"/>
    <n v="477240979"/>
  </r>
  <r>
    <x v="492"/>
    <x v="7"/>
    <x v="1"/>
    <x v="83"/>
    <x v="4"/>
    <x v="5"/>
    <n v="122"/>
    <x v="7"/>
    <n v="3"/>
    <x v="2"/>
    <n v="191"/>
    <x v="220"/>
    <n v="727815"/>
    <n v="3111"/>
    <n v="51.85"/>
    <n v="473"/>
    <n v="344256495"/>
  </r>
  <r>
    <x v="492"/>
    <x v="7"/>
    <x v="1"/>
    <x v="199"/>
    <x v="18"/>
    <x v="4"/>
    <n v="121"/>
    <x v="21"/>
    <n v="1"/>
    <x v="0"/>
    <n v="155"/>
    <x v="73"/>
    <n v="723003"/>
    <n v="2531"/>
    <n v="42.18333333333333"/>
    <n v="560"/>
    <n v="404881680"/>
  </r>
  <r>
    <x v="492"/>
    <x v="7"/>
    <x v="1"/>
    <x v="255"/>
    <x v="2"/>
    <x v="5"/>
    <n v="122"/>
    <x v="7"/>
    <n v="1"/>
    <x v="0"/>
    <n v="159"/>
    <x v="139"/>
    <n v="687535"/>
    <n v="3682"/>
    <n v="61.366666666666667"/>
    <n v="333"/>
    <n v="228949155"/>
  </r>
  <r>
    <x v="492"/>
    <x v="7"/>
    <x v="1"/>
    <x v="283"/>
    <x v="18"/>
    <x v="4"/>
    <n v="125"/>
    <x v="2"/>
    <n v="2"/>
    <x v="1"/>
    <n v="28"/>
    <x v="222"/>
    <n v="623096"/>
    <n v="2730"/>
    <n v="45.5"/>
    <n v="600"/>
    <n v="373857600"/>
  </r>
  <r>
    <x v="492"/>
    <x v="7"/>
    <x v="1"/>
    <x v="115"/>
    <x v="5"/>
    <x v="3"/>
    <n v="128"/>
    <x v="11"/>
    <n v="2"/>
    <x v="1"/>
    <n v="101"/>
    <x v="92"/>
    <n v="622282"/>
    <n v="4239"/>
    <n v="70.650000000000006"/>
    <n v="504"/>
    <n v="313630128"/>
  </r>
  <r>
    <x v="492"/>
    <x v="7"/>
    <x v="1"/>
    <x v="44"/>
    <x v="15"/>
    <x v="4"/>
    <n v="122"/>
    <x v="7"/>
    <n v="3"/>
    <x v="2"/>
    <n v="237"/>
    <x v="152"/>
    <n v="556995"/>
    <n v="377"/>
    <n v="6.2833333333333332"/>
    <n v="497"/>
    <n v="276826515"/>
  </r>
  <r>
    <x v="492"/>
    <x v="7"/>
    <x v="1"/>
    <x v="286"/>
    <x v="29"/>
    <x v="4"/>
    <n v="125"/>
    <x v="2"/>
    <n v="3"/>
    <x v="2"/>
    <n v="124"/>
    <x v="193"/>
    <n v="518979"/>
    <n v="598"/>
    <n v="9.9666666666666668"/>
    <n v="679"/>
    <n v="352386741"/>
  </r>
  <r>
    <x v="492"/>
    <x v="7"/>
    <x v="1"/>
    <x v="120"/>
    <x v="0"/>
    <x v="5"/>
    <n v="121"/>
    <x v="21"/>
    <n v="3"/>
    <x v="2"/>
    <n v="232"/>
    <x v="215"/>
    <n v="410056"/>
    <n v="4772"/>
    <n v="79.533333333333331"/>
    <n v="459"/>
    <n v="188215704"/>
  </r>
  <r>
    <x v="492"/>
    <x v="7"/>
    <x v="1"/>
    <x v="101"/>
    <x v="17"/>
    <x v="0"/>
    <n v="114"/>
    <x v="9"/>
    <n v="1"/>
    <x v="0"/>
    <n v="137"/>
    <x v="231"/>
    <n v="321149"/>
    <n v="929"/>
    <n v="15.483333333333333"/>
    <n v="520"/>
    <n v="166997480"/>
  </r>
  <r>
    <x v="492"/>
    <x v="7"/>
    <x v="1"/>
    <x v="111"/>
    <x v="11"/>
    <x v="3"/>
    <n v="112"/>
    <x v="16"/>
    <n v="3"/>
    <x v="2"/>
    <n v="39"/>
    <x v="185"/>
    <n v="191364"/>
    <n v="1632"/>
    <n v="27.2"/>
    <n v="307"/>
    <n v="58748748"/>
  </r>
  <r>
    <x v="492"/>
    <x v="7"/>
    <x v="1"/>
    <x v="110"/>
    <x v="28"/>
    <x v="3"/>
    <n v="113"/>
    <x v="14"/>
    <n v="1"/>
    <x v="0"/>
    <n v="188"/>
    <x v="34"/>
    <n v="175658"/>
    <n v="1338"/>
    <n v="22.3"/>
    <n v="312"/>
    <n v="54805296"/>
  </r>
  <r>
    <x v="492"/>
    <x v="7"/>
    <x v="1"/>
    <x v="126"/>
    <x v="14"/>
    <x v="4"/>
    <n v="119"/>
    <x v="1"/>
    <n v="2"/>
    <x v="1"/>
    <n v="228"/>
    <x v="144"/>
    <n v="113479"/>
    <n v="2759"/>
    <n v="45.983333333333334"/>
    <n v="373"/>
    <n v="42327667"/>
  </r>
  <r>
    <x v="492"/>
    <x v="7"/>
    <x v="1"/>
    <x v="132"/>
    <x v="6"/>
    <x v="3"/>
    <n v="116"/>
    <x v="13"/>
    <n v="2"/>
    <x v="1"/>
    <n v="31"/>
    <x v="226"/>
    <n v="70636"/>
    <n v="3174"/>
    <n v="52.9"/>
    <n v="548"/>
    <n v="38708528"/>
  </r>
  <r>
    <x v="493"/>
    <x v="7"/>
    <x v="1"/>
    <x v="220"/>
    <x v="28"/>
    <x v="5"/>
    <n v="132"/>
    <x v="18"/>
    <n v="1"/>
    <x v="0"/>
    <n v="131"/>
    <x v="194"/>
    <n v="955395"/>
    <n v="1290"/>
    <n v="21.5"/>
    <n v="650"/>
    <n v="621006750"/>
  </r>
  <r>
    <x v="493"/>
    <x v="7"/>
    <x v="1"/>
    <x v="150"/>
    <x v="15"/>
    <x v="5"/>
    <n v="123"/>
    <x v="15"/>
    <n v="1"/>
    <x v="0"/>
    <n v="36"/>
    <x v="229"/>
    <n v="948333"/>
    <n v="2233"/>
    <n v="37.216666666666669"/>
    <n v="442"/>
    <n v="419163186"/>
  </r>
  <r>
    <x v="493"/>
    <x v="7"/>
    <x v="1"/>
    <x v="160"/>
    <x v="23"/>
    <x v="3"/>
    <n v="127"/>
    <x v="8"/>
    <n v="3"/>
    <x v="2"/>
    <n v="70"/>
    <x v="189"/>
    <n v="920936"/>
    <n v="355"/>
    <n v="5.916666666666667"/>
    <n v="603"/>
    <n v="555324408"/>
  </r>
  <r>
    <x v="493"/>
    <x v="7"/>
    <x v="1"/>
    <x v="50"/>
    <x v="24"/>
    <x v="5"/>
    <n v="116"/>
    <x v="13"/>
    <n v="2"/>
    <x v="1"/>
    <n v="225"/>
    <x v="203"/>
    <n v="912187"/>
    <n v="1203"/>
    <n v="20.05"/>
    <n v="674"/>
    <n v="614814038"/>
  </r>
  <r>
    <x v="493"/>
    <x v="7"/>
    <x v="1"/>
    <x v="84"/>
    <x v="10"/>
    <x v="4"/>
    <n v="131"/>
    <x v="17"/>
    <n v="2"/>
    <x v="1"/>
    <n v="260"/>
    <x v="131"/>
    <n v="895525"/>
    <n v="3884"/>
    <n v="64.733333333333334"/>
    <n v="688"/>
    <n v="616121200"/>
  </r>
  <r>
    <x v="493"/>
    <x v="7"/>
    <x v="1"/>
    <x v="78"/>
    <x v="26"/>
    <x v="3"/>
    <n v="122"/>
    <x v="7"/>
    <n v="1"/>
    <x v="0"/>
    <n v="201"/>
    <x v="118"/>
    <n v="894755"/>
    <n v="4910"/>
    <n v="81.833333333333329"/>
    <n v="437"/>
    <n v="391007935"/>
  </r>
  <r>
    <x v="493"/>
    <x v="7"/>
    <x v="1"/>
    <x v="33"/>
    <x v="28"/>
    <x v="5"/>
    <n v="130"/>
    <x v="19"/>
    <n v="3"/>
    <x v="2"/>
    <n v="93"/>
    <x v="141"/>
    <n v="878147"/>
    <n v="1008"/>
    <n v="16.8"/>
    <n v="314"/>
    <n v="275738158"/>
  </r>
  <r>
    <x v="493"/>
    <x v="7"/>
    <x v="1"/>
    <x v="269"/>
    <x v="14"/>
    <x v="5"/>
    <n v="116"/>
    <x v="13"/>
    <n v="2"/>
    <x v="1"/>
    <n v="7"/>
    <x v="50"/>
    <n v="742016"/>
    <n v="2615"/>
    <n v="43.583333333333336"/>
    <n v="347"/>
    <n v="257479552"/>
  </r>
  <r>
    <x v="493"/>
    <x v="7"/>
    <x v="1"/>
    <x v="266"/>
    <x v="10"/>
    <x v="3"/>
    <n v="131"/>
    <x v="17"/>
    <n v="3"/>
    <x v="2"/>
    <n v="180"/>
    <x v="198"/>
    <n v="730490"/>
    <n v="345"/>
    <n v="5.75"/>
    <n v="620"/>
    <n v="452903800"/>
  </r>
  <r>
    <x v="493"/>
    <x v="7"/>
    <x v="1"/>
    <x v="253"/>
    <x v="17"/>
    <x v="4"/>
    <n v="119"/>
    <x v="1"/>
    <n v="3"/>
    <x v="2"/>
    <n v="160"/>
    <x v="67"/>
    <n v="663973"/>
    <n v="4674"/>
    <n v="77.900000000000006"/>
    <n v="634"/>
    <n v="420958882"/>
  </r>
  <r>
    <x v="493"/>
    <x v="7"/>
    <x v="1"/>
    <x v="142"/>
    <x v="7"/>
    <x v="5"/>
    <n v="122"/>
    <x v="7"/>
    <n v="3"/>
    <x v="2"/>
    <n v="39"/>
    <x v="185"/>
    <n v="638959"/>
    <n v="845"/>
    <n v="14.083333333333334"/>
    <n v="278"/>
    <n v="177630602"/>
  </r>
  <r>
    <x v="493"/>
    <x v="7"/>
    <x v="1"/>
    <x v="108"/>
    <x v="25"/>
    <x v="3"/>
    <n v="132"/>
    <x v="18"/>
    <n v="1"/>
    <x v="0"/>
    <n v="27"/>
    <x v="38"/>
    <n v="596573"/>
    <n v="4935"/>
    <n v="82.25"/>
    <n v="666"/>
    <n v="397317618"/>
  </r>
  <r>
    <x v="493"/>
    <x v="7"/>
    <x v="1"/>
    <x v="28"/>
    <x v="4"/>
    <x v="5"/>
    <n v="127"/>
    <x v="8"/>
    <n v="1"/>
    <x v="0"/>
    <n v="128"/>
    <x v="172"/>
    <n v="588793"/>
    <n v="2370"/>
    <n v="39.5"/>
    <n v="429"/>
    <n v="252592197"/>
  </r>
  <r>
    <x v="493"/>
    <x v="7"/>
    <x v="1"/>
    <x v="230"/>
    <x v="19"/>
    <x v="5"/>
    <n v="118"/>
    <x v="6"/>
    <n v="2"/>
    <x v="1"/>
    <n v="195"/>
    <x v="12"/>
    <n v="585783"/>
    <n v="3867"/>
    <n v="64.45"/>
    <n v="474"/>
    <n v="277661142"/>
  </r>
  <r>
    <x v="493"/>
    <x v="7"/>
    <x v="1"/>
    <x v="314"/>
    <x v="3"/>
    <x v="5"/>
    <n v="121"/>
    <x v="21"/>
    <n v="1"/>
    <x v="0"/>
    <n v="70"/>
    <x v="189"/>
    <n v="563715"/>
    <n v="2869"/>
    <n v="47.81666666666667"/>
    <n v="595"/>
    <n v="335410425"/>
  </r>
  <r>
    <x v="493"/>
    <x v="7"/>
    <x v="1"/>
    <x v="265"/>
    <x v="11"/>
    <x v="5"/>
    <n v="123"/>
    <x v="15"/>
    <n v="2"/>
    <x v="1"/>
    <n v="194"/>
    <x v="113"/>
    <n v="530229"/>
    <n v="659"/>
    <n v="10.983333333333333"/>
    <n v="317"/>
    <n v="168082593"/>
  </r>
  <r>
    <x v="493"/>
    <x v="7"/>
    <x v="1"/>
    <x v="131"/>
    <x v="11"/>
    <x v="5"/>
    <n v="122"/>
    <x v="7"/>
    <n v="1"/>
    <x v="0"/>
    <n v="263"/>
    <x v="107"/>
    <n v="512922"/>
    <n v="4111"/>
    <n v="68.516666666666666"/>
    <n v="658"/>
    <n v="337502676"/>
  </r>
  <r>
    <x v="493"/>
    <x v="7"/>
    <x v="1"/>
    <x v="71"/>
    <x v="4"/>
    <x v="3"/>
    <n v="119"/>
    <x v="1"/>
    <n v="1"/>
    <x v="0"/>
    <n v="116"/>
    <x v="257"/>
    <n v="502420"/>
    <n v="3020"/>
    <n v="50.333333333333336"/>
    <n v="464"/>
    <n v="233122880"/>
  </r>
  <r>
    <x v="493"/>
    <x v="7"/>
    <x v="1"/>
    <x v="258"/>
    <x v="7"/>
    <x v="3"/>
    <n v="119"/>
    <x v="1"/>
    <n v="2"/>
    <x v="1"/>
    <n v="146"/>
    <x v="22"/>
    <n v="493913"/>
    <n v="419"/>
    <n v="6.9833333333333334"/>
    <n v="614"/>
    <n v="303262582"/>
  </r>
  <r>
    <x v="493"/>
    <x v="7"/>
    <x v="1"/>
    <x v="196"/>
    <x v="16"/>
    <x v="5"/>
    <n v="126"/>
    <x v="10"/>
    <n v="2"/>
    <x v="1"/>
    <n v="209"/>
    <x v="196"/>
    <n v="481665"/>
    <n v="4898"/>
    <n v="81.63333333333334"/>
    <n v="372"/>
    <n v="179179380"/>
  </r>
  <r>
    <x v="493"/>
    <x v="7"/>
    <x v="1"/>
    <x v="127"/>
    <x v="9"/>
    <x v="4"/>
    <n v="117"/>
    <x v="12"/>
    <n v="1"/>
    <x v="0"/>
    <n v="94"/>
    <x v="124"/>
    <n v="478823"/>
    <n v="4918"/>
    <n v="81.966666666666669"/>
    <n v="642"/>
    <n v="307404366"/>
  </r>
  <r>
    <x v="493"/>
    <x v="7"/>
    <x v="1"/>
    <x v="92"/>
    <x v="12"/>
    <x v="1"/>
    <n v="124"/>
    <x v="4"/>
    <n v="1"/>
    <x v="0"/>
    <n v="155"/>
    <x v="73"/>
    <n v="460481"/>
    <n v="3514"/>
    <n v="58.56666666666667"/>
    <n v="597"/>
    <n v="274907157"/>
  </r>
  <r>
    <x v="493"/>
    <x v="7"/>
    <x v="1"/>
    <x v="138"/>
    <x v="25"/>
    <x v="3"/>
    <n v="112"/>
    <x v="16"/>
    <n v="1"/>
    <x v="0"/>
    <n v="155"/>
    <x v="73"/>
    <n v="442429"/>
    <n v="2232"/>
    <n v="37.200000000000003"/>
    <n v="449"/>
    <n v="198650621"/>
  </r>
  <r>
    <x v="493"/>
    <x v="7"/>
    <x v="1"/>
    <x v="84"/>
    <x v="20"/>
    <x v="5"/>
    <n v="129"/>
    <x v="0"/>
    <n v="3"/>
    <x v="2"/>
    <n v="16"/>
    <x v="19"/>
    <n v="414064"/>
    <n v="3035"/>
    <n v="50.583333333333336"/>
    <n v="583"/>
    <n v="241399312"/>
  </r>
  <r>
    <x v="493"/>
    <x v="7"/>
    <x v="1"/>
    <x v="119"/>
    <x v="14"/>
    <x v="3"/>
    <n v="119"/>
    <x v="1"/>
    <n v="2"/>
    <x v="1"/>
    <n v="100"/>
    <x v="36"/>
    <n v="320407"/>
    <n v="842"/>
    <n v="14.033333333333333"/>
    <n v="693"/>
    <n v="222042051"/>
  </r>
  <r>
    <x v="493"/>
    <x v="7"/>
    <x v="1"/>
    <x v="250"/>
    <x v="13"/>
    <x v="4"/>
    <n v="122"/>
    <x v="7"/>
    <n v="3"/>
    <x v="2"/>
    <n v="175"/>
    <x v="178"/>
    <n v="250428"/>
    <n v="4169"/>
    <n v="69.483333333333334"/>
    <n v="548"/>
    <n v="137234544"/>
  </r>
  <r>
    <x v="493"/>
    <x v="7"/>
    <x v="1"/>
    <x v="242"/>
    <x v="9"/>
    <x v="3"/>
    <n v="129"/>
    <x v="0"/>
    <n v="1"/>
    <x v="0"/>
    <n v="36"/>
    <x v="229"/>
    <n v="128873"/>
    <n v="4924"/>
    <n v="82.066666666666663"/>
    <n v="419"/>
    <n v="53997787"/>
  </r>
  <r>
    <x v="493"/>
    <x v="7"/>
    <x v="1"/>
    <x v="160"/>
    <x v="12"/>
    <x v="5"/>
    <n v="125"/>
    <x v="2"/>
    <n v="2"/>
    <x v="1"/>
    <n v="44"/>
    <x v="46"/>
    <n v="111331"/>
    <n v="4466"/>
    <n v="74.433333333333337"/>
    <n v="521"/>
    <n v="58003451"/>
  </r>
  <r>
    <x v="493"/>
    <x v="7"/>
    <x v="1"/>
    <x v="200"/>
    <x v="13"/>
    <x v="3"/>
    <n v="116"/>
    <x v="13"/>
    <n v="3"/>
    <x v="2"/>
    <n v="81"/>
    <x v="157"/>
    <n v="97503"/>
    <n v="1060"/>
    <n v="17.666666666666668"/>
    <n v="678"/>
    <n v="66107034"/>
  </r>
  <r>
    <x v="493"/>
    <x v="7"/>
    <x v="1"/>
    <x v="49"/>
    <x v="9"/>
    <x v="4"/>
    <n v="123"/>
    <x v="15"/>
    <n v="3"/>
    <x v="2"/>
    <n v="190"/>
    <x v="33"/>
    <n v="57922"/>
    <n v="4381"/>
    <n v="73.016666666666666"/>
    <n v="511"/>
    <n v="29598142"/>
  </r>
  <r>
    <x v="493"/>
    <x v="7"/>
    <x v="1"/>
    <x v="213"/>
    <x v="2"/>
    <x v="1"/>
    <n v="114"/>
    <x v="9"/>
    <n v="2"/>
    <x v="1"/>
    <n v="39"/>
    <x v="185"/>
    <n v="8346"/>
    <n v="4529"/>
    <n v="75.483333333333334"/>
    <n v="564"/>
    <n v="4707144"/>
  </r>
  <r>
    <x v="494"/>
    <x v="8"/>
    <x v="1"/>
    <x v="222"/>
    <x v="12"/>
    <x v="4"/>
    <n v="122"/>
    <x v="7"/>
    <n v="3"/>
    <x v="2"/>
    <n v="183"/>
    <x v="7"/>
    <n v="913140"/>
    <n v="4853"/>
    <n v="80.88333333333334"/>
    <n v="604"/>
    <n v="551536560"/>
  </r>
  <r>
    <x v="494"/>
    <x v="8"/>
    <x v="1"/>
    <x v="2"/>
    <x v="22"/>
    <x v="3"/>
    <n v="129"/>
    <x v="0"/>
    <n v="2"/>
    <x v="1"/>
    <n v="116"/>
    <x v="257"/>
    <n v="690572"/>
    <n v="2541"/>
    <n v="42.35"/>
    <n v="695"/>
    <n v="479947540"/>
  </r>
  <r>
    <x v="494"/>
    <x v="8"/>
    <x v="1"/>
    <x v="293"/>
    <x v="11"/>
    <x v="5"/>
    <n v="120"/>
    <x v="3"/>
    <n v="2"/>
    <x v="1"/>
    <n v="17"/>
    <x v="177"/>
    <n v="467888"/>
    <n v="1847"/>
    <n v="30.783333333333335"/>
    <n v="557"/>
    <n v="260613616"/>
  </r>
  <r>
    <x v="494"/>
    <x v="8"/>
    <x v="1"/>
    <x v="232"/>
    <x v="28"/>
    <x v="5"/>
    <n v="129"/>
    <x v="0"/>
    <n v="3"/>
    <x v="2"/>
    <n v="8"/>
    <x v="153"/>
    <n v="462391"/>
    <n v="1938"/>
    <n v="32.299999999999997"/>
    <n v="369"/>
    <n v="170622279"/>
  </r>
  <r>
    <x v="494"/>
    <x v="8"/>
    <x v="1"/>
    <x v="255"/>
    <x v="5"/>
    <x v="4"/>
    <n v="118"/>
    <x v="6"/>
    <n v="3"/>
    <x v="2"/>
    <n v="159"/>
    <x v="139"/>
    <n v="344675"/>
    <n v="4918"/>
    <n v="81.966666666666669"/>
    <n v="292"/>
    <n v="100645100"/>
  </r>
  <r>
    <x v="494"/>
    <x v="8"/>
    <x v="1"/>
    <x v="31"/>
    <x v="15"/>
    <x v="0"/>
    <n v="122"/>
    <x v="7"/>
    <n v="2"/>
    <x v="1"/>
    <n v="41"/>
    <x v="53"/>
    <n v="315230"/>
    <n v="1231"/>
    <n v="20.516666666666666"/>
    <n v="486"/>
    <n v="153201780"/>
  </r>
  <r>
    <x v="494"/>
    <x v="8"/>
    <x v="1"/>
    <x v="203"/>
    <x v="19"/>
    <x v="5"/>
    <n v="112"/>
    <x v="16"/>
    <n v="3"/>
    <x v="2"/>
    <n v="37"/>
    <x v="230"/>
    <n v="190849"/>
    <n v="4958"/>
    <n v="82.63333333333334"/>
    <n v="649"/>
    <n v="123861001"/>
  </r>
  <r>
    <x v="494"/>
    <x v="8"/>
    <x v="1"/>
    <x v="80"/>
    <x v="7"/>
    <x v="3"/>
    <n v="120"/>
    <x v="3"/>
    <n v="2"/>
    <x v="1"/>
    <n v="235"/>
    <x v="51"/>
    <n v="114455"/>
    <n v="4194"/>
    <n v="69.900000000000006"/>
    <n v="614"/>
    <n v="70275370"/>
  </r>
  <r>
    <x v="494"/>
    <x v="8"/>
    <x v="1"/>
    <x v="38"/>
    <x v="8"/>
    <x v="3"/>
    <n v="123"/>
    <x v="15"/>
    <n v="3"/>
    <x v="2"/>
    <n v="150"/>
    <x v="138"/>
    <n v="98662"/>
    <n v="2550"/>
    <n v="42.5"/>
    <n v="626"/>
    <n v="61762412"/>
  </r>
  <r>
    <x v="495"/>
    <x v="8"/>
    <x v="1"/>
    <x v="10"/>
    <x v="15"/>
    <x v="4"/>
    <n v="119"/>
    <x v="1"/>
    <n v="3"/>
    <x v="2"/>
    <n v="162"/>
    <x v="68"/>
    <n v="680860"/>
    <n v="4962"/>
    <n v="82.7"/>
    <n v="410"/>
    <n v="279152600"/>
  </r>
  <r>
    <x v="495"/>
    <x v="8"/>
    <x v="1"/>
    <x v="76"/>
    <x v="5"/>
    <x v="5"/>
    <n v="119"/>
    <x v="1"/>
    <n v="2"/>
    <x v="1"/>
    <n v="206"/>
    <x v="188"/>
    <n v="642195"/>
    <n v="2823"/>
    <n v="47.05"/>
    <n v="332"/>
    <n v="213208740"/>
  </r>
  <r>
    <x v="495"/>
    <x v="8"/>
    <x v="1"/>
    <x v="214"/>
    <x v="7"/>
    <x v="5"/>
    <n v="114"/>
    <x v="9"/>
    <n v="3"/>
    <x v="2"/>
    <n v="45"/>
    <x v="209"/>
    <n v="423712"/>
    <n v="3095"/>
    <n v="51.583333333333336"/>
    <n v="460"/>
    <n v="194907520"/>
  </r>
  <r>
    <x v="495"/>
    <x v="8"/>
    <x v="1"/>
    <x v="92"/>
    <x v="25"/>
    <x v="5"/>
    <n v="129"/>
    <x v="0"/>
    <n v="3"/>
    <x v="2"/>
    <n v="2"/>
    <x v="77"/>
    <n v="419754"/>
    <n v="3451"/>
    <n v="57.516666666666666"/>
    <n v="440"/>
    <n v="184691760"/>
  </r>
  <r>
    <x v="495"/>
    <x v="8"/>
    <x v="1"/>
    <x v="17"/>
    <x v="19"/>
    <x v="3"/>
    <n v="117"/>
    <x v="12"/>
    <n v="2"/>
    <x v="1"/>
    <n v="38"/>
    <x v="90"/>
    <n v="394110"/>
    <n v="492"/>
    <n v="8.1999999999999993"/>
    <n v="694"/>
    <n v="273512340"/>
  </r>
  <r>
    <x v="495"/>
    <x v="8"/>
    <x v="1"/>
    <x v="119"/>
    <x v="29"/>
    <x v="5"/>
    <n v="115"/>
    <x v="20"/>
    <n v="3"/>
    <x v="2"/>
    <n v="48"/>
    <x v="75"/>
    <n v="356601"/>
    <n v="36"/>
    <n v="0.6"/>
    <n v="568"/>
    <n v="202549368"/>
  </r>
  <r>
    <x v="495"/>
    <x v="8"/>
    <x v="1"/>
    <x v="150"/>
    <x v="1"/>
    <x v="3"/>
    <n v="120"/>
    <x v="3"/>
    <n v="1"/>
    <x v="0"/>
    <n v="263"/>
    <x v="107"/>
    <n v="355061"/>
    <n v="2492"/>
    <n v="41.533333333333331"/>
    <n v="325"/>
    <n v="115394825"/>
  </r>
  <r>
    <x v="495"/>
    <x v="8"/>
    <x v="1"/>
    <x v="212"/>
    <x v="19"/>
    <x v="5"/>
    <n v="128"/>
    <x v="11"/>
    <n v="2"/>
    <x v="1"/>
    <n v="5"/>
    <x v="224"/>
    <n v="336382"/>
    <n v="1193"/>
    <n v="19.883333333333333"/>
    <n v="545"/>
    <n v="183328190"/>
  </r>
  <r>
    <x v="495"/>
    <x v="8"/>
    <x v="1"/>
    <x v="87"/>
    <x v="11"/>
    <x v="1"/>
    <n v="116"/>
    <x v="13"/>
    <n v="2"/>
    <x v="1"/>
    <n v="261"/>
    <x v="146"/>
    <n v="219067"/>
    <n v="3605"/>
    <n v="60.083333333333336"/>
    <n v="441"/>
    <n v="96608547"/>
  </r>
  <r>
    <x v="495"/>
    <x v="8"/>
    <x v="1"/>
    <x v="43"/>
    <x v="14"/>
    <x v="3"/>
    <n v="129"/>
    <x v="0"/>
    <n v="3"/>
    <x v="2"/>
    <n v="196"/>
    <x v="112"/>
    <n v="182501"/>
    <n v="728"/>
    <n v="12.133333333333333"/>
    <n v="614"/>
    <n v="112055614"/>
  </r>
  <r>
    <x v="495"/>
    <x v="8"/>
    <x v="1"/>
    <x v="265"/>
    <x v="12"/>
    <x v="5"/>
    <n v="117"/>
    <x v="12"/>
    <n v="1"/>
    <x v="0"/>
    <n v="156"/>
    <x v="261"/>
    <n v="684"/>
    <n v="1126"/>
    <n v="18.766666666666666"/>
    <n v="699"/>
    <n v="478116"/>
  </r>
  <r>
    <x v="496"/>
    <x v="8"/>
    <x v="1"/>
    <x v="99"/>
    <x v="3"/>
    <x v="0"/>
    <n v="130"/>
    <x v="19"/>
    <n v="3"/>
    <x v="2"/>
    <n v="35"/>
    <x v="66"/>
    <n v="961378"/>
    <n v="1307"/>
    <n v="21.783333333333335"/>
    <n v="562"/>
    <n v="540294436"/>
  </r>
  <r>
    <x v="496"/>
    <x v="8"/>
    <x v="1"/>
    <x v="210"/>
    <x v="7"/>
    <x v="0"/>
    <n v="126"/>
    <x v="10"/>
    <n v="2"/>
    <x v="1"/>
    <n v="171"/>
    <x v="156"/>
    <n v="863429"/>
    <n v="337"/>
    <n v="5.6166666666666663"/>
    <n v="676"/>
    <n v="583678004"/>
  </r>
  <r>
    <x v="496"/>
    <x v="8"/>
    <x v="1"/>
    <x v="200"/>
    <x v="0"/>
    <x v="0"/>
    <n v="132"/>
    <x v="18"/>
    <n v="1"/>
    <x v="0"/>
    <n v="39"/>
    <x v="185"/>
    <n v="837011"/>
    <n v="786"/>
    <n v="13.1"/>
    <n v="290"/>
    <n v="242733190"/>
  </r>
  <r>
    <x v="496"/>
    <x v="8"/>
    <x v="1"/>
    <x v="281"/>
    <x v="2"/>
    <x v="3"/>
    <n v="131"/>
    <x v="17"/>
    <n v="3"/>
    <x v="2"/>
    <n v="108"/>
    <x v="214"/>
    <n v="780138"/>
    <n v="768"/>
    <n v="12.8"/>
    <n v="474"/>
    <n v="369785412"/>
  </r>
  <r>
    <x v="496"/>
    <x v="8"/>
    <x v="1"/>
    <x v="46"/>
    <x v="23"/>
    <x v="5"/>
    <n v="133"/>
    <x v="5"/>
    <n v="1"/>
    <x v="0"/>
    <n v="142"/>
    <x v="213"/>
    <n v="750327"/>
    <n v="1159"/>
    <n v="19.316666666666666"/>
    <n v="560"/>
    <n v="420183120"/>
  </r>
  <r>
    <x v="496"/>
    <x v="8"/>
    <x v="1"/>
    <x v="247"/>
    <x v="19"/>
    <x v="5"/>
    <n v="128"/>
    <x v="11"/>
    <n v="1"/>
    <x v="0"/>
    <n v="165"/>
    <x v="208"/>
    <n v="694488"/>
    <n v="1924"/>
    <n v="32.06666666666667"/>
    <n v="680"/>
    <n v="472251840"/>
  </r>
  <r>
    <x v="496"/>
    <x v="8"/>
    <x v="1"/>
    <x v="63"/>
    <x v="22"/>
    <x v="0"/>
    <n v="131"/>
    <x v="17"/>
    <n v="2"/>
    <x v="1"/>
    <n v="194"/>
    <x v="113"/>
    <n v="586858"/>
    <n v="3329"/>
    <n v="55.483333333333334"/>
    <n v="367"/>
    <n v="215376886"/>
  </r>
  <r>
    <x v="496"/>
    <x v="8"/>
    <x v="1"/>
    <x v="248"/>
    <x v="12"/>
    <x v="4"/>
    <n v="116"/>
    <x v="13"/>
    <n v="2"/>
    <x v="1"/>
    <n v="51"/>
    <x v="245"/>
    <n v="520871"/>
    <n v="1687"/>
    <n v="28.116666666666667"/>
    <n v="330"/>
    <n v="171887430"/>
  </r>
  <r>
    <x v="496"/>
    <x v="8"/>
    <x v="1"/>
    <x v="173"/>
    <x v="29"/>
    <x v="0"/>
    <n v="125"/>
    <x v="2"/>
    <n v="3"/>
    <x v="2"/>
    <n v="152"/>
    <x v="207"/>
    <n v="494313"/>
    <n v="809"/>
    <n v="13.483333333333333"/>
    <n v="585"/>
    <n v="289173105"/>
  </r>
  <r>
    <x v="496"/>
    <x v="8"/>
    <x v="1"/>
    <x v="158"/>
    <x v="8"/>
    <x v="0"/>
    <n v="124"/>
    <x v="4"/>
    <n v="2"/>
    <x v="1"/>
    <n v="3"/>
    <x v="85"/>
    <n v="392829"/>
    <n v="1990"/>
    <n v="33.166666666666664"/>
    <n v="562"/>
    <n v="220769898"/>
  </r>
  <r>
    <x v="496"/>
    <x v="8"/>
    <x v="1"/>
    <x v="169"/>
    <x v="8"/>
    <x v="0"/>
    <n v="122"/>
    <x v="7"/>
    <n v="3"/>
    <x v="2"/>
    <n v="133"/>
    <x v="4"/>
    <n v="382981"/>
    <n v="2288"/>
    <n v="38.133333333333333"/>
    <n v="568"/>
    <n v="217533208"/>
  </r>
  <r>
    <x v="496"/>
    <x v="8"/>
    <x v="1"/>
    <x v="125"/>
    <x v="0"/>
    <x v="4"/>
    <n v="112"/>
    <x v="16"/>
    <n v="2"/>
    <x v="1"/>
    <n v="3"/>
    <x v="85"/>
    <n v="365469"/>
    <n v="1950"/>
    <n v="32.5"/>
    <n v="473"/>
    <n v="172866837"/>
  </r>
  <r>
    <x v="496"/>
    <x v="8"/>
    <x v="1"/>
    <x v="189"/>
    <x v="5"/>
    <x v="3"/>
    <n v="131"/>
    <x v="17"/>
    <n v="2"/>
    <x v="1"/>
    <n v="66"/>
    <x v="71"/>
    <n v="361659"/>
    <n v="528"/>
    <n v="8.8000000000000007"/>
    <n v="509"/>
    <n v="184084431"/>
  </r>
  <r>
    <x v="496"/>
    <x v="8"/>
    <x v="1"/>
    <x v="11"/>
    <x v="21"/>
    <x v="5"/>
    <n v="122"/>
    <x v="7"/>
    <n v="2"/>
    <x v="1"/>
    <n v="177"/>
    <x v="137"/>
    <n v="200920"/>
    <n v="266"/>
    <n v="4.4333333333333336"/>
    <n v="439"/>
    <n v="88203880"/>
  </r>
  <r>
    <x v="496"/>
    <x v="8"/>
    <x v="1"/>
    <x v="6"/>
    <x v="12"/>
    <x v="0"/>
    <n v="116"/>
    <x v="13"/>
    <n v="1"/>
    <x v="0"/>
    <n v="1"/>
    <x v="232"/>
    <n v="200196"/>
    <n v="3742"/>
    <n v="62.366666666666667"/>
    <n v="283"/>
    <n v="56655468"/>
  </r>
  <r>
    <x v="496"/>
    <x v="8"/>
    <x v="1"/>
    <x v="134"/>
    <x v="28"/>
    <x v="3"/>
    <n v="131"/>
    <x v="17"/>
    <n v="2"/>
    <x v="1"/>
    <n v="82"/>
    <x v="234"/>
    <n v="183360"/>
    <n v="1476"/>
    <n v="24.6"/>
    <n v="381"/>
    <n v="69860160"/>
  </r>
  <r>
    <x v="496"/>
    <x v="8"/>
    <x v="1"/>
    <x v="193"/>
    <x v="28"/>
    <x v="4"/>
    <n v="122"/>
    <x v="7"/>
    <n v="1"/>
    <x v="0"/>
    <n v="85"/>
    <x v="259"/>
    <n v="26287"/>
    <n v="1534"/>
    <n v="25.566666666666666"/>
    <n v="387"/>
    <n v="10173069"/>
  </r>
  <r>
    <x v="497"/>
    <x v="8"/>
    <x v="1"/>
    <x v="197"/>
    <x v="14"/>
    <x v="4"/>
    <n v="131"/>
    <x v="17"/>
    <n v="1"/>
    <x v="0"/>
    <n v="78"/>
    <x v="260"/>
    <n v="35705"/>
    <n v="822"/>
    <n v="13.7"/>
    <n v="644"/>
    <n v="22994020"/>
  </r>
  <r>
    <x v="498"/>
    <x v="8"/>
    <x v="1"/>
    <x v="288"/>
    <x v="10"/>
    <x v="4"/>
    <n v="124"/>
    <x v="4"/>
    <n v="2"/>
    <x v="1"/>
    <n v="255"/>
    <x v="127"/>
    <n v="949182"/>
    <n v="3189"/>
    <n v="53.15"/>
    <n v="590"/>
    <n v="560017380"/>
  </r>
  <r>
    <x v="498"/>
    <x v="8"/>
    <x v="1"/>
    <x v="126"/>
    <x v="12"/>
    <x v="5"/>
    <n v="130"/>
    <x v="19"/>
    <n v="3"/>
    <x v="2"/>
    <n v="11"/>
    <x v="115"/>
    <n v="893553"/>
    <n v="3678"/>
    <n v="61.3"/>
    <n v="296"/>
    <n v="264491688"/>
  </r>
  <r>
    <x v="498"/>
    <x v="8"/>
    <x v="1"/>
    <x v="167"/>
    <x v="25"/>
    <x v="4"/>
    <n v="131"/>
    <x v="17"/>
    <n v="2"/>
    <x v="1"/>
    <n v="220"/>
    <x v="104"/>
    <n v="815928"/>
    <n v="4164"/>
    <n v="69.400000000000006"/>
    <n v="583"/>
    <n v="475686024"/>
  </r>
  <r>
    <x v="498"/>
    <x v="8"/>
    <x v="1"/>
    <x v="260"/>
    <x v="23"/>
    <x v="4"/>
    <n v="122"/>
    <x v="7"/>
    <n v="2"/>
    <x v="1"/>
    <n v="267"/>
    <x v="15"/>
    <n v="795941"/>
    <n v="4935"/>
    <n v="82.25"/>
    <n v="446"/>
    <n v="354989686"/>
  </r>
  <r>
    <x v="498"/>
    <x v="8"/>
    <x v="1"/>
    <x v="177"/>
    <x v="24"/>
    <x v="3"/>
    <n v="118"/>
    <x v="6"/>
    <n v="3"/>
    <x v="2"/>
    <n v="23"/>
    <x v="184"/>
    <n v="784233"/>
    <n v="843"/>
    <n v="14.05"/>
    <n v="661"/>
    <n v="518378013"/>
  </r>
  <r>
    <x v="498"/>
    <x v="8"/>
    <x v="1"/>
    <x v="189"/>
    <x v="15"/>
    <x v="4"/>
    <n v="124"/>
    <x v="4"/>
    <n v="3"/>
    <x v="2"/>
    <n v="119"/>
    <x v="129"/>
    <n v="609811"/>
    <n v="4763"/>
    <n v="79.38333333333334"/>
    <n v="518"/>
    <n v="315882098"/>
  </r>
  <r>
    <x v="498"/>
    <x v="8"/>
    <x v="1"/>
    <x v="19"/>
    <x v="16"/>
    <x v="5"/>
    <n v="120"/>
    <x v="3"/>
    <n v="2"/>
    <x v="1"/>
    <n v="207"/>
    <x v="252"/>
    <n v="604636"/>
    <n v="2354"/>
    <n v="39.233333333333334"/>
    <n v="495"/>
    <n v="299294820"/>
  </r>
  <r>
    <x v="498"/>
    <x v="8"/>
    <x v="1"/>
    <x v="160"/>
    <x v="4"/>
    <x v="0"/>
    <n v="117"/>
    <x v="12"/>
    <n v="3"/>
    <x v="2"/>
    <n v="268"/>
    <x v="253"/>
    <n v="480013"/>
    <n v="2691"/>
    <n v="44.85"/>
    <n v="689"/>
    <n v="330728957"/>
  </r>
  <r>
    <x v="498"/>
    <x v="8"/>
    <x v="1"/>
    <x v="212"/>
    <x v="28"/>
    <x v="3"/>
    <n v="132"/>
    <x v="18"/>
    <n v="3"/>
    <x v="2"/>
    <n v="207"/>
    <x v="252"/>
    <n v="474528"/>
    <n v="2147"/>
    <n v="35.783333333333331"/>
    <n v="690"/>
    <n v="327424320"/>
  </r>
  <r>
    <x v="498"/>
    <x v="8"/>
    <x v="1"/>
    <x v="268"/>
    <x v="29"/>
    <x v="4"/>
    <n v="121"/>
    <x v="21"/>
    <n v="1"/>
    <x v="0"/>
    <n v="64"/>
    <x v="199"/>
    <n v="391862"/>
    <n v="3486"/>
    <n v="58.1"/>
    <n v="536"/>
    <n v="210038032"/>
  </r>
  <r>
    <x v="498"/>
    <x v="8"/>
    <x v="1"/>
    <x v="36"/>
    <x v="2"/>
    <x v="1"/>
    <n v="117"/>
    <x v="12"/>
    <n v="2"/>
    <x v="1"/>
    <n v="112"/>
    <x v="158"/>
    <n v="384595"/>
    <n v="4408"/>
    <n v="73.466666666666669"/>
    <n v="292"/>
    <n v="112301740"/>
  </r>
  <r>
    <x v="498"/>
    <x v="8"/>
    <x v="1"/>
    <x v="292"/>
    <x v="0"/>
    <x v="0"/>
    <n v="130"/>
    <x v="19"/>
    <n v="1"/>
    <x v="0"/>
    <n v="181"/>
    <x v="76"/>
    <n v="234549"/>
    <n v="4184"/>
    <n v="69.733333333333334"/>
    <n v="364"/>
    <n v="85375836"/>
  </r>
  <r>
    <x v="498"/>
    <x v="8"/>
    <x v="1"/>
    <x v="175"/>
    <x v="7"/>
    <x v="3"/>
    <n v="121"/>
    <x v="21"/>
    <n v="2"/>
    <x v="1"/>
    <n v="156"/>
    <x v="261"/>
    <n v="160120"/>
    <n v="3636"/>
    <n v="60.6"/>
    <n v="328"/>
    <n v="52519360"/>
  </r>
  <r>
    <x v="498"/>
    <x v="8"/>
    <x v="1"/>
    <x v="293"/>
    <x v="21"/>
    <x v="1"/>
    <n v="113"/>
    <x v="14"/>
    <n v="1"/>
    <x v="0"/>
    <n v="240"/>
    <x v="95"/>
    <n v="90714"/>
    <n v="4416"/>
    <n v="73.599999999999994"/>
    <n v="526"/>
    <n v="47715564"/>
  </r>
  <r>
    <x v="499"/>
    <x v="8"/>
    <x v="1"/>
    <x v="107"/>
    <x v="1"/>
    <x v="3"/>
    <n v="113"/>
    <x v="14"/>
    <n v="2"/>
    <x v="1"/>
    <n v="40"/>
    <x v="80"/>
    <n v="822018"/>
    <n v="473"/>
    <n v="7.8833333333333337"/>
    <n v="649"/>
    <n v="533489682"/>
  </r>
  <r>
    <x v="499"/>
    <x v="8"/>
    <x v="1"/>
    <x v="95"/>
    <x v="25"/>
    <x v="4"/>
    <n v="128"/>
    <x v="11"/>
    <n v="2"/>
    <x v="1"/>
    <n v="221"/>
    <x v="262"/>
    <n v="562543"/>
    <n v="3287"/>
    <n v="54.783333333333331"/>
    <n v="291"/>
    <n v="163700013"/>
  </r>
  <r>
    <x v="499"/>
    <x v="8"/>
    <x v="1"/>
    <x v="227"/>
    <x v="6"/>
    <x v="3"/>
    <n v="113"/>
    <x v="14"/>
    <n v="1"/>
    <x v="0"/>
    <n v="2"/>
    <x v="77"/>
    <n v="542914"/>
    <n v="1855"/>
    <n v="30.916666666666668"/>
    <n v="441"/>
    <n v="239425074"/>
  </r>
  <r>
    <x v="499"/>
    <x v="8"/>
    <x v="1"/>
    <x v="122"/>
    <x v="28"/>
    <x v="5"/>
    <n v="120"/>
    <x v="3"/>
    <n v="2"/>
    <x v="1"/>
    <n v="261"/>
    <x v="146"/>
    <n v="523779"/>
    <n v="4302"/>
    <n v="71.7"/>
    <n v="528"/>
    <n v="276555312"/>
  </r>
  <r>
    <x v="499"/>
    <x v="8"/>
    <x v="1"/>
    <x v="235"/>
    <x v="12"/>
    <x v="4"/>
    <n v="129"/>
    <x v="0"/>
    <n v="2"/>
    <x v="1"/>
    <n v="186"/>
    <x v="102"/>
    <n v="193161"/>
    <n v="1931"/>
    <n v="32.18333333333333"/>
    <n v="626"/>
    <n v="120918786"/>
  </r>
  <r>
    <x v="500"/>
    <x v="8"/>
    <x v="1"/>
    <x v="308"/>
    <x v="27"/>
    <x v="0"/>
    <n v="113"/>
    <x v="14"/>
    <n v="3"/>
    <x v="2"/>
    <n v="46"/>
    <x v="255"/>
    <n v="978587"/>
    <n v="3901"/>
    <n v="65.016666666666666"/>
    <n v="627"/>
    <n v="613574049"/>
  </r>
  <r>
    <x v="500"/>
    <x v="8"/>
    <x v="1"/>
    <x v="98"/>
    <x v="1"/>
    <x v="1"/>
    <n v="128"/>
    <x v="11"/>
    <n v="2"/>
    <x v="1"/>
    <n v="229"/>
    <x v="91"/>
    <n v="884319"/>
    <n v="595"/>
    <n v="9.9166666666666661"/>
    <n v="374"/>
    <n v="330735306"/>
  </r>
  <r>
    <x v="500"/>
    <x v="8"/>
    <x v="1"/>
    <x v="88"/>
    <x v="28"/>
    <x v="4"/>
    <n v="119"/>
    <x v="1"/>
    <n v="1"/>
    <x v="0"/>
    <n v="82"/>
    <x v="234"/>
    <n v="814361"/>
    <n v="4204"/>
    <n v="70.066666666666663"/>
    <n v="605"/>
    <n v="492688405"/>
  </r>
  <r>
    <x v="500"/>
    <x v="8"/>
    <x v="1"/>
    <x v="257"/>
    <x v="7"/>
    <x v="1"/>
    <n v="120"/>
    <x v="3"/>
    <n v="1"/>
    <x v="0"/>
    <n v="255"/>
    <x v="127"/>
    <n v="777550"/>
    <n v="4008"/>
    <n v="66.8"/>
    <n v="654"/>
    <n v="508517700"/>
  </r>
  <r>
    <x v="500"/>
    <x v="8"/>
    <x v="1"/>
    <x v="314"/>
    <x v="7"/>
    <x v="4"/>
    <n v="128"/>
    <x v="11"/>
    <n v="2"/>
    <x v="1"/>
    <n v="27"/>
    <x v="38"/>
    <n v="741175"/>
    <n v="2309"/>
    <n v="38.483333333333334"/>
    <n v="484"/>
    <n v="358728700"/>
  </r>
  <r>
    <x v="500"/>
    <x v="8"/>
    <x v="1"/>
    <x v="118"/>
    <x v="3"/>
    <x v="1"/>
    <n v="119"/>
    <x v="1"/>
    <n v="2"/>
    <x v="1"/>
    <n v="130"/>
    <x v="239"/>
    <n v="740273"/>
    <n v="4191"/>
    <n v="69.849999999999994"/>
    <n v="492"/>
    <n v="364214316"/>
  </r>
  <r>
    <x v="500"/>
    <x v="8"/>
    <x v="1"/>
    <x v="251"/>
    <x v="0"/>
    <x v="4"/>
    <n v="127"/>
    <x v="8"/>
    <n v="3"/>
    <x v="2"/>
    <n v="86"/>
    <x v="47"/>
    <n v="710818"/>
    <n v="638"/>
    <n v="10.633333333333333"/>
    <n v="313"/>
    <n v="222486034"/>
  </r>
  <r>
    <x v="500"/>
    <x v="8"/>
    <x v="1"/>
    <x v="121"/>
    <x v="21"/>
    <x v="1"/>
    <n v="126"/>
    <x v="10"/>
    <n v="3"/>
    <x v="2"/>
    <n v="211"/>
    <x v="117"/>
    <n v="603351"/>
    <n v="734"/>
    <n v="12.233333333333333"/>
    <n v="534"/>
    <n v="322189434"/>
  </r>
  <r>
    <x v="500"/>
    <x v="8"/>
    <x v="1"/>
    <x v="119"/>
    <x v="18"/>
    <x v="0"/>
    <n v="113"/>
    <x v="14"/>
    <n v="1"/>
    <x v="0"/>
    <n v="220"/>
    <x v="104"/>
    <n v="595696"/>
    <n v="3163"/>
    <n v="52.716666666666669"/>
    <n v="373"/>
    <n v="222194608"/>
  </r>
  <r>
    <x v="500"/>
    <x v="8"/>
    <x v="1"/>
    <x v="86"/>
    <x v="21"/>
    <x v="0"/>
    <n v="113"/>
    <x v="14"/>
    <n v="2"/>
    <x v="1"/>
    <n v="160"/>
    <x v="67"/>
    <n v="522481"/>
    <n v="262"/>
    <n v="4.3666666666666663"/>
    <n v="420"/>
    <n v="219442020"/>
  </r>
  <r>
    <x v="500"/>
    <x v="8"/>
    <x v="1"/>
    <x v="18"/>
    <x v="0"/>
    <x v="3"/>
    <n v="120"/>
    <x v="3"/>
    <n v="2"/>
    <x v="1"/>
    <n v="173"/>
    <x v="28"/>
    <n v="496252"/>
    <n v="2726"/>
    <n v="45.43333333333333"/>
    <n v="462"/>
    <n v="229268424"/>
  </r>
  <r>
    <x v="500"/>
    <x v="8"/>
    <x v="1"/>
    <x v="308"/>
    <x v="12"/>
    <x v="5"/>
    <n v="118"/>
    <x v="6"/>
    <n v="2"/>
    <x v="1"/>
    <n v="31"/>
    <x v="226"/>
    <n v="441304"/>
    <n v="4443"/>
    <n v="74.05"/>
    <n v="645"/>
    <n v="284641080"/>
  </r>
  <r>
    <x v="500"/>
    <x v="8"/>
    <x v="1"/>
    <x v="129"/>
    <x v="6"/>
    <x v="0"/>
    <n v="129"/>
    <x v="0"/>
    <n v="2"/>
    <x v="1"/>
    <n v="112"/>
    <x v="158"/>
    <n v="310187"/>
    <n v="3907"/>
    <n v="65.11666666666666"/>
    <n v="393"/>
    <n v="121903491"/>
  </r>
  <r>
    <x v="500"/>
    <x v="8"/>
    <x v="1"/>
    <x v="212"/>
    <x v="16"/>
    <x v="0"/>
    <n v="131"/>
    <x v="17"/>
    <n v="2"/>
    <x v="1"/>
    <n v="46"/>
    <x v="255"/>
    <n v="235692"/>
    <n v="3228"/>
    <n v="53.8"/>
    <n v="515"/>
    <n v="121381380"/>
  </r>
  <r>
    <x v="500"/>
    <x v="8"/>
    <x v="1"/>
    <x v="92"/>
    <x v="17"/>
    <x v="3"/>
    <n v="113"/>
    <x v="14"/>
    <n v="3"/>
    <x v="2"/>
    <n v="260"/>
    <x v="131"/>
    <n v="222308"/>
    <n v="4807"/>
    <n v="80.11666666666666"/>
    <n v="415"/>
    <n v="92257820"/>
  </r>
  <r>
    <x v="500"/>
    <x v="8"/>
    <x v="1"/>
    <x v="150"/>
    <x v="11"/>
    <x v="0"/>
    <n v="125"/>
    <x v="2"/>
    <n v="3"/>
    <x v="2"/>
    <n v="102"/>
    <x v="30"/>
    <n v="219463"/>
    <n v="1730"/>
    <n v="28.833333333333332"/>
    <n v="406"/>
    <n v="89101978"/>
  </r>
  <r>
    <x v="500"/>
    <x v="8"/>
    <x v="1"/>
    <x v="141"/>
    <x v="25"/>
    <x v="1"/>
    <n v="124"/>
    <x v="4"/>
    <n v="2"/>
    <x v="1"/>
    <n v="111"/>
    <x v="49"/>
    <n v="172773"/>
    <n v="2531"/>
    <n v="42.18333333333333"/>
    <n v="576"/>
    <n v="99517248"/>
  </r>
  <r>
    <x v="500"/>
    <x v="8"/>
    <x v="1"/>
    <x v="34"/>
    <x v="21"/>
    <x v="1"/>
    <n v="117"/>
    <x v="12"/>
    <n v="2"/>
    <x v="1"/>
    <n v="104"/>
    <x v="83"/>
    <n v="165173"/>
    <n v="2322"/>
    <n v="38.700000000000003"/>
    <n v="373"/>
    <n v="61609529"/>
  </r>
  <r>
    <x v="501"/>
    <x v="8"/>
    <x v="1"/>
    <x v="271"/>
    <x v="29"/>
    <x v="5"/>
    <n v="129"/>
    <x v="0"/>
    <n v="1"/>
    <x v="0"/>
    <n v="78"/>
    <x v="260"/>
    <n v="832655"/>
    <n v="2626"/>
    <n v="43.766666666666666"/>
    <n v="459"/>
    <n v="382188645"/>
  </r>
  <r>
    <x v="501"/>
    <x v="8"/>
    <x v="1"/>
    <x v="69"/>
    <x v="24"/>
    <x v="5"/>
    <n v="123"/>
    <x v="15"/>
    <n v="2"/>
    <x v="1"/>
    <n v="90"/>
    <x v="70"/>
    <n v="772941"/>
    <n v="3043"/>
    <n v="50.716666666666669"/>
    <n v="598"/>
    <n v="462218718"/>
  </r>
  <r>
    <x v="501"/>
    <x v="8"/>
    <x v="1"/>
    <x v="142"/>
    <x v="0"/>
    <x v="1"/>
    <n v="133"/>
    <x v="5"/>
    <n v="1"/>
    <x v="0"/>
    <n v="18"/>
    <x v="39"/>
    <n v="625185"/>
    <n v="1264"/>
    <n v="21.066666666666666"/>
    <n v="299"/>
    <n v="186930315"/>
  </r>
  <r>
    <x v="501"/>
    <x v="8"/>
    <x v="1"/>
    <x v="32"/>
    <x v="0"/>
    <x v="5"/>
    <n v="131"/>
    <x v="17"/>
    <n v="2"/>
    <x v="1"/>
    <n v="4"/>
    <x v="100"/>
    <n v="574950"/>
    <n v="3902"/>
    <n v="65.033333333333331"/>
    <n v="406"/>
    <n v="233429700"/>
  </r>
  <r>
    <x v="501"/>
    <x v="8"/>
    <x v="1"/>
    <x v="143"/>
    <x v="25"/>
    <x v="4"/>
    <n v="124"/>
    <x v="4"/>
    <n v="1"/>
    <x v="0"/>
    <n v="63"/>
    <x v="54"/>
    <n v="461904"/>
    <n v="2053"/>
    <n v="34.216666666666669"/>
    <n v="655"/>
    <n v="302547120"/>
  </r>
  <r>
    <x v="501"/>
    <x v="8"/>
    <x v="1"/>
    <x v="90"/>
    <x v="12"/>
    <x v="1"/>
    <n v="124"/>
    <x v="4"/>
    <n v="1"/>
    <x v="0"/>
    <n v="167"/>
    <x v="8"/>
    <n v="454801"/>
    <n v="3362"/>
    <n v="56.033333333333331"/>
    <n v="615"/>
    <n v="279702615"/>
  </r>
  <r>
    <x v="501"/>
    <x v="8"/>
    <x v="1"/>
    <x v="204"/>
    <x v="20"/>
    <x v="5"/>
    <n v="128"/>
    <x v="11"/>
    <n v="3"/>
    <x v="2"/>
    <n v="105"/>
    <x v="130"/>
    <n v="441654"/>
    <n v="1944"/>
    <n v="32.4"/>
    <n v="655"/>
    <n v="289283370"/>
  </r>
  <r>
    <x v="501"/>
    <x v="8"/>
    <x v="1"/>
    <x v="76"/>
    <x v="23"/>
    <x v="4"/>
    <n v="113"/>
    <x v="14"/>
    <n v="2"/>
    <x v="1"/>
    <n v="24"/>
    <x v="119"/>
    <n v="383151"/>
    <n v="3097"/>
    <n v="51.616666666666667"/>
    <n v="522"/>
    <n v="200004822"/>
  </r>
  <r>
    <x v="502"/>
    <x v="8"/>
    <x v="1"/>
    <x v="220"/>
    <x v="20"/>
    <x v="4"/>
    <n v="126"/>
    <x v="10"/>
    <n v="1"/>
    <x v="0"/>
    <n v="257"/>
    <x v="142"/>
    <n v="998200"/>
    <n v="2104"/>
    <n v="35.06666666666667"/>
    <n v="471"/>
    <n v="470152200"/>
  </r>
  <r>
    <x v="502"/>
    <x v="8"/>
    <x v="1"/>
    <x v="271"/>
    <x v="23"/>
    <x v="1"/>
    <n v="125"/>
    <x v="2"/>
    <n v="2"/>
    <x v="1"/>
    <n v="164"/>
    <x v="148"/>
    <n v="897474"/>
    <n v="2902"/>
    <n v="48.366666666666667"/>
    <n v="418"/>
    <n v="375144132"/>
  </r>
  <r>
    <x v="502"/>
    <x v="8"/>
    <x v="1"/>
    <x v="106"/>
    <x v="8"/>
    <x v="5"/>
    <n v="128"/>
    <x v="11"/>
    <n v="3"/>
    <x v="2"/>
    <n v="201"/>
    <x v="118"/>
    <n v="895974"/>
    <n v="2829"/>
    <n v="47.15"/>
    <n v="620"/>
    <n v="555503880"/>
  </r>
  <r>
    <x v="502"/>
    <x v="8"/>
    <x v="1"/>
    <x v="41"/>
    <x v="21"/>
    <x v="4"/>
    <n v="113"/>
    <x v="14"/>
    <n v="3"/>
    <x v="2"/>
    <n v="108"/>
    <x v="214"/>
    <n v="893127"/>
    <n v="106"/>
    <n v="1.7666666666666666"/>
    <n v="279"/>
    <n v="249182433"/>
  </r>
  <r>
    <x v="502"/>
    <x v="8"/>
    <x v="1"/>
    <x v="220"/>
    <x v="17"/>
    <x v="3"/>
    <n v="115"/>
    <x v="20"/>
    <n v="2"/>
    <x v="1"/>
    <n v="220"/>
    <x v="104"/>
    <n v="848383"/>
    <n v="246"/>
    <n v="4.0999999999999996"/>
    <n v="390"/>
    <n v="330869370"/>
  </r>
  <r>
    <x v="502"/>
    <x v="8"/>
    <x v="1"/>
    <x v="113"/>
    <x v="26"/>
    <x v="0"/>
    <n v="114"/>
    <x v="9"/>
    <n v="3"/>
    <x v="2"/>
    <n v="57"/>
    <x v="163"/>
    <n v="738987"/>
    <n v="3548"/>
    <n v="59.133333333333333"/>
    <n v="469"/>
    <n v="346584903"/>
  </r>
  <r>
    <x v="502"/>
    <x v="8"/>
    <x v="1"/>
    <x v="117"/>
    <x v="10"/>
    <x v="0"/>
    <n v="133"/>
    <x v="5"/>
    <n v="2"/>
    <x v="1"/>
    <n v="178"/>
    <x v="216"/>
    <n v="721160"/>
    <n v="1837"/>
    <n v="30.616666666666667"/>
    <n v="699"/>
    <n v="504090840"/>
  </r>
  <r>
    <x v="502"/>
    <x v="8"/>
    <x v="1"/>
    <x v="113"/>
    <x v="28"/>
    <x v="4"/>
    <n v="133"/>
    <x v="5"/>
    <n v="3"/>
    <x v="2"/>
    <n v="244"/>
    <x v="164"/>
    <n v="692517"/>
    <n v="4649"/>
    <n v="77.483333333333334"/>
    <n v="480"/>
    <n v="332408160"/>
  </r>
  <r>
    <x v="502"/>
    <x v="8"/>
    <x v="1"/>
    <x v="7"/>
    <x v="1"/>
    <x v="0"/>
    <n v="131"/>
    <x v="17"/>
    <n v="1"/>
    <x v="0"/>
    <n v="160"/>
    <x v="67"/>
    <n v="435686"/>
    <n v="2945"/>
    <n v="49.083333333333336"/>
    <n v="587"/>
    <n v="255747682"/>
  </r>
  <r>
    <x v="502"/>
    <x v="8"/>
    <x v="1"/>
    <x v="280"/>
    <x v="15"/>
    <x v="3"/>
    <n v="113"/>
    <x v="14"/>
    <n v="2"/>
    <x v="1"/>
    <n v="172"/>
    <x v="106"/>
    <n v="432044"/>
    <n v="2017"/>
    <n v="33.616666666666667"/>
    <n v="474"/>
    <n v="204788856"/>
  </r>
  <r>
    <x v="502"/>
    <x v="8"/>
    <x v="1"/>
    <x v="264"/>
    <x v="17"/>
    <x v="0"/>
    <n v="131"/>
    <x v="17"/>
    <n v="3"/>
    <x v="2"/>
    <n v="176"/>
    <x v="55"/>
    <n v="390703"/>
    <n v="4686"/>
    <n v="78.099999999999994"/>
    <n v="614"/>
    <n v="239891642"/>
  </r>
  <r>
    <x v="502"/>
    <x v="8"/>
    <x v="1"/>
    <x v="243"/>
    <x v="19"/>
    <x v="0"/>
    <n v="118"/>
    <x v="6"/>
    <n v="1"/>
    <x v="0"/>
    <n v="83"/>
    <x v="201"/>
    <n v="337985"/>
    <n v="4209"/>
    <n v="70.150000000000006"/>
    <n v="538"/>
    <n v="181835930"/>
  </r>
  <r>
    <x v="502"/>
    <x v="8"/>
    <x v="1"/>
    <x v="44"/>
    <x v="4"/>
    <x v="0"/>
    <n v="125"/>
    <x v="2"/>
    <n v="1"/>
    <x v="0"/>
    <n v="190"/>
    <x v="33"/>
    <n v="323289"/>
    <n v="3256"/>
    <n v="54.266666666666666"/>
    <n v="589"/>
    <n v="190417221"/>
  </r>
  <r>
    <x v="502"/>
    <x v="8"/>
    <x v="1"/>
    <x v="281"/>
    <x v="28"/>
    <x v="0"/>
    <n v="113"/>
    <x v="14"/>
    <n v="1"/>
    <x v="0"/>
    <n v="56"/>
    <x v="29"/>
    <n v="259296"/>
    <n v="2676"/>
    <n v="44.6"/>
    <n v="513"/>
    <n v="133018848"/>
  </r>
  <r>
    <x v="502"/>
    <x v="8"/>
    <x v="1"/>
    <x v="299"/>
    <x v="7"/>
    <x v="4"/>
    <n v="125"/>
    <x v="2"/>
    <n v="1"/>
    <x v="0"/>
    <n v="72"/>
    <x v="62"/>
    <n v="249345"/>
    <n v="1603"/>
    <n v="26.716666666666665"/>
    <n v="628"/>
    <n v="156588660"/>
  </r>
  <r>
    <x v="502"/>
    <x v="8"/>
    <x v="1"/>
    <x v="202"/>
    <x v="20"/>
    <x v="4"/>
    <n v="121"/>
    <x v="21"/>
    <n v="1"/>
    <x v="0"/>
    <n v="210"/>
    <x v="206"/>
    <n v="237409"/>
    <n v="1665"/>
    <n v="27.75"/>
    <n v="455"/>
    <n v="108021095"/>
  </r>
  <r>
    <x v="502"/>
    <x v="8"/>
    <x v="1"/>
    <x v="185"/>
    <x v="25"/>
    <x v="4"/>
    <n v="119"/>
    <x v="1"/>
    <n v="2"/>
    <x v="1"/>
    <n v="194"/>
    <x v="113"/>
    <n v="132079"/>
    <n v="1356"/>
    <n v="22.6"/>
    <n v="358"/>
    <n v="47284282"/>
  </r>
  <r>
    <x v="502"/>
    <x v="8"/>
    <x v="1"/>
    <x v="225"/>
    <x v="24"/>
    <x v="0"/>
    <n v="124"/>
    <x v="4"/>
    <n v="1"/>
    <x v="0"/>
    <n v="145"/>
    <x v="94"/>
    <n v="95324"/>
    <n v="3729"/>
    <n v="62.15"/>
    <n v="298"/>
    <n v="28406552"/>
  </r>
  <r>
    <x v="502"/>
    <x v="8"/>
    <x v="1"/>
    <x v="298"/>
    <x v="10"/>
    <x v="4"/>
    <n v="118"/>
    <x v="6"/>
    <n v="1"/>
    <x v="0"/>
    <n v="129"/>
    <x v="191"/>
    <n v="75183"/>
    <n v="2865"/>
    <n v="47.75"/>
    <n v="412"/>
    <n v="30975396"/>
  </r>
  <r>
    <x v="502"/>
    <x v="8"/>
    <x v="1"/>
    <x v="100"/>
    <x v="22"/>
    <x v="4"/>
    <n v="124"/>
    <x v="4"/>
    <n v="3"/>
    <x v="2"/>
    <n v="13"/>
    <x v="200"/>
    <n v="37331"/>
    <n v="2800"/>
    <n v="46.666666666666664"/>
    <n v="388"/>
    <n v="14484428"/>
  </r>
  <r>
    <x v="502"/>
    <x v="8"/>
    <x v="1"/>
    <x v="213"/>
    <x v="27"/>
    <x v="0"/>
    <n v="116"/>
    <x v="13"/>
    <n v="1"/>
    <x v="0"/>
    <n v="105"/>
    <x v="130"/>
    <n v="5939"/>
    <n v="4131"/>
    <n v="68.849999999999994"/>
    <n v="682"/>
    <n v="4050398"/>
  </r>
  <r>
    <x v="503"/>
    <x v="8"/>
    <x v="1"/>
    <x v="249"/>
    <x v="21"/>
    <x v="1"/>
    <n v="132"/>
    <x v="18"/>
    <n v="1"/>
    <x v="0"/>
    <n v="255"/>
    <x v="127"/>
    <n v="874537"/>
    <n v="88"/>
    <n v="1.4666666666666666"/>
    <n v="463"/>
    <n v="404910631"/>
  </r>
  <r>
    <x v="503"/>
    <x v="8"/>
    <x v="1"/>
    <x v="144"/>
    <x v="25"/>
    <x v="1"/>
    <n v="117"/>
    <x v="12"/>
    <n v="1"/>
    <x v="0"/>
    <n v="136"/>
    <x v="13"/>
    <n v="789055"/>
    <n v="2844"/>
    <n v="47.4"/>
    <n v="662"/>
    <n v="522354410"/>
  </r>
  <r>
    <x v="503"/>
    <x v="8"/>
    <x v="1"/>
    <x v="101"/>
    <x v="8"/>
    <x v="1"/>
    <n v="113"/>
    <x v="14"/>
    <n v="3"/>
    <x v="2"/>
    <n v="22"/>
    <x v="264"/>
    <n v="752338"/>
    <n v="4039"/>
    <n v="67.316666666666663"/>
    <n v="651"/>
    <n v="489772038"/>
  </r>
  <r>
    <x v="503"/>
    <x v="8"/>
    <x v="1"/>
    <x v="201"/>
    <x v="16"/>
    <x v="1"/>
    <n v="117"/>
    <x v="12"/>
    <n v="1"/>
    <x v="0"/>
    <n v="224"/>
    <x v="140"/>
    <n v="682352"/>
    <n v="2065"/>
    <n v="34.416666666666664"/>
    <n v="401"/>
    <n v="273623152"/>
  </r>
  <r>
    <x v="503"/>
    <x v="8"/>
    <x v="1"/>
    <x v="112"/>
    <x v="13"/>
    <x v="1"/>
    <n v="128"/>
    <x v="11"/>
    <n v="1"/>
    <x v="0"/>
    <n v="235"/>
    <x v="51"/>
    <n v="550608"/>
    <n v="3502"/>
    <n v="58.366666666666667"/>
    <n v="410"/>
    <n v="225749280"/>
  </r>
  <r>
    <x v="503"/>
    <x v="8"/>
    <x v="1"/>
    <x v="274"/>
    <x v="8"/>
    <x v="1"/>
    <n v="129"/>
    <x v="0"/>
    <n v="1"/>
    <x v="0"/>
    <n v="108"/>
    <x v="214"/>
    <n v="548840"/>
    <n v="4809"/>
    <n v="80.150000000000006"/>
    <n v="610"/>
    <n v="334792400"/>
  </r>
  <r>
    <x v="503"/>
    <x v="8"/>
    <x v="1"/>
    <x v="44"/>
    <x v="0"/>
    <x v="1"/>
    <n v="118"/>
    <x v="6"/>
    <n v="1"/>
    <x v="0"/>
    <n v="201"/>
    <x v="118"/>
    <n v="418123"/>
    <n v="217"/>
    <n v="3.6166666666666667"/>
    <n v="563"/>
    <n v="235403249"/>
  </r>
  <r>
    <x v="503"/>
    <x v="8"/>
    <x v="1"/>
    <x v="25"/>
    <x v="29"/>
    <x v="1"/>
    <n v="117"/>
    <x v="12"/>
    <n v="3"/>
    <x v="2"/>
    <n v="198"/>
    <x v="82"/>
    <n v="397312"/>
    <n v="3845"/>
    <n v="64.083333333333329"/>
    <n v="447"/>
    <n v="177598464"/>
  </r>
  <r>
    <x v="503"/>
    <x v="8"/>
    <x v="1"/>
    <x v="178"/>
    <x v="22"/>
    <x v="1"/>
    <n v="117"/>
    <x v="12"/>
    <n v="3"/>
    <x v="2"/>
    <n v="16"/>
    <x v="19"/>
    <n v="300958"/>
    <n v="4519"/>
    <n v="75.316666666666663"/>
    <n v="588"/>
    <n v="176963304"/>
  </r>
  <r>
    <x v="503"/>
    <x v="8"/>
    <x v="1"/>
    <x v="266"/>
    <x v="22"/>
    <x v="1"/>
    <n v="118"/>
    <x v="6"/>
    <n v="2"/>
    <x v="1"/>
    <n v="219"/>
    <x v="74"/>
    <n v="237268"/>
    <n v="3591"/>
    <n v="59.85"/>
    <n v="362"/>
    <n v="85891016"/>
  </r>
  <r>
    <x v="503"/>
    <x v="8"/>
    <x v="1"/>
    <x v="20"/>
    <x v="29"/>
    <x v="1"/>
    <n v="121"/>
    <x v="21"/>
    <n v="2"/>
    <x v="1"/>
    <n v="198"/>
    <x v="82"/>
    <n v="223584"/>
    <n v="1289"/>
    <n v="21.483333333333334"/>
    <n v="649"/>
    <n v="145106016"/>
  </r>
  <r>
    <x v="503"/>
    <x v="8"/>
    <x v="1"/>
    <x v="249"/>
    <x v="27"/>
    <x v="1"/>
    <n v="121"/>
    <x v="21"/>
    <n v="1"/>
    <x v="0"/>
    <n v="176"/>
    <x v="55"/>
    <n v="195133"/>
    <n v="3148"/>
    <n v="52.466666666666669"/>
    <n v="360"/>
    <n v="70247880"/>
  </r>
  <r>
    <x v="503"/>
    <x v="8"/>
    <x v="1"/>
    <x v="48"/>
    <x v="17"/>
    <x v="1"/>
    <n v="119"/>
    <x v="1"/>
    <n v="2"/>
    <x v="1"/>
    <n v="140"/>
    <x v="123"/>
    <n v="63354"/>
    <n v="3763"/>
    <n v="62.716666666666669"/>
    <n v="403"/>
    <n v="25531662"/>
  </r>
  <r>
    <x v="504"/>
    <x v="8"/>
    <x v="1"/>
    <x v="152"/>
    <x v="24"/>
    <x v="4"/>
    <n v="112"/>
    <x v="16"/>
    <n v="2"/>
    <x v="1"/>
    <n v="69"/>
    <x v="109"/>
    <n v="940564"/>
    <n v="642"/>
    <n v="10.7"/>
    <n v="617"/>
    <n v="580327988"/>
  </r>
  <r>
    <x v="505"/>
    <x v="8"/>
    <x v="1"/>
    <x v="30"/>
    <x v="12"/>
    <x v="3"/>
    <n v="116"/>
    <x v="13"/>
    <n v="1"/>
    <x v="0"/>
    <n v="195"/>
    <x v="12"/>
    <n v="992994"/>
    <n v="3997"/>
    <n v="66.61666666666666"/>
    <n v="537"/>
    <n v="533237778"/>
  </r>
  <r>
    <x v="505"/>
    <x v="8"/>
    <x v="1"/>
    <x v="299"/>
    <x v="0"/>
    <x v="3"/>
    <n v="120"/>
    <x v="3"/>
    <n v="1"/>
    <x v="0"/>
    <n v="239"/>
    <x v="258"/>
    <n v="983225"/>
    <n v="1956"/>
    <n v="32.6"/>
    <n v="676"/>
    <n v="664660100"/>
  </r>
  <r>
    <x v="505"/>
    <x v="8"/>
    <x v="1"/>
    <x v="135"/>
    <x v="20"/>
    <x v="5"/>
    <n v="129"/>
    <x v="0"/>
    <n v="3"/>
    <x v="2"/>
    <n v="258"/>
    <x v="169"/>
    <n v="977289"/>
    <n v="2203"/>
    <n v="36.716666666666669"/>
    <n v="590"/>
    <n v="576600510"/>
  </r>
  <r>
    <x v="505"/>
    <x v="8"/>
    <x v="1"/>
    <x v="24"/>
    <x v="12"/>
    <x v="2"/>
    <n v="118"/>
    <x v="6"/>
    <n v="3"/>
    <x v="2"/>
    <n v="233"/>
    <x v="218"/>
    <n v="972982"/>
    <n v="2578"/>
    <n v="42.966666666666669"/>
    <n v="477"/>
    <n v="464112414"/>
  </r>
  <r>
    <x v="505"/>
    <x v="8"/>
    <x v="1"/>
    <x v="292"/>
    <x v="26"/>
    <x v="3"/>
    <n v="128"/>
    <x v="11"/>
    <n v="2"/>
    <x v="1"/>
    <n v="149"/>
    <x v="227"/>
    <n v="966398"/>
    <n v="3388"/>
    <n v="56.466666666666669"/>
    <n v="435"/>
    <n v="420383130"/>
  </r>
  <r>
    <x v="505"/>
    <x v="8"/>
    <x v="1"/>
    <x v="9"/>
    <x v="10"/>
    <x v="3"/>
    <n v="132"/>
    <x v="18"/>
    <n v="1"/>
    <x v="0"/>
    <n v="263"/>
    <x v="107"/>
    <n v="930567"/>
    <n v="3847"/>
    <n v="64.11666666666666"/>
    <n v="436"/>
    <n v="405727212"/>
  </r>
  <r>
    <x v="505"/>
    <x v="8"/>
    <x v="1"/>
    <x v="288"/>
    <x v="15"/>
    <x v="2"/>
    <n v="130"/>
    <x v="19"/>
    <n v="1"/>
    <x v="0"/>
    <n v="223"/>
    <x v="254"/>
    <n v="860038"/>
    <n v="2354"/>
    <n v="39.233333333333334"/>
    <n v="411"/>
    <n v="353475618"/>
  </r>
  <r>
    <x v="505"/>
    <x v="8"/>
    <x v="1"/>
    <x v="214"/>
    <x v="23"/>
    <x v="2"/>
    <n v="118"/>
    <x v="6"/>
    <n v="1"/>
    <x v="0"/>
    <n v="259"/>
    <x v="190"/>
    <n v="518954"/>
    <n v="2656"/>
    <n v="44.266666666666666"/>
    <n v="425"/>
    <n v="220555450"/>
  </r>
  <r>
    <x v="505"/>
    <x v="8"/>
    <x v="1"/>
    <x v="279"/>
    <x v="4"/>
    <x v="3"/>
    <n v="124"/>
    <x v="4"/>
    <n v="1"/>
    <x v="0"/>
    <n v="85"/>
    <x v="259"/>
    <n v="396759"/>
    <n v="1710"/>
    <n v="28.5"/>
    <n v="311"/>
    <n v="123392049"/>
  </r>
  <r>
    <x v="505"/>
    <x v="8"/>
    <x v="1"/>
    <x v="257"/>
    <x v="28"/>
    <x v="3"/>
    <n v="131"/>
    <x v="17"/>
    <n v="2"/>
    <x v="1"/>
    <n v="198"/>
    <x v="82"/>
    <n v="358902"/>
    <n v="1461"/>
    <n v="24.35"/>
    <n v="335"/>
    <n v="120232170"/>
  </r>
  <r>
    <x v="505"/>
    <x v="8"/>
    <x v="1"/>
    <x v="55"/>
    <x v="15"/>
    <x v="2"/>
    <n v="118"/>
    <x v="6"/>
    <n v="2"/>
    <x v="1"/>
    <n v="215"/>
    <x v="79"/>
    <n v="339473"/>
    <n v="2720"/>
    <n v="45.333333333333336"/>
    <n v="469"/>
    <n v="159212837"/>
  </r>
  <r>
    <x v="505"/>
    <x v="8"/>
    <x v="1"/>
    <x v="17"/>
    <x v="7"/>
    <x v="3"/>
    <n v="121"/>
    <x v="21"/>
    <n v="2"/>
    <x v="1"/>
    <n v="22"/>
    <x v="264"/>
    <n v="122604"/>
    <n v="1660"/>
    <n v="27.666666666666668"/>
    <n v="369"/>
    <n v="45240876"/>
  </r>
  <r>
    <x v="505"/>
    <x v="8"/>
    <x v="1"/>
    <x v="256"/>
    <x v="16"/>
    <x v="3"/>
    <n v="119"/>
    <x v="1"/>
    <n v="3"/>
    <x v="2"/>
    <n v="224"/>
    <x v="140"/>
    <n v="85928"/>
    <n v="2860"/>
    <n v="47.666666666666664"/>
    <n v="597"/>
    <n v="51299016"/>
  </r>
  <r>
    <x v="505"/>
    <x v="8"/>
    <x v="1"/>
    <x v="79"/>
    <x v="2"/>
    <x v="3"/>
    <n v="120"/>
    <x v="3"/>
    <n v="2"/>
    <x v="1"/>
    <n v="149"/>
    <x v="227"/>
    <n v="66943"/>
    <n v="1655"/>
    <n v="27.583333333333332"/>
    <n v="551"/>
    <n v="36885593"/>
  </r>
  <r>
    <x v="506"/>
    <x v="8"/>
    <x v="1"/>
    <x v="278"/>
    <x v="5"/>
    <x v="1"/>
    <n v="120"/>
    <x v="3"/>
    <n v="1"/>
    <x v="0"/>
    <n v="217"/>
    <x v="56"/>
    <n v="958718"/>
    <n v="1780"/>
    <n v="29.666666666666668"/>
    <n v="527"/>
    <n v="505244386"/>
  </r>
  <r>
    <x v="506"/>
    <x v="8"/>
    <x v="1"/>
    <x v="147"/>
    <x v="18"/>
    <x v="1"/>
    <n v="132"/>
    <x v="18"/>
    <n v="3"/>
    <x v="2"/>
    <n v="249"/>
    <x v="121"/>
    <n v="793545"/>
    <n v="171"/>
    <n v="2.85"/>
    <n v="573"/>
    <n v="454701285"/>
  </r>
  <r>
    <x v="506"/>
    <x v="8"/>
    <x v="1"/>
    <x v="27"/>
    <x v="19"/>
    <x v="2"/>
    <n v="129"/>
    <x v="0"/>
    <n v="2"/>
    <x v="1"/>
    <n v="130"/>
    <x v="239"/>
    <n v="789008"/>
    <n v="4207"/>
    <n v="70.11666666666666"/>
    <n v="429"/>
    <n v="338484432"/>
  </r>
  <r>
    <x v="506"/>
    <x v="8"/>
    <x v="1"/>
    <x v="87"/>
    <x v="13"/>
    <x v="0"/>
    <n v="126"/>
    <x v="10"/>
    <n v="1"/>
    <x v="0"/>
    <n v="161"/>
    <x v="110"/>
    <n v="763211"/>
    <n v="3678"/>
    <n v="61.3"/>
    <n v="638"/>
    <n v="486928618"/>
  </r>
  <r>
    <x v="506"/>
    <x v="8"/>
    <x v="1"/>
    <x v="131"/>
    <x v="8"/>
    <x v="4"/>
    <n v="115"/>
    <x v="20"/>
    <n v="3"/>
    <x v="2"/>
    <n v="140"/>
    <x v="123"/>
    <n v="762971"/>
    <n v="3764"/>
    <n v="62.733333333333334"/>
    <n v="686"/>
    <n v="523398106"/>
  </r>
  <r>
    <x v="506"/>
    <x v="8"/>
    <x v="1"/>
    <x v="64"/>
    <x v="28"/>
    <x v="4"/>
    <n v="126"/>
    <x v="10"/>
    <n v="1"/>
    <x v="0"/>
    <n v="51"/>
    <x v="245"/>
    <n v="762523"/>
    <n v="4145"/>
    <n v="69.083333333333329"/>
    <n v="673"/>
    <n v="513177979"/>
  </r>
  <r>
    <x v="506"/>
    <x v="8"/>
    <x v="1"/>
    <x v="189"/>
    <x v="20"/>
    <x v="4"/>
    <n v="127"/>
    <x v="8"/>
    <n v="3"/>
    <x v="2"/>
    <n v="106"/>
    <x v="25"/>
    <n v="733051"/>
    <n v="195"/>
    <n v="3.25"/>
    <n v="279"/>
    <n v="204521229"/>
  </r>
  <r>
    <x v="506"/>
    <x v="8"/>
    <x v="1"/>
    <x v="115"/>
    <x v="5"/>
    <x v="4"/>
    <n v="133"/>
    <x v="5"/>
    <n v="3"/>
    <x v="2"/>
    <n v="50"/>
    <x v="174"/>
    <n v="686536"/>
    <n v="3055"/>
    <n v="50.916666666666664"/>
    <n v="378"/>
    <n v="259510608"/>
  </r>
  <r>
    <x v="506"/>
    <x v="8"/>
    <x v="1"/>
    <x v="46"/>
    <x v="17"/>
    <x v="4"/>
    <n v="113"/>
    <x v="14"/>
    <n v="3"/>
    <x v="2"/>
    <n v="82"/>
    <x v="234"/>
    <n v="664977"/>
    <n v="92"/>
    <n v="1.5333333333333334"/>
    <n v="634"/>
    <n v="421595418"/>
  </r>
  <r>
    <x v="506"/>
    <x v="8"/>
    <x v="1"/>
    <x v="116"/>
    <x v="21"/>
    <x v="3"/>
    <n v="129"/>
    <x v="0"/>
    <n v="2"/>
    <x v="1"/>
    <n v="68"/>
    <x v="217"/>
    <n v="632109"/>
    <n v="4684"/>
    <n v="78.066666666666663"/>
    <n v="310"/>
    <n v="195953790"/>
  </r>
  <r>
    <x v="506"/>
    <x v="8"/>
    <x v="1"/>
    <x v="58"/>
    <x v="0"/>
    <x v="3"/>
    <n v="123"/>
    <x v="15"/>
    <n v="2"/>
    <x v="1"/>
    <n v="110"/>
    <x v="17"/>
    <n v="623636"/>
    <n v="38"/>
    <n v="0.6333333333333333"/>
    <n v="285"/>
    <n v="177736260"/>
  </r>
  <r>
    <x v="506"/>
    <x v="8"/>
    <x v="1"/>
    <x v="91"/>
    <x v="15"/>
    <x v="2"/>
    <n v="128"/>
    <x v="11"/>
    <n v="1"/>
    <x v="0"/>
    <n v="261"/>
    <x v="146"/>
    <n v="622055"/>
    <n v="4179"/>
    <n v="69.650000000000006"/>
    <n v="605"/>
    <n v="376343275"/>
  </r>
  <r>
    <x v="506"/>
    <x v="8"/>
    <x v="1"/>
    <x v="111"/>
    <x v="11"/>
    <x v="2"/>
    <n v="112"/>
    <x v="16"/>
    <n v="3"/>
    <x v="2"/>
    <n v="107"/>
    <x v="136"/>
    <n v="572023"/>
    <n v="2653"/>
    <n v="44.216666666666669"/>
    <n v="432"/>
    <n v="247113936"/>
  </r>
  <r>
    <x v="506"/>
    <x v="8"/>
    <x v="1"/>
    <x v="155"/>
    <x v="15"/>
    <x v="4"/>
    <n v="129"/>
    <x v="0"/>
    <n v="3"/>
    <x v="2"/>
    <n v="208"/>
    <x v="26"/>
    <n v="570777"/>
    <n v="2619"/>
    <n v="43.65"/>
    <n v="360"/>
    <n v="205479720"/>
  </r>
  <r>
    <x v="506"/>
    <x v="8"/>
    <x v="1"/>
    <x v="90"/>
    <x v="11"/>
    <x v="4"/>
    <n v="118"/>
    <x v="6"/>
    <n v="3"/>
    <x v="2"/>
    <n v="147"/>
    <x v="125"/>
    <n v="512385"/>
    <n v="1526"/>
    <n v="25.433333333333334"/>
    <n v="340"/>
    <n v="174210900"/>
  </r>
  <r>
    <x v="506"/>
    <x v="8"/>
    <x v="1"/>
    <x v="100"/>
    <x v="20"/>
    <x v="3"/>
    <n v="113"/>
    <x v="14"/>
    <n v="2"/>
    <x v="1"/>
    <n v="114"/>
    <x v="41"/>
    <n v="367054"/>
    <n v="4506"/>
    <n v="75.099999999999994"/>
    <n v="387"/>
    <n v="142049898"/>
  </r>
  <r>
    <x v="506"/>
    <x v="8"/>
    <x v="1"/>
    <x v="41"/>
    <x v="29"/>
    <x v="5"/>
    <n v="129"/>
    <x v="0"/>
    <n v="1"/>
    <x v="0"/>
    <n v="160"/>
    <x v="67"/>
    <n v="359588"/>
    <n v="2228"/>
    <n v="37.133333333333333"/>
    <n v="369"/>
    <n v="132687972"/>
  </r>
  <r>
    <x v="506"/>
    <x v="8"/>
    <x v="1"/>
    <x v="89"/>
    <x v="15"/>
    <x v="2"/>
    <n v="127"/>
    <x v="8"/>
    <n v="2"/>
    <x v="1"/>
    <n v="104"/>
    <x v="83"/>
    <n v="341625"/>
    <n v="4879"/>
    <n v="81.316666666666663"/>
    <n v="597"/>
    <n v="203950125"/>
  </r>
  <r>
    <x v="506"/>
    <x v="8"/>
    <x v="1"/>
    <x v="120"/>
    <x v="18"/>
    <x v="4"/>
    <n v="112"/>
    <x v="16"/>
    <n v="1"/>
    <x v="0"/>
    <n v="85"/>
    <x v="259"/>
    <n v="339227"/>
    <n v="1595"/>
    <n v="26.583333333333332"/>
    <n v="535"/>
    <n v="181486445"/>
  </r>
  <r>
    <x v="506"/>
    <x v="8"/>
    <x v="1"/>
    <x v="33"/>
    <x v="27"/>
    <x v="2"/>
    <n v="128"/>
    <x v="11"/>
    <n v="2"/>
    <x v="1"/>
    <n v="43"/>
    <x v="210"/>
    <n v="248257"/>
    <n v="2477"/>
    <n v="41.283333333333331"/>
    <n v="454"/>
    <n v="112708678"/>
  </r>
  <r>
    <x v="506"/>
    <x v="8"/>
    <x v="1"/>
    <x v="311"/>
    <x v="24"/>
    <x v="0"/>
    <n v="132"/>
    <x v="18"/>
    <n v="3"/>
    <x v="2"/>
    <n v="83"/>
    <x v="201"/>
    <n v="236599"/>
    <n v="4634"/>
    <n v="77.233333333333334"/>
    <n v="660"/>
    <n v="156155340"/>
  </r>
  <r>
    <x v="506"/>
    <x v="8"/>
    <x v="1"/>
    <x v="170"/>
    <x v="8"/>
    <x v="4"/>
    <n v="126"/>
    <x v="10"/>
    <n v="2"/>
    <x v="1"/>
    <n v="39"/>
    <x v="185"/>
    <n v="219585"/>
    <n v="3685"/>
    <n v="61.416666666666664"/>
    <n v="664"/>
    <n v="145804440"/>
  </r>
  <r>
    <x v="506"/>
    <x v="8"/>
    <x v="1"/>
    <x v="302"/>
    <x v="1"/>
    <x v="3"/>
    <n v="125"/>
    <x v="2"/>
    <n v="2"/>
    <x v="1"/>
    <n v="82"/>
    <x v="234"/>
    <n v="188630"/>
    <n v="4212"/>
    <n v="70.2"/>
    <n v="668"/>
    <n v="126004840"/>
  </r>
  <r>
    <x v="506"/>
    <x v="8"/>
    <x v="1"/>
    <x v="74"/>
    <x v="16"/>
    <x v="2"/>
    <n v="131"/>
    <x v="17"/>
    <n v="3"/>
    <x v="2"/>
    <n v="18"/>
    <x v="39"/>
    <n v="156204"/>
    <n v="4226"/>
    <n v="70.433333333333337"/>
    <n v="430"/>
    <n v="67167720"/>
  </r>
  <r>
    <x v="506"/>
    <x v="8"/>
    <x v="1"/>
    <x v="87"/>
    <x v="4"/>
    <x v="1"/>
    <n v="125"/>
    <x v="2"/>
    <n v="3"/>
    <x v="2"/>
    <n v="186"/>
    <x v="102"/>
    <n v="120602"/>
    <n v="1470"/>
    <n v="24.5"/>
    <n v="469"/>
    <n v="56562338"/>
  </r>
  <r>
    <x v="507"/>
    <x v="8"/>
    <x v="1"/>
    <x v="48"/>
    <x v="20"/>
    <x v="4"/>
    <n v="122"/>
    <x v="7"/>
    <n v="3"/>
    <x v="2"/>
    <n v="195"/>
    <x v="12"/>
    <n v="959121"/>
    <n v="1895"/>
    <n v="31.583333333333332"/>
    <n v="643"/>
    <n v="616714803"/>
  </r>
  <r>
    <x v="507"/>
    <x v="8"/>
    <x v="1"/>
    <x v="249"/>
    <x v="2"/>
    <x v="4"/>
    <n v="123"/>
    <x v="15"/>
    <n v="1"/>
    <x v="0"/>
    <n v="266"/>
    <x v="250"/>
    <n v="935703"/>
    <n v="2450"/>
    <n v="40.833333333333336"/>
    <n v="573"/>
    <n v="536157819"/>
  </r>
  <r>
    <x v="507"/>
    <x v="8"/>
    <x v="1"/>
    <x v="260"/>
    <x v="22"/>
    <x v="5"/>
    <n v="133"/>
    <x v="5"/>
    <n v="2"/>
    <x v="1"/>
    <n v="170"/>
    <x v="176"/>
    <n v="861572"/>
    <n v="4191"/>
    <n v="69.849999999999994"/>
    <n v="629"/>
    <n v="541928788"/>
  </r>
  <r>
    <x v="507"/>
    <x v="8"/>
    <x v="1"/>
    <x v="100"/>
    <x v="27"/>
    <x v="1"/>
    <n v="131"/>
    <x v="17"/>
    <n v="3"/>
    <x v="2"/>
    <n v="72"/>
    <x v="62"/>
    <n v="809432"/>
    <n v="4056"/>
    <n v="67.599999999999994"/>
    <n v="539"/>
    <n v="436283848"/>
  </r>
  <r>
    <x v="507"/>
    <x v="8"/>
    <x v="1"/>
    <x v="30"/>
    <x v="3"/>
    <x v="1"/>
    <n v="129"/>
    <x v="0"/>
    <n v="2"/>
    <x v="1"/>
    <n v="216"/>
    <x v="89"/>
    <n v="741376"/>
    <n v="2125"/>
    <n v="35.416666666666664"/>
    <n v="673"/>
    <n v="498946048"/>
  </r>
  <r>
    <x v="507"/>
    <x v="8"/>
    <x v="1"/>
    <x v="256"/>
    <x v="2"/>
    <x v="0"/>
    <n v="112"/>
    <x v="16"/>
    <n v="2"/>
    <x v="1"/>
    <n v="127"/>
    <x v="251"/>
    <n v="682713"/>
    <n v="162"/>
    <n v="2.7"/>
    <n v="296"/>
    <n v="202083048"/>
  </r>
  <r>
    <x v="507"/>
    <x v="8"/>
    <x v="1"/>
    <x v="178"/>
    <x v="27"/>
    <x v="0"/>
    <n v="126"/>
    <x v="10"/>
    <n v="1"/>
    <x v="0"/>
    <n v="169"/>
    <x v="5"/>
    <n v="651530"/>
    <n v="2690"/>
    <n v="44.833333333333336"/>
    <n v="482"/>
    <n v="314037460"/>
  </r>
  <r>
    <x v="507"/>
    <x v="8"/>
    <x v="1"/>
    <x v="90"/>
    <x v="22"/>
    <x v="1"/>
    <n v="117"/>
    <x v="12"/>
    <n v="2"/>
    <x v="1"/>
    <n v="154"/>
    <x v="3"/>
    <n v="419983"/>
    <n v="3388"/>
    <n v="56.466666666666669"/>
    <n v="457"/>
    <n v="191932231"/>
  </r>
  <r>
    <x v="507"/>
    <x v="8"/>
    <x v="1"/>
    <x v="286"/>
    <x v="18"/>
    <x v="4"/>
    <n v="115"/>
    <x v="20"/>
    <n v="2"/>
    <x v="1"/>
    <n v="130"/>
    <x v="239"/>
    <n v="381616"/>
    <n v="2438"/>
    <n v="40.633333333333333"/>
    <n v="298"/>
    <n v="113721568"/>
  </r>
  <r>
    <x v="507"/>
    <x v="8"/>
    <x v="1"/>
    <x v="85"/>
    <x v="1"/>
    <x v="0"/>
    <n v="128"/>
    <x v="11"/>
    <n v="2"/>
    <x v="1"/>
    <n v="77"/>
    <x v="58"/>
    <n v="380010"/>
    <n v="2379"/>
    <n v="39.65"/>
    <n v="407"/>
    <n v="154664070"/>
  </r>
  <r>
    <x v="507"/>
    <x v="8"/>
    <x v="1"/>
    <x v="256"/>
    <x v="13"/>
    <x v="1"/>
    <n v="113"/>
    <x v="14"/>
    <n v="1"/>
    <x v="0"/>
    <n v="192"/>
    <x v="99"/>
    <n v="372243"/>
    <n v="1201"/>
    <n v="20.016666666666666"/>
    <n v="475"/>
    <n v="176815425"/>
  </r>
  <r>
    <x v="507"/>
    <x v="8"/>
    <x v="1"/>
    <x v="203"/>
    <x v="7"/>
    <x v="0"/>
    <n v="114"/>
    <x v="9"/>
    <n v="1"/>
    <x v="0"/>
    <n v="87"/>
    <x v="122"/>
    <n v="325684"/>
    <n v="3448"/>
    <n v="57.466666666666669"/>
    <n v="686"/>
    <n v="223419224"/>
  </r>
  <r>
    <x v="507"/>
    <x v="8"/>
    <x v="1"/>
    <x v="177"/>
    <x v="0"/>
    <x v="0"/>
    <n v="129"/>
    <x v="0"/>
    <n v="2"/>
    <x v="1"/>
    <n v="166"/>
    <x v="0"/>
    <n v="291357"/>
    <n v="370"/>
    <n v="6.166666666666667"/>
    <n v="402"/>
    <n v="117125514"/>
  </r>
  <r>
    <x v="507"/>
    <x v="8"/>
    <x v="1"/>
    <x v="230"/>
    <x v="18"/>
    <x v="4"/>
    <n v="119"/>
    <x v="1"/>
    <n v="3"/>
    <x v="2"/>
    <n v="36"/>
    <x v="229"/>
    <n v="281479"/>
    <n v="3178"/>
    <n v="52.966666666666669"/>
    <n v="489"/>
    <n v="137643231"/>
  </r>
  <r>
    <x v="507"/>
    <x v="8"/>
    <x v="1"/>
    <x v="142"/>
    <x v="23"/>
    <x v="5"/>
    <n v="133"/>
    <x v="5"/>
    <n v="2"/>
    <x v="1"/>
    <n v="230"/>
    <x v="249"/>
    <n v="203970"/>
    <n v="139"/>
    <n v="2.3166666666666669"/>
    <n v="693"/>
    <n v="141351210"/>
  </r>
  <r>
    <x v="508"/>
    <x v="8"/>
    <x v="1"/>
    <x v="147"/>
    <x v="17"/>
    <x v="4"/>
    <n v="114"/>
    <x v="9"/>
    <n v="1"/>
    <x v="0"/>
    <n v="63"/>
    <x v="54"/>
    <n v="962355"/>
    <n v="1338"/>
    <n v="22.3"/>
    <n v="447"/>
    <n v="430172685"/>
  </r>
  <r>
    <x v="508"/>
    <x v="8"/>
    <x v="1"/>
    <x v="86"/>
    <x v="2"/>
    <x v="4"/>
    <n v="131"/>
    <x v="17"/>
    <n v="3"/>
    <x v="2"/>
    <n v="106"/>
    <x v="25"/>
    <n v="957041"/>
    <n v="1058"/>
    <n v="17.633333333333333"/>
    <n v="295"/>
    <n v="282327095"/>
  </r>
  <r>
    <x v="508"/>
    <x v="8"/>
    <x v="1"/>
    <x v="307"/>
    <x v="20"/>
    <x v="5"/>
    <n v="113"/>
    <x v="14"/>
    <n v="3"/>
    <x v="2"/>
    <n v="34"/>
    <x v="266"/>
    <n v="817955"/>
    <n v="2879"/>
    <n v="47.983333333333334"/>
    <n v="360"/>
    <n v="294463800"/>
  </r>
  <r>
    <x v="508"/>
    <x v="8"/>
    <x v="1"/>
    <x v="194"/>
    <x v="22"/>
    <x v="4"/>
    <n v="132"/>
    <x v="18"/>
    <n v="3"/>
    <x v="2"/>
    <n v="81"/>
    <x v="157"/>
    <n v="683796"/>
    <n v="2802"/>
    <n v="46.7"/>
    <n v="487"/>
    <n v="333008652"/>
  </r>
  <r>
    <x v="508"/>
    <x v="8"/>
    <x v="1"/>
    <x v="266"/>
    <x v="11"/>
    <x v="4"/>
    <n v="126"/>
    <x v="10"/>
    <n v="3"/>
    <x v="2"/>
    <n v="213"/>
    <x v="151"/>
    <n v="567905"/>
    <n v="4407"/>
    <n v="73.45"/>
    <n v="665"/>
    <n v="377656825"/>
  </r>
  <r>
    <x v="508"/>
    <x v="8"/>
    <x v="1"/>
    <x v="147"/>
    <x v="0"/>
    <x v="5"/>
    <n v="121"/>
    <x v="21"/>
    <n v="1"/>
    <x v="0"/>
    <n v="164"/>
    <x v="148"/>
    <n v="549938"/>
    <n v="1497"/>
    <n v="24.95"/>
    <n v="478"/>
    <n v="262870364"/>
  </r>
  <r>
    <x v="508"/>
    <x v="8"/>
    <x v="1"/>
    <x v="297"/>
    <x v="28"/>
    <x v="3"/>
    <n v="133"/>
    <x v="5"/>
    <n v="1"/>
    <x v="0"/>
    <n v="78"/>
    <x v="260"/>
    <n v="518745"/>
    <n v="4978"/>
    <n v="82.966666666666669"/>
    <n v="559"/>
    <n v="289978455"/>
  </r>
  <r>
    <x v="508"/>
    <x v="8"/>
    <x v="1"/>
    <x v="179"/>
    <x v="3"/>
    <x v="4"/>
    <n v="130"/>
    <x v="19"/>
    <n v="3"/>
    <x v="2"/>
    <n v="253"/>
    <x v="235"/>
    <n v="469095"/>
    <n v="1728"/>
    <n v="28.8"/>
    <n v="649"/>
    <n v="304442655"/>
  </r>
  <r>
    <x v="508"/>
    <x v="8"/>
    <x v="1"/>
    <x v="102"/>
    <x v="10"/>
    <x v="1"/>
    <n v="129"/>
    <x v="0"/>
    <n v="2"/>
    <x v="1"/>
    <n v="100"/>
    <x v="36"/>
    <n v="352134"/>
    <n v="895"/>
    <n v="14.916666666666666"/>
    <n v="369"/>
    <n v="129937446"/>
  </r>
  <r>
    <x v="508"/>
    <x v="8"/>
    <x v="1"/>
    <x v="43"/>
    <x v="4"/>
    <x v="4"/>
    <n v="118"/>
    <x v="6"/>
    <n v="2"/>
    <x v="1"/>
    <n v="75"/>
    <x v="197"/>
    <n v="337036"/>
    <n v="4490"/>
    <n v="74.833333333333329"/>
    <n v="507"/>
    <n v="170877252"/>
  </r>
  <r>
    <x v="508"/>
    <x v="8"/>
    <x v="1"/>
    <x v="99"/>
    <x v="8"/>
    <x v="4"/>
    <n v="115"/>
    <x v="20"/>
    <n v="3"/>
    <x v="2"/>
    <n v="260"/>
    <x v="131"/>
    <n v="329506"/>
    <n v="2686"/>
    <n v="44.766666666666666"/>
    <n v="363"/>
    <n v="119610678"/>
  </r>
  <r>
    <x v="508"/>
    <x v="8"/>
    <x v="1"/>
    <x v="67"/>
    <x v="5"/>
    <x v="3"/>
    <n v="114"/>
    <x v="9"/>
    <n v="3"/>
    <x v="2"/>
    <n v="29"/>
    <x v="171"/>
    <n v="309027"/>
    <n v="4212"/>
    <n v="70.2"/>
    <n v="523"/>
    <n v="161621121"/>
  </r>
  <r>
    <x v="508"/>
    <x v="8"/>
    <x v="1"/>
    <x v="260"/>
    <x v="7"/>
    <x v="5"/>
    <n v="132"/>
    <x v="18"/>
    <n v="3"/>
    <x v="2"/>
    <n v="21"/>
    <x v="195"/>
    <n v="299422"/>
    <n v="1805"/>
    <n v="30.083333333333332"/>
    <n v="433"/>
    <n v="129649726"/>
  </r>
  <r>
    <x v="508"/>
    <x v="8"/>
    <x v="1"/>
    <x v="87"/>
    <x v="27"/>
    <x v="5"/>
    <n v="126"/>
    <x v="10"/>
    <n v="1"/>
    <x v="0"/>
    <n v="179"/>
    <x v="11"/>
    <n v="108813"/>
    <n v="3329"/>
    <n v="55.483333333333334"/>
    <n v="621"/>
    <n v="67572873"/>
  </r>
  <r>
    <x v="508"/>
    <x v="8"/>
    <x v="1"/>
    <x v="135"/>
    <x v="22"/>
    <x v="3"/>
    <n v="128"/>
    <x v="11"/>
    <n v="2"/>
    <x v="1"/>
    <n v="213"/>
    <x v="151"/>
    <n v="24762"/>
    <n v="2133"/>
    <n v="35.549999999999997"/>
    <n v="608"/>
    <n v="15055296"/>
  </r>
  <r>
    <x v="508"/>
    <x v="8"/>
    <x v="1"/>
    <x v="271"/>
    <x v="28"/>
    <x v="5"/>
    <n v="116"/>
    <x v="13"/>
    <n v="2"/>
    <x v="1"/>
    <n v="105"/>
    <x v="130"/>
    <n v="6501"/>
    <n v="478"/>
    <n v="7.9666666666666668"/>
    <n v="471"/>
    <n v="3061971"/>
  </r>
  <r>
    <x v="509"/>
    <x v="8"/>
    <x v="1"/>
    <x v="35"/>
    <x v="24"/>
    <x v="1"/>
    <n v="125"/>
    <x v="2"/>
    <n v="3"/>
    <x v="2"/>
    <n v="20"/>
    <x v="87"/>
    <n v="998047"/>
    <n v="2034"/>
    <n v="33.9"/>
    <n v="593"/>
    <n v="591841871"/>
  </r>
  <r>
    <x v="509"/>
    <x v="8"/>
    <x v="1"/>
    <x v="48"/>
    <x v="29"/>
    <x v="5"/>
    <n v="125"/>
    <x v="2"/>
    <n v="1"/>
    <x v="0"/>
    <n v="252"/>
    <x v="24"/>
    <n v="887179"/>
    <n v="4044"/>
    <n v="67.400000000000006"/>
    <n v="390"/>
    <n v="345999810"/>
  </r>
  <r>
    <x v="509"/>
    <x v="8"/>
    <x v="1"/>
    <x v="294"/>
    <x v="15"/>
    <x v="4"/>
    <n v="128"/>
    <x v="11"/>
    <n v="3"/>
    <x v="2"/>
    <n v="139"/>
    <x v="23"/>
    <n v="827017"/>
    <n v="4606"/>
    <n v="76.766666666666666"/>
    <n v="461"/>
    <n v="381254837"/>
  </r>
  <r>
    <x v="509"/>
    <x v="8"/>
    <x v="1"/>
    <x v="72"/>
    <x v="18"/>
    <x v="1"/>
    <n v="121"/>
    <x v="21"/>
    <n v="3"/>
    <x v="2"/>
    <n v="200"/>
    <x v="128"/>
    <n v="762254"/>
    <n v="215"/>
    <n v="3.5833333333333335"/>
    <n v="544"/>
    <n v="414666176"/>
  </r>
  <r>
    <x v="509"/>
    <x v="8"/>
    <x v="1"/>
    <x v="78"/>
    <x v="6"/>
    <x v="4"/>
    <n v="116"/>
    <x v="13"/>
    <n v="1"/>
    <x v="0"/>
    <n v="261"/>
    <x v="146"/>
    <n v="753521"/>
    <n v="4969"/>
    <n v="82.816666666666663"/>
    <n v="375"/>
    <n v="282570375"/>
  </r>
  <r>
    <x v="509"/>
    <x v="8"/>
    <x v="1"/>
    <x v="277"/>
    <x v="15"/>
    <x v="3"/>
    <n v="133"/>
    <x v="5"/>
    <n v="2"/>
    <x v="1"/>
    <n v="8"/>
    <x v="153"/>
    <n v="731649"/>
    <n v="223"/>
    <n v="3.7166666666666668"/>
    <n v="698"/>
    <n v="510691002"/>
  </r>
  <r>
    <x v="509"/>
    <x v="8"/>
    <x v="1"/>
    <x v="215"/>
    <x v="27"/>
    <x v="5"/>
    <n v="116"/>
    <x v="13"/>
    <n v="3"/>
    <x v="2"/>
    <n v="185"/>
    <x v="114"/>
    <n v="694898"/>
    <n v="2755"/>
    <n v="45.916666666666664"/>
    <n v="400"/>
    <n v="277959200"/>
  </r>
  <r>
    <x v="509"/>
    <x v="8"/>
    <x v="1"/>
    <x v="288"/>
    <x v="12"/>
    <x v="3"/>
    <n v="121"/>
    <x v="21"/>
    <n v="3"/>
    <x v="2"/>
    <n v="196"/>
    <x v="112"/>
    <n v="559480"/>
    <n v="3523"/>
    <n v="58.716666666666669"/>
    <n v="601"/>
    <n v="336247480"/>
  </r>
  <r>
    <x v="509"/>
    <x v="8"/>
    <x v="1"/>
    <x v="8"/>
    <x v="28"/>
    <x v="1"/>
    <n v="115"/>
    <x v="20"/>
    <n v="2"/>
    <x v="1"/>
    <n v="86"/>
    <x v="47"/>
    <n v="552618"/>
    <n v="3131"/>
    <n v="52.18333333333333"/>
    <n v="693"/>
    <n v="382964274"/>
  </r>
  <r>
    <x v="509"/>
    <x v="8"/>
    <x v="1"/>
    <x v="107"/>
    <x v="13"/>
    <x v="4"/>
    <n v="122"/>
    <x v="7"/>
    <n v="1"/>
    <x v="0"/>
    <n v="43"/>
    <x v="210"/>
    <n v="539142"/>
    <n v="4941"/>
    <n v="82.35"/>
    <n v="369"/>
    <n v="198943398"/>
  </r>
  <r>
    <x v="509"/>
    <x v="8"/>
    <x v="1"/>
    <x v="97"/>
    <x v="29"/>
    <x v="5"/>
    <n v="127"/>
    <x v="8"/>
    <n v="1"/>
    <x v="0"/>
    <n v="78"/>
    <x v="260"/>
    <n v="492046"/>
    <n v="3448"/>
    <n v="57.466666666666669"/>
    <n v="504"/>
    <n v="247991184"/>
  </r>
  <r>
    <x v="509"/>
    <x v="8"/>
    <x v="1"/>
    <x v="211"/>
    <x v="29"/>
    <x v="3"/>
    <n v="114"/>
    <x v="9"/>
    <n v="3"/>
    <x v="2"/>
    <n v="165"/>
    <x v="208"/>
    <n v="461707"/>
    <n v="4373"/>
    <n v="72.88333333333334"/>
    <n v="455"/>
    <n v="210076685"/>
  </r>
  <r>
    <x v="509"/>
    <x v="8"/>
    <x v="1"/>
    <x v="226"/>
    <x v="1"/>
    <x v="5"/>
    <n v="131"/>
    <x v="17"/>
    <n v="3"/>
    <x v="2"/>
    <n v="118"/>
    <x v="88"/>
    <n v="414751"/>
    <n v="3060"/>
    <n v="51"/>
    <n v="589"/>
    <n v="244288339"/>
  </r>
  <r>
    <x v="509"/>
    <x v="8"/>
    <x v="1"/>
    <x v="211"/>
    <x v="23"/>
    <x v="4"/>
    <n v="123"/>
    <x v="15"/>
    <n v="2"/>
    <x v="1"/>
    <n v="160"/>
    <x v="67"/>
    <n v="238153"/>
    <n v="1456"/>
    <n v="24.266666666666666"/>
    <n v="353"/>
    <n v="84068009"/>
  </r>
  <r>
    <x v="509"/>
    <x v="8"/>
    <x v="1"/>
    <x v="314"/>
    <x v="20"/>
    <x v="2"/>
    <n v="112"/>
    <x v="16"/>
    <n v="3"/>
    <x v="2"/>
    <n v="149"/>
    <x v="227"/>
    <n v="210044"/>
    <n v="4645"/>
    <n v="77.416666666666671"/>
    <n v="331"/>
    <n v="69524564"/>
  </r>
  <r>
    <x v="509"/>
    <x v="8"/>
    <x v="1"/>
    <x v="265"/>
    <x v="11"/>
    <x v="4"/>
    <n v="130"/>
    <x v="19"/>
    <n v="2"/>
    <x v="1"/>
    <n v="1"/>
    <x v="232"/>
    <n v="208299"/>
    <n v="3811"/>
    <n v="63.516666666666666"/>
    <n v="418"/>
    <n v="87068982"/>
  </r>
  <r>
    <x v="509"/>
    <x v="8"/>
    <x v="1"/>
    <x v="159"/>
    <x v="2"/>
    <x v="5"/>
    <n v="118"/>
    <x v="6"/>
    <n v="3"/>
    <x v="2"/>
    <n v="251"/>
    <x v="108"/>
    <n v="136486"/>
    <n v="717"/>
    <n v="11.95"/>
    <n v="315"/>
    <n v="42993090"/>
  </r>
  <r>
    <x v="509"/>
    <x v="8"/>
    <x v="1"/>
    <x v="205"/>
    <x v="19"/>
    <x v="5"/>
    <n v="126"/>
    <x v="10"/>
    <n v="1"/>
    <x v="0"/>
    <n v="47"/>
    <x v="170"/>
    <n v="123508"/>
    <n v="1615"/>
    <n v="26.916666666666668"/>
    <n v="302"/>
    <n v="37299416"/>
  </r>
  <r>
    <x v="509"/>
    <x v="8"/>
    <x v="1"/>
    <x v="245"/>
    <x v="29"/>
    <x v="5"/>
    <n v="115"/>
    <x v="20"/>
    <n v="3"/>
    <x v="2"/>
    <n v="194"/>
    <x v="113"/>
    <n v="117373"/>
    <n v="4557"/>
    <n v="75.95"/>
    <n v="383"/>
    <n v="44953859"/>
  </r>
  <r>
    <x v="509"/>
    <x v="8"/>
    <x v="1"/>
    <x v="294"/>
    <x v="20"/>
    <x v="1"/>
    <n v="120"/>
    <x v="3"/>
    <n v="3"/>
    <x v="2"/>
    <n v="65"/>
    <x v="167"/>
    <n v="91105"/>
    <n v="2671"/>
    <n v="44.516666666666666"/>
    <n v="533"/>
    <n v="48558965"/>
  </r>
  <r>
    <x v="509"/>
    <x v="8"/>
    <x v="1"/>
    <x v="76"/>
    <x v="3"/>
    <x v="0"/>
    <n v="129"/>
    <x v="0"/>
    <n v="2"/>
    <x v="1"/>
    <n v="120"/>
    <x v="27"/>
    <n v="84513"/>
    <n v="864"/>
    <n v="14.4"/>
    <n v="540"/>
    <n v="45637020"/>
  </r>
  <r>
    <x v="509"/>
    <x v="8"/>
    <x v="1"/>
    <x v="44"/>
    <x v="0"/>
    <x v="5"/>
    <n v="130"/>
    <x v="19"/>
    <n v="1"/>
    <x v="0"/>
    <n v="21"/>
    <x v="195"/>
    <n v="62831"/>
    <n v="3493"/>
    <n v="58.216666666666669"/>
    <n v="452"/>
    <n v="28399612"/>
  </r>
  <r>
    <x v="509"/>
    <x v="8"/>
    <x v="1"/>
    <x v="213"/>
    <x v="28"/>
    <x v="5"/>
    <n v="117"/>
    <x v="12"/>
    <n v="3"/>
    <x v="2"/>
    <n v="226"/>
    <x v="179"/>
    <n v="58621"/>
    <n v="4192"/>
    <n v="69.86666666666666"/>
    <n v="658"/>
    <n v="38572618"/>
  </r>
  <r>
    <x v="510"/>
    <x v="8"/>
    <x v="1"/>
    <x v="134"/>
    <x v="28"/>
    <x v="3"/>
    <n v="120"/>
    <x v="3"/>
    <n v="2"/>
    <x v="1"/>
    <n v="141"/>
    <x v="248"/>
    <n v="940010"/>
    <n v="3692"/>
    <n v="61.533333333333331"/>
    <n v="635"/>
    <n v="596906350"/>
  </r>
  <r>
    <x v="510"/>
    <x v="8"/>
    <x v="1"/>
    <x v="146"/>
    <x v="22"/>
    <x v="4"/>
    <n v="125"/>
    <x v="2"/>
    <n v="2"/>
    <x v="1"/>
    <n v="146"/>
    <x v="22"/>
    <n v="884120"/>
    <n v="2977"/>
    <n v="49.616666666666667"/>
    <n v="426"/>
    <n v="376635120"/>
  </r>
  <r>
    <x v="510"/>
    <x v="8"/>
    <x v="1"/>
    <x v="206"/>
    <x v="15"/>
    <x v="3"/>
    <n v="130"/>
    <x v="19"/>
    <n v="2"/>
    <x v="1"/>
    <n v="121"/>
    <x v="126"/>
    <n v="792018"/>
    <n v="3199"/>
    <n v="53.31666666666667"/>
    <n v="546"/>
    <n v="432441828"/>
  </r>
  <r>
    <x v="510"/>
    <x v="8"/>
    <x v="1"/>
    <x v="52"/>
    <x v="11"/>
    <x v="4"/>
    <n v="123"/>
    <x v="15"/>
    <n v="2"/>
    <x v="1"/>
    <n v="246"/>
    <x v="37"/>
    <n v="730118"/>
    <n v="4324"/>
    <n v="72.066666666666663"/>
    <n v="671"/>
    <n v="489909178"/>
  </r>
  <r>
    <x v="511"/>
    <x v="8"/>
    <x v="1"/>
    <x v="224"/>
    <x v="20"/>
    <x v="3"/>
    <n v="128"/>
    <x v="11"/>
    <n v="2"/>
    <x v="1"/>
    <n v="253"/>
    <x v="235"/>
    <n v="933985"/>
    <n v="4815"/>
    <n v="80.25"/>
    <n v="362"/>
    <n v="338102570"/>
  </r>
  <r>
    <x v="511"/>
    <x v="8"/>
    <x v="1"/>
    <x v="259"/>
    <x v="12"/>
    <x v="4"/>
    <n v="119"/>
    <x v="1"/>
    <n v="1"/>
    <x v="0"/>
    <n v="136"/>
    <x v="13"/>
    <n v="928527"/>
    <n v="3472"/>
    <n v="57.866666666666667"/>
    <n v="373"/>
    <n v="346340571"/>
  </r>
  <r>
    <x v="511"/>
    <x v="8"/>
    <x v="1"/>
    <x v="120"/>
    <x v="16"/>
    <x v="3"/>
    <n v="114"/>
    <x v="9"/>
    <n v="1"/>
    <x v="0"/>
    <n v="261"/>
    <x v="146"/>
    <n v="839981"/>
    <n v="2333"/>
    <n v="38.883333333333333"/>
    <n v="391"/>
    <n v="328432571"/>
  </r>
  <r>
    <x v="511"/>
    <x v="8"/>
    <x v="1"/>
    <x v="152"/>
    <x v="24"/>
    <x v="1"/>
    <n v="128"/>
    <x v="11"/>
    <n v="1"/>
    <x v="0"/>
    <n v="5"/>
    <x v="224"/>
    <n v="701819"/>
    <n v="1586"/>
    <n v="26.433333333333334"/>
    <n v="552"/>
    <n v="387404088"/>
  </r>
  <r>
    <x v="511"/>
    <x v="8"/>
    <x v="1"/>
    <x v="183"/>
    <x v="10"/>
    <x v="4"/>
    <n v="125"/>
    <x v="2"/>
    <n v="1"/>
    <x v="0"/>
    <n v="126"/>
    <x v="211"/>
    <n v="695089"/>
    <n v="682"/>
    <n v="11.366666666666667"/>
    <n v="371"/>
    <n v="257878019"/>
  </r>
  <r>
    <x v="511"/>
    <x v="8"/>
    <x v="1"/>
    <x v="95"/>
    <x v="26"/>
    <x v="1"/>
    <n v="124"/>
    <x v="4"/>
    <n v="3"/>
    <x v="2"/>
    <n v="187"/>
    <x v="160"/>
    <n v="665107"/>
    <n v="4310"/>
    <n v="71.833333333333329"/>
    <n v="402"/>
    <n v="267373014"/>
  </r>
  <r>
    <x v="511"/>
    <x v="8"/>
    <x v="1"/>
    <x v="153"/>
    <x v="7"/>
    <x v="0"/>
    <n v="117"/>
    <x v="12"/>
    <n v="3"/>
    <x v="2"/>
    <n v="204"/>
    <x v="1"/>
    <n v="655397"/>
    <n v="1090"/>
    <n v="18.166666666666668"/>
    <n v="519"/>
    <n v="340151043"/>
  </r>
  <r>
    <x v="511"/>
    <x v="8"/>
    <x v="1"/>
    <x v="126"/>
    <x v="20"/>
    <x v="1"/>
    <n v="130"/>
    <x v="19"/>
    <n v="2"/>
    <x v="1"/>
    <n v="161"/>
    <x v="110"/>
    <n v="426336"/>
    <n v="4852"/>
    <n v="80.86666666666666"/>
    <n v="580"/>
    <n v="247274880"/>
  </r>
  <r>
    <x v="511"/>
    <x v="8"/>
    <x v="1"/>
    <x v="152"/>
    <x v="9"/>
    <x v="1"/>
    <n v="125"/>
    <x v="2"/>
    <n v="1"/>
    <x v="0"/>
    <n v="138"/>
    <x v="256"/>
    <n v="370932"/>
    <n v="1567"/>
    <n v="26.116666666666667"/>
    <n v="349"/>
    <n v="129455268"/>
  </r>
  <r>
    <x v="511"/>
    <x v="8"/>
    <x v="1"/>
    <x v="150"/>
    <x v="18"/>
    <x v="3"/>
    <n v="130"/>
    <x v="19"/>
    <n v="2"/>
    <x v="1"/>
    <n v="179"/>
    <x v="11"/>
    <n v="289230"/>
    <n v="4967"/>
    <n v="82.783333333333331"/>
    <n v="351"/>
    <n v="101519730"/>
  </r>
  <r>
    <x v="511"/>
    <x v="8"/>
    <x v="1"/>
    <x v="44"/>
    <x v="19"/>
    <x v="1"/>
    <n v="118"/>
    <x v="6"/>
    <n v="3"/>
    <x v="2"/>
    <n v="241"/>
    <x v="101"/>
    <n v="192452"/>
    <n v="2453"/>
    <n v="40.883333333333333"/>
    <n v="432"/>
    <n v="83139264"/>
  </r>
  <r>
    <x v="511"/>
    <x v="8"/>
    <x v="1"/>
    <x v="170"/>
    <x v="20"/>
    <x v="2"/>
    <n v="112"/>
    <x v="16"/>
    <n v="1"/>
    <x v="0"/>
    <n v="35"/>
    <x v="66"/>
    <n v="183820"/>
    <n v="496"/>
    <n v="8.2666666666666675"/>
    <n v="432"/>
    <n v="79410240"/>
  </r>
  <r>
    <x v="511"/>
    <x v="8"/>
    <x v="1"/>
    <x v="137"/>
    <x v="14"/>
    <x v="1"/>
    <n v="129"/>
    <x v="0"/>
    <n v="2"/>
    <x v="1"/>
    <n v="104"/>
    <x v="83"/>
    <n v="75555"/>
    <n v="1434"/>
    <n v="23.9"/>
    <n v="567"/>
    <n v="42839685"/>
  </r>
  <r>
    <x v="512"/>
    <x v="8"/>
    <x v="1"/>
    <x v="107"/>
    <x v="9"/>
    <x v="4"/>
    <n v="119"/>
    <x v="1"/>
    <n v="3"/>
    <x v="2"/>
    <n v="106"/>
    <x v="25"/>
    <n v="877807"/>
    <n v="435"/>
    <n v="7.25"/>
    <n v="379"/>
    <n v="332688853"/>
  </r>
  <r>
    <x v="512"/>
    <x v="8"/>
    <x v="1"/>
    <x v="268"/>
    <x v="24"/>
    <x v="3"/>
    <n v="128"/>
    <x v="11"/>
    <n v="2"/>
    <x v="1"/>
    <n v="63"/>
    <x v="54"/>
    <n v="755505"/>
    <n v="2245"/>
    <n v="37.416666666666664"/>
    <n v="504"/>
    <n v="380774520"/>
  </r>
  <r>
    <x v="512"/>
    <x v="8"/>
    <x v="1"/>
    <x v="0"/>
    <x v="8"/>
    <x v="3"/>
    <n v="128"/>
    <x v="11"/>
    <n v="3"/>
    <x v="2"/>
    <n v="107"/>
    <x v="136"/>
    <n v="635103"/>
    <n v="826"/>
    <n v="13.766666666666667"/>
    <n v="464"/>
    <n v="294687792"/>
  </r>
  <r>
    <x v="512"/>
    <x v="8"/>
    <x v="1"/>
    <x v="119"/>
    <x v="20"/>
    <x v="3"/>
    <n v="119"/>
    <x v="1"/>
    <n v="1"/>
    <x v="0"/>
    <n v="44"/>
    <x v="46"/>
    <n v="528811"/>
    <n v="777"/>
    <n v="12.95"/>
    <n v="457"/>
    <n v="241666627"/>
  </r>
  <r>
    <x v="512"/>
    <x v="8"/>
    <x v="1"/>
    <x v="163"/>
    <x v="21"/>
    <x v="3"/>
    <n v="131"/>
    <x v="17"/>
    <n v="2"/>
    <x v="1"/>
    <n v="34"/>
    <x v="266"/>
    <n v="419437"/>
    <n v="3088"/>
    <n v="51.466666666666669"/>
    <n v="366"/>
    <n v="153513942"/>
  </r>
  <r>
    <x v="512"/>
    <x v="8"/>
    <x v="1"/>
    <x v="2"/>
    <x v="10"/>
    <x v="4"/>
    <n v="114"/>
    <x v="9"/>
    <n v="1"/>
    <x v="0"/>
    <n v="129"/>
    <x v="191"/>
    <n v="374533"/>
    <n v="1178"/>
    <n v="19.633333333333333"/>
    <n v="616"/>
    <n v="230712328"/>
  </r>
  <r>
    <x v="512"/>
    <x v="8"/>
    <x v="1"/>
    <x v="188"/>
    <x v="12"/>
    <x v="1"/>
    <n v="118"/>
    <x v="6"/>
    <n v="2"/>
    <x v="1"/>
    <n v="19"/>
    <x v="150"/>
    <n v="261268"/>
    <n v="88"/>
    <n v="1.4666666666666666"/>
    <n v="535"/>
    <n v="139778380"/>
  </r>
  <r>
    <x v="512"/>
    <x v="8"/>
    <x v="1"/>
    <x v="104"/>
    <x v="20"/>
    <x v="3"/>
    <n v="124"/>
    <x v="4"/>
    <n v="1"/>
    <x v="0"/>
    <n v="195"/>
    <x v="12"/>
    <n v="103518"/>
    <n v="2368"/>
    <n v="39.466666666666669"/>
    <n v="384"/>
    <n v="39750912"/>
  </r>
  <r>
    <x v="513"/>
    <x v="8"/>
    <x v="1"/>
    <x v="122"/>
    <x v="16"/>
    <x v="3"/>
    <n v="119"/>
    <x v="1"/>
    <n v="3"/>
    <x v="2"/>
    <n v="56"/>
    <x v="29"/>
    <n v="860938"/>
    <n v="4924"/>
    <n v="82.066666666666663"/>
    <n v="496"/>
    <n v="427025248"/>
  </r>
  <r>
    <x v="513"/>
    <x v="8"/>
    <x v="1"/>
    <x v="237"/>
    <x v="14"/>
    <x v="5"/>
    <n v="130"/>
    <x v="19"/>
    <n v="1"/>
    <x v="0"/>
    <n v="29"/>
    <x v="171"/>
    <n v="680525"/>
    <n v="2423"/>
    <n v="40.383333333333333"/>
    <n v="279"/>
    <n v="189866475"/>
  </r>
  <r>
    <x v="513"/>
    <x v="8"/>
    <x v="1"/>
    <x v="266"/>
    <x v="10"/>
    <x v="5"/>
    <n v="127"/>
    <x v="8"/>
    <n v="3"/>
    <x v="2"/>
    <n v="110"/>
    <x v="17"/>
    <n v="638066"/>
    <n v="2752"/>
    <n v="45.866666666666667"/>
    <n v="634"/>
    <n v="404533844"/>
  </r>
  <r>
    <x v="513"/>
    <x v="8"/>
    <x v="1"/>
    <x v="313"/>
    <x v="7"/>
    <x v="4"/>
    <n v="132"/>
    <x v="18"/>
    <n v="2"/>
    <x v="1"/>
    <n v="121"/>
    <x v="126"/>
    <n v="627681"/>
    <n v="4816"/>
    <n v="80.266666666666666"/>
    <n v="655"/>
    <n v="411131055"/>
  </r>
  <r>
    <x v="513"/>
    <x v="8"/>
    <x v="1"/>
    <x v="173"/>
    <x v="0"/>
    <x v="4"/>
    <n v="117"/>
    <x v="12"/>
    <n v="2"/>
    <x v="1"/>
    <n v="26"/>
    <x v="182"/>
    <n v="524896"/>
    <n v="22"/>
    <n v="0.36666666666666664"/>
    <n v="537"/>
    <n v="281869152"/>
  </r>
  <r>
    <x v="513"/>
    <x v="8"/>
    <x v="1"/>
    <x v="34"/>
    <x v="17"/>
    <x v="4"/>
    <n v="130"/>
    <x v="19"/>
    <n v="3"/>
    <x v="2"/>
    <n v="53"/>
    <x v="116"/>
    <n v="447752"/>
    <n v="1809"/>
    <n v="30.15"/>
    <n v="438"/>
    <n v="196115376"/>
  </r>
  <r>
    <x v="513"/>
    <x v="8"/>
    <x v="1"/>
    <x v="116"/>
    <x v="19"/>
    <x v="5"/>
    <n v="122"/>
    <x v="7"/>
    <n v="2"/>
    <x v="1"/>
    <n v="137"/>
    <x v="231"/>
    <n v="432849"/>
    <n v="3895"/>
    <n v="64.916666666666671"/>
    <n v="297"/>
    <n v="128556153"/>
  </r>
  <r>
    <x v="514"/>
    <x v="8"/>
    <x v="1"/>
    <x v="13"/>
    <x v="1"/>
    <x v="5"/>
    <n v="129"/>
    <x v="0"/>
    <n v="2"/>
    <x v="1"/>
    <n v="256"/>
    <x v="57"/>
    <n v="943530"/>
    <n v="4635"/>
    <n v="77.25"/>
    <n v="542"/>
    <n v="511393260"/>
  </r>
  <r>
    <x v="514"/>
    <x v="8"/>
    <x v="1"/>
    <x v="194"/>
    <x v="8"/>
    <x v="4"/>
    <n v="113"/>
    <x v="14"/>
    <n v="1"/>
    <x v="0"/>
    <n v="176"/>
    <x v="55"/>
    <n v="898955"/>
    <n v="2950"/>
    <n v="49.166666666666664"/>
    <n v="557"/>
    <n v="500717935"/>
  </r>
  <r>
    <x v="514"/>
    <x v="8"/>
    <x v="1"/>
    <x v="228"/>
    <x v="1"/>
    <x v="0"/>
    <n v="116"/>
    <x v="13"/>
    <n v="2"/>
    <x v="1"/>
    <n v="61"/>
    <x v="240"/>
    <n v="618457"/>
    <n v="934"/>
    <n v="15.566666666666666"/>
    <n v="512"/>
    <n v="316649984"/>
  </r>
  <r>
    <x v="514"/>
    <x v="8"/>
    <x v="1"/>
    <x v="245"/>
    <x v="17"/>
    <x v="3"/>
    <n v="127"/>
    <x v="8"/>
    <n v="2"/>
    <x v="1"/>
    <n v="68"/>
    <x v="217"/>
    <n v="614445"/>
    <n v="927"/>
    <n v="15.45"/>
    <n v="610"/>
    <n v="374811450"/>
  </r>
  <r>
    <x v="514"/>
    <x v="8"/>
    <x v="1"/>
    <x v="149"/>
    <x v="15"/>
    <x v="3"/>
    <n v="132"/>
    <x v="18"/>
    <n v="1"/>
    <x v="0"/>
    <n v="209"/>
    <x v="196"/>
    <n v="512276"/>
    <n v="2612"/>
    <n v="43.533333333333331"/>
    <n v="304"/>
    <n v="155731904"/>
  </r>
  <r>
    <x v="514"/>
    <x v="8"/>
    <x v="1"/>
    <x v="227"/>
    <x v="0"/>
    <x v="3"/>
    <n v="118"/>
    <x v="6"/>
    <n v="2"/>
    <x v="1"/>
    <n v="227"/>
    <x v="202"/>
    <n v="51926"/>
    <n v="1606"/>
    <n v="26.766666666666666"/>
    <n v="657"/>
    <n v="34115382"/>
  </r>
  <r>
    <x v="515"/>
    <x v="8"/>
    <x v="1"/>
    <x v="289"/>
    <x v="27"/>
    <x v="0"/>
    <n v="128"/>
    <x v="11"/>
    <n v="1"/>
    <x v="0"/>
    <n v="207"/>
    <x v="252"/>
    <n v="868694"/>
    <n v="595"/>
    <n v="9.9166666666666661"/>
    <n v="505"/>
    <n v="438690470"/>
  </r>
  <r>
    <x v="515"/>
    <x v="8"/>
    <x v="1"/>
    <x v="133"/>
    <x v="13"/>
    <x v="4"/>
    <n v="114"/>
    <x v="9"/>
    <n v="1"/>
    <x v="0"/>
    <n v="223"/>
    <x v="254"/>
    <n v="821524"/>
    <n v="949"/>
    <n v="15.816666666666666"/>
    <n v="445"/>
    <n v="365578180"/>
  </r>
  <r>
    <x v="515"/>
    <x v="8"/>
    <x v="1"/>
    <x v="52"/>
    <x v="26"/>
    <x v="2"/>
    <n v="118"/>
    <x v="6"/>
    <n v="2"/>
    <x v="1"/>
    <n v="17"/>
    <x v="177"/>
    <n v="813639"/>
    <n v="723"/>
    <n v="12.05"/>
    <n v="373"/>
    <n v="303487347"/>
  </r>
  <r>
    <x v="515"/>
    <x v="8"/>
    <x v="1"/>
    <x v="287"/>
    <x v="1"/>
    <x v="4"/>
    <n v="116"/>
    <x v="13"/>
    <n v="3"/>
    <x v="2"/>
    <n v="139"/>
    <x v="23"/>
    <n v="806973"/>
    <n v="1949"/>
    <n v="32.483333333333334"/>
    <n v="366"/>
    <n v="295352118"/>
  </r>
  <r>
    <x v="515"/>
    <x v="8"/>
    <x v="1"/>
    <x v="296"/>
    <x v="25"/>
    <x v="4"/>
    <n v="113"/>
    <x v="14"/>
    <n v="2"/>
    <x v="1"/>
    <n v="258"/>
    <x v="169"/>
    <n v="726675"/>
    <n v="4924"/>
    <n v="82.066666666666663"/>
    <n v="421"/>
    <n v="305930175"/>
  </r>
  <r>
    <x v="515"/>
    <x v="8"/>
    <x v="1"/>
    <x v="268"/>
    <x v="19"/>
    <x v="4"/>
    <n v="116"/>
    <x v="13"/>
    <n v="3"/>
    <x v="2"/>
    <n v="197"/>
    <x v="155"/>
    <n v="721787"/>
    <n v="2357"/>
    <n v="39.283333333333331"/>
    <n v="556"/>
    <n v="401313572"/>
  </r>
  <r>
    <x v="515"/>
    <x v="8"/>
    <x v="1"/>
    <x v="164"/>
    <x v="14"/>
    <x v="3"/>
    <n v="113"/>
    <x v="14"/>
    <n v="2"/>
    <x v="1"/>
    <n v="230"/>
    <x v="249"/>
    <n v="711833"/>
    <n v="710"/>
    <n v="11.833333333333334"/>
    <n v="336"/>
    <n v="239175888"/>
  </r>
  <r>
    <x v="515"/>
    <x v="8"/>
    <x v="1"/>
    <x v="317"/>
    <x v="19"/>
    <x v="3"/>
    <n v="117"/>
    <x v="12"/>
    <n v="1"/>
    <x v="0"/>
    <n v="202"/>
    <x v="186"/>
    <n v="709746"/>
    <n v="2873"/>
    <n v="47.883333333333333"/>
    <n v="377"/>
    <n v="267574242"/>
  </r>
  <r>
    <x v="515"/>
    <x v="8"/>
    <x v="1"/>
    <x v="64"/>
    <x v="18"/>
    <x v="3"/>
    <n v="120"/>
    <x v="3"/>
    <n v="3"/>
    <x v="2"/>
    <n v="167"/>
    <x v="8"/>
    <n v="651734"/>
    <n v="2303"/>
    <n v="38.383333333333333"/>
    <n v="311"/>
    <n v="202689274"/>
  </r>
  <r>
    <x v="515"/>
    <x v="8"/>
    <x v="1"/>
    <x v="63"/>
    <x v="2"/>
    <x v="3"/>
    <n v="126"/>
    <x v="10"/>
    <n v="3"/>
    <x v="2"/>
    <n v="107"/>
    <x v="136"/>
    <n v="486501"/>
    <n v="2205"/>
    <n v="36.75"/>
    <n v="647"/>
    <n v="314766147"/>
  </r>
  <r>
    <x v="515"/>
    <x v="8"/>
    <x v="1"/>
    <x v="207"/>
    <x v="3"/>
    <x v="4"/>
    <n v="120"/>
    <x v="3"/>
    <n v="2"/>
    <x v="1"/>
    <n v="13"/>
    <x v="200"/>
    <n v="434098"/>
    <n v="4884"/>
    <n v="81.400000000000006"/>
    <n v="411"/>
    <n v="178414278"/>
  </r>
  <r>
    <x v="515"/>
    <x v="8"/>
    <x v="1"/>
    <x v="171"/>
    <x v="11"/>
    <x v="4"/>
    <n v="119"/>
    <x v="1"/>
    <n v="3"/>
    <x v="2"/>
    <n v="102"/>
    <x v="30"/>
    <n v="357619"/>
    <n v="985"/>
    <n v="16.416666666666668"/>
    <n v="597"/>
    <n v="213498543"/>
  </r>
  <r>
    <x v="515"/>
    <x v="8"/>
    <x v="1"/>
    <x v="45"/>
    <x v="25"/>
    <x v="3"/>
    <n v="127"/>
    <x v="8"/>
    <n v="3"/>
    <x v="2"/>
    <n v="234"/>
    <x v="78"/>
    <n v="211938"/>
    <n v="2109"/>
    <n v="35.15"/>
    <n v="481"/>
    <n v="101942178"/>
  </r>
  <r>
    <x v="515"/>
    <x v="8"/>
    <x v="1"/>
    <x v="19"/>
    <x v="0"/>
    <x v="3"/>
    <n v="120"/>
    <x v="3"/>
    <n v="2"/>
    <x v="1"/>
    <n v="121"/>
    <x v="126"/>
    <n v="208221"/>
    <n v="852"/>
    <n v="14.2"/>
    <n v="550"/>
    <n v="114521550"/>
  </r>
  <r>
    <x v="515"/>
    <x v="8"/>
    <x v="1"/>
    <x v="163"/>
    <x v="1"/>
    <x v="4"/>
    <n v="126"/>
    <x v="10"/>
    <n v="1"/>
    <x v="0"/>
    <n v="37"/>
    <x v="230"/>
    <n v="189638"/>
    <n v="3437"/>
    <n v="57.283333333333331"/>
    <n v="565"/>
    <n v="107145470"/>
  </r>
  <r>
    <x v="515"/>
    <x v="8"/>
    <x v="1"/>
    <x v="161"/>
    <x v="2"/>
    <x v="4"/>
    <n v="120"/>
    <x v="3"/>
    <n v="3"/>
    <x v="2"/>
    <n v="135"/>
    <x v="97"/>
    <n v="174438"/>
    <n v="4767"/>
    <n v="79.45"/>
    <n v="365"/>
    <n v="63669870"/>
  </r>
  <r>
    <x v="515"/>
    <x v="8"/>
    <x v="1"/>
    <x v="23"/>
    <x v="4"/>
    <x v="1"/>
    <n v="133"/>
    <x v="5"/>
    <n v="2"/>
    <x v="1"/>
    <n v="186"/>
    <x v="102"/>
    <n v="137895"/>
    <n v="4108"/>
    <n v="68.466666666666669"/>
    <n v="672"/>
    <n v="92665440"/>
  </r>
  <r>
    <x v="515"/>
    <x v="8"/>
    <x v="1"/>
    <x v="201"/>
    <x v="8"/>
    <x v="4"/>
    <n v="129"/>
    <x v="0"/>
    <n v="2"/>
    <x v="1"/>
    <n v="170"/>
    <x v="176"/>
    <n v="120885"/>
    <n v="3924"/>
    <n v="65.400000000000006"/>
    <n v="509"/>
    <n v="61530465"/>
  </r>
  <r>
    <x v="515"/>
    <x v="8"/>
    <x v="1"/>
    <x v="275"/>
    <x v="28"/>
    <x v="3"/>
    <n v="128"/>
    <x v="11"/>
    <n v="1"/>
    <x v="0"/>
    <n v="111"/>
    <x v="49"/>
    <n v="110734"/>
    <n v="176"/>
    <n v="2.9333333333333331"/>
    <n v="381"/>
    <n v="42189654"/>
  </r>
  <r>
    <x v="515"/>
    <x v="8"/>
    <x v="1"/>
    <x v="16"/>
    <x v="17"/>
    <x v="4"/>
    <n v="128"/>
    <x v="11"/>
    <n v="2"/>
    <x v="1"/>
    <n v="73"/>
    <x v="16"/>
    <n v="98761"/>
    <n v="2987"/>
    <n v="49.783333333333331"/>
    <n v="661"/>
    <n v="65281021"/>
  </r>
  <r>
    <x v="515"/>
    <x v="8"/>
    <x v="1"/>
    <x v="57"/>
    <x v="8"/>
    <x v="0"/>
    <n v="115"/>
    <x v="20"/>
    <n v="3"/>
    <x v="2"/>
    <n v="58"/>
    <x v="159"/>
    <n v="94285"/>
    <n v="1705"/>
    <n v="28.416666666666668"/>
    <n v="642"/>
    <n v="60530970"/>
  </r>
  <r>
    <x v="515"/>
    <x v="8"/>
    <x v="1"/>
    <x v="47"/>
    <x v="13"/>
    <x v="4"/>
    <n v="133"/>
    <x v="5"/>
    <n v="3"/>
    <x v="2"/>
    <n v="84"/>
    <x v="32"/>
    <n v="89842"/>
    <n v="2059"/>
    <n v="34.31666666666667"/>
    <n v="412"/>
    <n v="37014904"/>
  </r>
  <r>
    <x v="515"/>
    <x v="8"/>
    <x v="1"/>
    <x v="303"/>
    <x v="22"/>
    <x v="3"/>
    <n v="126"/>
    <x v="10"/>
    <n v="1"/>
    <x v="0"/>
    <n v="83"/>
    <x v="201"/>
    <n v="11819"/>
    <n v="4506"/>
    <n v="75.099999999999994"/>
    <n v="507"/>
    <n v="5992233"/>
  </r>
  <r>
    <x v="516"/>
    <x v="8"/>
    <x v="1"/>
    <x v="228"/>
    <x v="23"/>
    <x v="4"/>
    <n v="126"/>
    <x v="10"/>
    <n v="2"/>
    <x v="1"/>
    <n v="35"/>
    <x v="66"/>
    <n v="961825"/>
    <n v="1966"/>
    <n v="32.766666666666666"/>
    <n v="504"/>
    <n v="484759800"/>
  </r>
  <r>
    <x v="516"/>
    <x v="8"/>
    <x v="1"/>
    <x v="84"/>
    <x v="1"/>
    <x v="3"/>
    <n v="118"/>
    <x v="6"/>
    <n v="1"/>
    <x v="0"/>
    <n v="169"/>
    <x v="5"/>
    <n v="907998"/>
    <n v="1644"/>
    <n v="27.4"/>
    <n v="394"/>
    <n v="357751212"/>
  </r>
  <r>
    <x v="516"/>
    <x v="8"/>
    <x v="1"/>
    <x v="41"/>
    <x v="12"/>
    <x v="4"/>
    <n v="112"/>
    <x v="16"/>
    <n v="3"/>
    <x v="2"/>
    <n v="153"/>
    <x v="147"/>
    <n v="853322"/>
    <n v="750"/>
    <n v="12.5"/>
    <n v="657"/>
    <n v="560632554"/>
  </r>
  <r>
    <x v="516"/>
    <x v="8"/>
    <x v="1"/>
    <x v="119"/>
    <x v="4"/>
    <x v="1"/>
    <n v="118"/>
    <x v="6"/>
    <n v="3"/>
    <x v="2"/>
    <n v="105"/>
    <x v="130"/>
    <n v="783822"/>
    <n v="2496"/>
    <n v="41.6"/>
    <n v="352"/>
    <n v="275905344"/>
  </r>
  <r>
    <x v="516"/>
    <x v="8"/>
    <x v="1"/>
    <x v="259"/>
    <x v="4"/>
    <x v="3"/>
    <n v="116"/>
    <x v="13"/>
    <n v="1"/>
    <x v="0"/>
    <n v="121"/>
    <x v="126"/>
    <n v="776733"/>
    <n v="3321"/>
    <n v="55.35"/>
    <n v="281"/>
    <n v="218261973"/>
  </r>
  <r>
    <x v="516"/>
    <x v="8"/>
    <x v="1"/>
    <x v="162"/>
    <x v="6"/>
    <x v="2"/>
    <n v="130"/>
    <x v="19"/>
    <n v="2"/>
    <x v="1"/>
    <n v="215"/>
    <x v="79"/>
    <n v="646175"/>
    <n v="2918"/>
    <n v="48.633333333333333"/>
    <n v="573"/>
    <n v="370258275"/>
  </r>
  <r>
    <x v="516"/>
    <x v="8"/>
    <x v="1"/>
    <x v="137"/>
    <x v="21"/>
    <x v="3"/>
    <n v="129"/>
    <x v="0"/>
    <n v="3"/>
    <x v="2"/>
    <n v="200"/>
    <x v="128"/>
    <n v="632929"/>
    <n v="3162"/>
    <n v="52.7"/>
    <n v="519"/>
    <n v="328490151"/>
  </r>
  <r>
    <x v="516"/>
    <x v="8"/>
    <x v="1"/>
    <x v="252"/>
    <x v="0"/>
    <x v="5"/>
    <n v="118"/>
    <x v="6"/>
    <n v="1"/>
    <x v="0"/>
    <n v="161"/>
    <x v="110"/>
    <n v="610258"/>
    <n v="4173"/>
    <n v="69.55"/>
    <n v="497"/>
    <n v="303298226"/>
  </r>
  <r>
    <x v="516"/>
    <x v="8"/>
    <x v="1"/>
    <x v="189"/>
    <x v="23"/>
    <x v="1"/>
    <n v="131"/>
    <x v="17"/>
    <n v="2"/>
    <x v="1"/>
    <n v="12"/>
    <x v="134"/>
    <n v="565875"/>
    <n v="3514"/>
    <n v="58.56666666666667"/>
    <n v="361"/>
    <n v="204280875"/>
  </r>
  <r>
    <x v="516"/>
    <x v="8"/>
    <x v="1"/>
    <x v="15"/>
    <x v="8"/>
    <x v="1"/>
    <n v="112"/>
    <x v="16"/>
    <n v="1"/>
    <x v="0"/>
    <n v="11"/>
    <x v="115"/>
    <n v="537790"/>
    <n v="1702"/>
    <n v="28.366666666666667"/>
    <n v="677"/>
    <n v="364083830"/>
  </r>
  <r>
    <x v="516"/>
    <x v="8"/>
    <x v="1"/>
    <x v="202"/>
    <x v="6"/>
    <x v="3"/>
    <n v="124"/>
    <x v="4"/>
    <n v="3"/>
    <x v="2"/>
    <n v="195"/>
    <x v="12"/>
    <n v="499046"/>
    <n v="3838"/>
    <n v="63.966666666666669"/>
    <n v="601"/>
    <n v="299926646"/>
  </r>
  <r>
    <x v="516"/>
    <x v="8"/>
    <x v="1"/>
    <x v="157"/>
    <x v="8"/>
    <x v="4"/>
    <n v="130"/>
    <x v="19"/>
    <n v="1"/>
    <x v="0"/>
    <n v="259"/>
    <x v="190"/>
    <n v="488282"/>
    <n v="263"/>
    <n v="4.3833333333333337"/>
    <n v="676"/>
    <n v="330078632"/>
  </r>
  <r>
    <x v="516"/>
    <x v="8"/>
    <x v="1"/>
    <x v="311"/>
    <x v="19"/>
    <x v="4"/>
    <n v="118"/>
    <x v="6"/>
    <n v="3"/>
    <x v="2"/>
    <n v="61"/>
    <x v="240"/>
    <n v="398302"/>
    <n v="1663"/>
    <n v="27.716666666666665"/>
    <n v="530"/>
    <n v="211100060"/>
  </r>
  <r>
    <x v="516"/>
    <x v="8"/>
    <x v="1"/>
    <x v="250"/>
    <x v="3"/>
    <x v="3"/>
    <n v="126"/>
    <x v="10"/>
    <n v="2"/>
    <x v="1"/>
    <n v="201"/>
    <x v="118"/>
    <n v="377919"/>
    <n v="3156"/>
    <n v="52.6"/>
    <n v="396"/>
    <n v="149655924"/>
  </r>
  <r>
    <x v="516"/>
    <x v="8"/>
    <x v="1"/>
    <x v="149"/>
    <x v="4"/>
    <x v="0"/>
    <n v="113"/>
    <x v="14"/>
    <n v="2"/>
    <x v="1"/>
    <n v="66"/>
    <x v="71"/>
    <n v="263602"/>
    <n v="4810"/>
    <n v="80.166666666666671"/>
    <n v="489"/>
    <n v="128901378"/>
  </r>
  <r>
    <x v="516"/>
    <x v="8"/>
    <x v="1"/>
    <x v="283"/>
    <x v="0"/>
    <x v="3"/>
    <n v="133"/>
    <x v="5"/>
    <n v="3"/>
    <x v="2"/>
    <n v="258"/>
    <x v="169"/>
    <n v="243941"/>
    <n v="4368"/>
    <n v="72.8"/>
    <n v="612"/>
    <n v="149291892"/>
  </r>
  <r>
    <x v="516"/>
    <x v="8"/>
    <x v="1"/>
    <x v="243"/>
    <x v="22"/>
    <x v="3"/>
    <n v="117"/>
    <x v="12"/>
    <n v="3"/>
    <x v="2"/>
    <n v="98"/>
    <x v="241"/>
    <n v="225965"/>
    <n v="1787"/>
    <n v="29.783333333333335"/>
    <n v="477"/>
    <n v="107785305"/>
  </r>
  <r>
    <x v="516"/>
    <x v="8"/>
    <x v="1"/>
    <x v="282"/>
    <x v="2"/>
    <x v="4"/>
    <n v="132"/>
    <x v="18"/>
    <n v="1"/>
    <x v="0"/>
    <n v="119"/>
    <x v="129"/>
    <n v="108776"/>
    <n v="3247"/>
    <n v="54.116666666666667"/>
    <n v="570"/>
    <n v="62002320"/>
  </r>
  <r>
    <x v="516"/>
    <x v="8"/>
    <x v="1"/>
    <x v="238"/>
    <x v="7"/>
    <x v="1"/>
    <n v="118"/>
    <x v="6"/>
    <n v="1"/>
    <x v="0"/>
    <n v="219"/>
    <x v="74"/>
    <n v="19795"/>
    <n v="3609"/>
    <n v="60.15"/>
    <n v="437"/>
    <n v="8650415"/>
  </r>
  <r>
    <x v="517"/>
    <x v="8"/>
    <x v="1"/>
    <x v="112"/>
    <x v="5"/>
    <x v="5"/>
    <n v="120"/>
    <x v="3"/>
    <n v="1"/>
    <x v="0"/>
    <n v="173"/>
    <x v="28"/>
    <n v="979533"/>
    <n v="1318"/>
    <n v="21.966666666666665"/>
    <n v="307"/>
    <n v="300716631"/>
  </r>
  <r>
    <x v="517"/>
    <x v="8"/>
    <x v="1"/>
    <x v="59"/>
    <x v="22"/>
    <x v="4"/>
    <n v="118"/>
    <x v="6"/>
    <n v="3"/>
    <x v="2"/>
    <n v="57"/>
    <x v="163"/>
    <n v="882621"/>
    <n v="404"/>
    <n v="6.7333333333333334"/>
    <n v="414"/>
    <n v="365405094"/>
  </r>
  <r>
    <x v="517"/>
    <x v="8"/>
    <x v="1"/>
    <x v="76"/>
    <x v="12"/>
    <x v="4"/>
    <n v="113"/>
    <x v="14"/>
    <n v="1"/>
    <x v="0"/>
    <n v="212"/>
    <x v="221"/>
    <n v="854035"/>
    <n v="1457"/>
    <n v="24.283333333333335"/>
    <n v="350"/>
    <n v="298912250"/>
  </r>
  <r>
    <x v="517"/>
    <x v="8"/>
    <x v="1"/>
    <x v="7"/>
    <x v="28"/>
    <x v="1"/>
    <n v="124"/>
    <x v="4"/>
    <n v="1"/>
    <x v="0"/>
    <n v="265"/>
    <x v="65"/>
    <n v="806996"/>
    <n v="1965"/>
    <n v="32.75"/>
    <n v="631"/>
    <n v="509214476"/>
  </r>
  <r>
    <x v="517"/>
    <x v="8"/>
    <x v="1"/>
    <x v="76"/>
    <x v="22"/>
    <x v="4"/>
    <n v="119"/>
    <x v="1"/>
    <n v="3"/>
    <x v="2"/>
    <n v="180"/>
    <x v="198"/>
    <n v="772733"/>
    <n v="2723"/>
    <n v="45.383333333333333"/>
    <n v="651"/>
    <n v="503049183"/>
  </r>
  <r>
    <x v="517"/>
    <x v="8"/>
    <x v="1"/>
    <x v="280"/>
    <x v="11"/>
    <x v="1"/>
    <n v="127"/>
    <x v="8"/>
    <n v="2"/>
    <x v="1"/>
    <n v="200"/>
    <x v="128"/>
    <n v="726667"/>
    <n v="2800"/>
    <n v="46.666666666666664"/>
    <n v="634"/>
    <n v="460706878"/>
  </r>
  <r>
    <x v="517"/>
    <x v="8"/>
    <x v="1"/>
    <x v="13"/>
    <x v="21"/>
    <x v="1"/>
    <n v="130"/>
    <x v="19"/>
    <n v="3"/>
    <x v="2"/>
    <n v="249"/>
    <x v="121"/>
    <n v="693665"/>
    <n v="3226"/>
    <n v="53.766666666666666"/>
    <n v="333"/>
    <n v="230990445"/>
  </r>
  <r>
    <x v="517"/>
    <x v="8"/>
    <x v="1"/>
    <x v="179"/>
    <x v="17"/>
    <x v="4"/>
    <n v="126"/>
    <x v="10"/>
    <n v="1"/>
    <x v="0"/>
    <n v="87"/>
    <x v="122"/>
    <n v="622371"/>
    <n v="1715"/>
    <n v="28.583333333333332"/>
    <n v="419"/>
    <n v="260773449"/>
  </r>
  <r>
    <x v="517"/>
    <x v="8"/>
    <x v="1"/>
    <x v="175"/>
    <x v="9"/>
    <x v="3"/>
    <n v="113"/>
    <x v="14"/>
    <n v="1"/>
    <x v="0"/>
    <n v="100"/>
    <x v="36"/>
    <n v="548817"/>
    <n v="3467"/>
    <n v="57.783333333333331"/>
    <n v="438"/>
    <n v="240381846"/>
  </r>
  <r>
    <x v="517"/>
    <x v="8"/>
    <x v="1"/>
    <x v="270"/>
    <x v="20"/>
    <x v="3"/>
    <n v="115"/>
    <x v="20"/>
    <n v="1"/>
    <x v="0"/>
    <n v="70"/>
    <x v="189"/>
    <n v="342250"/>
    <n v="3772"/>
    <n v="62.866666666666667"/>
    <n v="526"/>
    <n v="180023500"/>
  </r>
  <r>
    <x v="517"/>
    <x v="8"/>
    <x v="1"/>
    <x v="190"/>
    <x v="0"/>
    <x v="4"/>
    <n v="112"/>
    <x v="16"/>
    <n v="3"/>
    <x v="2"/>
    <n v="175"/>
    <x v="178"/>
    <n v="333590"/>
    <n v="3672"/>
    <n v="61.2"/>
    <n v="292"/>
    <n v="97408280"/>
  </r>
  <r>
    <x v="517"/>
    <x v="8"/>
    <x v="1"/>
    <x v="135"/>
    <x v="22"/>
    <x v="4"/>
    <n v="129"/>
    <x v="0"/>
    <n v="1"/>
    <x v="0"/>
    <n v="206"/>
    <x v="188"/>
    <n v="232322"/>
    <n v="4616"/>
    <n v="76.933333333333337"/>
    <n v="573"/>
    <n v="133120506"/>
  </r>
  <r>
    <x v="517"/>
    <x v="8"/>
    <x v="1"/>
    <x v="275"/>
    <x v="1"/>
    <x v="3"/>
    <n v="117"/>
    <x v="12"/>
    <n v="2"/>
    <x v="1"/>
    <n v="40"/>
    <x v="80"/>
    <n v="229157"/>
    <n v="3316"/>
    <n v="55.266666666666666"/>
    <n v="288"/>
    <n v="65997216"/>
  </r>
  <r>
    <x v="517"/>
    <x v="8"/>
    <x v="1"/>
    <x v="236"/>
    <x v="20"/>
    <x v="1"/>
    <n v="112"/>
    <x v="16"/>
    <n v="2"/>
    <x v="1"/>
    <n v="197"/>
    <x v="155"/>
    <n v="105561"/>
    <n v="2202"/>
    <n v="36.700000000000003"/>
    <n v="547"/>
    <n v="57741867"/>
  </r>
  <r>
    <x v="517"/>
    <x v="8"/>
    <x v="1"/>
    <x v="162"/>
    <x v="1"/>
    <x v="3"/>
    <n v="124"/>
    <x v="4"/>
    <n v="3"/>
    <x v="2"/>
    <n v="215"/>
    <x v="79"/>
    <n v="43286"/>
    <n v="3807"/>
    <n v="63.45"/>
    <n v="598"/>
    <n v="25885028"/>
  </r>
  <r>
    <x v="517"/>
    <x v="8"/>
    <x v="1"/>
    <x v="30"/>
    <x v="13"/>
    <x v="1"/>
    <n v="113"/>
    <x v="14"/>
    <n v="1"/>
    <x v="0"/>
    <n v="106"/>
    <x v="25"/>
    <n v="29802"/>
    <n v="1747"/>
    <n v="29.116666666666667"/>
    <n v="628"/>
    <n v="18715656"/>
  </r>
  <r>
    <x v="517"/>
    <x v="8"/>
    <x v="1"/>
    <x v="310"/>
    <x v="24"/>
    <x v="3"/>
    <n v="130"/>
    <x v="19"/>
    <n v="3"/>
    <x v="2"/>
    <n v="81"/>
    <x v="157"/>
    <n v="3746"/>
    <n v="987"/>
    <n v="16.45"/>
    <n v="477"/>
    <n v="1786842"/>
  </r>
  <r>
    <x v="518"/>
    <x v="9"/>
    <x v="1"/>
    <x v="67"/>
    <x v="22"/>
    <x v="2"/>
    <n v="125"/>
    <x v="2"/>
    <n v="3"/>
    <x v="2"/>
    <n v="210"/>
    <x v="206"/>
    <n v="979855"/>
    <n v="4845"/>
    <n v="80.75"/>
    <n v="450"/>
    <n v="440934750"/>
  </r>
  <r>
    <x v="518"/>
    <x v="9"/>
    <x v="1"/>
    <x v="228"/>
    <x v="20"/>
    <x v="0"/>
    <n v="121"/>
    <x v="21"/>
    <n v="2"/>
    <x v="1"/>
    <n v="230"/>
    <x v="249"/>
    <n v="971334"/>
    <n v="34"/>
    <n v="0.56666666666666665"/>
    <n v="633"/>
    <n v="614854422"/>
  </r>
  <r>
    <x v="518"/>
    <x v="9"/>
    <x v="1"/>
    <x v="40"/>
    <x v="26"/>
    <x v="0"/>
    <n v="119"/>
    <x v="1"/>
    <n v="2"/>
    <x v="1"/>
    <n v="68"/>
    <x v="217"/>
    <n v="961495"/>
    <n v="3822"/>
    <n v="63.7"/>
    <n v="283"/>
    <n v="272103085"/>
  </r>
  <r>
    <x v="518"/>
    <x v="9"/>
    <x v="1"/>
    <x v="115"/>
    <x v="15"/>
    <x v="3"/>
    <n v="128"/>
    <x v="11"/>
    <n v="1"/>
    <x v="0"/>
    <n v="125"/>
    <x v="205"/>
    <n v="946844"/>
    <n v="431"/>
    <n v="7.1833333333333336"/>
    <n v="340"/>
    <n v="321926960"/>
  </r>
  <r>
    <x v="518"/>
    <x v="9"/>
    <x v="1"/>
    <x v="67"/>
    <x v="25"/>
    <x v="3"/>
    <n v="121"/>
    <x v="21"/>
    <n v="1"/>
    <x v="0"/>
    <n v="76"/>
    <x v="72"/>
    <n v="875817"/>
    <n v="1329"/>
    <n v="22.15"/>
    <n v="308"/>
    <n v="269751636"/>
  </r>
  <r>
    <x v="518"/>
    <x v="9"/>
    <x v="1"/>
    <x v="96"/>
    <x v="8"/>
    <x v="3"/>
    <n v="130"/>
    <x v="19"/>
    <n v="3"/>
    <x v="2"/>
    <n v="217"/>
    <x v="56"/>
    <n v="872718"/>
    <n v="2268"/>
    <n v="37.799999999999997"/>
    <n v="557"/>
    <n v="486103926"/>
  </r>
  <r>
    <x v="518"/>
    <x v="9"/>
    <x v="1"/>
    <x v="237"/>
    <x v="1"/>
    <x v="2"/>
    <n v="120"/>
    <x v="3"/>
    <n v="3"/>
    <x v="2"/>
    <n v="195"/>
    <x v="12"/>
    <n v="856232"/>
    <n v="4934"/>
    <n v="82.233333333333334"/>
    <n v="290"/>
    <n v="248307280"/>
  </r>
  <r>
    <x v="518"/>
    <x v="9"/>
    <x v="1"/>
    <x v="152"/>
    <x v="5"/>
    <x v="5"/>
    <n v="119"/>
    <x v="1"/>
    <n v="1"/>
    <x v="0"/>
    <n v="168"/>
    <x v="135"/>
    <n v="833760"/>
    <n v="4323"/>
    <n v="72.05"/>
    <n v="441"/>
    <n v="367688160"/>
  </r>
  <r>
    <x v="518"/>
    <x v="9"/>
    <x v="1"/>
    <x v="93"/>
    <x v="10"/>
    <x v="4"/>
    <n v="128"/>
    <x v="11"/>
    <n v="3"/>
    <x v="2"/>
    <n v="173"/>
    <x v="28"/>
    <n v="798390"/>
    <n v="3271"/>
    <n v="54.516666666666666"/>
    <n v="371"/>
    <n v="296202690"/>
  </r>
  <r>
    <x v="518"/>
    <x v="9"/>
    <x v="1"/>
    <x v="63"/>
    <x v="28"/>
    <x v="0"/>
    <n v="117"/>
    <x v="12"/>
    <n v="1"/>
    <x v="0"/>
    <n v="158"/>
    <x v="86"/>
    <n v="793358"/>
    <n v="3126"/>
    <n v="52.1"/>
    <n v="458"/>
    <n v="363357964"/>
  </r>
  <r>
    <x v="518"/>
    <x v="9"/>
    <x v="1"/>
    <x v="24"/>
    <x v="14"/>
    <x v="5"/>
    <n v="118"/>
    <x v="6"/>
    <n v="1"/>
    <x v="0"/>
    <n v="99"/>
    <x v="162"/>
    <n v="792793"/>
    <n v="1892"/>
    <n v="31.533333333333335"/>
    <n v="443"/>
    <n v="351207299"/>
  </r>
  <r>
    <x v="518"/>
    <x v="9"/>
    <x v="1"/>
    <x v="123"/>
    <x v="4"/>
    <x v="5"/>
    <n v="117"/>
    <x v="12"/>
    <n v="3"/>
    <x v="2"/>
    <n v="136"/>
    <x v="13"/>
    <n v="756347"/>
    <n v="677"/>
    <n v="11.283333333333333"/>
    <n v="370"/>
    <n v="279848390"/>
  </r>
  <r>
    <x v="518"/>
    <x v="9"/>
    <x v="1"/>
    <x v="137"/>
    <x v="19"/>
    <x v="3"/>
    <n v="132"/>
    <x v="18"/>
    <n v="1"/>
    <x v="0"/>
    <n v="147"/>
    <x v="125"/>
    <n v="751798"/>
    <n v="1074"/>
    <n v="17.899999999999999"/>
    <n v="341"/>
    <n v="256363118"/>
  </r>
  <r>
    <x v="518"/>
    <x v="9"/>
    <x v="1"/>
    <x v="19"/>
    <x v="0"/>
    <x v="3"/>
    <n v="125"/>
    <x v="2"/>
    <n v="1"/>
    <x v="0"/>
    <n v="220"/>
    <x v="104"/>
    <n v="715233"/>
    <n v="1377"/>
    <n v="22.95"/>
    <n v="426"/>
    <n v="304689258"/>
  </r>
  <r>
    <x v="518"/>
    <x v="9"/>
    <x v="1"/>
    <x v="273"/>
    <x v="6"/>
    <x v="0"/>
    <n v="121"/>
    <x v="21"/>
    <n v="1"/>
    <x v="0"/>
    <n v="268"/>
    <x v="253"/>
    <n v="699639"/>
    <n v="4336"/>
    <n v="72.266666666666666"/>
    <n v="450"/>
    <n v="314837550"/>
  </r>
  <r>
    <x v="518"/>
    <x v="9"/>
    <x v="1"/>
    <x v="120"/>
    <x v="19"/>
    <x v="0"/>
    <n v="118"/>
    <x v="6"/>
    <n v="3"/>
    <x v="2"/>
    <n v="77"/>
    <x v="58"/>
    <n v="698961"/>
    <n v="3380"/>
    <n v="56.333333333333336"/>
    <n v="411"/>
    <n v="287272971"/>
  </r>
  <r>
    <x v="518"/>
    <x v="9"/>
    <x v="1"/>
    <x v="117"/>
    <x v="1"/>
    <x v="0"/>
    <n v="128"/>
    <x v="11"/>
    <n v="1"/>
    <x v="0"/>
    <n v="37"/>
    <x v="230"/>
    <n v="681455"/>
    <n v="4041"/>
    <n v="67.349999999999994"/>
    <n v="695"/>
    <n v="473611225"/>
  </r>
  <r>
    <x v="518"/>
    <x v="9"/>
    <x v="1"/>
    <x v="93"/>
    <x v="28"/>
    <x v="0"/>
    <n v="129"/>
    <x v="0"/>
    <n v="1"/>
    <x v="0"/>
    <n v="222"/>
    <x v="244"/>
    <n v="646779"/>
    <n v="3005"/>
    <n v="50.083333333333336"/>
    <n v="652"/>
    <n v="421699908"/>
  </r>
  <r>
    <x v="518"/>
    <x v="9"/>
    <x v="1"/>
    <x v="137"/>
    <x v="6"/>
    <x v="3"/>
    <n v="122"/>
    <x v="7"/>
    <n v="1"/>
    <x v="0"/>
    <n v="205"/>
    <x v="44"/>
    <n v="638456"/>
    <n v="759"/>
    <n v="12.65"/>
    <n v="337"/>
    <n v="215159672"/>
  </r>
  <r>
    <x v="518"/>
    <x v="9"/>
    <x v="1"/>
    <x v="299"/>
    <x v="24"/>
    <x v="4"/>
    <n v="126"/>
    <x v="10"/>
    <n v="2"/>
    <x v="1"/>
    <n v="19"/>
    <x v="150"/>
    <n v="638150"/>
    <n v="3329"/>
    <n v="55.483333333333334"/>
    <n v="613"/>
    <n v="391185950"/>
  </r>
  <r>
    <x v="518"/>
    <x v="9"/>
    <x v="1"/>
    <x v="4"/>
    <x v="25"/>
    <x v="3"/>
    <n v="118"/>
    <x v="6"/>
    <n v="2"/>
    <x v="1"/>
    <n v="261"/>
    <x v="146"/>
    <n v="625344"/>
    <n v="558"/>
    <n v="9.3000000000000007"/>
    <n v="294"/>
    <n v="183851136"/>
  </r>
  <r>
    <x v="518"/>
    <x v="9"/>
    <x v="1"/>
    <x v="7"/>
    <x v="8"/>
    <x v="3"/>
    <n v="119"/>
    <x v="1"/>
    <n v="3"/>
    <x v="2"/>
    <n v="6"/>
    <x v="237"/>
    <n v="625057"/>
    <n v="1086"/>
    <n v="18.100000000000001"/>
    <n v="539"/>
    <n v="336905723"/>
  </r>
  <r>
    <x v="518"/>
    <x v="9"/>
    <x v="1"/>
    <x v="84"/>
    <x v="7"/>
    <x v="4"/>
    <n v="117"/>
    <x v="12"/>
    <n v="2"/>
    <x v="1"/>
    <n v="182"/>
    <x v="103"/>
    <n v="574896"/>
    <n v="139"/>
    <n v="2.3166666666666669"/>
    <n v="531"/>
    <n v="305269776"/>
  </r>
  <r>
    <x v="518"/>
    <x v="9"/>
    <x v="1"/>
    <x v="307"/>
    <x v="24"/>
    <x v="0"/>
    <n v="132"/>
    <x v="18"/>
    <n v="3"/>
    <x v="2"/>
    <n v="105"/>
    <x v="130"/>
    <n v="561165"/>
    <n v="4527"/>
    <n v="75.45"/>
    <n v="597"/>
    <n v="335015505"/>
  </r>
  <r>
    <x v="518"/>
    <x v="9"/>
    <x v="1"/>
    <x v="144"/>
    <x v="3"/>
    <x v="4"/>
    <n v="118"/>
    <x v="6"/>
    <n v="2"/>
    <x v="1"/>
    <n v="89"/>
    <x v="168"/>
    <n v="558358"/>
    <n v="39"/>
    <n v="0.65"/>
    <n v="632"/>
    <n v="352882256"/>
  </r>
  <r>
    <x v="518"/>
    <x v="9"/>
    <x v="1"/>
    <x v="15"/>
    <x v="23"/>
    <x v="3"/>
    <n v="123"/>
    <x v="15"/>
    <n v="3"/>
    <x v="2"/>
    <n v="182"/>
    <x v="103"/>
    <n v="532864"/>
    <n v="3460"/>
    <n v="57.666666666666664"/>
    <n v="690"/>
    <n v="367676160"/>
  </r>
  <r>
    <x v="518"/>
    <x v="9"/>
    <x v="1"/>
    <x v="99"/>
    <x v="28"/>
    <x v="1"/>
    <n v="126"/>
    <x v="10"/>
    <n v="2"/>
    <x v="1"/>
    <n v="3"/>
    <x v="85"/>
    <n v="508933"/>
    <n v="1124"/>
    <n v="18.733333333333334"/>
    <n v="613"/>
    <n v="311975929"/>
  </r>
  <r>
    <x v="518"/>
    <x v="9"/>
    <x v="1"/>
    <x v="71"/>
    <x v="10"/>
    <x v="2"/>
    <n v="117"/>
    <x v="12"/>
    <n v="1"/>
    <x v="0"/>
    <n v="74"/>
    <x v="173"/>
    <n v="487504"/>
    <n v="4336"/>
    <n v="72.266666666666666"/>
    <n v="456"/>
    <n v="222301824"/>
  </r>
  <r>
    <x v="518"/>
    <x v="9"/>
    <x v="1"/>
    <x v="107"/>
    <x v="7"/>
    <x v="0"/>
    <n v="118"/>
    <x v="6"/>
    <n v="2"/>
    <x v="1"/>
    <n v="159"/>
    <x v="139"/>
    <n v="471587"/>
    <n v="3075"/>
    <n v="51.25"/>
    <n v="425"/>
    <n v="200424475"/>
  </r>
  <r>
    <x v="518"/>
    <x v="9"/>
    <x v="1"/>
    <x v="297"/>
    <x v="6"/>
    <x v="0"/>
    <n v="118"/>
    <x v="6"/>
    <n v="3"/>
    <x v="2"/>
    <n v="171"/>
    <x v="156"/>
    <n v="441137"/>
    <n v="3101"/>
    <n v="51.68333333333333"/>
    <n v="473"/>
    <n v="208657801"/>
  </r>
  <r>
    <x v="518"/>
    <x v="9"/>
    <x v="1"/>
    <x v="94"/>
    <x v="0"/>
    <x v="3"/>
    <n v="133"/>
    <x v="5"/>
    <n v="3"/>
    <x v="2"/>
    <n v="170"/>
    <x v="176"/>
    <n v="406518"/>
    <n v="2266"/>
    <n v="37.766666666666666"/>
    <n v="308"/>
    <n v="125207544"/>
  </r>
  <r>
    <x v="518"/>
    <x v="9"/>
    <x v="1"/>
    <x v="309"/>
    <x v="10"/>
    <x v="1"/>
    <n v="113"/>
    <x v="14"/>
    <n v="3"/>
    <x v="2"/>
    <n v="220"/>
    <x v="104"/>
    <n v="373058"/>
    <n v="1355"/>
    <n v="22.583333333333332"/>
    <n v="591"/>
    <n v="220477278"/>
  </r>
  <r>
    <x v="518"/>
    <x v="9"/>
    <x v="1"/>
    <x v="152"/>
    <x v="14"/>
    <x v="4"/>
    <n v="131"/>
    <x v="17"/>
    <n v="3"/>
    <x v="2"/>
    <n v="100"/>
    <x v="36"/>
    <n v="347739"/>
    <n v="2195"/>
    <n v="36.583333333333336"/>
    <n v="307"/>
    <n v="106755873"/>
  </r>
  <r>
    <x v="518"/>
    <x v="9"/>
    <x v="1"/>
    <x v="74"/>
    <x v="16"/>
    <x v="5"/>
    <n v="126"/>
    <x v="10"/>
    <n v="3"/>
    <x v="2"/>
    <n v="21"/>
    <x v="195"/>
    <n v="337194"/>
    <n v="4582"/>
    <n v="76.36666666666666"/>
    <n v="330"/>
    <n v="111274020"/>
  </r>
  <r>
    <x v="518"/>
    <x v="9"/>
    <x v="1"/>
    <x v="187"/>
    <x v="21"/>
    <x v="4"/>
    <n v="127"/>
    <x v="8"/>
    <n v="3"/>
    <x v="2"/>
    <n v="122"/>
    <x v="166"/>
    <n v="330483"/>
    <n v="1836"/>
    <n v="30.6"/>
    <n v="389"/>
    <n v="128557887"/>
  </r>
  <r>
    <x v="518"/>
    <x v="9"/>
    <x v="1"/>
    <x v="56"/>
    <x v="5"/>
    <x v="3"/>
    <n v="112"/>
    <x v="16"/>
    <n v="3"/>
    <x v="2"/>
    <n v="95"/>
    <x v="265"/>
    <n v="329875"/>
    <n v="3662"/>
    <n v="61.033333333333331"/>
    <n v="298"/>
    <n v="98302750"/>
  </r>
  <r>
    <x v="518"/>
    <x v="9"/>
    <x v="1"/>
    <x v="12"/>
    <x v="10"/>
    <x v="0"/>
    <n v="117"/>
    <x v="12"/>
    <n v="2"/>
    <x v="1"/>
    <n v="204"/>
    <x v="1"/>
    <n v="270196"/>
    <n v="4082"/>
    <n v="68.033333333333331"/>
    <n v="687"/>
    <n v="185624652"/>
  </r>
  <r>
    <x v="518"/>
    <x v="9"/>
    <x v="1"/>
    <x v="69"/>
    <x v="28"/>
    <x v="0"/>
    <n v="122"/>
    <x v="7"/>
    <n v="2"/>
    <x v="1"/>
    <n v="209"/>
    <x v="196"/>
    <n v="255035"/>
    <n v="2351"/>
    <n v="39.18333333333333"/>
    <n v="662"/>
    <n v="168833170"/>
  </r>
  <r>
    <x v="518"/>
    <x v="9"/>
    <x v="1"/>
    <x v="132"/>
    <x v="9"/>
    <x v="4"/>
    <n v="123"/>
    <x v="15"/>
    <n v="2"/>
    <x v="1"/>
    <n v="66"/>
    <x v="71"/>
    <n v="231530"/>
    <n v="2500"/>
    <n v="41.666666666666664"/>
    <n v="525"/>
    <n v="121553250"/>
  </r>
  <r>
    <x v="518"/>
    <x v="9"/>
    <x v="1"/>
    <x v="262"/>
    <x v="20"/>
    <x v="5"/>
    <n v="128"/>
    <x v="11"/>
    <n v="3"/>
    <x v="2"/>
    <n v="85"/>
    <x v="259"/>
    <n v="231420"/>
    <n v="1091"/>
    <n v="18.183333333333334"/>
    <n v="444"/>
    <n v="102750480"/>
  </r>
  <r>
    <x v="518"/>
    <x v="9"/>
    <x v="1"/>
    <x v="44"/>
    <x v="5"/>
    <x v="5"/>
    <n v="114"/>
    <x v="9"/>
    <n v="1"/>
    <x v="0"/>
    <n v="13"/>
    <x v="200"/>
    <n v="224661"/>
    <n v="4834"/>
    <n v="80.566666666666663"/>
    <n v="424"/>
    <n v="95256264"/>
  </r>
  <r>
    <x v="518"/>
    <x v="9"/>
    <x v="1"/>
    <x v="154"/>
    <x v="8"/>
    <x v="3"/>
    <n v="122"/>
    <x v="7"/>
    <n v="1"/>
    <x v="0"/>
    <n v="131"/>
    <x v="194"/>
    <n v="208475"/>
    <n v="1165"/>
    <n v="19.416666666666668"/>
    <n v="617"/>
    <n v="128629075"/>
  </r>
  <r>
    <x v="518"/>
    <x v="9"/>
    <x v="1"/>
    <x v="33"/>
    <x v="19"/>
    <x v="3"/>
    <n v="114"/>
    <x v="9"/>
    <n v="2"/>
    <x v="1"/>
    <n v="65"/>
    <x v="167"/>
    <n v="152683"/>
    <n v="47"/>
    <n v="0.78333333333333333"/>
    <n v="652"/>
    <n v="99549316"/>
  </r>
  <r>
    <x v="518"/>
    <x v="9"/>
    <x v="1"/>
    <x v="280"/>
    <x v="19"/>
    <x v="5"/>
    <n v="119"/>
    <x v="1"/>
    <n v="2"/>
    <x v="1"/>
    <n v="186"/>
    <x v="102"/>
    <n v="132552"/>
    <n v="1375"/>
    <n v="22.916666666666668"/>
    <n v="381"/>
    <n v="50502312"/>
  </r>
  <r>
    <x v="518"/>
    <x v="9"/>
    <x v="1"/>
    <x v="183"/>
    <x v="27"/>
    <x v="3"/>
    <n v="130"/>
    <x v="19"/>
    <n v="1"/>
    <x v="0"/>
    <n v="209"/>
    <x v="196"/>
    <n v="127747"/>
    <n v="4463"/>
    <n v="74.38333333333334"/>
    <n v="644"/>
    <n v="82269068"/>
  </r>
  <r>
    <x v="518"/>
    <x v="9"/>
    <x v="1"/>
    <x v="39"/>
    <x v="18"/>
    <x v="3"/>
    <n v="131"/>
    <x v="17"/>
    <n v="2"/>
    <x v="1"/>
    <n v="140"/>
    <x v="123"/>
    <n v="121367"/>
    <n v="3302"/>
    <n v="55.033333333333331"/>
    <n v="359"/>
    <n v="43570753"/>
  </r>
  <r>
    <x v="518"/>
    <x v="9"/>
    <x v="1"/>
    <x v="197"/>
    <x v="25"/>
    <x v="0"/>
    <n v="129"/>
    <x v="0"/>
    <n v="2"/>
    <x v="1"/>
    <n v="6"/>
    <x v="237"/>
    <n v="120671"/>
    <n v="4183"/>
    <n v="69.716666666666669"/>
    <n v="633"/>
    <n v="76384743"/>
  </r>
  <r>
    <x v="518"/>
    <x v="9"/>
    <x v="1"/>
    <x v="226"/>
    <x v="10"/>
    <x v="1"/>
    <n v="125"/>
    <x v="2"/>
    <n v="3"/>
    <x v="2"/>
    <n v="166"/>
    <x v="0"/>
    <n v="118383"/>
    <n v="2300"/>
    <n v="38.333333333333336"/>
    <n v="619"/>
    <n v="73279077"/>
  </r>
  <r>
    <x v="518"/>
    <x v="9"/>
    <x v="1"/>
    <x v="156"/>
    <x v="27"/>
    <x v="5"/>
    <n v="117"/>
    <x v="12"/>
    <n v="3"/>
    <x v="2"/>
    <n v="8"/>
    <x v="153"/>
    <n v="109936"/>
    <n v="2304"/>
    <n v="38.4"/>
    <n v="284"/>
    <n v="31221824"/>
  </r>
  <r>
    <x v="518"/>
    <x v="9"/>
    <x v="1"/>
    <x v="132"/>
    <x v="29"/>
    <x v="0"/>
    <n v="121"/>
    <x v="21"/>
    <n v="1"/>
    <x v="0"/>
    <n v="214"/>
    <x v="84"/>
    <n v="108747"/>
    <n v="2987"/>
    <n v="49.783333333333331"/>
    <n v="564"/>
    <n v="61333308"/>
  </r>
  <r>
    <x v="518"/>
    <x v="9"/>
    <x v="1"/>
    <x v="245"/>
    <x v="2"/>
    <x v="4"/>
    <n v="113"/>
    <x v="14"/>
    <n v="3"/>
    <x v="2"/>
    <n v="16"/>
    <x v="19"/>
    <n v="36981"/>
    <n v="4609"/>
    <n v="76.816666666666663"/>
    <n v="697"/>
    <n v="25775757"/>
  </r>
  <r>
    <x v="518"/>
    <x v="9"/>
    <x v="1"/>
    <x v="46"/>
    <x v="15"/>
    <x v="5"/>
    <n v="120"/>
    <x v="3"/>
    <n v="2"/>
    <x v="1"/>
    <n v="43"/>
    <x v="210"/>
    <n v="21655"/>
    <n v="1733"/>
    <n v="28.883333333333333"/>
    <n v="644"/>
    <n v="13945820"/>
  </r>
  <r>
    <x v="519"/>
    <x v="9"/>
    <x v="1"/>
    <x v="33"/>
    <x v="11"/>
    <x v="2"/>
    <n v="125"/>
    <x v="2"/>
    <n v="2"/>
    <x v="1"/>
    <n v="214"/>
    <x v="84"/>
    <n v="859586"/>
    <n v="3298"/>
    <n v="54.966666666666669"/>
    <n v="377"/>
    <n v="324063922"/>
  </r>
  <r>
    <x v="519"/>
    <x v="9"/>
    <x v="1"/>
    <x v="144"/>
    <x v="24"/>
    <x v="1"/>
    <n v="130"/>
    <x v="19"/>
    <n v="2"/>
    <x v="1"/>
    <n v="31"/>
    <x v="226"/>
    <n v="847109"/>
    <n v="1987"/>
    <n v="33.116666666666667"/>
    <n v="388"/>
    <n v="328678292"/>
  </r>
  <r>
    <x v="519"/>
    <x v="9"/>
    <x v="1"/>
    <x v="55"/>
    <x v="12"/>
    <x v="5"/>
    <n v="130"/>
    <x v="19"/>
    <n v="2"/>
    <x v="1"/>
    <n v="95"/>
    <x v="265"/>
    <n v="830823"/>
    <n v="2586"/>
    <n v="43.1"/>
    <n v="326"/>
    <n v="270848298"/>
  </r>
  <r>
    <x v="519"/>
    <x v="9"/>
    <x v="1"/>
    <x v="187"/>
    <x v="8"/>
    <x v="4"/>
    <n v="129"/>
    <x v="0"/>
    <n v="1"/>
    <x v="0"/>
    <n v="66"/>
    <x v="71"/>
    <n v="724717"/>
    <n v="1589"/>
    <n v="26.483333333333334"/>
    <n v="581"/>
    <n v="421060577"/>
  </r>
  <r>
    <x v="519"/>
    <x v="9"/>
    <x v="1"/>
    <x v="101"/>
    <x v="8"/>
    <x v="1"/>
    <n v="122"/>
    <x v="7"/>
    <n v="2"/>
    <x v="1"/>
    <n v="189"/>
    <x v="132"/>
    <n v="675257"/>
    <n v="748"/>
    <n v="12.466666666666667"/>
    <n v="651"/>
    <n v="439592307"/>
  </r>
  <r>
    <x v="519"/>
    <x v="9"/>
    <x v="1"/>
    <x v="9"/>
    <x v="14"/>
    <x v="3"/>
    <n v="131"/>
    <x v="17"/>
    <n v="1"/>
    <x v="0"/>
    <n v="82"/>
    <x v="234"/>
    <n v="601064"/>
    <n v="4897"/>
    <n v="81.61666666666666"/>
    <n v="388"/>
    <n v="233212832"/>
  </r>
  <r>
    <x v="519"/>
    <x v="9"/>
    <x v="1"/>
    <x v="75"/>
    <x v="12"/>
    <x v="1"/>
    <n v="122"/>
    <x v="7"/>
    <n v="2"/>
    <x v="1"/>
    <n v="181"/>
    <x v="76"/>
    <n v="589124"/>
    <n v="4915"/>
    <n v="81.916666666666671"/>
    <n v="558"/>
    <n v="328731192"/>
  </r>
  <r>
    <x v="519"/>
    <x v="9"/>
    <x v="1"/>
    <x v="238"/>
    <x v="26"/>
    <x v="3"/>
    <n v="127"/>
    <x v="8"/>
    <n v="1"/>
    <x v="0"/>
    <n v="140"/>
    <x v="123"/>
    <n v="547062"/>
    <n v="4947"/>
    <n v="82.45"/>
    <n v="440"/>
    <n v="240707280"/>
  </r>
  <r>
    <x v="519"/>
    <x v="9"/>
    <x v="1"/>
    <x v="214"/>
    <x v="2"/>
    <x v="5"/>
    <n v="121"/>
    <x v="21"/>
    <n v="3"/>
    <x v="2"/>
    <n v="146"/>
    <x v="22"/>
    <n v="530197"/>
    <n v="1450"/>
    <n v="24.166666666666668"/>
    <n v="354"/>
    <n v="187689738"/>
  </r>
  <r>
    <x v="519"/>
    <x v="9"/>
    <x v="1"/>
    <x v="260"/>
    <x v="26"/>
    <x v="1"/>
    <n v="121"/>
    <x v="21"/>
    <n v="3"/>
    <x v="2"/>
    <n v="158"/>
    <x v="86"/>
    <n v="514804"/>
    <n v="938"/>
    <n v="15.633333333333333"/>
    <n v="312"/>
    <n v="160618848"/>
  </r>
  <r>
    <x v="519"/>
    <x v="9"/>
    <x v="1"/>
    <x v="108"/>
    <x v="7"/>
    <x v="4"/>
    <n v="126"/>
    <x v="10"/>
    <n v="2"/>
    <x v="1"/>
    <n v="197"/>
    <x v="155"/>
    <n v="407882"/>
    <n v="3760"/>
    <n v="62.666666666666664"/>
    <n v="456"/>
    <n v="185994192"/>
  </r>
  <r>
    <x v="519"/>
    <x v="9"/>
    <x v="1"/>
    <x v="220"/>
    <x v="1"/>
    <x v="1"/>
    <n v="124"/>
    <x v="4"/>
    <n v="2"/>
    <x v="1"/>
    <n v="53"/>
    <x v="116"/>
    <n v="375060"/>
    <n v="1892"/>
    <n v="31.533333333333335"/>
    <n v="597"/>
    <n v="223910820"/>
  </r>
  <r>
    <x v="519"/>
    <x v="9"/>
    <x v="1"/>
    <x v="21"/>
    <x v="5"/>
    <x v="2"/>
    <n v="113"/>
    <x v="14"/>
    <n v="2"/>
    <x v="1"/>
    <n v="266"/>
    <x v="250"/>
    <n v="310952"/>
    <n v="4189"/>
    <n v="69.816666666666663"/>
    <n v="428"/>
    <n v="133087456"/>
  </r>
  <r>
    <x v="519"/>
    <x v="9"/>
    <x v="1"/>
    <x v="12"/>
    <x v="17"/>
    <x v="1"/>
    <n v="132"/>
    <x v="18"/>
    <n v="3"/>
    <x v="2"/>
    <n v="187"/>
    <x v="160"/>
    <n v="303821"/>
    <n v="2783"/>
    <n v="46.383333333333333"/>
    <n v="498"/>
    <n v="151302858"/>
  </r>
  <r>
    <x v="519"/>
    <x v="9"/>
    <x v="1"/>
    <x v="174"/>
    <x v="12"/>
    <x v="3"/>
    <n v="130"/>
    <x v="19"/>
    <n v="2"/>
    <x v="1"/>
    <n v="17"/>
    <x v="177"/>
    <n v="275797"/>
    <n v="4504"/>
    <n v="75.066666666666663"/>
    <n v="648"/>
    <n v="178716456"/>
  </r>
  <r>
    <x v="519"/>
    <x v="9"/>
    <x v="1"/>
    <x v="40"/>
    <x v="8"/>
    <x v="4"/>
    <n v="127"/>
    <x v="8"/>
    <n v="3"/>
    <x v="2"/>
    <n v="56"/>
    <x v="29"/>
    <n v="249850"/>
    <n v="4590"/>
    <n v="76.5"/>
    <n v="476"/>
    <n v="118928600"/>
  </r>
  <r>
    <x v="519"/>
    <x v="9"/>
    <x v="1"/>
    <x v="186"/>
    <x v="24"/>
    <x v="4"/>
    <n v="117"/>
    <x v="12"/>
    <n v="1"/>
    <x v="0"/>
    <n v="210"/>
    <x v="206"/>
    <n v="79029"/>
    <n v="3545"/>
    <n v="59.083333333333336"/>
    <n v="396"/>
    <n v="31295484"/>
  </r>
  <r>
    <x v="520"/>
    <x v="9"/>
    <x v="1"/>
    <x v="305"/>
    <x v="25"/>
    <x v="3"/>
    <n v="119"/>
    <x v="1"/>
    <n v="2"/>
    <x v="1"/>
    <n v="134"/>
    <x v="180"/>
    <n v="639885"/>
    <n v="4787"/>
    <n v="79.783333333333331"/>
    <n v="500"/>
    <n v="319942500"/>
  </r>
  <r>
    <x v="520"/>
    <x v="9"/>
    <x v="1"/>
    <x v="216"/>
    <x v="26"/>
    <x v="3"/>
    <n v="117"/>
    <x v="12"/>
    <n v="2"/>
    <x v="1"/>
    <n v="250"/>
    <x v="223"/>
    <n v="476994"/>
    <n v="3254"/>
    <n v="54.233333333333334"/>
    <n v="697"/>
    <n v="332464818"/>
  </r>
  <r>
    <x v="520"/>
    <x v="9"/>
    <x v="1"/>
    <x v="207"/>
    <x v="9"/>
    <x v="3"/>
    <n v="120"/>
    <x v="3"/>
    <n v="1"/>
    <x v="0"/>
    <n v="97"/>
    <x v="181"/>
    <n v="239134"/>
    <n v="561"/>
    <n v="9.35"/>
    <n v="688"/>
    <n v="164524192"/>
  </r>
  <r>
    <x v="520"/>
    <x v="9"/>
    <x v="1"/>
    <x v="238"/>
    <x v="4"/>
    <x v="3"/>
    <n v="129"/>
    <x v="0"/>
    <n v="2"/>
    <x v="1"/>
    <n v="194"/>
    <x v="113"/>
    <n v="188127"/>
    <n v="3580"/>
    <n v="59.666666666666664"/>
    <n v="497"/>
    <n v="93499119"/>
  </r>
  <r>
    <x v="520"/>
    <x v="9"/>
    <x v="1"/>
    <x v="264"/>
    <x v="10"/>
    <x v="3"/>
    <n v="125"/>
    <x v="2"/>
    <n v="3"/>
    <x v="2"/>
    <n v="160"/>
    <x v="67"/>
    <n v="87019"/>
    <n v="2293"/>
    <n v="38.216666666666669"/>
    <n v="307"/>
    <n v="26714833"/>
  </r>
  <r>
    <x v="521"/>
    <x v="9"/>
    <x v="1"/>
    <x v="177"/>
    <x v="24"/>
    <x v="4"/>
    <n v="118"/>
    <x v="6"/>
    <n v="3"/>
    <x v="2"/>
    <n v="193"/>
    <x v="219"/>
    <n v="578709"/>
    <n v="3116"/>
    <n v="51.93333333333333"/>
    <n v="328"/>
    <n v="189816552"/>
  </r>
  <r>
    <x v="521"/>
    <x v="9"/>
    <x v="1"/>
    <x v="127"/>
    <x v="26"/>
    <x v="4"/>
    <n v="119"/>
    <x v="1"/>
    <n v="3"/>
    <x v="2"/>
    <n v="22"/>
    <x v="264"/>
    <n v="184156"/>
    <n v="2603"/>
    <n v="43.383333333333333"/>
    <n v="526"/>
    <n v="96866056"/>
  </r>
  <r>
    <x v="522"/>
    <x v="9"/>
    <x v="1"/>
    <x v="110"/>
    <x v="18"/>
    <x v="4"/>
    <n v="128"/>
    <x v="11"/>
    <n v="1"/>
    <x v="0"/>
    <n v="91"/>
    <x v="18"/>
    <n v="997405"/>
    <n v="3988"/>
    <n v="66.466666666666669"/>
    <n v="396"/>
    <n v="394972380"/>
  </r>
  <r>
    <x v="522"/>
    <x v="9"/>
    <x v="1"/>
    <x v="258"/>
    <x v="24"/>
    <x v="3"/>
    <n v="115"/>
    <x v="20"/>
    <n v="3"/>
    <x v="2"/>
    <n v="202"/>
    <x v="186"/>
    <n v="883215"/>
    <n v="1078"/>
    <n v="17.966666666666665"/>
    <n v="545"/>
    <n v="481352175"/>
  </r>
  <r>
    <x v="522"/>
    <x v="9"/>
    <x v="1"/>
    <x v="109"/>
    <x v="2"/>
    <x v="4"/>
    <n v="115"/>
    <x v="20"/>
    <n v="2"/>
    <x v="1"/>
    <n v="18"/>
    <x v="39"/>
    <n v="768387"/>
    <n v="4826"/>
    <n v="80.433333333333337"/>
    <n v="328"/>
    <n v="252030936"/>
  </r>
  <r>
    <x v="522"/>
    <x v="9"/>
    <x v="1"/>
    <x v="145"/>
    <x v="25"/>
    <x v="4"/>
    <n v="112"/>
    <x v="16"/>
    <n v="1"/>
    <x v="0"/>
    <n v="139"/>
    <x v="23"/>
    <n v="768192"/>
    <n v="56"/>
    <n v="0.93333333333333335"/>
    <n v="685"/>
    <n v="526211520"/>
  </r>
  <r>
    <x v="522"/>
    <x v="9"/>
    <x v="1"/>
    <x v="164"/>
    <x v="21"/>
    <x v="5"/>
    <n v="118"/>
    <x v="6"/>
    <n v="2"/>
    <x v="1"/>
    <n v="105"/>
    <x v="130"/>
    <n v="755028"/>
    <n v="4712"/>
    <n v="78.533333333333331"/>
    <n v="580"/>
    <n v="437916240"/>
  </r>
  <r>
    <x v="522"/>
    <x v="9"/>
    <x v="1"/>
    <x v="143"/>
    <x v="12"/>
    <x v="4"/>
    <n v="115"/>
    <x v="20"/>
    <n v="1"/>
    <x v="0"/>
    <n v="166"/>
    <x v="0"/>
    <n v="527211"/>
    <n v="2790"/>
    <n v="46.5"/>
    <n v="433"/>
    <n v="228282363"/>
  </r>
  <r>
    <x v="522"/>
    <x v="9"/>
    <x v="1"/>
    <x v="260"/>
    <x v="16"/>
    <x v="5"/>
    <n v="128"/>
    <x v="11"/>
    <n v="2"/>
    <x v="1"/>
    <n v="129"/>
    <x v="191"/>
    <n v="337126"/>
    <n v="4303"/>
    <n v="71.716666666666669"/>
    <n v="594"/>
    <n v="200252844"/>
  </r>
  <r>
    <x v="522"/>
    <x v="9"/>
    <x v="1"/>
    <x v="58"/>
    <x v="21"/>
    <x v="4"/>
    <n v="123"/>
    <x v="15"/>
    <n v="3"/>
    <x v="2"/>
    <n v="248"/>
    <x v="243"/>
    <n v="220433"/>
    <n v="685"/>
    <n v="11.416666666666666"/>
    <n v="506"/>
    <n v="111539098"/>
  </r>
  <r>
    <x v="522"/>
    <x v="9"/>
    <x v="1"/>
    <x v="263"/>
    <x v="21"/>
    <x v="4"/>
    <n v="120"/>
    <x v="3"/>
    <n v="1"/>
    <x v="0"/>
    <n v="205"/>
    <x v="44"/>
    <n v="104139"/>
    <n v="4380"/>
    <n v="73"/>
    <n v="553"/>
    <n v="57588867"/>
  </r>
  <r>
    <x v="522"/>
    <x v="9"/>
    <x v="1"/>
    <x v="0"/>
    <x v="22"/>
    <x v="4"/>
    <n v="127"/>
    <x v="8"/>
    <n v="3"/>
    <x v="2"/>
    <n v="206"/>
    <x v="188"/>
    <n v="78593"/>
    <n v="1347"/>
    <n v="22.45"/>
    <n v="496"/>
    <n v="38982128"/>
  </r>
  <r>
    <x v="523"/>
    <x v="9"/>
    <x v="1"/>
    <x v="160"/>
    <x v="17"/>
    <x v="3"/>
    <n v="133"/>
    <x v="5"/>
    <n v="3"/>
    <x v="2"/>
    <n v="266"/>
    <x v="250"/>
    <n v="977411"/>
    <n v="2511"/>
    <n v="41.85"/>
    <n v="324"/>
    <n v="316681164"/>
  </r>
  <r>
    <x v="523"/>
    <x v="9"/>
    <x v="1"/>
    <x v="118"/>
    <x v="8"/>
    <x v="4"/>
    <n v="117"/>
    <x v="12"/>
    <n v="3"/>
    <x v="2"/>
    <n v="90"/>
    <x v="70"/>
    <n v="672856"/>
    <n v="463"/>
    <n v="7.7166666666666668"/>
    <n v="447"/>
    <n v="300766632"/>
  </r>
  <r>
    <x v="523"/>
    <x v="9"/>
    <x v="1"/>
    <x v="228"/>
    <x v="26"/>
    <x v="3"/>
    <n v="114"/>
    <x v="9"/>
    <n v="2"/>
    <x v="1"/>
    <n v="41"/>
    <x v="53"/>
    <n v="581841"/>
    <n v="3449"/>
    <n v="57.483333333333334"/>
    <n v="679"/>
    <n v="395070039"/>
  </r>
  <r>
    <x v="523"/>
    <x v="9"/>
    <x v="1"/>
    <x v="4"/>
    <x v="3"/>
    <x v="3"/>
    <n v="131"/>
    <x v="17"/>
    <n v="1"/>
    <x v="0"/>
    <n v="152"/>
    <x v="207"/>
    <n v="486079"/>
    <n v="3117"/>
    <n v="51.95"/>
    <n v="579"/>
    <n v="281439741"/>
  </r>
  <r>
    <x v="523"/>
    <x v="9"/>
    <x v="1"/>
    <x v="178"/>
    <x v="26"/>
    <x v="3"/>
    <n v="122"/>
    <x v="7"/>
    <n v="1"/>
    <x v="0"/>
    <n v="35"/>
    <x v="66"/>
    <n v="474596"/>
    <n v="2005"/>
    <n v="33.416666666666664"/>
    <n v="312"/>
    <n v="148073952"/>
  </r>
  <r>
    <x v="523"/>
    <x v="9"/>
    <x v="1"/>
    <x v="228"/>
    <x v="20"/>
    <x v="4"/>
    <n v="128"/>
    <x v="11"/>
    <n v="2"/>
    <x v="1"/>
    <n v="105"/>
    <x v="130"/>
    <n v="425475"/>
    <n v="2311"/>
    <n v="38.516666666666666"/>
    <n v="599"/>
    <n v="254859525"/>
  </r>
  <r>
    <x v="523"/>
    <x v="9"/>
    <x v="1"/>
    <x v="219"/>
    <x v="25"/>
    <x v="3"/>
    <n v="131"/>
    <x v="17"/>
    <n v="3"/>
    <x v="2"/>
    <n v="204"/>
    <x v="1"/>
    <n v="216100"/>
    <n v="1167"/>
    <n v="19.45"/>
    <n v="474"/>
    <n v="102431400"/>
  </r>
  <r>
    <x v="523"/>
    <x v="9"/>
    <x v="1"/>
    <x v="99"/>
    <x v="8"/>
    <x v="3"/>
    <n v="133"/>
    <x v="5"/>
    <n v="3"/>
    <x v="2"/>
    <n v="128"/>
    <x v="172"/>
    <n v="141783"/>
    <n v="3795"/>
    <n v="63.25"/>
    <n v="527"/>
    <n v="74719641"/>
  </r>
  <r>
    <x v="523"/>
    <x v="9"/>
    <x v="1"/>
    <x v="270"/>
    <x v="16"/>
    <x v="4"/>
    <n v="127"/>
    <x v="8"/>
    <n v="1"/>
    <x v="0"/>
    <n v="166"/>
    <x v="0"/>
    <n v="96983"/>
    <n v="1356"/>
    <n v="22.6"/>
    <n v="668"/>
    <n v="64784644"/>
  </r>
  <r>
    <x v="524"/>
    <x v="9"/>
    <x v="1"/>
    <x v="165"/>
    <x v="5"/>
    <x v="0"/>
    <n v="119"/>
    <x v="1"/>
    <n v="2"/>
    <x v="1"/>
    <n v="224"/>
    <x v="140"/>
    <n v="980394"/>
    <n v="188"/>
    <n v="3.1333333333333333"/>
    <n v="435"/>
    <n v="426471390"/>
  </r>
  <r>
    <x v="524"/>
    <x v="9"/>
    <x v="1"/>
    <x v="148"/>
    <x v="14"/>
    <x v="0"/>
    <n v="121"/>
    <x v="21"/>
    <n v="3"/>
    <x v="2"/>
    <n v="120"/>
    <x v="27"/>
    <n v="877442"/>
    <n v="3209"/>
    <n v="53.483333333333334"/>
    <n v="507"/>
    <n v="444863094"/>
  </r>
  <r>
    <x v="524"/>
    <x v="9"/>
    <x v="1"/>
    <x v="291"/>
    <x v="7"/>
    <x v="4"/>
    <n v="119"/>
    <x v="1"/>
    <n v="2"/>
    <x v="1"/>
    <n v="76"/>
    <x v="72"/>
    <n v="859868"/>
    <n v="2486"/>
    <n v="41.43333333333333"/>
    <n v="525"/>
    <n v="451430700"/>
  </r>
  <r>
    <x v="524"/>
    <x v="9"/>
    <x v="1"/>
    <x v="288"/>
    <x v="20"/>
    <x v="2"/>
    <n v="121"/>
    <x v="21"/>
    <n v="3"/>
    <x v="2"/>
    <n v="114"/>
    <x v="41"/>
    <n v="857877"/>
    <n v="139"/>
    <n v="2.3166666666666669"/>
    <n v="620"/>
    <n v="531883740"/>
  </r>
  <r>
    <x v="524"/>
    <x v="9"/>
    <x v="1"/>
    <x v="275"/>
    <x v="0"/>
    <x v="2"/>
    <n v="129"/>
    <x v="0"/>
    <n v="3"/>
    <x v="2"/>
    <n v="94"/>
    <x v="124"/>
    <n v="780287"/>
    <n v="1192"/>
    <n v="19.866666666666667"/>
    <n v="444"/>
    <n v="346447428"/>
  </r>
  <r>
    <x v="524"/>
    <x v="9"/>
    <x v="1"/>
    <x v="22"/>
    <x v="25"/>
    <x v="1"/>
    <n v="118"/>
    <x v="6"/>
    <n v="2"/>
    <x v="1"/>
    <n v="39"/>
    <x v="185"/>
    <n v="641403"/>
    <n v="1382"/>
    <n v="23.033333333333335"/>
    <n v="630"/>
    <n v="404083890"/>
  </r>
  <r>
    <x v="524"/>
    <x v="9"/>
    <x v="1"/>
    <x v="98"/>
    <x v="15"/>
    <x v="0"/>
    <n v="120"/>
    <x v="3"/>
    <n v="1"/>
    <x v="0"/>
    <n v="61"/>
    <x v="240"/>
    <n v="587866"/>
    <n v="2160"/>
    <n v="36"/>
    <n v="482"/>
    <n v="283351412"/>
  </r>
  <r>
    <x v="524"/>
    <x v="9"/>
    <x v="1"/>
    <x v="106"/>
    <x v="28"/>
    <x v="3"/>
    <n v="130"/>
    <x v="19"/>
    <n v="3"/>
    <x v="2"/>
    <n v="225"/>
    <x v="203"/>
    <n v="587020"/>
    <n v="1892"/>
    <n v="31.533333333333335"/>
    <n v="347"/>
    <n v="203695940"/>
  </r>
  <r>
    <x v="524"/>
    <x v="9"/>
    <x v="1"/>
    <x v="244"/>
    <x v="8"/>
    <x v="0"/>
    <n v="118"/>
    <x v="6"/>
    <n v="3"/>
    <x v="2"/>
    <n v="123"/>
    <x v="61"/>
    <n v="530366"/>
    <n v="3051"/>
    <n v="50.85"/>
    <n v="677"/>
    <n v="359057782"/>
  </r>
  <r>
    <x v="524"/>
    <x v="9"/>
    <x v="1"/>
    <x v="251"/>
    <x v="16"/>
    <x v="2"/>
    <n v="124"/>
    <x v="4"/>
    <n v="2"/>
    <x v="1"/>
    <n v="217"/>
    <x v="56"/>
    <n v="491230"/>
    <n v="2148"/>
    <n v="35.799999999999997"/>
    <n v="470"/>
    <n v="230878100"/>
  </r>
  <r>
    <x v="524"/>
    <x v="9"/>
    <x v="1"/>
    <x v="304"/>
    <x v="19"/>
    <x v="3"/>
    <n v="131"/>
    <x v="17"/>
    <n v="2"/>
    <x v="1"/>
    <n v="22"/>
    <x v="264"/>
    <n v="434469"/>
    <n v="2772"/>
    <n v="46.2"/>
    <n v="460"/>
    <n v="199855740"/>
  </r>
  <r>
    <x v="524"/>
    <x v="9"/>
    <x v="1"/>
    <x v="264"/>
    <x v="2"/>
    <x v="0"/>
    <n v="117"/>
    <x v="12"/>
    <n v="1"/>
    <x v="0"/>
    <n v="86"/>
    <x v="47"/>
    <n v="347737"/>
    <n v="1175"/>
    <n v="19.583333333333332"/>
    <n v="627"/>
    <n v="218031099"/>
  </r>
  <r>
    <x v="524"/>
    <x v="9"/>
    <x v="1"/>
    <x v="144"/>
    <x v="10"/>
    <x v="0"/>
    <n v="115"/>
    <x v="20"/>
    <n v="3"/>
    <x v="2"/>
    <n v="106"/>
    <x v="25"/>
    <n v="346404"/>
    <n v="527"/>
    <n v="8.7833333333333332"/>
    <n v="361"/>
    <n v="125051844"/>
  </r>
  <r>
    <x v="524"/>
    <x v="9"/>
    <x v="1"/>
    <x v="57"/>
    <x v="23"/>
    <x v="3"/>
    <n v="133"/>
    <x v="5"/>
    <n v="2"/>
    <x v="1"/>
    <n v="50"/>
    <x v="174"/>
    <n v="322727"/>
    <n v="3498"/>
    <n v="58.3"/>
    <n v="472"/>
    <n v="152327144"/>
  </r>
  <r>
    <x v="524"/>
    <x v="9"/>
    <x v="1"/>
    <x v="0"/>
    <x v="14"/>
    <x v="4"/>
    <n v="112"/>
    <x v="16"/>
    <n v="3"/>
    <x v="2"/>
    <n v="33"/>
    <x v="20"/>
    <n v="292340"/>
    <n v="4375"/>
    <n v="72.916666666666671"/>
    <n v="475"/>
    <n v="138861500"/>
  </r>
  <r>
    <x v="524"/>
    <x v="9"/>
    <x v="1"/>
    <x v="308"/>
    <x v="24"/>
    <x v="4"/>
    <n v="122"/>
    <x v="7"/>
    <n v="1"/>
    <x v="0"/>
    <n v="155"/>
    <x v="73"/>
    <n v="241992"/>
    <n v="914"/>
    <n v="15.233333333333333"/>
    <n v="541"/>
    <n v="130917672"/>
  </r>
  <r>
    <x v="524"/>
    <x v="9"/>
    <x v="1"/>
    <x v="6"/>
    <x v="2"/>
    <x v="4"/>
    <n v="121"/>
    <x v="21"/>
    <n v="1"/>
    <x v="0"/>
    <n v="156"/>
    <x v="261"/>
    <n v="235205"/>
    <n v="1527"/>
    <n v="25.45"/>
    <n v="484"/>
    <n v="113839220"/>
  </r>
  <r>
    <x v="524"/>
    <x v="9"/>
    <x v="1"/>
    <x v="176"/>
    <x v="15"/>
    <x v="3"/>
    <n v="122"/>
    <x v="7"/>
    <n v="3"/>
    <x v="2"/>
    <n v="253"/>
    <x v="235"/>
    <n v="166964"/>
    <n v="3869"/>
    <n v="64.483333333333334"/>
    <n v="583"/>
    <n v="97340012"/>
  </r>
  <r>
    <x v="524"/>
    <x v="9"/>
    <x v="1"/>
    <x v="253"/>
    <x v="2"/>
    <x v="1"/>
    <n v="115"/>
    <x v="20"/>
    <n v="1"/>
    <x v="0"/>
    <n v="138"/>
    <x v="256"/>
    <n v="141070"/>
    <n v="2012"/>
    <n v="33.533333333333331"/>
    <n v="451"/>
    <n v="63622570"/>
  </r>
  <r>
    <x v="524"/>
    <x v="9"/>
    <x v="1"/>
    <x v="64"/>
    <x v="12"/>
    <x v="3"/>
    <n v="113"/>
    <x v="14"/>
    <n v="3"/>
    <x v="2"/>
    <n v="132"/>
    <x v="64"/>
    <n v="101759"/>
    <n v="133"/>
    <n v="2.2166666666666668"/>
    <n v="580"/>
    <n v="59020220"/>
  </r>
  <r>
    <x v="524"/>
    <x v="9"/>
    <x v="1"/>
    <x v="95"/>
    <x v="27"/>
    <x v="3"/>
    <n v="132"/>
    <x v="18"/>
    <n v="2"/>
    <x v="1"/>
    <n v="45"/>
    <x v="209"/>
    <n v="101162"/>
    <n v="905"/>
    <n v="15.083333333333334"/>
    <n v="394"/>
    <n v="39857828"/>
  </r>
  <r>
    <x v="524"/>
    <x v="9"/>
    <x v="1"/>
    <x v="196"/>
    <x v="18"/>
    <x v="1"/>
    <n v="125"/>
    <x v="2"/>
    <n v="3"/>
    <x v="2"/>
    <n v="148"/>
    <x v="236"/>
    <n v="88839"/>
    <n v="3887"/>
    <n v="64.783333333333331"/>
    <n v="334"/>
    <n v="29672226"/>
  </r>
  <r>
    <x v="525"/>
    <x v="9"/>
    <x v="1"/>
    <x v="87"/>
    <x v="11"/>
    <x v="3"/>
    <n v="126"/>
    <x v="10"/>
    <n v="1"/>
    <x v="0"/>
    <n v="183"/>
    <x v="7"/>
    <n v="948513"/>
    <n v="4978"/>
    <n v="82.966666666666669"/>
    <n v="647"/>
    <n v="613687911"/>
  </r>
  <r>
    <x v="525"/>
    <x v="9"/>
    <x v="1"/>
    <x v="179"/>
    <x v="20"/>
    <x v="4"/>
    <n v="113"/>
    <x v="14"/>
    <n v="3"/>
    <x v="2"/>
    <n v="214"/>
    <x v="84"/>
    <n v="881418"/>
    <n v="2397"/>
    <n v="39.950000000000003"/>
    <n v="417"/>
    <n v="367551306"/>
  </r>
  <r>
    <x v="525"/>
    <x v="9"/>
    <x v="1"/>
    <x v="154"/>
    <x v="21"/>
    <x v="3"/>
    <n v="112"/>
    <x v="16"/>
    <n v="3"/>
    <x v="2"/>
    <n v="113"/>
    <x v="21"/>
    <n v="869878"/>
    <n v="4167"/>
    <n v="69.45"/>
    <n v="361"/>
    <n v="314025958"/>
  </r>
  <r>
    <x v="525"/>
    <x v="9"/>
    <x v="1"/>
    <x v="177"/>
    <x v="22"/>
    <x v="3"/>
    <n v="122"/>
    <x v="7"/>
    <n v="1"/>
    <x v="0"/>
    <n v="89"/>
    <x v="168"/>
    <n v="847900"/>
    <n v="407"/>
    <n v="6.7833333333333332"/>
    <n v="513"/>
    <n v="434972700"/>
  </r>
  <r>
    <x v="525"/>
    <x v="9"/>
    <x v="1"/>
    <x v="195"/>
    <x v="26"/>
    <x v="4"/>
    <n v="122"/>
    <x v="7"/>
    <n v="3"/>
    <x v="2"/>
    <n v="249"/>
    <x v="121"/>
    <n v="766510"/>
    <n v="3709"/>
    <n v="61.81666666666667"/>
    <n v="581"/>
    <n v="445342310"/>
  </r>
  <r>
    <x v="525"/>
    <x v="9"/>
    <x v="1"/>
    <x v="101"/>
    <x v="0"/>
    <x v="4"/>
    <n v="122"/>
    <x v="7"/>
    <n v="3"/>
    <x v="2"/>
    <n v="17"/>
    <x v="177"/>
    <n v="745376"/>
    <n v="4853"/>
    <n v="80.88333333333334"/>
    <n v="506"/>
    <n v="377160256"/>
  </r>
  <r>
    <x v="525"/>
    <x v="9"/>
    <x v="1"/>
    <x v="315"/>
    <x v="0"/>
    <x v="4"/>
    <n v="123"/>
    <x v="15"/>
    <n v="3"/>
    <x v="2"/>
    <n v="132"/>
    <x v="64"/>
    <n v="742556"/>
    <n v="603"/>
    <n v="10.050000000000001"/>
    <n v="541"/>
    <n v="401722796"/>
  </r>
  <r>
    <x v="525"/>
    <x v="9"/>
    <x v="1"/>
    <x v="260"/>
    <x v="5"/>
    <x v="4"/>
    <n v="131"/>
    <x v="17"/>
    <n v="2"/>
    <x v="1"/>
    <n v="252"/>
    <x v="24"/>
    <n v="722933"/>
    <n v="656"/>
    <n v="10.933333333333334"/>
    <n v="547"/>
    <n v="395444351"/>
  </r>
  <r>
    <x v="525"/>
    <x v="9"/>
    <x v="1"/>
    <x v="129"/>
    <x v="3"/>
    <x v="0"/>
    <n v="133"/>
    <x v="5"/>
    <n v="1"/>
    <x v="0"/>
    <n v="98"/>
    <x v="241"/>
    <n v="697858"/>
    <n v="721"/>
    <n v="12.016666666666667"/>
    <n v="362"/>
    <n v="252624596"/>
  </r>
  <r>
    <x v="525"/>
    <x v="9"/>
    <x v="1"/>
    <x v="285"/>
    <x v="24"/>
    <x v="4"/>
    <n v="120"/>
    <x v="3"/>
    <n v="3"/>
    <x v="2"/>
    <n v="73"/>
    <x v="16"/>
    <n v="626400"/>
    <n v="1347"/>
    <n v="22.45"/>
    <n v="375"/>
    <n v="234900000"/>
  </r>
  <r>
    <x v="525"/>
    <x v="9"/>
    <x v="1"/>
    <x v="67"/>
    <x v="14"/>
    <x v="3"/>
    <n v="131"/>
    <x v="17"/>
    <n v="3"/>
    <x v="2"/>
    <n v="104"/>
    <x v="83"/>
    <n v="603900"/>
    <n v="571"/>
    <n v="9.5166666666666675"/>
    <n v="312"/>
    <n v="188416800"/>
  </r>
  <r>
    <x v="525"/>
    <x v="9"/>
    <x v="1"/>
    <x v="164"/>
    <x v="22"/>
    <x v="4"/>
    <n v="119"/>
    <x v="1"/>
    <n v="1"/>
    <x v="0"/>
    <n v="54"/>
    <x v="63"/>
    <n v="504336"/>
    <n v="2903"/>
    <n v="48.383333333333333"/>
    <n v="460"/>
    <n v="231994560"/>
  </r>
  <r>
    <x v="525"/>
    <x v="9"/>
    <x v="1"/>
    <x v="37"/>
    <x v="9"/>
    <x v="4"/>
    <n v="126"/>
    <x v="10"/>
    <n v="1"/>
    <x v="0"/>
    <n v="199"/>
    <x v="45"/>
    <n v="482996"/>
    <n v="1888"/>
    <n v="31.466666666666665"/>
    <n v="516"/>
    <n v="249225936"/>
  </r>
  <r>
    <x v="525"/>
    <x v="9"/>
    <x v="1"/>
    <x v="256"/>
    <x v="26"/>
    <x v="0"/>
    <n v="126"/>
    <x v="10"/>
    <n v="2"/>
    <x v="1"/>
    <n v="135"/>
    <x v="97"/>
    <n v="444286"/>
    <n v="3530"/>
    <n v="58.833333333333336"/>
    <n v="292"/>
    <n v="129731512"/>
  </r>
  <r>
    <x v="525"/>
    <x v="9"/>
    <x v="1"/>
    <x v="94"/>
    <x v="6"/>
    <x v="3"/>
    <n v="130"/>
    <x v="19"/>
    <n v="1"/>
    <x v="0"/>
    <n v="267"/>
    <x v="15"/>
    <n v="375422"/>
    <n v="1004"/>
    <n v="16.733333333333334"/>
    <n v="420"/>
    <n v="157677240"/>
  </r>
  <r>
    <x v="525"/>
    <x v="9"/>
    <x v="1"/>
    <x v="128"/>
    <x v="17"/>
    <x v="1"/>
    <n v="117"/>
    <x v="12"/>
    <n v="1"/>
    <x v="0"/>
    <n v="30"/>
    <x v="2"/>
    <n v="366685"/>
    <n v="4207"/>
    <n v="70.11666666666666"/>
    <n v="488"/>
    <n v="178942280"/>
  </r>
  <r>
    <x v="525"/>
    <x v="9"/>
    <x v="1"/>
    <x v="246"/>
    <x v="22"/>
    <x v="0"/>
    <n v="121"/>
    <x v="21"/>
    <n v="1"/>
    <x v="0"/>
    <n v="32"/>
    <x v="31"/>
    <n v="260280"/>
    <n v="124"/>
    <n v="2.0666666666666669"/>
    <n v="427"/>
    <n v="111139560"/>
  </r>
  <r>
    <x v="525"/>
    <x v="9"/>
    <x v="1"/>
    <x v="15"/>
    <x v="23"/>
    <x v="4"/>
    <n v="125"/>
    <x v="2"/>
    <n v="1"/>
    <x v="0"/>
    <n v="108"/>
    <x v="214"/>
    <n v="178494"/>
    <n v="535"/>
    <n v="8.9166666666666661"/>
    <n v="466"/>
    <n v="83178204"/>
  </r>
  <r>
    <x v="526"/>
    <x v="9"/>
    <x v="1"/>
    <x v="128"/>
    <x v="17"/>
    <x v="3"/>
    <n v="121"/>
    <x v="21"/>
    <n v="2"/>
    <x v="1"/>
    <n v="28"/>
    <x v="222"/>
    <n v="954207"/>
    <n v="3982"/>
    <n v="66.36666666666666"/>
    <n v="376"/>
    <n v="358781832"/>
  </r>
  <r>
    <x v="526"/>
    <x v="9"/>
    <x v="1"/>
    <x v="175"/>
    <x v="28"/>
    <x v="3"/>
    <n v="123"/>
    <x v="15"/>
    <n v="3"/>
    <x v="2"/>
    <n v="202"/>
    <x v="186"/>
    <n v="928260"/>
    <n v="1211"/>
    <n v="20.183333333333334"/>
    <n v="304"/>
    <n v="282191040"/>
  </r>
  <r>
    <x v="526"/>
    <x v="9"/>
    <x v="1"/>
    <x v="30"/>
    <x v="21"/>
    <x v="4"/>
    <n v="118"/>
    <x v="6"/>
    <n v="1"/>
    <x v="0"/>
    <n v="227"/>
    <x v="202"/>
    <n v="912606"/>
    <n v="3778"/>
    <n v="62.966666666666669"/>
    <n v="359"/>
    <n v="327625554"/>
  </r>
  <r>
    <x v="526"/>
    <x v="9"/>
    <x v="1"/>
    <x v="116"/>
    <x v="19"/>
    <x v="3"/>
    <n v="112"/>
    <x v="16"/>
    <n v="1"/>
    <x v="0"/>
    <n v="43"/>
    <x v="210"/>
    <n v="890207"/>
    <n v="2241"/>
    <n v="37.35"/>
    <n v="663"/>
    <n v="590207241"/>
  </r>
  <r>
    <x v="526"/>
    <x v="9"/>
    <x v="1"/>
    <x v="101"/>
    <x v="4"/>
    <x v="3"/>
    <n v="120"/>
    <x v="3"/>
    <n v="3"/>
    <x v="2"/>
    <n v="55"/>
    <x v="43"/>
    <n v="764151"/>
    <n v="1293"/>
    <n v="21.55"/>
    <n v="310"/>
    <n v="236886810"/>
  </r>
  <r>
    <x v="526"/>
    <x v="9"/>
    <x v="1"/>
    <x v="308"/>
    <x v="22"/>
    <x v="1"/>
    <n v="122"/>
    <x v="7"/>
    <n v="3"/>
    <x v="2"/>
    <n v="87"/>
    <x v="122"/>
    <n v="752491"/>
    <n v="2630"/>
    <n v="43.833333333333336"/>
    <n v="368"/>
    <n v="276916688"/>
  </r>
  <r>
    <x v="526"/>
    <x v="9"/>
    <x v="1"/>
    <x v="253"/>
    <x v="21"/>
    <x v="4"/>
    <n v="131"/>
    <x v="17"/>
    <n v="1"/>
    <x v="0"/>
    <n v="246"/>
    <x v="37"/>
    <n v="700136"/>
    <n v="2148"/>
    <n v="35.799999999999997"/>
    <n v="637"/>
    <n v="445986632"/>
  </r>
  <r>
    <x v="526"/>
    <x v="9"/>
    <x v="1"/>
    <x v="94"/>
    <x v="16"/>
    <x v="3"/>
    <n v="112"/>
    <x v="16"/>
    <n v="1"/>
    <x v="0"/>
    <n v="109"/>
    <x v="212"/>
    <n v="697769"/>
    <n v="1109"/>
    <n v="18.483333333333334"/>
    <n v="492"/>
    <n v="343302348"/>
  </r>
  <r>
    <x v="526"/>
    <x v="9"/>
    <x v="1"/>
    <x v="172"/>
    <x v="12"/>
    <x v="3"/>
    <n v="128"/>
    <x v="11"/>
    <n v="3"/>
    <x v="2"/>
    <n v="99"/>
    <x v="162"/>
    <n v="695016"/>
    <n v="76"/>
    <n v="1.2666666666666666"/>
    <n v="572"/>
    <n v="397549152"/>
  </r>
  <r>
    <x v="526"/>
    <x v="9"/>
    <x v="1"/>
    <x v="156"/>
    <x v="15"/>
    <x v="4"/>
    <n v="129"/>
    <x v="0"/>
    <n v="2"/>
    <x v="1"/>
    <n v="236"/>
    <x v="93"/>
    <n v="684131"/>
    <n v="4522"/>
    <n v="75.36666666666666"/>
    <n v="681"/>
    <n v="465893211"/>
  </r>
  <r>
    <x v="526"/>
    <x v="9"/>
    <x v="1"/>
    <x v="159"/>
    <x v="14"/>
    <x v="3"/>
    <n v="129"/>
    <x v="0"/>
    <n v="2"/>
    <x v="1"/>
    <n v="154"/>
    <x v="3"/>
    <n v="565765"/>
    <n v="681"/>
    <n v="11.35"/>
    <n v="355"/>
    <n v="200846575"/>
  </r>
  <r>
    <x v="526"/>
    <x v="9"/>
    <x v="1"/>
    <x v="120"/>
    <x v="4"/>
    <x v="3"/>
    <n v="128"/>
    <x v="11"/>
    <n v="2"/>
    <x v="1"/>
    <n v="137"/>
    <x v="231"/>
    <n v="537911"/>
    <n v="3894"/>
    <n v="64.900000000000006"/>
    <n v="424"/>
    <n v="228074264"/>
  </r>
  <r>
    <x v="526"/>
    <x v="9"/>
    <x v="1"/>
    <x v="313"/>
    <x v="7"/>
    <x v="3"/>
    <n v="116"/>
    <x v="13"/>
    <n v="2"/>
    <x v="1"/>
    <n v="117"/>
    <x v="120"/>
    <n v="525599"/>
    <n v="124"/>
    <n v="2.0666666666666669"/>
    <n v="677"/>
    <n v="355830523"/>
  </r>
  <r>
    <x v="526"/>
    <x v="9"/>
    <x v="1"/>
    <x v="108"/>
    <x v="27"/>
    <x v="3"/>
    <n v="127"/>
    <x v="8"/>
    <n v="2"/>
    <x v="1"/>
    <n v="134"/>
    <x v="180"/>
    <n v="493717"/>
    <n v="258"/>
    <n v="4.3"/>
    <n v="496"/>
    <n v="244883632"/>
  </r>
  <r>
    <x v="526"/>
    <x v="9"/>
    <x v="1"/>
    <x v="307"/>
    <x v="18"/>
    <x v="3"/>
    <n v="124"/>
    <x v="4"/>
    <n v="1"/>
    <x v="0"/>
    <n v="67"/>
    <x v="263"/>
    <n v="461417"/>
    <n v="3319"/>
    <n v="55.31666666666667"/>
    <n v="381"/>
    <n v="175799877"/>
  </r>
  <r>
    <x v="526"/>
    <x v="9"/>
    <x v="1"/>
    <x v="122"/>
    <x v="11"/>
    <x v="4"/>
    <n v="117"/>
    <x v="12"/>
    <n v="1"/>
    <x v="0"/>
    <n v="162"/>
    <x v="68"/>
    <n v="458758"/>
    <n v="4263"/>
    <n v="71.05"/>
    <n v="456"/>
    <n v="209193648"/>
  </r>
  <r>
    <x v="526"/>
    <x v="9"/>
    <x v="1"/>
    <x v="43"/>
    <x v="24"/>
    <x v="4"/>
    <n v="123"/>
    <x v="15"/>
    <n v="1"/>
    <x v="0"/>
    <n v="2"/>
    <x v="77"/>
    <n v="330766"/>
    <n v="3159"/>
    <n v="52.65"/>
    <n v="390"/>
    <n v="128998740"/>
  </r>
  <r>
    <x v="526"/>
    <x v="9"/>
    <x v="1"/>
    <x v="297"/>
    <x v="3"/>
    <x v="3"/>
    <n v="116"/>
    <x v="13"/>
    <n v="1"/>
    <x v="0"/>
    <n v="235"/>
    <x v="51"/>
    <n v="256373"/>
    <n v="4047"/>
    <n v="67.45"/>
    <n v="696"/>
    <n v="178435608"/>
  </r>
  <r>
    <x v="526"/>
    <x v="9"/>
    <x v="1"/>
    <x v="59"/>
    <x v="26"/>
    <x v="4"/>
    <n v="120"/>
    <x v="3"/>
    <n v="2"/>
    <x v="1"/>
    <n v="99"/>
    <x v="162"/>
    <n v="253241"/>
    <n v="3916"/>
    <n v="65.266666666666666"/>
    <n v="630"/>
    <n v="159541830"/>
  </r>
  <r>
    <x v="526"/>
    <x v="9"/>
    <x v="1"/>
    <x v="86"/>
    <x v="8"/>
    <x v="4"/>
    <n v="133"/>
    <x v="5"/>
    <n v="2"/>
    <x v="1"/>
    <n v="268"/>
    <x v="253"/>
    <n v="128680"/>
    <n v="2155"/>
    <n v="35.916666666666664"/>
    <n v="371"/>
    <n v="47740280"/>
  </r>
  <r>
    <x v="526"/>
    <x v="9"/>
    <x v="1"/>
    <x v="108"/>
    <x v="16"/>
    <x v="4"/>
    <n v="119"/>
    <x v="1"/>
    <n v="3"/>
    <x v="2"/>
    <n v="156"/>
    <x v="261"/>
    <n v="123565"/>
    <n v="3792"/>
    <n v="63.2"/>
    <n v="562"/>
    <n v="69443530"/>
  </r>
  <r>
    <x v="526"/>
    <x v="9"/>
    <x v="1"/>
    <x v="28"/>
    <x v="26"/>
    <x v="1"/>
    <n v="116"/>
    <x v="13"/>
    <n v="3"/>
    <x v="2"/>
    <n v="223"/>
    <x v="254"/>
    <n v="113099"/>
    <n v="3252"/>
    <n v="54.2"/>
    <n v="282"/>
    <n v="31893918"/>
  </r>
  <r>
    <x v="526"/>
    <x v="9"/>
    <x v="1"/>
    <x v="197"/>
    <x v="22"/>
    <x v="3"/>
    <n v="130"/>
    <x v="19"/>
    <n v="1"/>
    <x v="0"/>
    <n v="49"/>
    <x v="154"/>
    <n v="12224"/>
    <n v="434"/>
    <n v="7.2333333333333334"/>
    <n v="659"/>
    <n v="8055616"/>
  </r>
  <r>
    <x v="527"/>
    <x v="9"/>
    <x v="1"/>
    <x v="311"/>
    <x v="22"/>
    <x v="4"/>
    <n v="115"/>
    <x v="20"/>
    <n v="1"/>
    <x v="0"/>
    <n v="162"/>
    <x v="68"/>
    <n v="861412"/>
    <n v="1591"/>
    <n v="26.516666666666666"/>
    <n v="543"/>
    <n v="467746716"/>
  </r>
  <r>
    <x v="527"/>
    <x v="9"/>
    <x v="1"/>
    <x v="231"/>
    <x v="8"/>
    <x v="4"/>
    <n v="120"/>
    <x v="3"/>
    <n v="1"/>
    <x v="0"/>
    <n v="165"/>
    <x v="208"/>
    <n v="767180"/>
    <n v="2774"/>
    <n v="46.233333333333334"/>
    <n v="483"/>
    <n v="370547940"/>
  </r>
  <r>
    <x v="527"/>
    <x v="9"/>
    <x v="1"/>
    <x v="151"/>
    <x v="22"/>
    <x v="1"/>
    <n v="126"/>
    <x v="10"/>
    <n v="1"/>
    <x v="0"/>
    <n v="35"/>
    <x v="66"/>
    <n v="627721"/>
    <n v="778"/>
    <n v="12.966666666666667"/>
    <n v="556"/>
    <n v="349012876"/>
  </r>
  <r>
    <x v="528"/>
    <x v="9"/>
    <x v="1"/>
    <x v="93"/>
    <x v="9"/>
    <x v="5"/>
    <n v="125"/>
    <x v="2"/>
    <n v="2"/>
    <x v="1"/>
    <n v="2"/>
    <x v="77"/>
    <n v="170759"/>
    <n v="1831"/>
    <n v="30.516666666666666"/>
    <n v="380"/>
    <n v="64888420"/>
  </r>
  <r>
    <x v="529"/>
    <x v="9"/>
    <x v="1"/>
    <x v="140"/>
    <x v="4"/>
    <x v="3"/>
    <n v="120"/>
    <x v="3"/>
    <n v="3"/>
    <x v="2"/>
    <n v="141"/>
    <x v="248"/>
    <n v="879345"/>
    <n v="274"/>
    <n v="4.5666666666666664"/>
    <n v="679"/>
    <n v="597075255"/>
  </r>
  <r>
    <x v="529"/>
    <x v="9"/>
    <x v="1"/>
    <x v="224"/>
    <x v="12"/>
    <x v="5"/>
    <n v="129"/>
    <x v="0"/>
    <n v="2"/>
    <x v="1"/>
    <n v="134"/>
    <x v="180"/>
    <n v="785585"/>
    <n v="2265"/>
    <n v="37.75"/>
    <n v="528"/>
    <n v="414788880"/>
  </r>
  <r>
    <x v="529"/>
    <x v="9"/>
    <x v="1"/>
    <x v="59"/>
    <x v="15"/>
    <x v="2"/>
    <n v="124"/>
    <x v="4"/>
    <n v="2"/>
    <x v="1"/>
    <n v="169"/>
    <x v="5"/>
    <n v="749261"/>
    <n v="2896"/>
    <n v="48.266666666666666"/>
    <n v="486"/>
    <n v="364140846"/>
  </r>
  <r>
    <x v="529"/>
    <x v="9"/>
    <x v="1"/>
    <x v="238"/>
    <x v="21"/>
    <x v="1"/>
    <n v="123"/>
    <x v="15"/>
    <n v="3"/>
    <x v="2"/>
    <n v="198"/>
    <x v="82"/>
    <n v="741003"/>
    <n v="1327"/>
    <n v="22.116666666666667"/>
    <n v="358"/>
    <n v="265279074"/>
  </r>
  <r>
    <x v="529"/>
    <x v="9"/>
    <x v="1"/>
    <x v="208"/>
    <x v="15"/>
    <x v="3"/>
    <n v="112"/>
    <x v="16"/>
    <n v="1"/>
    <x v="0"/>
    <n v="127"/>
    <x v="251"/>
    <n v="731237"/>
    <n v="3931"/>
    <n v="65.516666666666666"/>
    <n v="609"/>
    <n v="445323333"/>
  </r>
  <r>
    <x v="529"/>
    <x v="9"/>
    <x v="1"/>
    <x v="98"/>
    <x v="16"/>
    <x v="2"/>
    <n v="123"/>
    <x v="15"/>
    <n v="3"/>
    <x v="2"/>
    <n v="68"/>
    <x v="217"/>
    <n v="678146"/>
    <n v="648"/>
    <n v="10.8"/>
    <n v="683"/>
    <n v="463173718"/>
  </r>
  <r>
    <x v="529"/>
    <x v="9"/>
    <x v="1"/>
    <x v="240"/>
    <x v="12"/>
    <x v="0"/>
    <n v="119"/>
    <x v="1"/>
    <n v="3"/>
    <x v="2"/>
    <n v="242"/>
    <x v="105"/>
    <n v="670798"/>
    <n v="3174"/>
    <n v="52.9"/>
    <n v="419"/>
    <n v="281064362"/>
  </r>
  <r>
    <x v="529"/>
    <x v="9"/>
    <x v="1"/>
    <x v="274"/>
    <x v="19"/>
    <x v="3"/>
    <n v="114"/>
    <x v="9"/>
    <n v="3"/>
    <x v="2"/>
    <n v="149"/>
    <x v="227"/>
    <n v="659448"/>
    <n v="2177"/>
    <n v="36.283333333333331"/>
    <n v="301"/>
    <n v="198493848"/>
  </r>
  <r>
    <x v="529"/>
    <x v="9"/>
    <x v="1"/>
    <x v="232"/>
    <x v="20"/>
    <x v="3"/>
    <n v="131"/>
    <x v="17"/>
    <n v="3"/>
    <x v="2"/>
    <n v="102"/>
    <x v="30"/>
    <n v="576357"/>
    <n v="2271"/>
    <n v="37.85"/>
    <n v="394"/>
    <n v="227084658"/>
  </r>
  <r>
    <x v="529"/>
    <x v="9"/>
    <x v="1"/>
    <x v="277"/>
    <x v="27"/>
    <x v="3"/>
    <n v="114"/>
    <x v="9"/>
    <n v="2"/>
    <x v="1"/>
    <n v="209"/>
    <x v="196"/>
    <n v="487167"/>
    <n v="2302"/>
    <n v="38.366666666666667"/>
    <n v="315"/>
    <n v="153457605"/>
  </r>
  <r>
    <x v="529"/>
    <x v="9"/>
    <x v="1"/>
    <x v="152"/>
    <x v="7"/>
    <x v="3"/>
    <n v="117"/>
    <x v="12"/>
    <n v="2"/>
    <x v="1"/>
    <n v="130"/>
    <x v="239"/>
    <n v="468256"/>
    <n v="514"/>
    <n v="8.5666666666666664"/>
    <n v="601"/>
    <n v="281421856"/>
  </r>
  <r>
    <x v="529"/>
    <x v="9"/>
    <x v="1"/>
    <x v="164"/>
    <x v="1"/>
    <x v="1"/>
    <n v="123"/>
    <x v="15"/>
    <n v="2"/>
    <x v="1"/>
    <n v="238"/>
    <x v="238"/>
    <n v="399013"/>
    <n v="336"/>
    <n v="5.6"/>
    <n v="393"/>
    <n v="156812109"/>
  </r>
  <r>
    <x v="529"/>
    <x v="9"/>
    <x v="1"/>
    <x v="164"/>
    <x v="22"/>
    <x v="4"/>
    <n v="113"/>
    <x v="14"/>
    <n v="3"/>
    <x v="2"/>
    <n v="30"/>
    <x v="2"/>
    <n v="386728"/>
    <n v="406"/>
    <n v="6.7666666666666666"/>
    <n v="671"/>
    <n v="259494488"/>
  </r>
  <r>
    <x v="529"/>
    <x v="9"/>
    <x v="1"/>
    <x v="125"/>
    <x v="19"/>
    <x v="4"/>
    <n v="126"/>
    <x v="10"/>
    <n v="1"/>
    <x v="0"/>
    <n v="203"/>
    <x v="225"/>
    <n v="370079"/>
    <n v="4488"/>
    <n v="74.8"/>
    <n v="590"/>
    <n v="218346610"/>
  </r>
  <r>
    <x v="529"/>
    <x v="9"/>
    <x v="1"/>
    <x v="174"/>
    <x v="6"/>
    <x v="3"/>
    <n v="123"/>
    <x v="15"/>
    <n v="1"/>
    <x v="0"/>
    <n v="208"/>
    <x v="26"/>
    <n v="360697"/>
    <n v="1061"/>
    <n v="17.683333333333334"/>
    <n v="632"/>
    <n v="227960504"/>
  </r>
  <r>
    <x v="529"/>
    <x v="9"/>
    <x v="1"/>
    <x v="24"/>
    <x v="15"/>
    <x v="3"/>
    <n v="112"/>
    <x v="16"/>
    <n v="2"/>
    <x v="1"/>
    <n v="65"/>
    <x v="167"/>
    <n v="197853"/>
    <n v="898"/>
    <n v="14.966666666666667"/>
    <n v="583"/>
    <n v="115348299"/>
  </r>
  <r>
    <x v="529"/>
    <x v="9"/>
    <x v="1"/>
    <x v="151"/>
    <x v="2"/>
    <x v="3"/>
    <n v="118"/>
    <x v="6"/>
    <n v="3"/>
    <x v="2"/>
    <n v="177"/>
    <x v="137"/>
    <n v="195099"/>
    <n v="185"/>
    <n v="3.0833333333333335"/>
    <n v="484"/>
    <n v="94427916"/>
  </r>
  <r>
    <x v="529"/>
    <x v="9"/>
    <x v="1"/>
    <x v="246"/>
    <x v="14"/>
    <x v="3"/>
    <n v="122"/>
    <x v="7"/>
    <n v="3"/>
    <x v="2"/>
    <n v="99"/>
    <x v="162"/>
    <n v="185385"/>
    <n v="4977"/>
    <n v="82.95"/>
    <n v="557"/>
    <n v="103259445"/>
  </r>
  <r>
    <x v="529"/>
    <x v="9"/>
    <x v="1"/>
    <x v="196"/>
    <x v="13"/>
    <x v="3"/>
    <n v="129"/>
    <x v="0"/>
    <n v="3"/>
    <x v="2"/>
    <n v="86"/>
    <x v="47"/>
    <n v="124211"/>
    <n v="2849"/>
    <n v="47.483333333333334"/>
    <n v="507"/>
    <n v="62974977"/>
  </r>
  <r>
    <x v="529"/>
    <x v="9"/>
    <x v="1"/>
    <x v="72"/>
    <x v="7"/>
    <x v="1"/>
    <n v="123"/>
    <x v="15"/>
    <n v="2"/>
    <x v="1"/>
    <n v="172"/>
    <x v="106"/>
    <n v="82423"/>
    <n v="3817"/>
    <n v="63.616666666666667"/>
    <n v="574"/>
    <n v="47310802"/>
  </r>
  <r>
    <x v="529"/>
    <x v="9"/>
    <x v="1"/>
    <x v="192"/>
    <x v="7"/>
    <x v="3"/>
    <n v="128"/>
    <x v="11"/>
    <n v="1"/>
    <x v="0"/>
    <n v="223"/>
    <x v="254"/>
    <n v="54542"/>
    <n v="4855"/>
    <n v="80.916666666666671"/>
    <n v="406"/>
    <n v="22144052"/>
  </r>
  <r>
    <x v="529"/>
    <x v="9"/>
    <x v="1"/>
    <x v="218"/>
    <x v="0"/>
    <x v="4"/>
    <n v="128"/>
    <x v="11"/>
    <n v="2"/>
    <x v="1"/>
    <n v="121"/>
    <x v="126"/>
    <n v="4280"/>
    <n v="4706"/>
    <n v="78.433333333333337"/>
    <n v="617"/>
    <n v="2640760"/>
  </r>
  <r>
    <x v="530"/>
    <x v="9"/>
    <x v="1"/>
    <x v="87"/>
    <x v="6"/>
    <x v="4"/>
    <n v="113"/>
    <x v="14"/>
    <n v="2"/>
    <x v="1"/>
    <n v="98"/>
    <x v="241"/>
    <n v="866993"/>
    <n v="1375"/>
    <n v="22.916666666666668"/>
    <n v="423"/>
    <n v="366738039"/>
  </r>
  <r>
    <x v="530"/>
    <x v="9"/>
    <x v="1"/>
    <x v="221"/>
    <x v="10"/>
    <x v="3"/>
    <n v="120"/>
    <x v="3"/>
    <n v="3"/>
    <x v="2"/>
    <n v="85"/>
    <x v="259"/>
    <n v="845956"/>
    <n v="3593"/>
    <n v="59.883333333333333"/>
    <n v="664"/>
    <n v="561714784"/>
  </r>
  <r>
    <x v="530"/>
    <x v="9"/>
    <x v="1"/>
    <x v="202"/>
    <x v="12"/>
    <x v="4"/>
    <n v="112"/>
    <x v="16"/>
    <n v="1"/>
    <x v="0"/>
    <n v="229"/>
    <x v="91"/>
    <n v="817773"/>
    <n v="3516"/>
    <n v="58.6"/>
    <n v="675"/>
    <n v="551996775"/>
  </r>
  <r>
    <x v="530"/>
    <x v="9"/>
    <x v="1"/>
    <x v="206"/>
    <x v="10"/>
    <x v="4"/>
    <n v="112"/>
    <x v="16"/>
    <n v="2"/>
    <x v="1"/>
    <n v="215"/>
    <x v="79"/>
    <n v="747429"/>
    <n v="2760"/>
    <n v="46"/>
    <n v="679"/>
    <n v="507504291"/>
  </r>
  <r>
    <x v="530"/>
    <x v="9"/>
    <x v="1"/>
    <x v="219"/>
    <x v="23"/>
    <x v="3"/>
    <n v="129"/>
    <x v="0"/>
    <n v="3"/>
    <x v="2"/>
    <n v="68"/>
    <x v="217"/>
    <n v="742458"/>
    <n v="2406"/>
    <n v="40.1"/>
    <n v="542"/>
    <n v="402412236"/>
  </r>
  <r>
    <x v="530"/>
    <x v="9"/>
    <x v="1"/>
    <x v="129"/>
    <x v="18"/>
    <x v="4"/>
    <n v="124"/>
    <x v="4"/>
    <n v="2"/>
    <x v="1"/>
    <n v="89"/>
    <x v="168"/>
    <n v="644404"/>
    <n v="1019"/>
    <n v="16.983333333333334"/>
    <n v="283"/>
    <n v="182366332"/>
  </r>
  <r>
    <x v="530"/>
    <x v="9"/>
    <x v="1"/>
    <x v="217"/>
    <x v="28"/>
    <x v="4"/>
    <n v="125"/>
    <x v="2"/>
    <n v="1"/>
    <x v="0"/>
    <n v="182"/>
    <x v="103"/>
    <n v="560126"/>
    <n v="1239"/>
    <n v="20.65"/>
    <n v="646"/>
    <n v="361841396"/>
  </r>
  <r>
    <x v="530"/>
    <x v="9"/>
    <x v="1"/>
    <x v="285"/>
    <x v="6"/>
    <x v="4"/>
    <n v="130"/>
    <x v="19"/>
    <n v="2"/>
    <x v="1"/>
    <n v="245"/>
    <x v="149"/>
    <n v="514106"/>
    <n v="4351"/>
    <n v="72.516666666666666"/>
    <n v="387"/>
    <n v="198959022"/>
  </r>
  <r>
    <x v="530"/>
    <x v="9"/>
    <x v="1"/>
    <x v="90"/>
    <x v="19"/>
    <x v="4"/>
    <n v="116"/>
    <x v="13"/>
    <n v="2"/>
    <x v="1"/>
    <n v="97"/>
    <x v="181"/>
    <n v="463913"/>
    <n v="181"/>
    <n v="3.0166666666666666"/>
    <n v="594"/>
    <n v="275564322"/>
  </r>
  <r>
    <x v="530"/>
    <x v="9"/>
    <x v="1"/>
    <x v="63"/>
    <x v="2"/>
    <x v="4"/>
    <n v="115"/>
    <x v="20"/>
    <n v="1"/>
    <x v="0"/>
    <n v="228"/>
    <x v="144"/>
    <n v="344964"/>
    <n v="292"/>
    <n v="4.8666666666666663"/>
    <n v="373"/>
    <n v="128671572"/>
  </r>
  <r>
    <x v="530"/>
    <x v="9"/>
    <x v="1"/>
    <x v="259"/>
    <x v="23"/>
    <x v="4"/>
    <n v="130"/>
    <x v="19"/>
    <n v="3"/>
    <x v="2"/>
    <n v="127"/>
    <x v="251"/>
    <n v="338418"/>
    <n v="1439"/>
    <n v="23.983333333333334"/>
    <n v="486"/>
    <n v="164471148"/>
  </r>
  <r>
    <x v="530"/>
    <x v="9"/>
    <x v="1"/>
    <x v="202"/>
    <x v="12"/>
    <x v="4"/>
    <n v="133"/>
    <x v="5"/>
    <n v="1"/>
    <x v="0"/>
    <n v="208"/>
    <x v="26"/>
    <n v="319662"/>
    <n v="1568"/>
    <n v="26.133333333333333"/>
    <n v="648"/>
    <n v="207140976"/>
  </r>
  <r>
    <x v="530"/>
    <x v="9"/>
    <x v="1"/>
    <x v="109"/>
    <x v="10"/>
    <x v="5"/>
    <n v="117"/>
    <x v="12"/>
    <n v="2"/>
    <x v="1"/>
    <n v="224"/>
    <x v="140"/>
    <n v="257039"/>
    <n v="1792"/>
    <n v="29.866666666666667"/>
    <n v="453"/>
    <n v="116438667"/>
  </r>
  <r>
    <x v="530"/>
    <x v="9"/>
    <x v="1"/>
    <x v="316"/>
    <x v="22"/>
    <x v="3"/>
    <n v="130"/>
    <x v="19"/>
    <n v="2"/>
    <x v="1"/>
    <n v="35"/>
    <x v="66"/>
    <n v="117173"/>
    <n v="818"/>
    <n v="13.633333333333333"/>
    <n v="666"/>
    <n v="78037218"/>
  </r>
  <r>
    <x v="530"/>
    <x v="9"/>
    <x v="1"/>
    <x v="224"/>
    <x v="5"/>
    <x v="4"/>
    <n v="130"/>
    <x v="19"/>
    <n v="2"/>
    <x v="1"/>
    <n v="241"/>
    <x v="101"/>
    <n v="76403"/>
    <n v="3767"/>
    <n v="62.783333333333331"/>
    <n v="698"/>
    <n v="53329294"/>
  </r>
  <r>
    <x v="530"/>
    <x v="9"/>
    <x v="1"/>
    <x v="296"/>
    <x v="22"/>
    <x v="4"/>
    <n v="116"/>
    <x v="13"/>
    <n v="3"/>
    <x v="2"/>
    <n v="103"/>
    <x v="14"/>
    <n v="37952"/>
    <n v="3322"/>
    <n v="55.366666666666667"/>
    <n v="523"/>
    <n v="19848896"/>
  </r>
  <r>
    <x v="530"/>
    <x v="9"/>
    <x v="1"/>
    <x v="129"/>
    <x v="4"/>
    <x v="4"/>
    <n v="129"/>
    <x v="0"/>
    <n v="1"/>
    <x v="0"/>
    <n v="34"/>
    <x v="266"/>
    <n v="1865"/>
    <n v="2118"/>
    <n v="35.299999999999997"/>
    <n v="530"/>
    <n v="988450"/>
  </r>
  <r>
    <x v="531"/>
    <x v="9"/>
    <x v="1"/>
    <x v="200"/>
    <x v="4"/>
    <x v="5"/>
    <n v="114"/>
    <x v="9"/>
    <n v="3"/>
    <x v="2"/>
    <n v="87"/>
    <x v="122"/>
    <n v="964439"/>
    <n v="3173"/>
    <n v="52.883333333333333"/>
    <n v="547"/>
    <n v="527548133"/>
  </r>
  <r>
    <x v="531"/>
    <x v="9"/>
    <x v="1"/>
    <x v="70"/>
    <x v="21"/>
    <x v="4"/>
    <n v="114"/>
    <x v="9"/>
    <n v="2"/>
    <x v="1"/>
    <n v="201"/>
    <x v="118"/>
    <n v="888237"/>
    <n v="1885"/>
    <n v="31.416666666666668"/>
    <n v="603"/>
    <n v="535606911"/>
  </r>
  <r>
    <x v="531"/>
    <x v="9"/>
    <x v="1"/>
    <x v="171"/>
    <x v="16"/>
    <x v="4"/>
    <n v="114"/>
    <x v="9"/>
    <n v="2"/>
    <x v="1"/>
    <n v="175"/>
    <x v="178"/>
    <n v="845708"/>
    <n v="1488"/>
    <n v="24.8"/>
    <n v="670"/>
    <n v="566624360"/>
  </r>
  <r>
    <x v="531"/>
    <x v="9"/>
    <x v="1"/>
    <x v="22"/>
    <x v="2"/>
    <x v="1"/>
    <n v="127"/>
    <x v="8"/>
    <n v="1"/>
    <x v="0"/>
    <n v="62"/>
    <x v="60"/>
    <n v="652108"/>
    <n v="4553"/>
    <n v="75.88333333333334"/>
    <n v="503"/>
    <n v="328010324"/>
  </r>
  <r>
    <x v="531"/>
    <x v="9"/>
    <x v="1"/>
    <x v="154"/>
    <x v="17"/>
    <x v="4"/>
    <n v="117"/>
    <x v="12"/>
    <n v="2"/>
    <x v="1"/>
    <n v="46"/>
    <x v="255"/>
    <n v="574951"/>
    <n v="1792"/>
    <n v="29.866666666666667"/>
    <n v="499"/>
    <n v="286900549"/>
  </r>
  <r>
    <x v="531"/>
    <x v="9"/>
    <x v="1"/>
    <x v="215"/>
    <x v="24"/>
    <x v="4"/>
    <n v="113"/>
    <x v="14"/>
    <n v="1"/>
    <x v="0"/>
    <n v="134"/>
    <x v="180"/>
    <n v="528007"/>
    <n v="3988"/>
    <n v="66.466666666666669"/>
    <n v="461"/>
    <n v="243411227"/>
  </r>
  <r>
    <x v="531"/>
    <x v="9"/>
    <x v="1"/>
    <x v="311"/>
    <x v="23"/>
    <x v="1"/>
    <n v="133"/>
    <x v="5"/>
    <n v="1"/>
    <x v="0"/>
    <n v="148"/>
    <x v="236"/>
    <n v="524495"/>
    <n v="542"/>
    <n v="9.0333333333333332"/>
    <n v="693"/>
    <n v="363475035"/>
  </r>
  <r>
    <x v="531"/>
    <x v="9"/>
    <x v="1"/>
    <x v="35"/>
    <x v="6"/>
    <x v="4"/>
    <n v="127"/>
    <x v="8"/>
    <n v="2"/>
    <x v="1"/>
    <n v="164"/>
    <x v="148"/>
    <n v="494723"/>
    <n v="182"/>
    <n v="3.0333333333333332"/>
    <n v="670"/>
    <n v="331464410"/>
  </r>
  <r>
    <x v="531"/>
    <x v="9"/>
    <x v="1"/>
    <x v="222"/>
    <x v="18"/>
    <x v="1"/>
    <n v="118"/>
    <x v="6"/>
    <n v="3"/>
    <x v="2"/>
    <n v="43"/>
    <x v="210"/>
    <n v="375377"/>
    <n v="4487"/>
    <n v="74.783333333333331"/>
    <n v="289"/>
    <n v="108483953"/>
  </r>
  <r>
    <x v="531"/>
    <x v="9"/>
    <x v="1"/>
    <x v="234"/>
    <x v="2"/>
    <x v="4"/>
    <n v="130"/>
    <x v="19"/>
    <n v="2"/>
    <x v="1"/>
    <n v="91"/>
    <x v="18"/>
    <n v="324142"/>
    <n v="1581"/>
    <n v="26.35"/>
    <n v="391"/>
    <n v="126739522"/>
  </r>
  <r>
    <x v="531"/>
    <x v="9"/>
    <x v="1"/>
    <x v="135"/>
    <x v="5"/>
    <x v="1"/>
    <n v="128"/>
    <x v="11"/>
    <n v="3"/>
    <x v="2"/>
    <n v="119"/>
    <x v="129"/>
    <n v="210255"/>
    <n v="573"/>
    <n v="9.5500000000000007"/>
    <n v="508"/>
    <n v="106809540"/>
  </r>
  <r>
    <x v="531"/>
    <x v="9"/>
    <x v="1"/>
    <x v="173"/>
    <x v="18"/>
    <x v="1"/>
    <n v="114"/>
    <x v="9"/>
    <n v="3"/>
    <x v="2"/>
    <n v="95"/>
    <x v="265"/>
    <n v="189347"/>
    <n v="4353"/>
    <n v="72.55"/>
    <n v="300"/>
    <n v="56804100"/>
  </r>
  <r>
    <x v="531"/>
    <x v="9"/>
    <x v="1"/>
    <x v="64"/>
    <x v="0"/>
    <x v="3"/>
    <n v="121"/>
    <x v="21"/>
    <n v="1"/>
    <x v="0"/>
    <n v="24"/>
    <x v="119"/>
    <n v="162592"/>
    <n v="4088"/>
    <n v="68.13333333333334"/>
    <n v="321"/>
    <n v="52192032"/>
  </r>
  <r>
    <x v="531"/>
    <x v="9"/>
    <x v="1"/>
    <x v="84"/>
    <x v="23"/>
    <x v="1"/>
    <n v="129"/>
    <x v="0"/>
    <n v="1"/>
    <x v="0"/>
    <n v="98"/>
    <x v="241"/>
    <n v="138043"/>
    <n v="962"/>
    <n v="16.033333333333335"/>
    <n v="459"/>
    <n v="63361737"/>
  </r>
  <r>
    <x v="531"/>
    <x v="9"/>
    <x v="1"/>
    <x v="148"/>
    <x v="3"/>
    <x v="1"/>
    <n v="126"/>
    <x v="10"/>
    <n v="1"/>
    <x v="0"/>
    <n v="113"/>
    <x v="21"/>
    <n v="63939"/>
    <n v="2025"/>
    <n v="33.75"/>
    <n v="339"/>
    <n v="21675321"/>
  </r>
  <r>
    <x v="531"/>
    <x v="9"/>
    <x v="1"/>
    <x v="76"/>
    <x v="12"/>
    <x v="1"/>
    <n v="118"/>
    <x v="6"/>
    <n v="2"/>
    <x v="1"/>
    <n v="163"/>
    <x v="143"/>
    <n v="59539"/>
    <n v="3031"/>
    <n v="50.516666666666666"/>
    <n v="521"/>
    <n v="31019819"/>
  </r>
  <r>
    <x v="532"/>
    <x v="9"/>
    <x v="1"/>
    <x v="152"/>
    <x v="29"/>
    <x v="2"/>
    <n v="126"/>
    <x v="10"/>
    <n v="1"/>
    <x v="0"/>
    <n v="9"/>
    <x v="133"/>
    <n v="980917"/>
    <n v="3166"/>
    <n v="52.766666666666666"/>
    <n v="334"/>
    <n v="327626278"/>
  </r>
  <r>
    <x v="532"/>
    <x v="9"/>
    <x v="1"/>
    <x v="195"/>
    <x v="22"/>
    <x v="4"/>
    <n v="114"/>
    <x v="9"/>
    <n v="1"/>
    <x v="0"/>
    <n v="233"/>
    <x v="218"/>
    <n v="899261"/>
    <n v="952"/>
    <n v="15.866666666666667"/>
    <n v="442"/>
    <n v="397473362"/>
  </r>
  <r>
    <x v="532"/>
    <x v="9"/>
    <x v="1"/>
    <x v="21"/>
    <x v="19"/>
    <x v="4"/>
    <n v="126"/>
    <x v="10"/>
    <n v="2"/>
    <x v="1"/>
    <n v="59"/>
    <x v="48"/>
    <n v="846293"/>
    <n v="686"/>
    <n v="11.433333333333334"/>
    <n v="327"/>
    <n v="276737811"/>
  </r>
  <r>
    <x v="532"/>
    <x v="9"/>
    <x v="1"/>
    <x v="285"/>
    <x v="10"/>
    <x v="1"/>
    <n v="122"/>
    <x v="7"/>
    <n v="3"/>
    <x v="2"/>
    <n v="171"/>
    <x v="156"/>
    <n v="795198"/>
    <n v="4919"/>
    <n v="81.983333333333334"/>
    <n v="692"/>
    <n v="550277016"/>
  </r>
  <r>
    <x v="532"/>
    <x v="9"/>
    <x v="1"/>
    <x v="235"/>
    <x v="9"/>
    <x v="4"/>
    <n v="130"/>
    <x v="19"/>
    <n v="2"/>
    <x v="1"/>
    <n v="237"/>
    <x v="152"/>
    <n v="786052"/>
    <n v="2224"/>
    <n v="37.06666666666667"/>
    <n v="575"/>
    <n v="451979900"/>
  </r>
  <r>
    <x v="532"/>
    <x v="9"/>
    <x v="1"/>
    <x v="187"/>
    <x v="10"/>
    <x v="4"/>
    <n v="119"/>
    <x v="1"/>
    <n v="1"/>
    <x v="0"/>
    <n v="210"/>
    <x v="206"/>
    <n v="783808"/>
    <n v="2268"/>
    <n v="37.799999999999997"/>
    <n v="544"/>
    <n v="426391552"/>
  </r>
  <r>
    <x v="532"/>
    <x v="9"/>
    <x v="1"/>
    <x v="6"/>
    <x v="3"/>
    <x v="4"/>
    <n v="126"/>
    <x v="10"/>
    <n v="3"/>
    <x v="2"/>
    <n v="251"/>
    <x v="108"/>
    <n v="721555"/>
    <n v="209"/>
    <n v="3.4833333333333334"/>
    <n v="528"/>
    <n v="380981040"/>
  </r>
  <r>
    <x v="532"/>
    <x v="9"/>
    <x v="1"/>
    <x v="191"/>
    <x v="0"/>
    <x v="4"/>
    <n v="133"/>
    <x v="5"/>
    <n v="2"/>
    <x v="1"/>
    <n v="222"/>
    <x v="244"/>
    <n v="680990"/>
    <n v="3095"/>
    <n v="51.583333333333336"/>
    <n v="591"/>
    <n v="402465090"/>
  </r>
  <r>
    <x v="532"/>
    <x v="9"/>
    <x v="1"/>
    <x v="11"/>
    <x v="29"/>
    <x v="2"/>
    <n v="133"/>
    <x v="5"/>
    <n v="3"/>
    <x v="2"/>
    <n v="38"/>
    <x v="90"/>
    <n v="654908"/>
    <n v="1189"/>
    <n v="19.816666666666666"/>
    <n v="282"/>
    <n v="184684056"/>
  </r>
  <r>
    <x v="532"/>
    <x v="9"/>
    <x v="1"/>
    <x v="209"/>
    <x v="18"/>
    <x v="3"/>
    <n v="115"/>
    <x v="20"/>
    <n v="3"/>
    <x v="2"/>
    <n v="116"/>
    <x v="257"/>
    <n v="552252"/>
    <n v="903"/>
    <n v="15.05"/>
    <n v="642"/>
    <n v="354545784"/>
  </r>
  <r>
    <x v="532"/>
    <x v="9"/>
    <x v="1"/>
    <x v="316"/>
    <x v="13"/>
    <x v="4"/>
    <n v="120"/>
    <x v="3"/>
    <n v="2"/>
    <x v="1"/>
    <n v="113"/>
    <x v="21"/>
    <n v="543247"/>
    <n v="4387"/>
    <n v="73.11666666666666"/>
    <n v="471"/>
    <n v="255869337"/>
  </r>
  <r>
    <x v="532"/>
    <x v="9"/>
    <x v="1"/>
    <x v="255"/>
    <x v="17"/>
    <x v="4"/>
    <n v="131"/>
    <x v="17"/>
    <n v="3"/>
    <x v="2"/>
    <n v="48"/>
    <x v="75"/>
    <n v="542712"/>
    <n v="1140"/>
    <n v="19"/>
    <n v="622"/>
    <n v="337566864"/>
  </r>
  <r>
    <x v="532"/>
    <x v="9"/>
    <x v="1"/>
    <x v="213"/>
    <x v="0"/>
    <x v="0"/>
    <n v="119"/>
    <x v="1"/>
    <n v="1"/>
    <x v="0"/>
    <n v="118"/>
    <x v="88"/>
    <n v="503269"/>
    <n v="4857"/>
    <n v="80.95"/>
    <n v="380"/>
    <n v="191242220"/>
  </r>
  <r>
    <x v="532"/>
    <x v="9"/>
    <x v="1"/>
    <x v="214"/>
    <x v="27"/>
    <x v="3"/>
    <n v="122"/>
    <x v="7"/>
    <n v="2"/>
    <x v="1"/>
    <n v="53"/>
    <x v="116"/>
    <n v="453222"/>
    <n v="3393"/>
    <n v="56.55"/>
    <n v="416"/>
    <n v="188540352"/>
  </r>
  <r>
    <x v="532"/>
    <x v="9"/>
    <x v="1"/>
    <x v="69"/>
    <x v="8"/>
    <x v="2"/>
    <n v="127"/>
    <x v="8"/>
    <n v="2"/>
    <x v="1"/>
    <n v="18"/>
    <x v="39"/>
    <n v="338871"/>
    <n v="107"/>
    <n v="1.7833333333333334"/>
    <n v="359"/>
    <n v="121654689"/>
  </r>
  <r>
    <x v="532"/>
    <x v="9"/>
    <x v="1"/>
    <x v="116"/>
    <x v="19"/>
    <x v="4"/>
    <n v="132"/>
    <x v="18"/>
    <n v="2"/>
    <x v="1"/>
    <n v="197"/>
    <x v="155"/>
    <n v="338663"/>
    <n v="3383"/>
    <n v="56.383333333333333"/>
    <n v="664"/>
    <n v="224872232"/>
  </r>
  <r>
    <x v="532"/>
    <x v="9"/>
    <x v="1"/>
    <x v="303"/>
    <x v="19"/>
    <x v="4"/>
    <n v="122"/>
    <x v="7"/>
    <n v="2"/>
    <x v="1"/>
    <n v="203"/>
    <x v="225"/>
    <n v="325706"/>
    <n v="4481"/>
    <n v="74.683333333333337"/>
    <n v="541"/>
    <n v="176206946"/>
  </r>
  <r>
    <x v="532"/>
    <x v="9"/>
    <x v="1"/>
    <x v="200"/>
    <x v="26"/>
    <x v="2"/>
    <n v="127"/>
    <x v="8"/>
    <n v="2"/>
    <x v="1"/>
    <n v="38"/>
    <x v="90"/>
    <n v="312680"/>
    <n v="217"/>
    <n v="3.6166666666666667"/>
    <n v="286"/>
    <n v="89426480"/>
  </r>
  <r>
    <x v="532"/>
    <x v="9"/>
    <x v="1"/>
    <x v="9"/>
    <x v="0"/>
    <x v="3"/>
    <n v="114"/>
    <x v="9"/>
    <n v="3"/>
    <x v="2"/>
    <n v="123"/>
    <x v="61"/>
    <n v="279123"/>
    <n v="2125"/>
    <n v="35.416666666666664"/>
    <n v="484"/>
    <n v="135095532"/>
  </r>
  <r>
    <x v="532"/>
    <x v="9"/>
    <x v="1"/>
    <x v="256"/>
    <x v="8"/>
    <x v="5"/>
    <n v="126"/>
    <x v="10"/>
    <n v="2"/>
    <x v="1"/>
    <n v="255"/>
    <x v="127"/>
    <n v="248401"/>
    <n v="3476"/>
    <n v="57.93333333333333"/>
    <n v="505"/>
    <n v="125442505"/>
  </r>
  <r>
    <x v="532"/>
    <x v="9"/>
    <x v="1"/>
    <x v="200"/>
    <x v="16"/>
    <x v="4"/>
    <n v="130"/>
    <x v="19"/>
    <n v="2"/>
    <x v="1"/>
    <n v="83"/>
    <x v="201"/>
    <n v="227448"/>
    <n v="3963"/>
    <n v="66.05"/>
    <n v="351"/>
    <n v="79834248"/>
  </r>
  <r>
    <x v="532"/>
    <x v="9"/>
    <x v="1"/>
    <x v="182"/>
    <x v="14"/>
    <x v="3"/>
    <n v="119"/>
    <x v="1"/>
    <n v="3"/>
    <x v="2"/>
    <n v="2"/>
    <x v="77"/>
    <n v="193620"/>
    <n v="4993"/>
    <n v="83.216666666666669"/>
    <n v="445"/>
    <n v="86160900"/>
  </r>
  <r>
    <x v="532"/>
    <x v="9"/>
    <x v="1"/>
    <x v="99"/>
    <x v="26"/>
    <x v="4"/>
    <n v="119"/>
    <x v="1"/>
    <n v="1"/>
    <x v="0"/>
    <n v="42"/>
    <x v="35"/>
    <n v="188508"/>
    <n v="2647"/>
    <n v="44.116666666666667"/>
    <n v="338"/>
    <n v="63715704"/>
  </r>
  <r>
    <x v="532"/>
    <x v="9"/>
    <x v="1"/>
    <x v="150"/>
    <x v="3"/>
    <x v="4"/>
    <n v="126"/>
    <x v="10"/>
    <n v="2"/>
    <x v="1"/>
    <n v="251"/>
    <x v="108"/>
    <n v="107101"/>
    <n v="1798"/>
    <n v="29.966666666666665"/>
    <n v="640"/>
    <n v="68544640"/>
  </r>
  <r>
    <x v="532"/>
    <x v="9"/>
    <x v="1"/>
    <x v="284"/>
    <x v="6"/>
    <x v="2"/>
    <n v="131"/>
    <x v="17"/>
    <n v="1"/>
    <x v="0"/>
    <n v="164"/>
    <x v="148"/>
    <n v="99359"/>
    <n v="4217"/>
    <n v="70.283333333333331"/>
    <n v="607"/>
    <n v="60310913"/>
  </r>
  <r>
    <x v="532"/>
    <x v="9"/>
    <x v="1"/>
    <x v="153"/>
    <x v="18"/>
    <x v="4"/>
    <n v="127"/>
    <x v="8"/>
    <n v="1"/>
    <x v="0"/>
    <n v="154"/>
    <x v="3"/>
    <n v="81460"/>
    <n v="2728"/>
    <n v="45.466666666666669"/>
    <n v="658"/>
    <n v="53600680"/>
  </r>
  <r>
    <x v="532"/>
    <x v="9"/>
    <x v="1"/>
    <x v="216"/>
    <x v="15"/>
    <x v="2"/>
    <n v="133"/>
    <x v="5"/>
    <n v="3"/>
    <x v="2"/>
    <n v="154"/>
    <x v="3"/>
    <n v="50130"/>
    <n v="750"/>
    <n v="12.5"/>
    <n v="435"/>
    <n v="21806550"/>
  </r>
  <r>
    <x v="532"/>
    <x v="9"/>
    <x v="1"/>
    <x v="142"/>
    <x v="22"/>
    <x v="3"/>
    <n v="123"/>
    <x v="15"/>
    <n v="1"/>
    <x v="0"/>
    <n v="250"/>
    <x v="223"/>
    <n v="17092"/>
    <n v="1814"/>
    <n v="30.233333333333334"/>
    <n v="315"/>
    <n v="5383980"/>
  </r>
  <r>
    <x v="532"/>
    <x v="9"/>
    <x v="1"/>
    <x v="268"/>
    <x v="24"/>
    <x v="5"/>
    <n v="123"/>
    <x v="15"/>
    <n v="3"/>
    <x v="2"/>
    <n v="244"/>
    <x v="164"/>
    <n v="10452"/>
    <n v="502"/>
    <n v="8.3666666666666671"/>
    <n v="625"/>
    <n v="6532500"/>
  </r>
  <r>
    <x v="532"/>
    <x v="9"/>
    <x v="1"/>
    <x v="49"/>
    <x v="10"/>
    <x v="4"/>
    <n v="125"/>
    <x v="2"/>
    <n v="3"/>
    <x v="2"/>
    <n v="248"/>
    <x v="243"/>
    <n v="1394"/>
    <n v="320"/>
    <n v="5.333333333333333"/>
    <n v="549"/>
    <n v="765306"/>
  </r>
  <r>
    <x v="533"/>
    <x v="9"/>
    <x v="1"/>
    <x v="180"/>
    <x v="23"/>
    <x v="0"/>
    <n v="130"/>
    <x v="19"/>
    <n v="1"/>
    <x v="0"/>
    <n v="161"/>
    <x v="110"/>
    <n v="996366"/>
    <n v="1130"/>
    <n v="18.833333333333332"/>
    <n v="333"/>
    <n v="331789878"/>
  </r>
  <r>
    <x v="533"/>
    <x v="9"/>
    <x v="1"/>
    <x v="169"/>
    <x v="13"/>
    <x v="4"/>
    <n v="130"/>
    <x v="19"/>
    <n v="2"/>
    <x v="1"/>
    <n v="175"/>
    <x v="178"/>
    <n v="973041"/>
    <n v="2294"/>
    <n v="38.233333333333334"/>
    <n v="441"/>
    <n v="429111081"/>
  </r>
  <r>
    <x v="533"/>
    <x v="9"/>
    <x v="1"/>
    <x v="47"/>
    <x v="26"/>
    <x v="4"/>
    <n v="128"/>
    <x v="11"/>
    <n v="1"/>
    <x v="0"/>
    <n v="121"/>
    <x v="126"/>
    <n v="828864"/>
    <n v="1512"/>
    <n v="25.2"/>
    <n v="402"/>
    <n v="333203328"/>
  </r>
  <r>
    <x v="533"/>
    <x v="9"/>
    <x v="1"/>
    <x v="97"/>
    <x v="5"/>
    <x v="0"/>
    <n v="129"/>
    <x v="0"/>
    <n v="3"/>
    <x v="2"/>
    <n v="142"/>
    <x v="213"/>
    <n v="729393"/>
    <n v="2585"/>
    <n v="43.083333333333336"/>
    <n v="631"/>
    <n v="460246983"/>
  </r>
  <r>
    <x v="533"/>
    <x v="9"/>
    <x v="1"/>
    <x v="8"/>
    <x v="4"/>
    <x v="4"/>
    <n v="132"/>
    <x v="18"/>
    <n v="3"/>
    <x v="2"/>
    <n v="121"/>
    <x v="126"/>
    <n v="704065"/>
    <n v="3048"/>
    <n v="50.8"/>
    <n v="371"/>
    <n v="261208115"/>
  </r>
  <r>
    <x v="533"/>
    <x v="9"/>
    <x v="1"/>
    <x v="42"/>
    <x v="17"/>
    <x v="0"/>
    <n v="114"/>
    <x v="9"/>
    <n v="2"/>
    <x v="1"/>
    <n v="167"/>
    <x v="8"/>
    <n v="700655"/>
    <n v="3862"/>
    <n v="64.36666666666666"/>
    <n v="498"/>
    <n v="348926190"/>
  </r>
  <r>
    <x v="533"/>
    <x v="9"/>
    <x v="1"/>
    <x v="37"/>
    <x v="3"/>
    <x v="0"/>
    <n v="128"/>
    <x v="11"/>
    <n v="3"/>
    <x v="2"/>
    <n v="209"/>
    <x v="196"/>
    <n v="674518"/>
    <n v="2693"/>
    <n v="44.883333333333333"/>
    <n v="677"/>
    <n v="456648686"/>
  </r>
  <r>
    <x v="533"/>
    <x v="9"/>
    <x v="1"/>
    <x v="150"/>
    <x v="3"/>
    <x v="4"/>
    <n v="118"/>
    <x v="6"/>
    <n v="2"/>
    <x v="1"/>
    <n v="97"/>
    <x v="181"/>
    <n v="652227"/>
    <n v="2032"/>
    <n v="33.866666666666667"/>
    <n v="506"/>
    <n v="330026862"/>
  </r>
  <r>
    <x v="533"/>
    <x v="9"/>
    <x v="1"/>
    <x v="54"/>
    <x v="29"/>
    <x v="3"/>
    <n v="115"/>
    <x v="20"/>
    <n v="2"/>
    <x v="1"/>
    <n v="234"/>
    <x v="78"/>
    <n v="492622"/>
    <n v="611"/>
    <n v="10.183333333333334"/>
    <n v="557"/>
    <n v="274390454"/>
  </r>
  <r>
    <x v="533"/>
    <x v="9"/>
    <x v="1"/>
    <x v="218"/>
    <x v="25"/>
    <x v="0"/>
    <n v="119"/>
    <x v="1"/>
    <n v="1"/>
    <x v="0"/>
    <n v="226"/>
    <x v="179"/>
    <n v="453387"/>
    <n v="2921"/>
    <n v="48.68333333333333"/>
    <n v="615"/>
    <n v="278833005"/>
  </r>
  <r>
    <x v="533"/>
    <x v="9"/>
    <x v="1"/>
    <x v="2"/>
    <x v="25"/>
    <x v="3"/>
    <n v="117"/>
    <x v="12"/>
    <n v="1"/>
    <x v="0"/>
    <n v="104"/>
    <x v="83"/>
    <n v="452047"/>
    <n v="665"/>
    <n v="11.083333333333334"/>
    <n v="612"/>
    <n v="276652764"/>
  </r>
  <r>
    <x v="533"/>
    <x v="9"/>
    <x v="1"/>
    <x v="166"/>
    <x v="26"/>
    <x v="4"/>
    <n v="124"/>
    <x v="4"/>
    <n v="2"/>
    <x v="1"/>
    <n v="167"/>
    <x v="8"/>
    <n v="404295"/>
    <n v="890"/>
    <n v="14.833333333333334"/>
    <n v="470"/>
    <n v="190018650"/>
  </r>
  <r>
    <x v="533"/>
    <x v="9"/>
    <x v="1"/>
    <x v="0"/>
    <x v="14"/>
    <x v="4"/>
    <n v="133"/>
    <x v="5"/>
    <n v="2"/>
    <x v="1"/>
    <n v="24"/>
    <x v="119"/>
    <n v="382685"/>
    <n v="1805"/>
    <n v="30.083333333333332"/>
    <n v="503"/>
    <n v="192490555"/>
  </r>
  <r>
    <x v="533"/>
    <x v="9"/>
    <x v="1"/>
    <x v="84"/>
    <x v="11"/>
    <x v="0"/>
    <n v="122"/>
    <x v="7"/>
    <n v="2"/>
    <x v="1"/>
    <n v="131"/>
    <x v="194"/>
    <n v="358193"/>
    <n v="2040"/>
    <n v="34"/>
    <n v="420"/>
    <n v="150441060"/>
  </r>
  <r>
    <x v="533"/>
    <x v="9"/>
    <x v="1"/>
    <x v="76"/>
    <x v="13"/>
    <x v="0"/>
    <n v="125"/>
    <x v="2"/>
    <n v="2"/>
    <x v="1"/>
    <n v="180"/>
    <x v="198"/>
    <n v="265975"/>
    <n v="4859"/>
    <n v="80.983333333333334"/>
    <n v="641"/>
    <n v="170489975"/>
  </r>
  <r>
    <x v="533"/>
    <x v="9"/>
    <x v="1"/>
    <x v="49"/>
    <x v="1"/>
    <x v="4"/>
    <n v="132"/>
    <x v="18"/>
    <n v="2"/>
    <x v="1"/>
    <n v="149"/>
    <x v="227"/>
    <n v="261372"/>
    <n v="1701"/>
    <n v="28.35"/>
    <n v="319"/>
    <n v="83377668"/>
  </r>
  <r>
    <x v="533"/>
    <x v="9"/>
    <x v="1"/>
    <x v="26"/>
    <x v="21"/>
    <x v="4"/>
    <n v="129"/>
    <x v="0"/>
    <n v="2"/>
    <x v="1"/>
    <n v="220"/>
    <x v="104"/>
    <n v="235405"/>
    <n v="3338"/>
    <n v="55.633333333333333"/>
    <n v="361"/>
    <n v="84981205"/>
  </r>
  <r>
    <x v="533"/>
    <x v="9"/>
    <x v="1"/>
    <x v="273"/>
    <x v="8"/>
    <x v="0"/>
    <n v="123"/>
    <x v="15"/>
    <n v="2"/>
    <x v="1"/>
    <n v="176"/>
    <x v="55"/>
    <n v="175071"/>
    <n v="4500"/>
    <n v="75"/>
    <n v="595"/>
    <n v="104167245"/>
  </r>
  <r>
    <x v="533"/>
    <x v="9"/>
    <x v="1"/>
    <x v="71"/>
    <x v="25"/>
    <x v="0"/>
    <n v="129"/>
    <x v="0"/>
    <n v="2"/>
    <x v="1"/>
    <n v="158"/>
    <x v="86"/>
    <n v="141682"/>
    <n v="2202"/>
    <n v="36.700000000000003"/>
    <n v="550"/>
    <n v="77925100"/>
  </r>
  <r>
    <x v="533"/>
    <x v="9"/>
    <x v="1"/>
    <x v="151"/>
    <x v="23"/>
    <x v="4"/>
    <n v="127"/>
    <x v="8"/>
    <n v="2"/>
    <x v="1"/>
    <n v="114"/>
    <x v="41"/>
    <n v="62503"/>
    <n v="4854"/>
    <n v="80.900000000000006"/>
    <n v="480"/>
    <n v="30001440"/>
  </r>
  <r>
    <x v="533"/>
    <x v="9"/>
    <x v="1"/>
    <x v="31"/>
    <x v="19"/>
    <x v="3"/>
    <n v="118"/>
    <x v="6"/>
    <n v="2"/>
    <x v="1"/>
    <n v="155"/>
    <x v="73"/>
    <n v="55224"/>
    <n v="2501"/>
    <n v="41.68333333333333"/>
    <n v="563"/>
    <n v="31091112"/>
  </r>
  <r>
    <x v="533"/>
    <x v="9"/>
    <x v="1"/>
    <x v="288"/>
    <x v="7"/>
    <x v="0"/>
    <n v="127"/>
    <x v="8"/>
    <n v="2"/>
    <x v="1"/>
    <n v="196"/>
    <x v="112"/>
    <n v="8972"/>
    <n v="1904"/>
    <n v="31.733333333333334"/>
    <n v="676"/>
    <n v="6065072"/>
  </r>
  <r>
    <x v="534"/>
    <x v="9"/>
    <x v="1"/>
    <x v="48"/>
    <x v="25"/>
    <x v="4"/>
    <n v="130"/>
    <x v="19"/>
    <n v="2"/>
    <x v="1"/>
    <n v="67"/>
    <x v="263"/>
    <n v="802491"/>
    <n v="4513"/>
    <n v="75.216666666666669"/>
    <n v="668"/>
    <n v="536063988"/>
  </r>
  <r>
    <x v="534"/>
    <x v="9"/>
    <x v="1"/>
    <x v="268"/>
    <x v="15"/>
    <x v="4"/>
    <n v="119"/>
    <x v="1"/>
    <n v="3"/>
    <x v="2"/>
    <n v="188"/>
    <x v="34"/>
    <n v="756701"/>
    <n v="1916"/>
    <n v="31.933333333333334"/>
    <n v="539"/>
    <n v="407861839"/>
  </r>
  <r>
    <x v="534"/>
    <x v="9"/>
    <x v="1"/>
    <x v="179"/>
    <x v="16"/>
    <x v="3"/>
    <n v="133"/>
    <x v="5"/>
    <n v="3"/>
    <x v="2"/>
    <n v="134"/>
    <x v="180"/>
    <n v="445068"/>
    <n v="424"/>
    <n v="7.0666666666666664"/>
    <n v="402"/>
    <n v="178917336"/>
  </r>
  <r>
    <x v="534"/>
    <x v="9"/>
    <x v="1"/>
    <x v="129"/>
    <x v="26"/>
    <x v="3"/>
    <n v="130"/>
    <x v="19"/>
    <n v="3"/>
    <x v="2"/>
    <n v="205"/>
    <x v="44"/>
    <n v="131190"/>
    <n v="1519"/>
    <n v="25.316666666666666"/>
    <n v="694"/>
    <n v="91045860"/>
  </r>
  <r>
    <x v="535"/>
    <x v="9"/>
    <x v="1"/>
    <x v="55"/>
    <x v="21"/>
    <x v="4"/>
    <n v="131"/>
    <x v="17"/>
    <n v="1"/>
    <x v="0"/>
    <n v="20"/>
    <x v="87"/>
    <n v="964497"/>
    <n v="2624"/>
    <n v="43.733333333333334"/>
    <n v="583"/>
    <n v="562301751"/>
  </r>
  <r>
    <x v="535"/>
    <x v="9"/>
    <x v="1"/>
    <x v="54"/>
    <x v="10"/>
    <x v="4"/>
    <n v="113"/>
    <x v="14"/>
    <n v="3"/>
    <x v="2"/>
    <n v="154"/>
    <x v="3"/>
    <n v="671958"/>
    <n v="2546"/>
    <n v="42.43333333333333"/>
    <n v="452"/>
    <n v="303725016"/>
  </r>
  <r>
    <x v="535"/>
    <x v="9"/>
    <x v="1"/>
    <x v="240"/>
    <x v="28"/>
    <x v="4"/>
    <n v="115"/>
    <x v="20"/>
    <n v="2"/>
    <x v="1"/>
    <n v="68"/>
    <x v="217"/>
    <n v="4530"/>
    <n v="4647"/>
    <n v="77.45"/>
    <n v="496"/>
    <n v="2246880"/>
  </r>
  <r>
    <x v="536"/>
    <x v="9"/>
    <x v="1"/>
    <x v="120"/>
    <x v="8"/>
    <x v="4"/>
    <n v="130"/>
    <x v="19"/>
    <n v="1"/>
    <x v="0"/>
    <n v="157"/>
    <x v="233"/>
    <n v="873627"/>
    <n v="3305"/>
    <n v="55.083333333333336"/>
    <n v="482"/>
    <n v="421088214"/>
  </r>
  <r>
    <x v="536"/>
    <x v="9"/>
    <x v="1"/>
    <x v="124"/>
    <x v="25"/>
    <x v="4"/>
    <n v="119"/>
    <x v="1"/>
    <n v="3"/>
    <x v="2"/>
    <n v="20"/>
    <x v="87"/>
    <n v="515028"/>
    <n v="694"/>
    <n v="11.566666666666666"/>
    <n v="558"/>
    <n v="287385624"/>
  </r>
  <r>
    <x v="536"/>
    <x v="9"/>
    <x v="1"/>
    <x v="228"/>
    <x v="14"/>
    <x v="4"/>
    <n v="115"/>
    <x v="20"/>
    <n v="2"/>
    <x v="1"/>
    <n v="230"/>
    <x v="249"/>
    <n v="415547"/>
    <n v="1126"/>
    <n v="18.766666666666666"/>
    <n v="414"/>
    <n v="172036458"/>
  </r>
  <r>
    <x v="536"/>
    <x v="9"/>
    <x v="1"/>
    <x v="180"/>
    <x v="29"/>
    <x v="4"/>
    <n v="133"/>
    <x v="5"/>
    <n v="2"/>
    <x v="1"/>
    <n v="110"/>
    <x v="17"/>
    <n v="373208"/>
    <n v="3085"/>
    <n v="51.416666666666664"/>
    <n v="451"/>
    <n v="168316808"/>
  </r>
  <r>
    <x v="536"/>
    <x v="9"/>
    <x v="1"/>
    <x v="262"/>
    <x v="24"/>
    <x v="3"/>
    <n v="112"/>
    <x v="16"/>
    <n v="1"/>
    <x v="0"/>
    <n v="263"/>
    <x v="107"/>
    <n v="349564"/>
    <n v="1712"/>
    <n v="28.533333333333335"/>
    <n v="375"/>
    <n v="131086500"/>
  </r>
  <r>
    <x v="536"/>
    <x v="9"/>
    <x v="1"/>
    <x v="202"/>
    <x v="18"/>
    <x v="0"/>
    <n v="124"/>
    <x v="4"/>
    <n v="2"/>
    <x v="1"/>
    <n v="81"/>
    <x v="157"/>
    <n v="317146"/>
    <n v="2068"/>
    <n v="34.466666666666669"/>
    <n v="643"/>
    <n v="203924878"/>
  </r>
  <r>
    <x v="537"/>
    <x v="9"/>
    <x v="1"/>
    <x v="260"/>
    <x v="10"/>
    <x v="4"/>
    <n v="119"/>
    <x v="1"/>
    <n v="1"/>
    <x v="0"/>
    <n v="202"/>
    <x v="186"/>
    <n v="986790"/>
    <n v="1687"/>
    <n v="28.116666666666667"/>
    <n v="680"/>
    <n v="671017200"/>
  </r>
  <r>
    <x v="537"/>
    <x v="9"/>
    <x v="1"/>
    <x v="185"/>
    <x v="17"/>
    <x v="5"/>
    <n v="114"/>
    <x v="9"/>
    <n v="3"/>
    <x v="2"/>
    <n v="203"/>
    <x v="225"/>
    <n v="982091"/>
    <n v="1055"/>
    <n v="17.583333333333332"/>
    <n v="353"/>
    <n v="346678123"/>
  </r>
  <r>
    <x v="537"/>
    <x v="9"/>
    <x v="1"/>
    <x v="239"/>
    <x v="3"/>
    <x v="0"/>
    <n v="113"/>
    <x v="14"/>
    <n v="3"/>
    <x v="2"/>
    <n v="104"/>
    <x v="83"/>
    <n v="969072"/>
    <n v="1733"/>
    <n v="28.883333333333333"/>
    <n v="485"/>
    <n v="469999920"/>
  </r>
  <r>
    <x v="537"/>
    <x v="9"/>
    <x v="1"/>
    <x v="302"/>
    <x v="4"/>
    <x v="3"/>
    <n v="133"/>
    <x v="5"/>
    <n v="3"/>
    <x v="2"/>
    <n v="228"/>
    <x v="144"/>
    <n v="964772"/>
    <n v="3459"/>
    <n v="57.65"/>
    <n v="312"/>
    <n v="301008864"/>
  </r>
  <r>
    <x v="537"/>
    <x v="9"/>
    <x v="1"/>
    <x v="9"/>
    <x v="19"/>
    <x v="3"/>
    <n v="121"/>
    <x v="21"/>
    <n v="1"/>
    <x v="0"/>
    <n v="36"/>
    <x v="229"/>
    <n v="903452"/>
    <n v="2866"/>
    <n v="47.766666666666666"/>
    <n v="319"/>
    <n v="288201188"/>
  </r>
  <r>
    <x v="537"/>
    <x v="9"/>
    <x v="1"/>
    <x v="91"/>
    <x v="26"/>
    <x v="4"/>
    <n v="125"/>
    <x v="2"/>
    <n v="1"/>
    <x v="0"/>
    <n v="112"/>
    <x v="158"/>
    <n v="798351"/>
    <n v="3060"/>
    <n v="51"/>
    <n v="408"/>
    <n v="325727208"/>
  </r>
  <r>
    <x v="537"/>
    <x v="9"/>
    <x v="1"/>
    <x v="266"/>
    <x v="9"/>
    <x v="5"/>
    <n v="126"/>
    <x v="10"/>
    <n v="2"/>
    <x v="1"/>
    <n v="47"/>
    <x v="170"/>
    <n v="796579"/>
    <n v="4701"/>
    <n v="78.349999999999994"/>
    <n v="643"/>
    <n v="512200297"/>
  </r>
  <r>
    <x v="537"/>
    <x v="9"/>
    <x v="1"/>
    <x v="238"/>
    <x v="10"/>
    <x v="4"/>
    <n v="132"/>
    <x v="18"/>
    <n v="3"/>
    <x v="2"/>
    <n v="47"/>
    <x v="170"/>
    <n v="758902"/>
    <n v="1189"/>
    <n v="19.816666666666666"/>
    <n v="627"/>
    <n v="475831554"/>
  </r>
  <r>
    <x v="537"/>
    <x v="9"/>
    <x v="1"/>
    <x v="258"/>
    <x v="28"/>
    <x v="4"/>
    <n v="115"/>
    <x v="20"/>
    <n v="1"/>
    <x v="0"/>
    <n v="26"/>
    <x v="182"/>
    <n v="752649"/>
    <n v="3727"/>
    <n v="62.116666666666667"/>
    <n v="430"/>
    <n v="323639070"/>
  </r>
  <r>
    <x v="537"/>
    <x v="9"/>
    <x v="1"/>
    <x v="199"/>
    <x v="4"/>
    <x v="4"/>
    <n v="116"/>
    <x v="13"/>
    <n v="2"/>
    <x v="1"/>
    <n v="249"/>
    <x v="121"/>
    <n v="739456"/>
    <n v="3431"/>
    <n v="57.18333333333333"/>
    <n v="294"/>
    <n v="217400064"/>
  </r>
  <r>
    <x v="537"/>
    <x v="9"/>
    <x v="1"/>
    <x v="15"/>
    <x v="21"/>
    <x v="1"/>
    <n v="128"/>
    <x v="11"/>
    <n v="2"/>
    <x v="1"/>
    <n v="237"/>
    <x v="152"/>
    <n v="722473"/>
    <n v="2936"/>
    <n v="48.93333333333333"/>
    <n v="641"/>
    <n v="463105193"/>
  </r>
  <r>
    <x v="537"/>
    <x v="9"/>
    <x v="1"/>
    <x v="86"/>
    <x v="24"/>
    <x v="4"/>
    <n v="117"/>
    <x v="12"/>
    <n v="1"/>
    <x v="0"/>
    <n v="4"/>
    <x v="100"/>
    <n v="696772"/>
    <n v="1164"/>
    <n v="19.399999999999999"/>
    <n v="637"/>
    <n v="443843764"/>
  </r>
  <r>
    <x v="537"/>
    <x v="9"/>
    <x v="1"/>
    <x v="183"/>
    <x v="11"/>
    <x v="4"/>
    <n v="119"/>
    <x v="1"/>
    <n v="2"/>
    <x v="1"/>
    <n v="236"/>
    <x v="93"/>
    <n v="571736"/>
    <n v="4479"/>
    <n v="74.650000000000006"/>
    <n v="614"/>
    <n v="351045904"/>
  </r>
  <r>
    <x v="537"/>
    <x v="9"/>
    <x v="1"/>
    <x v="24"/>
    <x v="12"/>
    <x v="4"/>
    <n v="121"/>
    <x v="21"/>
    <n v="2"/>
    <x v="1"/>
    <n v="178"/>
    <x v="216"/>
    <n v="553576"/>
    <n v="66"/>
    <n v="1.1000000000000001"/>
    <n v="283"/>
    <n v="156662008"/>
  </r>
  <r>
    <x v="537"/>
    <x v="9"/>
    <x v="1"/>
    <x v="265"/>
    <x v="24"/>
    <x v="4"/>
    <n v="133"/>
    <x v="5"/>
    <n v="1"/>
    <x v="0"/>
    <n v="222"/>
    <x v="244"/>
    <n v="476989"/>
    <n v="3508"/>
    <n v="58.466666666666669"/>
    <n v="524"/>
    <n v="249942236"/>
  </r>
  <r>
    <x v="537"/>
    <x v="9"/>
    <x v="1"/>
    <x v="245"/>
    <x v="1"/>
    <x v="0"/>
    <n v="117"/>
    <x v="12"/>
    <n v="1"/>
    <x v="0"/>
    <n v="152"/>
    <x v="207"/>
    <n v="464323"/>
    <n v="4664"/>
    <n v="77.733333333333334"/>
    <n v="329"/>
    <n v="152762267"/>
  </r>
  <r>
    <x v="537"/>
    <x v="9"/>
    <x v="1"/>
    <x v="34"/>
    <x v="1"/>
    <x v="5"/>
    <n v="117"/>
    <x v="12"/>
    <n v="1"/>
    <x v="0"/>
    <n v="268"/>
    <x v="253"/>
    <n v="409145"/>
    <n v="716"/>
    <n v="11.933333333333334"/>
    <n v="484"/>
    <n v="198026180"/>
  </r>
  <r>
    <x v="537"/>
    <x v="9"/>
    <x v="1"/>
    <x v="255"/>
    <x v="18"/>
    <x v="4"/>
    <n v="129"/>
    <x v="0"/>
    <n v="1"/>
    <x v="0"/>
    <n v="42"/>
    <x v="35"/>
    <n v="393001"/>
    <n v="2716"/>
    <n v="45.266666666666666"/>
    <n v="662"/>
    <n v="260166662"/>
  </r>
  <r>
    <x v="537"/>
    <x v="9"/>
    <x v="1"/>
    <x v="299"/>
    <x v="15"/>
    <x v="4"/>
    <n v="126"/>
    <x v="10"/>
    <n v="3"/>
    <x v="2"/>
    <n v="153"/>
    <x v="147"/>
    <n v="327288"/>
    <n v="4564"/>
    <n v="76.066666666666663"/>
    <n v="606"/>
    <n v="198336528"/>
  </r>
  <r>
    <x v="537"/>
    <x v="9"/>
    <x v="1"/>
    <x v="119"/>
    <x v="5"/>
    <x v="4"/>
    <n v="113"/>
    <x v="14"/>
    <n v="2"/>
    <x v="1"/>
    <n v="32"/>
    <x v="31"/>
    <n v="275076"/>
    <n v="58"/>
    <n v="0.96666666666666667"/>
    <n v="329"/>
    <n v="90500004"/>
  </r>
  <r>
    <x v="537"/>
    <x v="9"/>
    <x v="1"/>
    <x v="1"/>
    <x v="1"/>
    <x v="5"/>
    <n v="124"/>
    <x v="4"/>
    <n v="2"/>
    <x v="1"/>
    <n v="159"/>
    <x v="139"/>
    <n v="232647"/>
    <n v="955"/>
    <n v="15.916666666666666"/>
    <n v="405"/>
    <n v="94222035"/>
  </r>
  <r>
    <x v="537"/>
    <x v="9"/>
    <x v="1"/>
    <x v="114"/>
    <x v="20"/>
    <x v="4"/>
    <n v="122"/>
    <x v="7"/>
    <n v="2"/>
    <x v="1"/>
    <n v="49"/>
    <x v="154"/>
    <n v="142925"/>
    <n v="4550"/>
    <n v="75.833333333333329"/>
    <n v="619"/>
    <n v="88470575"/>
  </r>
  <r>
    <x v="537"/>
    <x v="9"/>
    <x v="1"/>
    <x v="258"/>
    <x v="23"/>
    <x v="4"/>
    <n v="122"/>
    <x v="7"/>
    <n v="3"/>
    <x v="2"/>
    <n v="233"/>
    <x v="218"/>
    <n v="136026"/>
    <n v="1858"/>
    <n v="30.966666666666665"/>
    <n v="553"/>
    <n v="75222378"/>
  </r>
  <r>
    <x v="537"/>
    <x v="9"/>
    <x v="1"/>
    <x v="109"/>
    <x v="7"/>
    <x v="3"/>
    <n v="132"/>
    <x v="18"/>
    <n v="1"/>
    <x v="0"/>
    <n v="225"/>
    <x v="203"/>
    <n v="83086"/>
    <n v="2613"/>
    <n v="43.55"/>
    <n v="298"/>
    <n v="24759628"/>
  </r>
  <r>
    <x v="537"/>
    <x v="9"/>
    <x v="1"/>
    <x v="267"/>
    <x v="16"/>
    <x v="4"/>
    <n v="115"/>
    <x v="20"/>
    <n v="1"/>
    <x v="0"/>
    <n v="60"/>
    <x v="242"/>
    <n v="78826"/>
    <n v="1701"/>
    <n v="28.35"/>
    <n v="555"/>
    <n v="43748430"/>
  </r>
  <r>
    <x v="537"/>
    <x v="9"/>
    <x v="1"/>
    <x v="207"/>
    <x v="14"/>
    <x v="4"/>
    <n v="113"/>
    <x v="14"/>
    <n v="2"/>
    <x v="1"/>
    <n v="188"/>
    <x v="34"/>
    <n v="76674"/>
    <n v="410"/>
    <n v="6.833333333333333"/>
    <n v="658"/>
    <n v="50451492"/>
  </r>
  <r>
    <x v="537"/>
    <x v="9"/>
    <x v="1"/>
    <x v="317"/>
    <x v="4"/>
    <x v="4"/>
    <n v="132"/>
    <x v="18"/>
    <n v="2"/>
    <x v="1"/>
    <n v="13"/>
    <x v="200"/>
    <n v="72703"/>
    <n v="4475"/>
    <n v="74.583333333333329"/>
    <n v="594"/>
    <n v="43185582"/>
  </r>
  <r>
    <x v="537"/>
    <x v="9"/>
    <x v="1"/>
    <x v="26"/>
    <x v="22"/>
    <x v="4"/>
    <n v="125"/>
    <x v="2"/>
    <n v="1"/>
    <x v="0"/>
    <n v="166"/>
    <x v="0"/>
    <n v="72142"/>
    <n v="3049"/>
    <n v="50.81666666666667"/>
    <n v="571"/>
    <n v="41193082"/>
  </r>
  <r>
    <x v="537"/>
    <x v="9"/>
    <x v="1"/>
    <x v="30"/>
    <x v="20"/>
    <x v="4"/>
    <n v="118"/>
    <x v="6"/>
    <n v="1"/>
    <x v="0"/>
    <n v="87"/>
    <x v="122"/>
    <n v="62138"/>
    <n v="1154"/>
    <n v="19.233333333333334"/>
    <n v="689"/>
    <n v="42813082"/>
  </r>
  <r>
    <x v="537"/>
    <x v="9"/>
    <x v="1"/>
    <x v="204"/>
    <x v="29"/>
    <x v="4"/>
    <n v="114"/>
    <x v="9"/>
    <n v="1"/>
    <x v="0"/>
    <n v="175"/>
    <x v="178"/>
    <n v="29134"/>
    <n v="3747"/>
    <n v="62.45"/>
    <n v="656"/>
    <n v="19111904"/>
  </r>
  <r>
    <x v="537"/>
    <x v="9"/>
    <x v="1"/>
    <x v="280"/>
    <x v="27"/>
    <x v="5"/>
    <n v="117"/>
    <x v="12"/>
    <n v="2"/>
    <x v="1"/>
    <n v="108"/>
    <x v="214"/>
    <n v="5101"/>
    <n v="3031"/>
    <n v="50.516666666666666"/>
    <n v="558"/>
    <n v="2846358"/>
  </r>
  <r>
    <x v="538"/>
    <x v="9"/>
    <x v="1"/>
    <x v="270"/>
    <x v="6"/>
    <x v="4"/>
    <n v="129"/>
    <x v="0"/>
    <n v="1"/>
    <x v="0"/>
    <n v="144"/>
    <x v="10"/>
    <n v="968496"/>
    <n v="1489"/>
    <n v="24.816666666666666"/>
    <n v="352"/>
    <n v="340910592"/>
  </r>
  <r>
    <x v="538"/>
    <x v="9"/>
    <x v="1"/>
    <x v="261"/>
    <x v="7"/>
    <x v="1"/>
    <n v="117"/>
    <x v="12"/>
    <n v="3"/>
    <x v="2"/>
    <n v="140"/>
    <x v="123"/>
    <n v="786719"/>
    <n v="3941"/>
    <n v="65.683333333333337"/>
    <n v="360"/>
    <n v="283218840"/>
  </r>
  <r>
    <x v="538"/>
    <x v="9"/>
    <x v="1"/>
    <x v="37"/>
    <x v="24"/>
    <x v="4"/>
    <n v="132"/>
    <x v="18"/>
    <n v="2"/>
    <x v="1"/>
    <n v="21"/>
    <x v="195"/>
    <n v="747953"/>
    <n v="3851"/>
    <n v="64.183333333333337"/>
    <n v="584"/>
    <n v="436804552"/>
  </r>
  <r>
    <x v="538"/>
    <x v="9"/>
    <x v="1"/>
    <x v="157"/>
    <x v="0"/>
    <x v="1"/>
    <n v="120"/>
    <x v="3"/>
    <n v="3"/>
    <x v="2"/>
    <n v="183"/>
    <x v="7"/>
    <n v="685841"/>
    <n v="1178"/>
    <n v="19.633333333333333"/>
    <n v="300"/>
    <n v="205752300"/>
  </r>
  <r>
    <x v="538"/>
    <x v="9"/>
    <x v="1"/>
    <x v="178"/>
    <x v="4"/>
    <x v="3"/>
    <n v="130"/>
    <x v="19"/>
    <n v="2"/>
    <x v="1"/>
    <n v="169"/>
    <x v="5"/>
    <n v="591621"/>
    <n v="3959"/>
    <n v="65.983333333333334"/>
    <n v="581"/>
    <n v="343731801"/>
  </r>
  <r>
    <x v="538"/>
    <x v="9"/>
    <x v="1"/>
    <x v="253"/>
    <x v="1"/>
    <x v="4"/>
    <n v="120"/>
    <x v="3"/>
    <n v="2"/>
    <x v="1"/>
    <n v="75"/>
    <x v="197"/>
    <n v="562050"/>
    <n v="3801"/>
    <n v="63.35"/>
    <n v="526"/>
    <n v="295638300"/>
  </r>
  <r>
    <x v="538"/>
    <x v="9"/>
    <x v="1"/>
    <x v="107"/>
    <x v="20"/>
    <x v="3"/>
    <n v="123"/>
    <x v="15"/>
    <n v="2"/>
    <x v="1"/>
    <n v="226"/>
    <x v="179"/>
    <n v="441697"/>
    <n v="536"/>
    <n v="8.9333333333333336"/>
    <n v="538"/>
    <n v="237632986"/>
  </r>
  <r>
    <x v="538"/>
    <x v="9"/>
    <x v="1"/>
    <x v="14"/>
    <x v="20"/>
    <x v="4"/>
    <n v="116"/>
    <x v="13"/>
    <n v="1"/>
    <x v="0"/>
    <n v="249"/>
    <x v="121"/>
    <n v="304285"/>
    <n v="2303"/>
    <n v="38.383333333333333"/>
    <n v="627"/>
    <n v="190786695"/>
  </r>
  <r>
    <x v="538"/>
    <x v="9"/>
    <x v="1"/>
    <x v="231"/>
    <x v="7"/>
    <x v="4"/>
    <n v="123"/>
    <x v="15"/>
    <n v="3"/>
    <x v="2"/>
    <n v="264"/>
    <x v="9"/>
    <n v="157171"/>
    <n v="3357"/>
    <n v="55.95"/>
    <n v="552"/>
    <n v="86758392"/>
  </r>
  <r>
    <x v="538"/>
    <x v="9"/>
    <x v="1"/>
    <x v="215"/>
    <x v="22"/>
    <x v="4"/>
    <n v="116"/>
    <x v="13"/>
    <n v="1"/>
    <x v="0"/>
    <n v="125"/>
    <x v="205"/>
    <n v="141569"/>
    <n v="2224"/>
    <n v="37.06666666666667"/>
    <n v="630"/>
    <n v="89188470"/>
  </r>
  <r>
    <x v="538"/>
    <x v="9"/>
    <x v="1"/>
    <x v="266"/>
    <x v="13"/>
    <x v="4"/>
    <n v="115"/>
    <x v="20"/>
    <n v="2"/>
    <x v="1"/>
    <n v="102"/>
    <x v="30"/>
    <n v="129324"/>
    <n v="2156"/>
    <n v="35.93333333333333"/>
    <n v="433"/>
    <n v="55997292"/>
  </r>
  <r>
    <x v="538"/>
    <x v="9"/>
    <x v="1"/>
    <x v="254"/>
    <x v="4"/>
    <x v="3"/>
    <n v="130"/>
    <x v="19"/>
    <n v="2"/>
    <x v="1"/>
    <n v="239"/>
    <x v="258"/>
    <n v="31325"/>
    <n v="2046"/>
    <n v="34.1"/>
    <n v="639"/>
    <n v="20016675"/>
  </r>
  <r>
    <x v="539"/>
    <x v="9"/>
    <x v="1"/>
    <x v="13"/>
    <x v="1"/>
    <x v="4"/>
    <n v="116"/>
    <x v="13"/>
    <n v="2"/>
    <x v="1"/>
    <n v="159"/>
    <x v="139"/>
    <n v="886448"/>
    <n v="4731"/>
    <n v="78.849999999999994"/>
    <n v="299"/>
    <n v="265047952"/>
  </r>
  <r>
    <x v="539"/>
    <x v="9"/>
    <x v="1"/>
    <x v="78"/>
    <x v="11"/>
    <x v="4"/>
    <n v="115"/>
    <x v="20"/>
    <n v="2"/>
    <x v="1"/>
    <n v="216"/>
    <x v="89"/>
    <n v="864917"/>
    <n v="565"/>
    <n v="9.4166666666666661"/>
    <n v="590"/>
    <n v="510301030"/>
  </r>
  <r>
    <x v="539"/>
    <x v="9"/>
    <x v="1"/>
    <x v="115"/>
    <x v="7"/>
    <x v="4"/>
    <n v="117"/>
    <x v="12"/>
    <n v="1"/>
    <x v="0"/>
    <n v="26"/>
    <x v="182"/>
    <n v="827175"/>
    <n v="4045"/>
    <n v="67.416666666666671"/>
    <n v="637"/>
    <n v="526910475"/>
  </r>
  <r>
    <x v="539"/>
    <x v="9"/>
    <x v="1"/>
    <x v="186"/>
    <x v="2"/>
    <x v="3"/>
    <n v="123"/>
    <x v="15"/>
    <n v="3"/>
    <x v="2"/>
    <n v="154"/>
    <x v="3"/>
    <n v="786170"/>
    <n v="161"/>
    <n v="2.6833333333333331"/>
    <n v="351"/>
    <n v="275945670"/>
  </r>
  <r>
    <x v="539"/>
    <x v="9"/>
    <x v="1"/>
    <x v="76"/>
    <x v="6"/>
    <x v="4"/>
    <n v="131"/>
    <x v="17"/>
    <n v="1"/>
    <x v="0"/>
    <n v="156"/>
    <x v="261"/>
    <n v="764930"/>
    <n v="2674"/>
    <n v="44.56666666666667"/>
    <n v="697"/>
    <n v="533156210"/>
  </r>
  <r>
    <x v="539"/>
    <x v="9"/>
    <x v="1"/>
    <x v="139"/>
    <x v="14"/>
    <x v="2"/>
    <n v="133"/>
    <x v="5"/>
    <n v="3"/>
    <x v="2"/>
    <n v="14"/>
    <x v="204"/>
    <n v="737645"/>
    <n v="1491"/>
    <n v="24.85"/>
    <n v="341"/>
    <n v="251536945"/>
  </r>
  <r>
    <x v="539"/>
    <x v="9"/>
    <x v="1"/>
    <x v="195"/>
    <x v="18"/>
    <x v="0"/>
    <n v="119"/>
    <x v="1"/>
    <n v="1"/>
    <x v="0"/>
    <n v="36"/>
    <x v="229"/>
    <n v="686631"/>
    <n v="4810"/>
    <n v="80.166666666666671"/>
    <n v="374"/>
    <n v="256799994"/>
  </r>
  <r>
    <x v="539"/>
    <x v="9"/>
    <x v="1"/>
    <x v="111"/>
    <x v="16"/>
    <x v="4"/>
    <n v="131"/>
    <x v="17"/>
    <n v="3"/>
    <x v="2"/>
    <n v="52"/>
    <x v="228"/>
    <n v="653663"/>
    <n v="3985"/>
    <n v="66.416666666666671"/>
    <n v="661"/>
    <n v="432071243"/>
  </r>
  <r>
    <x v="539"/>
    <x v="9"/>
    <x v="1"/>
    <x v="79"/>
    <x v="23"/>
    <x v="2"/>
    <n v="112"/>
    <x v="16"/>
    <n v="2"/>
    <x v="1"/>
    <n v="209"/>
    <x v="196"/>
    <n v="585340"/>
    <n v="3283"/>
    <n v="54.716666666666669"/>
    <n v="437"/>
    <n v="255793580"/>
  </r>
  <r>
    <x v="539"/>
    <x v="9"/>
    <x v="1"/>
    <x v="135"/>
    <x v="3"/>
    <x v="4"/>
    <n v="126"/>
    <x v="10"/>
    <n v="2"/>
    <x v="1"/>
    <n v="175"/>
    <x v="178"/>
    <n v="539159"/>
    <n v="1881"/>
    <n v="31.35"/>
    <n v="446"/>
    <n v="240464914"/>
  </r>
  <r>
    <x v="539"/>
    <x v="9"/>
    <x v="1"/>
    <x v="304"/>
    <x v="13"/>
    <x v="0"/>
    <n v="123"/>
    <x v="15"/>
    <n v="3"/>
    <x v="2"/>
    <n v="224"/>
    <x v="140"/>
    <n v="458671"/>
    <n v="4052"/>
    <n v="67.533333333333331"/>
    <n v="521"/>
    <n v="238967591"/>
  </r>
  <r>
    <x v="539"/>
    <x v="9"/>
    <x v="1"/>
    <x v="228"/>
    <x v="29"/>
    <x v="0"/>
    <n v="123"/>
    <x v="15"/>
    <n v="2"/>
    <x v="1"/>
    <n v="218"/>
    <x v="247"/>
    <n v="325289"/>
    <n v="1737"/>
    <n v="28.95"/>
    <n v="370"/>
    <n v="120356930"/>
  </r>
  <r>
    <x v="539"/>
    <x v="9"/>
    <x v="1"/>
    <x v="79"/>
    <x v="8"/>
    <x v="4"/>
    <n v="133"/>
    <x v="5"/>
    <n v="3"/>
    <x v="2"/>
    <n v="30"/>
    <x v="2"/>
    <n v="293947"/>
    <n v="4856"/>
    <n v="80.933333333333337"/>
    <n v="315"/>
    <n v="92593305"/>
  </r>
  <r>
    <x v="539"/>
    <x v="9"/>
    <x v="1"/>
    <x v="64"/>
    <x v="6"/>
    <x v="0"/>
    <n v="114"/>
    <x v="9"/>
    <n v="1"/>
    <x v="0"/>
    <n v="109"/>
    <x v="212"/>
    <n v="283734"/>
    <n v="3157"/>
    <n v="52.616666666666667"/>
    <n v="421"/>
    <n v="119452014"/>
  </r>
  <r>
    <x v="539"/>
    <x v="9"/>
    <x v="1"/>
    <x v="166"/>
    <x v="6"/>
    <x v="1"/>
    <n v="118"/>
    <x v="6"/>
    <n v="2"/>
    <x v="1"/>
    <n v="9"/>
    <x v="133"/>
    <n v="98023"/>
    <n v="17"/>
    <n v="0.28333333333333333"/>
    <n v="647"/>
    <n v="63420881"/>
  </r>
  <r>
    <x v="539"/>
    <x v="9"/>
    <x v="1"/>
    <x v="190"/>
    <x v="18"/>
    <x v="3"/>
    <n v="124"/>
    <x v="4"/>
    <n v="2"/>
    <x v="1"/>
    <n v="115"/>
    <x v="183"/>
    <n v="59335"/>
    <n v="3250"/>
    <n v="54.166666666666664"/>
    <n v="374"/>
    <n v="22191290"/>
  </r>
  <r>
    <x v="539"/>
    <x v="9"/>
    <x v="1"/>
    <x v="120"/>
    <x v="23"/>
    <x v="0"/>
    <n v="119"/>
    <x v="1"/>
    <n v="2"/>
    <x v="1"/>
    <n v="88"/>
    <x v="40"/>
    <n v="3967"/>
    <n v="819"/>
    <n v="13.65"/>
    <n v="375"/>
    <n v="1487625"/>
  </r>
  <r>
    <x v="540"/>
    <x v="9"/>
    <x v="1"/>
    <x v="157"/>
    <x v="18"/>
    <x v="3"/>
    <n v="127"/>
    <x v="8"/>
    <n v="2"/>
    <x v="1"/>
    <n v="92"/>
    <x v="69"/>
    <n v="996698"/>
    <n v="4497"/>
    <n v="74.95"/>
    <n v="678"/>
    <n v="675761244"/>
  </r>
  <r>
    <x v="540"/>
    <x v="9"/>
    <x v="1"/>
    <x v="84"/>
    <x v="9"/>
    <x v="3"/>
    <n v="119"/>
    <x v="1"/>
    <n v="2"/>
    <x v="1"/>
    <n v="66"/>
    <x v="71"/>
    <n v="846870"/>
    <n v="3771"/>
    <n v="62.85"/>
    <n v="526"/>
    <n v="445453620"/>
  </r>
  <r>
    <x v="540"/>
    <x v="9"/>
    <x v="1"/>
    <x v="235"/>
    <x v="12"/>
    <x v="3"/>
    <n v="120"/>
    <x v="3"/>
    <n v="3"/>
    <x v="2"/>
    <n v="265"/>
    <x v="65"/>
    <n v="489285"/>
    <n v="260"/>
    <n v="4.333333333333333"/>
    <n v="622"/>
    <n v="304335270"/>
  </r>
  <r>
    <x v="540"/>
    <x v="9"/>
    <x v="1"/>
    <x v="158"/>
    <x v="12"/>
    <x v="3"/>
    <n v="116"/>
    <x v="13"/>
    <n v="1"/>
    <x v="0"/>
    <n v="43"/>
    <x v="210"/>
    <n v="468285"/>
    <n v="2881"/>
    <n v="48.016666666666666"/>
    <n v="444"/>
    <n v="207918540"/>
  </r>
  <r>
    <x v="540"/>
    <x v="9"/>
    <x v="1"/>
    <x v="232"/>
    <x v="3"/>
    <x v="4"/>
    <n v="123"/>
    <x v="15"/>
    <n v="1"/>
    <x v="0"/>
    <n v="184"/>
    <x v="145"/>
    <n v="452768"/>
    <n v="2516"/>
    <n v="41.93333333333333"/>
    <n v="602"/>
    <n v="272566336"/>
  </r>
  <r>
    <x v="540"/>
    <x v="9"/>
    <x v="1"/>
    <x v="240"/>
    <x v="17"/>
    <x v="4"/>
    <n v="119"/>
    <x v="1"/>
    <n v="3"/>
    <x v="2"/>
    <n v="92"/>
    <x v="69"/>
    <n v="420409"/>
    <n v="3259"/>
    <n v="54.31666666666667"/>
    <n v="545"/>
    <n v="229122905"/>
  </r>
  <r>
    <x v="540"/>
    <x v="9"/>
    <x v="1"/>
    <x v="251"/>
    <x v="7"/>
    <x v="4"/>
    <n v="132"/>
    <x v="18"/>
    <n v="2"/>
    <x v="1"/>
    <n v="131"/>
    <x v="194"/>
    <n v="346507"/>
    <n v="2579"/>
    <n v="42.983333333333334"/>
    <n v="679"/>
    <n v="235278253"/>
  </r>
  <r>
    <x v="540"/>
    <x v="9"/>
    <x v="1"/>
    <x v="9"/>
    <x v="11"/>
    <x v="3"/>
    <n v="119"/>
    <x v="1"/>
    <n v="1"/>
    <x v="0"/>
    <n v="90"/>
    <x v="70"/>
    <n v="250578"/>
    <n v="2843"/>
    <n v="47.383333333333333"/>
    <n v="686"/>
    <n v="171896508"/>
  </r>
  <r>
    <x v="540"/>
    <x v="9"/>
    <x v="1"/>
    <x v="255"/>
    <x v="2"/>
    <x v="4"/>
    <n v="122"/>
    <x v="7"/>
    <n v="1"/>
    <x v="0"/>
    <n v="39"/>
    <x v="185"/>
    <n v="227692"/>
    <n v="861"/>
    <n v="14.35"/>
    <n v="615"/>
    <n v="140030580"/>
  </r>
  <r>
    <x v="540"/>
    <x v="9"/>
    <x v="1"/>
    <x v="257"/>
    <x v="29"/>
    <x v="3"/>
    <n v="123"/>
    <x v="15"/>
    <n v="1"/>
    <x v="0"/>
    <n v="106"/>
    <x v="25"/>
    <n v="212293"/>
    <n v="4784"/>
    <n v="79.733333333333334"/>
    <n v="386"/>
    <n v="81945098"/>
  </r>
  <r>
    <x v="541"/>
    <x v="9"/>
    <x v="1"/>
    <x v="299"/>
    <x v="23"/>
    <x v="1"/>
    <n v="118"/>
    <x v="6"/>
    <n v="1"/>
    <x v="0"/>
    <n v="25"/>
    <x v="246"/>
    <n v="975448"/>
    <n v="4037"/>
    <n v="67.283333333333331"/>
    <n v="464"/>
    <n v="452607872"/>
  </r>
  <r>
    <x v="541"/>
    <x v="9"/>
    <x v="1"/>
    <x v="119"/>
    <x v="15"/>
    <x v="1"/>
    <n v="124"/>
    <x v="4"/>
    <n v="1"/>
    <x v="0"/>
    <n v="109"/>
    <x v="212"/>
    <n v="677502"/>
    <n v="982"/>
    <n v="16.366666666666667"/>
    <n v="300"/>
    <n v="203250600"/>
  </r>
  <r>
    <x v="541"/>
    <x v="9"/>
    <x v="1"/>
    <x v="263"/>
    <x v="27"/>
    <x v="1"/>
    <n v="123"/>
    <x v="15"/>
    <n v="2"/>
    <x v="1"/>
    <n v="74"/>
    <x v="173"/>
    <n v="657291"/>
    <n v="862"/>
    <n v="14.366666666666667"/>
    <n v="537"/>
    <n v="352965267"/>
  </r>
  <r>
    <x v="541"/>
    <x v="9"/>
    <x v="1"/>
    <x v="28"/>
    <x v="23"/>
    <x v="4"/>
    <n v="116"/>
    <x v="13"/>
    <n v="2"/>
    <x v="1"/>
    <n v="265"/>
    <x v="65"/>
    <n v="22481"/>
    <n v="4703"/>
    <n v="78.38333333333334"/>
    <n v="534"/>
    <n v="12004854"/>
  </r>
  <r>
    <x v="542"/>
    <x v="9"/>
    <x v="1"/>
    <x v="30"/>
    <x v="11"/>
    <x v="4"/>
    <n v="128"/>
    <x v="11"/>
    <n v="1"/>
    <x v="0"/>
    <n v="153"/>
    <x v="147"/>
    <n v="935047"/>
    <n v="3762"/>
    <n v="62.7"/>
    <n v="441"/>
    <n v="412355727"/>
  </r>
  <r>
    <x v="542"/>
    <x v="9"/>
    <x v="1"/>
    <x v="227"/>
    <x v="27"/>
    <x v="4"/>
    <n v="116"/>
    <x v="13"/>
    <n v="1"/>
    <x v="0"/>
    <n v="109"/>
    <x v="212"/>
    <n v="615821"/>
    <n v="25"/>
    <n v="0.41666666666666669"/>
    <n v="568"/>
    <n v="349786328"/>
  </r>
  <r>
    <x v="542"/>
    <x v="9"/>
    <x v="1"/>
    <x v="150"/>
    <x v="12"/>
    <x v="4"/>
    <n v="113"/>
    <x v="14"/>
    <n v="2"/>
    <x v="1"/>
    <n v="155"/>
    <x v="73"/>
    <n v="591153"/>
    <n v="2544"/>
    <n v="42.4"/>
    <n v="584"/>
    <n v="345233352"/>
  </r>
  <r>
    <x v="542"/>
    <x v="9"/>
    <x v="1"/>
    <x v="80"/>
    <x v="14"/>
    <x v="4"/>
    <n v="113"/>
    <x v="14"/>
    <n v="2"/>
    <x v="1"/>
    <n v="36"/>
    <x v="229"/>
    <n v="548301"/>
    <n v="3539"/>
    <n v="58.983333333333334"/>
    <n v="655"/>
    <n v="359137155"/>
  </r>
  <r>
    <x v="542"/>
    <x v="9"/>
    <x v="1"/>
    <x v="311"/>
    <x v="29"/>
    <x v="3"/>
    <n v="124"/>
    <x v="4"/>
    <n v="3"/>
    <x v="2"/>
    <n v="9"/>
    <x v="133"/>
    <n v="543616"/>
    <n v="3945"/>
    <n v="65.75"/>
    <n v="385"/>
    <n v="209292160"/>
  </r>
  <r>
    <x v="542"/>
    <x v="9"/>
    <x v="1"/>
    <x v="76"/>
    <x v="5"/>
    <x v="1"/>
    <n v="126"/>
    <x v="10"/>
    <n v="2"/>
    <x v="1"/>
    <n v="69"/>
    <x v="109"/>
    <n v="523109"/>
    <n v="3528"/>
    <n v="58.8"/>
    <n v="696"/>
    <n v="364083864"/>
  </r>
  <r>
    <x v="542"/>
    <x v="9"/>
    <x v="1"/>
    <x v="16"/>
    <x v="4"/>
    <x v="4"/>
    <n v="116"/>
    <x v="13"/>
    <n v="2"/>
    <x v="1"/>
    <n v="19"/>
    <x v="150"/>
    <n v="241972"/>
    <n v="1240"/>
    <n v="20.666666666666668"/>
    <n v="501"/>
    <n v="121227972"/>
  </r>
  <r>
    <x v="542"/>
    <x v="9"/>
    <x v="1"/>
    <x v="255"/>
    <x v="25"/>
    <x v="4"/>
    <n v="125"/>
    <x v="2"/>
    <n v="1"/>
    <x v="0"/>
    <n v="64"/>
    <x v="199"/>
    <n v="209701"/>
    <n v="3982"/>
    <n v="66.36666666666666"/>
    <n v="519"/>
    <n v="108834819"/>
  </r>
  <r>
    <x v="542"/>
    <x v="9"/>
    <x v="1"/>
    <x v="119"/>
    <x v="1"/>
    <x v="4"/>
    <n v="124"/>
    <x v="4"/>
    <n v="2"/>
    <x v="1"/>
    <n v="193"/>
    <x v="219"/>
    <n v="174976"/>
    <n v="1933"/>
    <n v="32.216666666666669"/>
    <n v="671"/>
    <n v="117408896"/>
  </r>
  <r>
    <x v="542"/>
    <x v="9"/>
    <x v="1"/>
    <x v="2"/>
    <x v="5"/>
    <x v="4"/>
    <n v="124"/>
    <x v="4"/>
    <n v="2"/>
    <x v="1"/>
    <n v="99"/>
    <x v="162"/>
    <n v="66238"/>
    <n v="3650"/>
    <n v="60.833333333333336"/>
    <n v="607"/>
    <n v="40206466"/>
  </r>
  <r>
    <x v="543"/>
    <x v="9"/>
    <x v="1"/>
    <x v="189"/>
    <x v="1"/>
    <x v="4"/>
    <n v="132"/>
    <x v="18"/>
    <n v="3"/>
    <x v="2"/>
    <n v="261"/>
    <x v="146"/>
    <n v="990933"/>
    <n v="69"/>
    <n v="1.1499999999999999"/>
    <n v="485"/>
    <n v="480602505"/>
  </r>
  <r>
    <x v="543"/>
    <x v="9"/>
    <x v="1"/>
    <x v="109"/>
    <x v="25"/>
    <x v="4"/>
    <n v="127"/>
    <x v="8"/>
    <n v="2"/>
    <x v="1"/>
    <n v="76"/>
    <x v="72"/>
    <n v="978329"/>
    <n v="3982"/>
    <n v="66.36666666666666"/>
    <n v="318"/>
    <n v="311108622"/>
  </r>
  <r>
    <x v="543"/>
    <x v="9"/>
    <x v="1"/>
    <x v="204"/>
    <x v="15"/>
    <x v="4"/>
    <n v="115"/>
    <x v="20"/>
    <n v="3"/>
    <x v="2"/>
    <n v="148"/>
    <x v="236"/>
    <n v="957310"/>
    <n v="1559"/>
    <n v="25.983333333333334"/>
    <n v="473"/>
    <n v="452807630"/>
  </r>
  <r>
    <x v="543"/>
    <x v="9"/>
    <x v="1"/>
    <x v="53"/>
    <x v="20"/>
    <x v="3"/>
    <n v="112"/>
    <x v="16"/>
    <n v="2"/>
    <x v="1"/>
    <n v="221"/>
    <x v="262"/>
    <n v="916568"/>
    <n v="3583"/>
    <n v="59.716666666666669"/>
    <n v="699"/>
    <n v="640681032"/>
  </r>
  <r>
    <x v="543"/>
    <x v="9"/>
    <x v="1"/>
    <x v="313"/>
    <x v="12"/>
    <x v="4"/>
    <n v="132"/>
    <x v="18"/>
    <n v="2"/>
    <x v="1"/>
    <n v="181"/>
    <x v="76"/>
    <n v="907982"/>
    <n v="2039"/>
    <n v="33.983333333333334"/>
    <n v="635"/>
    <n v="576568570"/>
  </r>
  <r>
    <x v="543"/>
    <x v="9"/>
    <x v="1"/>
    <x v="244"/>
    <x v="5"/>
    <x v="2"/>
    <n v="123"/>
    <x v="15"/>
    <n v="1"/>
    <x v="0"/>
    <n v="60"/>
    <x v="242"/>
    <n v="886014"/>
    <n v="3130"/>
    <n v="52.166666666666664"/>
    <n v="567"/>
    <n v="502369938"/>
  </r>
  <r>
    <x v="543"/>
    <x v="9"/>
    <x v="1"/>
    <x v="125"/>
    <x v="23"/>
    <x v="4"/>
    <n v="116"/>
    <x v="13"/>
    <n v="3"/>
    <x v="2"/>
    <n v="235"/>
    <x v="51"/>
    <n v="828165"/>
    <n v="3364"/>
    <n v="56.06666666666667"/>
    <n v="534"/>
    <n v="442240110"/>
  </r>
  <r>
    <x v="543"/>
    <x v="9"/>
    <x v="1"/>
    <x v="247"/>
    <x v="15"/>
    <x v="4"/>
    <n v="121"/>
    <x v="21"/>
    <n v="1"/>
    <x v="0"/>
    <n v="86"/>
    <x v="47"/>
    <n v="805271"/>
    <n v="2905"/>
    <n v="48.416666666666664"/>
    <n v="462"/>
    <n v="372035202"/>
  </r>
  <r>
    <x v="543"/>
    <x v="9"/>
    <x v="1"/>
    <x v="203"/>
    <x v="17"/>
    <x v="4"/>
    <n v="117"/>
    <x v="12"/>
    <n v="3"/>
    <x v="2"/>
    <n v="12"/>
    <x v="134"/>
    <n v="792185"/>
    <n v="4530"/>
    <n v="75.5"/>
    <n v="587"/>
    <n v="465012595"/>
  </r>
  <r>
    <x v="543"/>
    <x v="9"/>
    <x v="1"/>
    <x v="123"/>
    <x v="7"/>
    <x v="3"/>
    <n v="114"/>
    <x v="9"/>
    <n v="3"/>
    <x v="2"/>
    <n v="3"/>
    <x v="85"/>
    <n v="765963"/>
    <n v="396"/>
    <n v="6.6"/>
    <n v="593"/>
    <n v="454216059"/>
  </r>
  <r>
    <x v="543"/>
    <x v="9"/>
    <x v="1"/>
    <x v="200"/>
    <x v="7"/>
    <x v="1"/>
    <n v="129"/>
    <x v="0"/>
    <n v="1"/>
    <x v="0"/>
    <n v="8"/>
    <x v="153"/>
    <n v="733712"/>
    <n v="3201"/>
    <n v="53.35"/>
    <n v="640"/>
    <n v="469575680"/>
  </r>
  <r>
    <x v="543"/>
    <x v="9"/>
    <x v="1"/>
    <x v="254"/>
    <x v="6"/>
    <x v="3"/>
    <n v="129"/>
    <x v="0"/>
    <n v="1"/>
    <x v="0"/>
    <n v="120"/>
    <x v="27"/>
    <n v="710510"/>
    <n v="3983"/>
    <n v="66.38333333333334"/>
    <n v="677"/>
    <n v="481015270"/>
  </r>
  <r>
    <x v="543"/>
    <x v="9"/>
    <x v="1"/>
    <x v="18"/>
    <x v="6"/>
    <x v="4"/>
    <n v="128"/>
    <x v="11"/>
    <n v="2"/>
    <x v="1"/>
    <n v="109"/>
    <x v="212"/>
    <n v="614336"/>
    <n v="4906"/>
    <n v="81.766666666666666"/>
    <n v="531"/>
    <n v="326212416"/>
  </r>
  <r>
    <x v="543"/>
    <x v="9"/>
    <x v="1"/>
    <x v="298"/>
    <x v="18"/>
    <x v="4"/>
    <n v="127"/>
    <x v="8"/>
    <n v="2"/>
    <x v="1"/>
    <n v="10"/>
    <x v="81"/>
    <n v="603121"/>
    <n v="439"/>
    <n v="7.3166666666666664"/>
    <n v="476"/>
    <n v="287085596"/>
  </r>
  <r>
    <x v="543"/>
    <x v="9"/>
    <x v="1"/>
    <x v="110"/>
    <x v="13"/>
    <x v="2"/>
    <n v="122"/>
    <x v="7"/>
    <n v="1"/>
    <x v="0"/>
    <n v="93"/>
    <x v="141"/>
    <n v="601052"/>
    <n v="3113"/>
    <n v="51.883333333333333"/>
    <n v="564"/>
    <n v="338993328"/>
  </r>
  <r>
    <x v="543"/>
    <x v="9"/>
    <x v="1"/>
    <x v="63"/>
    <x v="26"/>
    <x v="4"/>
    <n v="113"/>
    <x v="14"/>
    <n v="3"/>
    <x v="2"/>
    <n v="62"/>
    <x v="60"/>
    <n v="565422"/>
    <n v="4125"/>
    <n v="68.75"/>
    <n v="328"/>
    <n v="185458416"/>
  </r>
  <r>
    <x v="543"/>
    <x v="9"/>
    <x v="1"/>
    <x v="41"/>
    <x v="19"/>
    <x v="3"/>
    <n v="116"/>
    <x v="13"/>
    <n v="2"/>
    <x v="1"/>
    <n v="65"/>
    <x v="167"/>
    <n v="518568"/>
    <n v="381"/>
    <n v="6.35"/>
    <n v="289"/>
    <n v="149866152"/>
  </r>
  <r>
    <x v="543"/>
    <x v="9"/>
    <x v="1"/>
    <x v="149"/>
    <x v="5"/>
    <x v="3"/>
    <n v="127"/>
    <x v="8"/>
    <n v="1"/>
    <x v="0"/>
    <n v="26"/>
    <x v="182"/>
    <n v="477590"/>
    <n v="4034"/>
    <n v="67.233333333333334"/>
    <n v="369"/>
    <n v="176230710"/>
  </r>
  <r>
    <x v="543"/>
    <x v="9"/>
    <x v="1"/>
    <x v="312"/>
    <x v="21"/>
    <x v="4"/>
    <n v="133"/>
    <x v="5"/>
    <n v="3"/>
    <x v="2"/>
    <n v="108"/>
    <x v="214"/>
    <n v="447066"/>
    <n v="1353"/>
    <n v="22.55"/>
    <n v="469"/>
    <n v="209673954"/>
  </r>
  <r>
    <x v="543"/>
    <x v="9"/>
    <x v="1"/>
    <x v="292"/>
    <x v="25"/>
    <x v="4"/>
    <n v="132"/>
    <x v="18"/>
    <n v="3"/>
    <x v="2"/>
    <n v="31"/>
    <x v="226"/>
    <n v="345329"/>
    <n v="1079"/>
    <n v="17.983333333333334"/>
    <n v="363"/>
    <n v="125354427"/>
  </r>
  <r>
    <x v="543"/>
    <x v="9"/>
    <x v="1"/>
    <x v="298"/>
    <x v="10"/>
    <x v="3"/>
    <n v="118"/>
    <x v="6"/>
    <n v="2"/>
    <x v="1"/>
    <n v="161"/>
    <x v="110"/>
    <n v="334399"/>
    <n v="4624"/>
    <n v="77.066666666666663"/>
    <n v="281"/>
    <n v="93966119"/>
  </r>
  <r>
    <x v="543"/>
    <x v="9"/>
    <x v="1"/>
    <x v="249"/>
    <x v="6"/>
    <x v="5"/>
    <n v="118"/>
    <x v="6"/>
    <n v="1"/>
    <x v="0"/>
    <n v="41"/>
    <x v="53"/>
    <n v="333666"/>
    <n v="4028"/>
    <n v="67.13333333333334"/>
    <n v="632"/>
    <n v="210876912"/>
  </r>
  <r>
    <x v="543"/>
    <x v="9"/>
    <x v="1"/>
    <x v="50"/>
    <x v="21"/>
    <x v="4"/>
    <n v="115"/>
    <x v="20"/>
    <n v="3"/>
    <x v="2"/>
    <n v="4"/>
    <x v="100"/>
    <n v="123439"/>
    <n v="1075"/>
    <n v="17.916666666666668"/>
    <n v="427"/>
    <n v="52708453"/>
  </r>
  <r>
    <x v="543"/>
    <x v="9"/>
    <x v="1"/>
    <x v="313"/>
    <x v="21"/>
    <x v="4"/>
    <n v="123"/>
    <x v="15"/>
    <n v="1"/>
    <x v="0"/>
    <n v="192"/>
    <x v="99"/>
    <n v="119932"/>
    <n v="3572"/>
    <n v="59.533333333333331"/>
    <n v="394"/>
    <n v="47253208"/>
  </r>
  <r>
    <x v="543"/>
    <x v="9"/>
    <x v="1"/>
    <x v="110"/>
    <x v="24"/>
    <x v="1"/>
    <n v="114"/>
    <x v="9"/>
    <n v="1"/>
    <x v="0"/>
    <n v="9"/>
    <x v="133"/>
    <n v="55766"/>
    <n v="3051"/>
    <n v="50.85"/>
    <n v="475"/>
    <n v="26488850"/>
  </r>
  <r>
    <x v="543"/>
    <x v="9"/>
    <x v="1"/>
    <x v="28"/>
    <x v="15"/>
    <x v="4"/>
    <n v="130"/>
    <x v="19"/>
    <n v="3"/>
    <x v="2"/>
    <n v="221"/>
    <x v="262"/>
    <n v="29147"/>
    <n v="4939"/>
    <n v="82.316666666666663"/>
    <n v="439"/>
    <n v="12795533"/>
  </r>
  <r>
    <x v="544"/>
    <x v="9"/>
    <x v="1"/>
    <x v="184"/>
    <x v="1"/>
    <x v="4"/>
    <n v="133"/>
    <x v="5"/>
    <n v="1"/>
    <x v="0"/>
    <n v="56"/>
    <x v="29"/>
    <n v="880365"/>
    <n v="593"/>
    <n v="9.8833333333333329"/>
    <n v="421"/>
    <n v="370633665"/>
  </r>
  <r>
    <x v="544"/>
    <x v="9"/>
    <x v="1"/>
    <x v="102"/>
    <x v="8"/>
    <x v="1"/>
    <n v="133"/>
    <x v="5"/>
    <n v="2"/>
    <x v="1"/>
    <n v="90"/>
    <x v="70"/>
    <n v="824428"/>
    <n v="892"/>
    <n v="14.866666666666667"/>
    <n v="621"/>
    <n v="511969788"/>
  </r>
  <r>
    <x v="544"/>
    <x v="9"/>
    <x v="1"/>
    <x v="23"/>
    <x v="4"/>
    <x v="3"/>
    <n v="113"/>
    <x v="14"/>
    <n v="1"/>
    <x v="0"/>
    <n v="36"/>
    <x v="229"/>
    <n v="806403"/>
    <n v="4223"/>
    <n v="70.38333333333334"/>
    <n v="388"/>
    <n v="312884364"/>
  </r>
  <r>
    <x v="544"/>
    <x v="9"/>
    <x v="1"/>
    <x v="317"/>
    <x v="15"/>
    <x v="5"/>
    <n v="117"/>
    <x v="12"/>
    <n v="2"/>
    <x v="1"/>
    <n v="166"/>
    <x v="0"/>
    <n v="724400"/>
    <n v="1"/>
    <n v="1.6666666666666666E-2"/>
    <n v="664"/>
    <n v="481001600"/>
  </r>
  <r>
    <x v="544"/>
    <x v="9"/>
    <x v="1"/>
    <x v="203"/>
    <x v="15"/>
    <x v="4"/>
    <n v="126"/>
    <x v="10"/>
    <n v="3"/>
    <x v="2"/>
    <n v="79"/>
    <x v="98"/>
    <n v="715285"/>
    <n v="4453"/>
    <n v="74.216666666666669"/>
    <n v="343"/>
    <n v="245342755"/>
  </r>
  <r>
    <x v="544"/>
    <x v="9"/>
    <x v="1"/>
    <x v="282"/>
    <x v="14"/>
    <x v="4"/>
    <n v="112"/>
    <x v="16"/>
    <n v="3"/>
    <x v="2"/>
    <n v="43"/>
    <x v="210"/>
    <n v="621681"/>
    <n v="2890"/>
    <n v="48.166666666666664"/>
    <n v="454"/>
    <n v="282243174"/>
  </r>
  <r>
    <x v="544"/>
    <x v="9"/>
    <x v="1"/>
    <x v="135"/>
    <x v="12"/>
    <x v="4"/>
    <n v="121"/>
    <x v="21"/>
    <n v="2"/>
    <x v="1"/>
    <n v="186"/>
    <x v="102"/>
    <n v="322754"/>
    <n v="4035"/>
    <n v="67.25"/>
    <n v="472"/>
    <n v="152339888"/>
  </r>
  <r>
    <x v="544"/>
    <x v="9"/>
    <x v="1"/>
    <x v="71"/>
    <x v="15"/>
    <x v="5"/>
    <n v="133"/>
    <x v="5"/>
    <n v="1"/>
    <x v="0"/>
    <n v="226"/>
    <x v="179"/>
    <n v="250496"/>
    <n v="681"/>
    <n v="11.35"/>
    <n v="297"/>
    <n v="74397312"/>
  </r>
  <r>
    <x v="544"/>
    <x v="9"/>
    <x v="1"/>
    <x v="154"/>
    <x v="2"/>
    <x v="4"/>
    <n v="133"/>
    <x v="5"/>
    <n v="2"/>
    <x v="1"/>
    <n v="100"/>
    <x v="36"/>
    <n v="242670"/>
    <n v="4865"/>
    <n v="81.083333333333329"/>
    <n v="464"/>
    <n v="112598880"/>
  </r>
  <r>
    <x v="544"/>
    <x v="9"/>
    <x v="1"/>
    <x v="5"/>
    <x v="29"/>
    <x v="0"/>
    <n v="123"/>
    <x v="15"/>
    <n v="1"/>
    <x v="0"/>
    <n v="28"/>
    <x v="222"/>
    <n v="241619"/>
    <n v="1428"/>
    <n v="23.8"/>
    <n v="662"/>
    <n v="159951778"/>
  </r>
  <r>
    <x v="544"/>
    <x v="9"/>
    <x v="1"/>
    <x v="140"/>
    <x v="27"/>
    <x v="4"/>
    <n v="117"/>
    <x v="12"/>
    <n v="1"/>
    <x v="0"/>
    <n v="222"/>
    <x v="244"/>
    <n v="184329"/>
    <n v="2739"/>
    <n v="45.65"/>
    <n v="565"/>
    <n v="104145885"/>
  </r>
  <r>
    <x v="544"/>
    <x v="9"/>
    <x v="1"/>
    <x v="215"/>
    <x v="9"/>
    <x v="4"/>
    <n v="117"/>
    <x v="12"/>
    <n v="3"/>
    <x v="2"/>
    <n v="130"/>
    <x v="239"/>
    <n v="170873"/>
    <n v="648"/>
    <n v="10.8"/>
    <n v="339"/>
    <n v="57925947"/>
  </r>
  <r>
    <x v="544"/>
    <x v="9"/>
    <x v="1"/>
    <x v="241"/>
    <x v="20"/>
    <x v="5"/>
    <n v="112"/>
    <x v="16"/>
    <n v="2"/>
    <x v="1"/>
    <n v="111"/>
    <x v="49"/>
    <n v="128449"/>
    <n v="948"/>
    <n v="15.8"/>
    <n v="328"/>
    <n v="42131272"/>
  </r>
  <r>
    <x v="544"/>
    <x v="9"/>
    <x v="1"/>
    <x v="29"/>
    <x v="29"/>
    <x v="4"/>
    <n v="116"/>
    <x v="13"/>
    <n v="3"/>
    <x v="2"/>
    <n v="209"/>
    <x v="196"/>
    <n v="99389"/>
    <n v="908"/>
    <n v="15.133333333333333"/>
    <n v="438"/>
    <n v="43532382"/>
  </r>
  <r>
    <x v="544"/>
    <x v="9"/>
    <x v="1"/>
    <x v="133"/>
    <x v="20"/>
    <x v="5"/>
    <n v="114"/>
    <x v="9"/>
    <n v="1"/>
    <x v="0"/>
    <n v="157"/>
    <x v="233"/>
    <n v="48309"/>
    <n v="39"/>
    <n v="0.65"/>
    <n v="677"/>
    <n v="32705193"/>
  </r>
  <r>
    <x v="545"/>
    <x v="9"/>
    <x v="1"/>
    <x v="167"/>
    <x v="26"/>
    <x v="3"/>
    <n v="124"/>
    <x v="4"/>
    <n v="1"/>
    <x v="0"/>
    <n v="73"/>
    <x v="16"/>
    <n v="994655"/>
    <n v="4577"/>
    <n v="76.283333333333331"/>
    <n v="389"/>
    <n v="386920795"/>
  </r>
  <r>
    <x v="545"/>
    <x v="9"/>
    <x v="1"/>
    <x v="210"/>
    <x v="18"/>
    <x v="4"/>
    <n v="126"/>
    <x v="10"/>
    <n v="1"/>
    <x v="0"/>
    <n v="137"/>
    <x v="231"/>
    <n v="944050"/>
    <n v="571"/>
    <n v="9.5166666666666675"/>
    <n v="320"/>
    <n v="302096000"/>
  </r>
  <r>
    <x v="545"/>
    <x v="9"/>
    <x v="1"/>
    <x v="197"/>
    <x v="2"/>
    <x v="0"/>
    <n v="115"/>
    <x v="20"/>
    <n v="2"/>
    <x v="1"/>
    <n v="200"/>
    <x v="128"/>
    <n v="938174"/>
    <n v="4079"/>
    <n v="67.983333333333334"/>
    <n v="495"/>
    <n v="464396130"/>
  </r>
  <r>
    <x v="545"/>
    <x v="9"/>
    <x v="1"/>
    <x v="144"/>
    <x v="10"/>
    <x v="4"/>
    <n v="128"/>
    <x v="11"/>
    <n v="2"/>
    <x v="1"/>
    <n v="81"/>
    <x v="157"/>
    <n v="903924"/>
    <n v="50"/>
    <n v="0.83333333333333337"/>
    <n v="456"/>
    <n v="412189344"/>
  </r>
  <r>
    <x v="545"/>
    <x v="9"/>
    <x v="1"/>
    <x v="129"/>
    <x v="15"/>
    <x v="4"/>
    <n v="121"/>
    <x v="21"/>
    <n v="3"/>
    <x v="2"/>
    <n v="192"/>
    <x v="99"/>
    <n v="854655"/>
    <n v="157"/>
    <n v="2.6166666666666667"/>
    <n v="608"/>
    <n v="519630240"/>
  </r>
  <r>
    <x v="545"/>
    <x v="9"/>
    <x v="1"/>
    <x v="84"/>
    <x v="9"/>
    <x v="4"/>
    <n v="119"/>
    <x v="1"/>
    <n v="1"/>
    <x v="0"/>
    <n v="108"/>
    <x v="214"/>
    <n v="744321"/>
    <n v="1809"/>
    <n v="30.15"/>
    <n v="695"/>
    <n v="517303095"/>
  </r>
  <r>
    <x v="545"/>
    <x v="9"/>
    <x v="1"/>
    <x v="30"/>
    <x v="6"/>
    <x v="2"/>
    <n v="132"/>
    <x v="18"/>
    <n v="1"/>
    <x v="0"/>
    <n v="237"/>
    <x v="152"/>
    <n v="739649"/>
    <n v="1510"/>
    <n v="25.166666666666668"/>
    <n v="614"/>
    <n v="454144486"/>
  </r>
  <r>
    <x v="545"/>
    <x v="9"/>
    <x v="1"/>
    <x v="176"/>
    <x v="4"/>
    <x v="4"/>
    <n v="123"/>
    <x v="15"/>
    <n v="1"/>
    <x v="0"/>
    <n v="56"/>
    <x v="29"/>
    <n v="713218"/>
    <n v="2806"/>
    <n v="46.766666666666666"/>
    <n v="412"/>
    <n v="293845816"/>
  </r>
  <r>
    <x v="545"/>
    <x v="9"/>
    <x v="1"/>
    <x v="172"/>
    <x v="29"/>
    <x v="4"/>
    <n v="113"/>
    <x v="14"/>
    <n v="3"/>
    <x v="2"/>
    <n v="4"/>
    <x v="100"/>
    <n v="686437"/>
    <n v="4055"/>
    <n v="67.583333333333329"/>
    <n v="400"/>
    <n v="274574800"/>
  </r>
  <r>
    <x v="545"/>
    <x v="9"/>
    <x v="1"/>
    <x v="79"/>
    <x v="6"/>
    <x v="4"/>
    <n v="124"/>
    <x v="4"/>
    <n v="2"/>
    <x v="1"/>
    <n v="135"/>
    <x v="97"/>
    <n v="634173"/>
    <n v="4240"/>
    <n v="70.666666666666671"/>
    <n v="656"/>
    <n v="416017488"/>
  </r>
  <r>
    <x v="545"/>
    <x v="9"/>
    <x v="1"/>
    <x v="311"/>
    <x v="6"/>
    <x v="0"/>
    <n v="115"/>
    <x v="20"/>
    <n v="3"/>
    <x v="2"/>
    <n v="248"/>
    <x v="243"/>
    <n v="622991"/>
    <n v="1594"/>
    <n v="26.566666666666666"/>
    <n v="363"/>
    <n v="226145733"/>
  </r>
  <r>
    <x v="545"/>
    <x v="9"/>
    <x v="1"/>
    <x v="188"/>
    <x v="2"/>
    <x v="0"/>
    <n v="128"/>
    <x v="11"/>
    <n v="3"/>
    <x v="2"/>
    <n v="237"/>
    <x v="152"/>
    <n v="622218"/>
    <n v="3417"/>
    <n v="56.95"/>
    <n v="634"/>
    <n v="394486212"/>
  </r>
  <r>
    <x v="545"/>
    <x v="9"/>
    <x v="1"/>
    <x v="165"/>
    <x v="14"/>
    <x v="4"/>
    <n v="119"/>
    <x v="1"/>
    <n v="3"/>
    <x v="2"/>
    <n v="60"/>
    <x v="242"/>
    <n v="616349"/>
    <n v="756"/>
    <n v="12.6"/>
    <n v="287"/>
    <n v="176892163"/>
  </r>
  <r>
    <x v="545"/>
    <x v="9"/>
    <x v="1"/>
    <x v="309"/>
    <x v="19"/>
    <x v="1"/>
    <n v="115"/>
    <x v="20"/>
    <n v="2"/>
    <x v="1"/>
    <n v="176"/>
    <x v="55"/>
    <n v="579669"/>
    <n v="1762"/>
    <n v="29.366666666666667"/>
    <n v="470"/>
    <n v="272444430"/>
  </r>
  <r>
    <x v="545"/>
    <x v="9"/>
    <x v="1"/>
    <x v="252"/>
    <x v="29"/>
    <x v="0"/>
    <n v="117"/>
    <x v="12"/>
    <n v="1"/>
    <x v="0"/>
    <n v="66"/>
    <x v="71"/>
    <n v="563685"/>
    <n v="2601"/>
    <n v="43.35"/>
    <n v="336"/>
    <n v="189398160"/>
  </r>
  <r>
    <x v="545"/>
    <x v="9"/>
    <x v="1"/>
    <x v="220"/>
    <x v="2"/>
    <x v="4"/>
    <n v="113"/>
    <x v="14"/>
    <n v="2"/>
    <x v="1"/>
    <n v="238"/>
    <x v="238"/>
    <n v="483513"/>
    <n v="4261"/>
    <n v="71.016666666666666"/>
    <n v="294"/>
    <n v="142152822"/>
  </r>
  <r>
    <x v="545"/>
    <x v="9"/>
    <x v="1"/>
    <x v="286"/>
    <x v="3"/>
    <x v="3"/>
    <n v="129"/>
    <x v="0"/>
    <n v="3"/>
    <x v="2"/>
    <n v="146"/>
    <x v="22"/>
    <n v="470475"/>
    <n v="1763"/>
    <n v="29.383333333333333"/>
    <n v="550"/>
    <n v="258761250"/>
  </r>
  <r>
    <x v="545"/>
    <x v="9"/>
    <x v="1"/>
    <x v="228"/>
    <x v="21"/>
    <x v="4"/>
    <n v="121"/>
    <x v="21"/>
    <n v="1"/>
    <x v="0"/>
    <n v="218"/>
    <x v="247"/>
    <n v="353966"/>
    <n v="2089"/>
    <n v="34.81666666666667"/>
    <n v="381"/>
    <n v="134861046"/>
  </r>
  <r>
    <x v="545"/>
    <x v="9"/>
    <x v="1"/>
    <x v="61"/>
    <x v="21"/>
    <x v="5"/>
    <n v="112"/>
    <x v="16"/>
    <n v="2"/>
    <x v="1"/>
    <n v="177"/>
    <x v="137"/>
    <n v="333129"/>
    <n v="1324"/>
    <n v="22.066666666666666"/>
    <n v="467"/>
    <n v="155571243"/>
  </r>
  <r>
    <x v="545"/>
    <x v="9"/>
    <x v="1"/>
    <x v="23"/>
    <x v="12"/>
    <x v="3"/>
    <n v="121"/>
    <x v="21"/>
    <n v="1"/>
    <x v="0"/>
    <n v="188"/>
    <x v="34"/>
    <n v="313007"/>
    <n v="2179"/>
    <n v="36.31666666666667"/>
    <n v="551"/>
    <n v="172466857"/>
  </r>
  <r>
    <x v="545"/>
    <x v="9"/>
    <x v="1"/>
    <x v="124"/>
    <x v="28"/>
    <x v="4"/>
    <n v="129"/>
    <x v="0"/>
    <n v="2"/>
    <x v="1"/>
    <n v="260"/>
    <x v="131"/>
    <n v="288742"/>
    <n v="4182"/>
    <n v="69.7"/>
    <n v="678"/>
    <n v="195767076"/>
  </r>
  <r>
    <x v="545"/>
    <x v="9"/>
    <x v="1"/>
    <x v="94"/>
    <x v="9"/>
    <x v="4"/>
    <n v="131"/>
    <x v="17"/>
    <n v="2"/>
    <x v="1"/>
    <n v="186"/>
    <x v="102"/>
    <n v="207028"/>
    <n v="2169"/>
    <n v="36.15"/>
    <n v="347"/>
    <n v="71838716"/>
  </r>
  <r>
    <x v="545"/>
    <x v="9"/>
    <x v="1"/>
    <x v="153"/>
    <x v="1"/>
    <x v="4"/>
    <n v="115"/>
    <x v="20"/>
    <n v="1"/>
    <x v="0"/>
    <n v="42"/>
    <x v="35"/>
    <n v="69108"/>
    <n v="2903"/>
    <n v="48.383333333333333"/>
    <n v="607"/>
    <n v="41948556"/>
  </r>
  <r>
    <x v="545"/>
    <x v="9"/>
    <x v="1"/>
    <x v="290"/>
    <x v="7"/>
    <x v="3"/>
    <n v="112"/>
    <x v="16"/>
    <n v="2"/>
    <x v="1"/>
    <n v="91"/>
    <x v="18"/>
    <n v="68678"/>
    <n v="3445"/>
    <n v="57.416666666666664"/>
    <n v="338"/>
    <n v="23213164"/>
  </r>
  <r>
    <x v="545"/>
    <x v="9"/>
    <x v="1"/>
    <x v="260"/>
    <x v="10"/>
    <x v="4"/>
    <n v="117"/>
    <x v="12"/>
    <n v="2"/>
    <x v="1"/>
    <n v="196"/>
    <x v="112"/>
    <n v="62240"/>
    <n v="4733"/>
    <n v="78.88333333333334"/>
    <n v="478"/>
    <n v="29750720"/>
  </r>
  <r>
    <x v="545"/>
    <x v="9"/>
    <x v="1"/>
    <x v="225"/>
    <x v="29"/>
    <x v="4"/>
    <n v="114"/>
    <x v="9"/>
    <n v="2"/>
    <x v="1"/>
    <n v="107"/>
    <x v="136"/>
    <n v="25438"/>
    <n v="1145"/>
    <n v="19.083333333333332"/>
    <n v="293"/>
    <n v="7453334"/>
  </r>
  <r>
    <x v="545"/>
    <x v="9"/>
    <x v="1"/>
    <x v="240"/>
    <x v="27"/>
    <x v="3"/>
    <n v="130"/>
    <x v="19"/>
    <n v="2"/>
    <x v="1"/>
    <n v="99"/>
    <x v="162"/>
    <n v="15844"/>
    <n v="4829"/>
    <n v="80.483333333333334"/>
    <n v="551"/>
    <n v="8730044"/>
  </r>
  <r>
    <x v="545"/>
    <x v="9"/>
    <x v="1"/>
    <x v="63"/>
    <x v="29"/>
    <x v="4"/>
    <n v="126"/>
    <x v="10"/>
    <n v="2"/>
    <x v="1"/>
    <n v="179"/>
    <x v="11"/>
    <n v="12154"/>
    <n v="3739"/>
    <n v="62.31666666666667"/>
    <n v="360"/>
    <n v="4375440"/>
  </r>
  <r>
    <x v="546"/>
    <x v="9"/>
    <x v="1"/>
    <x v="56"/>
    <x v="24"/>
    <x v="0"/>
    <n v="122"/>
    <x v="7"/>
    <n v="2"/>
    <x v="1"/>
    <n v="205"/>
    <x v="44"/>
    <n v="883637"/>
    <n v="2137"/>
    <n v="35.616666666666667"/>
    <n v="517"/>
    <n v="456840329"/>
  </r>
  <r>
    <x v="546"/>
    <x v="9"/>
    <x v="1"/>
    <x v="223"/>
    <x v="11"/>
    <x v="3"/>
    <n v="128"/>
    <x v="11"/>
    <n v="2"/>
    <x v="1"/>
    <n v="151"/>
    <x v="59"/>
    <n v="777173"/>
    <n v="132"/>
    <n v="2.2000000000000002"/>
    <n v="499"/>
    <n v="387809327"/>
  </r>
  <r>
    <x v="546"/>
    <x v="9"/>
    <x v="1"/>
    <x v="223"/>
    <x v="2"/>
    <x v="5"/>
    <n v="129"/>
    <x v="0"/>
    <n v="3"/>
    <x v="2"/>
    <n v="82"/>
    <x v="234"/>
    <n v="734032"/>
    <n v="3361"/>
    <n v="56.016666666666666"/>
    <n v="366"/>
    <n v="268655712"/>
  </r>
  <r>
    <x v="546"/>
    <x v="9"/>
    <x v="1"/>
    <x v="70"/>
    <x v="8"/>
    <x v="5"/>
    <n v="126"/>
    <x v="10"/>
    <n v="2"/>
    <x v="1"/>
    <n v="49"/>
    <x v="154"/>
    <n v="687285"/>
    <n v="432"/>
    <n v="7.2"/>
    <n v="665"/>
    <n v="457044525"/>
  </r>
  <r>
    <x v="546"/>
    <x v="9"/>
    <x v="1"/>
    <x v="214"/>
    <x v="0"/>
    <x v="0"/>
    <n v="127"/>
    <x v="8"/>
    <n v="2"/>
    <x v="1"/>
    <n v="172"/>
    <x v="106"/>
    <n v="643557"/>
    <n v="2444"/>
    <n v="40.733333333333334"/>
    <n v="376"/>
    <n v="241977432"/>
  </r>
  <r>
    <x v="546"/>
    <x v="9"/>
    <x v="1"/>
    <x v="222"/>
    <x v="7"/>
    <x v="4"/>
    <n v="124"/>
    <x v="4"/>
    <n v="2"/>
    <x v="1"/>
    <n v="107"/>
    <x v="136"/>
    <n v="640750"/>
    <n v="4063"/>
    <n v="67.716666666666669"/>
    <n v="575"/>
    <n v="368431250"/>
  </r>
  <r>
    <x v="546"/>
    <x v="9"/>
    <x v="1"/>
    <x v="103"/>
    <x v="6"/>
    <x v="5"/>
    <n v="118"/>
    <x v="6"/>
    <n v="3"/>
    <x v="2"/>
    <n v="85"/>
    <x v="259"/>
    <n v="608866"/>
    <n v="4146"/>
    <n v="69.099999999999994"/>
    <n v="307"/>
    <n v="186921862"/>
  </r>
  <r>
    <x v="546"/>
    <x v="9"/>
    <x v="1"/>
    <x v="133"/>
    <x v="27"/>
    <x v="0"/>
    <n v="118"/>
    <x v="6"/>
    <n v="3"/>
    <x v="2"/>
    <n v="135"/>
    <x v="97"/>
    <n v="509538"/>
    <n v="4368"/>
    <n v="72.8"/>
    <n v="395"/>
    <n v="201267510"/>
  </r>
  <r>
    <x v="546"/>
    <x v="9"/>
    <x v="1"/>
    <x v="22"/>
    <x v="28"/>
    <x v="3"/>
    <n v="131"/>
    <x v="17"/>
    <n v="3"/>
    <x v="2"/>
    <n v="254"/>
    <x v="52"/>
    <n v="509537"/>
    <n v="1991"/>
    <n v="33.18333333333333"/>
    <n v="610"/>
    <n v="310817570"/>
  </r>
  <r>
    <x v="546"/>
    <x v="9"/>
    <x v="1"/>
    <x v="206"/>
    <x v="26"/>
    <x v="5"/>
    <n v="120"/>
    <x v="3"/>
    <n v="2"/>
    <x v="1"/>
    <n v="251"/>
    <x v="108"/>
    <n v="501611"/>
    <n v="4901"/>
    <n v="81.683333333333337"/>
    <n v="681"/>
    <n v="341597091"/>
  </r>
  <r>
    <x v="546"/>
    <x v="9"/>
    <x v="1"/>
    <x v="249"/>
    <x v="28"/>
    <x v="0"/>
    <n v="116"/>
    <x v="13"/>
    <n v="2"/>
    <x v="1"/>
    <n v="85"/>
    <x v="259"/>
    <n v="493163"/>
    <n v="4309"/>
    <n v="71.816666666666663"/>
    <n v="568"/>
    <n v="280116584"/>
  </r>
  <r>
    <x v="546"/>
    <x v="9"/>
    <x v="1"/>
    <x v="32"/>
    <x v="1"/>
    <x v="3"/>
    <n v="132"/>
    <x v="18"/>
    <n v="2"/>
    <x v="1"/>
    <n v="219"/>
    <x v="74"/>
    <n v="477909"/>
    <n v="4413"/>
    <n v="73.55"/>
    <n v="344"/>
    <n v="164400696"/>
  </r>
  <r>
    <x v="546"/>
    <x v="9"/>
    <x v="1"/>
    <x v="138"/>
    <x v="3"/>
    <x v="5"/>
    <n v="126"/>
    <x v="10"/>
    <n v="2"/>
    <x v="1"/>
    <n v="97"/>
    <x v="181"/>
    <n v="410679"/>
    <n v="2325"/>
    <n v="38.75"/>
    <n v="506"/>
    <n v="207803574"/>
  </r>
  <r>
    <x v="546"/>
    <x v="9"/>
    <x v="1"/>
    <x v="181"/>
    <x v="21"/>
    <x v="5"/>
    <n v="129"/>
    <x v="0"/>
    <n v="3"/>
    <x v="2"/>
    <n v="216"/>
    <x v="89"/>
    <n v="390425"/>
    <n v="374"/>
    <n v="6.2333333333333334"/>
    <n v="587"/>
    <n v="229179475"/>
  </r>
  <r>
    <x v="546"/>
    <x v="9"/>
    <x v="1"/>
    <x v="126"/>
    <x v="18"/>
    <x v="3"/>
    <n v="130"/>
    <x v="19"/>
    <n v="1"/>
    <x v="0"/>
    <n v="251"/>
    <x v="108"/>
    <n v="337783"/>
    <n v="967"/>
    <n v="16.116666666666667"/>
    <n v="481"/>
    <n v="162473623"/>
  </r>
  <r>
    <x v="546"/>
    <x v="9"/>
    <x v="1"/>
    <x v="234"/>
    <x v="15"/>
    <x v="5"/>
    <n v="123"/>
    <x v="15"/>
    <n v="2"/>
    <x v="1"/>
    <n v="198"/>
    <x v="82"/>
    <n v="304181"/>
    <n v="754"/>
    <n v="12.566666666666666"/>
    <n v="394"/>
    <n v="119847314"/>
  </r>
  <r>
    <x v="546"/>
    <x v="9"/>
    <x v="1"/>
    <x v="89"/>
    <x v="17"/>
    <x v="5"/>
    <n v="114"/>
    <x v="9"/>
    <n v="2"/>
    <x v="1"/>
    <n v="179"/>
    <x v="11"/>
    <n v="283794"/>
    <n v="3491"/>
    <n v="58.18333333333333"/>
    <n v="471"/>
    <n v="133666974"/>
  </r>
  <r>
    <x v="546"/>
    <x v="9"/>
    <x v="1"/>
    <x v="176"/>
    <x v="19"/>
    <x v="3"/>
    <n v="122"/>
    <x v="7"/>
    <n v="2"/>
    <x v="1"/>
    <n v="21"/>
    <x v="195"/>
    <n v="241726"/>
    <n v="4371"/>
    <n v="72.849999999999994"/>
    <n v="633"/>
    <n v="153012558"/>
  </r>
  <r>
    <x v="546"/>
    <x v="9"/>
    <x v="1"/>
    <x v="299"/>
    <x v="8"/>
    <x v="5"/>
    <n v="123"/>
    <x v="15"/>
    <n v="1"/>
    <x v="0"/>
    <n v="14"/>
    <x v="204"/>
    <n v="226508"/>
    <n v="913"/>
    <n v="15.216666666666667"/>
    <n v="637"/>
    <n v="144285596"/>
  </r>
  <r>
    <x v="546"/>
    <x v="9"/>
    <x v="1"/>
    <x v="153"/>
    <x v="29"/>
    <x v="5"/>
    <n v="117"/>
    <x v="12"/>
    <n v="2"/>
    <x v="1"/>
    <n v="216"/>
    <x v="89"/>
    <n v="141496"/>
    <n v="1694"/>
    <n v="28.233333333333334"/>
    <n v="682"/>
    <n v="96500272"/>
  </r>
  <r>
    <x v="546"/>
    <x v="9"/>
    <x v="1"/>
    <x v="83"/>
    <x v="1"/>
    <x v="3"/>
    <n v="133"/>
    <x v="5"/>
    <n v="1"/>
    <x v="0"/>
    <n v="155"/>
    <x v="73"/>
    <n v="125647"/>
    <n v="993"/>
    <n v="16.55"/>
    <n v="642"/>
    <n v="80665374"/>
  </r>
  <r>
    <x v="546"/>
    <x v="9"/>
    <x v="1"/>
    <x v="225"/>
    <x v="12"/>
    <x v="4"/>
    <n v="129"/>
    <x v="0"/>
    <n v="1"/>
    <x v="0"/>
    <n v="252"/>
    <x v="24"/>
    <n v="118656"/>
    <n v="513"/>
    <n v="8.5500000000000007"/>
    <n v="678"/>
    <n v="80448768"/>
  </r>
  <r>
    <x v="546"/>
    <x v="9"/>
    <x v="1"/>
    <x v="275"/>
    <x v="1"/>
    <x v="4"/>
    <n v="117"/>
    <x v="12"/>
    <n v="2"/>
    <x v="1"/>
    <n v="48"/>
    <x v="75"/>
    <n v="75914"/>
    <n v="4930"/>
    <n v="82.166666666666671"/>
    <n v="344"/>
    <n v="26114416"/>
  </r>
  <r>
    <x v="546"/>
    <x v="9"/>
    <x v="1"/>
    <x v="256"/>
    <x v="14"/>
    <x v="5"/>
    <n v="117"/>
    <x v="12"/>
    <n v="1"/>
    <x v="0"/>
    <n v="46"/>
    <x v="255"/>
    <n v="51844"/>
    <n v="3308"/>
    <n v="55.133333333333333"/>
    <n v="356"/>
    <n v="18456464"/>
  </r>
  <r>
    <x v="546"/>
    <x v="9"/>
    <x v="1"/>
    <x v="226"/>
    <x v="2"/>
    <x v="0"/>
    <n v="114"/>
    <x v="9"/>
    <n v="3"/>
    <x v="2"/>
    <n v="103"/>
    <x v="14"/>
    <n v="39054"/>
    <n v="2374"/>
    <n v="39.56666666666667"/>
    <n v="460"/>
    <n v="17964840"/>
  </r>
  <r>
    <x v="547"/>
    <x v="9"/>
    <x v="1"/>
    <x v="218"/>
    <x v="17"/>
    <x v="5"/>
    <n v="129"/>
    <x v="0"/>
    <n v="3"/>
    <x v="2"/>
    <n v="164"/>
    <x v="148"/>
    <n v="993645"/>
    <n v="4814"/>
    <n v="80.233333333333334"/>
    <n v="691"/>
    <n v="686608695"/>
  </r>
  <r>
    <x v="547"/>
    <x v="9"/>
    <x v="1"/>
    <x v="61"/>
    <x v="16"/>
    <x v="5"/>
    <n v="128"/>
    <x v="11"/>
    <n v="2"/>
    <x v="1"/>
    <n v="51"/>
    <x v="245"/>
    <n v="725724"/>
    <n v="3235"/>
    <n v="53.916666666666664"/>
    <n v="489"/>
    <n v="354879036"/>
  </r>
  <r>
    <x v="547"/>
    <x v="9"/>
    <x v="1"/>
    <x v="254"/>
    <x v="28"/>
    <x v="4"/>
    <n v="125"/>
    <x v="2"/>
    <n v="3"/>
    <x v="2"/>
    <n v="116"/>
    <x v="257"/>
    <n v="542449"/>
    <n v="3327"/>
    <n v="55.45"/>
    <n v="346"/>
    <n v="187687354"/>
  </r>
  <r>
    <x v="547"/>
    <x v="9"/>
    <x v="1"/>
    <x v="167"/>
    <x v="9"/>
    <x v="4"/>
    <n v="119"/>
    <x v="1"/>
    <n v="3"/>
    <x v="2"/>
    <n v="18"/>
    <x v="39"/>
    <n v="30560"/>
    <n v="4268"/>
    <n v="71.13333333333334"/>
    <n v="510"/>
    <n v="15585600"/>
  </r>
  <r>
    <x v="548"/>
    <x v="10"/>
    <x v="1"/>
    <x v="190"/>
    <x v="5"/>
    <x v="1"/>
    <n v="124"/>
    <x v="4"/>
    <n v="2"/>
    <x v="1"/>
    <n v="247"/>
    <x v="6"/>
    <n v="743248"/>
    <n v="1327"/>
    <n v="22.116666666666667"/>
    <n v="566"/>
    <n v="420678368"/>
  </r>
  <r>
    <x v="548"/>
    <x v="10"/>
    <x v="1"/>
    <x v="86"/>
    <x v="27"/>
    <x v="1"/>
    <n v="127"/>
    <x v="8"/>
    <n v="1"/>
    <x v="0"/>
    <n v="58"/>
    <x v="159"/>
    <n v="418769"/>
    <n v="4275"/>
    <n v="71.25"/>
    <n v="484"/>
    <n v="202684196"/>
  </r>
  <r>
    <x v="548"/>
    <x v="10"/>
    <x v="1"/>
    <x v="107"/>
    <x v="15"/>
    <x v="4"/>
    <n v="126"/>
    <x v="10"/>
    <n v="3"/>
    <x v="2"/>
    <n v="123"/>
    <x v="61"/>
    <n v="225008"/>
    <n v="82"/>
    <n v="1.3666666666666667"/>
    <n v="493"/>
    <n v="110928944"/>
  </r>
  <r>
    <x v="549"/>
    <x v="10"/>
    <x v="1"/>
    <x v="51"/>
    <x v="4"/>
    <x v="3"/>
    <n v="133"/>
    <x v="5"/>
    <n v="2"/>
    <x v="1"/>
    <n v="194"/>
    <x v="113"/>
    <n v="748261"/>
    <n v="2639"/>
    <n v="43.983333333333334"/>
    <n v="475"/>
    <n v="355423975"/>
  </r>
  <r>
    <x v="549"/>
    <x v="10"/>
    <x v="1"/>
    <x v="280"/>
    <x v="13"/>
    <x v="4"/>
    <n v="119"/>
    <x v="1"/>
    <n v="2"/>
    <x v="1"/>
    <n v="80"/>
    <x v="96"/>
    <n v="733088"/>
    <n v="831"/>
    <n v="13.85"/>
    <n v="466"/>
    <n v="341619008"/>
  </r>
  <r>
    <x v="549"/>
    <x v="10"/>
    <x v="1"/>
    <x v="231"/>
    <x v="6"/>
    <x v="5"/>
    <n v="133"/>
    <x v="5"/>
    <n v="2"/>
    <x v="1"/>
    <n v="106"/>
    <x v="25"/>
    <n v="663927"/>
    <n v="4972"/>
    <n v="82.86666666666666"/>
    <n v="689"/>
    <n v="457445703"/>
  </r>
  <r>
    <x v="549"/>
    <x v="10"/>
    <x v="1"/>
    <x v="91"/>
    <x v="26"/>
    <x v="5"/>
    <n v="127"/>
    <x v="8"/>
    <n v="3"/>
    <x v="2"/>
    <n v="66"/>
    <x v="71"/>
    <n v="576571"/>
    <n v="3452"/>
    <n v="57.533333333333331"/>
    <n v="296"/>
    <n v="170665016"/>
  </r>
  <r>
    <x v="549"/>
    <x v="10"/>
    <x v="1"/>
    <x v="235"/>
    <x v="16"/>
    <x v="4"/>
    <n v="114"/>
    <x v="9"/>
    <n v="1"/>
    <x v="0"/>
    <n v="215"/>
    <x v="79"/>
    <n v="360148"/>
    <n v="2077"/>
    <n v="34.616666666666667"/>
    <n v="459"/>
    <n v="165307932"/>
  </r>
  <r>
    <x v="549"/>
    <x v="10"/>
    <x v="1"/>
    <x v="146"/>
    <x v="23"/>
    <x v="4"/>
    <n v="129"/>
    <x v="0"/>
    <n v="2"/>
    <x v="1"/>
    <n v="10"/>
    <x v="81"/>
    <n v="202937"/>
    <n v="3122"/>
    <n v="52.033333333333331"/>
    <n v="284"/>
    <n v="57634108"/>
  </r>
  <r>
    <x v="549"/>
    <x v="10"/>
    <x v="1"/>
    <x v="50"/>
    <x v="18"/>
    <x v="4"/>
    <n v="117"/>
    <x v="12"/>
    <n v="1"/>
    <x v="0"/>
    <n v="140"/>
    <x v="123"/>
    <n v="132205"/>
    <n v="1372"/>
    <n v="22.866666666666667"/>
    <n v="539"/>
    <n v="71258495"/>
  </r>
  <r>
    <x v="549"/>
    <x v="10"/>
    <x v="1"/>
    <x v="105"/>
    <x v="28"/>
    <x v="1"/>
    <n v="117"/>
    <x v="12"/>
    <n v="3"/>
    <x v="2"/>
    <n v="134"/>
    <x v="180"/>
    <n v="95172"/>
    <n v="4669"/>
    <n v="77.816666666666663"/>
    <n v="400"/>
    <n v="38068800"/>
  </r>
  <r>
    <x v="549"/>
    <x v="10"/>
    <x v="1"/>
    <x v="208"/>
    <x v="29"/>
    <x v="4"/>
    <n v="119"/>
    <x v="1"/>
    <n v="1"/>
    <x v="0"/>
    <n v="50"/>
    <x v="174"/>
    <n v="84645"/>
    <n v="246"/>
    <n v="4.0999999999999996"/>
    <n v="548"/>
    <n v="46385460"/>
  </r>
  <r>
    <x v="549"/>
    <x v="10"/>
    <x v="1"/>
    <x v="302"/>
    <x v="3"/>
    <x v="5"/>
    <n v="121"/>
    <x v="21"/>
    <n v="2"/>
    <x v="1"/>
    <n v="94"/>
    <x v="124"/>
    <n v="62416"/>
    <n v="1271"/>
    <n v="21.183333333333334"/>
    <n v="401"/>
    <n v="25028816"/>
  </r>
  <r>
    <x v="549"/>
    <x v="10"/>
    <x v="1"/>
    <x v="136"/>
    <x v="18"/>
    <x v="4"/>
    <n v="127"/>
    <x v="8"/>
    <n v="1"/>
    <x v="0"/>
    <n v="38"/>
    <x v="90"/>
    <n v="51745"/>
    <n v="295"/>
    <n v="4.916666666666667"/>
    <n v="440"/>
    <n v="22767800"/>
  </r>
  <r>
    <x v="550"/>
    <x v="10"/>
    <x v="1"/>
    <x v="306"/>
    <x v="17"/>
    <x v="4"/>
    <n v="118"/>
    <x v="6"/>
    <n v="2"/>
    <x v="1"/>
    <n v="1"/>
    <x v="232"/>
    <n v="950079"/>
    <n v="3078"/>
    <n v="51.3"/>
    <n v="433"/>
    <n v="411384207"/>
  </r>
  <r>
    <x v="550"/>
    <x v="10"/>
    <x v="1"/>
    <x v="240"/>
    <x v="8"/>
    <x v="4"/>
    <n v="126"/>
    <x v="10"/>
    <n v="2"/>
    <x v="1"/>
    <n v="61"/>
    <x v="240"/>
    <n v="471873"/>
    <n v="1451"/>
    <n v="24.183333333333334"/>
    <n v="589"/>
    <n v="277933197"/>
  </r>
  <r>
    <x v="550"/>
    <x v="10"/>
    <x v="1"/>
    <x v="126"/>
    <x v="24"/>
    <x v="4"/>
    <n v="124"/>
    <x v="4"/>
    <n v="3"/>
    <x v="2"/>
    <n v="181"/>
    <x v="76"/>
    <n v="248080"/>
    <n v="1490"/>
    <n v="24.833333333333332"/>
    <n v="312"/>
    <n v="77400960"/>
  </r>
  <r>
    <x v="551"/>
    <x v="10"/>
    <x v="1"/>
    <x v="215"/>
    <x v="15"/>
    <x v="4"/>
    <n v="117"/>
    <x v="12"/>
    <n v="3"/>
    <x v="2"/>
    <n v="266"/>
    <x v="250"/>
    <n v="979293"/>
    <n v="3902"/>
    <n v="65.033333333333331"/>
    <n v="351"/>
    <n v="343731843"/>
  </r>
  <r>
    <x v="551"/>
    <x v="10"/>
    <x v="1"/>
    <x v="185"/>
    <x v="4"/>
    <x v="4"/>
    <n v="116"/>
    <x v="13"/>
    <n v="1"/>
    <x v="0"/>
    <n v="59"/>
    <x v="48"/>
    <n v="657797"/>
    <n v="3736"/>
    <n v="62.266666666666666"/>
    <n v="589"/>
    <n v="387442433"/>
  </r>
  <r>
    <x v="551"/>
    <x v="10"/>
    <x v="1"/>
    <x v="80"/>
    <x v="4"/>
    <x v="3"/>
    <n v="122"/>
    <x v="7"/>
    <n v="2"/>
    <x v="1"/>
    <n v="91"/>
    <x v="18"/>
    <n v="558230"/>
    <n v="3497"/>
    <n v="58.283333333333331"/>
    <n v="535"/>
    <n v="298653050"/>
  </r>
  <r>
    <x v="551"/>
    <x v="10"/>
    <x v="1"/>
    <x v="65"/>
    <x v="0"/>
    <x v="4"/>
    <n v="122"/>
    <x v="7"/>
    <n v="1"/>
    <x v="0"/>
    <n v="77"/>
    <x v="58"/>
    <n v="528883"/>
    <n v="4322"/>
    <n v="72.033333333333331"/>
    <n v="509"/>
    <n v="269201447"/>
  </r>
  <r>
    <x v="551"/>
    <x v="10"/>
    <x v="1"/>
    <x v="190"/>
    <x v="4"/>
    <x v="4"/>
    <n v="126"/>
    <x v="10"/>
    <n v="3"/>
    <x v="2"/>
    <n v="3"/>
    <x v="85"/>
    <n v="497510"/>
    <n v="2864"/>
    <n v="47.733333333333334"/>
    <n v="543"/>
    <n v="270147930"/>
  </r>
  <r>
    <x v="551"/>
    <x v="10"/>
    <x v="1"/>
    <x v="170"/>
    <x v="9"/>
    <x v="4"/>
    <n v="126"/>
    <x v="10"/>
    <n v="3"/>
    <x v="2"/>
    <n v="83"/>
    <x v="201"/>
    <n v="492823"/>
    <n v="2804"/>
    <n v="46.733333333333334"/>
    <n v="460"/>
    <n v="226698580"/>
  </r>
  <r>
    <x v="551"/>
    <x v="10"/>
    <x v="1"/>
    <x v="310"/>
    <x v="26"/>
    <x v="4"/>
    <n v="125"/>
    <x v="2"/>
    <n v="2"/>
    <x v="1"/>
    <n v="12"/>
    <x v="134"/>
    <n v="488555"/>
    <n v="3716"/>
    <n v="61.93333333333333"/>
    <n v="442"/>
    <n v="215941310"/>
  </r>
  <r>
    <x v="551"/>
    <x v="10"/>
    <x v="1"/>
    <x v="0"/>
    <x v="9"/>
    <x v="4"/>
    <n v="115"/>
    <x v="20"/>
    <n v="3"/>
    <x v="2"/>
    <n v="50"/>
    <x v="174"/>
    <n v="480668"/>
    <n v="591"/>
    <n v="9.85"/>
    <n v="407"/>
    <n v="195631876"/>
  </r>
  <r>
    <x v="551"/>
    <x v="10"/>
    <x v="1"/>
    <x v="151"/>
    <x v="2"/>
    <x v="4"/>
    <n v="124"/>
    <x v="4"/>
    <n v="1"/>
    <x v="0"/>
    <n v="203"/>
    <x v="225"/>
    <n v="449461"/>
    <n v="2225"/>
    <n v="37.083333333333336"/>
    <n v="655"/>
    <n v="294396955"/>
  </r>
  <r>
    <x v="551"/>
    <x v="10"/>
    <x v="1"/>
    <x v="162"/>
    <x v="22"/>
    <x v="3"/>
    <n v="121"/>
    <x v="21"/>
    <n v="3"/>
    <x v="2"/>
    <n v="42"/>
    <x v="35"/>
    <n v="262995"/>
    <n v="4327"/>
    <n v="72.11666666666666"/>
    <n v="297"/>
    <n v="78109515"/>
  </r>
  <r>
    <x v="551"/>
    <x v="10"/>
    <x v="1"/>
    <x v="55"/>
    <x v="25"/>
    <x v="4"/>
    <n v="132"/>
    <x v="18"/>
    <n v="2"/>
    <x v="1"/>
    <n v="207"/>
    <x v="252"/>
    <n v="203898"/>
    <n v="1654"/>
    <n v="27.566666666666666"/>
    <n v="696"/>
    <n v="141913008"/>
  </r>
  <r>
    <x v="551"/>
    <x v="10"/>
    <x v="1"/>
    <x v="192"/>
    <x v="20"/>
    <x v="4"/>
    <n v="130"/>
    <x v="19"/>
    <n v="2"/>
    <x v="1"/>
    <n v="59"/>
    <x v="48"/>
    <n v="166436"/>
    <n v="929"/>
    <n v="15.483333333333333"/>
    <n v="650"/>
    <n v="108183400"/>
  </r>
  <r>
    <x v="551"/>
    <x v="10"/>
    <x v="1"/>
    <x v="133"/>
    <x v="20"/>
    <x v="4"/>
    <n v="114"/>
    <x v="9"/>
    <n v="1"/>
    <x v="0"/>
    <n v="67"/>
    <x v="263"/>
    <n v="97884"/>
    <n v="3480"/>
    <n v="58"/>
    <n v="441"/>
    <n v="43166844"/>
  </r>
  <r>
    <x v="551"/>
    <x v="10"/>
    <x v="1"/>
    <x v="186"/>
    <x v="21"/>
    <x v="4"/>
    <n v="132"/>
    <x v="18"/>
    <n v="2"/>
    <x v="1"/>
    <n v="29"/>
    <x v="171"/>
    <n v="14476"/>
    <n v="2968"/>
    <n v="49.466666666666669"/>
    <n v="500"/>
    <n v="7238000"/>
  </r>
  <r>
    <x v="552"/>
    <x v="10"/>
    <x v="1"/>
    <x v="267"/>
    <x v="26"/>
    <x v="3"/>
    <n v="114"/>
    <x v="9"/>
    <n v="2"/>
    <x v="1"/>
    <n v="105"/>
    <x v="130"/>
    <n v="968122"/>
    <n v="4797"/>
    <n v="79.95"/>
    <n v="349"/>
    <n v="337874578"/>
  </r>
  <r>
    <x v="552"/>
    <x v="10"/>
    <x v="1"/>
    <x v="139"/>
    <x v="22"/>
    <x v="3"/>
    <n v="120"/>
    <x v="3"/>
    <n v="1"/>
    <x v="0"/>
    <n v="99"/>
    <x v="162"/>
    <n v="957479"/>
    <n v="262"/>
    <n v="4.3666666666666663"/>
    <n v="542"/>
    <n v="518953618"/>
  </r>
  <r>
    <x v="552"/>
    <x v="10"/>
    <x v="1"/>
    <x v="290"/>
    <x v="26"/>
    <x v="3"/>
    <n v="118"/>
    <x v="6"/>
    <n v="2"/>
    <x v="1"/>
    <n v="145"/>
    <x v="94"/>
    <n v="939178"/>
    <n v="95"/>
    <n v="1.5833333333333333"/>
    <n v="287"/>
    <n v="269544086"/>
  </r>
  <r>
    <x v="552"/>
    <x v="10"/>
    <x v="1"/>
    <x v="291"/>
    <x v="19"/>
    <x v="2"/>
    <n v="114"/>
    <x v="9"/>
    <n v="3"/>
    <x v="2"/>
    <n v="227"/>
    <x v="202"/>
    <n v="821186"/>
    <n v="2741"/>
    <n v="45.68333333333333"/>
    <n v="686"/>
    <n v="563333596"/>
  </r>
  <r>
    <x v="552"/>
    <x v="10"/>
    <x v="1"/>
    <x v="36"/>
    <x v="5"/>
    <x v="3"/>
    <n v="128"/>
    <x v="11"/>
    <n v="3"/>
    <x v="2"/>
    <n v="221"/>
    <x v="262"/>
    <n v="724104"/>
    <n v="2605"/>
    <n v="43.416666666666664"/>
    <n v="689"/>
    <n v="498907656"/>
  </r>
  <r>
    <x v="552"/>
    <x v="10"/>
    <x v="1"/>
    <x v="224"/>
    <x v="13"/>
    <x v="3"/>
    <n v="116"/>
    <x v="13"/>
    <n v="1"/>
    <x v="0"/>
    <n v="29"/>
    <x v="171"/>
    <n v="566128"/>
    <n v="2891"/>
    <n v="48.18333333333333"/>
    <n v="485"/>
    <n v="274572080"/>
  </r>
  <r>
    <x v="552"/>
    <x v="10"/>
    <x v="1"/>
    <x v="117"/>
    <x v="25"/>
    <x v="3"/>
    <n v="131"/>
    <x v="17"/>
    <n v="2"/>
    <x v="1"/>
    <n v="18"/>
    <x v="39"/>
    <n v="377733"/>
    <n v="3465"/>
    <n v="57.75"/>
    <n v="691"/>
    <n v="261013503"/>
  </r>
  <r>
    <x v="552"/>
    <x v="10"/>
    <x v="1"/>
    <x v="226"/>
    <x v="0"/>
    <x v="4"/>
    <n v="120"/>
    <x v="3"/>
    <n v="3"/>
    <x v="2"/>
    <n v="89"/>
    <x v="168"/>
    <n v="277627"/>
    <n v="534"/>
    <n v="8.9"/>
    <n v="509"/>
    <n v="141312143"/>
  </r>
  <r>
    <x v="552"/>
    <x v="10"/>
    <x v="1"/>
    <x v="250"/>
    <x v="16"/>
    <x v="3"/>
    <n v="125"/>
    <x v="2"/>
    <n v="3"/>
    <x v="2"/>
    <n v="82"/>
    <x v="234"/>
    <n v="243692"/>
    <n v="1684"/>
    <n v="28.066666666666666"/>
    <n v="458"/>
    <n v="111610936"/>
  </r>
  <r>
    <x v="552"/>
    <x v="10"/>
    <x v="1"/>
    <x v="128"/>
    <x v="9"/>
    <x v="2"/>
    <n v="122"/>
    <x v="7"/>
    <n v="1"/>
    <x v="0"/>
    <n v="31"/>
    <x v="226"/>
    <n v="157992"/>
    <n v="3270"/>
    <n v="54.5"/>
    <n v="449"/>
    <n v="70938408"/>
  </r>
  <r>
    <x v="553"/>
    <x v="10"/>
    <x v="1"/>
    <x v="254"/>
    <x v="13"/>
    <x v="4"/>
    <n v="132"/>
    <x v="18"/>
    <n v="3"/>
    <x v="2"/>
    <n v="237"/>
    <x v="152"/>
    <n v="308041"/>
    <n v="4264"/>
    <n v="71.066666666666663"/>
    <n v="613"/>
    <n v="188829133"/>
  </r>
  <r>
    <x v="553"/>
    <x v="10"/>
    <x v="1"/>
    <x v="176"/>
    <x v="25"/>
    <x v="3"/>
    <n v="131"/>
    <x v="17"/>
    <n v="3"/>
    <x v="2"/>
    <n v="168"/>
    <x v="135"/>
    <n v="220015"/>
    <n v="1652"/>
    <n v="27.533333333333335"/>
    <n v="417"/>
    <n v="91746255"/>
  </r>
  <r>
    <x v="554"/>
    <x v="10"/>
    <x v="1"/>
    <x v="233"/>
    <x v="23"/>
    <x v="4"/>
    <n v="120"/>
    <x v="3"/>
    <n v="3"/>
    <x v="2"/>
    <n v="121"/>
    <x v="126"/>
    <n v="605817"/>
    <n v="3788"/>
    <n v="63.133333333333333"/>
    <n v="632"/>
    <n v="382876344"/>
  </r>
  <r>
    <x v="555"/>
    <x v="10"/>
    <x v="1"/>
    <x v="20"/>
    <x v="4"/>
    <x v="4"/>
    <n v="115"/>
    <x v="20"/>
    <n v="3"/>
    <x v="2"/>
    <n v="190"/>
    <x v="33"/>
    <n v="598930"/>
    <n v="1532"/>
    <n v="25.533333333333335"/>
    <n v="644"/>
    <n v="385710920"/>
  </r>
  <r>
    <x v="555"/>
    <x v="10"/>
    <x v="1"/>
    <x v="296"/>
    <x v="19"/>
    <x v="4"/>
    <n v="128"/>
    <x v="11"/>
    <n v="3"/>
    <x v="2"/>
    <n v="19"/>
    <x v="150"/>
    <n v="584761"/>
    <n v="1750"/>
    <n v="29.166666666666668"/>
    <n v="545"/>
    <n v="318694745"/>
  </r>
  <r>
    <x v="555"/>
    <x v="10"/>
    <x v="1"/>
    <x v="172"/>
    <x v="24"/>
    <x v="4"/>
    <n v="123"/>
    <x v="15"/>
    <n v="3"/>
    <x v="2"/>
    <n v="212"/>
    <x v="221"/>
    <n v="541452"/>
    <n v="2034"/>
    <n v="33.9"/>
    <n v="282"/>
    <n v="152689464"/>
  </r>
  <r>
    <x v="556"/>
    <x v="10"/>
    <x v="1"/>
    <x v="133"/>
    <x v="23"/>
    <x v="4"/>
    <n v="115"/>
    <x v="20"/>
    <n v="1"/>
    <x v="0"/>
    <n v="136"/>
    <x v="13"/>
    <n v="692147"/>
    <n v="2758"/>
    <n v="45.966666666666669"/>
    <n v="539"/>
    <n v="373067233"/>
  </r>
  <r>
    <x v="556"/>
    <x v="10"/>
    <x v="1"/>
    <x v="83"/>
    <x v="15"/>
    <x v="4"/>
    <n v="133"/>
    <x v="5"/>
    <n v="3"/>
    <x v="2"/>
    <n v="155"/>
    <x v="73"/>
    <n v="546388"/>
    <n v="4631"/>
    <n v="77.183333333333337"/>
    <n v="616"/>
    <n v="336575008"/>
  </r>
  <r>
    <x v="556"/>
    <x v="10"/>
    <x v="1"/>
    <x v="164"/>
    <x v="28"/>
    <x v="3"/>
    <n v="118"/>
    <x v="6"/>
    <n v="2"/>
    <x v="1"/>
    <n v="223"/>
    <x v="254"/>
    <n v="506347"/>
    <n v="795"/>
    <n v="13.25"/>
    <n v="349"/>
    <n v="176715103"/>
  </r>
  <r>
    <x v="556"/>
    <x v="10"/>
    <x v="1"/>
    <x v="296"/>
    <x v="4"/>
    <x v="3"/>
    <n v="131"/>
    <x v="17"/>
    <n v="2"/>
    <x v="1"/>
    <n v="214"/>
    <x v="84"/>
    <n v="192940"/>
    <n v="2473"/>
    <n v="41.216666666666669"/>
    <n v="570"/>
    <n v="109975800"/>
  </r>
  <r>
    <x v="556"/>
    <x v="10"/>
    <x v="1"/>
    <x v="57"/>
    <x v="13"/>
    <x v="5"/>
    <n v="114"/>
    <x v="9"/>
    <n v="3"/>
    <x v="2"/>
    <n v="251"/>
    <x v="108"/>
    <n v="120046"/>
    <n v="591"/>
    <n v="9.85"/>
    <n v="350"/>
    <n v="42016100"/>
  </r>
  <r>
    <x v="557"/>
    <x v="10"/>
    <x v="1"/>
    <x v="264"/>
    <x v="5"/>
    <x v="4"/>
    <n v="117"/>
    <x v="12"/>
    <n v="3"/>
    <x v="2"/>
    <n v="180"/>
    <x v="198"/>
    <n v="864405"/>
    <n v="3690"/>
    <n v="61.5"/>
    <n v="600"/>
    <n v="518643000"/>
  </r>
  <r>
    <x v="557"/>
    <x v="10"/>
    <x v="1"/>
    <x v="190"/>
    <x v="21"/>
    <x v="4"/>
    <n v="132"/>
    <x v="18"/>
    <n v="2"/>
    <x v="1"/>
    <n v="119"/>
    <x v="129"/>
    <n v="759147"/>
    <n v="3080"/>
    <n v="51.333333333333336"/>
    <n v="642"/>
    <n v="487372374"/>
  </r>
  <r>
    <x v="557"/>
    <x v="10"/>
    <x v="1"/>
    <x v="249"/>
    <x v="5"/>
    <x v="1"/>
    <n v="122"/>
    <x v="7"/>
    <n v="1"/>
    <x v="0"/>
    <n v="113"/>
    <x v="21"/>
    <n v="756384"/>
    <n v="1761"/>
    <n v="29.35"/>
    <n v="316"/>
    <n v="239017344"/>
  </r>
  <r>
    <x v="557"/>
    <x v="10"/>
    <x v="1"/>
    <x v="154"/>
    <x v="29"/>
    <x v="3"/>
    <n v="131"/>
    <x v="17"/>
    <n v="2"/>
    <x v="1"/>
    <n v="92"/>
    <x v="69"/>
    <n v="722635"/>
    <n v="4863"/>
    <n v="81.05"/>
    <n v="396"/>
    <n v="286163460"/>
  </r>
  <r>
    <x v="557"/>
    <x v="10"/>
    <x v="1"/>
    <x v="63"/>
    <x v="21"/>
    <x v="3"/>
    <n v="112"/>
    <x v="16"/>
    <n v="3"/>
    <x v="2"/>
    <n v="99"/>
    <x v="162"/>
    <n v="675263"/>
    <n v="16"/>
    <n v="0.26666666666666666"/>
    <n v="477"/>
    <n v="322100451"/>
  </r>
  <r>
    <x v="557"/>
    <x v="10"/>
    <x v="1"/>
    <x v="143"/>
    <x v="26"/>
    <x v="1"/>
    <n v="126"/>
    <x v="10"/>
    <n v="1"/>
    <x v="0"/>
    <n v="5"/>
    <x v="224"/>
    <n v="486205"/>
    <n v="4639"/>
    <n v="77.316666666666663"/>
    <n v="373"/>
    <n v="181354465"/>
  </r>
  <r>
    <x v="557"/>
    <x v="10"/>
    <x v="1"/>
    <x v="151"/>
    <x v="13"/>
    <x v="4"/>
    <n v="128"/>
    <x v="11"/>
    <n v="3"/>
    <x v="2"/>
    <n v="159"/>
    <x v="139"/>
    <n v="466606"/>
    <n v="2083"/>
    <n v="34.716666666666669"/>
    <n v="413"/>
    <n v="192708278"/>
  </r>
  <r>
    <x v="557"/>
    <x v="10"/>
    <x v="1"/>
    <x v="218"/>
    <x v="4"/>
    <x v="3"/>
    <n v="117"/>
    <x v="12"/>
    <n v="2"/>
    <x v="1"/>
    <n v="236"/>
    <x v="93"/>
    <n v="453623"/>
    <n v="791"/>
    <n v="13.183333333333334"/>
    <n v="350"/>
    <n v="158768050"/>
  </r>
  <r>
    <x v="557"/>
    <x v="10"/>
    <x v="1"/>
    <x v="71"/>
    <x v="25"/>
    <x v="1"/>
    <n v="119"/>
    <x v="1"/>
    <n v="2"/>
    <x v="1"/>
    <n v="120"/>
    <x v="27"/>
    <n v="303655"/>
    <n v="3643"/>
    <n v="60.716666666666669"/>
    <n v="320"/>
    <n v="97169600"/>
  </r>
  <r>
    <x v="557"/>
    <x v="10"/>
    <x v="1"/>
    <x v="54"/>
    <x v="6"/>
    <x v="3"/>
    <n v="131"/>
    <x v="17"/>
    <n v="2"/>
    <x v="1"/>
    <n v="100"/>
    <x v="36"/>
    <n v="262779"/>
    <n v="4035"/>
    <n v="67.25"/>
    <n v="640"/>
    <n v="168178560"/>
  </r>
  <r>
    <x v="557"/>
    <x v="10"/>
    <x v="1"/>
    <x v="190"/>
    <x v="23"/>
    <x v="3"/>
    <n v="129"/>
    <x v="0"/>
    <n v="3"/>
    <x v="2"/>
    <n v="78"/>
    <x v="260"/>
    <n v="46094"/>
    <n v="653"/>
    <n v="10.883333333333333"/>
    <n v="646"/>
    <n v="29776724"/>
  </r>
  <r>
    <x v="558"/>
    <x v="10"/>
    <x v="1"/>
    <x v="300"/>
    <x v="2"/>
    <x v="4"/>
    <n v="116"/>
    <x v="13"/>
    <n v="1"/>
    <x v="0"/>
    <n v="175"/>
    <x v="178"/>
    <n v="995792"/>
    <n v="2572"/>
    <n v="42.866666666666667"/>
    <n v="568"/>
    <n v="565609856"/>
  </r>
  <r>
    <x v="558"/>
    <x v="10"/>
    <x v="1"/>
    <x v="215"/>
    <x v="1"/>
    <x v="4"/>
    <n v="125"/>
    <x v="2"/>
    <n v="3"/>
    <x v="2"/>
    <n v="232"/>
    <x v="215"/>
    <n v="823938"/>
    <n v="1260"/>
    <n v="21"/>
    <n v="366"/>
    <n v="301561308"/>
  </r>
  <r>
    <x v="558"/>
    <x v="10"/>
    <x v="1"/>
    <x v="257"/>
    <x v="10"/>
    <x v="4"/>
    <n v="129"/>
    <x v="0"/>
    <n v="2"/>
    <x v="1"/>
    <n v="155"/>
    <x v="73"/>
    <n v="817187"/>
    <n v="3549"/>
    <n v="59.15"/>
    <n v="612"/>
    <n v="500118444"/>
  </r>
  <r>
    <x v="558"/>
    <x v="10"/>
    <x v="1"/>
    <x v="21"/>
    <x v="14"/>
    <x v="3"/>
    <n v="120"/>
    <x v="3"/>
    <n v="1"/>
    <x v="0"/>
    <n v="27"/>
    <x v="38"/>
    <n v="729855"/>
    <n v="13"/>
    <n v="0.21666666666666667"/>
    <n v="363"/>
    <n v="264937365"/>
  </r>
  <r>
    <x v="558"/>
    <x v="10"/>
    <x v="1"/>
    <x v="0"/>
    <x v="12"/>
    <x v="5"/>
    <n v="132"/>
    <x v="18"/>
    <n v="3"/>
    <x v="2"/>
    <n v="71"/>
    <x v="175"/>
    <n v="718901"/>
    <n v="366"/>
    <n v="6.1"/>
    <n v="290"/>
    <n v="208481290"/>
  </r>
  <r>
    <x v="558"/>
    <x v="10"/>
    <x v="1"/>
    <x v="277"/>
    <x v="5"/>
    <x v="5"/>
    <n v="113"/>
    <x v="14"/>
    <n v="2"/>
    <x v="1"/>
    <n v="94"/>
    <x v="124"/>
    <n v="654257"/>
    <n v="2352"/>
    <n v="39.200000000000003"/>
    <n v="487"/>
    <n v="318623159"/>
  </r>
  <r>
    <x v="558"/>
    <x v="10"/>
    <x v="1"/>
    <x v="162"/>
    <x v="27"/>
    <x v="3"/>
    <n v="130"/>
    <x v="19"/>
    <n v="1"/>
    <x v="0"/>
    <n v="83"/>
    <x v="201"/>
    <n v="501704"/>
    <n v="2194"/>
    <n v="36.56666666666667"/>
    <n v="487"/>
    <n v="244329848"/>
  </r>
  <r>
    <x v="558"/>
    <x v="10"/>
    <x v="1"/>
    <x v="142"/>
    <x v="28"/>
    <x v="4"/>
    <n v="132"/>
    <x v="18"/>
    <n v="1"/>
    <x v="0"/>
    <n v="151"/>
    <x v="59"/>
    <n v="494083"/>
    <n v="3088"/>
    <n v="51.466666666666669"/>
    <n v="351"/>
    <n v="173423133"/>
  </r>
  <r>
    <x v="558"/>
    <x v="10"/>
    <x v="1"/>
    <x v="90"/>
    <x v="25"/>
    <x v="5"/>
    <n v="120"/>
    <x v="3"/>
    <n v="2"/>
    <x v="1"/>
    <n v="169"/>
    <x v="5"/>
    <n v="381372"/>
    <n v="4000"/>
    <n v="66.666666666666671"/>
    <n v="552"/>
    <n v="210517344"/>
  </r>
  <r>
    <x v="558"/>
    <x v="10"/>
    <x v="1"/>
    <x v="261"/>
    <x v="2"/>
    <x v="4"/>
    <n v="132"/>
    <x v="18"/>
    <n v="3"/>
    <x v="2"/>
    <n v="167"/>
    <x v="8"/>
    <n v="376090"/>
    <n v="4180"/>
    <n v="69.666666666666671"/>
    <n v="362"/>
    <n v="136144580"/>
  </r>
  <r>
    <x v="558"/>
    <x v="10"/>
    <x v="1"/>
    <x v="70"/>
    <x v="2"/>
    <x v="5"/>
    <n v="123"/>
    <x v="15"/>
    <n v="3"/>
    <x v="2"/>
    <n v="78"/>
    <x v="260"/>
    <n v="332152"/>
    <n v="4855"/>
    <n v="80.916666666666671"/>
    <n v="403"/>
    <n v="133857256"/>
  </r>
  <r>
    <x v="558"/>
    <x v="10"/>
    <x v="1"/>
    <x v="89"/>
    <x v="8"/>
    <x v="1"/>
    <n v="113"/>
    <x v="14"/>
    <n v="3"/>
    <x v="2"/>
    <n v="264"/>
    <x v="9"/>
    <n v="234416"/>
    <n v="2168"/>
    <n v="36.133333333333333"/>
    <n v="613"/>
    <n v="143697008"/>
  </r>
  <r>
    <x v="558"/>
    <x v="10"/>
    <x v="1"/>
    <x v="77"/>
    <x v="10"/>
    <x v="5"/>
    <n v="130"/>
    <x v="19"/>
    <n v="2"/>
    <x v="1"/>
    <n v="137"/>
    <x v="231"/>
    <n v="219657"/>
    <n v="1700"/>
    <n v="28.333333333333332"/>
    <n v="282"/>
    <n v="61943274"/>
  </r>
  <r>
    <x v="559"/>
    <x v="10"/>
    <x v="1"/>
    <x v="317"/>
    <x v="18"/>
    <x v="3"/>
    <n v="129"/>
    <x v="0"/>
    <n v="3"/>
    <x v="2"/>
    <n v="214"/>
    <x v="84"/>
    <n v="972467"/>
    <n v="938"/>
    <n v="15.633333333333333"/>
    <n v="623"/>
    <n v="605846941"/>
  </r>
  <r>
    <x v="559"/>
    <x v="10"/>
    <x v="1"/>
    <x v="164"/>
    <x v="11"/>
    <x v="3"/>
    <n v="122"/>
    <x v="7"/>
    <n v="1"/>
    <x v="0"/>
    <n v="221"/>
    <x v="262"/>
    <n v="830812"/>
    <n v="4588"/>
    <n v="76.466666666666669"/>
    <n v="424"/>
    <n v="352264288"/>
  </r>
  <r>
    <x v="559"/>
    <x v="10"/>
    <x v="1"/>
    <x v="117"/>
    <x v="3"/>
    <x v="3"/>
    <n v="123"/>
    <x v="15"/>
    <n v="2"/>
    <x v="1"/>
    <n v="182"/>
    <x v="103"/>
    <n v="751726"/>
    <n v="2631"/>
    <n v="43.85"/>
    <n v="609"/>
    <n v="457801134"/>
  </r>
  <r>
    <x v="559"/>
    <x v="10"/>
    <x v="1"/>
    <x v="58"/>
    <x v="8"/>
    <x v="4"/>
    <n v="113"/>
    <x v="14"/>
    <n v="2"/>
    <x v="1"/>
    <n v="20"/>
    <x v="87"/>
    <n v="729402"/>
    <n v="1127"/>
    <n v="18.783333333333335"/>
    <n v="472"/>
    <n v="344277744"/>
  </r>
  <r>
    <x v="559"/>
    <x v="10"/>
    <x v="1"/>
    <x v="92"/>
    <x v="5"/>
    <x v="1"/>
    <n v="127"/>
    <x v="8"/>
    <n v="3"/>
    <x v="2"/>
    <n v="230"/>
    <x v="249"/>
    <n v="721933"/>
    <n v="688"/>
    <n v="11.466666666666667"/>
    <n v="304"/>
    <n v="219467632"/>
  </r>
  <r>
    <x v="559"/>
    <x v="10"/>
    <x v="1"/>
    <x v="207"/>
    <x v="27"/>
    <x v="0"/>
    <n v="128"/>
    <x v="11"/>
    <n v="1"/>
    <x v="0"/>
    <n v="259"/>
    <x v="190"/>
    <n v="669631"/>
    <n v="2438"/>
    <n v="40.633333333333333"/>
    <n v="440"/>
    <n v="294637640"/>
  </r>
  <r>
    <x v="559"/>
    <x v="10"/>
    <x v="1"/>
    <x v="145"/>
    <x v="4"/>
    <x v="5"/>
    <n v="121"/>
    <x v="21"/>
    <n v="1"/>
    <x v="0"/>
    <n v="118"/>
    <x v="88"/>
    <n v="570586"/>
    <n v="892"/>
    <n v="14.866666666666667"/>
    <n v="530"/>
    <n v="302410580"/>
  </r>
  <r>
    <x v="559"/>
    <x v="10"/>
    <x v="1"/>
    <x v="244"/>
    <x v="20"/>
    <x v="1"/>
    <n v="124"/>
    <x v="4"/>
    <n v="1"/>
    <x v="0"/>
    <n v="93"/>
    <x v="141"/>
    <n v="522896"/>
    <n v="2360"/>
    <n v="39.333333333333336"/>
    <n v="354"/>
    <n v="185105184"/>
  </r>
  <r>
    <x v="559"/>
    <x v="10"/>
    <x v="1"/>
    <x v="108"/>
    <x v="8"/>
    <x v="3"/>
    <n v="114"/>
    <x v="9"/>
    <n v="2"/>
    <x v="1"/>
    <n v="143"/>
    <x v="111"/>
    <n v="426104"/>
    <n v="4745"/>
    <n v="79.083333333333329"/>
    <n v="570"/>
    <n v="242879280"/>
  </r>
  <r>
    <x v="559"/>
    <x v="10"/>
    <x v="1"/>
    <x v="20"/>
    <x v="13"/>
    <x v="3"/>
    <n v="132"/>
    <x v="18"/>
    <n v="3"/>
    <x v="2"/>
    <n v="183"/>
    <x v="7"/>
    <n v="105640"/>
    <n v="684"/>
    <n v="11.4"/>
    <n v="696"/>
    <n v="73525440"/>
  </r>
  <r>
    <x v="559"/>
    <x v="10"/>
    <x v="1"/>
    <x v="14"/>
    <x v="28"/>
    <x v="1"/>
    <n v="119"/>
    <x v="1"/>
    <n v="2"/>
    <x v="1"/>
    <n v="170"/>
    <x v="176"/>
    <n v="86100"/>
    <n v="2514"/>
    <n v="41.9"/>
    <n v="415"/>
    <n v="35731500"/>
  </r>
  <r>
    <x v="560"/>
    <x v="10"/>
    <x v="1"/>
    <x v="175"/>
    <x v="21"/>
    <x v="0"/>
    <n v="127"/>
    <x v="8"/>
    <n v="1"/>
    <x v="0"/>
    <n v="18"/>
    <x v="39"/>
    <n v="978369"/>
    <n v="2844"/>
    <n v="47.4"/>
    <n v="470"/>
    <n v="459833430"/>
  </r>
  <r>
    <x v="560"/>
    <x v="10"/>
    <x v="1"/>
    <x v="246"/>
    <x v="16"/>
    <x v="4"/>
    <n v="113"/>
    <x v="14"/>
    <n v="1"/>
    <x v="0"/>
    <n v="158"/>
    <x v="86"/>
    <n v="942818"/>
    <n v="3297"/>
    <n v="54.95"/>
    <n v="614"/>
    <n v="578890252"/>
  </r>
  <r>
    <x v="560"/>
    <x v="10"/>
    <x v="1"/>
    <x v="97"/>
    <x v="4"/>
    <x v="3"/>
    <n v="127"/>
    <x v="8"/>
    <n v="3"/>
    <x v="2"/>
    <n v="210"/>
    <x v="206"/>
    <n v="939234"/>
    <n v="965"/>
    <n v="16.083333333333332"/>
    <n v="459"/>
    <n v="431108406"/>
  </r>
  <r>
    <x v="560"/>
    <x v="10"/>
    <x v="1"/>
    <x v="37"/>
    <x v="26"/>
    <x v="0"/>
    <n v="116"/>
    <x v="13"/>
    <n v="2"/>
    <x v="1"/>
    <n v="67"/>
    <x v="263"/>
    <n v="639409"/>
    <n v="659"/>
    <n v="10.983333333333333"/>
    <n v="671"/>
    <n v="429043439"/>
  </r>
  <r>
    <x v="560"/>
    <x v="10"/>
    <x v="1"/>
    <x v="11"/>
    <x v="10"/>
    <x v="4"/>
    <n v="129"/>
    <x v="0"/>
    <n v="1"/>
    <x v="0"/>
    <n v="24"/>
    <x v="119"/>
    <n v="622512"/>
    <n v="3217"/>
    <n v="53.616666666666667"/>
    <n v="464"/>
    <n v="288845568"/>
  </r>
  <r>
    <x v="560"/>
    <x v="10"/>
    <x v="1"/>
    <x v="107"/>
    <x v="5"/>
    <x v="0"/>
    <n v="115"/>
    <x v="20"/>
    <n v="2"/>
    <x v="1"/>
    <n v="184"/>
    <x v="145"/>
    <n v="573649"/>
    <n v="2740"/>
    <n v="45.666666666666664"/>
    <n v="311"/>
    <n v="178404839"/>
  </r>
  <r>
    <x v="560"/>
    <x v="10"/>
    <x v="1"/>
    <x v="137"/>
    <x v="7"/>
    <x v="0"/>
    <n v="123"/>
    <x v="15"/>
    <n v="1"/>
    <x v="0"/>
    <n v="122"/>
    <x v="166"/>
    <n v="552425"/>
    <n v="3712"/>
    <n v="61.866666666666667"/>
    <n v="329"/>
    <n v="181747825"/>
  </r>
  <r>
    <x v="560"/>
    <x v="10"/>
    <x v="1"/>
    <x v="219"/>
    <x v="19"/>
    <x v="0"/>
    <n v="130"/>
    <x v="19"/>
    <n v="2"/>
    <x v="1"/>
    <n v="249"/>
    <x v="121"/>
    <n v="462954"/>
    <n v="2140"/>
    <n v="35.666666666666664"/>
    <n v="379"/>
    <n v="175459566"/>
  </r>
  <r>
    <x v="560"/>
    <x v="10"/>
    <x v="1"/>
    <x v="169"/>
    <x v="13"/>
    <x v="0"/>
    <n v="117"/>
    <x v="12"/>
    <n v="3"/>
    <x v="2"/>
    <n v="138"/>
    <x v="256"/>
    <n v="446783"/>
    <n v="3316"/>
    <n v="55.266666666666666"/>
    <n v="319"/>
    <n v="142523777"/>
  </r>
  <r>
    <x v="560"/>
    <x v="10"/>
    <x v="1"/>
    <x v="314"/>
    <x v="28"/>
    <x v="0"/>
    <n v="125"/>
    <x v="2"/>
    <n v="1"/>
    <x v="0"/>
    <n v="2"/>
    <x v="77"/>
    <n v="427649"/>
    <n v="1451"/>
    <n v="24.183333333333334"/>
    <n v="292"/>
    <n v="124873508"/>
  </r>
  <r>
    <x v="560"/>
    <x v="10"/>
    <x v="1"/>
    <x v="276"/>
    <x v="27"/>
    <x v="0"/>
    <n v="116"/>
    <x v="13"/>
    <n v="1"/>
    <x v="0"/>
    <n v="265"/>
    <x v="65"/>
    <n v="402196"/>
    <n v="2547"/>
    <n v="42.45"/>
    <n v="357"/>
    <n v="143583972"/>
  </r>
  <r>
    <x v="560"/>
    <x v="10"/>
    <x v="1"/>
    <x v="116"/>
    <x v="1"/>
    <x v="4"/>
    <n v="119"/>
    <x v="1"/>
    <n v="1"/>
    <x v="0"/>
    <n v="46"/>
    <x v="255"/>
    <n v="373505"/>
    <n v="714"/>
    <n v="11.9"/>
    <n v="514"/>
    <n v="191981570"/>
  </r>
  <r>
    <x v="560"/>
    <x v="10"/>
    <x v="1"/>
    <x v="244"/>
    <x v="20"/>
    <x v="4"/>
    <n v="128"/>
    <x v="11"/>
    <n v="1"/>
    <x v="0"/>
    <n v="71"/>
    <x v="175"/>
    <n v="343894"/>
    <n v="1329"/>
    <n v="22.15"/>
    <n v="562"/>
    <n v="193268428"/>
  </r>
  <r>
    <x v="560"/>
    <x v="10"/>
    <x v="1"/>
    <x v="196"/>
    <x v="16"/>
    <x v="4"/>
    <n v="117"/>
    <x v="12"/>
    <n v="3"/>
    <x v="2"/>
    <n v="118"/>
    <x v="88"/>
    <n v="270493"/>
    <n v="98"/>
    <n v="1.6333333333333333"/>
    <n v="354"/>
    <n v="95754522"/>
  </r>
  <r>
    <x v="560"/>
    <x v="10"/>
    <x v="1"/>
    <x v="233"/>
    <x v="17"/>
    <x v="4"/>
    <n v="132"/>
    <x v="18"/>
    <n v="1"/>
    <x v="0"/>
    <n v="89"/>
    <x v="168"/>
    <n v="267963"/>
    <n v="751"/>
    <n v="12.516666666666667"/>
    <n v="640"/>
    <n v="171496320"/>
  </r>
  <r>
    <x v="560"/>
    <x v="10"/>
    <x v="1"/>
    <x v="167"/>
    <x v="3"/>
    <x v="4"/>
    <n v="119"/>
    <x v="1"/>
    <n v="1"/>
    <x v="0"/>
    <n v="194"/>
    <x v="113"/>
    <n v="193024"/>
    <n v="667"/>
    <n v="11.116666666666667"/>
    <n v="316"/>
    <n v="60995584"/>
  </r>
  <r>
    <x v="560"/>
    <x v="10"/>
    <x v="1"/>
    <x v="125"/>
    <x v="9"/>
    <x v="4"/>
    <n v="119"/>
    <x v="1"/>
    <n v="1"/>
    <x v="0"/>
    <n v="144"/>
    <x v="10"/>
    <n v="177831"/>
    <n v="4670"/>
    <n v="77.833333333333329"/>
    <n v="302"/>
    <n v="53704962"/>
  </r>
  <r>
    <x v="560"/>
    <x v="10"/>
    <x v="1"/>
    <x v="195"/>
    <x v="11"/>
    <x v="4"/>
    <n v="114"/>
    <x v="9"/>
    <n v="3"/>
    <x v="2"/>
    <n v="115"/>
    <x v="183"/>
    <n v="94230"/>
    <n v="347"/>
    <n v="5.7833333333333332"/>
    <n v="393"/>
    <n v="37032390"/>
  </r>
  <r>
    <x v="560"/>
    <x v="10"/>
    <x v="1"/>
    <x v="114"/>
    <x v="23"/>
    <x v="4"/>
    <n v="123"/>
    <x v="15"/>
    <n v="3"/>
    <x v="2"/>
    <n v="138"/>
    <x v="256"/>
    <n v="41755"/>
    <n v="2114"/>
    <n v="35.233333333333334"/>
    <n v="492"/>
    <n v="20543460"/>
  </r>
  <r>
    <x v="560"/>
    <x v="10"/>
    <x v="1"/>
    <x v="140"/>
    <x v="0"/>
    <x v="0"/>
    <n v="131"/>
    <x v="17"/>
    <n v="3"/>
    <x v="2"/>
    <n v="36"/>
    <x v="229"/>
    <n v="23051"/>
    <n v="2627"/>
    <n v="43.783333333333331"/>
    <n v="328"/>
    <n v="7560728"/>
  </r>
  <r>
    <x v="561"/>
    <x v="10"/>
    <x v="1"/>
    <x v="278"/>
    <x v="26"/>
    <x v="3"/>
    <n v="120"/>
    <x v="3"/>
    <n v="1"/>
    <x v="0"/>
    <n v="25"/>
    <x v="246"/>
    <n v="946309"/>
    <n v="3613"/>
    <n v="60.216666666666669"/>
    <n v="435"/>
    <n v="411644415"/>
  </r>
  <r>
    <x v="561"/>
    <x v="10"/>
    <x v="1"/>
    <x v="163"/>
    <x v="29"/>
    <x v="4"/>
    <n v="132"/>
    <x v="18"/>
    <n v="1"/>
    <x v="0"/>
    <n v="175"/>
    <x v="178"/>
    <n v="798451"/>
    <n v="988"/>
    <n v="16.466666666666665"/>
    <n v="488"/>
    <n v="389644088"/>
  </r>
  <r>
    <x v="561"/>
    <x v="10"/>
    <x v="1"/>
    <x v="171"/>
    <x v="20"/>
    <x v="4"/>
    <n v="113"/>
    <x v="14"/>
    <n v="2"/>
    <x v="1"/>
    <n v="218"/>
    <x v="247"/>
    <n v="769457"/>
    <n v="4251"/>
    <n v="70.849999999999994"/>
    <n v="660"/>
    <n v="507841620"/>
  </r>
  <r>
    <x v="561"/>
    <x v="10"/>
    <x v="1"/>
    <x v="72"/>
    <x v="1"/>
    <x v="3"/>
    <n v="119"/>
    <x v="1"/>
    <n v="3"/>
    <x v="2"/>
    <n v="176"/>
    <x v="55"/>
    <n v="642709"/>
    <n v="4700"/>
    <n v="78.333333333333329"/>
    <n v="556"/>
    <n v="357346204"/>
  </r>
  <r>
    <x v="561"/>
    <x v="10"/>
    <x v="1"/>
    <x v="121"/>
    <x v="28"/>
    <x v="1"/>
    <n v="117"/>
    <x v="12"/>
    <n v="2"/>
    <x v="1"/>
    <n v="44"/>
    <x v="46"/>
    <n v="480253"/>
    <n v="950"/>
    <n v="15.833333333333334"/>
    <n v="411"/>
    <n v="197383983"/>
  </r>
  <r>
    <x v="561"/>
    <x v="10"/>
    <x v="1"/>
    <x v="225"/>
    <x v="25"/>
    <x v="4"/>
    <n v="126"/>
    <x v="10"/>
    <n v="1"/>
    <x v="0"/>
    <n v="223"/>
    <x v="254"/>
    <n v="249278"/>
    <n v="944"/>
    <n v="15.733333333333333"/>
    <n v="511"/>
    <n v="127381058"/>
  </r>
  <r>
    <x v="561"/>
    <x v="10"/>
    <x v="1"/>
    <x v="237"/>
    <x v="18"/>
    <x v="3"/>
    <n v="124"/>
    <x v="4"/>
    <n v="2"/>
    <x v="1"/>
    <n v="7"/>
    <x v="50"/>
    <n v="41748"/>
    <n v="1787"/>
    <n v="29.783333333333335"/>
    <n v="319"/>
    <n v="13317612"/>
  </r>
  <r>
    <x v="562"/>
    <x v="10"/>
    <x v="1"/>
    <x v="132"/>
    <x v="5"/>
    <x v="1"/>
    <n v="122"/>
    <x v="7"/>
    <n v="1"/>
    <x v="0"/>
    <n v="233"/>
    <x v="218"/>
    <n v="526486"/>
    <n v="948"/>
    <n v="15.8"/>
    <n v="520"/>
    <n v="273772720"/>
  </r>
  <r>
    <x v="563"/>
    <x v="10"/>
    <x v="1"/>
    <x v="277"/>
    <x v="24"/>
    <x v="4"/>
    <n v="121"/>
    <x v="21"/>
    <n v="2"/>
    <x v="1"/>
    <n v="166"/>
    <x v="0"/>
    <n v="875159"/>
    <n v="3936"/>
    <n v="65.599999999999994"/>
    <n v="328"/>
    <n v="287052152"/>
  </r>
  <r>
    <x v="563"/>
    <x v="10"/>
    <x v="1"/>
    <x v="194"/>
    <x v="5"/>
    <x v="4"/>
    <n v="113"/>
    <x v="14"/>
    <n v="2"/>
    <x v="1"/>
    <n v="128"/>
    <x v="172"/>
    <n v="829413"/>
    <n v="4100"/>
    <n v="68.333333333333329"/>
    <n v="305"/>
    <n v="252970965"/>
  </r>
  <r>
    <x v="563"/>
    <x v="10"/>
    <x v="1"/>
    <x v="260"/>
    <x v="18"/>
    <x v="1"/>
    <n v="128"/>
    <x v="11"/>
    <n v="1"/>
    <x v="0"/>
    <n v="231"/>
    <x v="165"/>
    <n v="797215"/>
    <n v="146"/>
    <n v="2.4333333333333331"/>
    <n v="676"/>
    <n v="538917340"/>
  </r>
  <r>
    <x v="563"/>
    <x v="10"/>
    <x v="1"/>
    <x v="102"/>
    <x v="26"/>
    <x v="1"/>
    <n v="115"/>
    <x v="20"/>
    <n v="3"/>
    <x v="2"/>
    <n v="218"/>
    <x v="247"/>
    <n v="756147"/>
    <n v="2781"/>
    <n v="46.35"/>
    <n v="556"/>
    <n v="420417732"/>
  </r>
  <r>
    <x v="563"/>
    <x v="10"/>
    <x v="1"/>
    <x v="186"/>
    <x v="18"/>
    <x v="4"/>
    <n v="118"/>
    <x v="6"/>
    <n v="1"/>
    <x v="0"/>
    <n v="71"/>
    <x v="175"/>
    <n v="709814"/>
    <n v="1719"/>
    <n v="28.65"/>
    <n v="289"/>
    <n v="205136246"/>
  </r>
  <r>
    <x v="563"/>
    <x v="10"/>
    <x v="1"/>
    <x v="104"/>
    <x v="28"/>
    <x v="3"/>
    <n v="113"/>
    <x v="14"/>
    <n v="3"/>
    <x v="2"/>
    <n v="156"/>
    <x v="261"/>
    <n v="641702"/>
    <n v="3924"/>
    <n v="65.400000000000006"/>
    <n v="603"/>
    <n v="386946306"/>
  </r>
  <r>
    <x v="563"/>
    <x v="10"/>
    <x v="1"/>
    <x v="306"/>
    <x v="2"/>
    <x v="4"/>
    <n v="119"/>
    <x v="1"/>
    <n v="2"/>
    <x v="1"/>
    <n v="124"/>
    <x v="193"/>
    <n v="611963"/>
    <n v="4313"/>
    <n v="71.88333333333334"/>
    <n v="615"/>
    <n v="376357245"/>
  </r>
  <r>
    <x v="563"/>
    <x v="10"/>
    <x v="1"/>
    <x v="26"/>
    <x v="11"/>
    <x v="4"/>
    <n v="112"/>
    <x v="16"/>
    <n v="1"/>
    <x v="0"/>
    <n v="187"/>
    <x v="160"/>
    <n v="557855"/>
    <n v="4991"/>
    <n v="83.183333333333337"/>
    <n v="376"/>
    <n v="209753480"/>
  </r>
  <r>
    <x v="563"/>
    <x v="10"/>
    <x v="1"/>
    <x v="120"/>
    <x v="13"/>
    <x v="4"/>
    <n v="119"/>
    <x v="1"/>
    <n v="1"/>
    <x v="0"/>
    <n v="190"/>
    <x v="33"/>
    <n v="554025"/>
    <n v="1121"/>
    <n v="18.683333333333334"/>
    <n v="546"/>
    <n v="302497650"/>
  </r>
  <r>
    <x v="563"/>
    <x v="10"/>
    <x v="1"/>
    <x v="28"/>
    <x v="1"/>
    <x v="3"/>
    <n v="116"/>
    <x v="13"/>
    <n v="3"/>
    <x v="2"/>
    <n v="7"/>
    <x v="50"/>
    <n v="500173"/>
    <n v="921"/>
    <n v="15.35"/>
    <n v="646"/>
    <n v="323111758"/>
  </r>
  <r>
    <x v="563"/>
    <x v="10"/>
    <x v="1"/>
    <x v="119"/>
    <x v="10"/>
    <x v="1"/>
    <n v="115"/>
    <x v="20"/>
    <n v="2"/>
    <x v="1"/>
    <n v="138"/>
    <x v="256"/>
    <n v="384653"/>
    <n v="3839"/>
    <n v="63.983333333333334"/>
    <n v="413"/>
    <n v="158861689"/>
  </r>
  <r>
    <x v="563"/>
    <x v="10"/>
    <x v="1"/>
    <x v="281"/>
    <x v="16"/>
    <x v="1"/>
    <n v="130"/>
    <x v="19"/>
    <n v="1"/>
    <x v="0"/>
    <n v="37"/>
    <x v="230"/>
    <n v="343935"/>
    <n v="752"/>
    <n v="12.533333333333333"/>
    <n v="628"/>
    <n v="215991180"/>
  </r>
  <r>
    <x v="563"/>
    <x v="10"/>
    <x v="1"/>
    <x v="172"/>
    <x v="2"/>
    <x v="4"/>
    <n v="119"/>
    <x v="1"/>
    <n v="3"/>
    <x v="2"/>
    <n v="234"/>
    <x v="78"/>
    <n v="276565"/>
    <n v="3449"/>
    <n v="57.483333333333334"/>
    <n v="339"/>
    <n v="93755535"/>
  </r>
  <r>
    <x v="563"/>
    <x v="10"/>
    <x v="1"/>
    <x v="130"/>
    <x v="28"/>
    <x v="1"/>
    <n v="124"/>
    <x v="4"/>
    <n v="2"/>
    <x v="1"/>
    <n v="165"/>
    <x v="208"/>
    <n v="112598"/>
    <n v="4442"/>
    <n v="74.033333333333331"/>
    <n v="610"/>
    <n v="68684780"/>
  </r>
  <r>
    <x v="564"/>
    <x v="10"/>
    <x v="1"/>
    <x v="298"/>
    <x v="16"/>
    <x v="5"/>
    <n v="121"/>
    <x v="21"/>
    <n v="2"/>
    <x v="1"/>
    <n v="232"/>
    <x v="215"/>
    <n v="938640"/>
    <n v="4268"/>
    <n v="71.13333333333334"/>
    <n v="453"/>
    <n v="425203920"/>
  </r>
  <r>
    <x v="564"/>
    <x v="10"/>
    <x v="1"/>
    <x v="118"/>
    <x v="21"/>
    <x v="3"/>
    <n v="121"/>
    <x v="21"/>
    <n v="3"/>
    <x v="2"/>
    <n v="72"/>
    <x v="62"/>
    <n v="922959"/>
    <n v="1122"/>
    <n v="18.7"/>
    <n v="420"/>
    <n v="387642780"/>
  </r>
  <r>
    <x v="564"/>
    <x v="10"/>
    <x v="1"/>
    <x v="258"/>
    <x v="13"/>
    <x v="1"/>
    <n v="127"/>
    <x v="8"/>
    <n v="3"/>
    <x v="2"/>
    <n v="120"/>
    <x v="27"/>
    <n v="813472"/>
    <n v="1589"/>
    <n v="26.483333333333334"/>
    <n v="429"/>
    <n v="348979488"/>
  </r>
  <r>
    <x v="564"/>
    <x v="10"/>
    <x v="1"/>
    <x v="136"/>
    <x v="14"/>
    <x v="5"/>
    <n v="125"/>
    <x v="2"/>
    <n v="3"/>
    <x v="2"/>
    <n v="32"/>
    <x v="31"/>
    <n v="804560"/>
    <n v="2639"/>
    <n v="43.983333333333334"/>
    <n v="543"/>
    <n v="436876080"/>
  </r>
  <r>
    <x v="564"/>
    <x v="10"/>
    <x v="1"/>
    <x v="30"/>
    <x v="21"/>
    <x v="4"/>
    <n v="125"/>
    <x v="2"/>
    <n v="2"/>
    <x v="1"/>
    <n v="238"/>
    <x v="238"/>
    <n v="743543"/>
    <n v="3877"/>
    <n v="64.61666666666666"/>
    <n v="592"/>
    <n v="440177456"/>
  </r>
  <r>
    <x v="564"/>
    <x v="10"/>
    <x v="1"/>
    <x v="99"/>
    <x v="5"/>
    <x v="5"/>
    <n v="128"/>
    <x v="11"/>
    <n v="2"/>
    <x v="1"/>
    <n v="75"/>
    <x v="197"/>
    <n v="594294"/>
    <n v="1767"/>
    <n v="29.45"/>
    <n v="546"/>
    <n v="324484524"/>
  </r>
  <r>
    <x v="564"/>
    <x v="10"/>
    <x v="1"/>
    <x v="221"/>
    <x v="15"/>
    <x v="4"/>
    <n v="112"/>
    <x v="16"/>
    <n v="1"/>
    <x v="0"/>
    <n v="195"/>
    <x v="12"/>
    <n v="559061"/>
    <n v="4892"/>
    <n v="81.533333333333331"/>
    <n v="373"/>
    <n v="208529753"/>
  </r>
  <r>
    <x v="564"/>
    <x v="10"/>
    <x v="1"/>
    <x v="166"/>
    <x v="12"/>
    <x v="3"/>
    <n v="125"/>
    <x v="2"/>
    <n v="3"/>
    <x v="2"/>
    <n v="240"/>
    <x v="95"/>
    <n v="554801"/>
    <n v="2208"/>
    <n v="36.799999999999997"/>
    <n v="400"/>
    <n v="221920400"/>
  </r>
  <r>
    <x v="564"/>
    <x v="10"/>
    <x v="1"/>
    <x v="67"/>
    <x v="5"/>
    <x v="4"/>
    <n v="125"/>
    <x v="2"/>
    <n v="1"/>
    <x v="0"/>
    <n v="236"/>
    <x v="93"/>
    <n v="464723"/>
    <n v="2595"/>
    <n v="43.25"/>
    <n v="521"/>
    <n v="242120683"/>
  </r>
  <r>
    <x v="564"/>
    <x v="10"/>
    <x v="1"/>
    <x v="275"/>
    <x v="14"/>
    <x v="4"/>
    <n v="132"/>
    <x v="18"/>
    <n v="2"/>
    <x v="1"/>
    <n v="191"/>
    <x v="220"/>
    <n v="435766"/>
    <n v="1576"/>
    <n v="26.266666666666666"/>
    <n v="372"/>
    <n v="162104952"/>
  </r>
  <r>
    <x v="564"/>
    <x v="10"/>
    <x v="1"/>
    <x v="66"/>
    <x v="13"/>
    <x v="5"/>
    <n v="119"/>
    <x v="1"/>
    <n v="3"/>
    <x v="2"/>
    <n v="208"/>
    <x v="26"/>
    <n v="272892"/>
    <n v="2281"/>
    <n v="38.016666666666666"/>
    <n v="327"/>
    <n v="89235684"/>
  </r>
  <r>
    <x v="564"/>
    <x v="10"/>
    <x v="1"/>
    <x v="191"/>
    <x v="29"/>
    <x v="4"/>
    <n v="112"/>
    <x v="16"/>
    <n v="1"/>
    <x v="0"/>
    <n v="51"/>
    <x v="245"/>
    <n v="133101"/>
    <n v="3585"/>
    <n v="59.75"/>
    <n v="303"/>
    <n v="40329603"/>
  </r>
  <r>
    <x v="564"/>
    <x v="10"/>
    <x v="1"/>
    <x v="130"/>
    <x v="7"/>
    <x v="1"/>
    <n v="125"/>
    <x v="2"/>
    <n v="1"/>
    <x v="0"/>
    <n v="26"/>
    <x v="182"/>
    <n v="94003"/>
    <n v="3006"/>
    <n v="50.1"/>
    <n v="557"/>
    <n v="52359671"/>
  </r>
  <r>
    <x v="564"/>
    <x v="10"/>
    <x v="1"/>
    <x v="176"/>
    <x v="12"/>
    <x v="5"/>
    <n v="120"/>
    <x v="3"/>
    <n v="1"/>
    <x v="0"/>
    <n v="181"/>
    <x v="76"/>
    <n v="90124"/>
    <n v="468"/>
    <n v="7.8"/>
    <n v="373"/>
    <n v="33616252"/>
  </r>
  <r>
    <x v="564"/>
    <x v="10"/>
    <x v="1"/>
    <x v="83"/>
    <x v="12"/>
    <x v="1"/>
    <n v="123"/>
    <x v="15"/>
    <n v="1"/>
    <x v="0"/>
    <n v="212"/>
    <x v="221"/>
    <n v="34985"/>
    <n v="4112"/>
    <n v="68.533333333333331"/>
    <n v="391"/>
    <n v="13679135"/>
  </r>
  <r>
    <x v="565"/>
    <x v="10"/>
    <x v="1"/>
    <x v="144"/>
    <x v="18"/>
    <x v="4"/>
    <n v="133"/>
    <x v="5"/>
    <n v="1"/>
    <x v="0"/>
    <n v="184"/>
    <x v="145"/>
    <n v="802558"/>
    <n v="3891"/>
    <n v="64.849999999999994"/>
    <n v="592"/>
    <n v="475114336"/>
  </r>
  <r>
    <x v="565"/>
    <x v="10"/>
    <x v="1"/>
    <x v="178"/>
    <x v="10"/>
    <x v="4"/>
    <n v="122"/>
    <x v="7"/>
    <n v="2"/>
    <x v="1"/>
    <n v="73"/>
    <x v="16"/>
    <n v="795322"/>
    <n v="481"/>
    <n v="8.0166666666666675"/>
    <n v="621"/>
    <n v="493894962"/>
  </r>
  <r>
    <x v="565"/>
    <x v="10"/>
    <x v="1"/>
    <x v="168"/>
    <x v="7"/>
    <x v="4"/>
    <n v="131"/>
    <x v="17"/>
    <n v="3"/>
    <x v="2"/>
    <n v="30"/>
    <x v="2"/>
    <n v="672663"/>
    <n v="3507"/>
    <n v="58.45"/>
    <n v="526"/>
    <n v="353820738"/>
  </r>
  <r>
    <x v="565"/>
    <x v="10"/>
    <x v="1"/>
    <x v="257"/>
    <x v="8"/>
    <x v="4"/>
    <n v="123"/>
    <x v="15"/>
    <n v="2"/>
    <x v="1"/>
    <n v="156"/>
    <x v="261"/>
    <n v="626476"/>
    <n v="4303"/>
    <n v="71.716666666666669"/>
    <n v="285"/>
    <n v="178545660"/>
  </r>
  <r>
    <x v="565"/>
    <x v="10"/>
    <x v="1"/>
    <x v="241"/>
    <x v="9"/>
    <x v="3"/>
    <n v="130"/>
    <x v="19"/>
    <n v="1"/>
    <x v="0"/>
    <n v="53"/>
    <x v="116"/>
    <n v="400355"/>
    <n v="1917"/>
    <n v="31.95"/>
    <n v="699"/>
    <n v="279848145"/>
  </r>
  <r>
    <x v="565"/>
    <x v="10"/>
    <x v="1"/>
    <x v="297"/>
    <x v="27"/>
    <x v="3"/>
    <n v="132"/>
    <x v="18"/>
    <n v="2"/>
    <x v="1"/>
    <n v="257"/>
    <x v="142"/>
    <n v="373994"/>
    <n v="3249"/>
    <n v="54.15"/>
    <n v="658"/>
    <n v="246088052"/>
  </r>
  <r>
    <x v="565"/>
    <x v="10"/>
    <x v="1"/>
    <x v="240"/>
    <x v="9"/>
    <x v="4"/>
    <n v="114"/>
    <x v="9"/>
    <n v="2"/>
    <x v="1"/>
    <n v="97"/>
    <x v="181"/>
    <n v="335796"/>
    <n v="1611"/>
    <n v="26.85"/>
    <n v="598"/>
    <n v="200806008"/>
  </r>
  <r>
    <x v="565"/>
    <x v="10"/>
    <x v="1"/>
    <x v="185"/>
    <x v="15"/>
    <x v="4"/>
    <n v="131"/>
    <x v="17"/>
    <n v="2"/>
    <x v="1"/>
    <n v="38"/>
    <x v="90"/>
    <n v="220649"/>
    <n v="3262"/>
    <n v="54.366666666666667"/>
    <n v="467"/>
    <n v="103043083"/>
  </r>
  <r>
    <x v="565"/>
    <x v="10"/>
    <x v="1"/>
    <x v="297"/>
    <x v="24"/>
    <x v="1"/>
    <n v="123"/>
    <x v="15"/>
    <n v="3"/>
    <x v="2"/>
    <n v="116"/>
    <x v="257"/>
    <n v="190597"/>
    <n v="154"/>
    <n v="2.5666666666666669"/>
    <n v="551"/>
    <n v="105018947"/>
  </r>
  <r>
    <x v="565"/>
    <x v="10"/>
    <x v="1"/>
    <x v="100"/>
    <x v="6"/>
    <x v="5"/>
    <n v="121"/>
    <x v="21"/>
    <n v="3"/>
    <x v="2"/>
    <n v="204"/>
    <x v="1"/>
    <n v="109883"/>
    <n v="4551"/>
    <n v="75.849999999999994"/>
    <n v="343"/>
    <n v="37689869"/>
  </r>
  <r>
    <x v="565"/>
    <x v="10"/>
    <x v="1"/>
    <x v="176"/>
    <x v="29"/>
    <x v="4"/>
    <n v="132"/>
    <x v="18"/>
    <n v="2"/>
    <x v="1"/>
    <n v="157"/>
    <x v="233"/>
    <n v="15490"/>
    <n v="309"/>
    <n v="5.15"/>
    <n v="661"/>
    <n v="10238890"/>
  </r>
  <r>
    <x v="565"/>
    <x v="10"/>
    <x v="1"/>
    <x v="141"/>
    <x v="18"/>
    <x v="3"/>
    <n v="118"/>
    <x v="6"/>
    <n v="1"/>
    <x v="0"/>
    <n v="265"/>
    <x v="65"/>
    <n v="10504"/>
    <n v="3638"/>
    <n v="60.633333333333333"/>
    <n v="547"/>
    <n v="5745688"/>
  </r>
  <r>
    <x v="566"/>
    <x v="10"/>
    <x v="1"/>
    <x v="242"/>
    <x v="8"/>
    <x v="3"/>
    <n v="112"/>
    <x v="16"/>
    <n v="2"/>
    <x v="1"/>
    <n v="185"/>
    <x v="114"/>
    <n v="918104"/>
    <n v="414"/>
    <n v="6.9"/>
    <n v="696"/>
    <n v="639000384"/>
  </r>
  <r>
    <x v="566"/>
    <x v="10"/>
    <x v="1"/>
    <x v="213"/>
    <x v="19"/>
    <x v="0"/>
    <n v="126"/>
    <x v="10"/>
    <n v="3"/>
    <x v="2"/>
    <n v="193"/>
    <x v="219"/>
    <n v="819110"/>
    <n v="1270"/>
    <n v="21.166666666666668"/>
    <n v="385"/>
    <n v="315357350"/>
  </r>
  <r>
    <x v="566"/>
    <x v="10"/>
    <x v="1"/>
    <x v="171"/>
    <x v="21"/>
    <x v="1"/>
    <n v="113"/>
    <x v="14"/>
    <n v="3"/>
    <x v="2"/>
    <n v="228"/>
    <x v="144"/>
    <n v="665820"/>
    <n v="1261"/>
    <n v="21.016666666666666"/>
    <n v="298"/>
    <n v="198414360"/>
  </r>
  <r>
    <x v="566"/>
    <x v="10"/>
    <x v="1"/>
    <x v="99"/>
    <x v="15"/>
    <x v="1"/>
    <n v="126"/>
    <x v="10"/>
    <n v="2"/>
    <x v="1"/>
    <n v="125"/>
    <x v="205"/>
    <n v="402193"/>
    <n v="1927"/>
    <n v="32.116666666666667"/>
    <n v="530"/>
    <n v="213162290"/>
  </r>
  <r>
    <x v="566"/>
    <x v="10"/>
    <x v="1"/>
    <x v="266"/>
    <x v="23"/>
    <x v="3"/>
    <n v="132"/>
    <x v="18"/>
    <n v="3"/>
    <x v="2"/>
    <n v="211"/>
    <x v="117"/>
    <n v="128054"/>
    <n v="2726"/>
    <n v="45.43333333333333"/>
    <n v="631"/>
    <n v="80802074"/>
  </r>
  <r>
    <x v="566"/>
    <x v="10"/>
    <x v="1"/>
    <x v="2"/>
    <x v="6"/>
    <x v="1"/>
    <n v="125"/>
    <x v="2"/>
    <n v="3"/>
    <x v="2"/>
    <n v="144"/>
    <x v="10"/>
    <n v="80339"/>
    <n v="61"/>
    <n v="1.0166666666666666"/>
    <n v="355"/>
    <n v="28520345"/>
  </r>
  <r>
    <x v="567"/>
    <x v="10"/>
    <x v="1"/>
    <x v="287"/>
    <x v="20"/>
    <x v="4"/>
    <n v="124"/>
    <x v="4"/>
    <n v="2"/>
    <x v="1"/>
    <n v="151"/>
    <x v="59"/>
    <n v="962475"/>
    <n v="1531"/>
    <n v="25.516666666666666"/>
    <n v="527"/>
    <n v="507224325"/>
  </r>
  <r>
    <x v="567"/>
    <x v="10"/>
    <x v="1"/>
    <x v="186"/>
    <x v="4"/>
    <x v="0"/>
    <n v="115"/>
    <x v="20"/>
    <n v="2"/>
    <x v="1"/>
    <n v="82"/>
    <x v="234"/>
    <n v="615610"/>
    <n v="1847"/>
    <n v="30.783333333333335"/>
    <n v="386"/>
    <n v="237625460"/>
  </r>
  <r>
    <x v="567"/>
    <x v="10"/>
    <x v="1"/>
    <x v="177"/>
    <x v="4"/>
    <x v="4"/>
    <n v="124"/>
    <x v="4"/>
    <n v="1"/>
    <x v="0"/>
    <n v="31"/>
    <x v="226"/>
    <n v="558700"/>
    <n v="1889"/>
    <n v="31.483333333333334"/>
    <n v="437"/>
    <n v="244151900"/>
  </r>
  <r>
    <x v="567"/>
    <x v="10"/>
    <x v="1"/>
    <x v="289"/>
    <x v="7"/>
    <x v="4"/>
    <n v="132"/>
    <x v="18"/>
    <n v="2"/>
    <x v="1"/>
    <n v="63"/>
    <x v="54"/>
    <n v="395584"/>
    <n v="4306"/>
    <n v="71.766666666666666"/>
    <n v="329"/>
    <n v="130147136"/>
  </r>
  <r>
    <x v="567"/>
    <x v="10"/>
    <x v="1"/>
    <x v="211"/>
    <x v="17"/>
    <x v="3"/>
    <n v="117"/>
    <x v="12"/>
    <n v="1"/>
    <x v="0"/>
    <n v="260"/>
    <x v="131"/>
    <n v="367701"/>
    <n v="1490"/>
    <n v="24.833333333333332"/>
    <n v="280"/>
    <n v="102956280"/>
  </r>
  <r>
    <x v="567"/>
    <x v="10"/>
    <x v="1"/>
    <x v="239"/>
    <x v="2"/>
    <x v="0"/>
    <n v="113"/>
    <x v="14"/>
    <n v="2"/>
    <x v="1"/>
    <n v="122"/>
    <x v="166"/>
    <n v="137640"/>
    <n v="4702"/>
    <n v="78.36666666666666"/>
    <n v="534"/>
    <n v="73499760"/>
  </r>
  <r>
    <x v="568"/>
    <x v="10"/>
    <x v="1"/>
    <x v="134"/>
    <x v="9"/>
    <x v="0"/>
    <n v="120"/>
    <x v="3"/>
    <n v="2"/>
    <x v="1"/>
    <n v="33"/>
    <x v="20"/>
    <n v="928552"/>
    <n v="1891"/>
    <n v="31.516666666666666"/>
    <n v="290"/>
    <n v="269280080"/>
  </r>
  <r>
    <x v="568"/>
    <x v="10"/>
    <x v="1"/>
    <x v="32"/>
    <x v="27"/>
    <x v="3"/>
    <n v="118"/>
    <x v="6"/>
    <n v="2"/>
    <x v="1"/>
    <n v="79"/>
    <x v="98"/>
    <n v="923060"/>
    <n v="4933"/>
    <n v="82.216666666666669"/>
    <n v="683"/>
    <n v="630449980"/>
  </r>
  <r>
    <x v="568"/>
    <x v="10"/>
    <x v="1"/>
    <x v="77"/>
    <x v="6"/>
    <x v="0"/>
    <n v="116"/>
    <x v="13"/>
    <n v="2"/>
    <x v="1"/>
    <n v="89"/>
    <x v="168"/>
    <n v="763293"/>
    <n v="2032"/>
    <n v="33.866666666666667"/>
    <n v="478"/>
    <n v="364854054"/>
  </r>
  <r>
    <x v="568"/>
    <x v="10"/>
    <x v="1"/>
    <x v="56"/>
    <x v="11"/>
    <x v="0"/>
    <n v="131"/>
    <x v="17"/>
    <n v="2"/>
    <x v="1"/>
    <n v="84"/>
    <x v="32"/>
    <n v="740771"/>
    <n v="2341"/>
    <n v="39.016666666666666"/>
    <n v="356"/>
    <n v="263714476"/>
  </r>
  <r>
    <x v="568"/>
    <x v="10"/>
    <x v="1"/>
    <x v="131"/>
    <x v="13"/>
    <x v="4"/>
    <n v="118"/>
    <x v="6"/>
    <n v="1"/>
    <x v="0"/>
    <n v="267"/>
    <x v="15"/>
    <n v="666556"/>
    <n v="3968"/>
    <n v="66.13333333333334"/>
    <n v="535"/>
    <n v="356607460"/>
  </r>
  <r>
    <x v="568"/>
    <x v="10"/>
    <x v="1"/>
    <x v="119"/>
    <x v="13"/>
    <x v="4"/>
    <n v="128"/>
    <x v="11"/>
    <n v="1"/>
    <x v="0"/>
    <n v="191"/>
    <x v="220"/>
    <n v="664298"/>
    <n v="4029"/>
    <n v="67.150000000000006"/>
    <n v="383"/>
    <n v="254426134"/>
  </r>
  <r>
    <x v="568"/>
    <x v="10"/>
    <x v="1"/>
    <x v="228"/>
    <x v="10"/>
    <x v="0"/>
    <n v="122"/>
    <x v="7"/>
    <n v="1"/>
    <x v="0"/>
    <n v="15"/>
    <x v="192"/>
    <n v="649011"/>
    <n v="1127"/>
    <n v="18.783333333333335"/>
    <n v="598"/>
    <n v="388108578"/>
  </r>
  <r>
    <x v="568"/>
    <x v="10"/>
    <x v="1"/>
    <x v="206"/>
    <x v="14"/>
    <x v="4"/>
    <n v="121"/>
    <x v="21"/>
    <n v="1"/>
    <x v="0"/>
    <n v="160"/>
    <x v="67"/>
    <n v="591658"/>
    <n v="955"/>
    <n v="15.916666666666666"/>
    <n v="639"/>
    <n v="378069462"/>
  </r>
  <r>
    <x v="568"/>
    <x v="10"/>
    <x v="1"/>
    <x v="17"/>
    <x v="1"/>
    <x v="4"/>
    <n v="112"/>
    <x v="16"/>
    <n v="2"/>
    <x v="1"/>
    <n v="161"/>
    <x v="110"/>
    <n v="578920"/>
    <n v="2891"/>
    <n v="48.18333333333333"/>
    <n v="689"/>
    <n v="398875880"/>
  </r>
  <r>
    <x v="568"/>
    <x v="10"/>
    <x v="1"/>
    <x v="314"/>
    <x v="1"/>
    <x v="3"/>
    <n v="132"/>
    <x v="18"/>
    <n v="3"/>
    <x v="2"/>
    <n v="253"/>
    <x v="235"/>
    <n v="560060"/>
    <n v="2236"/>
    <n v="37.266666666666666"/>
    <n v="444"/>
    <n v="248666640"/>
  </r>
  <r>
    <x v="568"/>
    <x v="10"/>
    <x v="1"/>
    <x v="1"/>
    <x v="20"/>
    <x v="1"/>
    <n v="127"/>
    <x v="8"/>
    <n v="2"/>
    <x v="1"/>
    <n v="155"/>
    <x v="73"/>
    <n v="437067"/>
    <n v="758"/>
    <n v="12.633333333333333"/>
    <n v="691"/>
    <n v="302013297"/>
  </r>
  <r>
    <x v="568"/>
    <x v="10"/>
    <x v="1"/>
    <x v="233"/>
    <x v="15"/>
    <x v="3"/>
    <n v="131"/>
    <x v="17"/>
    <n v="2"/>
    <x v="1"/>
    <n v="240"/>
    <x v="95"/>
    <n v="414377"/>
    <n v="4693"/>
    <n v="78.216666666666669"/>
    <n v="670"/>
    <n v="277632590"/>
  </r>
  <r>
    <x v="568"/>
    <x v="10"/>
    <x v="1"/>
    <x v="289"/>
    <x v="13"/>
    <x v="4"/>
    <n v="130"/>
    <x v="19"/>
    <n v="1"/>
    <x v="0"/>
    <n v="255"/>
    <x v="127"/>
    <n v="395215"/>
    <n v="3733"/>
    <n v="62.216666666666669"/>
    <n v="631"/>
    <n v="249380665"/>
  </r>
  <r>
    <x v="568"/>
    <x v="10"/>
    <x v="1"/>
    <x v="253"/>
    <x v="0"/>
    <x v="4"/>
    <n v="112"/>
    <x v="16"/>
    <n v="3"/>
    <x v="2"/>
    <n v="215"/>
    <x v="79"/>
    <n v="388816"/>
    <n v="2431"/>
    <n v="40.516666666666666"/>
    <n v="699"/>
    <n v="271782384"/>
  </r>
  <r>
    <x v="568"/>
    <x v="10"/>
    <x v="1"/>
    <x v="134"/>
    <x v="20"/>
    <x v="0"/>
    <n v="115"/>
    <x v="20"/>
    <n v="1"/>
    <x v="0"/>
    <n v="236"/>
    <x v="93"/>
    <n v="143201"/>
    <n v="142"/>
    <n v="2.3666666666666667"/>
    <n v="574"/>
    <n v="82197374"/>
  </r>
  <r>
    <x v="568"/>
    <x v="10"/>
    <x v="1"/>
    <x v="213"/>
    <x v="8"/>
    <x v="4"/>
    <n v="116"/>
    <x v="13"/>
    <n v="1"/>
    <x v="0"/>
    <n v="9"/>
    <x v="133"/>
    <n v="142530"/>
    <n v="639"/>
    <n v="10.65"/>
    <n v="313"/>
    <n v="44611890"/>
  </r>
  <r>
    <x v="568"/>
    <x v="10"/>
    <x v="1"/>
    <x v="215"/>
    <x v="20"/>
    <x v="4"/>
    <n v="129"/>
    <x v="0"/>
    <n v="1"/>
    <x v="0"/>
    <n v="234"/>
    <x v="78"/>
    <n v="90646"/>
    <n v="402"/>
    <n v="6.7"/>
    <n v="462"/>
    <n v="41878452"/>
  </r>
  <r>
    <x v="568"/>
    <x v="10"/>
    <x v="1"/>
    <x v="282"/>
    <x v="11"/>
    <x v="0"/>
    <n v="112"/>
    <x v="16"/>
    <n v="3"/>
    <x v="2"/>
    <n v="235"/>
    <x v="51"/>
    <n v="23774"/>
    <n v="2955"/>
    <n v="49.25"/>
    <n v="585"/>
    <n v="13907790"/>
  </r>
  <r>
    <x v="569"/>
    <x v="10"/>
    <x v="1"/>
    <x v="252"/>
    <x v="10"/>
    <x v="4"/>
    <n v="116"/>
    <x v="13"/>
    <n v="1"/>
    <x v="0"/>
    <n v="25"/>
    <x v="246"/>
    <n v="766695"/>
    <n v="4219"/>
    <n v="70.316666666666663"/>
    <n v="546"/>
    <n v="418615470"/>
  </r>
  <r>
    <x v="569"/>
    <x v="10"/>
    <x v="1"/>
    <x v="117"/>
    <x v="5"/>
    <x v="4"/>
    <n v="126"/>
    <x v="10"/>
    <n v="1"/>
    <x v="0"/>
    <n v="241"/>
    <x v="101"/>
    <n v="636485"/>
    <n v="562"/>
    <n v="9.3666666666666671"/>
    <n v="552"/>
    <n v="351339720"/>
  </r>
  <r>
    <x v="569"/>
    <x v="10"/>
    <x v="1"/>
    <x v="229"/>
    <x v="8"/>
    <x v="1"/>
    <n v="119"/>
    <x v="1"/>
    <n v="2"/>
    <x v="1"/>
    <n v="174"/>
    <x v="161"/>
    <n v="599380"/>
    <n v="4242"/>
    <n v="70.7"/>
    <n v="672"/>
    <n v="402783360"/>
  </r>
  <r>
    <x v="569"/>
    <x v="10"/>
    <x v="1"/>
    <x v="225"/>
    <x v="1"/>
    <x v="4"/>
    <n v="124"/>
    <x v="4"/>
    <n v="3"/>
    <x v="2"/>
    <n v="137"/>
    <x v="231"/>
    <n v="402493"/>
    <n v="1360"/>
    <n v="22.666666666666668"/>
    <n v="656"/>
    <n v="264035408"/>
  </r>
  <r>
    <x v="569"/>
    <x v="10"/>
    <x v="1"/>
    <x v="129"/>
    <x v="7"/>
    <x v="4"/>
    <n v="126"/>
    <x v="10"/>
    <n v="3"/>
    <x v="2"/>
    <n v="45"/>
    <x v="209"/>
    <n v="207379"/>
    <n v="1299"/>
    <n v="21.65"/>
    <n v="594"/>
    <n v="123183126"/>
  </r>
  <r>
    <x v="570"/>
    <x v="10"/>
    <x v="1"/>
    <x v="96"/>
    <x v="8"/>
    <x v="4"/>
    <n v="127"/>
    <x v="8"/>
    <n v="1"/>
    <x v="0"/>
    <n v="146"/>
    <x v="22"/>
    <n v="966166"/>
    <n v="4839"/>
    <n v="80.650000000000006"/>
    <n v="597"/>
    <n v="576801102"/>
  </r>
  <r>
    <x v="570"/>
    <x v="10"/>
    <x v="1"/>
    <x v="199"/>
    <x v="5"/>
    <x v="3"/>
    <n v="113"/>
    <x v="14"/>
    <n v="2"/>
    <x v="1"/>
    <n v="86"/>
    <x v="47"/>
    <n v="935757"/>
    <n v="710"/>
    <n v="11.833333333333334"/>
    <n v="325"/>
    <n v="304121025"/>
  </r>
  <r>
    <x v="570"/>
    <x v="10"/>
    <x v="1"/>
    <x v="68"/>
    <x v="10"/>
    <x v="4"/>
    <n v="118"/>
    <x v="6"/>
    <n v="3"/>
    <x v="2"/>
    <n v="3"/>
    <x v="85"/>
    <n v="930552"/>
    <n v="3170"/>
    <n v="52.833333333333336"/>
    <n v="523"/>
    <n v="486678696"/>
  </r>
  <r>
    <x v="570"/>
    <x v="10"/>
    <x v="1"/>
    <x v="233"/>
    <x v="11"/>
    <x v="4"/>
    <n v="115"/>
    <x v="20"/>
    <n v="3"/>
    <x v="2"/>
    <n v="268"/>
    <x v="253"/>
    <n v="757543"/>
    <n v="65"/>
    <n v="1.0833333333333333"/>
    <n v="459"/>
    <n v="347712237"/>
  </r>
  <r>
    <x v="570"/>
    <x v="10"/>
    <x v="1"/>
    <x v="54"/>
    <x v="11"/>
    <x v="4"/>
    <n v="112"/>
    <x v="16"/>
    <n v="2"/>
    <x v="1"/>
    <n v="239"/>
    <x v="258"/>
    <n v="681800"/>
    <n v="1743"/>
    <n v="29.05"/>
    <n v="286"/>
    <n v="194994800"/>
  </r>
  <r>
    <x v="570"/>
    <x v="10"/>
    <x v="1"/>
    <x v="168"/>
    <x v="26"/>
    <x v="5"/>
    <n v="115"/>
    <x v="20"/>
    <n v="3"/>
    <x v="2"/>
    <n v="230"/>
    <x v="249"/>
    <n v="672468"/>
    <n v="4460"/>
    <n v="74.333333333333329"/>
    <n v="457"/>
    <n v="307317876"/>
  </r>
  <r>
    <x v="570"/>
    <x v="10"/>
    <x v="1"/>
    <x v="142"/>
    <x v="28"/>
    <x v="3"/>
    <n v="133"/>
    <x v="5"/>
    <n v="3"/>
    <x v="2"/>
    <n v="26"/>
    <x v="182"/>
    <n v="654690"/>
    <n v="1343"/>
    <n v="22.383333333333333"/>
    <n v="344"/>
    <n v="225213360"/>
  </r>
  <r>
    <x v="570"/>
    <x v="10"/>
    <x v="1"/>
    <x v="1"/>
    <x v="9"/>
    <x v="3"/>
    <n v="115"/>
    <x v="20"/>
    <n v="3"/>
    <x v="2"/>
    <n v="102"/>
    <x v="30"/>
    <n v="611421"/>
    <n v="4741"/>
    <n v="79.016666666666666"/>
    <n v="476"/>
    <n v="291036396"/>
  </r>
  <r>
    <x v="570"/>
    <x v="10"/>
    <x v="1"/>
    <x v="293"/>
    <x v="7"/>
    <x v="4"/>
    <n v="120"/>
    <x v="3"/>
    <n v="2"/>
    <x v="1"/>
    <n v="183"/>
    <x v="7"/>
    <n v="499262"/>
    <n v="1156"/>
    <n v="19.266666666666666"/>
    <n v="604"/>
    <n v="301554248"/>
  </r>
  <r>
    <x v="570"/>
    <x v="10"/>
    <x v="1"/>
    <x v="300"/>
    <x v="20"/>
    <x v="3"/>
    <n v="124"/>
    <x v="4"/>
    <n v="1"/>
    <x v="0"/>
    <n v="47"/>
    <x v="170"/>
    <n v="456125"/>
    <n v="2204"/>
    <n v="36.733333333333334"/>
    <n v="370"/>
    <n v="168766250"/>
  </r>
  <r>
    <x v="570"/>
    <x v="10"/>
    <x v="1"/>
    <x v="28"/>
    <x v="9"/>
    <x v="3"/>
    <n v="127"/>
    <x v="8"/>
    <n v="3"/>
    <x v="2"/>
    <n v="160"/>
    <x v="67"/>
    <n v="444063"/>
    <n v="582"/>
    <n v="9.6999999999999993"/>
    <n v="325"/>
    <n v="144320475"/>
  </r>
  <r>
    <x v="570"/>
    <x v="10"/>
    <x v="1"/>
    <x v="202"/>
    <x v="7"/>
    <x v="4"/>
    <n v="113"/>
    <x v="14"/>
    <n v="1"/>
    <x v="0"/>
    <n v="170"/>
    <x v="176"/>
    <n v="339998"/>
    <n v="2034"/>
    <n v="33.9"/>
    <n v="690"/>
    <n v="234598620"/>
  </r>
  <r>
    <x v="570"/>
    <x v="10"/>
    <x v="1"/>
    <x v="224"/>
    <x v="21"/>
    <x v="3"/>
    <n v="122"/>
    <x v="7"/>
    <n v="1"/>
    <x v="0"/>
    <n v="27"/>
    <x v="38"/>
    <n v="284634"/>
    <n v="560"/>
    <n v="9.3333333333333339"/>
    <n v="495"/>
    <n v="140893830"/>
  </r>
  <r>
    <x v="570"/>
    <x v="10"/>
    <x v="1"/>
    <x v="254"/>
    <x v="10"/>
    <x v="4"/>
    <n v="132"/>
    <x v="18"/>
    <n v="2"/>
    <x v="1"/>
    <n v="9"/>
    <x v="133"/>
    <n v="164377"/>
    <n v="850"/>
    <n v="14.166666666666666"/>
    <n v="392"/>
    <n v="64435784"/>
  </r>
  <r>
    <x v="570"/>
    <x v="10"/>
    <x v="1"/>
    <x v="115"/>
    <x v="2"/>
    <x v="5"/>
    <n v="124"/>
    <x v="4"/>
    <n v="3"/>
    <x v="2"/>
    <n v="145"/>
    <x v="94"/>
    <n v="151675"/>
    <n v="4902"/>
    <n v="81.7"/>
    <n v="449"/>
    <n v="68102075"/>
  </r>
  <r>
    <x v="570"/>
    <x v="10"/>
    <x v="1"/>
    <x v="0"/>
    <x v="0"/>
    <x v="1"/>
    <n v="116"/>
    <x v="13"/>
    <n v="3"/>
    <x v="2"/>
    <n v="169"/>
    <x v="5"/>
    <n v="134001"/>
    <n v="1574"/>
    <n v="26.233333333333334"/>
    <n v="368"/>
    <n v="49312368"/>
  </r>
  <r>
    <x v="570"/>
    <x v="10"/>
    <x v="1"/>
    <x v="184"/>
    <x v="13"/>
    <x v="4"/>
    <n v="119"/>
    <x v="1"/>
    <n v="3"/>
    <x v="2"/>
    <n v="96"/>
    <x v="42"/>
    <n v="121868"/>
    <n v="4399"/>
    <n v="73.316666666666663"/>
    <n v="623"/>
    <n v="75923764"/>
  </r>
  <r>
    <x v="571"/>
    <x v="10"/>
    <x v="1"/>
    <x v="181"/>
    <x v="0"/>
    <x v="4"/>
    <n v="120"/>
    <x v="3"/>
    <n v="1"/>
    <x v="0"/>
    <n v="7"/>
    <x v="50"/>
    <n v="951280"/>
    <n v="1549"/>
    <n v="25.816666666666666"/>
    <n v="603"/>
    <n v="573621840"/>
  </r>
  <r>
    <x v="571"/>
    <x v="10"/>
    <x v="1"/>
    <x v="208"/>
    <x v="5"/>
    <x v="5"/>
    <n v="124"/>
    <x v="4"/>
    <n v="1"/>
    <x v="0"/>
    <n v="55"/>
    <x v="43"/>
    <n v="776766"/>
    <n v="3070"/>
    <n v="51.166666666666664"/>
    <n v="460"/>
    <n v="357312360"/>
  </r>
  <r>
    <x v="571"/>
    <x v="10"/>
    <x v="1"/>
    <x v="180"/>
    <x v="19"/>
    <x v="4"/>
    <n v="113"/>
    <x v="14"/>
    <n v="2"/>
    <x v="1"/>
    <n v="2"/>
    <x v="77"/>
    <n v="760509"/>
    <n v="4749"/>
    <n v="79.150000000000006"/>
    <n v="442"/>
    <n v="336144978"/>
  </r>
  <r>
    <x v="571"/>
    <x v="10"/>
    <x v="1"/>
    <x v="44"/>
    <x v="0"/>
    <x v="4"/>
    <n v="114"/>
    <x v="9"/>
    <n v="1"/>
    <x v="0"/>
    <n v="163"/>
    <x v="143"/>
    <n v="738536"/>
    <n v="625"/>
    <n v="10.416666666666666"/>
    <n v="374"/>
    <n v="276212464"/>
  </r>
  <r>
    <x v="571"/>
    <x v="10"/>
    <x v="1"/>
    <x v="16"/>
    <x v="14"/>
    <x v="4"/>
    <n v="124"/>
    <x v="4"/>
    <n v="3"/>
    <x v="2"/>
    <n v="57"/>
    <x v="163"/>
    <n v="731302"/>
    <n v="496"/>
    <n v="8.2666666666666675"/>
    <n v="439"/>
    <n v="321041578"/>
  </r>
  <r>
    <x v="571"/>
    <x v="10"/>
    <x v="1"/>
    <x v="191"/>
    <x v="17"/>
    <x v="2"/>
    <n v="113"/>
    <x v="14"/>
    <n v="3"/>
    <x v="2"/>
    <n v="136"/>
    <x v="13"/>
    <n v="731125"/>
    <n v="2679"/>
    <n v="44.65"/>
    <n v="596"/>
    <n v="435750500"/>
  </r>
  <r>
    <x v="571"/>
    <x v="10"/>
    <x v="1"/>
    <x v="61"/>
    <x v="19"/>
    <x v="3"/>
    <n v="119"/>
    <x v="1"/>
    <n v="3"/>
    <x v="2"/>
    <n v="196"/>
    <x v="112"/>
    <n v="626110"/>
    <n v="626"/>
    <n v="10.433333333333334"/>
    <n v="627"/>
    <n v="392570970"/>
  </r>
  <r>
    <x v="571"/>
    <x v="10"/>
    <x v="1"/>
    <x v="245"/>
    <x v="8"/>
    <x v="3"/>
    <n v="125"/>
    <x v="2"/>
    <n v="2"/>
    <x v="1"/>
    <n v="126"/>
    <x v="211"/>
    <n v="531174"/>
    <n v="2606"/>
    <n v="43.43333333333333"/>
    <n v="606"/>
    <n v="321891444"/>
  </r>
  <r>
    <x v="571"/>
    <x v="10"/>
    <x v="1"/>
    <x v="273"/>
    <x v="16"/>
    <x v="4"/>
    <n v="121"/>
    <x v="21"/>
    <n v="2"/>
    <x v="1"/>
    <n v="20"/>
    <x v="87"/>
    <n v="456063"/>
    <n v="3168"/>
    <n v="52.8"/>
    <n v="294"/>
    <n v="134082522"/>
  </r>
  <r>
    <x v="571"/>
    <x v="10"/>
    <x v="1"/>
    <x v="187"/>
    <x v="20"/>
    <x v="3"/>
    <n v="114"/>
    <x v="9"/>
    <n v="2"/>
    <x v="1"/>
    <n v="163"/>
    <x v="143"/>
    <n v="450504"/>
    <n v="36"/>
    <n v="0.6"/>
    <n v="407"/>
    <n v="183355128"/>
  </r>
  <r>
    <x v="571"/>
    <x v="10"/>
    <x v="1"/>
    <x v="116"/>
    <x v="22"/>
    <x v="5"/>
    <n v="127"/>
    <x v="8"/>
    <n v="3"/>
    <x v="2"/>
    <n v="62"/>
    <x v="60"/>
    <n v="257104"/>
    <n v="4361"/>
    <n v="72.683333333333337"/>
    <n v="587"/>
    <n v="150920048"/>
  </r>
  <r>
    <x v="571"/>
    <x v="10"/>
    <x v="1"/>
    <x v="23"/>
    <x v="6"/>
    <x v="2"/>
    <n v="124"/>
    <x v="4"/>
    <n v="3"/>
    <x v="2"/>
    <n v="121"/>
    <x v="126"/>
    <n v="202910"/>
    <n v="2944"/>
    <n v="49.06666666666667"/>
    <n v="284"/>
    <n v="57626440"/>
  </r>
  <r>
    <x v="571"/>
    <x v="10"/>
    <x v="1"/>
    <x v="119"/>
    <x v="19"/>
    <x v="4"/>
    <n v="131"/>
    <x v="17"/>
    <n v="3"/>
    <x v="2"/>
    <n v="80"/>
    <x v="96"/>
    <n v="18584"/>
    <n v="1361"/>
    <n v="22.683333333333334"/>
    <n v="337"/>
    <n v="6262808"/>
  </r>
  <r>
    <x v="572"/>
    <x v="10"/>
    <x v="1"/>
    <x v="290"/>
    <x v="9"/>
    <x v="4"/>
    <n v="122"/>
    <x v="7"/>
    <n v="2"/>
    <x v="1"/>
    <n v="107"/>
    <x v="136"/>
    <n v="833201"/>
    <n v="3912"/>
    <n v="65.2"/>
    <n v="605"/>
    <n v="504086605"/>
  </r>
  <r>
    <x v="572"/>
    <x v="10"/>
    <x v="1"/>
    <x v="59"/>
    <x v="15"/>
    <x v="4"/>
    <n v="113"/>
    <x v="14"/>
    <n v="2"/>
    <x v="1"/>
    <n v="156"/>
    <x v="261"/>
    <n v="828585"/>
    <n v="345"/>
    <n v="5.75"/>
    <n v="360"/>
    <n v="298290600"/>
  </r>
  <r>
    <x v="572"/>
    <x v="10"/>
    <x v="1"/>
    <x v="66"/>
    <x v="21"/>
    <x v="4"/>
    <n v="115"/>
    <x v="20"/>
    <n v="2"/>
    <x v="1"/>
    <n v="44"/>
    <x v="46"/>
    <n v="827808"/>
    <n v="169"/>
    <n v="2.8166666666666669"/>
    <n v="371"/>
    <n v="307116768"/>
  </r>
  <r>
    <x v="572"/>
    <x v="10"/>
    <x v="1"/>
    <x v="307"/>
    <x v="14"/>
    <x v="4"/>
    <n v="119"/>
    <x v="1"/>
    <n v="2"/>
    <x v="1"/>
    <n v="22"/>
    <x v="264"/>
    <n v="241768"/>
    <n v="1020"/>
    <n v="17"/>
    <n v="533"/>
    <n v="128862344"/>
  </r>
  <r>
    <x v="572"/>
    <x v="10"/>
    <x v="1"/>
    <x v="289"/>
    <x v="27"/>
    <x v="4"/>
    <n v="117"/>
    <x v="12"/>
    <n v="3"/>
    <x v="2"/>
    <n v="114"/>
    <x v="41"/>
    <n v="138806"/>
    <n v="184"/>
    <n v="3.0666666666666669"/>
    <n v="391"/>
    <n v="54273146"/>
  </r>
  <r>
    <x v="572"/>
    <x v="10"/>
    <x v="1"/>
    <x v="91"/>
    <x v="18"/>
    <x v="4"/>
    <n v="123"/>
    <x v="15"/>
    <n v="1"/>
    <x v="0"/>
    <n v="158"/>
    <x v="86"/>
    <n v="131919"/>
    <n v="2754"/>
    <n v="45.9"/>
    <n v="600"/>
    <n v="79151400"/>
  </r>
  <r>
    <x v="573"/>
    <x v="10"/>
    <x v="1"/>
    <x v="157"/>
    <x v="7"/>
    <x v="4"/>
    <n v="127"/>
    <x v="8"/>
    <n v="1"/>
    <x v="0"/>
    <n v="240"/>
    <x v="95"/>
    <n v="486355"/>
    <n v="4369"/>
    <n v="72.816666666666663"/>
    <n v="476"/>
    <n v="231504980"/>
  </r>
  <r>
    <x v="574"/>
    <x v="10"/>
    <x v="1"/>
    <x v="237"/>
    <x v="22"/>
    <x v="4"/>
    <n v="114"/>
    <x v="9"/>
    <n v="1"/>
    <x v="0"/>
    <n v="75"/>
    <x v="197"/>
    <n v="719022"/>
    <n v="4978"/>
    <n v="82.966666666666669"/>
    <n v="309"/>
    <n v="222177798"/>
  </r>
  <r>
    <x v="575"/>
    <x v="10"/>
    <x v="1"/>
    <x v="226"/>
    <x v="14"/>
    <x v="0"/>
    <n v="113"/>
    <x v="14"/>
    <n v="1"/>
    <x v="0"/>
    <n v="184"/>
    <x v="145"/>
    <n v="965345"/>
    <n v="1883"/>
    <n v="31.383333333333333"/>
    <n v="345"/>
    <n v="333044025"/>
  </r>
  <r>
    <x v="575"/>
    <x v="10"/>
    <x v="1"/>
    <x v="90"/>
    <x v="0"/>
    <x v="5"/>
    <n v="112"/>
    <x v="16"/>
    <n v="2"/>
    <x v="1"/>
    <n v="81"/>
    <x v="157"/>
    <n v="917089"/>
    <n v="3356"/>
    <n v="55.93333333333333"/>
    <n v="637"/>
    <n v="584185693"/>
  </r>
  <r>
    <x v="575"/>
    <x v="10"/>
    <x v="1"/>
    <x v="238"/>
    <x v="29"/>
    <x v="5"/>
    <n v="117"/>
    <x v="12"/>
    <n v="1"/>
    <x v="0"/>
    <n v="154"/>
    <x v="3"/>
    <n v="763970"/>
    <n v="1612"/>
    <n v="26.866666666666667"/>
    <n v="286"/>
    <n v="218495420"/>
  </r>
  <r>
    <x v="575"/>
    <x v="10"/>
    <x v="1"/>
    <x v="201"/>
    <x v="2"/>
    <x v="3"/>
    <n v="127"/>
    <x v="8"/>
    <n v="2"/>
    <x v="1"/>
    <n v="110"/>
    <x v="17"/>
    <n v="746211"/>
    <n v="4283"/>
    <n v="71.38333333333334"/>
    <n v="508"/>
    <n v="379075188"/>
  </r>
  <r>
    <x v="575"/>
    <x v="10"/>
    <x v="1"/>
    <x v="54"/>
    <x v="4"/>
    <x v="5"/>
    <n v="127"/>
    <x v="8"/>
    <n v="3"/>
    <x v="2"/>
    <n v="222"/>
    <x v="244"/>
    <n v="687989"/>
    <n v="3010"/>
    <n v="50.166666666666664"/>
    <n v="495"/>
    <n v="340554555"/>
  </r>
  <r>
    <x v="575"/>
    <x v="10"/>
    <x v="1"/>
    <x v="0"/>
    <x v="17"/>
    <x v="5"/>
    <n v="119"/>
    <x v="1"/>
    <n v="2"/>
    <x v="1"/>
    <n v="96"/>
    <x v="42"/>
    <n v="543879"/>
    <n v="642"/>
    <n v="10.7"/>
    <n v="428"/>
    <n v="232780212"/>
  </r>
  <r>
    <x v="575"/>
    <x v="10"/>
    <x v="1"/>
    <x v="93"/>
    <x v="17"/>
    <x v="1"/>
    <n v="129"/>
    <x v="0"/>
    <n v="1"/>
    <x v="0"/>
    <n v="74"/>
    <x v="173"/>
    <n v="541706"/>
    <n v="3857"/>
    <n v="64.283333333333331"/>
    <n v="485"/>
    <n v="262727410"/>
  </r>
  <r>
    <x v="575"/>
    <x v="10"/>
    <x v="1"/>
    <x v="247"/>
    <x v="23"/>
    <x v="4"/>
    <n v="118"/>
    <x v="6"/>
    <n v="3"/>
    <x v="2"/>
    <n v="73"/>
    <x v="16"/>
    <n v="484866"/>
    <n v="528"/>
    <n v="8.8000000000000007"/>
    <n v="363"/>
    <n v="176006358"/>
  </r>
  <r>
    <x v="575"/>
    <x v="10"/>
    <x v="1"/>
    <x v="31"/>
    <x v="15"/>
    <x v="0"/>
    <n v="125"/>
    <x v="2"/>
    <n v="2"/>
    <x v="1"/>
    <n v="80"/>
    <x v="96"/>
    <n v="449356"/>
    <n v="1241"/>
    <n v="20.683333333333334"/>
    <n v="587"/>
    <n v="263771972"/>
  </r>
  <r>
    <x v="575"/>
    <x v="10"/>
    <x v="1"/>
    <x v="240"/>
    <x v="21"/>
    <x v="5"/>
    <n v="129"/>
    <x v="0"/>
    <n v="2"/>
    <x v="1"/>
    <n v="162"/>
    <x v="68"/>
    <n v="446410"/>
    <n v="263"/>
    <n v="4.3833333333333337"/>
    <n v="556"/>
    <n v="248203960"/>
  </r>
  <r>
    <x v="575"/>
    <x v="10"/>
    <x v="1"/>
    <x v="68"/>
    <x v="14"/>
    <x v="0"/>
    <n v="119"/>
    <x v="1"/>
    <n v="3"/>
    <x v="2"/>
    <n v="26"/>
    <x v="182"/>
    <n v="436835"/>
    <n v="4133"/>
    <n v="68.88333333333334"/>
    <n v="407"/>
    <n v="177791845"/>
  </r>
  <r>
    <x v="575"/>
    <x v="10"/>
    <x v="1"/>
    <x v="268"/>
    <x v="5"/>
    <x v="0"/>
    <n v="123"/>
    <x v="15"/>
    <n v="2"/>
    <x v="1"/>
    <n v="124"/>
    <x v="193"/>
    <n v="349348"/>
    <n v="3246"/>
    <n v="54.1"/>
    <n v="424"/>
    <n v="148123552"/>
  </r>
  <r>
    <x v="575"/>
    <x v="10"/>
    <x v="1"/>
    <x v="194"/>
    <x v="2"/>
    <x v="0"/>
    <n v="129"/>
    <x v="0"/>
    <n v="2"/>
    <x v="1"/>
    <n v="46"/>
    <x v="255"/>
    <n v="341822"/>
    <n v="3763"/>
    <n v="62.716666666666669"/>
    <n v="442"/>
    <n v="151085324"/>
  </r>
  <r>
    <x v="575"/>
    <x v="10"/>
    <x v="1"/>
    <x v="42"/>
    <x v="14"/>
    <x v="0"/>
    <n v="125"/>
    <x v="2"/>
    <n v="3"/>
    <x v="2"/>
    <n v="178"/>
    <x v="216"/>
    <n v="340236"/>
    <n v="678"/>
    <n v="11.3"/>
    <n v="279"/>
    <n v="94925844"/>
  </r>
  <r>
    <x v="575"/>
    <x v="10"/>
    <x v="1"/>
    <x v="43"/>
    <x v="10"/>
    <x v="0"/>
    <n v="116"/>
    <x v="13"/>
    <n v="3"/>
    <x v="2"/>
    <n v="53"/>
    <x v="116"/>
    <n v="216188"/>
    <n v="1528"/>
    <n v="25.466666666666665"/>
    <n v="287"/>
    <n v="62045956"/>
  </r>
  <r>
    <x v="575"/>
    <x v="10"/>
    <x v="1"/>
    <x v="93"/>
    <x v="12"/>
    <x v="0"/>
    <n v="127"/>
    <x v="8"/>
    <n v="1"/>
    <x v="0"/>
    <n v="34"/>
    <x v="266"/>
    <n v="144295"/>
    <n v="2348"/>
    <n v="39.133333333333333"/>
    <n v="453"/>
    <n v="65365635"/>
  </r>
  <r>
    <x v="575"/>
    <x v="10"/>
    <x v="1"/>
    <x v="0"/>
    <x v="22"/>
    <x v="4"/>
    <n v="115"/>
    <x v="20"/>
    <n v="1"/>
    <x v="0"/>
    <n v="108"/>
    <x v="214"/>
    <n v="143556"/>
    <n v="4572"/>
    <n v="76.2"/>
    <n v="675"/>
    <n v="96900300"/>
  </r>
  <r>
    <x v="575"/>
    <x v="10"/>
    <x v="1"/>
    <x v="124"/>
    <x v="10"/>
    <x v="5"/>
    <n v="133"/>
    <x v="5"/>
    <n v="3"/>
    <x v="2"/>
    <n v="104"/>
    <x v="83"/>
    <n v="125984"/>
    <n v="4634"/>
    <n v="77.233333333333334"/>
    <n v="512"/>
    <n v="64503808"/>
  </r>
  <r>
    <x v="576"/>
    <x v="11"/>
    <x v="1"/>
    <x v="168"/>
    <x v="4"/>
    <x v="4"/>
    <n v="113"/>
    <x v="14"/>
    <n v="1"/>
    <x v="0"/>
    <n v="84"/>
    <x v="32"/>
    <n v="996424"/>
    <n v="2727"/>
    <n v="45.45"/>
    <n v="301"/>
    <n v="299923624"/>
  </r>
  <r>
    <x v="576"/>
    <x v="11"/>
    <x v="1"/>
    <x v="61"/>
    <x v="8"/>
    <x v="3"/>
    <n v="127"/>
    <x v="8"/>
    <n v="3"/>
    <x v="2"/>
    <n v="194"/>
    <x v="113"/>
    <n v="888979"/>
    <n v="3325"/>
    <n v="55.416666666666664"/>
    <n v="494"/>
    <n v="439155626"/>
  </r>
  <r>
    <x v="576"/>
    <x v="11"/>
    <x v="1"/>
    <x v="146"/>
    <x v="23"/>
    <x v="4"/>
    <n v="112"/>
    <x v="16"/>
    <n v="2"/>
    <x v="1"/>
    <n v="61"/>
    <x v="240"/>
    <n v="713028"/>
    <n v="4478"/>
    <n v="74.63333333333334"/>
    <n v="640"/>
    <n v="456337920"/>
  </r>
  <r>
    <x v="576"/>
    <x v="11"/>
    <x v="1"/>
    <x v="288"/>
    <x v="25"/>
    <x v="4"/>
    <n v="113"/>
    <x v="14"/>
    <n v="2"/>
    <x v="1"/>
    <n v="74"/>
    <x v="173"/>
    <n v="489987"/>
    <n v="747"/>
    <n v="12.45"/>
    <n v="674"/>
    <n v="330251238"/>
  </r>
  <r>
    <x v="576"/>
    <x v="11"/>
    <x v="1"/>
    <x v="285"/>
    <x v="23"/>
    <x v="1"/>
    <n v="133"/>
    <x v="5"/>
    <n v="3"/>
    <x v="2"/>
    <n v="212"/>
    <x v="221"/>
    <n v="436764"/>
    <n v="200"/>
    <n v="3.3333333333333335"/>
    <n v="327"/>
    <n v="142821828"/>
  </r>
  <r>
    <x v="576"/>
    <x v="11"/>
    <x v="1"/>
    <x v="306"/>
    <x v="29"/>
    <x v="1"/>
    <n v="119"/>
    <x v="1"/>
    <n v="2"/>
    <x v="1"/>
    <n v="268"/>
    <x v="253"/>
    <n v="186022"/>
    <n v="2230"/>
    <n v="37.166666666666664"/>
    <n v="549"/>
    <n v="102126078"/>
  </r>
  <r>
    <x v="576"/>
    <x v="11"/>
    <x v="1"/>
    <x v="294"/>
    <x v="18"/>
    <x v="3"/>
    <n v="118"/>
    <x v="6"/>
    <n v="3"/>
    <x v="2"/>
    <n v="247"/>
    <x v="6"/>
    <n v="34869"/>
    <n v="3886"/>
    <n v="64.766666666666666"/>
    <n v="672"/>
    <n v="23431968"/>
  </r>
  <r>
    <x v="577"/>
    <x v="11"/>
    <x v="1"/>
    <x v="36"/>
    <x v="27"/>
    <x v="5"/>
    <n v="119"/>
    <x v="1"/>
    <n v="2"/>
    <x v="1"/>
    <n v="260"/>
    <x v="131"/>
    <n v="984163"/>
    <n v="4636"/>
    <n v="77.266666666666666"/>
    <n v="342"/>
    <n v="336583746"/>
  </r>
  <r>
    <x v="577"/>
    <x v="11"/>
    <x v="1"/>
    <x v="221"/>
    <x v="8"/>
    <x v="2"/>
    <n v="131"/>
    <x v="17"/>
    <n v="3"/>
    <x v="2"/>
    <n v="10"/>
    <x v="81"/>
    <n v="973595"/>
    <n v="4547"/>
    <n v="75.783333333333331"/>
    <n v="283"/>
    <n v="275527385"/>
  </r>
  <r>
    <x v="577"/>
    <x v="11"/>
    <x v="1"/>
    <x v="172"/>
    <x v="21"/>
    <x v="3"/>
    <n v="121"/>
    <x v="21"/>
    <n v="2"/>
    <x v="1"/>
    <n v="236"/>
    <x v="93"/>
    <n v="841734"/>
    <n v="3585"/>
    <n v="59.75"/>
    <n v="490"/>
    <n v="412449660"/>
  </r>
  <r>
    <x v="577"/>
    <x v="11"/>
    <x v="1"/>
    <x v="315"/>
    <x v="6"/>
    <x v="3"/>
    <n v="132"/>
    <x v="18"/>
    <n v="1"/>
    <x v="0"/>
    <n v="115"/>
    <x v="183"/>
    <n v="722678"/>
    <n v="4740"/>
    <n v="79"/>
    <n v="478"/>
    <n v="345440084"/>
  </r>
  <r>
    <x v="577"/>
    <x v="11"/>
    <x v="1"/>
    <x v="272"/>
    <x v="6"/>
    <x v="1"/>
    <n v="133"/>
    <x v="5"/>
    <n v="1"/>
    <x v="0"/>
    <n v="156"/>
    <x v="261"/>
    <n v="576015"/>
    <n v="3326"/>
    <n v="55.43333333333333"/>
    <n v="496"/>
    <n v="285703440"/>
  </r>
  <r>
    <x v="577"/>
    <x v="11"/>
    <x v="1"/>
    <x v="192"/>
    <x v="29"/>
    <x v="3"/>
    <n v="130"/>
    <x v="19"/>
    <n v="3"/>
    <x v="2"/>
    <n v="89"/>
    <x v="168"/>
    <n v="468362"/>
    <n v="43"/>
    <n v="0.71666666666666667"/>
    <n v="285"/>
    <n v="133483170"/>
  </r>
  <r>
    <x v="577"/>
    <x v="11"/>
    <x v="1"/>
    <x v="302"/>
    <x v="15"/>
    <x v="3"/>
    <n v="123"/>
    <x v="15"/>
    <n v="3"/>
    <x v="2"/>
    <n v="96"/>
    <x v="42"/>
    <n v="465794"/>
    <n v="2275"/>
    <n v="37.916666666666664"/>
    <n v="365"/>
    <n v="170014810"/>
  </r>
  <r>
    <x v="577"/>
    <x v="11"/>
    <x v="1"/>
    <x v="72"/>
    <x v="17"/>
    <x v="3"/>
    <n v="114"/>
    <x v="9"/>
    <n v="3"/>
    <x v="2"/>
    <n v="207"/>
    <x v="252"/>
    <n v="430605"/>
    <n v="4933"/>
    <n v="82.216666666666669"/>
    <n v="688"/>
    <n v="296256240"/>
  </r>
  <r>
    <x v="577"/>
    <x v="11"/>
    <x v="1"/>
    <x v="151"/>
    <x v="12"/>
    <x v="3"/>
    <n v="121"/>
    <x v="21"/>
    <n v="1"/>
    <x v="0"/>
    <n v="180"/>
    <x v="198"/>
    <n v="370589"/>
    <n v="1314"/>
    <n v="21.9"/>
    <n v="595"/>
    <n v="220500455"/>
  </r>
  <r>
    <x v="577"/>
    <x v="11"/>
    <x v="1"/>
    <x v="102"/>
    <x v="19"/>
    <x v="2"/>
    <n v="126"/>
    <x v="10"/>
    <n v="2"/>
    <x v="1"/>
    <n v="113"/>
    <x v="21"/>
    <n v="280529"/>
    <n v="1620"/>
    <n v="27"/>
    <n v="603"/>
    <n v="169158987"/>
  </r>
  <r>
    <x v="577"/>
    <x v="11"/>
    <x v="1"/>
    <x v="297"/>
    <x v="25"/>
    <x v="4"/>
    <n v="115"/>
    <x v="20"/>
    <n v="1"/>
    <x v="0"/>
    <n v="158"/>
    <x v="86"/>
    <n v="258206"/>
    <n v="3068"/>
    <n v="51.133333333333333"/>
    <n v="676"/>
    <n v="174547256"/>
  </r>
  <r>
    <x v="577"/>
    <x v="11"/>
    <x v="1"/>
    <x v="23"/>
    <x v="10"/>
    <x v="3"/>
    <n v="133"/>
    <x v="5"/>
    <n v="1"/>
    <x v="0"/>
    <n v="14"/>
    <x v="204"/>
    <n v="112771"/>
    <n v="2926"/>
    <n v="48.766666666666666"/>
    <n v="437"/>
    <n v="49280927"/>
  </r>
  <r>
    <x v="577"/>
    <x v="11"/>
    <x v="1"/>
    <x v="240"/>
    <x v="22"/>
    <x v="4"/>
    <n v="125"/>
    <x v="2"/>
    <n v="2"/>
    <x v="1"/>
    <n v="8"/>
    <x v="153"/>
    <n v="83646"/>
    <n v="2366"/>
    <n v="39.43333333333333"/>
    <n v="641"/>
    <n v="53617086"/>
  </r>
  <r>
    <x v="577"/>
    <x v="11"/>
    <x v="1"/>
    <x v="272"/>
    <x v="12"/>
    <x v="4"/>
    <n v="114"/>
    <x v="9"/>
    <n v="1"/>
    <x v="0"/>
    <n v="85"/>
    <x v="259"/>
    <n v="52043"/>
    <n v="765"/>
    <n v="12.75"/>
    <n v="643"/>
    <n v="33463649"/>
  </r>
  <r>
    <x v="578"/>
    <x v="11"/>
    <x v="1"/>
    <x v="226"/>
    <x v="26"/>
    <x v="3"/>
    <n v="132"/>
    <x v="18"/>
    <n v="2"/>
    <x v="1"/>
    <n v="103"/>
    <x v="14"/>
    <n v="964425"/>
    <n v="4240"/>
    <n v="70.666666666666671"/>
    <n v="496"/>
    <n v="478354800"/>
  </r>
  <r>
    <x v="578"/>
    <x v="11"/>
    <x v="1"/>
    <x v="29"/>
    <x v="24"/>
    <x v="3"/>
    <n v="130"/>
    <x v="19"/>
    <n v="1"/>
    <x v="0"/>
    <n v="9"/>
    <x v="133"/>
    <n v="955856"/>
    <n v="3322"/>
    <n v="55.366666666666667"/>
    <n v="450"/>
    <n v="430135200"/>
  </r>
  <r>
    <x v="578"/>
    <x v="11"/>
    <x v="1"/>
    <x v="59"/>
    <x v="17"/>
    <x v="4"/>
    <n v="127"/>
    <x v="8"/>
    <n v="2"/>
    <x v="1"/>
    <n v="150"/>
    <x v="138"/>
    <n v="903151"/>
    <n v="3314"/>
    <n v="55.233333333333334"/>
    <n v="568"/>
    <n v="512989768"/>
  </r>
  <r>
    <x v="578"/>
    <x v="11"/>
    <x v="1"/>
    <x v="4"/>
    <x v="21"/>
    <x v="4"/>
    <n v="126"/>
    <x v="10"/>
    <n v="2"/>
    <x v="1"/>
    <n v="81"/>
    <x v="157"/>
    <n v="862735"/>
    <n v="355"/>
    <n v="5.916666666666667"/>
    <n v="313"/>
    <n v="270036055"/>
  </r>
  <r>
    <x v="578"/>
    <x v="11"/>
    <x v="1"/>
    <x v="95"/>
    <x v="6"/>
    <x v="4"/>
    <n v="128"/>
    <x v="11"/>
    <n v="3"/>
    <x v="2"/>
    <n v="169"/>
    <x v="5"/>
    <n v="841380"/>
    <n v="2030"/>
    <n v="33.833333333333336"/>
    <n v="580"/>
    <n v="488000400"/>
  </r>
  <r>
    <x v="578"/>
    <x v="11"/>
    <x v="1"/>
    <x v="134"/>
    <x v="12"/>
    <x v="5"/>
    <n v="126"/>
    <x v="10"/>
    <n v="3"/>
    <x v="2"/>
    <n v="81"/>
    <x v="157"/>
    <n v="745350"/>
    <n v="3779"/>
    <n v="62.983333333333334"/>
    <n v="424"/>
    <n v="316028400"/>
  </r>
  <r>
    <x v="578"/>
    <x v="11"/>
    <x v="1"/>
    <x v="49"/>
    <x v="25"/>
    <x v="5"/>
    <n v="115"/>
    <x v="20"/>
    <n v="1"/>
    <x v="0"/>
    <n v="266"/>
    <x v="250"/>
    <n v="675456"/>
    <n v="1176"/>
    <n v="19.600000000000001"/>
    <n v="462"/>
    <n v="312060672"/>
  </r>
  <r>
    <x v="578"/>
    <x v="11"/>
    <x v="1"/>
    <x v="21"/>
    <x v="10"/>
    <x v="4"/>
    <n v="126"/>
    <x v="10"/>
    <n v="2"/>
    <x v="1"/>
    <n v="163"/>
    <x v="143"/>
    <n v="655709"/>
    <n v="4823"/>
    <n v="80.38333333333334"/>
    <n v="326"/>
    <n v="213761134"/>
  </r>
  <r>
    <x v="578"/>
    <x v="11"/>
    <x v="1"/>
    <x v="103"/>
    <x v="9"/>
    <x v="2"/>
    <n v="125"/>
    <x v="2"/>
    <n v="3"/>
    <x v="2"/>
    <n v="100"/>
    <x v="36"/>
    <n v="637384"/>
    <n v="2607"/>
    <n v="43.45"/>
    <n v="387"/>
    <n v="246667608"/>
  </r>
  <r>
    <x v="578"/>
    <x v="11"/>
    <x v="1"/>
    <x v="14"/>
    <x v="4"/>
    <x v="3"/>
    <n v="120"/>
    <x v="3"/>
    <n v="1"/>
    <x v="0"/>
    <n v="231"/>
    <x v="165"/>
    <n v="632555"/>
    <n v="467"/>
    <n v="7.7833333333333332"/>
    <n v="683"/>
    <n v="432035065"/>
  </r>
  <r>
    <x v="578"/>
    <x v="11"/>
    <x v="1"/>
    <x v="298"/>
    <x v="9"/>
    <x v="3"/>
    <n v="122"/>
    <x v="7"/>
    <n v="2"/>
    <x v="1"/>
    <n v="255"/>
    <x v="127"/>
    <n v="428925"/>
    <n v="4356"/>
    <n v="72.599999999999994"/>
    <n v="460"/>
    <n v="197305500"/>
  </r>
  <r>
    <x v="578"/>
    <x v="11"/>
    <x v="1"/>
    <x v="258"/>
    <x v="28"/>
    <x v="3"/>
    <n v="125"/>
    <x v="2"/>
    <n v="2"/>
    <x v="1"/>
    <n v="155"/>
    <x v="73"/>
    <n v="330033"/>
    <n v="375"/>
    <n v="6.25"/>
    <n v="399"/>
    <n v="131683167"/>
  </r>
  <r>
    <x v="578"/>
    <x v="11"/>
    <x v="1"/>
    <x v="5"/>
    <x v="29"/>
    <x v="1"/>
    <n v="115"/>
    <x v="20"/>
    <n v="3"/>
    <x v="2"/>
    <n v="44"/>
    <x v="46"/>
    <n v="211878"/>
    <n v="3012"/>
    <n v="50.2"/>
    <n v="377"/>
    <n v="79878006"/>
  </r>
  <r>
    <x v="579"/>
    <x v="11"/>
    <x v="1"/>
    <x v="181"/>
    <x v="29"/>
    <x v="3"/>
    <n v="120"/>
    <x v="3"/>
    <n v="2"/>
    <x v="1"/>
    <n v="37"/>
    <x v="230"/>
    <n v="936137"/>
    <n v="1213"/>
    <n v="20.216666666666665"/>
    <n v="334"/>
    <n v="312669758"/>
  </r>
  <r>
    <x v="579"/>
    <x v="11"/>
    <x v="1"/>
    <x v="145"/>
    <x v="4"/>
    <x v="3"/>
    <n v="119"/>
    <x v="1"/>
    <n v="1"/>
    <x v="0"/>
    <n v="8"/>
    <x v="153"/>
    <n v="853943"/>
    <n v="1647"/>
    <n v="27.45"/>
    <n v="344"/>
    <n v="293756392"/>
  </r>
  <r>
    <x v="579"/>
    <x v="11"/>
    <x v="1"/>
    <x v="122"/>
    <x v="27"/>
    <x v="4"/>
    <n v="127"/>
    <x v="8"/>
    <n v="2"/>
    <x v="1"/>
    <n v="94"/>
    <x v="124"/>
    <n v="816769"/>
    <n v="1402"/>
    <n v="23.366666666666667"/>
    <n v="545"/>
    <n v="445139105"/>
  </r>
  <r>
    <x v="579"/>
    <x v="11"/>
    <x v="1"/>
    <x v="251"/>
    <x v="3"/>
    <x v="4"/>
    <n v="115"/>
    <x v="20"/>
    <n v="1"/>
    <x v="0"/>
    <n v="155"/>
    <x v="73"/>
    <n v="629966"/>
    <n v="504"/>
    <n v="8.4"/>
    <n v="617"/>
    <n v="388689022"/>
  </r>
  <r>
    <x v="579"/>
    <x v="11"/>
    <x v="1"/>
    <x v="255"/>
    <x v="17"/>
    <x v="3"/>
    <n v="132"/>
    <x v="18"/>
    <n v="1"/>
    <x v="0"/>
    <n v="19"/>
    <x v="150"/>
    <n v="480756"/>
    <n v="2669"/>
    <n v="44.483333333333334"/>
    <n v="305"/>
    <n v="146630580"/>
  </r>
  <r>
    <x v="579"/>
    <x v="11"/>
    <x v="1"/>
    <x v="16"/>
    <x v="10"/>
    <x v="3"/>
    <n v="125"/>
    <x v="2"/>
    <n v="2"/>
    <x v="1"/>
    <n v="110"/>
    <x v="17"/>
    <n v="371215"/>
    <n v="1319"/>
    <n v="21.983333333333334"/>
    <n v="551"/>
    <n v="204539465"/>
  </r>
  <r>
    <x v="579"/>
    <x v="11"/>
    <x v="1"/>
    <x v="105"/>
    <x v="17"/>
    <x v="0"/>
    <n v="113"/>
    <x v="14"/>
    <n v="3"/>
    <x v="2"/>
    <n v="12"/>
    <x v="134"/>
    <n v="338719"/>
    <n v="2051"/>
    <n v="34.18333333333333"/>
    <n v="407"/>
    <n v="137858633"/>
  </r>
  <r>
    <x v="579"/>
    <x v="11"/>
    <x v="1"/>
    <x v="62"/>
    <x v="3"/>
    <x v="4"/>
    <n v="122"/>
    <x v="7"/>
    <n v="1"/>
    <x v="0"/>
    <n v="241"/>
    <x v="101"/>
    <n v="300992"/>
    <n v="2705"/>
    <n v="45.083333333333336"/>
    <n v="525"/>
    <n v="158020800"/>
  </r>
  <r>
    <x v="579"/>
    <x v="11"/>
    <x v="1"/>
    <x v="149"/>
    <x v="7"/>
    <x v="1"/>
    <n v="116"/>
    <x v="13"/>
    <n v="2"/>
    <x v="1"/>
    <n v="113"/>
    <x v="21"/>
    <n v="190331"/>
    <n v="4157"/>
    <n v="69.283333333333331"/>
    <n v="535"/>
    <n v="101827085"/>
  </r>
  <r>
    <x v="579"/>
    <x v="11"/>
    <x v="1"/>
    <x v="76"/>
    <x v="27"/>
    <x v="4"/>
    <n v="123"/>
    <x v="15"/>
    <n v="2"/>
    <x v="1"/>
    <n v="50"/>
    <x v="174"/>
    <n v="27826"/>
    <n v="3638"/>
    <n v="60.633333333333333"/>
    <n v="576"/>
    <n v="16027776"/>
  </r>
  <r>
    <x v="580"/>
    <x v="11"/>
    <x v="1"/>
    <x v="39"/>
    <x v="14"/>
    <x v="4"/>
    <n v="113"/>
    <x v="14"/>
    <n v="3"/>
    <x v="2"/>
    <n v="116"/>
    <x v="257"/>
    <n v="786072"/>
    <n v="3015"/>
    <n v="50.25"/>
    <n v="378"/>
    <n v="297135216"/>
  </r>
  <r>
    <x v="581"/>
    <x v="11"/>
    <x v="1"/>
    <x v="317"/>
    <x v="17"/>
    <x v="5"/>
    <n v="121"/>
    <x v="21"/>
    <n v="2"/>
    <x v="1"/>
    <n v="120"/>
    <x v="27"/>
    <n v="906466"/>
    <n v="72"/>
    <n v="1.2"/>
    <n v="366"/>
    <n v="331766556"/>
  </r>
  <r>
    <x v="581"/>
    <x v="11"/>
    <x v="1"/>
    <x v="143"/>
    <x v="7"/>
    <x v="4"/>
    <n v="128"/>
    <x v="11"/>
    <n v="2"/>
    <x v="1"/>
    <n v="39"/>
    <x v="185"/>
    <n v="850651"/>
    <n v="3188"/>
    <n v="53.133333333333333"/>
    <n v="411"/>
    <n v="349617561"/>
  </r>
  <r>
    <x v="581"/>
    <x v="11"/>
    <x v="1"/>
    <x v="101"/>
    <x v="20"/>
    <x v="3"/>
    <n v="130"/>
    <x v="19"/>
    <n v="2"/>
    <x v="1"/>
    <n v="187"/>
    <x v="160"/>
    <n v="830735"/>
    <n v="1403"/>
    <n v="23.383333333333333"/>
    <n v="597"/>
    <n v="495948795"/>
  </r>
  <r>
    <x v="581"/>
    <x v="11"/>
    <x v="1"/>
    <x v="308"/>
    <x v="8"/>
    <x v="4"/>
    <n v="126"/>
    <x v="10"/>
    <n v="1"/>
    <x v="0"/>
    <n v="163"/>
    <x v="143"/>
    <n v="787073"/>
    <n v="453"/>
    <n v="7.55"/>
    <n v="586"/>
    <n v="461224778"/>
  </r>
  <r>
    <x v="581"/>
    <x v="11"/>
    <x v="1"/>
    <x v="116"/>
    <x v="0"/>
    <x v="4"/>
    <n v="128"/>
    <x v="11"/>
    <n v="1"/>
    <x v="0"/>
    <n v="63"/>
    <x v="54"/>
    <n v="752242"/>
    <n v="2581"/>
    <n v="43.016666666666666"/>
    <n v="616"/>
    <n v="463381072"/>
  </r>
  <r>
    <x v="581"/>
    <x v="11"/>
    <x v="1"/>
    <x v="158"/>
    <x v="19"/>
    <x v="4"/>
    <n v="117"/>
    <x v="12"/>
    <n v="3"/>
    <x v="2"/>
    <n v="2"/>
    <x v="77"/>
    <n v="471697"/>
    <n v="1050"/>
    <n v="17.5"/>
    <n v="455"/>
    <n v="214622135"/>
  </r>
  <r>
    <x v="581"/>
    <x v="11"/>
    <x v="1"/>
    <x v="33"/>
    <x v="15"/>
    <x v="4"/>
    <n v="113"/>
    <x v="14"/>
    <n v="2"/>
    <x v="1"/>
    <n v="106"/>
    <x v="25"/>
    <n v="471557"/>
    <n v="2140"/>
    <n v="35.666666666666664"/>
    <n v="378"/>
    <n v="178248546"/>
  </r>
  <r>
    <x v="581"/>
    <x v="11"/>
    <x v="1"/>
    <x v="4"/>
    <x v="10"/>
    <x v="4"/>
    <n v="118"/>
    <x v="6"/>
    <n v="1"/>
    <x v="0"/>
    <n v="165"/>
    <x v="208"/>
    <n v="420774"/>
    <n v="787"/>
    <n v="13.116666666666667"/>
    <n v="337"/>
    <n v="141800838"/>
  </r>
  <r>
    <x v="581"/>
    <x v="11"/>
    <x v="1"/>
    <x v="246"/>
    <x v="1"/>
    <x v="4"/>
    <n v="112"/>
    <x v="16"/>
    <n v="2"/>
    <x v="1"/>
    <n v="13"/>
    <x v="200"/>
    <n v="156174"/>
    <n v="4189"/>
    <n v="69.816666666666663"/>
    <n v="384"/>
    <n v="59970816"/>
  </r>
  <r>
    <x v="581"/>
    <x v="11"/>
    <x v="1"/>
    <x v="192"/>
    <x v="15"/>
    <x v="4"/>
    <n v="112"/>
    <x v="16"/>
    <n v="1"/>
    <x v="0"/>
    <n v="3"/>
    <x v="85"/>
    <n v="73528"/>
    <n v="756"/>
    <n v="12.6"/>
    <n v="348"/>
    <n v="25587744"/>
  </r>
  <r>
    <x v="582"/>
    <x v="11"/>
    <x v="1"/>
    <x v="75"/>
    <x v="14"/>
    <x v="3"/>
    <n v="130"/>
    <x v="19"/>
    <n v="1"/>
    <x v="0"/>
    <n v="153"/>
    <x v="147"/>
    <n v="899815"/>
    <n v="55"/>
    <n v="0.91666666666666663"/>
    <n v="472"/>
    <n v="424712680"/>
  </r>
  <r>
    <x v="582"/>
    <x v="11"/>
    <x v="1"/>
    <x v="78"/>
    <x v="3"/>
    <x v="4"/>
    <n v="116"/>
    <x v="13"/>
    <n v="3"/>
    <x v="2"/>
    <n v="27"/>
    <x v="38"/>
    <n v="808349"/>
    <n v="4145"/>
    <n v="69.083333333333329"/>
    <n v="639"/>
    <n v="516535011"/>
  </r>
  <r>
    <x v="582"/>
    <x v="11"/>
    <x v="1"/>
    <x v="127"/>
    <x v="23"/>
    <x v="3"/>
    <n v="118"/>
    <x v="6"/>
    <n v="1"/>
    <x v="0"/>
    <n v="239"/>
    <x v="258"/>
    <n v="765349"/>
    <n v="1181"/>
    <n v="19.683333333333334"/>
    <n v="336"/>
    <n v="257157264"/>
  </r>
  <r>
    <x v="582"/>
    <x v="11"/>
    <x v="1"/>
    <x v="50"/>
    <x v="8"/>
    <x v="4"/>
    <n v="114"/>
    <x v="9"/>
    <n v="1"/>
    <x v="0"/>
    <n v="31"/>
    <x v="226"/>
    <n v="740287"/>
    <n v="2994"/>
    <n v="49.9"/>
    <n v="285"/>
    <n v="210981795"/>
  </r>
  <r>
    <x v="582"/>
    <x v="11"/>
    <x v="1"/>
    <x v="91"/>
    <x v="1"/>
    <x v="5"/>
    <n v="125"/>
    <x v="2"/>
    <n v="2"/>
    <x v="1"/>
    <n v="6"/>
    <x v="237"/>
    <n v="739149"/>
    <n v="1047"/>
    <n v="17.45"/>
    <n v="528"/>
    <n v="390270672"/>
  </r>
  <r>
    <x v="582"/>
    <x v="11"/>
    <x v="1"/>
    <x v="67"/>
    <x v="14"/>
    <x v="1"/>
    <n v="127"/>
    <x v="8"/>
    <n v="3"/>
    <x v="2"/>
    <n v="242"/>
    <x v="105"/>
    <n v="651577"/>
    <n v="3462"/>
    <n v="57.7"/>
    <n v="380"/>
    <n v="247599260"/>
  </r>
  <r>
    <x v="582"/>
    <x v="11"/>
    <x v="1"/>
    <x v="213"/>
    <x v="24"/>
    <x v="4"/>
    <n v="114"/>
    <x v="9"/>
    <n v="1"/>
    <x v="0"/>
    <n v="101"/>
    <x v="92"/>
    <n v="494271"/>
    <n v="2194"/>
    <n v="36.56666666666667"/>
    <n v="492"/>
    <n v="243181332"/>
  </r>
  <r>
    <x v="582"/>
    <x v="11"/>
    <x v="1"/>
    <x v="225"/>
    <x v="0"/>
    <x v="3"/>
    <n v="123"/>
    <x v="15"/>
    <n v="1"/>
    <x v="0"/>
    <n v="114"/>
    <x v="41"/>
    <n v="413345"/>
    <n v="2077"/>
    <n v="34.616666666666667"/>
    <n v="476"/>
    <n v="196752220"/>
  </r>
  <r>
    <x v="582"/>
    <x v="11"/>
    <x v="1"/>
    <x v="20"/>
    <x v="19"/>
    <x v="4"/>
    <n v="112"/>
    <x v="16"/>
    <n v="2"/>
    <x v="1"/>
    <n v="79"/>
    <x v="98"/>
    <n v="296833"/>
    <n v="1110"/>
    <n v="18.5"/>
    <n v="314"/>
    <n v="93205562"/>
  </r>
  <r>
    <x v="582"/>
    <x v="11"/>
    <x v="1"/>
    <x v="66"/>
    <x v="11"/>
    <x v="4"/>
    <n v="127"/>
    <x v="8"/>
    <n v="2"/>
    <x v="1"/>
    <n v="184"/>
    <x v="145"/>
    <n v="262729"/>
    <n v="2578"/>
    <n v="42.966666666666669"/>
    <n v="293"/>
    <n v="76979597"/>
  </r>
  <r>
    <x v="582"/>
    <x v="11"/>
    <x v="1"/>
    <x v="259"/>
    <x v="0"/>
    <x v="3"/>
    <n v="124"/>
    <x v="4"/>
    <n v="1"/>
    <x v="0"/>
    <n v="159"/>
    <x v="139"/>
    <n v="211297"/>
    <n v="2280"/>
    <n v="38"/>
    <n v="646"/>
    <n v="136497862"/>
  </r>
  <r>
    <x v="582"/>
    <x v="11"/>
    <x v="1"/>
    <x v="158"/>
    <x v="8"/>
    <x v="4"/>
    <n v="115"/>
    <x v="20"/>
    <n v="1"/>
    <x v="0"/>
    <n v="22"/>
    <x v="264"/>
    <n v="25456"/>
    <n v="4821"/>
    <n v="80.349999999999994"/>
    <n v="318"/>
    <n v="8095008"/>
  </r>
  <r>
    <x v="583"/>
    <x v="11"/>
    <x v="1"/>
    <x v="260"/>
    <x v="14"/>
    <x v="3"/>
    <n v="117"/>
    <x v="12"/>
    <n v="1"/>
    <x v="0"/>
    <n v="264"/>
    <x v="9"/>
    <n v="885629"/>
    <n v="3060"/>
    <n v="51"/>
    <n v="327"/>
    <n v="289600683"/>
  </r>
  <r>
    <x v="583"/>
    <x v="11"/>
    <x v="1"/>
    <x v="291"/>
    <x v="5"/>
    <x v="5"/>
    <n v="126"/>
    <x v="10"/>
    <n v="2"/>
    <x v="1"/>
    <n v="249"/>
    <x v="121"/>
    <n v="865661"/>
    <n v="1255"/>
    <n v="20.916666666666668"/>
    <n v="300"/>
    <n v="259698300"/>
  </r>
  <r>
    <x v="583"/>
    <x v="11"/>
    <x v="1"/>
    <x v="308"/>
    <x v="23"/>
    <x v="3"/>
    <n v="112"/>
    <x v="16"/>
    <n v="3"/>
    <x v="2"/>
    <n v="63"/>
    <x v="54"/>
    <n v="588514"/>
    <n v="930"/>
    <n v="15.5"/>
    <n v="557"/>
    <n v="327802298"/>
  </r>
  <r>
    <x v="583"/>
    <x v="11"/>
    <x v="1"/>
    <x v="291"/>
    <x v="20"/>
    <x v="1"/>
    <n v="122"/>
    <x v="7"/>
    <n v="1"/>
    <x v="0"/>
    <n v="249"/>
    <x v="121"/>
    <n v="419691"/>
    <n v="4965"/>
    <n v="82.75"/>
    <n v="487"/>
    <n v="204389517"/>
  </r>
  <r>
    <x v="583"/>
    <x v="11"/>
    <x v="1"/>
    <x v="247"/>
    <x v="29"/>
    <x v="3"/>
    <n v="121"/>
    <x v="21"/>
    <n v="2"/>
    <x v="1"/>
    <n v="206"/>
    <x v="188"/>
    <n v="385175"/>
    <n v="2904"/>
    <n v="48.4"/>
    <n v="668"/>
    <n v="257296900"/>
  </r>
  <r>
    <x v="583"/>
    <x v="11"/>
    <x v="1"/>
    <x v="281"/>
    <x v="26"/>
    <x v="4"/>
    <n v="127"/>
    <x v="8"/>
    <n v="3"/>
    <x v="2"/>
    <n v="202"/>
    <x v="186"/>
    <n v="225181"/>
    <n v="700"/>
    <n v="11.666666666666666"/>
    <n v="511"/>
    <n v="115067491"/>
  </r>
  <r>
    <x v="583"/>
    <x v="11"/>
    <x v="1"/>
    <x v="154"/>
    <x v="3"/>
    <x v="3"/>
    <n v="127"/>
    <x v="8"/>
    <n v="2"/>
    <x v="1"/>
    <n v="224"/>
    <x v="140"/>
    <n v="179421"/>
    <n v="332"/>
    <n v="5.5333333333333332"/>
    <n v="531"/>
    <n v="95272551"/>
  </r>
  <r>
    <x v="583"/>
    <x v="11"/>
    <x v="1"/>
    <x v="146"/>
    <x v="2"/>
    <x v="0"/>
    <n v="133"/>
    <x v="5"/>
    <n v="2"/>
    <x v="1"/>
    <n v="28"/>
    <x v="222"/>
    <n v="162539"/>
    <n v="3702"/>
    <n v="61.7"/>
    <n v="368"/>
    <n v="59814352"/>
  </r>
  <r>
    <x v="584"/>
    <x v="11"/>
    <x v="1"/>
    <x v="37"/>
    <x v="12"/>
    <x v="2"/>
    <n v="112"/>
    <x v="16"/>
    <n v="3"/>
    <x v="2"/>
    <n v="191"/>
    <x v="220"/>
    <n v="923643"/>
    <n v="980"/>
    <n v="16.333333333333332"/>
    <n v="484"/>
    <n v="447043212"/>
  </r>
  <r>
    <x v="584"/>
    <x v="11"/>
    <x v="1"/>
    <x v="140"/>
    <x v="17"/>
    <x v="4"/>
    <n v="122"/>
    <x v="7"/>
    <n v="2"/>
    <x v="1"/>
    <n v="143"/>
    <x v="111"/>
    <n v="664579"/>
    <n v="3079"/>
    <n v="51.31666666666667"/>
    <n v="284"/>
    <n v="188740436"/>
  </r>
  <r>
    <x v="584"/>
    <x v="11"/>
    <x v="1"/>
    <x v="188"/>
    <x v="15"/>
    <x v="3"/>
    <n v="115"/>
    <x v="20"/>
    <n v="3"/>
    <x v="2"/>
    <n v="112"/>
    <x v="158"/>
    <n v="610202"/>
    <n v="1375"/>
    <n v="22.916666666666668"/>
    <n v="389"/>
    <n v="237368578"/>
  </r>
  <r>
    <x v="584"/>
    <x v="11"/>
    <x v="1"/>
    <x v="244"/>
    <x v="2"/>
    <x v="0"/>
    <n v="121"/>
    <x v="21"/>
    <n v="2"/>
    <x v="1"/>
    <n v="144"/>
    <x v="10"/>
    <n v="588994"/>
    <n v="4714"/>
    <n v="78.566666666666663"/>
    <n v="338"/>
    <n v="199079972"/>
  </r>
  <r>
    <x v="584"/>
    <x v="11"/>
    <x v="1"/>
    <x v="80"/>
    <x v="26"/>
    <x v="3"/>
    <n v="121"/>
    <x v="21"/>
    <n v="3"/>
    <x v="2"/>
    <n v="250"/>
    <x v="223"/>
    <n v="408743"/>
    <n v="3749"/>
    <n v="62.483333333333334"/>
    <n v="399"/>
    <n v="163088457"/>
  </r>
  <r>
    <x v="584"/>
    <x v="11"/>
    <x v="1"/>
    <x v="300"/>
    <x v="2"/>
    <x v="3"/>
    <n v="115"/>
    <x v="20"/>
    <n v="3"/>
    <x v="2"/>
    <n v="172"/>
    <x v="106"/>
    <n v="331640"/>
    <n v="1036"/>
    <n v="17.266666666666666"/>
    <n v="289"/>
    <n v="95843960"/>
  </r>
  <r>
    <x v="584"/>
    <x v="11"/>
    <x v="1"/>
    <x v="18"/>
    <x v="8"/>
    <x v="4"/>
    <n v="124"/>
    <x v="4"/>
    <n v="3"/>
    <x v="2"/>
    <n v="63"/>
    <x v="54"/>
    <n v="328551"/>
    <n v="3504"/>
    <n v="58.4"/>
    <n v="385"/>
    <n v="126492135"/>
  </r>
  <r>
    <x v="584"/>
    <x v="11"/>
    <x v="1"/>
    <x v="152"/>
    <x v="11"/>
    <x v="3"/>
    <n v="122"/>
    <x v="7"/>
    <n v="1"/>
    <x v="0"/>
    <n v="73"/>
    <x v="16"/>
    <n v="327622"/>
    <n v="4656"/>
    <n v="77.599999999999994"/>
    <n v="625"/>
    <n v="204763750"/>
  </r>
  <r>
    <x v="584"/>
    <x v="11"/>
    <x v="1"/>
    <x v="30"/>
    <x v="10"/>
    <x v="3"/>
    <n v="127"/>
    <x v="8"/>
    <n v="2"/>
    <x v="1"/>
    <n v="98"/>
    <x v="241"/>
    <n v="55725"/>
    <n v="3238"/>
    <n v="53.966666666666669"/>
    <n v="354"/>
    <n v="19726650"/>
  </r>
  <r>
    <x v="584"/>
    <x v="11"/>
    <x v="1"/>
    <x v="136"/>
    <x v="4"/>
    <x v="0"/>
    <n v="130"/>
    <x v="19"/>
    <n v="3"/>
    <x v="2"/>
    <n v="241"/>
    <x v="101"/>
    <n v="49512"/>
    <n v="1553"/>
    <n v="25.883333333333333"/>
    <n v="620"/>
    <n v="30697440"/>
  </r>
  <r>
    <x v="585"/>
    <x v="11"/>
    <x v="1"/>
    <x v="91"/>
    <x v="15"/>
    <x v="4"/>
    <n v="128"/>
    <x v="11"/>
    <n v="1"/>
    <x v="0"/>
    <n v="79"/>
    <x v="98"/>
    <n v="949450"/>
    <n v="971"/>
    <n v="16.183333333333334"/>
    <n v="550"/>
    <n v="522197500"/>
  </r>
  <r>
    <x v="585"/>
    <x v="11"/>
    <x v="1"/>
    <x v="145"/>
    <x v="21"/>
    <x v="3"/>
    <n v="119"/>
    <x v="1"/>
    <n v="1"/>
    <x v="0"/>
    <n v="184"/>
    <x v="145"/>
    <n v="543730"/>
    <n v="4060"/>
    <n v="67.666666666666671"/>
    <n v="432"/>
    <n v="234891360"/>
  </r>
  <r>
    <x v="585"/>
    <x v="11"/>
    <x v="1"/>
    <x v="87"/>
    <x v="13"/>
    <x v="3"/>
    <n v="116"/>
    <x v="13"/>
    <n v="1"/>
    <x v="0"/>
    <n v="13"/>
    <x v="200"/>
    <n v="357433"/>
    <n v="3816"/>
    <n v="63.6"/>
    <n v="476"/>
    <n v="170138108"/>
  </r>
  <r>
    <x v="585"/>
    <x v="11"/>
    <x v="1"/>
    <x v="46"/>
    <x v="2"/>
    <x v="3"/>
    <n v="125"/>
    <x v="2"/>
    <n v="3"/>
    <x v="2"/>
    <n v="86"/>
    <x v="47"/>
    <n v="326061"/>
    <n v="381"/>
    <n v="6.35"/>
    <n v="465"/>
    <n v="151618365"/>
  </r>
  <r>
    <x v="585"/>
    <x v="11"/>
    <x v="1"/>
    <x v="235"/>
    <x v="13"/>
    <x v="3"/>
    <n v="125"/>
    <x v="2"/>
    <n v="3"/>
    <x v="2"/>
    <n v="170"/>
    <x v="176"/>
    <n v="255696"/>
    <n v="3245"/>
    <n v="54.083333333333336"/>
    <n v="623"/>
    <n v="159298608"/>
  </r>
  <r>
    <x v="585"/>
    <x v="11"/>
    <x v="1"/>
    <x v="224"/>
    <x v="1"/>
    <x v="3"/>
    <n v="119"/>
    <x v="1"/>
    <n v="1"/>
    <x v="0"/>
    <n v="222"/>
    <x v="244"/>
    <n v="188492"/>
    <n v="1913"/>
    <n v="31.883333333333333"/>
    <n v="505"/>
    <n v="95188460"/>
  </r>
  <r>
    <x v="586"/>
    <x v="11"/>
    <x v="1"/>
    <x v="50"/>
    <x v="25"/>
    <x v="4"/>
    <n v="114"/>
    <x v="9"/>
    <n v="1"/>
    <x v="0"/>
    <n v="93"/>
    <x v="141"/>
    <n v="997239"/>
    <n v="2628"/>
    <n v="43.8"/>
    <n v="584"/>
    <n v="582387576"/>
  </r>
  <r>
    <x v="586"/>
    <x v="11"/>
    <x v="1"/>
    <x v="98"/>
    <x v="10"/>
    <x v="4"/>
    <n v="120"/>
    <x v="3"/>
    <n v="2"/>
    <x v="1"/>
    <n v="227"/>
    <x v="202"/>
    <n v="943247"/>
    <n v="3049"/>
    <n v="50.81666666666667"/>
    <n v="602"/>
    <n v="567834694"/>
  </r>
  <r>
    <x v="586"/>
    <x v="11"/>
    <x v="1"/>
    <x v="161"/>
    <x v="0"/>
    <x v="5"/>
    <n v="122"/>
    <x v="7"/>
    <n v="3"/>
    <x v="2"/>
    <n v="157"/>
    <x v="233"/>
    <n v="612947"/>
    <n v="4171"/>
    <n v="69.516666666666666"/>
    <n v="328"/>
    <n v="201046616"/>
  </r>
  <r>
    <x v="586"/>
    <x v="11"/>
    <x v="1"/>
    <x v="48"/>
    <x v="3"/>
    <x v="3"/>
    <n v="122"/>
    <x v="7"/>
    <n v="1"/>
    <x v="0"/>
    <n v="247"/>
    <x v="6"/>
    <n v="519439"/>
    <n v="3789"/>
    <n v="63.15"/>
    <n v="451"/>
    <n v="234266989"/>
  </r>
  <r>
    <x v="586"/>
    <x v="11"/>
    <x v="1"/>
    <x v="224"/>
    <x v="12"/>
    <x v="3"/>
    <n v="115"/>
    <x v="20"/>
    <n v="2"/>
    <x v="1"/>
    <n v="226"/>
    <x v="179"/>
    <n v="505240"/>
    <n v="2836"/>
    <n v="47.266666666666666"/>
    <n v="438"/>
    <n v="221295120"/>
  </r>
  <r>
    <x v="586"/>
    <x v="11"/>
    <x v="1"/>
    <x v="186"/>
    <x v="2"/>
    <x v="3"/>
    <n v="125"/>
    <x v="2"/>
    <n v="2"/>
    <x v="1"/>
    <n v="176"/>
    <x v="55"/>
    <n v="271739"/>
    <n v="4817"/>
    <n v="80.283333333333331"/>
    <n v="507"/>
    <n v="137771673"/>
  </r>
  <r>
    <x v="586"/>
    <x v="11"/>
    <x v="1"/>
    <x v="275"/>
    <x v="14"/>
    <x v="5"/>
    <n v="117"/>
    <x v="12"/>
    <n v="3"/>
    <x v="2"/>
    <n v="6"/>
    <x v="237"/>
    <n v="258703"/>
    <n v="1323"/>
    <n v="22.05"/>
    <n v="447"/>
    <n v="115640241"/>
  </r>
  <r>
    <x v="586"/>
    <x v="11"/>
    <x v="1"/>
    <x v="106"/>
    <x v="16"/>
    <x v="3"/>
    <n v="112"/>
    <x v="16"/>
    <n v="3"/>
    <x v="2"/>
    <n v="145"/>
    <x v="94"/>
    <n v="216306"/>
    <n v="3321"/>
    <n v="55.35"/>
    <n v="488"/>
    <n v="105557328"/>
  </r>
  <r>
    <x v="586"/>
    <x v="11"/>
    <x v="1"/>
    <x v="1"/>
    <x v="23"/>
    <x v="3"/>
    <n v="120"/>
    <x v="3"/>
    <n v="3"/>
    <x v="2"/>
    <n v="241"/>
    <x v="101"/>
    <n v="13003"/>
    <n v="96"/>
    <n v="1.6"/>
    <n v="575"/>
    <n v="7476725"/>
  </r>
  <r>
    <x v="587"/>
    <x v="11"/>
    <x v="1"/>
    <x v="184"/>
    <x v="15"/>
    <x v="0"/>
    <n v="113"/>
    <x v="14"/>
    <n v="3"/>
    <x v="2"/>
    <n v="54"/>
    <x v="63"/>
    <n v="940287"/>
    <n v="608"/>
    <n v="10.133333333333333"/>
    <n v="394"/>
    <n v="370473078"/>
  </r>
  <r>
    <x v="587"/>
    <x v="11"/>
    <x v="1"/>
    <x v="222"/>
    <x v="9"/>
    <x v="0"/>
    <n v="128"/>
    <x v="11"/>
    <n v="2"/>
    <x v="1"/>
    <n v="245"/>
    <x v="149"/>
    <n v="855574"/>
    <n v="4851"/>
    <n v="80.849999999999994"/>
    <n v="425"/>
    <n v="363618950"/>
  </r>
  <r>
    <x v="587"/>
    <x v="11"/>
    <x v="1"/>
    <x v="268"/>
    <x v="15"/>
    <x v="0"/>
    <n v="117"/>
    <x v="12"/>
    <n v="1"/>
    <x v="0"/>
    <n v="84"/>
    <x v="32"/>
    <n v="837359"/>
    <n v="1258"/>
    <n v="20.966666666666665"/>
    <n v="401"/>
    <n v="335780959"/>
  </r>
  <r>
    <x v="587"/>
    <x v="11"/>
    <x v="1"/>
    <x v="258"/>
    <x v="17"/>
    <x v="3"/>
    <n v="113"/>
    <x v="14"/>
    <n v="3"/>
    <x v="2"/>
    <n v="158"/>
    <x v="86"/>
    <n v="655009"/>
    <n v="2317"/>
    <n v="38.616666666666667"/>
    <n v="609"/>
    <n v="398900481"/>
  </r>
  <r>
    <x v="587"/>
    <x v="11"/>
    <x v="1"/>
    <x v="173"/>
    <x v="7"/>
    <x v="3"/>
    <n v="121"/>
    <x v="21"/>
    <n v="3"/>
    <x v="2"/>
    <n v="48"/>
    <x v="75"/>
    <n v="648498"/>
    <n v="1421"/>
    <n v="23.683333333333334"/>
    <n v="289"/>
    <n v="187415922"/>
  </r>
  <r>
    <x v="587"/>
    <x v="11"/>
    <x v="1"/>
    <x v="168"/>
    <x v="26"/>
    <x v="0"/>
    <n v="131"/>
    <x v="17"/>
    <n v="1"/>
    <x v="0"/>
    <n v="130"/>
    <x v="239"/>
    <n v="525151"/>
    <n v="1014"/>
    <n v="16.899999999999999"/>
    <n v="308"/>
    <n v="161746508"/>
  </r>
  <r>
    <x v="587"/>
    <x v="11"/>
    <x v="1"/>
    <x v="83"/>
    <x v="7"/>
    <x v="3"/>
    <n v="128"/>
    <x v="11"/>
    <n v="2"/>
    <x v="1"/>
    <n v="241"/>
    <x v="101"/>
    <n v="484412"/>
    <n v="322"/>
    <n v="5.3666666666666663"/>
    <n v="658"/>
    <n v="318743096"/>
  </r>
  <r>
    <x v="587"/>
    <x v="11"/>
    <x v="1"/>
    <x v="255"/>
    <x v="0"/>
    <x v="0"/>
    <n v="130"/>
    <x v="19"/>
    <n v="1"/>
    <x v="0"/>
    <n v="45"/>
    <x v="209"/>
    <n v="428099"/>
    <n v="1913"/>
    <n v="31.883333333333333"/>
    <n v="631"/>
    <n v="270130469"/>
  </r>
  <r>
    <x v="587"/>
    <x v="11"/>
    <x v="1"/>
    <x v="173"/>
    <x v="5"/>
    <x v="0"/>
    <n v="121"/>
    <x v="21"/>
    <n v="3"/>
    <x v="2"/>
    <n v="126"/>
    <x v="211"/>
    <n v="344616"/>
    <n v="691"/>
    <n v="11.516666666666667"/>
    <n v="549"/>
    <n v="189194184"/>
  </r>
  <r>
    <x v="587"/>
    <x v="11"/>
    <x v="1"/>
    <x v="271"/>
    <x v="2"/>
    <x v="0"/>
    <n v="127"/>
    <x v="8"/>
    <n v="1"/>
    <x v="0"/>
    <n v="248"/>
    <x v="243"/>
    <n v="150914"/>
    <n v="1477"/>
    <n v="24.616666666666667"/>
    <n v="675"/>
    <n v="101866950"/>
  </r>
  <r>
    <x v="587"/>
    <x v="11"/>
    <x v="1"/>
    <x v="185"/>
    <x v="28"/>
    <x v="0"/>
    <n v="113"/>
    <x v="14"/>
    <n v="1"/>
    <x v="0"/>
    <n v="96"/>
    <x v="42"/>
    <n v="141338"/>
    <n v="3197"/>
    <n v="53.283333333333331"/>
    <n v="443"/>
    <n v="62612734"/>
  </r>
  <r>
    <x v="587"/>
    <x v="11"/>
    <x v="1"/>
    <x v="280"/>
    <x v="19"/>
    <x v="0"/>
    <n v="128"/>
    <x v="11"/>
    <n v="2"/>
    <x v="1"/>
    <n v="113"/>
    <x v="21"/>
    <n v="135427"/>
    <n v="1082"/>
    <n v="18.033333333333335"/>
    <n v="622"/>
    <n v="84235594"/>
  </r>
  <r>
    <x v="587"/>
    <x v="11"/>
    <x v="1"/>
    <x v="164"/>
    <x v="13"/>
    <x v="0"/>
    <n v="132"/>
    <x v="18"/>
    <n v="3"/>
    <x v="2"/>
    <n v="175"/>
    <x v="178"/>
    <n v="97356"/>
    <n v="903"/>
    <n v="15.05"/>
    <n v="601"/>
    <n v="58510956"/>
  </r>
  <r>
    <x v="587"/>
    <x v="11"/>
    <x v="1"/>
    <x v="147"/>
    <x v="13"/>
    <x v="1"/>
    <n v="124"/>
    <x v="4"/>
    <n v="1"/>
    <x v="0"/>
    <n v="141"/>
    <x v="248"/>
    <n v="30246"/>
    <n v="3866"/>
    <n v="64.433333333333337"/>
    <n v="343"/>
    <n v="10374378"/>
  </r>
  <r>
    <x v="587"/>
    <x v="11"/>
    <x v="1"/>
    <x v="139"/>
    <x v="10"/>
    <x v="3"/>
    <n v="115"/>
    <x v="20"/>
    <n v="3"/>
    <x v="2"/>
    <n v="234"/>
    <x v="78"/>
    <n v="12625"/>
    <n v="2184"/>
    <n v="36.4"/>
    <n v="512"/>
    <n v="6464000"/>
  </r>
  <r>
    <x v="588"/>
    <x v="11"/>
    <x v="1"/>
    <x v="9"/>
    <x v="24"/>
    <x v="4"/>
    <n v="123"/>
    <x v="15"/>
    <n v="3"/>
    <x v="2"/>
    <n v="136"/>
    <x v="13"/>
    <n v="903660"/>
    <n v="2445"/>
    <n v="40.75"/>
    <n v="447"/>
    <n v="403936020"/>
  </r>
  <r>
    <x v="588"/>
    <x v="11"/>
    <x v="1"/>
    <x v="7"/>
    <x v="8"/>
    <x v="0"/>
    <n v="128"/>
    <x v="11"/>
    <n v="3"/>
    <x v="2"/>
    <n v="135"/>
    <x v="97"/>
    <n v="681423"/>
    <n v="2879"/>
    <n v="47.983333333333334"/>
    <n v="340"/>
    <n v="231683820"/>
  </r>
  <r>
    <x v="588"/>
    <x v="11"/>
    <x v="1"/>
    <x v="19"/>
    <x v="15"/>
    <x v="0"/>
    <n v="130"/>
    <x v="19"/>
    <n v="1"/>
    <x v="0"/>
    <n v="91"/>
    <x v="18"/>
    <n v="660990"/>
    <n v="1800"/>
    <n v="30"/>
    <n v="580"/>
    <n v="383374200"/>
  </r>
  <r>
    <x v="588"/>
    <x v="11"/>
    <x v="1"/>
    <x v="78"/>
    <x v="18"/>
    <x v="3"/>
    <n v="130"/>
    <x v="19"/>
    <n v="1"/>
    <x v="0"/>
    <n v="235"/>
    <x v="51"/>
    <n v="568707"/>
    <n v="3611"/>
    <n v="60.18333333333333"/>
    <n v="612"/>
    <n v="348048684"/>
  </r>
  <r>
    <x v="588"/>
    <x v="11"/>
    <x v="1"/>
    <x v="253"/>
    <x v="24"/>
    <x v="0"/>
    <n v="124"/>
    <x v="4"/>
    <n v="1"/>
    <x v="0"/>
    <n v="261"/>
    <x v="146"/>
    <n v="408150"/>
    <n v="3344"/>
    <n v="55.733333333333334"/>
    <n v="383"/>
    <n v="156321450"/>
  </r>
  <r>
    <x v="588"/>
    <x v="11"/>
    <x v="1"/>
    <x v="67"/>
    <x v="3"/>
    <x v="4"/>
    <n v="120"/>
    <x v="3"/>
    <n v="1"/>
    <x v="0"/>
    <n v="161"/>
    <x v="110"/>
    <n v="312676"/>
    <n v="1550"/>
    <n v="25.833333333333332"/>
    <n v="696"/>
    <n v="217622496"/>
  </r>
  <r>
    <x v="589"/>
    <x v="11"/>
    <x v="1"/>
    <x v="6"/>
    <x v="25"/>
    <x v="4"/>
    <n v="129"/>
    <x v="0"/>
    <n v="1"/>
    <x v="0"/>
    <n v="70"/>
    <x v="189"/>
    <n v="983374"/>
    <n v="3912"/>
    <n v="65.2"/>
    <n v="487"/>
    <n v="478903138"/>
  </r>
  <r>
    <x v="589"/>
    <x v="11"/>
    <x v="1"/>
    <x v="316"/>
    <x v="14"/>
    <x v="3"/>
    <n v="126"/>
    <x v="10"/>
    <n v="3"/>
    <x v="2"/>
    <n v="15"/>
    <x v="192"/>
    <n v="696445"/>
    <n v="793"/>
    <n v="13.216666666666667"/>
    <n v="693"/>
    <n v="482636385"/>
  </r>
  <r>
    <x v="589"/>
    <x v="11"/>
    <x v="1"/>
    <x v="261"/>
    <x v="5"/>
    <x v="4"/>
    <n v="128"/>
    <x v="11"/>
    <n v="1"/>
    <x v="0"/>
    <n v="29"/>
    <x v="171"/>
    <n v="506407"/>
    <n v="3453"/>
    <n v="57.55"/>
    <n v="387"/>
    <n v="195979509"/>
  </r>
  <r>
    <x v="589"/>
    <x v="11"/>
    <x v="1"/>
    <x v="213"/>
    <x v="7"/>
    <x v="4"/>
    <n v="119"/>
    <x v="1"/>
    <n v="3"/>
    <x v="2"/>
    <n v="10"/>
    <x v="81"/>
    <n v="287410"/>
    <n v="1133"/>
    <n v="18.883333333333333"/>
    <n v="695"/>
    <n v="199749950"/>
  </r>
  <r>
    <x v="590"/>
    <x v="11"/>
    <x v="1"/>
    <x v="159"/>
    <x v="13"/>
    <x v="3"/>
    <n v="113"/>
    <x v="14"/>
    <n v="2"/>
    <x v="1"/>
    <n v="148"/>
    <x v="236"/>
    <n v="452035"/>
    <n v="1733"/>
    <n v="28.883333333333333"/>
    <n v="527"/>
    <n v="238222445"/>
  </r>
  <r>
    <x v="590"/>
    <x v="11"/>
    <x v="1"/>
    <x v="228"/>
    <x v="0"/>
    <x v="1"/>
    <n v="116"/>
    <x v="13"/>
    <n v="2"/>
    <x v="1"/>
    <n v="1"/>
    <x v="232"/>
    <n v="416559"/>
    <n v="791"/>
    <n v="13.183333333333334"/>
    <n v="457"/>
    <n v="190367463"/>
  </r>
  <r>
    <x v="590"/>
    <x v="11"/>
    <x v="1"/>
    <x v="24"/>
    <x v="23"/>
    <x v="5"/>
    <n v="131"/>
    <x v="17"/>
    <n v="3"/>
    <x v="2"/>
    <n v="232"/>
    <x v="215"/>
    <n v="410085"/>
    <n v="3847"/>
    <n v="64.11666666666666"/>
    <n v="386"/>
    <n v="158292810"/>
  </r>
  <r>
    <x v="590"/>
    <x v="11"/>
    <x v="1"/>
    <x v="288"/>
    <x v="25"/>
    <x v="4"/>
    <n v="117"/>
    <x v="12"/>
    <n v="1"/>
    <x v="0"/>
    <n v="166"/>
    <x v="0"/>
    <n v="283382"/>
    <n v="3509"/>
    <n v="58.483333333333334"/>
    <n v="494"/>
    <n v="139990708"/>
  </r>
  <r>
    <x v="590"/>
    <x v="11"/>
    <x v="1"/>
    <x v="241"/>
    <x v="3"/>
    <x v="5"/>
    <n v="121"/>
    <x v="21"/>
    <n v="1"/>
    <x v="0"/>
    <n v="238"/>
    <x v="238"/>
    <n v="87159"/>
    <n v="1846"/>
    <n v="30.766666666666666"/>
    <n v="555"/>
    <n v="48373245"/>
  </r>
  <r>
    <x v="590"/>
    <x v="11"/>
    <x v="1"/>
    <x v="276"/>
    <x v="4"/>
    <x v="3"/>
    <n v="121"/>
    <x v="21"/>
    <n v="2"/>
    <x v="1"/>
    <n v="92"/>
    <x v="69"/>
    <n v="16406"/>
    <n v="1620"/>
    <n v="27"/>
    <n v="484"/>
    <n v="7940504"/>
  </r>
  <r>
    <x v="591"/>
    <x v="11"/>
    <x v="1"/>
    <x v="194"/>
    <x v="3"/>
    <x v="4"/>
    <n v="118"/>
    <x v="6"/>
    <n v="2"/>
    <x v="1"/>
    <n v="207"/>
    <x v="252"/>
    <n v="161718"/>
    <n v="3487"/>
    <n v="58.116666666666667"/>
    <n v="321"/>
    <n v="51911478"/>
  </r>
  <r>
    <x v="592"/>
    <x v="11"/>
    <x v="1"/>
    <x v="302"/>
    <x v="2"/>
    <x v="3"/>
    <n v="121"/>
    <x v="21"/>
    <n v="3"/>
    <x v="2"/>
    <n v="134"/>
    <x v="180"/>
    <n v="891895"/>
    <n v="3332"/>
    <n v="55.533333333333331"/>
    <n v="383"/>
    <n v="341595785"/>
  </r>
  <r>
    <x v="592"/>
    <x v="11"/>
    <x v="1"/>
    <x v="135"/>
    <x v="12"/>
    <x v="3"/>
    <n v="116"/>
    <x v="13"/>
    <n v="2"/>
    <x v="1"/>
    <n v="23"/>
    <x v="184"/>
    <n v="823182"/>
    <n v="2260"/>
    <n v="37.666666666666664"/>
    <n v="476"/>
    <n v="391834632"/>
  </r>
  <r>
    <x v="592"/>
    <x v="11"/>
    <x v="1"/>
    <x v="83"/>
    <x v="12"/>
    <x v="3"/>
    <n v="124"/>
    <x v="4"/>
    <n v="2"/>
    <x v="1"/>
    <n v="163"/>
    <x v="143"/>
    <n v="777970"/>
    <n v="3255"/>
    <n v="54.25"/>
    <n v="553"/>
    <n v="430217410"/>
  </r>
  <r>
    <x v="592"/>
    <x v="11"/>
    <x v="1"/>
    <x v="280"/>
    <x v="22"/>
    <x v="3"/>
    <n v="133"/>
    <x v="5"/>
    <n v="1"/>
    <x v="0"/>
    <n v="82"/>
    <x v="234"/>
    <n v="763749"/>
    <n v="3599"/>
    <n v="59.983333333333334"/>
    <n v="426"/>
    <n v="325357074"/>
  </r>
  <r>
    <x v="592"/>
    <x v="11"/>
    <x v="1"/>
    <x v="165"/>
    <x v="14"/>
    <x v="3"/>
    <n v="125"/>
    <x v="2"/>
    <n v="2"/>
    <x v="1"/>
    <n v="210"/>
    <x v="206"/>
    <n v="569391"/>
    <n v="2728"/>
    <n v="45.466666666666669"/>
    <n v="402"/>
    <n v="228895182"/>
  </r>
  <r>
    <x v="592"/>
    <x v="11"/>
    <x v="1"/>
    <x v="90"/>
    <x v="15"/>
    <x v="3"/>
    <n v="123"/>
    <x v="15"/>
    <n v="1"/>
    <x v="0"/>
    <n v="164"/>
    <x v="148"/>
    <n v="406842"/>
    <n v="1517"/>
    <n v="25.283333333333335"/>
    <n v="348"/>
    <n v="141581016"/>
  </r>
  <r>
    <x v="592"/>
    <x v="11"/>
    <x v="1"/>
    <x v="74"/>
    <x v="4"/>
    <x v="4"/>
    <n v="130"/>
    <x v="19"/>
    <n v="2"/>
    <x v="1"/>
    <n v="141"/>
    <x v="248"/>
    <n v="383591"/>
    <n v="1263"/>
    <n v="21.05"/>
    <n v="455"/>
    <n v="174533905"/>
  </r>
  <r>
    <x v="592"/>
    <x v="11"/>
    <x v="1"/>
    <x v="243"/>
    <x v="3"/>
    <x v="3"/>
    <n v="131"/>
    <x v="17"/>
    <n v="1"/>
    <x v="0"/>
    <n v="98"/>
    <x v="241"/>
    <n v="265730"/>
    <n v="940"/>
    <n v="15.666666666666666"/>
    <n v="555"/>
    <n v="147480150"/>
  </r>
  <r>
    <x v="592"/>
    <x v="11"/>
    <x v="1"/>
    <x v="30"/>
    <x v="16"/>
    <x v="4"/>
    <n v="123"/>
    <x v="15"/>
    <n v="1"/>
    <x v="0"/>
    <n v="226"/>
    <x v="179"/>
    <n v="208212"/>
    <n v="3522"/>
    <n v="58.7"/>
    <n v="383"/>
    <n v="79745196"/>
  </r>
  <r>
    <x v="592"/>
    <x v="11"/>
    <x v="1"/>
    <x v="297"/>
    <x v="19"/>
    <x v="4"/>
    <n v="118"/>
    <x v="6"/>
    <n v="1"/>
    <x v="0"/>
    <n v="235"/>
    <x v="51"/>
    <n v="156906"/>
    <n v="2904"/>
    <n v="48.4"/>
    <n v="629"/>
    <n v="98693874"/>
  </r>
  <r>
    <x v="592"/>
    <x v="11"/>
    <x v="1"/>
    <x v="294"/>
    <x v="23"/>
    <x v="3"/>
    <n v="125"/>
    <x v="2"/>
    <n v="3"/>
    <x v="2"/>
    <n v="168"/>
    <x v="135"/>
    <n v="132600"/>
    <n v="4959"/>
    <n v="82.65"/>
    <n v="559"/>
    <n v="74123400"/>
  </r>
  <r>
    <x v="592"/>
    <x v="11"/>
    <x v="1"/>
    <x v="107"/>
    <x v="20"/>
    <x v="4"/>
    <n v="125"/>
    <x v="2"/>
    <n v="3"/>
    <x v="2"/>
    <n v="136"/>
    <x v="13"/>
    <n v="79911"/>
    <n v="2985"/>
    <n v="49.75"/>
    <n v="520"/>
    <n v="41553720"/>
  </r>
  <r>
    <x v="592"/>
    <x v="11"/>
    <x v="1"/>
    <x v="221"/>
    <x v="29"/>
    <x v="3"/>
    <n v="126"/>
    <x v="10"/>
    <n v="1"/>
    <x v="0"/>
    <n v="67"/>
    <x v="263"/>
    <n v="65913"/>
    <n v="1854"/>
    <n v="30.9"/>
    <n v="683"/>
    <n v="45018579"/>
  </r>
  <r>
    <x v="593"/>
    <x v="11"/>
    <x v="1"/>
    <x v="138"/>
    <x v="10"/>
    <x v="4"/>
    <n v="122"/>
    <x v="7"/>
    <n v="2"/>
    <x v="1"/>
    <n v="145"/>
    <x v="94"/>
    <n v="836974"/>
    <n v="866"/>
    <n v="14.433333333333334"/>
    <n v="428"/>
    <n v="358224872"/>
  </r>
  <r>
    <x v="593"/>
    <x v="11"/>
    <x v="1"/>
    <x v="247"/>
    <x v="11"/>
    <x v="3"/>
    <n v="123"/>
    <x v="15"/>
    <n v="3"/>
    <x v="2"/>
    <n v="144"/>
    <x v="10"/>
    <n v="823345"/>
    <n v="2587"/>
    <n v="43.116666666666667"/>
    <n v="356"/>
    <n v="293110820"/>
  </r>
  <r>
    <x v="593"/>
    <x v="11"/>
    <x v="1"/>
    <x v="129"/>
    <x v="15"/>
    <x v="5"/>
    <n v="113"/>
    <x v="14"/>
    <n v="3"/>
    <x v="2"/>
    <n v="162"/>
    <x v="68"/>
    <n v="757782"/>
    <n v="4936"/>
    <n v="82.266666666666666"/>
    <n v="499"/>
    <n v="378133218"/>
  </r>
  <r>
    <x v="593"/>
    <x v="11"/>
    <x v="1"/>
    <x v="183"/>
    <x v="11"/>
    <x v="5"/>
    <n v="116"/>
    <x v="13"/>
    <n v="3"/>
    <x v="2"/>
    <n v="89"/>
    <x v="168"/>
    <n v="655028"/>
    <n v="4691"/>
    <n v="78.183333333333337"/>
    <n v="482"/>
    <n v="315723496"/>
  </r>
  <r>
    <x v="593"/>
    <x v="11"/>
    <x v="1"/>
    <x v="130"/>
    <x v="1"/>
    <x v="5"/>
    <n v="133"/>
    <x v="5"/>
    <n v="2"/>
    <x v="1"/>
    <n v="190"/>
    <x v="33"/>
    <n v="622175"/>
    <n v="2855"/>
    <n v="47.583333333333336"/>
    <n v="575"/>
    <n v="357750625"/>
  </r>
  <r>
    <x v="593"/>
    <x v="11"/>
    <x v="1"/>
    <x v="29"/>
    <x v="27"/>
    <x v="1"/>
    <n v="128"/>
    <x v="11"/>
    <n v="3"/>
    <x v="2"/>
    <n v="41"/>
    <x v="53"/>
    <n v="612718"/>
    <n v="4174"/>
    <n v="69.566666666666663"/>
    <n v="604"/>
    <n v="370081672"/>
  </r>
  <r>
    <x v="593"/>
    <x v="11"/>
    <x v="1"/>
    <x v="189"/>
    <x v="26"/>
    <x v="4"/>
    <n v="115"/>
    <x v="20"/>
    <n v="3"/>
    <x v="2"/>
    <n v="174"/>
    <x v="161"/>
    <n v="540761"/>
    <n v="637"/>
    <n v="10.616666666666667"/>
    <n v="402"/>
    <n v="217385922"/>
  </r>
  <r>
    <x v="593"/>
    <x v="11"/>
    <x v="1"/>
    <x v="192"/>
    <x v="7"/>
    <x v="5"/>
    <n v="112"/>
    <x v="16"/>
    <n v="1"/>
    <x v="0"/>
    <n v="121"/>
    <x v="126"/>
    <n v="422027"/>
    <n v="3069"/>
    <n v="51.15"/>
    <n v="354"/>
    <n v="149397558"/>
  </r>
  <r>
    <x v="593"/>
    <x v="11"/>
    <x v="1"/>
    <x v="203"/>
    <x v="19"/>
    <x v="4"/>
    <n v="126"/>
    <x v="10"/>
    <n v="1"/>
    <x v="0"/>
    <n v="129"/>
    <x v="191"/>
    <n v="359790"/>
    <n v="3165"/>
    <n v="52.75"/>
    <n v="478"/>
    <n v="171979620"/>
  </r>
  <r>
    <x v="593"/>
    <x v="11"/>
    <x v="1"/>
    <x v="60"/>
    <x v="4"/>
    <x v="4"/>
    <n v="122"/>
    <x v="7"/>
    <n v="2"/>
    <x v="1"/>
    <n v="7"/>
    <x v="50"/>
    <n v="266971"/>
    <n v="138"/>
    <n v="2.2999999999999998"/>
    <n v="303"/>
    <n v="80892213"/>
  </r>
  <r>
    <x v="593"/>
    <x v="11"/>
    <x v="1"/>
    <x v="23"/>
    <x v="3"/>
    <x v="1"/>
    <n v="123"/>
    <x v="15"/>
    <n v="3"/>
    <x v="2"/>
    <n v="128"/>
    <x v="172"/>
    <n v="253610"/>
    <n v="4210"/>
    <n v="70.166666666666671"/>
    <n v="377"/>
    <n v="95610970"/>
  </r>
  <r>
    <x v="593"/>
    <x v="11"/>
    <x v="1"/>
    <x v="35"/>
    <x v="0"/>
    <x v="3"/>
    <n v="123"/>
    <x v="15"/>
    <n v="2"/>
    <x v="1"/>
    <n v="144"/>
    <x v="10"/>
    <n v="206432"/>
    <n v="4717"/>
    <n v="78.61666666666666"/>
    <n v="584"/>
    <n v="120556288"/>
  </r>
  <r>
    <x v="593"/>
    <x v="11"/>
    <x v="1"/>
    <x v="55"/>
    <x v="10"/>
    <x v="4"/>
    <n v="128"/>
    <x v="11"/>
    <n v="3"/>
    <x v="2"/>
    <n v="45"/>
    <x v="209"/>
    <n v="149545"/>
    <n v="2157"/>
    <n v="35.950000000000003"/>
    <n v="497"/>
    <n v="74323865"/>
  </r>
  <r>
    <x v="593"/>
    <x v="11"/>
    <x v="1"/>
    <x v="241"/>
    <x v="23"/>
    <x v="4"/>
    <n v="130"/>
    <x v="19"/>
    <n v="2"/>
    <x v="1"/>
    <n v="223"/>
    <x v="254"/>
    <n v="40084"/>
    <n v="3166"/>
    <n v="52.766666666666666"/>
    <n v="384"/>
    <n v="15392256"/>
  </r>
  <r>
    <x v="594"/>
    <x v="11"/>
    <x v="1"/>
    <x v="134"/>
    <x v="28"/>
    <x v="5"/>
    <n v="122"/>
    <x v="7"/>
    <n v="3"/>
    <x v="2"/>
    <n v="9"/>
    <x v="133"/>
    <n v="794788"/>
    <n v="2768"/>
    <n v="46.133333333333333"/>
    <n v="369"/>
    <n v="293276772"/>
  </r>
  <r>
    <x v="594"/>
    <x v="11"/>
    <x v="1"/>
    <x v="90"/>
    <x v="6"/>
    <x v="4"/>
    <n v="113"/>
    <x v="14"/>
    <n v="1"/>
    <x v="0"/>
    <n v="18"/>
    <x v="39"/>
    <n v="724266"/>
    <n v="3423"/>
    <n v="57.05"/>
    <n v="391"/>
    <n v="283188006"/>
  </r>
  <r>
    <x v="594"/>
    <x v="11"/>
    <x v="1"/>
    <x v="271"/>
    <x v="11"/>
    <x v="1"/>
    <n v="132"/>
    <x v="18"/>
    <n v="2"/>
    <x v="1"/>
    <n v="71"/>
    <x v="175"/>
    <n v="409992"/>
    <n v="3645"/>
    <n v="60.75"/>
    <n v="286"/>
    <n v="117257712"/>
  </r>
  <r>
    <x v="594"/>
    <x v="11"/>
    <x v="1"/>
    <x v="200"/>
    <x v="29"/>
    <x v="4"/>
    <n v="127"/>
    <x v="8"/>
    <n v="2"/>
    <x v="1"/>
    <n v="238"/>
    <x v="238"/>
    <n v="172331"/>
    <n v="4252"/>
    <n v="70.86666666666666"/>
    <n v="344"/>
    <n v="59281864"/>
  </r>
  <r>
    <x v="594"/>
    <x v="11"/>
    <x v="1"/>
    <x v="283"/>
    <x v="7"/>
    <x v="4"/>
    <n v="114"/>
    <x v="9"/>
    <n v="1"/>
    <x v="0"/>
    <n v="257"/>
    <x v="142"/>
    <n v="86505"/>
    <n v="4744"/>
    <n v="79.066666666666663"/>
    <n v="393"/>
    <n v="33996465"/>
  </r>
  <r>
    <x v="595"/>
    <x v="11"/>
    <x v="1"/>
    <x v="299"/>
    <x v="25"/>
    <x v="5"/>
    <n v="120"/>
    <x v="3"/>
    <n v="2"/>
    <x v="1"/>
    <n v="41"/>
    <x v="53"/>
    <n v="941571"/>
    <n v="3014"/>
    <n v="50.233333333333334"/>
    <n v="375"/>
    <n v="353089125"/>
  </r>
  <r>
    <x v="595"/>
    <x v="11"/>
    <x v="1"/>
    <x v="223"/>
    <x v="1"/>
    <x v="3"/>
    <n v="116"/>
    <x v="13"/>
    <n v="3"/>
    <x v="2"/>
    <n v="205"/>
    <x v="44"/>
    <n v="927493"/>
    <n v="844"/>
    <n v="14.066666666666666"/>
    <n v="317"/>
    <n v="294015281"/>
  </r>
  <r>
    <x v="595"/>
    <x v="11"/>
    <x v="1"/>
    <x v="111"/>
    <x v="19"/>
    <x v="3"/>
    <n v="116"/>
    <x v="13"/>
    <n v="3"/>
    <x v="2"/>
    <n v="155"/>
    <x v="73"/>
    <n v="827220"/>
    <n v="2503"/>
    <n v="41.716666666666669"/>
    <n v="600"/>
    <n v="496332000"/>
  </r>
  <r>
    <x v="595"/>
    <x v="11"/>
    <x v="1"/>
    <x v="223"/>
    <x v="5"/>
    <x v="4"/>
    <n v="117"/>
    <x v="12"/>
    <n v="1"/>
    <x v="0"/>
    <n v="174"/>
    <x v="161"/>
    <n v="822877"/>
    <n v="1470"/>
    <n v="24.5"/>
    <n v="423"/>
    <n v="348076971"/>
  </r>
  <r>
    <x v="595"/>
    <x v="11"/>
    <x v="1"/>
    <x v="170"/>
    <x v="24"/>
    <x v="5"/>
    <n v="119"/>
    <x v="1"/>
    <n v="2"/>
    <x v="1"/>
    <n v="108"/>
    <x v="214"/>
    <n v="696817"/>
    <n v="2484"/>
    <n v="41.4"/>
    <n v="370"/>
    <n v="257822290"/>
  </r>
  <r>
    <x v="595"/>
    <x v="11"/>
    <x v="1"/>
    <x v="154"/>
    <x v="17"/>
    <x v="3"/>
    <n v="114"/>
    <x v="9"/>
    <n v="3"/>
    <x v="2"/>
    <n v="25"/>
    <x v="246"/>
    <n v="657077"/>
    <n v="288"/>
    <n v="4.8"/>
    <n v="648"/>
    <n v="425785896"/>
  </r>
  <r>
    <x v="595"/>
    <x v="11"/>
    <x v="1"/>
    <x v="236"/>
    <x v="0"/>
    <x v="5"/>
    <n v="133"/>
    <x v="5"/>
    <n v="3"/>
    <x v="2"/>
    <n v="220"/>
    <x v="104"/>
    <n v="427038"/>
    <n v="4748"/>
    <n v="79.13333333333334"/>
    <n v="653"/>
    <n v="278855814"/>
  </r>
  <r>
    <x v="595"/>
    <x v="11"/>
    <x v="1"/>
    <x v="171"/>
    <x v="8"/>
    <x v="4"/>
    <n v="125"/>
    <x v="2"/>
    <n v="3"/>
    <x v="2"/>
    <n v="8"/>
    <x v="153"/>
    <n v="380154"/>
    <n v="2888"/>
    <n v="48.133333333333333"/>
    <n v="467"/>
    <n v="177531918"/>
  </r>
  <r>
    <x v="595"/>
    <x v="11"/>
    <x v="1"/>
    <x v="211"/>
    <x v="13"/>
    <x v="5"/>
    <n v="114"/>
    <x v="9"/>
    <n v="3"/>
    <x v="2"/>
    <n v="63"/>
    <x v="54"/>
    <n v="163257"/>
    <n v="923"/>
    <n v="15.383333333333333"/>
    <n v="377"/>
    <n v="61547889"/>
  </r>
  <r>
    <x v="596"/>
    <x v="11"/>
    <x v="1"/>
    <x v="179"/>
    <x v="5"/>
    <x v="2"/>
    <n v="114"/>
    <x v="9"/>
    <n v="3"/>
    <x v="2"/>
    <n v="5"/>
    <x v="224"/>
    <n v="883832"/>
    <n v="2647"/>
    <n v="44.116666666666667"/>
    <n v="392"/>
    <n v="346462144"/>
  </r>
  <r>
    <x v="596"/>
    <x v="11"/>
    <x v="1"/>
    <x v="263"/>
    <x v="20"/>
    <x v="3"/>
    <n v="132"/>
    <x v="18"/>
    <n v="3"/>
    <x v="2"/>
    <n v="153"/>
    <x v="147"/>
    <n v="812526"/>
    <n v="3782"/>
    <n v="63.033333333333331"/>
    <n v="521"/>
    <n v="423326046"/>
  </r>
  <r>
    <x v="596"/>
    <x v="11"/>
    <x v="1"/>
    <x v="270"/>
    <x v="1"/>
    <x v="3"/>
    <n v="126"/>
    <x v="10"/>
    <n v="2"/>
    <x v="1"/>
    <n v="221"/>
    <x v="262"/>
    <n v="738641"/>
    <n v="4921"/>
    <n v="82.016666666666666"/>
    <n v="514"/>
    <n v="379661474"/>
  </r>
  <r>
    <x v="596"/>
    <x v="11"/>
    <x v="1"/>
    <x v="120"/>
    <x v="23"/>
    <x v="3"/>
    <n v="117"/>
    <x v="12"/>
    <n v="1"/>
    <x v="0"/>
    <n v="228"/>
    <x v="144"/>
    <n v="677485"/>
    <n v="4820"/>
    <n v="80.333333333333329"/>
    <n v="690"/>
    <n v="467464650"/>
  </r>
  <r>
    <x v="596"/>
    <x v="11"/>
    <x v="1"/>
    <x v="251"/>
    <x v="12"/>
    <x v="3"/>
    <n v="131"/>
    <x v="17"/>
    <n v="3"/>
    <x v="2"/>
    <n v="134"/>
    <x v="180"/>
    <n v="632266"/>
    <n v="3398"/>
    <n v="56.633333333333333"/>
    <n v="655"/>
    <n v="414134230"/>
  </r>
  <r>
    <x v="596"/>
    <x v="11"/>
    <x v="1"/>
    <x v="253"/>
    <x v="23"/>
    <x v="3"/>
    <n v="132"/>
    <x v="18"/>
    <n v="2"/>
    <x v="1"/>
    <n v="75"/>
    <x v="197"/>
    <n v="336638"/>
    <n v="4616"/>
    <n v="76.933333333333337"/>
    <n v="414"/>
    <n v="139368132"/>
  </r>
  <r>
    <x v="596"/>
    <x v="11"/>
    <x v="1"/>
    <x v="247"/>
    <x v="28"/>
    <x v="3"/>
    <n v="116"/>
    <x v="13"/>
    <n v="2"/>
    <x v="1"/>
    <n v="133"/>
    <x v="4"/>
    <n v="76683"/>
    <n v="4226"/>
    <n v="70.433333333333337"/>
    <n v="332"/>
    <n v="25458756"/>
  </r>
  <r>
    <x v="597"/>
    <x v="11"/>
    <x v="1"/>
    <x v="282"/>
    <x v="7"/>
    <x v="3"/>
    <n v="119"/>
    <x v="1"/>
    <n v="1"/>
    <x v="0"/>
    <n v="186"/>
    <x v="102"/>
    <n v="695702"/>
    <n v="1598"/>
    <n v="26.633333333333333"/>
    <n v="686"/>
    <n v="477251572"/>
  </r>
  <r>
    <x v="598"/>
    <x v="11"/>
    <x v="1"/>
    <x v="142"/>
    <x v="22"/>
    <x v="4"/>
    <n v="121"/>
    <x v="21"/>
    <n v="1"/>
    <x v="0"/>
    <n v="44"/>
    <x v="46"/>
    <n v="869770"/>
    <n v="4986"/>
    <n v="83.1"/>
    <n v="519"/>
    <n v="451410630"/>
  </r>
  <r>
    <x v="598"/>
    <x v="11"/>
    <x v="1"/>
    <x v="53"/>
    <x v="10"/>
    <x v="0"/>
    <n v="120"/>
    <x v="3"/>
    <n v="3"/>
    <x v="2"/>
    <n v="139"/>
    <x v="23"/>
    <n v="844583"/>
    <n v="3049"/>
    <n v="50.81666666666667"/>
    <n v="293"/>
    <n v="247462819"/>
  </r>
  <r>
    <x v="598"/>
    <x v="11"/>
    <x v="1"/>
    <x v="227"/>
    <x v="10"/>
    <x v="3"/>
    <n v="131"/>
    <x v="17"/>
    <n v="3"/>
    <x v="2"/>
    <n v="34"/>
    <x v="266"/>
    <n v="623756"/>
    <n v="449"/>
    <n v="7.4833333333333334"/>
    <n v="336"/>
    <n v="209582016"/>
  </r>
  <r>
    <x v="598"/>
    <x v="11"/>
    <x v="1"/>
    <x v="267"/>
    <x v="3"/>
    <x v="0"/>
    <n v="115"/>
    <x v="20"/>
    <n v="2"/>
    <x v="1"/>
    <n v="134"/>
    <x v="180"/>
    <n v="538274"/>
    <n v="3657"/>
    <n v="60.95"/>
    <n v="635"/>
    <n v="341803990"/>
  </r>
  <r>
    <x v="598"/>
    <x v="11"/>
    <x v="1"/>
    <x v="196"/>
    <x v="7"/>
    <x v="0"/>
    <n v="120"/>
    <x v="3"/>
    <n v="3"/>
    <x v="2"/>
    <n v="23"/>
    <x v="184"/>
    <n v="502341"/>
    <n v="3899"/>
    <n v="64.983333333333334"/>
    <n v="521"/>
    <n v="261719661"/>
  </r>
  <r>
    <x v="598"/>
    <x v="11"/>
    <x v="1"/>
    <x v="239"/>
    <x v="4"/>
    <x v="0"/>
    <n v="131"/>
    <x v="17"/>
    <n v="3"/>
    <x v="2"/>
    <n v="246"/>
    <x v="37"/>
    <n v="475068"/>
    <n v="4751"/>
    <n v="79.183333333333337"/>
    <n v="330"/>
    <n v="156772440"/>
  </r>
  <r>
    <x v="598"/>
    <x v="11"/>
    <x v="1"/>
    <x v="10"/>
    <x v="2"/>
    <x v="1"/>
    <n v="120"/>
    <x v="3"/>
    <n v="3"/>
    <x v="2"/>
    <n v="7"/>
    <x v="50"/>
    <n v="405030"/>
    <n v="2364"/>
    <n v="39.4"/>
    <n v="526"/>
    <n v="213045780"/>
  </r>
  <r>
    <x v="598"/>
    <x v="11"/>
    <x v="1"/>
    <x v="305"/>
    <x v="7"/>
    <x v="0"/>
    <n v="119"/>
    <x v="1"/>
    <n v="1"/>
    <x v="0"/>
    <n v="114"/>
    <x v="41"/>
    <n v="369381"/>
    <n v="4773"/>
    <n v="79.55"/>
    <n v="607"/>
    <n v="224214267"/>
  </r>
  <r>
    <x v="598"/>
    <x v="11"/>
    <x v="1"/>
    <x v="170"/>
    <x v="27"/>
    <x v="3"/>
    <n v="123"/>
    <x v="15"/>
    <n v="2"/>
    <x v="1"/>
    <n v="40"/>
    <x v="80"/>
    <n v="279374"/>
    <n v="3666"/>
    <n v="61.1"/>
    <n v="293"/>
    <n v="81856582"/>
  </r>
  <r>
    <x v="599"/>
    <x v="11"/>
    <x v="1"/>
    <x v="282"/>
    <x v="14"/>
    <x v="3"/>
    <n v="116"/>
    <x v="13"/>
    <n v="1"/>
    <x v="0"/>
    <n v="187"/>
    <x v="160"/>
    <n v="934305"/>
    <n v="4799"/>
    <n v="79.983333333333334"/>
    <n v="528"/>
    <n v="493313040"/>
  </r>
  <r>
    <x v="599"/>
    <x v="11"/>
    <x v="1"/>
    <x v="157"/>
    <x v="12"/>
    <x v="4"/>
    <n v="120"/>
    <x v="3"/>
    <n v="3"/>
    <x v="2"/>
    <n v="67"/>
    <x v="263"/>
    <n v="868347"/>
    <n v="1096"/>
    <n v="18.266666666666666"/>
    <n v="441"/>
    <n v="382941027"/>
  </r>
  <r>
    <x v="599"/>
    <x v="11"/>
    <x v="1"/>
    <x v="277"/>
    <x v="0"/>
    <x v="3"/>
    <n v="126"/>
    <x v="10"/>
    <n v="3"/>
    <x v="2"/>
    <n v="181"/>
    <x v="76"/>
    <n v="694523"/>
    <n v="3843"/>
    <n v="64.05"/>
    <n v="408"/>
    <n v="283365384"/>
  </r>
  <r>
    <x v="599"/>
    <x v="11"/>
    <x v="1"/>
    <x v="181"/>
    <x v="23"/>
    <x v="3"/>
    <n v="122"/>
    <x v="7"/>
    <n v="2"/>
    <x v="1"/>
    <n v="1"/>
    <x v="232"/>
    <n v="675534"/>
    <n v="2145"/>
    <n v="35.75"/>
    <n v="596"/>
    <n v="402618264"/>
  </r>
  <r>
    <x v="599"/>
    <x v="11"/>
    <x v="1"/>
    <x v="17"/>
    <x v="20"/>
    <x v="3"/>
    <n v="114"/>
    <x v="9"/>
    <n v="1"/>
    <x v="0"/>
    <n v="97"/>
    <x v="181"/>
    <n v="285775"/>
    <n v="741"/>
    <n v="12.35"/>
    <n v="402"/>
    <n v="114881550"/>
  </r>
  <r>
    <x v="599"/>
    <x v="11"/>
    <x v="1"/>
    <x v="241"/>
    <x v="10"/>
    <x v="3"/>
    <n v="126"/>
    <x v="10"/>
    <n v="1"/>
    <x v="0"/>
    <n v="99"/>
    <x v="162"/>
    <n v="6436"/>
    <n v="2307"/>
    <n v="38.450000000000003"/>
    <n v="316"/>
    <n v="2033776"/>
  </r>
  <r>
    <x v="600"/>
    <x v="11"/>
    <x v="1"/>
    <x v="315"/>
    <x v="29"/>
    <x v="3"/>
    <n v="128"/>
    <x v="11"/>
    <n v="1"/>
    <x v="0"/>
    <n v="127"/>
    <x v="251"/>
    <n v="918738"/>
    <n v="2755"/>
    <n v="45.916666666666664"/>
    <n v="492"/>
    <n v="452019096"/>
  </r>
  <r>
    <x v="600"/>
    <x v="11"/>
    <x v="1"/>
    <x v="212"/>
    <x v="10"/>
    <x v="3"/>
    <n v="117"/>
    <x v="12"/>
    <n v="2"/>
    <x v="1"/>
    <n v="80"/>
    <x v="96"/>
    <n v="843942"/>
    <n v="4881"/>
    <n v="81.349999999999994"/>
    <n v="338"/>
    <n v="285252396"/>
  </r>
  <r>
    <x v="600"/>
    <x v="11"/>
    <x v="1"/>
    <x v="105"/>
    <x v="4"/>
    <x v="2"/>
    <n v="118"/>
    <x v="6"/>
    <n v="2"/>
    <x v="1"/>
    <n v="109"/>
    <x v="212"/>
    <n v="814545"/>
    <n v="4232"/>
    <n v="70.533333333333331"/>
    <n v="482"/>
    <n v="392610690"/>
  </r>
  <r>
    <x v="600"/>
    <x v="11"/>
    <x v="1"/>
    <x v="160"/>
    <x v="24"/>
    <x v="2"/>
    <n v="113"/>
    <x v="14"/>
    <n v="2"/>
    <x v="1"/>
    <n v="90"/>
    <x v="70"/>
    <n v="783409"/>
    <n v="1535"/>
    <n v="25.583333333333332"/>
    <n v="444"/>
    <n v="347833596"/>
  </r>
  <r>
    <x v="600"/>
    <x v="11"/>
    <x v="1"/>
    <x v="59"/>
    <x v="15"/>
    <x v="1"/>
    <n v="120"/>
    <x v="3"/>
    <n v="1"/>
    <x v="0"/>
    <n v="57"/>
    <x v="163"/>
    <n v="703329"/>
    <n v="2147"/>
    <n v="35.783333333333331"/>
    <n v="517"/>
    <n v="363621093"/>
  </r>
  <r>
    <x v="600"/>
    <x v="11"/>
    <x v="1"/>
    <x v="148"/>
    <x v="3"/>
    <x v="3"/>
    <n v="112"/>
    <x v="16"/>
    <n v="2"/>
    <x v="1"/>
    <n v="173"/>
    <x v="28"/>
    <n v="648648"/>
    <n v="2927"/>
    <n v="48.783333333333331"/>
    <n v="556"/>
    <n v="360648288"/>
  </r>
  <r>
    <x v="600"/>
    <x v="11"/>
    <x v="1"/>
    <x v="197"/>
    <x v="13"/>
    <x v="4"/>
    <n v="132"/>
    <x v="18"/>
    <n v="1"/>
    <x v="0"/>
    <n v="189"/>
    <x v="132"/>
    <n v="590041"/>
    <n v="4632"/>
    <n v="77.2"/>
    <n v="595"/>
    <n v="351074395"/>
  </r>
  <r>
    <x v="600"/>
    <x v="11"/>
    <x v="1"/>
    <x v="235"/>
    <x v="24"/>
    <x v="1"/>
    <n v="119"/>
    <x v="1"/>
    <n v="3"/>
    <x v="2"/>
    <n v="64"/>
    <x v="199"/>
    <n v="529019"/>
    <n v="1598"/>
    <n v="26.633333333333333"/>
    <n v="285"/>
    <n v="150770415"/>
  </r>
  <r>
    <x v="600"/>
    <x v="11"/>
    <x v="1"/>
    <x v="290"/>
    <x v="1"/>
    <x v="4"/>
    <n v="133"/>
    <x v="5"/>
    <n v="3"/>
    <x v="2"/>
    <n v="42"/>
    <x v="35"/>
    <n v="318118"/>
    <n v="2012"/>
    <n v="33.533333333333331"/>
    <n v="437"/>
    <n v="139017566"/>
  </r>
  <r>
    <x v="600"/>
    <x v="11"/>
    <x v="1"/>
    <x v="121"/>
    <x v="11"/>
    <x v="2"/>
    <n v="126"/>
    <x v="10"/>
    <n v="1"/>
    <x v="0"/>
    <n v="25"/>
    <x v="246"/>
    <n v="148743"/>
    <n v="3521"/>
    <n v="58.68333333333333"/>
    <n v="362"/>
    <n v="53844966"/>
  </r>
  <r>
    <x v="600"/>
    <x v="11"/>
    <x v="1"/>
    <x v="117"/>
    <x v="28"/>
    <x v="4"/>
    <n v="131"/>
    <x v="17"/>
    <n v="2"/>
    <x v="1"/>
    <n v="42"/>
    <x v="35"/>
    <n v="113550"/>
    <n v="2781"/>
    <n v="46.35"/>
    <n v="317"/>
    <n v="35995350"/>
  </r>
  <r>
    <x v="600"/>
    <x v="11"/>
    <x v="1"/>
    <x v="160"/>
    <x v="12"/>
    <x v="3"/>
    <n v="119"/>
    <x v="1"/>
    <n v="3"/>
    <x v="2"/>
    <n v="130"/>
    <x v="239"/>
    <n v="107140"/>
    <n v="565"/>
    <n v="9.4166666666666661"/>
    <n v="503"/>
    <n v="53891420"/>
  </r>
  <r>
    <x v="600"/>
    <x v="11"/>
    <x v="1"/>
    <x v="280"/>
    <x v="14"/>
    <x v="1"/>
    <n v="131"/>
    <x v="17"/>
    <n v="1"/>
    <x v="0"/>
    <n v="110"/>
    <x v="17"/>
    <n v="26060"/>
    <n v="3963"/>
    <n v="66.05"/>
    <n v="456"/>
    <n v="118833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2E47B5-5809-491A-84B3-DE4AB094AC0D}" name="PivotTable2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Distinct Count of Vendor"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ply chain_copy (version 1).xlsb.xlsx!SupplierQuality">
        <x15:activeTabTopLevelEntity name="[SupplierQu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E2307-264F-4A6E-9446-5406F581ECBD}" name="Bottom 10 Downtime Vendors"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rowHeaderCaption="Vendor">
  <location ref="D29:E39"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axis="axisRow" showAll="0" measureFilter="1" sortType="descending">
      <items count="319">
        <item x="109"/>
        <item x="42"/>
        <item x="21"/>
        <item x="26"/>
        <item x="49"/>
        <item x="97"/>
        <item x="45"/>
        <item x="152"/>
        <item x="20"/>
        <item x="300"/>
        <item x="30"/>
        <item x="83"/>
        <item x="292"/>
        <item x="16"/>
        <item x="228"/>
        <item x="150"/>
        <item x="52"/>
        <item x="28"/>
        <item x="187"/>
        <item x="273"/>
        <item x="119"/>
        <item x="304"/>
        <item x="135"/>
        <item x="259"/>
        <item x="284"/>
        <item x="23"/>
        <item x="255"/>
        <item x="101"/>
        <item x="177"/>
        <item x="154"/>
        <item x="266"/>
        <item x="55"/>
        <item x="275"/>
        <item x="222"/>
        <item x="78"/>
        <item x="89"/>
        <item x="234"/>
        <item x="57"/>
        <item x="73"/>
        <item x="181"/>
        <item x="256"/>
        <item x="218"/>
        <item x="173"/>
        <item x="162"/>
        <item x="130"/>
        <item x="120"/>
        <item x="241"/>
        <item x="71"/>
        <item x="1"/>
        <item x="301"/>
        <item x="103"/>
        <item x="11"/>
        <item x="312"/>
        <item x="201"/>
        <item x="102"/>
        <item x="296"/>
        <item x="106"/>
        <item x="227"/>
        <item x="115"/>
        <item x="88"/>
        <item x="294"/>
        <item x="108"/>
        <item x="297"/>
        <item x="165"/>
        <item x="299"/>
        <item x="302"/>
        <item x="40"/>
        <item x="261"/>
        <item x="133"/>
        <item x="12"/>
        <item x="113"/>
        <item x="29"/>
        <item x="24"/>
        <item x="5"/>
        <item x="199"/>
        <item x="171"/>
        <item x="291"/>
        <item x="233"/>
        <item x="94"/>
        <item x="104"/>
        <item x="278"/>
        <item x="75"/>
        <item x="269"/>
        <item x="211"/>
        <item x="188"/>
        <item x="77"/>
        <item x="2"/>
        <item x="230"/>
        <item x="212"/>
        <item x="295"/>
        <item x="258"/>
        <item x="239"/>
        <item x="316"/>
        <item x="281"/>
        <item x="235"/>
        <item x="47"/>
        <item x="139"/>
        <item x="251"/>
        <item x="145"/>
        <item x="303"/>
        <item x="68"/>
        <item x="100"/>
        <item x="293"/>
        <item x="60"/>
        <item x="141"/>
        <item x="184"/>
        <item x="186"/>
        <item x="36"/>
        <item x="240"/>
        <item x="69"/>
        <item x="111"/>
        <item x="43"/>
        <item x="114"/>
        <item x="193"/>
        <item x="268"/>
        <item x="164"/>
        <item x="131"/>
        <item x="226"/>
        <item x="136"/>
        <item x="196"/>
        <item x="137"/>
        <item x="242"/>
        <item x="6"/>
        <item x="168"/>
        <item x="205"/>
        <item x="174"/>
        <item x="51"/>
        <item x="265"/>
        <item x="146"/>
        <item x="148"/>
        <item x="223"/>
        <item x="134"/>
        <item x="27"/>
        <item x="190"/>
        <item x="280"/>
        <item x="13"/>
        <item x="170"/>
        <item x="155"/>
        <item x="229"/>
        <item x="56"/>
        <item x="247"/>
        <item x="110"/>
        <item x="282"/>
        <item x="126"/>
        <item x="166"/>
        <item x="46"/>
        <item x="65"/>
        <item x="62"/>
        <item x="147"/>
        <item x="17"/>
        <item x="306"/>
        <item x="244"/>
        <item x="236"/>
        <item x="121"/>
        <item x="290"/>
        <item x="35"/>
        <item x="76"/>
        <item x="308"/>
        <item x="179"/>
        <item x="129"/>
        <item x="99"/>
        <item x="204"/>
        <item x="70"/>
        <item x="22"/>
        <item x="216"/>
        <item x="125"/>
        <item x="19"/>
        <item x="262"/>
        <item x="253"/>
        <item x="254"/>
        <item x="286"/>
        <item x="194"/>
        <item x="271"/>
        <item x="305"/>
        <item x="220"/>
        <item x="157"/>
        <item x="61"/>
        <item x="105"/>
        <item x="200"/>
        <item x="34"/>
        <item x="213"/>
        <item x="59"/>
        <item x="260"/>
        <item x="169"/>
        <item x="90"/>
        <item x="313"/>
        <item x="257"/>
        <item x="276"/>
        <item x="192"/>
        <item x="252"/>
        <item x="96"/>
        <item x="112"/>
        <item x="315"/>
        <item x="158"/>
        <item x="221"/>
        <item x="48"/>
        <item x="317"/>
        <item x="314"/>
        <item x="197"/>
        <item x="116"/>
        <item x="208"/>
        <item x="182"/>
        <item x="195"/>
        <item x="74"/>
        <item x="41"/>
        <item x="225"/>
        <item x="310"/>
        <item x="238"/>
        <item x="31"/>
        <item x="91"/>
        <item x="149"/>
        <item x="219"/>
        <item x="232"/>
        <item x="0"/>
        <item x="18"/>
        <item x="289"/>
        <item x="185"/>
        <item x="203"/>
        <item x="191"/>
        <item x="153"/>
        <item x="209"/>
        <item x="79"/>
        <item x="92"/>
        <item x="38"/>
        <item x="243"/>
        <item x="156"/>
        <item x="267"/>
        <item x="237"/>
        <item x="246"/>
        <item x="279"/>
        <item x="160"/>
        <item x="3"/>
        <item x="58"/>
        <item x="283"/>
        <item x="86"/>
        <item x="39"/>
        <item x="87"/>
        <item x="277"/>
        <item x="80"/>
        <item x="217"/>
        <item x="54"/>
        <item x="95"/>
        <item x="63"/>
        <item x="7"/>
        <item x="140"/>
        <item x="245"/>
        <item x="85"/>
        <item x="250"/>
        <item x="37"/>
        <item x="8"/>
        <item x="264"/>
        <item x="132"/>
        <item x="172"/>
        <item x="176"/>
        <item x="183"/>
        <item x="178"/>
        <item x="215"/>
        <item x="180"/>
        <item x="161"/>
        <item x="272"/>
        <item x="118"/>
        <item x="206"/>
        <item x="311"/>
        <item x="138"/>
        <item x="4"/>
        <item x="249"/>
        <item x="224"/>
        <item x="167"/>
        <item x="84"/>
        <item x="9"/>
        <item x="198"/>
        <item x="15"/>
        <item x="207"/>
        <item x="10"/>
        <item x="202"/>
        <item x="288"/>
        <item x="263"/>
        <item x="175"/>
        <item x="64"/>
        <item x="122"/>
        <item x="128"/>
        <item x="53"/>
        <item x="81"/>
        <item x="231"/>
        <item x="127"/>
        <item x="309"/>
        <item x="163"/>
        <item x="151"/>
        <item x="72"/>
        <item x="93"/>
        <item x="214"/>
        <item x="82"/>
        <item x="159"/>
        <item x="248"/>
        <item x="298"/>
        <item x="270"/>
        <item x="143"/>
        <item x="142"/>
        <item x="14"/>
        <item x="66"/>
        <item x="98"/>
        <item x="67"/>
        <item x="50"/>
        <item x="124"/>
        <item x="144"/>
        <item x="287"/>
        <item x="33"/>
        <item x="307"/>
        <item x="274"/>
        <item x="44"/>
        <item x="123"/>
        <item x="25"/>
        <item x="285"/>
        <item x="117"/>
        <item x="189"/>
        <item x="210"/>
        <item x="107"/>
        <item x="32"/>
        <item t="default"/>
      </items>
      <autoSortScope>
        <pivotArea dataOnly="0" outline="0" fieldPosition="0">
          <references count="1">
            <reference field="4294967294" count="1" selected="0">
              <x v="0"/>
            </reference>
          </references>
        </pivotArea>
      </autoSortScope>
    </pivotField>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numFmtId="164" showAll="0"/>
    <pivotField numFmtId="164" showAll="0"/>
    <pivotField dataField="1"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0">
    <i>
      <x v="124"/>
    </i>
    <i>
      <x v="80"/>
    </i>
    <i>
      <x v="271"/>
    </i>
    <i>
      <x v="196"/>
    </i>
    <i>
      <x v="192"/>
    </i>
    <i>
      <x v="231"/>
    </i>
    <i>
      <x v="282"/>
    </i>
    <i>
      <x v="118"/>
    </i>
    <i>
      <x v="167"/>
    </i>
    <i>
      <x v="239"/>
    </i>
  </rowItems>
  <colItems count="1">
    <i/>
  </colItems>
  <dataFields count="1">
    <dataField name="Sum of Total Downtime (Hours)" fld="14" baseField="0" baseItem="0" numFmtId="2"/>
  </dataFields>
  <formats count="1">
    <format dxfId="30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2DF8E6-AA3B-4056-AB6C-DD94642E3A06}" name="PivotTable2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name="Distinct Count of Plant Location"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ply chain_copy (version 1).xlsb.xlsx!SupplierQuality">
        <x15:activeTabTopLevelEntity name="[SupplierQu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ACF0CE-3BD5-4A94-8B28-00FC149BC40F}" name="PivotTable29"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0" rowHeaderCaption="Vendor">
  <location ref="A19:C21" firstHeaderRow="1" firstDataRow="2"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axis="axisCol" showAll="0">
      <items count="3">
        <item x="0"/>
        <item x="1"/>
        <item t="default"/>
      </items>
    </pivotField>
    <pivotField showAll="0"/>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dataField="1" numFmtId="164" showAll="0"/>
    <pivotField numFmtId="164" showAll="0"/>
    <pivotField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x v="1"/>
    </i>
  </colItems>
  <dataFields count="1">
    <dataField name="Sum of Total Defect Qty" fld="12" showDataAs="percentDiff" baseField="2" baseItem="1048828" numFmtId="10"/>
  </dataFields>
  <formats count="1">
    <format dxfId="302">
      <pivotArea outline="0" collapsedLevelsAreSubtotals="1" fieldPosition="0">
        <references count="1">
          <reference field="2" count="1" selected="0">
            <x v="1"/>
          </reference>
        </references>
      </pivotArea>
    </format>
  </formats>
  <chartFormats count="7">
    <chartFormat chart="29" format="0" series="1">
      <pivotArea type="data" outline="0" fieldPosition="0">
        <references count="2">
          <reference field="4294967294" count="1" selected="0">
            <x v="0"/>
          </reference>
          <reference field="2" count="1" selected="0">
            <x v="0"/>
          </reference>
        </references>
      </pivotArea>
    </chartFormat>
    <chartFormat chart="29" format="1" series="1">
      <pivotArea type="data" outline="0" fieldPosition="0">
        <references count="2">
          <reference field="4294967294" count="1" selected="0">
            <x v="0"/>
          </reference>
          <reference field="2" count="1" selected="0">
            <x v="1"/>
          </reference>
        </references>
      </pivotArea>
    </chartFormat>
    <chartFormat chart="33" format="4" series="1">
      <pivotArea type="data" outline="0" fieldPosition="0">
        <references count="2">
          <reference field="4294967294" count="1" selected="0">
            <x v="0"/>
          </reference>
          <reference field="2" count="1" selected="0">
            <x v="0"/>
          </reference>
        </references>
      </pivotArea>
    </chartFormat>
    <chartFormat chart="33" format="5" series="1">
      <pivotArea type="data" outline="0" fieldPosition="0">
        <references count="2">
          <reference field="4294967294" count="1" selected="0">
            <x v="0"/>
          </reference>
          <reference field="2" count="1" selected="0">
            <x v="1"/>
          </reference>
        </references>
      </pivotArea>
    </chartFormat>
    <chartFormat chart="33" format="6">
      <pivotArea type="data" outline="0" fieldPosition="0">
        <references count="2">
          <reference field="4294967294" count="1" selected="0">
            <x v="0"/>
          </reference>
          <reference field="2" count="1" selected="0">
            <x v="1"/>
          </reference>
        </references>
      </pivotArea>
    </chartFormat>
    <chartFormat chart="33" format="7"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1AD548-5AB0-4040-8869-25E008610B7C}" name="PivotTable28"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4" rowHeaderCaption="Vendor">
  <location ref="A15:C17" firstHeaderRow="1" firstDataRow="2"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axis="axisCol" showAll="0">
      <items count="3">
        <item x="0"/>
        <item x="1"/>
        <item t="default"/>
      </items>
    </pivotField>
    <pivotField showAll="0"/>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numFmtId="164" showAll="0"/>
    <pivotField numFmtId="164" showAll="0"/>
    <pivotField numFmtId="2" showAll="0"/>
    <pivotField numFmtId="165"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x v="1"/>
    </i>
  </colItems>
  <dataFields count="1">
    <dataField name="Sum of Cost Implications" fld="16" showDataAs="percentDiff" baseField="2" baseItem="0" numFmtId="10"/>
  </dataFields>
  <formats count="1">
    <format dxfId="303">
      <pivotArea outline="0" collapsedLevelsAreSubtotals="1" fieldPosition="0">
        <references count="1">
          <reference field="2" count="1" selected="0">
            <x v="1"/>
          </reference>
        </references>
      </pivotArea>
    </format>
  </formats>
  <chartFormats count="7">
    <chartFormat chart="29" format="0" series="1">
      <pivotArea type="data" outline="0" fieldPosition="0">
        <references count="2">
          <reference field="4294967294" count="1" selected="0">
            <x v="0"/>
          </reference>
          <reference field="2" count="1" selected="0">
            <x v="0"/>
          </reference>
        </references>
      </pivotArea>
    </chartFormat>
    <chartFormat chart="29" format="1" series="1">
      <pivotArea type="data" outline="0" fieldPosition="0">
        <references count="2">
          <reference field="4294967294" count="1" selected="0">
            <x v="0"/>
          </reference>
          <reference field="2" count="1" selected="0">
            <x v="1"/>
          </reference>
        </references>
      </pivotArea>
    </chartFormat>
    <chartFormat chart="33" format="13" series="1">
      <pivotArea type="data" outline="0" fieldPosition="0">
        <references count="2">
          <reference field="4294967294" count="1" selected="0">
            <x v="0"/>
          </reference>
          <reference field="2" count="1" selected="0">
            <x v="0"/>
          </reference>
        </references>
      </pivotArea>
    </chartFormat>
    <chartFormat chart="33" format="14" series="1">
      <pivotArea type="data" outline="0" fieldPosition="0">
        <references count="2">
          <reference field="4294967294" count="1" selected="0">
            <x v="0"/>
          </reference>
          <reference field="2" count="1" selected="0">
            <x v="1"/>
          </reference>
        </references>
      </pivotArea>
    </chartFormat>
    <chartFormat chart="33" format="15">
      <pivotArea type="data" outline="0" fieldPosition="0">
        <references count="2">
          <reference field="4294967294" count="1" selected="0">
            <x v="0"/>
          </reference>
          <reference field="2" count="1" selected="0">
            <x v="1"/>
          </reference>
        </references>
      </pivotArea>
    </chartFormat>
    <chartFormat chart="33" format="16"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293A78-2A31-4F5B-A008-A9089620A56A}" name="PivotTable9"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rowHeaderCaption="Vendor">
  <location ref="A66:B71" firstHeaderRow="1" firstDataRow="1" firstDataCol="1" rowPageCount="1" colPageCount="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axis="axisRow" showAll="0" measureFilter="1" sortType="ascending">
      <items count="319">
        <item x="109"/>
        <item x="42"/>
        <item x="21"/>
        <item x="26"/>
        <item x="49"/>
        <item x="97"/>
        <item x="45"/>
        <item x="152"/>
        <item x="20"/>
        <item x="300"/>
        <item x="30"/>
        <item x="83"/>
        <item x="292"/>
        <item x="16"/>
        <item x="228"/>
        <item x="150"/>
        <item x="52"/>
        <item x="28"/>
        <item x="187"/>
        <item x="273"/>
        <item x="119"/>
        <item x="304"/>
        <item x="135"/>
        <item x="259"/>
        <item x="284"/>
        <item x="23"/>
        <item x="255"/>
        <item x="101"/>
        <item x="177"/>
        <item x="154"/>
        <item x="266"/>
        <item x="55"/>
        <item x="275"/>
        <item x="222"/>
        <item x="78"/>
        <item x="89"/>
        <item x="234"/>
        <item x="57"/>
        <item x="73"/>
        <item x="181"/>
        <item x="256"/>
        <item x="218"/>
        <item x="173"/>
        <item x="162"/>
        <item x="130"/>
        <item x="120"/>
        <item x="241"/>
        <item x="71"/>
        <item x="1"/>
        <item x="301"/>
        <item x="103"/>
        <item x="11"/>
        <item x="312"/>
        <item x="201"/>
        <item x="102"/>
        <item x="296"/>
        <item x="106"/>
        <item x="227"/>
        <item x="115"/>
        <item x="88"/>
        <item x="294"/>
        <item x="108"/>
        <item x="297"/>
        <item x="165"/>
        <item x="299"/>
        <item x="302"/>
        <item x="40"/>
        <item x="261"/>
        <item x="133"/>
        <item x="12"/>
        <item x="113"/>
        <item x="29"/>
        <item x="24"/>
        <item x="5"/>
        <item x="199"/>
        <item x="171"/>
        <item x="291"/>
        <item x="233"/>
        <item x="94"/>
        <item x="104"/>
        <item x="278"/>
        <item x="75"/>
        <item x="269"/>
        <item x="211"/>
        <item x="188"/>
        <item x="77"/>
        <item x="2"/>
        <item x="230"/>
        <item x="212"/>
        <item x="295"/>
        <item x="258"/>
        <item x="239"/>
        <item x="316"/>
        <item x="281"/>
        <item x="235"/>
        <item x="47"/>
        <item x="139"/>
        <item x="251"/>
        <item x="145"/>
        <item x="303"/>
        <item x="68"/>
        <item x="100"/>
        <item x="293"/>
        <item x="60"/>
        <item x="141"/>
        <item x="184"/>
        <item x="186"/>
        <item x="36"/>
        <item x="240"/>
        <item x="69"/>
        <item x="111"/>
        <item x="43"/>
        <item x="114"/>
        <item x="193"/>
        <item x="268"/>
        <item x="164"/>
        <item x="131"/>
        <item x="226"/>
        <item x="136"/>
        <item x="196"/>
        <item x="137"/>
        <item x="242"/>
        <item x="6"/>
        <item x="168"/>
        <item x="205"/>
        <item x="174"/>
        <item x="51"/>
        <item x="265"/>
        <item x="146"/>
        <item x="148"/>
        <item x="223"/>
        <item x="134"/>
        <item x="27"/>
        <item x="190"/>
        <item x="280"/>
        <item x="13"/>
        <item x="170"/>
        <item x="155"/>
        <item x="229"/>
        <item x="56"/>
        <item x="247"/>
        <item x="110"/>
        <item x="282"/>
        <item x="126"/>
        <item x="166"/>
        <item x="46"/>
        <item x="65"/>
        <item x="62"/>
        <item x="147"/>
        <item x="17"/>
        <item x="306"/>
        <item x="244"/>
        <item x="236"/>
        <item x="121"/>
        <item x="290"/>
        <item x="35"/>
        <item x="76"/>
        <item x="308"/>
        <item x="179"/>
        <item x="129"/>
        <item x="99"/>
        <item x="204"/>
        <item x="70"/>
        <item x="22"/>
        <item x="216"/>
        <item x="125"/>
        <item x="19"/>
        <item x="262"/>
        <item x="253"/>
        <item x="254"/>
        <item x="286"/>
        <item x="194"/>
        <item x="271"/>
        <item x="305"/>
        <item x="220"/>
        <item x="157"/>
        <item x="61"/>
        <item x="105"/>
        <item x="200"/>
        <item x="34"/>
        <item x="213"/>
        <item x="59"/>
        <item x="260"/>
        <item x="169"/>
        <item x="90"/>
        <item x="313"/>
        <item x="257"/>
        <item x="276"/>
        <item x="192"/>
        <item x="252"/>
        <item x="96"/>
        <item x="112"/>
        <item x="315"/>
        <item x="158"/>
        <item x="221"/>
        <item x="48"/>
        <item x="317"/>
        <item x="314"/>
        <item x="197"/>
        <item x="116"/>
        <item x="208"/>
        <item x="182"/>
        <item x="195"/>
        <item x="74"/>
        <item x="41"/>
        <item x="225"/>
        <item x="310"/>
        <item x="238"/>
        <item x="31"/>
        <item x="91"/>
        <item x="149"/>
        <item x="219"/>
        <item x="232"/>
        <item x="0"/>
        <item x="18"/>
        <item x="289"/>
        <item x="185"/>
        <item x="203"/>
        <item x="191"/>
        <item x="153"/>
        <item x="209"/>
        <item x="79"/>
        <item x="92"/>
        <item x="38"/>
        <item x="243"/>
        <item x="156"/>
        <item x="267"/>
        <item x="237"/>
        <item x="246"/>
        <item x="279"/>
        <item x="160"/>
        <item x="3"/>
        <item x="58"/>
        <item x="283"/>
        <item x="86"/>
        <item x="39"/>
        <item x="87"/>
        <item x="277"/>
        <item x="80"/>
        <item x="217"/>
        <item x="54"/>
        <item x="95"/>
        <item x="63"/>
        <item x="7"/>
        <item x="140"/>
        <item x="245"/>
        <item x="85"/>
        <item x="250"/>
        <item x="37"/>
        <item x="8"/>
        <item x="264"/>
        <item x="132"/>
        <item x="172"/>
        <item x="176"/>
        <item x="183"/>
        <item x="178"/>
        <item x="215"/>
        <item x="180"/>
        <item x="161"/>
        <item x="272"/>
        <item x="118"/>
        <item x="206"/>
        <item x="311"/>
        <item x="138"/>
        <item x="4"/>
        <item x="249"/>
        <item x="224"/>
        <item x="167"/>
        <item x="84"/>
        <item x="9"/>
        <item x="198"/>
        <item x="15"/>
        <item x="207"/>
        <item x="10"/>
        <item x="202"/>
        <item x="288"/>
        <item x="263"/>
        <item x="175"/>
        <item x="64"/>
        <item x="122"/>
        <item x="128"/>
        <item x="53"/>
        <item x="81"/>
        <item x="231"/>
        <item x="127"/>
        <item x="309"/>
        <item x="163"/>
        <item x="151"/>
        <item x="72"/>
        <item x="93"/>
        <item x="214"/>
        <item x="82"/>
        <item x="159"/>
        <item x="248"/>
        <item x="298"/>
        <item x="270"/>
        <item x="143"/>
        <item x="142"/>
        <item x="14"/>
        <item x="66"/>
        <item x="98"/>
        <item x="67"/>
        <item x="50"/>
        <item x="124"/>
        <item x="144"/>
        <item x="287"/>
        <item x="33"/>
        <item x="307"/>
        <item x="274"/>
        <item x="44"/>
        <item x="123"/>
        <item x="25"/>
        <item x="285"/>
        <item x="117"/>
        <item x="189"/>
        <item x="210"/>
        <item x="107"/>
        <item x="32"/>
        <item t="default"/>
      </items>
      <autoSortScope>
        <pivotArea dataOnly="0" outline="0" fieldPosition="0">
          <references count="1">
            <reference field="4294967294" count="1" selected="0">
              <x v="0"/>
            </reference>
          </references>
        </pivotArea>
      </autoSortScope>
    </pivotField>
    <pivotField showAll="0"/>
    <pivotField showAll="0">
      <items count="8">
        <item x="2"/>
        <item x="1"/>
        <item x="3"/>
        <item m="1" x="6"/>
        <item x="0"/>
        <item x="4"/>
        <item x="5"/>
        <item t="default"/>
      </items>
    </pivotField>
    <pivotField showAll="0"/>
    <pivotField showAll="0"/>
    <pivotField showAll="0"/>
    <pivotField axis="axisPage" multipleItemSelectionAllowed="1" showAll="0">
      <items count="4">
        <item x="2"/>
        <item x="0"/>
        <item x="1"/>
        <item t="default"/>
      </items>
    </pivotField>
    <pivotField showAll="0"/>
    <pivotField showAll="0"/>
    <pivotField numFmtId="164" showAll="0"/>
    <pivotField numFmtId="164" showAll="0"/>
    <pivotField numFmtId="2" showAll="0"/>
    <pivotField numFmtId="165"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v="160"/>
    </i>
    <i>
      <x v="157"/>
    </i>
    <i>
      <x v="10"/>
    </i>
    <i>
      <x v="283"/>
    </i>
    <i>
      <x v="301"/>
    </i>
  </rowItems>
  <colItems count="1">
    <i/>
  </colItems>
  <pageFields count="1">
    <pageField fld="9" hier="-1"/>
  </pageFields>
  <dataFields count="1">
    <dataField name="Sum of Cost Implications" fld="16" baseField="0" baseItem="0" numFmtId="165"/>
  </dataFields>
  <formats count="1">
    <format dxfId="30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 count="1" selected="0">
            <x v="301"/>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7AE00E-2BB3-468F-8537-5F0E3ED8BC54}" name="PivotTable21"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Vendor">
  <location ref="A8:C9" firstHeaderRow="0" firstDataRow="1" firstDataCol="0"/>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measureFilter="1"/>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dataField="1" numFmtId="164" showAll="0"/>
    <pivotField numFmtId="164" showAll="0"/>
    <pivotField dataField="1" numFmtId="2" showAll="0"/>
    <pivotField numFmtId="165"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Sum of Total Downtime (Hours)" fld="14" baseField="0" baseItem="0" numFmtId="43"/>
    <dataField name="Sum of Total Defect Qty" fld="12" baseField="0" baseItem="0" numFmtId="168"/>
    <dataField name="Sum of Cost Implications" fld="16" baseField="0" baseItem="0" numFmtId="167"/>
  </dataFields>
  <formats count="4">
    <format dxfId="308">
      <pivotArea outline="0" collapsedLevelsAreSubtotals="1" fieldPosition="0">
        <references count="1">
          <reference field="4294967294" count="1" selected="0">
            <x v="0"/>
          </reference>
        </references>
      </pivotArea>
    </format>
    <format dxfId="307">
      <pivotArea outline="0" collapsedLevelsAreSubtotals="1" fieldPosition="0">
        <references count="1">
          <reference field="4294967294" count="1" selected="0">
            <x v="2"/>
          </reference>
        </references>
      </pivotArea>
    </format>
    <format dxfId="306">
      <pivotArea outline="0" fieldPosition="0">
        <references count="1">
          <reference field="4294967294" count="1">
            <x v="1"/>
          </reference>
        </references>
      </pivotArea>
    </format>
    <format dxfId="30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3"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B6D7D8-71CD-42CC-B219-246C87D36A4F}" name="PivotTable27"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3" rowHeaderCaption="Vendor">
  <location ref="A11:C13" firstHeaderRow="1" firstDataRow="2"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axis="axisCol" showAll="0">
      <items count="3">
        <item x="0"/>
        <item x="1"/>
        <item t="default"/>
      </items>
    </pivotField>
    <pivotField showAll="0" measureFilter="1"/>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numFmtId="164" showAll="0"/>
    <pivotField numFmtId="164" showAll="0"/>
    <pivotField dataField="1"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x v="1"/>
    </i>
  </colItems>
  <dataFields count="1">
    <dataField name="Sum of Total Downtime (Hours)" fld="14" showDataAs="percentDiff" baseField="2" baseItem="0" numFmtId="10"/>
  </dataFields>
  <formats count="1">
    <format dxfId="309">
      <pivotArea outline="0" collapsedLevelsAreSubtotals="1" fieldPosition="0">
        <references count="1">
          <reference field="2" count="1" selected="0">
            <x v="1"/>
          </reference>
        </references>
      </pivotArea>
    </format>
  </formats>
  <chartFormats count="17">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 chart="8" format="7">
      <pivotArea type="data" outline="0" fieldPosition="0">
        <references count="2">
          <reference field="4294967294" count="1" selected="0">
            <x v="0"/>
          </reference>
          <reference field="2" count="1" selected="0">
            <x v="1"/>
          </reference>
        </references>
      </pivotArea>
    </chartFormat>
    <chartFormat chart="20" format="0" series="1">
      <pivotArea type="data" outline="0" fieldPosition="0">
        <references count="2">
          <reference field="4294967294" count="1" selected="0">
            <x v="0"/>
          </reference>
          <reference field="2" count="1" selected="0">
            <x v="0"/>
          </reference>
        </references>
      </pivotArea>
    </chartFormat>
    <chartFormat chart="20" format="1" series="1">
      <pivotArea type="data" outline="0" fieldPosition="0">
        <references count="2">
          <reference field="4294967294" count="1" selected="0">
            <x v="0"/>
          </reference>
          <reference field="2" count="1" selected="0">
            <x v="1"/>
          </reference>
        </references>
      </pivotArea>
    </chartFormat>
    <chartFormat chart="23" format="4" series="1">
      <pivotArea type="data" outline="0" fieldPosition="0">
        <references count="2">
          <reference field="4294967294" count="1" selected="0">
            <x v="0"/>
          </reference>
          <reference field="2" count="1" selected="0">
            <x v="0"/>
          </reference>
        </references>
      </pivotArea>
    </chartFormat>
    <chartFormat chart="23" format="5" series="1">
      <pivotArea type="data" outline="0" fieldPosition="0">
        <references count="2">
          <reference field="4294967294" count="1" selected="0">
            <x v="0"/>
          </reference>
          <reference field="2" count="1" selected="0">
            <x v="1"/>
          </reference>
        </references>
      </pivotArea>
    </chartFormat>
    <chartFormat chart="27" format="4" series="1">
      <pivotArea type="data" outline="0" fieldPosition="0">
        <references count="2">
          <reference field="4294967294" count="1" selected="0">
            <x v="0"/>
          </reference>
          <reference field="2" count="1" selected="0">
            <x v="0"/>
          </reference>
        </references>
      </pivotArea>
    </chartFormat>
    <chartFormat chart="27" format="5" series="1">
      <pivotArea type="data" outline="0" fieldPosition="0">
        <references count="2">
          <reference field="4294967294" count="1" selected="0">
            <x v="0"/>
          </reference>
          <reference field="2" count="1" selected="0">
            <x v="1"/>
          </reference>
        </references>
      </pivotArea>
    </chartFormat>
    <chartFormat chart="29" format="0" series="1">
      <pivotArea type="data" outline="0" fieldPosition="0">
        <references count="2">
          <reference field="4294967294" count="1" selected="0">
            <x v="0"/>
          </reference>
          <reference field="2" count="1" selected="0">
            <x v="0"/>
          </reference>
        </references>
      </pivotArea>
    </chartFormat>
    <chartFormat chart="29" format="1" series="1">
      <pivotArea type="data" outline="0" fieldPosition="0">
        <references count="2">
          <reference field="4294967294" count="1" selected="0">
            <x v="0"/>
          </reference>
          <reference field="2" count="1" selected="0">
            <x v="1"/>
          </reference>
        </references>
      </pivotArea>
    </chartFormat>
    <chartFormat chart="32" format="4" series="1">
      <pivotArea type="data" outline="0" fieldPosition="0">
        <references count="2">
          <reference field="4294967294" count="1" selected="0">
            <x v="0"/>
          </reference>
          <reference field="2" count="1" selected="0">
            <x v="0"/>
          </reference>
        </references>
      </pivotArea>
    </chartFormat>
    <chartFormat chart="32" format="5" series="1">
      <pivotArea type="data" outline="0" fieldPosition="0">
        <references count="2">
          <reference field="4294967294" count="1" selected="0">
            <x v="0"/>
          </reference>
          <reference field="2" count="1" selected="0">
            <x v="1"/>
          </reference>
        </references>
      </pivotArea>
    </chartFormat>
    <chartFormat chart="32" format="6">
      <pivotArea type="data" outline="0" fieldPosition="0">
        <references count="2">
          <reference field="4294967294" count="1" selected="0">
            <x v="0"/>
          </reference>
          <reference field="2" count="1" selected="0">
            <x v="1"/>
          </reference>
        </references>
      </pivotArea>
    </chartFormat>
    <chartFormat chart="32" format="7"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810F46-B6D6-495F-B8AD-1E01A3F10616}" name="PivotTable10"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3" rowHeaderCaption="Vendor">
  <location ref="A76:B82" firstHeaderRow="1" firstDataRow="1" firstDataCol="1"/>
  <pivotFields count="20">
    <pivotField numFmtId="14" showAll="0" defaultSubtotal="0">
      <items count="6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s>
    </pivotField>
    <pivotField showAll="0" defaultSubtotal="0"/>
    <pivotField showAll="0" defaultSubtotal="0">
      <items count="2">
        <item x="0"/>
        <item x="1"/>
      </items>
    </pivotField>
    <pivotField axis="axisRow" showAll="0" measureFilter="1" sortType="descending" defaultSubtotal="0">
      <items count="318">
        <item x="109"/>
        <item x="42"/>
        <item x="21"/>
        <item x="26"/>
        <item x="49"/>
        <item x="97"/>
        <item x="45"/>
        <item x="152"/>
        <item x="20"/>
        <item x="300"/>
        <item x="30"/>
        <item x="83"/>
        <item x="292"/>
        <item x="16"/>
        <item x="228"/>
        <item x="150"/>
        <item x="52"/>
        <item x="28"/>
        <item x="187"/>
        <item x="273"/>
        <item x="119"/>
        <item x="304"/>
        <item x="135"/>
        <item x="259"/>
        <item x="284"/>
        <item x="23"/>
        <item x="255"/>
        <item x="101"/>
        <item x="177"/>
        <item x="154"/>
        <item x="266"/>
        <item x="55"/>
        <item x="275"/>
        <item x="222"/>
        <item x="78"/>
        <item x="89"/>
        <item x="234"/>
        <item x="57"/>
        <item x="73"/>
        <item x="181"/>
        <item x="256"/>
        <item x="218"/>
        <item x="173"/>
        <item x="162"/>
        <item x="130"/>
        <item x="120"/>
        <item x="241"/>
        <item x="71"/>
        <item x="1"/>
        <item x="301"/>
        <item x="103"/>
        <item x="11"/>
        <item x="312"/>
        <item x="201"/>
        <item x="102"/>
        <item x="296"/>
        <item x="106"/>
        <item x="227"/>
        <item x="115"/>
        <item x="88"/>
        <item x="294"/>
        <item x="108"/>
        <item x="297"/>
        <item x="165"/>
        <item x="299"/>
        <item x="302"/>
        <item x="40"/>
        <item x="261"/>
        <item x="133"/>
        <item x="12"/>
        <item x="113"/>
        <item x="29"/>
        <item x="24"/>
        <item x="5"/>
        <item x="199"/>
        <item x="171"/>
        <item x="291"/>
        <item x="233"/>
        <item x="94"/>
        <item x="104"/>
        <item x="278"/>
        <item x="75"/>
        <item x="269"/>
        <item x="211"/>
        <item x="188"/>
        <item x="77"/>
        <item x="2"/>
        <item x="230"/>
        <item x="212"/>
        <item x="295"/>
        <item x="258"/>
        <item x="239"/>
        <item x="316"/>
        <item x="281"/>
        <item x="235"/>
        <item x="47"/>
        <item x="139"/>
        <item x="251"/>
        <item x="145"/>
        <item x="303"/>
        <item x="68"/>
        <item x="100"/>
        <item x="293"/>
        <item x="60"/>
        <item x="141"/>
        <item x="184"/>
        <item x="186"/>
        <item x="36"/>
        <item x="240"/>
        <item x="69"/>
        <item x="111"/>
        <item x="43"/>
        <item x="114"/>
        <item x="193"/>
        <item x="268"/>
        <item x="164"/>
        <item x="131"/>
        <item x="226"/>
        <item x="136"/>
        <item x="196"/>
        <item x="137"/>
        <item x="242"/>
        <item x="6"/>
        <item x="168"/>
        <item x="205"/>
        <item x="174"/>
        <item x="51"/>
        <item x="265"/>
        <item x="146"/>
        <item x="148"/>
        <item x="223"/>
        <item x="134"/>
        <item x="27"/>
        <item x="190"/>
        <item x="280"/>
        <item x="13"/>
        <item x="170"/>
        <item x="155"/>
        <item x="229"/>
        <item x="56"/>
        <item x="247"/>
        <item x="110"/>
        <item x="282"/>
        <item x="126"/>
        <item x="166"/>
        <item x="46"/>
        <item x="65"/>
        <item x="62"/>
        <item x="147"/>
        <item x="17"/>
        <item x="306"/>
        <item x="244"/>
        <item x="236"/>
        <item x="121"/>
        <item x="290"/>
        <item x="35"/>
        <item x="76"/>
        <item x="308"/>
        <item x="179"/>
        <item x="129"/>
        <item x="99"/>
        <item x="204"/>
        <item x="70"/>
        <item x="22"/>
        <item x="216"/>
        <item x="125"/>
        <item x="19"/>
        <item x="262"/>
        <item x="253"/>
        <item x="254"/>
        <item x="286"/>
        <item x="194"/>
        <item x="271"/>
        <item x="305"/>
        <item x="220"/>
        <item x="157"/>
        <item x="61"/>
        <item x="105"/>
        <item x="200"/>
        <item x="34"/>
        <item x="213"/>
        <item x="59"/>
        <item x="260"/>
        <item x="169"/>
        <item x="90"/>
        <item x="313"/>
        <item x="257"/>
        <item x="276"/>
        <item x="192"/>
        <item x="252"/>
        <item x="96"/>
        <item x="112"/>
        <item x="315"/>
        <item x="158"/>
        <item x="221"/>
        <item x="48"/>
        <item x="317"/>
        <item x="314"/>
        <item x="197"/>
        <item x="116"/>
        <item x="208"/>
        <item x="182"/>
        <item x="195"/>
        <item x="74"/>
        <item x="41"/>
        <item x="225"/>
        <item x="310"/>
        <item x="238"/>
        <item x="31"/>
        <item x="91"/>
        <item x="149"/>
        <item x="219"/>
        <item x="232"/>
        <item x="0"/>
        <item x="18"/>
        <item x="289"/>
        <item x="185"/>
        <item x="203"/>
        <item x="191"/>
        <item x="153"/>
        <item x="209"/>
        <item x="79"/>
        <item x="92"/>
        <item x="38"/>
        <item x="243"/>
        <item x="156"/>
        <item x="267"/>
        <item x="237"/>
        <item x="246"/>
        <item x="279"/>
        <item x="160"/>
        <item x="3"/>
        <item x="58"/>
        <item x="283"/>
        <item x="86"/>
        <item x="39"/>
        <item x="87"/>
        <item x="277"/>
        <item x="80"/>
        <item x="217"/>
        <item x="54"/>
        <item x="95"/>
        <item x="63"/>
        <item x="7"/>
        <item x="140"/>
        <item x="245"/>
        <item x="85"/>
        <item x="250"/>
        <item x="37"/>
        <item x="8"/>
        <item x="264"/>
        <item x="132"/>
        <item x="172"/>
        <item x="176"/>
        <item x="183"/>
        <item x="178"/>
        <item x="215"/>
        <item x="180"/>
        <item x="161"/>
        <item x="272"/>
        <item x="118"/>
        <item x="206"/>
        <item x="311"/>
        <item x="138"/>
        <item x="4"/>
        <item x="249"/>
        <item x="224"/>
        <item x="167"/>
        <item x="84"/>
        <item x="9"/>
        <item x="198"/>
        <item x="15"/>
        <item x="207"/>
        <item x="10"/>
        <item x="202"/>
        <item x="288"/>
        <item x="263"/>
        <item x="175"/>
        <item x="64"/>
        <item x="122"/>
        <item x="128"/>
        <item x="53"/>
        <item x="81"/>
        <item x="231"/>
        <item x="127"/>
        <item x="309"/>
        <item x="163"/>
        <item x="151"/>
        <item x="72"/>
        <item x="93"/>
        <item x="214"/>
        <item x="82"/>
        <item x="159"/>
        <item x="248"/>
        <item x="298"/>
        <item x="270"/>
        <item x="143"/>
        <item x="142"/>
        <item x="14"/>
        <item x="66"/>
        <item x="98"/>
        <item x="67"/>
        <item x="50"/>
        <item x="124"/>
        <item x="144"/>
        <item x="287"/>
        <item x="33"/>
        <item x="307"/>
        <item x="274"/>
        <item x="44"/>
        <item x="123"/>
        <item x="25"/>
        <item x="285"/>
        <item x="117"/>
        <item x="189"/>
        <item x="210"/>
        <item x="107"/>
        <item x="32"/>
      </items>
      <autoSortScope>
        <pivotArea dataOnly="0" outline="0" fieldPosition="0">
          <references count="1">
            <reference field="4294967294" count="1" selected="0">
              <x v="0"/>
            </reference>
          </references>
        </pivotArea>
      </autoSortScope>
    </pivotField>
    <pivotField showAll="0" defaultSubtotal="0"/>
    <pivotField axis="axisRow" showAll="0" sortType="descending" defaultSubtotal="0">
      <items count="7">
        <item x="2"/>
        <item x="1"/>
        <item x="3"/>
        <item m="1" x="6"/>
        <item x="4"/>
        <item x="5"/>
        <item x="0"/>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items count="3">
        <item x="2"/>
        <item x="0"/>
        <item x="1"/>
      </items>
    </pivotField>
    <pivotField showAll="0" defaultSubtotal="0"/>
    <pivotField showAll="0" defaultSubtotal="0"/>
    <pivotField numFmtId="164" showAll="0" defaultSubtotal="0"/>
    <pivotField numFmtId="164" showAll="0" defaultSubtotal="0"/>
    <pivotField dataField="1" numFmtId="2" showAll="0" defaultSubtotal="0"/>
    <pivotField numFmtId="165" showAll="0" defaultSubtotal="0"/>
    <pivotField numFmtId="165"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5">
        <item x="0"/>
        <item x="1"/>
        <item x="2"/>
        <item x="3"/>
        <item x="4"/>
      </items>
    </pivotField>
  </pivotFields>
  <rowFields count="2">
    <field x="3"/>
    <field x="5"/>
  </rowFields>
  <rowItems count="6">
    <i>
      <x v="10"/>
    </i>
    <i r="1">
      <x v="4"/>
    </i>
    <i r="1">
      <x v="2"/>
    </i>
    <i r="1">
      <x v="5"/>
    </i>
    <i r="1">
      <x v="1"/>
    </i>
    <i r="1">
      <x/>
    </i>
  </rowItems>
  <colItems count="1">
    <i/>
  </colItems>
  <dataFields count="1">
    <dataField name="Sum of Total Downtime (Hours)" fld="14" baseField="0" baseItem="0"/>
  </dataFields>
  <formats count="1">
    <format dxfId="31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3" count="1" selected="0">
            <x v="10"/>
          </reference>
          <reference field="5" count="1" selected="0">
            <x v="4"/>
          </reference>
        </references>
      </pivotArea>
    </chartFormat>
    <chartFormat chart="4" format="4">
      <pivotArea type="data" outline="0" fieldPosition="0">
        <references count="3">
          <reference field="4294967294" count="1" selected="0">
            <x v="0"/>
          </reference>
          <reference field="3" count="1" selected="0">
            <x v="10"/>
          </reference>
          <reference field="5" count="1" selected="0">
            <x v="2"/>
          </reference>
        </references>
      </pivotArea>
    </chartFormat>
    <chartFormat chart="4" format="5">
      <pivotArea type="data" outline="0" fieldPosition="0">
        <references count="3">
          <reference field="4294967294" count="1" selected="0">
            <x v="0"/>
          </reference>
          <reference field="3" count="1" selected="0">
            <x v="10"/>
          </reference>
          <reference field="5" count="1" selected="0">
            <x v="5"/>
          </reference>
        </references>
      </pivotArea>
    </chartFormat>
    <chartFormat chart="4" format="6">
      <pivotArea type="data" outline="0" fieldPosition="0">
        <references count="3">
          <reference field="4294967294" count="1" selected="0">
            <x v="0"/>
          </reference>
          <reference field="3" count="1" selected="0">
            <x v="10"/>
          </reference>
          <reference field="5" count="1" selected="0">
            <x v="0"/>
          </reference>
        </references>
      </pivotArea>
    </chartFormat>
    <chartFormat chart="4" format="7">
      <pivotArea type="data" outline="0" fieldPosition="0">
        <references count="3">
          <reference field="4294967294" count="1" selected="0">
            <x v="0"/>
          </reference>
          <reference field="3" count="1" selected="0">
            <x v="10"/>
          </reference>
          <reference field="5" count="1" selected="0">
            <x v="1"/>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B94C14-39F9-472A-9A44-10DDDBB02F29}" name="Higest Defect"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2" rowHeaderCaption="Vendor">
  <location ref="A44:B54"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axis="axisRow" showAll="0" measureFilter="1" sortType="descending">
      <items count="319">
        <item x="109"/>
        <item x="42"/>
        <item x="21"/>
        <item x="26"/>
        <item x="49"/>
        <item x="97"/>
        <item x="45"/>
        <item x="152"/>
        <item x="20"/>
        <item x="300"/>
        <item x="30"/>
        <item x="83"/>
        <item x="292"/>
        <item x="16"/>
        <item x="228"/>
        <item x="150"/>
        <item x="52"/>
        <item x="28"/>
        <item x="187"/>
        <item x="273"/>
        <item x="119"/>
        <item x="304"/>
        <item x="135"/>
        <item x="259"/>
        <item x="284"/>
        <item x="23"/>
        <item x="255"/>
        <item x="101"/>
        <item x="177"/>
        <item x="154"/>
        <item x="266"/>
        <item x="55"/>
        <item x="275"/>
        <item x="222"/>
        <item x="78"/>
        <item x="89"/>
        <item x="234"/>
        <item x="57"/>
        <item x="73"/>
        <item x="181"/>
        <item x="256"/>
        <item x="218"/>
        <item x="173"/>
        <item x="162"/>
        <item x="130"/>
        <item x="120"/>
        <item x="241"/>
        <item x="71"/>
        <item x="1"/>
        <item x="301"/>
        <item x="103"/>
        <item x="11"/>
        <item x="312"/>
        <item x="201"/>
        <item x="102"/>
        <item x="296"/>
        <item x="106"/>
        <item x="227"/>
        <item x="115"/>
        <item x="88"/>
        <item x="294"/>
        <item x="108"/>
        <item x="297"/>
        <item x="165"/>
        <item x="299"/>
        <item x="302"/>
        <item x="40"/>
        <item x="261"/>
        <item x="133"/>
        <item x="12"/>
        <item x="113"/>
        <item x="29"/>
        <item x="24"/>
        <item x="5"/>
        <item x="199"/>
        <item x="171"/>
        <item x="291"/>
        <item x="233"/>
        <item x="94"/>
        <item x="104"/>
        <item x="278"/>
        <item x="75"/>
        <item x="269"/>
        <item x="211"/>
        <item x="188"/>
        <item x="77"/>
        <item x="2"/>
        <item x="230"/>
        <item x="212"/>
        <item x="295"/>
        <item x="258"/>
        <item x="239"/>
        <item x="316"/>
        <item x="281"/>
        <item x="235"/>
        <item x="47"/>
        <item x="139"/>
        <item x="251"/>
        <item x="145"/>
        <item x="303"/>
        <item x="68"/>
        <item x="100"/>
        <item x="293"/>
        <item x="60"/>
        <item x="141"/>
        <item x="184"/>
        <item x="186"/>
        <item x="36"/>
        <item x="240"/>
        <item x="69"/>
        <item x="111"/>
        <item x="43"/>
        <item x="114"/>
        <item x="193"/>
        <item x="268"/>
        <item x="164"/>
        <item x="131"/>
        <item x="226"/>
        <item x="136"/>
        <item x="196"/>
        <item x="137"/>
        <item x="242"/>
        <item x="6"/>
        <item x="168"/>
        <item x="205"/>
        <item x="174"/>
        <item x="51"/>
        <item x="265"/>
        <item x="146"/>
        <item x="148"/>
        <item x="223"/>
        <item x="134"/>
        <item x="27"/>
        <item x="190"/>
        <item x="280"/>
        <item x="13"/>
        <item x="170"/>
        <item x="155"/>
        <item x="229"/>
        <item x="56"/>
        <item x="247"/>
        <item x="110"/>
        <item x="282"/>
        <item x="126"/>
        <item x="166"/>
        <item x="46"/>
        <item x="65"/>
        <item x="62"/>
        <item x="147"/>
        <item x="17"/>
        <item x="306"/>
        <item x="244"/>
        <item x="236"/>
        <item x="121"/>
        <item x="290"/>
        <item x="35"/>
        <item x="76"/>
        <item x="308"/>
        <item x="179"/>
        <item x="129"/>
        <item x="99"/>
        <item x="204"/>
        <item x="70"/>
        <item x="22"/>
        <item x="216"/>
        <item x="125"/>
        <item x="19"/>
        <item x="262"/>
        <item x="253"/>
        <item x="254"/>
        <item x="286"/>
        <item x="194"/>
        <item x="271"/>
        <item x="305"/>
        <item x="220"/>
        <item x="157"/>
        <item x="61"/>
        <item x="105"/>
        <item x="200"/>
        <item x="34"/>
        <item x="213"/>
        <item x="59"/>
        <item x="260"/>
        <item x="169"/>
        <item x="90"/>
        <item x="313"/>
        <item x="257"/>
        <item x="276"/>
        <item x="192"/>
        <item x="252"/>
        <item x="96"/>
        <item x="112"/>
        <item x="315"/>
        <item x="158"/>
        <item x="221"/>
        <item x="48"/>
        <item x="317"/>
        <item x="314"/>
        <item x="197"/>
        <item x="116"/>
        <item x="208"/>
        <item x="182"/>
        <item x="195"/>
        <item x="74"/>
        <item x="41"/>
        <item x="225"/>
        <item x="310"/>
        <item x="238"/>
        <item x="31"/>
        <item x="91"/>
        <item x="149"/>
        <item x="219"/>
        <item x="232"/>
        <item x="0"/>
        <item x="18"/>
        <item x="289"/>
        <item x="185"/>
        <item x="203"/>
        <item x="191"/>
        <item x="153"/>
        <item x="209"/>
        <item x="79"/>
        <item x="92"/>
        <item x="38"/>
        <item x="243"/>
        <item x="156"/>
        <item x="267"/>
        <item x="237"/>
        <item x="246"/>
        <item x="279"/>
        <item x="160"/>
        <item x="3"/>
        <item x="58"/>
        <item x="283"/>
        <item x="86"/>
        <item x="39"/>
        <item x="87"/>
        <item x="277"/>
        <item x="80"/>
        <item x="217"/>
        <item x="54"/>
        <item x="95"/>
        <item x="63"/>
        <item x="7"/>
        <item x="140"/>
        <item x="245"/>
        <item x="85"/>
        <item x="250"/>
        <item x="37"/>
        <item x="8"/>
        <item x="264"/>
        <item x="132"/>
        <item x="172"/>
        <item x="176"/>
        <item x="183"/>
        <item x="178"/>
        <item x="215"/>
        <item x="180"/>
        <item x="161"/>
        <item x="272"/>
        <item x="118"/>
        <item x="206"/>
        <item x="311"/>
        <item x="138"/>
        <item x="4"/>
        <item x="249"/>
        <item x="224"/>
        <item x="167"/>
        <item x="84"/>
        <item x="9"/>
        <item x="198"/>
        <item x="15"/>
        <item x="207"/>
        <item x="10"/>
        <item x="202"/>
        <item x="288"/>
        <item x="263"/>
        <item x="175"/>
        <item x="64"/>
        <item x="122"/>
        <item x="128"/>
        <item x="53"/>
        <item x="81"/>
        <item x="231"/>
        <item x="127"/>
        <item x="309"/>
        <item x="163"/>
        <item x="151"/>
        <item x="72"/>
        <item x="93"/>
        <item x="214"/>
        <item x="82"/>
        <item x="159"/>
        <item x="248"/>
        <item x="298"/>
        <item x="270"/>
        <item x="143"/>
        <item x="142"/>
        <item x="14"/>
        <item x="66"/>
        <item x="98"/>
        <item x="67"/>
        <item x="50"/>
        <item x="124"/>
        <item x="144"/>
        <item x="287"/>
        <item x="33"/>
        <item x="307"/>
        <item x="274"/>
        <item x="44"/>
        <item x="123"/>
        <item x="25"/>
        <item x="285"/>
        <item x="117"/>
        <item x="189"/>
        <item x="210"/>
        <item x="107"/>
        <item x="32"/>
        <item t="default"/>
      </items>
      <autoSortScope>
        <pivotArea dataOnly="0" outline="0" fieldPosition="0">
          <references count="1">
            <reference field="4294967294" count="1" selected="0">
              <x v="0"/>
            </reference>
          </references>
        </pivotArea>
      </autoSortScope>
    </pivotField>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dataField="1" numFmtId="164" showAll="0"/>
    <pivotField numFmtId="164" showAll="0"/>
    <pivotField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0">
    <i>
      <x v="301"/>
    </i>
    <i>
      <x v="10"/>
    </i>
    <i>
      <x v="157"/>
    </i>
    <i>
      <x v="316"/>
    </i>
    <i>
      <x v="115"/>
    </i>
    <i>
      <x v="14"/>
    </i>
    <i>
      <x v="283"/>
    </i>
    <i>
      <x v="22"/>
    </i>
    <i>
      <x v="160"/>
    </i>
    <i>
      <x v="75"/>
    </i>
  </rowItems>
  <colItems count="1">
    <i/>
  </colItems>
  <dataFields count="1">
    <dataField name="Sum of Total Defect Qty" fld="12" baseField="0" baseItem="0" numFmtId="169"/>
  </dataFields>
  <formats count="2">
    <format dxfId="312">
      <pivotArea outline="0" collapsedLevelsAreSubtotals="1" fieldPosition="0">
        <references count="1">
          <reference field="4294967294" count="1" selected="0">
            <x v="0"/>
          </reference>
        </references>
      </pivotArea>
    </format>
    <format dxfId="3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8AB152-DA61-46CD-8106-B531512596FF}" name="PivotTable5"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9" rowHeaderCaption="Plant_location">
  <location ref="A90:B95" firstHeaderRow="1" firstDataRow="1" firstDataCol="1"/>
  <pivotFields count="20">
    <pivotField numFmtId="14" showAll="0" defaultSubtotal="0">
      <items count="6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s>
    </pivotField>
    <pivotField showAll="0" defaultSubtotal="0"/>
    <pivotField showAll="0" defaultSubtotal="0">
      <items count="2">
        <item x="0"/>
        <item x="1"/>
      </items>
    </pivotField>
    <pivotField dataField="1" showAll="0" defaultSubtotal="0"/>
    <pivotField axis="axisRow" showAll="0" measureFilter="1" sortType="descending" defaultSubtotal="0">
      <items count="30">
        <item x="28"/>
        <item x="17"/>
        <item x="12"/>
        <item x="0"/>
        <item x="1"/>
        <item x="29"/>
        <item x="13"/>
        <item x="16"/>
        <item x="8"/>
        <item x="4"/>
        <item x="18"/>
        <item x="14"/>
        <item x="24"/>
        <item x="19"/>
        <item x="25"/>
        <item x="26"/>
        <item x="21"/>
        <item x="7"/>
        <item x="23"/>
        <item x="9"/>
        <item x="6"/>
        <item x="5"/>
        <item x="20"/>
        <item x="11"/>
        <item x="10"/>
        <item x="2"/>
        <item x="15"/>
        <item x="27"/>
        <item x="3"/>
        <item x="22"/>
      </items>
      <autoSortScope>
        <pivotArea dataOnly="0" outline="0" fieldPosition="0">
          <references count="1">
            <reference field="4294967294" count="1" selected="0">
              <x v="0"/>
            </reference>
          </references>
        </pivotArea>
      </autoSortScope>
    </pivotField>
    <pivotField showAll="0" defaultSubtotal="0">
      <items count="7">
        <item x="2"/>
        <item x="1"/>
        <item x="3"/>
        <item m="1" x="6"/>
        <item x="0"/>
        <item x="4"/>
        <item x="5"/>
      </items>
    </pivotField>
    <pivotField showAll="0" defaultSubtotal="0"/>
    <pivotField showAll="0" defaultSubtotal="0"/>
    <pivotField showAll="0" defaultSubtotal="0"/>
    <pivotField showAll="0" defaultSubtotal="0">
      <items count="3">
        <item x="2"/>
        <item x="0"/>
        <item x="1"/>
      </items>
    </pivotField>
    <pivotField showAll="0" defaultSubtotal="0"/>
    <pivotField showAll="0" defaultSubtotal="0"/>
    <pivotField numFmtId="164" showAll="0" defaultSubtotal="0"/>
    <pivotField numFmtId="164" showAll="0" defaultSubtotal="0"/>
    <pivotField numFmtId="2" showAll="0" defaultSubtotal="0"/>
    <pivotField numFmtId="165" showAll="0" defaultSubtotal="0"/>
    <pivotField numFmtId="165"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5">
        <item x="0"/>
        <item x="1"/>
        <item x="2"/>
        <item x="3"/>
        <item x="4"/>
      </items>
    </pivotField>
  </pivotFields>
  <rowFields count="1">
    <field x="4"/>
  </rowFields>
  <rowItems count="5">
    <i>
      <x v="24"/>
    </i>
    <i>
      <x v="3"/>
    </i>
    <i>
      <x v="26"/>
    </i>
    <i>
      <x v="16"/>
    </i>
    <i>
      <x v="6"/>
    </i>
  </rowItems>
  <colItems count="1">
    <i/>
  </colItems>
  <dataFields count="1">
    <dataField name="Count of Vendor" fld="3" subtotal="count" baseField="0" baseItem="0" numFmtId="164"/>
  </dataFields>
  <formats count="1">
    <format dxfId="313">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8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79AD84B-99C0-45EB-9A49-02DE6E3F2651}" name="Highest_production_impact"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Vendor">
  <location ref="A24:C25" firstHeaderRow="0"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axis="axisRow" showAll="0" measureFilter="1">
      <items count="319">
        <item x="109"/>
        <item x="42"/>
        <item x="21"/>
        <item x="26"/>
        <item x="49"/>
        <item x="97"/>
        <item x="45"/>
        <item x="152"/>
        <item x="20"/>
        <item x="300"/>
        <item x="30"/>
        <item x="83"/>
        <item x="292"/>
        <item x="16"/>
        <item x="228"/>
        <item x="150"/>
        <item x="52"/>
        <item x="28"/>
        <item x="187"/>
        <item x="273"/>
        <item x="119"/>
        <item x="304"/>
        <item x="135"/>
        <item x="259"/>
        <item x="284"/>
        <item x="23"/>
        <item x="255"/>
        <item x="101"/>
        <item x="177"/>
        <item x="154"/>
        <item x="266"/>
        <item x="55"/>
        <item x="275"/>
        <item x="222"/>
        <item x="78"/>
        <item x="89"/>
        <item x="234"/>
        <item x="57"/>
        <item x="73"/>
        <item x="181"/>
        <item x="256"/>
        <item x="218"/>
        <item x="173"/>
        <item x="162"/>
        <item x="130"/>
        <item x="120"/>
        <item x="241"/>
        <item x="71"/>
        <item x="1"/>
        <item x="301"/>
        <item x="103"/>
        <item x="11"/>
        <item x="312"/>
        <item x="201"/>
        <item x="102"/>
        <item x="296"/>
        <item x="106"/>
        <item x="227"/>
        <item x="115"/>
        <item x="88"/>
        <item x="294"/>
        <item x="108"/>
        <item x="297"/>
        <item x="165"/>
        <item x="299"/>
        <item x="302"/>
        <item x="40"/>
        <item x="261"/>
        <item x="133"/>
        <item x="12"/>
        <item x="113"/>
        <item x="29"/>
        <item x="24"/>
        <item x="5"/>
        <item x="199"/>
        <item x="171"/>
        <item x="291"/>
        <item x="233"/>
        <item x="94"/>
        <item x="104"/>
        <item x="278"/>
        <item x="75"/>
        <item x="269"/>
        <item x="211"/>
        <item x="188"/>
        <item x="77"/>
        <item x="2"/>
        <item x="230"/>
        <item x="212"/>
        <item x="295"/>
        <item x="258"/>
        <item x="239"/>
        <item x="316"/>
        <item x="281"/>
        <item x="235"/>
        <item x="47"/>
        <item x="139"/>
        <item x="251"/>
        <item x="145"/>
        <item x="303"/>
        <item x="68"/>
        <item x="100"/>
        <item x="293"/>
        <item x="60"/>
        <item x="141"/>
        <item x="184"/>
        <item x="186"/>
        <item x="36"/>
        <item x="240"/>
        <item x="69"/>
        <item x="111"/>
        <item x="43"/>
        <item x="114"/>
        <item x="193"/>
        <item x="268"/>
        <item x="164"/>
        <item x="131"/>
        <item x="226"/>
        <item x="136"/>
        <item x="196"/>
        <item x="137"/>
        <item x="242"/>
        <item x="6"/>
        <item x="168"/>
        <item x="205"/>
        <item x="174"/>
        <item x="51"/>
        <item x="265"/>
        <item x="146"/>
        <item x="148"/>
        <item x="223"/>
        <item x="134"/>
        <item x="27"/>
        <item x="190"/>
        <item x="280"/>
        <item x="13"/>
        <item x="170"/>
        <item x="155"/>
        <item x="229"/>
        <item x="56"/>
        <item x="247"/>
        <item x="110"/>
        <item x="282"/>
        <item x="126"/>
        <item x="166"/>
        <item x="46"/>
        <item x="65"/>
        <item x="62"/>
        <item x="147"/>
        <item x="17"/>
        <item x="306"/>
        <item x="244"/>
        <item x="236"/>
        <item x="121"/>
        <item x="290"/>
        <item x="35"/>
        <item x="76"/>
        <item x="308"/>
        <item x="179"/>
        <item x="129"/>
        <item x="99"/>
        <item x="204"/>
        <item x="70"/>
        <item x="22"/>
        <item x="216"/>
        <item x="125"/>
        <item x="19"/>
        <item x="262"/>
        <item x="253"/>
        <item x="254"/>
        <item x="286"/>
        <item x="194"/>
        <item x="271"/>
        <item x="305"/>
        <item x="220"/>
        <item x="157"/>
        <item x="61"/>
        <item x="105"/>
        <item x="200"/>
        <item x="34"/>
        <item x="213"/>
        <item x="59"/>
        <item x="260"/>
        <item x="169"/>
        <item x="90"/>
        <item x="313"/>
        <item x="257"/>
        <item x="276"/>
        <item x="192"/>
        <item x="252"/>
        <item x="96"/>
        <item x="112"/>
        <item x="315"/>
        <item x="158"/>
        <item x="221"/>
        <item x="48"/>
        <item x="317"/>
        <item x="314"/>
        <item x="197"/>
        <item x="116"/>
        <item x="208"/>
        <item x="182"/>
        <item x="195"/>
        <item x="74"/>
        <item x="41"/>
        <item x="225"/>
        <item x="310"/>
        <item x="238"/>
        <item x="31"/>
        <item x="91"/>
        <item x="149"/>
        <item x="219"/>
        <item x="232"/>
        <item x="0"/>
        <item x="18"/>
        <item x="289"/>
        <item x="185"/>
        <item x="203"/>
        <item x="191"/>
        <item x="153"/>
        <item x="209"/>
        <item x="79"/>
        <item x="92"/>
        <item x="38"/>
        <item x="243"/>
        <item x="156"/>
        <item x="267"/>
        <item x="237"/>
        <item x="246"/>
        <item x="279"/>
        <item x="160"/>
        <item x="3"/>
        <item x="58"/>
        <item x="283"/>
        <item x="86"/>
        <item x="39"/>
        <item x="87"/>
        <item x="277"/>
        <item x="80"/>
        <item x="217"/>
        <item x="54"/>
        <item x="95"/>
        <item x="63"/>
        <item x="7"/>
        <item x="140"/>
        <item x="245"/>
        <item x="85"/>
        <item x="250"/>
        <item x="37"/>
        <item x="8"/>
        <item x="264"/>
        <item x="132"/>
        <item x="172"/>
        <item x="176"/>
        <item x="183"/>
        <item x="178"/>
        <item x="215"/>
        <item x="180"/>
        <item x="161"/>
        <item x="272"/>
        <item x="118"/>
        <item x="206"/>
        <item x="311"/>
        <item x="138"/>
        <item x="4"/>
        <item x="249"/>
        <item x="224"/>
        <item x="167"/>
        <item x="84"/>
        <item x="9"/>
        <item x="198"/>
        <item x="15"/>
        <item x="207"/>
        <item x="10"/>
        <item x="202"/>
        <item x="288"/>
        <item x="263"/>
        <item x="175"/>
        <item x="64"/>
        <item x="122"/>
        <item x="128"/>
        <item x="53"/>
        <item x="81"/>
        <item x="231"/>
        <item x="127"/>
        <item x="309"/>
        <item x="163"/>
        <item x="151"/>
        <item x="72"/>
        <item x="93"/>
        <item x="214"/>
        <item x="82"/>
        <item x="159"/>
        <item x="248"/>
        <item x="298"/>
        <item x="270"/>
        <item x="143"/>
        <item x="142"/>
        <item x="14"/>
        <item x="66"/>
        <item x="98"/>
        <item x="67"/>
        <item x="50"/>
        <item x="124"/>
        <item x="144"/>
        <item x="287"/>
        <item x="33"/>
        <item x="307"/>
        <item x="274"/>
        <item x="44"/>
        <item x="123"/>
        <item x="25"/>
        <item x="285"/>
        <item x="117"/>
        <item x="189"/>
        <item x="210"/>
        <item x="107"/>
        <item x="32"/>
        <item t="default"/>
      </items>
    </pivotField>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dataField="1" numFmtId="164" showAll="0"/>
    <pivotField numFmtId="164" showAll="0"/>
    <pivotField dataField="1"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
    <i>
      <x v="10"/>
    </i>
  </rowItems>
  <colFields count="1">
    <field x="-2"/>
  </colFields>
  <colItems count="2">
    <i>
      <x/>
    </i>
    <i i="1">
      <x v="1"/>
    </i>
  </colItems>
  <dataFields count="2">
    <dataField name="Sum of Total Downtime (Hours)" fld="14" baseField="0" baseItem="0" numFmtId="2"/>
    <dataField name="Sum of Total Defect Qty" fld="12" baseField="0" baseItem="0" numFmtId="164"/>
  </dataFields>
  <formats count="2">
    <format dxfId="315">
      <pivotArea outline="0" collapsedLevelsAreSubtotals="1" fieldPosition="0">
        <references count="1">
          <reference field="4294967294" count="1" selected="0">
            <x v="0"/>
          </reference>
        </references>
      </pivotArea>
    </format>
    <format dxfId="31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3"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D91A504-053A-4BF9-9735-BCF1395C4ED0}" name="PivotTable26"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1" rowHeaderCaption="Vendor">
  <location ref="A113:C115" firstHeaderRow="1" firstDataRow="2"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axis="axisCol" showAll="0">
      <items count="3">
        <item x="0"/>
        <item x="1"/>
        <item t="default"/>
      </items>
    </pivotField>
    <pivotField showAll="0" measureFilter="1"/>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numFmtId="164" showAll="0"/>
    <pivotField numFmtId="164" showAll="0"/>
    <pivotField dataField="1"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x v="1"/>
    </i>
  </colItems>
  <dataFields count="1">
    <dataField name="Sum of Total Downtime (Hours)" fld="14" showDataAs="percentDiff" baseField="2" baseItem="0" numFmtId="10"/>
  </dataFields>
  <chartFormats count="4">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 chart="8" format="7">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B5B25AF-2F36-4232-AA93-B5C370946211}" name="Top 10 Downtime Vendors"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1" rowHeaderCaption="Vendor">
  <location ref="A29:B39"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axis="axisRow" showAll="0" measureFilter="1" sortType="ascending">
      <items count="319">
        <item x="109"/>
        <item x="42"/>
        <item x="21"/>
        <item x="26"/>
        <item x="49"/>
        <item x="97"/>
        <item x="45"/>
        <item x="152"/>
        <item x="20"/>
        <item x="300"/>
        <item x="30"/>
        <item x="83"/>
        <item x="292"/>
        <item x="16"/>
        <item x="228"/>
        <item x="150"/>
        <item x="52"/>
        <item x="28"/>
        <item x="187"/>
        <item x="273"/>
        <item x="119"/>
        <item x="304"/>
        <item x="135"/>
        <item x="259"/>
        <item x="284"/>
        <item x="23"/>
        <item x="255"/>
        <item x="101"/>
        <item x="177"/>
        <item x="154"/>
        <item x="266"/>
        <item x="55"/>
        <item x="275"/>
        <item x="222"/>
        <item x="78"/>
        <item x="89"/>
        <item x="234"/>
        <item x="57"/>
        <item x="73"/>
        <item x="181"/>
        <item x="256"/>
        <item x="218"/>
        <item x="173"/>
        <item x="162"/>
        <item x="130"/>
        <item x="120"/>
        <item x="241"/>
        <item x="71"/>
        <item x="1"/>
        <item x="301"/>
        <item x="103"/>
        <item x="11"/>
        <item x="312"/>
        <item x="201"/>
        <item x="102"/>
        <item x="296"/>
        <item x="106"/>
        <item x="227"/>
        <item x="115"/>
        <item x="88"/>
        <item x="294"/>
        <item x="108"/>
        <item x="297"/>
        <item x="165"/>
        <item x="299"/>
        <item x="302"/>
        <item x="40"/>
        <item x="261"/>
        <item x="133"/>
        <item x="12"/>
        <item x="113"/>
        <item x="29"/>
        <item x="24"/>
        <item x="5"/>
        <item x="199"/>
        <item x="171"/>
        <item x="291"/>
        <item x="233"/>
        <item x="94"/>
        <item x="104"/>
        <item x="278"/>
        <item x="75"/>
        <item x="269"/>
        <item x="211"/>
        <item x="188"/>
        <item x="77"/>
        <item x="2"/>
        <item x="230"/>
        <item x="212"/>
        <item x="295"/>
        <item x="258"/>
        <item x="239"/>
        <item x="316"/>
        <item x="281"/>
        <item x="235"/>
        <item x="47"/>
        <item x="139"/>
        <item x="251"/>
        <item x="145"/>
        <item x="303"/>
        <item x="68"/>
        <item x="100"/>
        <item x="293"/>
        <item x="60"/>
        <item x="141"/>
        <item x="184"/>
        <item x="186"/>
        <item x="36"/>
        <item x="240"/>
        <item x="69"/>
        <item x="111"/>
        <item x="43"/>
        <item x="114"/>
        <item x="193"/>
        <item x="268"/>
        <item x="164"/>
        <item x="131"/>
        <item x="226"/>
        <item x="136"/>
        <item x="196"/>
        <item x="137"/>
        <item x="242"/>
        <item x="6"/>
        <item x="168"/>
        <item x="205"/>
        <item x="174"/>
        <item x="51"/>
        <item x="265"/>
        <item x="146"/>
        <item x="148"/>
        <item x="223"/>
        <item x="134"/>
        <item x="27"/>
        <item x="190"/>
        <item x="280"/>
        <item x="13"/>
        <item x="170"/>
        <item x="155"/>
        <item x="229"/>
        <item x="56"/>
        <item x="247"/>
        <item x="110"/>
        <item x="282"/>
        <item x="126"/>
        <item x="166"/>
        <item x="46"/>
        <item x="65"/>
        <item x="62"/>
        <item x="147"/>
        <item x="17"/>
        <item x="306"/>
        <item x="244"/>
        <item x="236"/>
        <item x="121"/>
        <item x="290"/>
        <item x="35"/>
        <item x="76"/>
        <item x="308"/>
        <item x="179"/>
        <item x="129"/>
        <item x="99"/>
        <item x="204"/>
        <item x="70"/>
        <item x="22"/>
        <item x="216"/>
        <item x="125"/>
        <item x="19"/>
        <item x="262"/>
        <item x="253"/>
        <item x="254"/>
        <item x="286"/>
        <item x="194"/>
        <item x="271"/>
        <item x="305"/>
        <item x="220"/>
        <item x="157"/>
        <item x="61"/>
        <item x="105"/>
        <item x="200"/>
        <item x="34"/>
        <item x="213"/>
        <item x="59"/>
        <item x="260"/>
        <item x="169"/>
        <item x="90"/>
        <item x="313"/>
        <item x="257"/>
        <item x="276"/>
        <item x="192"/>
        <item x="252"/>
        <item x="96"/>
        <item x="112"/>
        <item x="315"/>
        <item x="158"/>
        <item x="221"/>
        <item x="48"/>
        <item x="317"/>
        <item x="314"/>
        <item x="197"/>
        <item x="116"/>
        <item x="208"/>
        <item x="182"/>
        <item x="195"/>
        <item x="74"/>
        <item x="41"/>
        <item x="225"/>
        <item x="310"/>
        <item x="238"/>
        <item x="31"/>
        <item x="91"/>
        <item x="149"/>
        <item x="219"/>
        <item x="232"/>
        <item x="0"/>
        <item x="18"/>
        <item x="289"/>
        <item x="185"/>
        <item x="203"/>
        <item x="191"/>
        <item x="153"/>
        <item x="209"/>
        <item x="79"/>
        <item x="92"/>
        <item x="38"/>
        <item x="243"/>
        <item x="156"/>
        <item x="267"/>
        <item x="237"/>
        <item x="246"/>
        <item x="279"/>
        <item x="160"/>
        <item x="3"/>
        <item x="58"/>
        <item x="283"/>
        <item x="86"/>
        <item x="39"/>
        <item x="87"/>
        <item x="277"/>
        <item x="80"/>
        <item x="217"/>
        <item x="54"/>
        <item x="95"/>
        <item x="63"/>
        <item x="7"/>
        <item x="140"/>
        <item x="245"/>
        <item x="85"/>
        <item x="250"/>
        <item x="37"/>
        <item x="8"/>
        <item x="264"/>
        <item x="132"/>
        <item x="172"/>
        <item x="176"/>
        <item x="183"/>
        <item x="178"/>
        <item x="215"/>
        <item x="180"/>
        <item x="161"/>
        <item x="272"/>
        <item x="118"/>
        <item x="206"/>
        <item x="311"/>
        <item x="138"/>
        <item x="4"/>
        <item x="249"/>
        <item x="224"/>
        <item x="167"/>
        <item x="84"/>
        <item x="9"/>
        <item x="198"/>
        <item x="15"/>
        <item x="207"/>
        <item x="10"/>
        <item x="202"/>
        <item x="288"/>
        <item x="263"/>
        <item x="175"/>
        <item x="64"/>
        <item x="122"/>
        <item x="128"/>
        <item x="53"/>
        <item x="81"/>
        <item x="231"/>
        <item x="127"/>
        <item x="309"/>
        <item x="163"/>
        <item x="151"/>
        <item x="72"/>
        <item x="93"/>
        <item x="214"/>
        <item x="82"/>
        <item x="159"/>
        <item x="248"/>
        <item x="298"/>
        <item x="270"/>
        <item x="143"/>
        <item x="142"/>
        <item x="14"/>
        <item x="66"/>
        <item x="98"/>
        <item x="67"/>
        <item x="50"/>
        <item x="124"/>
        <item x="144"/>
        <item x="287"/>
        <item x="33"/>
        <item x="307"/>
        <item x="274"/>
        <item x="44"/>
        <item x="123"/>
        <item x="25"/>
        <item x="285"/>
        <item x="117"/>
        <item x="189"/>
        <item x="210"/>
        <item x="107"/>
        <item x="32"/>
        <item t="default"/>
      </items>
      <autoSortScope>
        <pivotArea dataOnly="0" outline="0" fieldPosition="0">
          <references count="1">
            <reference field="4294967294" count="1" selected="0">
              <x v="0"/>
            </reference>
          </references>
        </pivotArea>
      </autoSortScope>
    </pivotField>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numFmtId="164" showAll="0"/>
    <pivotField numFmtId="164" showAll="0"/>
    <pivotField dataField="1"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0">
    <i>
      <x v="202"/>
    </i>
    <i>
      <x v="75"/>
    </i>
    <i>
      <x v="22"/>
    </i>
    <i>
      <x v="86"/>
    </i>
    <i>
      <x v="101"/>
    </i>
    <i>
      <x v="17"/>
    </i>
    <i>
      <x v="213"/>
    </i>
    <i>
      <x v="160"/>
    </i>
    <i>
      <x v="115"/>
    </i>
    <i>
      <x v="10"/>
    </i>
  </rowItems>
  <colItems count="1">
    <i/>
  </colItems>
  <dataFields count="1">
    <dataField name="Sum of Total Downtime (Hours)" fld="14" baseField="0" baseItem="0" numFmtId="2"/>
  </dataFields>
  <formats count="1">
    <format dxfId="31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 count="1" selected="0">
            <x v="115"/>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056B4D5-9748-489E-8F45-A05C82084E77}" name="PivotTable18"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4" rowHeaderCaption="Defect">
  <location ref="A92:D103" firstHeaderRow="1" firstDataRow="2" firstDataCol="1"/>
  <pivotFields count="20">
    <pivotField axis="axisRow"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axis="axisCol" showAll="0" measureFilter="1">
      <items count="268">
        <item x="155"/>
        <item x="232"/>
        <item x="138"/>
        <item x="181"/>
        <item x="36"/>
        <item x="33"/>
        <item x="160"/>
        <item x="66"/>
        <item x="263"/>
        <item x="54"/>
        <item x="176"/>
        <item x="89"/>
        <item x="84"/>
        <item x="96"/>
        <item x="217"/>
        <item x="259"/>
        <item x="142"/>
        <item x="133"/>
        <item x="157"/>
        <item x="53"/>
        <item x="103"/>
        <item x="244"/>
        <item x="45"/>
        <item x="227"/>
        <item x="111"/>
        <item x="141"/>
        <item x="46"/>
        <item x="151"/>
        <item x="143"/>
        <item x="131"/>
        <item x="221"/>
        <item x="91"/>
        <item x="48"/>
        <item x="190"/>
        <item x="188"/>
        <item x="225"/>
        <item x="191"/>
        <item x="207"/>
        <item x="127"/>
        <item x="144"/>
        <item x="18"/>
        <item x="216"/>
        <item x="261"/>
        <item x="40"/>
        <item x="210"/>
        <item x="12"/>
        <item x="197"/>
        <item x="199"/>
        <item x="1"/>
        <item x="93"/>
        <item x="60"/>
        <item x="13"/>
        <item x="200"/>
        <item x="256"/>
        <item x="241"/>
        <item x="38"/>
        <item x="249"/>
        <item x="28"/>
        <item x="251"/>
        <item x="159"/>
        <item x="168"/>
        <item x="236"/>
        <item x="130"/>
        <item x="205"/>
        <item x="85"/>
        <item x="150"/>
        <item x="189"/>
        <item x="59"/>
        <item x="113"/>
        <item x="203"/>
        <item x="72"/>
        <item x="140"/>
        <item x="262"/>
        <item x="121"/>
        <item x="11"/>
        <item x="0"/>
        <item x="162"/>
        <item x="42"/>
        <item x="173"/>
        <item x="156"/>
        <item x="177"/>
        <item x="230"/>
        <item x="148"/>
        <item x="245"/>
        <item x="169"/>
        <item x="204"/>
        <item x="158"/>
        <item x="22"/>
        <item x="106"/>
        <item x="55"/>
        <item x="266"/>
        <item x="56"/>
        <item x="57"/>
        <item x="23"/>
        <item x="175"/>
        <item x="163"/>
        <item x="116"/>
        <item x="172"/>
        <item x="146"/>
        <item x="108"/>
        <item x="212"/>
        <item x="49"/>
        <item x="134"/>
        <item x="86"/>
        <item x="67"/>
        <item x="145"/>
        <item x="76"/>
        <item x="250"/>
        <item x="233"/>
        <item x="201"/>
        <item x="219"/>
        <item x="243"/>
        <item x="195"/>
        <item x="208"/>
        <item x="154"/>
        <item x="115"/>
        <item x="50"/>
        <item x="220"/>
        <item x="264"/>
        <item x="17"/>
        <item x="82"/>
        <item x="3"/>
        <item x="26"/>
        <item x="8"/>
        <item x="234"/>
        <item x="75"/>
        <item x="68"/>
        <item x="161"/>
        <item x="255"/>
        <item x="69"/>
        <item x="20"/>
        <item x="239"/>
        <item x="7"/>
        <item x="27"/>
        <item x="238"/>
        <item x="14"/>
        <item x="139"/>
        <item x="58"/>
        <item x="123"/>
        <item x="104"/>
        <item x="92"/>
        <item x="35"/>
        <item x="240"/>
        <item x="260"/>
        <item x="16"/>
        <item x="136"/>
        <item x="79"/>
        <item x="254"/>
        <item x="202"/>
        <item x="77"/>
        <item x="119"/>
        <item x="126"/>
        <item x="9"/>
        <item x="99"/>
        <item x="120"/>
        <item x="224"/>
        <item x="171"/>
        <item x="194"/>
        <item x="174"/>
        <item x="147"/>
        <item x="206"/>
        <item x="170"/>
        <item x="21"/>
        <item x="78"/>
        <item x="107"/>
        <item x="25"/>
        <item x="182"/>
        <item x="5"/>
        <item x="222"/>
        <item x="29"/>
        <item x="117"/>
        <item x="19"/>
        <item x="193"/>
        <item x="196"/>
        <item x="129"/>
        <item x="211"/>
        <item x="153"/>
        <item x="24"/>
        <item x="149"/>
        <item x="183"/>
        <item x="247"/>
        <item x="229"/>
        <item x="258"/>
        <item x="98"/>
        <item x="180"/>
        <item x="257"/>
        <item x="61"/>
        <item x="63"/>
        <item x="246"/>
        <item x="125"/>
        <item x="74"/>
        <item x="209"/>
        <item x="253"/>
        <item x="90"/>
        <item x="4"/>
        <item x="167"/>
        <item x="47"/>
        <item x="110"/>
        <item x="198"/>
        <item x="114"/>
        <item x="164"/>
        <item x="71"/>
        <item x="6"/>
        <item x="128"/>
        <item x="184"/>
        <item x="185"/>
        <item x="95"/>
        <item x="51"/>
        <item x="124"/>
        <item x="179"/>
        <item x="10"/>
        <item x="223"/>
        <item x="94"/>
        <item x="226"/>
        <item x="213"/>
        <item x="39"/>
        <item x="83"/>
        <item x="2"/>
        <item x="132"/>
        <item x="135"/>
        <item x="187"/>
        <item x="97"/>
        <item x="102"/>
        <item x="192"/>
        <item x="242"/>
        <item x="100"/>
        <item x="235"/>
        <item x="70"/>
        <item x="101"/>
        <item x="137"/>
        <item x="32"/>
        <item x="231"/>
        <item x="166"/>
        <item x="87"/>
        <item x="165"/>
        <item x="52"/>
        <item x="41"/>
        <item x="105"/>
        <item x="30"/>
        <item x="215"/>
        <item x="44"/>
        <item x="228"/>
        <item x="252"/>
        <item x="218"/>
        <item x="43"/>
        <item x="112"/>
        <item x="34"/>
        <item x="178"/>
        <item x="152"/>
        <item x="237"/>
        <item x="37"/>
        <item x="62"/>
        <item x="64"/>
        <item x="109"/>
        <item x="81"/>
        <item x="88"/>
        <item x="118"/>
        <item x="15"/>
        <item x="122"/>
        <item x="31"/>
        <item x="265"/>
        <item x="248"/>
        <item x="80"/>
        <item x="73"/>
        <item x="186"/>
        <item x="214"/>
        <item x="65"/>
        <item t="default"/>
      </items>
    </pivotField>
    <pivotField dataField="1" numFmtId="164" showAll="0"/>
    <pivotField numFmtId="164" showAll="0"/>
    <pivotField numFmtId="2" showAll="0"/>
    <pivotField numFmtId="165"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4">
    <field x="19"/>
    <field x="18"/>
    <field x="17"/>
    <field x="0"/>
  </rowFields>
  <rowItems count="10">
    <i>
      <x v="1"/>
    </i>
    <i r="1">
      <x v="1"/>
    </i>
    <i r="1">
      <x v="2"/>
    </i>
    <i r="1">
      <x v="3"/>
    </i>
    <i r="1">
      <x v="4"/>
    </i>
    <i>
      <x v="2"/>
    </i>
    <i r="1">
      <x v="1"/>
    </i>
    <i r="1">
      <x v="2"/>
    </i>
    <i r="1">
      <x v="3"/>
    </i>
    <i r="1">
      <x v="4"/>
    </i>
  </rowItems>
  <colFields count="1">
    <field x="11"/>
  </colFields>
  <colItems count="3">
    <i>
      <x v="70"/>
    </i>
    <i>
      <x v="169"/>
    </i>
    <i>
      <x v="263"/>
    </i>
  </colItems>
  <dataFields count="1">
    <dataField name="Sum of Total Defect Qty" fld="12" baseField="0" baseItem="0"/>
  </dataFields>
  <formats count="1">
    <format dxfId="291">
      <pivotArea outline="0" collapsedLevelsAreSubtotals="1" fieldPosition="0"/>
    </format>
  </formats>
  <chartFormats count="22">
    <chartFormat chart="4" format="32" series="1">
      <pivotArea type="data" outline="0" fieldPosition="0">
        <references count="2">
          <reference field="4294967294" count="1" selected="0">
            <x v="0"/>
          </reference>
          <reference field="11" count="1" selected="0">
            <x v="70"/>
          </reference>
        </references>
      </pivotArea>
    </chartFormat>
    <chartFormat chart="4" format="33" series="1">
      <pivotArea type="data" outline="0" fieldPosition="0">
        <references count="2">
          <reference field="4294967294" count="1" selected="0">
            <x v="0"/>
          </reference>
          <reference field="11" count="1" selected="0">
            <x v="169"/>
          </reference>
        </references>
      </pivotArea>
    </chartFormat>
    <chartFormat chart="4" format="34" series="1">
      <pivotArea type="data" outline="0" fieldPosition="0">
        <references count="2">
          <reference field="4294967294" count="1" selected="0">
            <x v="0"/>
          </reference>
          <reference field="11" count="1" selected="0">
            <x v="263"/>
          </reference>
        </references>
      </pivotArea>
    </chartFormat>
    <chartFormat chart="4" format="35" series="1">
      <pivotArea type="data" outline="0" fieldPosition="0">
        <references count="2">
          <reference field="4294967294" count="1" selected="0">
            <x v="0"/>
          </reference>
          <reference field="11" count="1" selected="0">
            <x v="123"/>
          </reference>
        </references>
      </pivotArea>
    </chartFormat>
    <chartFormat chart="4" format="36" series="1">
      <pivotArea type="data" outline="0" fieldPosition="0">
        <references count="2">
          <reference field="4294967294" count="1" selected="0">
            <x v="0"/>
          </reference>
          <reference field="11" count="1" selected="0">
            <x v="170"/>
          </reference>
        </references>
      </pivotArea>
    </chartFormat>
    <chartFormat chart="4" format="37" series="1">
      <pivotArea type="data" outline="0" fieldPosition="0">
        <references count="2">
          <reference field="4294967294" count="1" selected="0">
            <x v="0"/>
          </reference>
          <reference field="11" count="1" selected="0">
            <x v="235"/>
          </reference>
        </references>
      </pivotArea>
    </chartFormat>
    <chartFormat chart="4" format="38" series="1">
      <pivotArea type="data" outline="0" fieldPosition="0">
        <references count="2">
          <reference field="4294967294" count="1" selected="0">
            <x v="0"/>
          </reference>
          <reference field="11" count="1" selected="0">
            <x v="181"/>
          </reference>
        </references>
      </pivotArea>
    </chartFormat>
    <chartFormat chart="4" format="39" series="1">
      <pivotArea type="data" outline="0" fieldPosition="0">
        <references count="2">
          <reference field="4294967294" count="1" selected="0">
            <x v="0"/>
          </reference>
          <reference field="11" count="1" selected="0">
            <x v="128"/>
          </reference>
        </references>
      </pivotArea>
    </chartFormat>
    <chartFormat chart="4" format="40" series="1">
      <pivotArea type="data" outline="0" fieldPosition="0">
        <references count="2">
          <reference field="4294967294" count="1" selected="0">
            <x v="0"/>
          </reference>
          <reference field="11" count="1" selected="0">
            <x v="161"/>
          </reference>
        </references>
      </pivotArea>
    </chartFormat>
    <chartFormat chart="4" format="41" series="1">
      <pivotArea type="data" outline="0" fieldPosition="0">
        <references count="2">
          <reference field="4294967294" count="1" selected="0">
            <x v="0"/>
          </reference>
          <reference field="11" count="1" selected="0">
            <x v="201"/>
          </reference>
        </references>
      </pivotArea>
    </chartFormat>
    <chartFormat chart="4" format="42" series="1">
      <pivotArea type="data" outline="0" fieldPosition="0">
        <references count="2">
          <reference field="4294967294" count="1" selected="0">
            <x v="0"/>
          </reference>
          <reference field="11" count="1" selected="0">
            <x v="39"/>
          </reference>
        </references>
      </pivotArea>
    </chartFormat>
    <chartFormat chart="4" format="43" series="1">
      <pivotArea type="data" outline="0" fieldPosition="0">
        <references count="2">
          <reference field="4294967294" count="1" selected="0">
            <x v="0"/>
          </reference>
          <reference field="11" count="1" selected="0">
            <x v="159"/>
          </reference>
        </references>
      </pivotArea>
    </chartFormat>
    <chartFormat chart="13" format="34" series="1">
      <pivotArea type="data" outline="0" fieldPosition="0">
        <references count="2">
          <reference field="4294967294" count="1" selected="0">
            <x v="0"/>
          </reference>
          <reference field="11" count="1" selected="0">
            <x v="70"/>
          </reference>
        </references>
      </pivotArea>
    </chartFormat>
    <chartFormat chart="13" format="35" series="1">
      <pivotArea type="data" outline="0" fieldPosition="0">
        <references count="2">
          <reference field="4294967294" count="1" selected="0">
            <x v="0"/>
          </reference>
          <reference field="11" count="1" selected="0">
            <x v="169"/>
          </reference>
        </references>
      </pivotArea>
    </chartFormat>
    <chartFormat chart="13" format="36" series="1">
      <pivotArea type="data" outline="0" fieldPosition="0">
        <references count="2">
          <reference field="4294967294" count="1" selected="0">
            <x v="0"/>
          </reference>
          <reference field="11" count="1" selected="0">
            <x v="263"/>
          </reference>
        </references>
      </pivotArea>
    </chartFormat>
    <chartFormat chart="13" format="37" series="1">
      <pivotArea type="data" outline="0" fieldPosition="0">
        <references count="2">
          <reference field="4294967294" count="1" selected="0">
            <x v="0"/>
          </reference>
          <reference field="11" count="1" selected="0">
            <x v="40"/>
          </reference>
        </references>
      </pivotArea>
    </chartFormat>
    <chartFormat chart="13" format="38" series="1">
      <pivotArea type="data" outline="0" fieldPosition="0">
        <references count="2">
          <reference field="4294967294" count="1" selected="0">
            <x v="0"/>
          </reference>
          <reference field="11" count="1" selected="0">
            <x v="124"/>
          </reference>
        </references>
      </pivotArea>
    </chartFormat>
    <chartFormat chart="4" format="44" series="1">
      <pivotArea type="data" outline="0" fieldPosition="0">
        <references count="2">
          <reference field="4294967294" count="1" selected="0">
            <x v="0"/>
          </reference>
          <reference field="11" count="1" selected="0">
            <x v="40"/>
          </reference>
        </references>
      </pivotArea>
    </chartFormat>
    <chartFormat chart="4" format="45" series="1">
      <pivotArea type="data" outline="0" fieldPosition="0">
        <references count="2">
          <reference field="4294967294" count="1" selected="0">
            <x v="0"/>
          </reference>
          <reference field="11" count="1" selected="0">
            <x v="124"/>
          </reference>
        </references>
      </pivotArea>
    </chartFormat>
    <chartFormat chart="13" format="39" series="1">
      <pivotArea type="data" outline="0" fieldPosition="0">
        <references count="2">
          <reference field="4294967294" count="1" selected="0">
            <x v="0"/>
          </reference>
          <reference field="11" count="1" selected="0">
            <x v="39"/>
          </reference>
        </references>
      </pivotArea>
    </chartFormat>
    <chartFormat chart="13" format="40" series="1">
      <pivotArea type="data" outline="0" fieldPosition="0">
        <references count="2">
          <reference field="4294967294" count="1" selected="0">
            <x v="0"/>
          </reference>
          <reference field="11" count="1" selected="0">
            <x v="259"/>
          </reference>
        </references>
      </pivotArea>
    </chartFormat>
    <chartFormat chart="4" format="46" series="1">
      <pivotArea type="data" outline="0" fieldPosition="0">
        <references count="2">
          <reference field="4294967294" count="1" selected="0">
            <x v="0"/>
          </reference>
          <reference field="11" count="1" selected="0">
            <x v="259"/>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C9586F3-F48B-47BF-8935-DA82A0EFF9E0}" name="PivotTable12"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7">
  <location ref="A12:C17" firstHeaderRow="0"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showAll="0"/>
    <pivotField showAll="0">
      <items count="8">
        <item x="2"/>
        <item x="1"/>
        <item x="3"/>
        <item m="1" x="6"/>
        <item x="0"/>
        <item x="4"/>
        <item x="5"/>
        <item t="default"/>
      </items>
    </pivotField>
    <pivotField showAll="0"/>
    <pivotField axis="axisRow" showAll="0" measureFilter="1" sortType="descending">
      <items count="23">
        <item x="1"/>
        <item x="9"/>
        <item x="21"/>
        <item x="20"/>
        <item x="6"/>
        <item x="8"/>
        <item x="4"/>
        <item x="7"/>
        <item x="3"/>
        <item x="16"/>
        <item x="2"/>
        <item x="12"/>
        <item x="0"/>
        <item x="13"/>
        <item x="10"/>
        <item x="19"/>
        <item x="18"/>
        <item x="15"/>
        <item x="14"/>
        <item x="11"/>
        <item x="17"/>
        <item x="5"/>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dataField="1" numFmtId="164" showAll="0"/>
    <pivotField numFmtId="164" showAll="0"/>
    <pivotField dataField="1"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5">
    <i>
      <x v="18"/>
    </i>
    <i>
      <x v="5"/>
    </i>
    <i>
      <x v="11"/>
    </i>
    <i>
      <x v="7"/>
    </i>
    <i>
      <x/>
    </i>
  </rowItems>
  <colFields count="1">
    <field x="-2"/>
  </colFields>
  <colItems count="2">
    <i>
      <x/>
    </i>
    <i i="1">
      <x v="1"/>
    </i>
  </colItems>
  <dataFields count="2">
    <dataField name="Sum of Total Defect Qty" fld="12" baseField="0" baseItem="0" numFmtId="169"/>
    <dataField name="Sum of Total Downtime (Hours)" fld="14" baseField="0" baseItem="0" numFmtId="164"/>
  </dataFields>
  <formats count="1">
    <format dxfId="292">
      <pivotArea outline="0" collapsedLevelsAreSubtotals="1" fieldPosition="0">
        <references count="1">
          <reference field="4294967294" count="1" selected="0">
            <x v="1"/>
          </reference>
        </references>
      </pivotArea>
    </format>
  </formats>
  <chartFormats count="9">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5"/>
          </reference>
        </references>
      </pivotArea>
    </chartFormat>
    <chartFormat chart="12" format="7">
      <pivotArea type="data" outline="0" fieldPosition="0">
        <references count="2">
          <reference field="4294967294" count="1" selected="0">
            <x v="0"/>
          </reference>
          <reference field="7" count="1" selected="0">
            <x v="7"/>
          </reference>
        </references>
      </pivotArea>
    </chartFormat>
    <chartFormat chart="12" format="8">
      <pivotArea type="data" outline="0" fieldPosition="0">
        <references count="2">
          <reference field="4294967294" count="1" selected="0">
            <x v="0"/>
          </reference>
          <reference field="7" count="1" selected="0">
            <x v="11"/>
          </reference>
        </references>
      </pivotArea>
    </chartFormat>
    <chartFormat chart="12" format="9">
      <pivotArea type="data" outline="0" fieldPosition="0">
        <references count="2">
          <reference field="4294967294" count="1" selected="0">
            <x v="0"/>
          </reference>
          <reference field="7" count="1" selected="0">
            <x v="0"/>
          </reference>
        </references>
      </pivotArea>
    </chartFormat>
    <chartFormat chart="12" format="10">
      <pivotArea type="data" outline="0" fieldPosition="0">
        <references count="2">
          <reference field="4294967294" count="1" selected="0">
            <x v="0"/>
          </reference>
          <reference field="7" count="1" selected="0">
            <x v="18"/>
          </reference>
        </references>
      </pivotArea>
    </chartFormat>
  </chartFormats>
  <pivotTableStyleInfo name="PivotStyleLight16" showRowHeaders="1" showColHeaders="1" showRowStripes="0" showColStripes="0" showLastColumn="1"/>
  <filters count="1">
    <filter fld="7"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087FB99-2F69-4003-9E44-6901EB7D6857}" name="PivotTable19"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9" rowHeaderCaption="Defect">
  <location ref="A107:B112"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axis="axisRow" showAll="0" measureFilter="1" sortType="ascending">
      <items count="31">
        <item x="28"/>
        <item x="17"/>
        <item x="12"/>
        <item x="0"/>
        <item x="1"/>
        <item x="29"/>
        <item x="13"/>
        <item x="16"/>
        <item x="8"/>
        <item x="4"/>
        <item x="18"/>
        <item x="14"/>
        <item x="24"/>
        <item x="19"/>
        <item x="25"/>
        <item x="26"/>
        <item x="21"/>
        <item x="7"/>
        <item x="23"/>
        <item x="9"/>
        <item x="6"/>
        <item x="5"/>
        <item x="20"/>
        <item x="11"/>
        <item x="10"/>
        <item x="2"/>
        <item x="15"/>
        <item x="27"/>
        <item x="3"/>
        <item x="22"/>
        <item t="default"/>
      </items>
      <autoSortScope>
        <pivotArea dataOnly="0" outline="0" fieldPosition="0">
          <references count="1">
            <reference field="4294967294" count="1" selected="0">
              <x v="0"/>
            </reference>
          </references>
        </pivotArea>
      </autoSortScope>
    </pivotField>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measureFilter="1"/>
    <pivotField dataField="1" numFmtId="164" showAll="0"/>
    <pivotField numFmtId="164" showAll="0"/>
    <pivotField numFmtId="2" showAll="0"/>
    <pivotField numFmtId="165" showAll="0"/>
    <pivotField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x="1"/>
        <item x="2"/>
        <item sd="0" x="3"/>
        <item sd="0" x="4"/>
      </items>
    </pivotField>
  </pivotFields>
  <rowFields count="1">
    <field x="4"/>
  </rowFields>
  <rowItems count="5">
    <i>
      <x v="24"/>
    </i>
    <i>
      <x v="15"/>
    </i>
    <i>
      <x v="26"/>
    </i>
    <i>
      <x v="3"/>
    </i>
    <i>
      <x v="16"/>
    </i>
  </rowItems>
  <colItems count="1">
    <i/>
  </colItems>
  <dataFields count="1">
    <dataField name="Sum of Total Defect Qty" fld="12" baseField="0" baseItem="0"/>
  </dataFields>
  <formats count="1">
    <format dxfId="293">
      <pivotArea outline="0" collapsedLevelsAreSubtotals="1" fieldPosition="0"/>
    </format>
  </formats>
  <chartFormats count="2">
    <chartFormat chart="8" format="3"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80" iMeasureFld="0">
      <autoFilter ref="A1">
        <filterColumn colId="0">
          <top10 val="5" filterVal="5"/>
        </filterColumn>
      </autoFilter>
    </filter>
    <filter fld="11"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B67A305-A4BF-4E37-AEF6-F81F5A908E01}" name="PivotTable16"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1" rowHeaderCaption="Defect">
  <location ref="A84:B87"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showAll="0"/>
    <pivotField showAll="0" sortType="descending">
      <items count="8">
        <item x="2"/>
        <item x="1"/>
        <item x="3"/>
        <item m="1" x="6"/>
        <item x="0"/>
        <item x="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axis="axisRow" showAll="0" measureFilter="1" sortType="ascending">
      <items count="268">
        <item x="155"/>
        <item x="232"/>
        <item x="138"/>
        <item x="181"/>
        <item x="36"/>
        <item x="33"/>
        <item x="160"/>
        <item x="66"/>
        <item x="263"/>
        <item x="54"/>
        <item x="176"/>
        <item x="89"/>
        <item x="84"/>
        <item x="96"/>
        <item x="217"/>
        <item x="259"/>
        <item x="142"/>
        <item x="133"/>
        <item x="157"/>
        <item x="53"/>
        <item x="103"/>
        <item x="244"/>
        <item x="45"/>
        <item x="227"/>
        <item x="111"/>
        <item x="141"/>
        <item x="46"/>
        <item x="151"/>
        <item x="143"/>
        <item x="131"/>
        <item x="221"/>
        <item x="91"/>
        <item x="48"/>
        <item x="190"/>
        <item x="188"/>
        <item x="225"/>
        <item x="191"/>
        <item x="207"/>
        <item x="127"/>
        <item x="144"/>
        <item x="18"/>
        <item x="216"/>
        <item x="261"/>
        <item x="40"/>
        <item x="210"/>
        <item x="12"/>
        <item x="197"/>
        <item x="199"/>
        <item x="1"/>
        <item x="93"/>
        <item x="60"/>
        <item x="13"/>
        <item x="200"/>
        <item x="256"/>
        <item x="241"/>
        <item x="38"/>
        <item x="249"/>
        <item x="28"/>
        <item x="251"/>
        <item x="159"/>
        <item x="168"/>
        <item x="236"/>
        <item x="130"/>
        <item x="205"/>
        <item x="85"/>
        <item x="150"/>
        <item x="189"/>
        <item x="59"/>
        <item x="113"/>
        <item x="203"/>
        <item x="72"/>
        <item x="140"/>
        <item x="262"/>
        <item x="121"/>
        <item x="11"/>
        <item x="0"/>
        <item x="162"/>
        <item x="42"/>
        <item x="173"/>
        <item x="156"/>
        <item x="177"/>
        <item x="230"/>
        <item x="148"/>
        <item x="245"/>
        <item x="169"/>
        <item x="204"/>
        <item x="158"/>
        <item x="22"/>
        <item x="106"/>
        <item x="55"/>
        <item x="266"/>
        <item x="56"/>
        <item x="57"/>
        <item x="23"/>
        <item x="175"/>
        <item x="163"/>
        <item x="116"/>
        <item x="172"/>
        <item x="146"/>
        <item x="108"/>
        <item x="212"/>
        <item x="49"/>
        <item x="134"/>
        <item x="86"/>
        <item x="67"/>
        <item x="145"/>
        <item x="76"/>
        <item x="250"/>
        <item x="233"/>
        <item x="201"/>
        <item x="219"/>
        <item x="243"/>
        <item x="195"/>
        <item x="208"/>
        <item x="154"/>
        <item x="115"/>
        <item x="50"/>
        <item x="220"/>
        <item x="264"/>
        <item x="17"/>
        <item x="82"/>
        <item x="3"/>
        <item x="26"/>
        <item x="8"/>
        <item x="234"/>
        <item x="75"/>
        <item x="68"/>
        <item x="161"/>
        <item x="255"/>
        <item x="69"/>
        <item x="20"/>
        <item x="239"/>
        <item x="7"/>
        <item x="27"/>
        <item x="238"/>
        <item x="14"/>
        <item x="139"/>
        <item x="58"/>
        <item x="123"/>
        <item x="104"/>
        <item x="92"/>
        <item x="35"/>
        <item x="240"/>
        <item x="260"/>
        <item x="16"/>
        <item x="136"/>
        <item x="79"/>
        <item x="254"/>
        <item x="202"/>
        <item x="77"/>
        <item x="119"/>
        <item x="126"/>
        <item x="9"/>
        <item x="99"/>
        <item x="120"/>
        <item x="224"/>
        <item x="171"/>
        <item x="194"/>
        <item x="174"/>
        <item x="147"/>
        <item x="206"/>
        <item x="170"/>
        <item x="21"/>
        <item x="78"/>
        <item x="107"/>
        <item x="25"/>
        <item x="182"/>
        <item x="5"/>
        <item x="222"/>
        <item x="29"/>
        <item x="117"/>
        <item x="19"/>
        <item x="193"/>
        <item x="196"/>
        <item x="129"/>
        <item x="211"/>
        <item x="153"/>
        <item x="24"/>
        <item x="149"/>
        <item x="183"/>
        <item x="247"/>
        <item x="229"/>
        <item x="258"/>
        <item x="98"/>
        <item x="180"/>
        <item x="257"/>
        <item x="61"/>
        <item x="63"/>
        <item x="246"/>
        <item x="125"/>
        <item x="74"/>
        <item x="209"/>
        <item x="253"/>
        <item x="90"/>
        <item x="4"/>
        <item x="167"/>
        <item x="47"/>
        <item x="110"/>
        <item x="198"/>
        <item x="114"/>
        <item x="164"/>
        <item x="71"/>
        <item x="6"/>
        <item x="128"/>
        <item x="184"/>
        <item x="185"/>
        <item x="95"/>
        <item x="51"/>
        <item x="124"/>
        <item x="179"/>
        <item x="10"/>
        <item x="223"/>
        <item x="94"/>
        <item x="226"/>
        <item x="213"/>
        <item x="39"/>
        <item x="83"/>
        <item x="2"/>
        <item x="132"/>
        <item x="135"/>
        <item x="187"/>
        <item x="97"/>
        <item x="102"/>
        <item x="192"/>
        <item x="242"/>
        <item x="100"/>
        <item x="235"/>
        <item x="70"/>
        <item x="101"/>
        <item x="137"/>
        <item x="32"/>
        <item x="231"/>
        <item x="166"/>
        <item x="87"/>
        <item x="165"/>
        <item x="52"/>
        <item x="41"/>
        <item x="105"/>
        <item x="30"/>
        <item x="215"/>
        <item x="44"/>
        <item x="228"/>
        <item x="252"/>
        <item x="218"/>
        <item x="43"/>
        <item x="112"/>
        <item x="34"/>
        <item x="178"/>
        <item x="152"/>
        <item x="237"/>
        <item x="37"/>
        <item x="62"/>
        <item x="64"/>
        <item x="109"/>
        <item x="81"/>
        <item x="88"/>
        <item x="118"/>
        <item x="15"/>
        <item x="122"/>
        <item x="31"/>
        <item x="265"/>
        <item x="248"/>
        <item x="80"/>
        <item x="73"/>
        <item x="186"/>
        <item x="214"/>
        <item x="65"/>
        <item t="default"/>
      </items>
      <autoSortScope>
        <pivotArea dataOnly="0" outline="0" fieldPosition="0">
          <references count="1">
            <reference field="4294967294" count="1" selected="0">
              <x v="0"/>
            </reference>
          </references>
        </pivotArea>
      </autoSortScope>
    </pivotField>
    <pivotField dataField="1" numFmtId="164" showAll="0"/>
    <pivotField numFmtId="164" showAll="0"/>
    <pivotField numFmtId="2" showAll="0"/>
    <pivotField numFmtId="165" showAll="0"/>
    <pivotField numFmtId="165" showAll="0"/>
    <pivotField showAll="0" defaultSubtotal="0"/>
    <pivotField showAll="0" defaultSubtotal="0"/>
    <pivotField showAll="0" defaultSubtotal="0">
      <items count="5">
        <item x="0"/>
        <item x="1"/>
        <item x="2"/>
        <item x="3"/>
        <item x="4"/>
      </items>
    </pivotField>
  </pivotFields>
  <rowFields count="1">
    <field x="11"/>
  </rowFields>
  <rowItems count="3">
    <i>
      <x v="169"/>
    </i>
    <i>
      <x v="70"/>
    </i>
    <i>
      <x v="263"/>
    </i>
  </rowItems>
  <colItems count="1">
    <i/>
  </colItems>
  <dataFields count="1">
    <dataField name="Sum of Total Defect Qty" fld="12" baseField="0" baseItem="0" numFmtId="164"/>
  </dataFields>
  <formats count="1">
    <format dxfId="294">
      <pivotArea outline="0" collapsedLevelsAreSubtotals="1" fieldPosition="0"/>
    </format>
  </formats>
  <chartFormats count="4">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1" count="1" selected="0">
            <x v="70"/>
          </reference>
        </references>
      </pivotArea>
    </chartFormat>
    <chartFormat chart="6" format="4">
      <pivotArea type="data" outline="0" fieldPosition="0">
        <references count="2">
          <reference field="4294967294" count="1" selected="0">
            <x v="0"/>
          </reference>
          <reference field="11" count="1" selected="0">
            <x v="169"/>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7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07E60FA-2123-45DE-A115-74322890929C}" name="PivotTable13"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
  <location ref="A20:B46"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axis="axisRow" showAll="0">
      <items count="13">
        <item x="0"/>
        <item x="1"/>
        <item x="2"/>
        <item x="3"/>
        <item x="4"/>
        <item x="5"/>
        <item x="6"/>
        <item x="7"/>
        <item x="8"/>
        <item x="9"/>
        <item x="10"/>
        <item x="11"/>
        <item t="default"/>
      </items>
    </pivotField>
    <pivotField axis="axisRow" showAll="0">
      <items count="3">
        <item x="0"/>
        <item x="1"/>
        <item t="default"/>
      </items>
    </pivotField>
    <pivotField showAll="0"/>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dataField="1" numFmtId="164" showAll="0"/>
    <pivotField numFmtId="164" showAll="0"/>
    <pivotField numFmtId="2" showAll="0"/>
    <pivotField numFmtId="165"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2">
    <field x="2"/>
    <field x="1"/>
  </rowFields>
  <rowItems count="2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rowItems>
  <colItems count="1">
    <i/>
  </colItems>
  <dataFields count="1">
    <dataField name="Sum of Total Defect Qty" fld="12" baseField="0" baseItem="0"/>
  </dataFields>
  <formats count="1">
    <format dxfId="295">
      <pivotArea outline="0" collapsedLevelsAreSubtotals="1" fieldPosition="0"/>
    </format>
  </formats>
  <chartFormats count="2">
    <chartFormat chart="0" format="22" series="1">
      <pivotArea type="data" outline="0" fieldPosition="0">
        <references count="1">
          <reference field="4294967294" count="1" selected="0">
            <x v="0"/>
          </reference>
        </references>
      </pivotArea>
    </chartFormat>
    <chartFormat chart="4" format="5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6C3AFF6-3508-4CB4-83C5-C7D7335C45FF}" name="PivotTable15"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rowHeaderCaption="Defect_Type">
  <location ref="A77:C80" firstHeaderRow="0"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showAll="0"/>
    <pivotField showAll="0">
      <items count="8">
        <item x="2"/>
        <item x="1"/>
        <item x="3"/>
        <item m="1" x="6"/>
        <item x="0"/>
        <item x="4"/>
        <item x="5"/>
        <item t="default"/>
      </items>
    </pivotField>
    <pivotField showAll="0"/>
    <pivotField showAll="0"/>
    <pivotField showAll="0"/>
    <pivotField axis="axisRow" showAll="0">
      <items count="4">
        <item x="2"/>
        <item x="0"/>
        <item x="1"/>
        <item t="default"/>
      </items>
    </pivotField>
    <pivotField showAll="0"/>
    <pivotField showAll="0"/>
    <pivotField dataField="1" numFmtId="164" showAll="0"/>
    <pivotField numFmtId="164" showAll="0"/>
    <pivotField dataField="1" numFmtId="2" showAll="0"/>
    <pivotField numFmtId="165" showAll="0"/>
    <pivotField numFmtId="165" showAll="0"/>
    <pivotField showAll="0" defaultSubtotal="0"/>
    <pivotField showAll="0" defaultSubtotal="0"/>
    <pivotField showAll="0" defaultSubtotal="0">
      <items count="5">
        <item x="0"/>
        <item x="1"/>
        <item x="2"/>
        <item x="3"/>
        <item x="4"/>
      </items>
    </pivotField>
  </pivotFields>
  <rowFields count="1">
    <field x="9"/>
  </rowFields>
  <rowItems count="3">
    <i>
      <x/>
    </i>
    <i>
      <x v="1"/>
    </i>
    <i>
      <x v="2"/>
    </i>
  </rowItems>
  <colFields count="1">
    <field x="-2"/>
  </colFields>
  <colItems count="2">
    <i>
      <x/>
    </i>
    <i i="1">
      <x v="1"/>
    </i>
  </colItems>
  <dataFields count="2">
    <dataField name="Sum of Total Defect Qty" fld="12" baseField="0" baseItem="0"/>
    <dataField name="Sum of Total Downtime (Hours)" fld="14" baseField="0" baseItem="0" numFmtId="43"/>
  </dataFields>
  <formats count="2">
    <format dxfId="297">
      <pivotArea collapsedLevelsAreSubtotals="1" fieldPosition="0">
        <references count="1">
          <reference field="9" count="0"/>
        </references>
      </pivotArea>
    </format>
    <format dxfId="296">
      <pivotArea outline="0" collapsedLevelsAreSubtotals="1" fieldPosition="0">
        <references count="1">
          <reference field="4294967294" count="1" selected="0">
            <x v="1"/>
          </reference>
        </references>
      </pivotArea>
    </format>
  </formats>
  <chartFormats count="7">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9" count="1" selected="0">
            <x v="2"/>
          </reference>
        </references>
      </pivotArea>
    </chartFormat>
    <chartFormat chart="4" format="7">
      <pivotArea type="data" outline="0" fieldPosition="0">
        <references count="2">
          <reference field="4294967294" count="1" selected="0">
            <x v="1"/>
          </reference>
          <reference field="9" count="1" selected="0">
            <x v="1"/>
          </reference>
        </references>
      </pivotArea>
    </chartFormat>
    <chartFormat chart="4" format="8">
      <pivotArea type="data" outline="0" fieldPosition="0">
        <references count="2">
          <reference field="4294967294" count="1" selected="0">
            <x v="1"/>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1CD55F4-DA71-4745-8F10-88C562A7BBE1}" name="PivotTable11"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0">
  <location ref="A3:B8"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showAll="0"/>
    <pivotField showAll="0">
      <items count="8">
        <item x="2"/>
        <item x="1"/>
        <item x="3"/>
        <item m="1" x="6"/>
        <item x="0"/>
        <item x="4"/>
        <item x="5"/>
        <item t="default"/>
      </items>
    </pivotField>
    <pivotField showAll="0"/>
    <pivotField axis="axisRow" showAll="0" measureFilter="1" sortType="descending">
      <items count="23">
        <item x="1"/>
        <item x="9"/>
        <item x="21"/>
        <item x="20"/>
        <item x="6"/>
        <item x="8"/>
        <item x="4"/>
        <item x="7"/>
        <item x="3"/>
        <item x="16"/>
        <item x="2"/>
        <item x="12"/>
        <item x="0"/>
        <item x="13"/>
        <item x="10"/>
        <item x="19"/>
        <item x="18"/>
        <item x="15"/>
        <item x="14"/>
        <item x="11"/>
        <item x="17"/>
        <item x="5"/>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numFmtId="164" showAll="0"/>
    <pivotField numFmtId="164" showAll="0"/>
    <pivotField dataField="1"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5">
    <i>
      <x v="18"/>
    </i>
    <i>
      <x/>
    </i>
    <i>
      <x v="5"/>
    </i>
    <i>
      <x v="7"/>
    </i>
    <i>
      <x v="11"/>
    </i>
  </rowItems>
  <colItems count="1">
    <i/>
  </colItems>
  <dataFields count="1">
    <dataField name="Sum of Total Downtime (Hours)" fld="14" baseField="0" baseItem="0"/>
  </dataFields>
  <formats count="1">
    <format dxfId="29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4AF457A-11A6-44AB-8429-F4C147B0FF20}" name="PivotTable14" cacheId="4" applyNumberFormats="0" applyBorderFormats="0" applyFontFormats="0" applyPatternFormats="0" applyAlignmentFormats="0" applyWidthHeightFormats="1" dataCaption="Values" grandTotalCaption=" " updatedVersion="8" minRefreshableVersion="5" useAutoFormatting="1" rowGrandTotals="0" itemPrintTitles="1" createdVersion="8" indent="0" outline="1" outlineData="1" multipleFieldFilters="0" chartFormat="47" rowHeaderCaption="Category" colHeaderCaption="Defect Type">
  <location ref="A49:E56" firstHeaderRow="1" firstDataRow="2"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showAll="0"/>
    <pivotField axis="axisRow" showAll="0">
      <items count="8">
        <item x="2"/>
        <item x="1"/>
        <item x="3"/>
        <item m="1" x="6"/>
        <item x="4"/>
        <item x="5"/>
        <item x="0"/>
        <item t="default"/>
      </items>
    </pivotField>
    <pivotField showAll="0"/>
    <pivotField showAll="0"/>
    <pivotField showAll="0"/>
    <pivotField axis="axisCol"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64" showAll="0"/>
    <pivotField numFmtId="2"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i>
    <i>
      <x v="1"/>
    </i>
    <i>
      <x v="2"/>
    </i>
    <i>
      <x v="4"/>
    </i>
    <i>
      <x v="5"/>
    </i>
    <i>
      <x v="6"/>
    </i>
  </rowItems>
  <colFields count="1">
    <field x="9"/>
  </colFields>
  <colItems count="4">
    <i>
      <x v="1"/>
    </i>
    <i>
      <x/>
    </i>
    <i>
      <x v="2"/>
    </i>
    <i t="grand">
      <x/>
    </i>
  </colItems>
  <dataFields count="1">
    <dataField name="Sum of Total Defect Qty" fld="12" baseField="0" baseItem="0"/>
  </dataFields>
  <formats count="1">
    <format dxfId="299">
      <pivotArea outline="0" collapsedLevelsAreSubtotals="1" fieldPosition="0"/>
    </format>
  </formats>
  <chartFormats count="7">
    <chartFormat chart="5" format="0" series="1">
      <pivotArea type="data" outline="0" fieldPosition="0">
        <references count="2">
          <reference field="4294967294" count="1" selected="0">
            <x v="0"/>
          </reference>
          <reference field="9" count="1" selected="0">
            <x v="1"/>
          </reference>
        </references>
      </pivotArea>
    </chartFormat>
    <chartFormat chart="5" format="1" series="1">
      <pivotArea type="data" outline="0" fieldPosition="0">
        <references count="2">
          <reference field="4294967294" count="1" selected="0">
            <x v="0"/>
          </reference>
          <reference field="9" count="1" selected="0">
            <x v="0"/>
          </reference>
        </references>
      </pivotArea>
    </chartFormat>
    <chartFormat chart="5" format="2" series="1">
      <pivotArea type="data" outline="0" fieldPosition="0">
        <references count="2">
          <reference field="4294967294" count="1" selected="0">
            <x v="0"/>
          </reference>
          <reference field="9" count="1" selected="0">
            <x v="2"/>
          </reference>
        </references>
      </pivotArea>
    </chartFormat>
    <chartFormat chart="9" format="6" series="1">
      <pivotArea type="data" outline="0" fieldPosition="0">
        <references count="2">
          <reference field="4294967294" count="1" selected="0">
            <x v="0"/>
          </reference>
          <reference field="9" count="1" selected="0">
            <x v="1"/>
          </reference>
        </references>
      </pivotArea>
    </chartFormat>
    <chartFormat chart="9" format="7" series="1">
      <pivotArea type="data" outline="0" fieldPosition="0">
        <references count="2">
          <reference field="4294967294" count="1" selected="0">
            <x v="0"/>
          </reference>
          <reference field="9" count="1" selected="0">
            <x v="0"/>
          </reference>
        </references>
      </pivotArea>
    </chartFormat>
    <chartFormat chart="9" format="8" series="1">
      <pivotArea type="data" outline="0" fieldPosition="0">
        <references count="2">
          <reference field="4294967294" count="1" selected="0">
            <x v="0"/>
          </reference>
          <reference field="9" count="1" selected="0">
            <x v="2"/>
          </reference>
        </references>
      </pivotArea>
    </chartFormat>
    <chartFormat chart="9" format="9">
      <pivotArea type="data" outline="0" fieldPosition="0">
        <references count="3">
          <reference field="4294967294" count="1" selected="0">
            <x v="0"/>
          </reference>
          <reference field="5"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3DC4787-334A-4C01-A18C-D821B6BFD524}" name="PivotTable20"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6" rowHeaderCaption="Defect">
  <location ref="E107:F112" firstHeaderRow="1" firstDataRow="1" firstDataCol="1"/>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pivotField axis="axisRow" showAll="0" measureFilter="1" sortType="ascending">
      <items count="31">
        <item x="28"/>
        <item x="17"/>
        <item x="12"/>
        <item x="0"/>
        <item x="1"/>
        <item x="29"/>
        <item x="13"/>
        <item x="16"/>
        <item x="8"/>
        <item x="4"/>
        <item x="18"/>
        <item x="14"/>
        <item x="24"/>
        <item x="19"/>
        <item x="25"/>
        <item x="26"/>
        <item x="21"/>
        <item x="7"/>
        <item x="23"/>
        <item x="9"/>
        <item x="6"/>
        <item x="5"/>
        <item x="20"/>
        <item x="11"/>
        <item x="10"/>
        <item x="2"/>
        <item x="15"/>
        <item x="27"/>
        <item x="3"/>
        <item x="22"/>
        <item t="default"/>
      </items>
      <autoSortScope>
        <pivotArea dataOnly="0" outline="0" fieldPosition="0">
          <references count="1">
            <reference field="4294967294" count="1" selected="0">
              <x v="0"/>
            </reference>
          </references>
        </pivotArea>
      </autoSortScope>
    </pivotField>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numFmtId="164" showAll="0"/>
    <pivotField numFmtId="164" showAll="0"/>
    <pivotField dataField="1" numFmtId="2" showAll="0"/>
    <pivotField numFmtId="165" showAll="0"/>
    <pivotField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x="1"/>
        <item x="2"/>
        <item sd="0" x="3"/>
        <item sd="0" x="4"/>
      </items>
    </pivotField>
  </pivotFields>
  <rowFields count="1">
    <field x="4"/>
  </rowFields>
  <rowItems count="5">
    <i>
      <x v="4"/>
    </i>
    <i>
      <x v="6"/>
    </i>
    <i>
      <x v="26"/>
    </i>
    <i>
      <x v="3"/>
    </i>
    <i>
      <x v="24"/>
    </i>
  </rowItems>
  <colItems count="1">
    <i/>
  </colItems>
  <dataFields count="1">
    <dataField name="Sum of Total Downtime (Hours)" fld="14" baseField="0" baseItem="0"/>
  </dataFields>
  <formats count="1">
    <format dxfId="300">
      <pivotArea outline="0" collapsedLevelsAreSubtotals="1" fieldPosition="0"/>
    </format>
  </formats>
  <chartFormats count="2">
    <chartFormat chart="7" format="6"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8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9E8D095-9D1F-4270-8006-F9BA8443D9E5}" name="PivotTable18"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name="Distinct Count of Plant Location"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ply chain_copy (version 1).xlsb.xlsx!SupplierQuality">
        <x15:activeTabTopLevelEntity name="[SupplierQu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CCF9ACF-8423-4A57-9552-0D5958547F3F}"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Distinct Count of Vendor"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ply chain_copy (version 1).xlsb.xlsx!SupplierQuality">
        <x15:activeTabTopLevelEntity name="[SupplierQu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1232FF5-58C4-47C5-8A54-ED06BF98FA29}" name="PivotTable19"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Vendor">
  <location ref="A7:C8" firstHeaderRow="0" firstDataRow="1" firstDataCol="0"/>
  <pivotFields count="20">
    <pivotField numFmtId="14"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showAll="0"/>
    <pivotField showAll="0">
      <items count="3">
        <item x="0"/>
        <item x="1"/>
        <item t="default"/>
      </items>
    </pivotField>
    <pivotField showAll="0" measureFilter="1"/>
    <pivotField showAll="0"/>
    <pivotField showAll="0">
      <items count="8">
        <item x="2"/>
        <item x="1"/>
        <item x="3"/>
        <item m="1" x="6"/>
        <item x="0"/>
        <item x="4"/>
        <item x="5"/>
        <item t="default"/>
      </items>
    </pivotField>
    <pivotField showAll="0"/>
    <pivotField showAll="0"/>
    <pivotField showAll="0"/>
    <pivotField showAll="0">
      <items count="4">
        <item x="2"/>
        <item x="0"/>
        <item x="1"/>
        <item t="default"/>
      </items>
    </pivotField>
    <pivotField showAll="0"/>
    <pivotField showAll="0"/>
    <pivotField dataField="1" numFmtId="164" showAll="0"/>
    <pivotField numFmtId="164" showAll="0"/>
    <pivotField dataField="1" numFmtId="2" showAll="0"/>
    <pivotField numFmtId="165"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Sum of Total Downtime (Hours)" fld="14" baseField="0" baseItem="0" numFmtId="43"/>
    <dataField name="Sum of Total Defect Qty" fld="12" baseField="0" baseItem="0" numFmtId="168"/>
    <dataField name="Sum of Cost Implications" fld="16" baseField="0" baseItem="0" numFmtId="167"/>
  </dataFields>
  <formats count="4">
    <format dxfId="273">
      <pivotArea outline="0" collapsedLevelsAreSubtotals="1" fieldPosition="0">
        <references count="1">
          <reference field="4294967294" count="1" selected="0">
            <x v="0"/>
          </reference>
        </references>
      </pivotArea>
    </format>
    <format dxfId="272">
      <pivotArea outline="0" collapsedLevelsAreSubtotals="1" fieldPosition="0">
        <references count="1">
          <reference field="4294967294" count="1" selected="0">
            <x v="2"/>
          </reference>
        </references>
      </pivotArea>
    </format>
    <format dxfId="271">
      <pivotArea outline="0" fieldPosition="0">
        <references count="1">
          <reference field="4294967294" count="1">
            <x v="1"/>
          </reference>
        </references>
      </pivotArea>
    </format>
    <format dxfId="27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3"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27501F9-6104-40CE-A6A3-DB51822B5B8A}" sourceName="Category">
  <pivotTables>
    <pivotTable tabId="9" name="PivotTable21"/>
    <pivotTable tabId="11" name="PivotTable11"/>
    <pivotTable tabId="11" name="PivotTable12"/>
    <pivotTable tabId="11" name="PivotTable13"/>
    <pivotTable tabId="11" name="PivotTable14"/>
    <pivotTable tabId="9" name="Bottom 10 Downtime Vendors"/>
    <pivotTable tabId="9" name="Higest Defect"/>
    <pivotTable tabId="9" name="Highest_production_impact"/>
    <pivotTable tabId="9" name="PivotTable10"/>
    <pivotTable tabId="9" name="PivotTable9"/>
    <pivotTable tabId="9" name="Top 10 Downtime Vendors"/>
    <pivotTable tabId="9" name="PivotTable5"/>
    <pivotTable tabId="22" name="PivotTable19"/>
    <pivotTable tabId="9" name="PivotTable26"/>
    <pivotTable tabId="9" name="PivotTable27"/>
    <pivotTable tabId="9" name="PivotTable28"/>
    <pivotTable tabId="9" name="PivotTable29"/>
    <pivotTable tabId="11" name="PivotTable18"/>
    <pivotTable tabId="11" name="PivotTable20"/>
    <pivotTable tabId="11" name="PivotTable15"/>
    <pivotTable tabId="11" name="PivotTable16"/>
    <pivotTable tabId="11" name="PivotTable19"/>
  </pivotTables>
  <data>
    <tabular pivotCacheId="1856652302">
      <items count="7">
        <i x="2" s="1"/>
        <i x="1" s="1"/>
        <i x="3" s="1"/>
        <i x="0" s="1"/>
        <i x="4" s="1"/>
        <i x="5" s="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D99246-EE66-4844-ADF5-0E496A0B36DB}" sourceName="Year">
  <pivotTables>
    <pivotTable tabId="9" name="PivotTable21"/>
    <pivotTable tabId="11" name="PivotTable11"/>
    <pivotTable tabId="11" name="PivotTable12"/>
    <pivotTable tabId="11" name="PivotTable13"/>
    <pivotTable tabId="11" name="PivotTable14"/>
    <pivotTable tabId="9" name="Bottom 10 Downtime Vendors"/>
    <pivotTable tabId="9" name="Higest Defect"/>
    <pivotTable tabId="9" name="Highest_production_impact"/>
    <pivotTable tabId="9" name="PivotTable10"/>
    <pivotTable tabId="9" name="PivotTable9"/>
    <pivotTable tabId="9" name="Top 10 Downtime Vendors"/>
    <pivotTable tabId="9" name="PivotTable5"/>
    <pivotTable tabId="22" name="PivotTable19"/>
    <pivotTable tabId="9" name="PivotTable26"/>
    <pivotTable tabId="9" name="PivotTable27"/>
    <pivotTable tabId="9" name="PivotTable28"/>
    <pivotTable tabId="9" name="PivotTable29"/>
    <pivotTable tabId="11" name="PivotTable18"/>
    <pivotTable tabId="11" name="PivotTable20"/>
    <pivotTable tabId="11" name="PivotTable15"/>
    <pivotTable tabId="11" name="PivotTable16"/>
    <pivotTable tabId="11" name="PivotTable19"/>
  </pivotTables>
  <data>
    <tabular pivotCacheId="185665230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fect_Type" xr10:uid="{77CB4B9D-71CB-4DF4-924D-921B8CC58C66}" sourceName="Defect Type">
  <pivotTables>
    <pivotTable tabId="9" name="PivotTable9"/>
    <pivotTable tabId="11" name="PivotTable11"/>
    <pivotTable tabId="11" name="PivotTable12"/>
    <pivotTable tabId="11" name="PivotTable13"/>
    <pivotTable tabId="11" name="PivotTable14"/>
    <pivotTable tabId="9" name="Bottom 10 Downtime Vendors"/>
    <pivotTable tabId="9" name="Higest Defect"/>
    <pivotTable tabId="9" name="Highest_production_impact"/>
    <pivotTable tabId="9" name="PivotTable10"/>
    <pivotTable tabId="9" name="PivotTable21"/>
    <pivotTable tabId="9" name="Top 10 Downtime Vendors"/>
    <pivotTable tabId="9" name="PivotTable5"/>
    <pivotTable tabId="22" name="PivotTable19"/>
    <pivotTable tabId="9" name="PivotTable26"/>
    <pivotTable tabId="9" name="PivotTable27"/>
    <pivotTable tabId="9" name="PivotTable28"/>
    <pivotTable tabId="9" name="PivotTable29"/>
    <pivotTable tabId="11" name="PivotTable18"/>
    <pivotTable tabId="11" name="PivotTable20"/>
    <pivotTable tabId="11" name="PivotTable15"/>
    <pivotTable tabId="11" name="PivotTable16"/>
    <pivotTable tabId="11" name="PivotTable19"/>
  </pivotTables>
  <data>
    <tabular pivotCacheId="185665230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F77E768-A92A-4F75-8246-B64E405B13C0}" cache="Slicer_Category" caption="Category Slicer" columnCount="3" style="Slicer Style 10" rowHeight="241300"/>
  <slicer name="Defect Type 1" xr10:uid="{598F9679-D1C1-495C-9970-3BFECE50E93D}" cache="Slicer_Defect_Type" caption="Defect Type" columnCount="3" style="Slicer Style 1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CA0AF98-CD2C-4225-AE29-E5E6C641EA1B}" cache="Slicer_Category" caption="Category" startItem="1" rowHeight="241300"/>
  <slicer name="Year" xr10:uid="{EE37B07C-E733-4C75-92EF-EA7A7700717F}" cache="Slicer_Year" caption="Year" rowHeight="241300"/>
  <slicer name="Defect Type" xr10:uid="{9407FBE7-A7DB-431F-8B71-D7FCFA0FC9FA}" cache="Slicer_Defect_Type" caption="Defect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plierQuality" displayName="SupplierQuality" ref="A1:Q5226" totalsRowShown="0">
  <autoFilter ref="A1:Q5226" xr:uid="{00000000-0009-0000-0100-000001000000}"/>
  <sortState xmlns:xlrd2="http://schemas.microsoft.com/office/spreadsheetml/2017/richdata2" ref="A2:P5226">
    <sortCondition ref="A1:A5226"/>
  </sortState>
  <tableColumns count="17">
    <tableColumn id="1" xr3:uid="{00000000-0010-0000-0000-000001000000}" name="Date" dataDxfId="290"/>
    <tableColumn id="14" xr3:uid="{D8459C4F-4BD4-402A-AA84-7A97C9A3A140}" name="Month" dataDxfId="289">
      <calculatedColumnFormula>TEXT(SupplierQuality[[#This Row],[Date]],"mmm")</calculatedColumnFormula>
    </tableColumn>
    <tableColumn id="13" xr3:uid="{80EFB95C-B162-44A6-9AA6-4691BB87A3D1}" name="Year" dataDxfId="288">
      <calculatedColumnFormula>TEXT(SupplierQuality[[#This Row],[Date]],"yyyy")</calculatedColumnFormula>
    </tableColumn>
    <tableColumn id="3" xr3:uid="{00000000-0010-0000-0000-000003000000}" name="Vendor" dataDxfId="287"/>
    <tableColumn id="4" xr3:uid="{00000000-0010-0000-0000-000004000000}" name="Plant Location" dataDxfId="286"/>
    <tableColumn id="5" xr3:uid="{00000000-0010-0000-0000-000005000000}" name="Category" dataDxfId="285"/>
    <tableColumn id="6" xr3:uid="{00000000-0010-0000-0000-000006000000}" name="MaterialID"/>
    <tableColumn id="16" xr3:uid="{4AF61E43-8E2A-4E2E-B372-4F1BECCFEF25}" name="Material Type" dataDxfId="284">
      <calculatedColumnFormula>VLOOKUP(SupplierQuality[[#This Row],[MaterialID]],Table4[#All],2,0)</calculatedColumnFormula>
    </tableColumn>
    <tableColumn id="7" xr3:uid="{00000000-0010-0000-0000-000007000000}" name="Defect Type ID"/>
    <tableColumn id="17" xr3:uid="{759BA53C-9137-444A-BE56-2BDCC53C6470}" name="Defect Type" dataDxfId="283">
      <calculatedColumnFormula>_xlfn.XLOOKUP(SupplierQuality[[#This Row],[Defect Type ID]],Table5[ID],Table5[Defect Type],"Not found",0)</calculatedColumnFormula>
    </tableColumn>
    <tableColumn id="8" xr3:uid="{00000000-0010-0000-0000-000008000000}" name="DefectID"/>
    <tableColumn id="18" xr3:uid="{2C319F63-DADB-422C-AFD8-F4C317597DB8}" name="Defect" dataDxfId="282">
      <calculatedColumnFormula>_xlfn.XLOOKUP(SupplierQuality[[#This Row],[DefectID]],Table2[ID],Table2[Defect],"Not found",0)</calculatedColumnFormula>
    </tableColumn>
    <tableColumn id="9" xr3:uid="{00000000-0010-0000-0000-000009000000}" name="Total Defect Qty" dataDxfId="281" dataCellStyle="Comma"/>
    <tableColumn id="10" xr3:uid="{00000000-0010-0000-0000-00000A000000}" name="Total Downtime Minutes" dataDxfId="280" dataCellStyle="Comma"/>
    <tableColumn id="12" xr3:uid="{926A5723-F12C-4ABC-A6A4-8B5340F5B4D9}" name="Total Downtime (Hours)" dataDxfId="279" dataCellStyle="Comma">
      <calculatedColumnFormula>SupplierQuality[[#This Row],[Total Downtime Minutes]]/60</calculatedColumnFormula>
    </tableColumn>
    <tableColumn id="2" xr3:uid="{7AF9AADD-C893-4D80-B437-51CE787E40E2}" name="Unit Price" dataDxfId="278"/>
    <tableColumn id="11" xr3:uid="{F61DF88A-4A31-475F-A315-B9E828ED1551}" name="Cost Implications" dataDxfId="277">
      <calculatedColumnFormula>SupplierQuality[[#This Row],[Total Defect Qty]]*SupplierQuality[[#This Row],[Unit Price]]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DB9683E-2ECB-412D-AF2D-D2DDCAA16F10}" name="Table4" displayName="Table4" ref="A1:B23" totalsRowShown="0">
  <autoFilter ref="A1:B23" xr:uid="{EDB9683E-2ECB-412D-AF2D-D2DDCAA16F10}"/>
  <tableColumns count="2">
    <tableColumn id="2" xr3:uid="{A99C82AD-3A9B-4B86-8498-0E579687F53C}" name="ID"/>
    <tableColumn id="3" xr3:uid="{A1A3F34F-0DCA-44EB-A83C-BBA8E6CB979C}" name="Material Type" dataDxfId="27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213D4E2-2D34-49C0-B90E-FE5FC6E21B0D}" name="Table5" displayName="Table5" ref="A1:B4" totalsRowShown="0">
  <autoFilter ref="A1:B4" xr:uid="{1213D4E2-2D34-49C0-B90E-FE5FC6E21B0D}"/>
  <tableColumns count="2">
    <tableColumn id="1" xr3:uid="{A5FC6CF5-414C-43E0-AEDA-EA7B2C1ECA19}" name="Defect Type" dataDxfId="275"/>
    <tableColumn id="2" xr3:uid="{13816463-6D6A-4C87-B25C-7ADCCA4318D0}" name="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295A04-1361-409C-97C0-20F444AE0DBB}" name="Table2" displayName="Table2" ref="A1:B268" totalsRowShown="0">
  <autoFilter ref="A1:B268" xr:uid="{CD295A04-1361-409C-97C0-20F444AE0DBB}"/>
  <tableColumns count="2">
    <tableColumn id="1" xr3:uid="{F56EFC58-7720-4844-B275-0D15A045E60E}" name="Defect" dataDxfId="274"/>
    <tableColumn id="2" xr3:uid="{20DD2E51-894C-4596-9E90-CE8035B1750E}" name="ID"/>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E78A250-1893-41B7-BEB1-5CFFE32A8089}" sourceName="Date">
  <pivotTables>
    <pivotTable tabId="9" name="PivotTable9"/>
    <pivotTable tabId="11" name="PivotTable11"/>
    <pivotTable tabId="11" name="PivotTable12"/>
    <pivotTable tabId="11" name="PivotTable13"/>
    <pivotTable tabId="11" name="PivotTable14"/>
    <pivotTable tabId="9" name="Bottom 10 Downtime Vendors"/>
    <pivotTable tabId="9" name="Higest Defect"/>
    <pivotTable tabId="9" name="Highest_production_impact"/>
    <pivotTable tabId="9" name="PivotTable10"/>
    <pivotTable tabId="9" name="PivotTable21"/>
    <pivotTable tabId="9" name="Top 10 Downtime Vendors"/>
    <pivotTable tabId="9" name="PivotTable5"/>
    <pivotTable tabId="22" name="PivotTable19"/>
    <pivotTable tabId="9" name="PivotTable26"/>
    <pivotTable tabId="9" name="PivotTable27"/>
    <pivotTable tabId="9" name="PivotTable28"/>
    <pivotTable tabId="9" name="PivotTable29"/>
    <pivotTable tabId="11" name="PivotTable18"/>
    <pivotTable tabId="11" name="PivotTable20"/>
    <pivotTable tabId="11" name="PivotTable15"/>
    <pivotTable tabId="11" name="PivotTable16"/>
    <pivotTable tabId="11" name="PivotTable19"/>
  </pivotTables>
  <state minimalRefreshVersion="6" lastRefreshVersion="6" pivotCacheId="1856652302"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AE946614-10E1-44F3-B385-0AB2D57EED80}" cache="NativeTimeline_Date" caption="Date" level="0" selectionLevel="0" scrollPosition="2018-01-01T00:00:00" style="Timeline Style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34FB8AAF-361D-45B0-A349-9FB5FF889ED4}" cache="NativeTimeline_Date" caption="Date" level="0" selectionLevel="0" scrollPosition="2018-01-01T00:00:00" style="Timeline Style 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11/relationships/timeline" Target="../timelines/timeline2.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7.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10" Type="http://schemas.openxmlformats.org/officeDocument/2006/relationships/drawing" Target="../drawings/drawing8.xml"/><Relationship Id="rId4" Type="http://schemas.openxmlformats.org/officeDocument/2006/relationships/pivotTable" Target="../pivotTables/pivotTable18.xml"/><Relationship Id="rId9" Type="http://schemas.openxmlformats.org/officeDocument/2006/relationships/pivotTable" Target="../pivotTables/pivotTable2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B0D19-11EF-49C9-9576-2F1018CE96C2}">
  <dimension ref="A1"/>
  <sheetViews>
    <sheetView showGridLines="0" showRowColHeaders="0" topLeftCell="H1" zoomScaleNormal="100" workbookViewId="0">
      <selection activeCell="Y12" sqref="Y12"/>
    </sheetView>
  </sheetViews>
  <sheetFormatPr defaultRowHeight="15" x14ac:dyDescent="0.25"/>
  <cols>
    <col min="1" max="16384" width="9.140625" style="1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62577-8A76-4BEE-A667-810F6DD2BBB3}">
  <dimension ref="A1"/>
  <sheetViews>
    <sheetView showGridLines="0" showRowColHeaders="0" topLeftCell="J1" zoomScaleNormal="100" workbookViewId="0"/>
  </sheetViews>
  <sheetFormatPr defaultRowHeight="15" x14ac:dyDescent="0.25"/>
  <cols>
    <col min="1" max="16384" width="9.140625" style="14"/>
  </cols>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29E5-444C-4D25-9F87-C77B4F63D83C}">
  <dimension ref="A1:H115"/>
  <sheetViews>
    <sheetView topLeftCell="A76" workbookViewId="0">
      <selection activeCell="A90" sqref="A90:B95"/>
    </sheetView>
  </sheetViews>
  <sheetFormatPr defaultRowHeight="15" x14ac:dyDescent="0.25"/>
  <cols>
    <col min="1" max="1" width="22.28515625" bestFit="1" customWidth="1"/>
    <col min="2" max="2" width="16.28515625" bestFit="1" customWidth="1"/>
    <col min="3" max="3" width="8.140625" bestFit="1" customWidth="1"/>
    <col min="4" max="4" width="13.140625" bestFit="1" customWidth="1"/>
    <col min="5" max="5" width="29.28515625" bestFit="1" customWidth="1"/>
    <col min="6" max="6" width="35.42578125" bestFit="1" customWidth="1"/>
    <col min="7" max="7" width="30.28515625" bestFit="1" customWidth="1"/>
    <col min="8" max="8" width="31.28515625" bestFit="1" customWidth="1"/>
  </cols>
  <sheetData>
    <row r="1" spans="1:3" x14ac:dyDescent="0.25">
      <c r="A1" t="s">
        <v>689</v>
      </c>
    </row>
    <row r="2" spans="1:3" x14ac:dyDescent="0.25">
      <c r="A2">
        <v>318</v>
      </c>
    </row>
    <row r="4" spans="1:3" x14ac:dyDescent="0.25">
      <c r="A4" t="s">
        <v>690</v>
      </c>
    </row>
    <row r="5" spans="1:3" x14ac:dyDescent="0.25">
      <c r="A5">
        <v>30</v>
      </c>
    </row>
    <row r="8" spans="1:3" x14ac:dyDescent="0.25">
      <c r="A8" t="s">
        <v>662</v>
      </c>
      <c r="B8" t="s">
        <v>661</v>
      </c>
      <c r="C8" t="s">
        <v>664</v>
      </c>
    </row>
    <row r="9" spans="1:3" x14ac:dyDescent="0.25">
      <c r="A9" s="9">
        <v>215809.91666666692</v>
      </c>
      <c r="B9" s="16">
        <v>2597923557</v>
      </c>
      <c r="C9" s="15">
        <v>1269604539867</v>
      </c>
    </row>
    <row r="10" spans="1:3" x14ac:dyDescent="0.25">
      <c r="A10" s="9"/>
      <c r="B10" s="16"/>
      <c r="C10" s="15"/>
    </row>
    <row r="11" spans="1:3" x14ac:dyDescent="0.25">
      <c r="B11" s="7" t="s">
        <v>683</v>
      </c>
    </row>
    <row r="12" spans="1:3" x14ac:dyDescent="0.25">
      <c r="B12" t="s">
        <v>674</v>
      </c>
      <c r="C12" t="s">
        <v>666</v>
      </c>
    </row>
    <row r="13" spans="1:3" x14ac:dyDescent="0.25">
      <c r="A13" t="s">
        <v>662</v>
      </c>
      <c r="B13" s="13"/>
      <c r="C13" s="18">
        <v>0.2345039320319556</v>
      </c>
    </row>
    <row r="15" spans="1:3" x14ac:dyDescent="0.25">
      <c r="B15" s="7" t="s">
        <v>683</v>
      </c>
    </row>
    <row r="16" spans="1:3" x14ac:dyDescent="0.25">
      <c r="B16" t="s">
        <v>674</v>
      </c>
      <c r="C16" t="s">
        <v>666</v>
      </c>
    </row>
    <row r="17" spans="1:8" x14ac:dyDescent="0.25">
      <c r="A17" t="s">
        <v>664</v>
      </c>
      <c r="B17" s="13"/>
      <c r="C17" s="18">
        <v>0.23457988482574715</v>
      </c>
    </row>
    <row r="19" spans="1:8" x14ac:dyDescent="0.25">
      <c r="B19" s="7" t="s">
        <v>683</v>
      </c>
    </row>
    <row r="20" spans="1:8" x14ac:dyDescent="0.25">
      <c r="B20" t="s">
        <v>674</v>
      </c>
      <c r="C20" t="s">
        <v>666</v>
      </c>
    </row>
    <row r="21" spans="1:8" x14ac:dyDescent="0.25">
      <c r="A21" t="s">
        <v>661</v>
      </c>
      <c r="B21" s="13"/>
      <c r="C21" s="18">
        <v>0.23263118196317117</v>
      </c>
    </row>
    <row r="24" spans="1:8" x14ac:dyDescent="0.25">
      <c r="A24" s="7" t="s">
        <v>1</v>
      </c>
      <c r="B24" t="s">
        <v>662</v>
      </c>
      <c r="C24" t="s">
        <v>661</v>
      </c>
      <c r="D24" s="8"/>
      <c r="E24" s="9"/>
      <c r="F24" s="13"/>
      <c r="G24" s="9"/>
      <c r="H24" s="9"/>
    </row>
    <row r="25" spans="1:8" x14ac:dyDescent="0.25">
      <c r="A25" s="8" t="s">
        <v>253</v>
      </c>
      <c r="B25" s="10">
        <v>1164.8166666666666</v>
      </c>
      <c r="C25" s="11">
        <v>14719726</v>
      </c>
    </row>
    <row r="26" spans="1:8" x14ac:dyDescent="0.25">
      <c r="A26" s="8"/>
      <c r="B26" s="10"/>
      <c r="C26" s="11"/>
    </row>
    <row r="27" spans="1:8" x14ac:dyDescent="0.25">
      <c r="A27" s="8"/>
      <c r="B27" s="10"/>
      <c r="C27" s="11"/>
    </row>
    <row r="29" spans="1:8" x14ac:dyDescent="0.25">
      <c r="A29" s="7" t="s">
        <v>1</v>
      </c>
      <c r="B29" t="s">
        <v>662</v>
      </c>
      <c r="D29" s="7" t="s">
        <v>1</v>
      </c>
      <c r="E29" t="s">
        <v>662</v>
      </c>
    </row>
    <row r="30" spans="1:8" x14ac:dyDescent="0.25">
      <c r="A30" s="8" t="s">
        <v>142</v>
      </c>
      <c r="B30" s="10">
        <v>1064.5500000000002</v>
      </c>
      <c r="D30" s="8" t="s">
        <v>219</v>
      </c>
      <c r="E30" s="10">
        <v>309.01666666666665</v>
      </c>
    </row>
    <row r="31" spans="1:8" x14ac:dyDescent="0.25">
      <c r="A31" s="8" t="s">
        <v>140</v>
      </c>
      <c r="B31" s="10">
        <v>1064.7833333333333</v>
      </c>
      <c r="D31" s="8" t="s">
        <v>214</v>
      </c>
      <c r="E31" s="10">
        <v>305.5</v>
      </c>
    </row>
    <row r="32" spans="1:8" x14ac:dyDescent="0.25">
      <c r="A32" s="8" t="s">
        <v>252</v>
      </c>
      <c r="B32" s="10">
        <v>1069.8499999999997</v>
      </c>
      <c r="D32" s="8" t="s">
        <v>271</v>
      </c>
      <c r="E32" s="10">
        <v>305.45</v>
      </c>
    </row>
    <row r="33" spans="1:5" x14ac:dyDescent="0.25">
      <c r="A33" s="8" t="s">
        <v>215</v>
      </c>
      <c r="B33" s="10">
        <v>1074.4000000000001</v>
      </c>
      <c r="D33" s="8" t="s">
        <v>331</v>
      </c>
      <c r="E33" s="10">
        <v>302.63333333333327</v>
      </c>
    </row>
    <row r="34" spans="1:5" x14ac:dyDescent="0.25">
      <c r="A34" s="8" t="s">
        <v>228</v>
      </c>
      <c r="B34" s="10">
        <v>1102.8499999999999</v>
      </c>
      <c r="D34" s="8" t="s">
        <v>85</v>
      </c>
      <c r="E34" s="10">
        <v>302.26666666666671</v>
      </c>
    </row>
    <row r="35" spans="1:5" x14ac:dyDescent="0.25">
      <c r="A35" s="8" t="s">
        <v>168</v>
      </c>
      <c r="B35" s="10">
        <v>1105.6500000000001</v>
      </c>
      <c r="D35" s="8" t="s">
        <v>241</v>
      </c>
      <c r="E35" s="10">
        <v>286.03333333333336</v>
      </c>
    </row>
    <row r="36" spans="1:5" x14ac:dyDescent="0.25">
      <c r="A36" s="8" t="s">
        <v>212</v>
      </c>
      <c r="B36" s="10">
        <v>1106.2166666666667</v>
      </c>
      <c r="D36" s="8" t="s">
        <v>337</v>
      </c>
      <c r="E36" s="10">
        <v>283.78333333333336</v>
      </c>
    </row>
    <row r="37" spans="1:5" x14ac:dyDescent="0.25">
      <c r="A37" s="8" t="s">
        <v>152</v>
      </c>
      <c r="B37" s="10">
        <v>1134.1499999999999</v>
      </c>
      <c r="D37" s="8" t="s">
        <v>244</v>
      </c>
      <c r="E37" s="10">
        <v>269.61666666666667</v>
      </c>
    </row>
    <row r="38" spans="1:5" x14ac:dyDescent="0.25">
      <c r="A38" s="8" t="s">
        <v>295</v>
      </c>
      <c r="B38" s="10">
        <v>1143.5666666666666</v>
      </c>
      <c r="D38" s="8" t="s">
        <v>341</v>
      </c>
      <c r="E38" s="10">
        <v>266.2166666666667</v>
      </c>
    </row>
    <row r="39" spans="1:5" x14ac:dyDescent="0.25">
      <c r="A39" s="8" t="s">
        <v>253</v>
      </c>
      <c r="B39" s="10">
        <v>1164.8166666666666</v>
      </c>
      <c r="D39" s="8" t="s">
        <v>101</v>
      </c>
      <c r="E39" s="10">
        <v>239.78333333333336</v>
      </c>
    </row>
    <row r="40" spans="1:5" x14ac:dyDescent="0.25">
      <c r="A40" s="8"/>
      <c r="B40" s="10"/>
      <c r="D40" s="8"/>
      <c r="E40" s="10"/>
    </row>
    <row r="41" spans="1:5" x14ac:dyDescent="0.25">
      <c r="A41" s="8"/>
      <c r="B41" s="9"/>
      <c r="C41" s="13"/>
    </row>
    <row r="42" spans="1:5" x14ac:dyDescent="0.25">
      <c r="A42" s="8"/>
      <c r="B42" s="9"/>
      <c r="C42" s="13"/>
    </row>
    <row r="43" spans="1:5" x14ac:dyDescent="0.25">
      <c r="A43" s="8"/>
      <c r="B43" s="9"/>
      <c r="C43" s="13"/>
    </row>
    <row r="44" spans="1:5" x14ac:dyDescent="0.25">
      <c r="A44" s="7" t="s">
        <v>1</v>
      </c>
      <c r="B44" t="s">
        <v>661</v>
      </c>
    </row>
    <row r="45" spans="1:5" x14ac:dyDescent="0.25">
      <c r="A45" s="8" t="s">
        <v>113</v>
      </c>
      <c r="B45" s="17">
        <v>15136374</v>
      </c>
    </row>
    <row r="46" spans="1:5" x14ac:dyDescent="0.25">
      <c r="A46" s="8" t="s">
        <v>253</v>
      </c>
      <c r="B46" s="17">
        <v>14719726</v>
      </c>
    </row>
    <row r="47" spans="1:5" x14ac:dyDescent="0.25">
      <c r="A47" s="8" t="s">
        <v>159</v>
      </c>
      <c r="B47" s="17">
        <v>14206469</v>
      </c>
    </row>
    <row r="48" spans="1:5" x14ac:dyDescent="0.25">
      <c r="A48" s="8" t="s">
        <v>332</v>
      </c>
      <c r="B48" s="17">
        <v>13824814</v>
      </c>
    </row>
    <row r="49" spans="1:5" x14ac:dyDescent="0.25">
      <c r="A49" s="8" t="s">
        <v>295</v>
      </c>
      <c r="B49" s="17">
        <v>13668433</v>
      </c>
    </row>
    <row r="50" spans="1:5" x14ac:dyDescent="0.25">
      <c r="A50" s="8" t="s">
        <v>139</v>
      </c>
      <c r="B50" s="17">
        <v>13570517</v>
      </c>
    </row>
    <row r="51" spans="1:5" x14ac:dyDescent="0.25">
      <c r="A51" s="8" t="s">
        <v>144</v>
      </c>
      <c r="B51" s="17">
        <v>13327431</v>
      </c>
    </row>
    <row r="52" spans="1:5" x14ac:dyDescent="0.25">
      <c r="A52" s="8" t="s">
        <v>252</v>
      </c>
      <c r="B52" s="17">
        <v>13296152</v>
      </c>
    </row>
    <row r="53" spans="1:5" x14ac:dyDescent="0.25">
      <c r="A53" s="8" t="s">
        <v>152</v>
      </c>
      <c r="B53" s="17">
        <v>13232504</v>
      </c>
    </row>
    <row r="54" spans="1:5" x14ac:dyDescent="0.25">
      <c r="A54" s="8" t="s">
        <v>140</v>
      </c>
      <c r="B54" s="17">
        <v>13215947</v>
      </c>
    </row>
    <row r="59" spans="1:5" x14ac:dyDescent="0.25">
      <c r="A59" s="8"/>
      <c r="B59" s="10"/>
      <c r="D59" s="8"/>
      <c r="E59" s="10"/>
    </row>
    <row r="62" spans="1:5" ht="13.5" customHeight="1" x14ac:dyDescent="0.25"/>
    <row r="64" spans="1:5" x14ac:dyDescent="0.25">
      <c r="A64" s="7" t="s">
        <v>385</v>
      </c>
      <c r="B64" t="s">
        <v>686</v>
      </c>
    </row>
    <row r="66" spans="1:2" x14ac:dyDescent="0.25">
      <c r="A66" s="7" t="s">
        <v>1</v>
      </c>
      <c r="B66" t="s">
        <v>664</v>
      </c>
    </row>
    <row r="67" spans="1:2" x14ac:dyDescent="0.25">
      <c r="A67" s="8" t="s">
        <v>152</v>
      </c>
      <c r="B67" s="4">
        <v>6669022820</v>
      </c>
    </row>
    <row r="68" spans="1:2" x14ac:dyDescent="0.25">
      <c r="A68" s="8" t="s">
        <v>159</v>
      </c>
      <c r="B68" s="4">
        <v>6858539129</v>
      </c>
    </row>
    <row r="69" spans="1:2" x14ac:dyDescent="0.25">
      <c r="A69" s="8" t="s">
        <v>253</v>
      </c>
      <c r="B69" s="4">
        <v>6935612472</v>
      </c>
    </row>
    <row r="70" spans="1:2" x14ac:dyDescent="0.25">
      <c r="A70" s="8" t="s">
        <v>144</v>
      </c>
      <c r="B70" s="4">
        <v>7050494414</v>
      </c>
    </row>
    <row r="71" spans="1:2" x14ac:dyDescent="0.25">
      <c r="A71" s="8" t="s">
        <v>113</v>
      </c>
      <c r="B71" s="4">
        <v>7326008394</v>
      </c>
    </row>
    <row r="76" spans="1:2" x14ac:dyDescent="0.25">
      <c r="A76" s="7" t="s">
        <v>1</v>
      </c>
      <c r="B76" t="s">
        <v>662</v>
      </c>
    </row>
    <row r="77" spans="1:2" x14ac:dyDescent="0.25">
      <c r="A77" s="8" t="s">
        <v>253</v>
      </c>
      <c r="B77" s="9"/>
    </row>
    <row r="78" spans="1:2" x14ac:dyDescent="0.25">
      <c r="A78" s="12" t="s">
        <v>14</v>
      </c>
      <c r="B78" s="9">
        <v>445.95</v>
      </c>
    </row>
    <row r="79" spans="1:2" x14ac:dyDescent="0.25">
      <c r="A79" s="12" t="s">
        <v>17</v>
      </c>
      <c r="B79" s="9">
        <v>368.66666666666663</v>
      </c>
    </row>
    <row r="80" spans="1:2" x14ac:dyDescent="0.25">
      <c r="A80" s="12" t="s">
        <v>24</v>
      </c>
      <c r="B80" s="9">
        <v>224.86666666666665</v>
      </c>
    </row>
    <row r="81" spans="1:2" x14ac:dyDescent="0.25">
      <c r="A81" s="12" t="s">
        <v>42</v>
      </c>
      <c r="B81" s="9">
        <v>100.16666666666666</v>
      </c>
    </row>
    <row r="82" spans="1:2" x14ac:dyDescent="0.25">
      <c r="A82" s="12" t="s">
        <v>75</v>
      </c>
      <c r="B82" s="9">
        <v>25.166666666666668</v>
      </c>
    </row>
    <row r="90" spans="1:2" x14ac:dyDescent="0.25">
      <c r="A90" s="7" t="s">
        <v>688</v>
      </c>
      <c r="B90" t="s">
        <v>687</v>
      </c>
    </row>
    <row r="91" spans="1:2" x14ac:dyDescent="0.25">
      <c r="A91" s="8" t="s">
        <v>32</v>
      </c>
      <c r="B91" s="11">
        <v>199</v>
      </c>
    </row>
    <row r="92" spans="1:2" x14ac:dyDescent="0.25">
      <c r="A92" s="8" t="s">
        <v>21</v>
      </c>
      <c r="B92" s="11">
        <v>198</v>
      </c>
    </row>
    <row r="93" spans="1:2" x14ac:dyDescent="0.25">
      <c r="A93" s="8" t="s">
        <v>74</v>
      </c>
      <c r="B93" s="11">
        <v>194</v>
      </c>
    </row>
    <row r="94" spans="1:2" x14ac:dyDescent="0.25">
      <c r="A94" s="8" t="s">
        <v>58</v>
      </c>
      <c r="B94" s="11">
        <v>194</v>
      </c>
    </row>
    <row r="95" spans="1:2" x14ac:dyDescent="0.25">
      <c r="A95" s="8" t="s">
        <v>64</v>
      </c>
      <c r="B95" s="11">
        <v>188</v>
      </c>
    </row>
    <row r="113" spans="1:3" x14ac:dyDescent="0.25">
      <c r="B113" s="7" t="s">
        <v>683</v>
      </c>
    </row>
    <row r="114" spans="1:3" x14ac:dyDescent="0.25">
      <c r="B114" t="s">
        <v>674</v>
      </c>
      <c r="C114" t="s">
        <v>666</v>
      </c>
    </row>
    <row r="115" spans="1:3" x14ac:dyDescent="0.25">
      <c r="A115" t="s">
        <v>662</v>
      </c>
      <c r="B115" s="13"/>
      <c r="C115" s="13">
        <v>0.2345039320319556</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AD4F0-4580-476E-96C7-9C357DCBBC83}">
  <dimension ref="A3:F112"/>
  <sheetViews>
    <sheetView tabSelected="1" topLeftCell="A57" workbookViewId="0">
      <selection activeCell="D73" sqref="D73"/>
    </sheetView>
  </sheetViews>
  <sheetFormatPr defaultRowHeight="15" x14ac:dyDescent="0.25"/>
  <cols>
    <col min="1" max="1" width="11.42578125" bestFit="1" customWidth="1"/>
    <col min="2" max="2" width="22.28515625" bestFit="1" customWidth="1"/>
    <col min="3" max="3" width="29.28515625" bestFit="1" customWidth="1"/>
    <col min="4" max="4" width="19.140625" bestFit="1" customWidth="1"/>
    <col min="5" max="5" width="15.28515625" bestFit="1" customWidth="1"/>
    <col min="6" max="6" width="29.28515625" bestFit="1" customWidth="1"/>
    <col min="7" max="7" width="13.85546875" bestFit="1" customWidth="1"/>
    <col min="8" max="10" width="15.28515625" bestFit="1" customWidth="1"/>
    <col min="11" max="17" width="14.28515625" bestFit="1" customWidth="1"/>
    <col min="18" max="18" width="16.5703125" bestFit="1" customWidth="1"/>
    <col min="19" max="23" width="14.28515625" bestFit="1" customWidth="1"/>
    <col min="24" max="24" width="16.85546875" bestFit="1" customWidth="1"/>
  </cols>
  <sheetData>
    <row r="3" spans="1:3" x14ac:dyDescent="0.25">
      <c r="A3" s="7" t="s">
        <v>660</v>
      </c>
      <c r="B3" t="s">
        <v>662</v>
      </c>
    </row>
    <row r="4" spans="1:3" x14ac:dyDescent="0.25">
      <c r="A4" s="8" t="s">
        <v>366</v>
      </c>
      <c r="B4" s="9">
        <v>10440.550000000001</v>
      </c>
    </row>
    <row r="5" spans="1:3" x14ac:dyDescent="0.25">
      <c r="A5" s="8" t="s">
        <v>372</v>
      </c>
      <c r="B5" s="9">
        <v>10334.183333333334</v>
      </c>
    </row>
    <row r="6" spans="1:3" x14ac:dyDescent="0.25">
      <c r="A6" s="8" t="s">
        <v>380</v>
      </c>
      <c r="B6" s="9">
        <v>10268.666666666675</v>
      </c>
    </row>
    <row r="7" spans="1:3" x14ac:dyDescent="0.25">
      <c r="A7" s="8" t="s">
        <v>375</v>
      </c>
      <c r="B7" s="9">
        <v>10235.050000000001</v>
      </c>
    </row>
    <row r="8" spans="1:3" x14ac:dyDescent="0.25">
      <c r="A8" s="8" t="s">
        <v>370</v>
      </c>
      <c r="B8" s="9">
        <v>10097.599999999999</v>
      </c>
    </row>
    <row r="9" spans="1:3" x14ac:dyDescent="0.25">
      <c r="A9" s="8"/>
      <c r="B9" s="9"/>
    </row>
    <row r="10" spans="1:3" x14ac:dyDescent="0.25">
      <c r="A10" s="8"/>
      <c r="B10" s="9"/>
    </row>
    <row r="12" spans="1:3" x14ac:dyDescent="0.25">
      <c r="A12" s="7" t="s">
        <v>660</v>
      </c>
      <c r="B12" t="s">
        <v>661</v>
      </c>
      <c r="C12" t="s">
        <v>662</v>
      </c>
    </row>
    <row r="13" spans="1:3" x14ac:dyDescent="0.25">
      <c r="A13" s="8" t="s">
        <v>366</v>
      </c>
      <c r="B13" s="17">
        <v>124119870</v>
      </c>
      <c r="C13" s="11">
        <v>10440.550000000001</v>
      </c>
    </row>
    <row r="14" spans="1:3" x14ac:dyDescent="0.25">
      <c r="A14" s="8" t="s">
        <v>380</v>
      </c>
      <c r="B14" s="17">
        <v>119789297</v>
      </c>
      <c r="C14" s="11">
        <v>10268.666666666675</v>
      </c>
    </row>
    <row r="15" spans="1:3" x14ac:dyDescent="0.25">
      <c r="A15" s="8" t="s">
        <v>370</v>
      </c>
      <c r="B15" s="17">
        <v>118341964</v>
      </c>
      <c r="C15" s="11">
        <v>10097.599999999999</v>
      </c>
    </row>
    <row r="16" spans="1:3" x14ac:dyDescent="0.25">
      <c r="A16" s="8" t="s">
        <v>375</v>
      </c>
      <c r="B16" s="17">
        <v>118238929</v>
      </c>
      <c r="C16" s="11">
        <v>10235.050000000001</v>
      </c>
    </row>
    <row r="17" spans="1:3" x14ac:dyDescent="0.25">
      <c r="A17" s="8" t="s">
        <v>372</v>
      </c>
      <c r="B17" s="17">
        <v>117551162</v>
      </c>
      <c r="C17" s="11">
        <v>10334.183333333334</v>
      </c>
    </row>
    <row r="20" spans="1:3" x14ac:dyDescent="0.25">
      <c r="A20" s="7" t="s">
        <v>660</v>
      </c>
      <c r="B20" t="s">
        <v>661</v>
      </c>
    </row>
    <row r="21" spans="1:3" x14ac:dyDescent="0.25">
      <c r="A21" s="8" t="s">
        <v>674</v>
      </c>
      <c r="B21" s="9">
        <v>1163615190</v>
      </c>
    </row>
    <row r="22" spans="1:3" x14ac:dyDescent="0.25">
      <c r="A22" s="12" t="s">
        <v>673</v>
      </c>
      <c r="B22" s="9">
        <v>102040549</v>
      </c>
    </row>
    <row r="23" spans="1:3" x14ac:dyDescent="0.25">
      <c r="A23" s="12" t="s">
        <v>672</v>
      </c>
      <c r="B23" s="9">
        <v>101721191</v>
      </c>
    </row>
    <row r="24" spans="1:3" x14ac:dyDescent="0.25">
      <c r="A24" s="12" t="s">
        <v>677</v>
      </c>
      <c r="B24" s="9">
        <v>141323090</v>
      </c>
    </row>
    <row r="25" spans="1:3" x14ac:dyDescent="0.25">
      <c r="A25" s="12" t="s">
        <v>676</v>
      </c>
      <c r="B25" s="9">
        <v>114515497</v>
      </c>
    </row>
    <row r="26" spans="1:3" x14ac:dyDescent="0.25">
      <c r="A26" s="12" t="s">
        <v>671</v>
      </c>
      <c r="B26" s="9">
        <v>51075556</v>
      </c>
    </row>
    <row r="27" spans="1:3" x14ac:dyDescent="0.25">
      <c r="A27" s="12" t="s">
        <v>678</v>
      </c>
      <c r="B27" s="9">
        <v>74114172</v>
      </c>
    </row>
    <row r="28" spans="1:3" x14ac:dyDescent="0.25">
      <c r="A28" s="12" t="s">
        <v>675</v>
      </c>
      <c r="B28" s="9">
        <v>53123839</v>
      </c>
    </row>
    <row r="29" spans="1:3" x14ac:dyDescent="0.25">
      <c r="A29" s="12" t="s">
        <v>670</v>
      </c>
      <c r="B29" s="9">
        <v>72589434</v>
      </c>
    </row>
    <row r="30" spans="1:3" x14ac:dyDescent="0.25">
      <c r="A30" s="12" t="s">
        <v>669</v>
      </c>
      <c r="B30" s="9">
        <v>103205473</v>
      </c>
    </row>
    <row r="31" spans="1:3" x14ac:dyDescent="0.25">
      <c r="A31" s="12" t="s">
        <v>668</v>
      </c>
      <c r="B31" s="9">
        <v>121617772</v>
      </c>
    </row>
    <row r="32" spans="1:3" x14ac:dyDescent="0.25">
      <c r="A32" s="12" t="s">
        <v>667</v>
      </c>
      <c r="B32" s="9">
        <v>128778280</v>
      </c>
    </row>
    <row r="33" spans="1:2" x14ac:dyDescent="0.25">
      <c r="A33" s="12" t="s">
        <v>665</v>
      </c>
      <c r="B33" s="9">
        <v>99510337</v>
      </c>
    </row>
    <row r="34" spans="1:2" x14ac:dyDescent="0.25">
      <c r="A34" s="8" t="s">
        <v>666</v>
      </c>
      <c r="B34" s="9">
        <v>1434308367</v>
      </c>
    </row>
    <row r="35" spans="1:2" x14ac:dyDescent="0.25">
      <c r="A35" s="12" t="s">
        <v>673</v>
      </c>
      <c r="B35" s="9">
        <v>111904026</v>
      </c>
    </row>
    <row r="36" spans="1:2" x14ac:dyDescent="0.25">
      <c r="A36" s="12" t="s">
        <v>672</v>
      </c>
      <c r="B36" s="9">
        <v>93596442</v>
      </c>
    </row>
    <row r="37" spans="1:2" x14ac:dyDescent="0.25">
      <c r="A37" s="12" t="s">
        <v>677</v>
      </c>
      <c r="B37" s="9">
        <v>142031346</v>
      </c>
    </row>
    <row r="38" spans="1:2" x14ac:dyDescent="0.25">
      <c r="A38" s="12" t="s">
        <v>676</v>
      </c>
      <c r="B38" s="9">
        <v>103153516</v>
      </c>
    </row>
    <row r="39" spans="1:2" x14ac:dyDescent="0.25">
      <c r="A39" s="12" t="s">
        <v>671</v>
      </c>
      <c r="B39" s="9">
        <v>85946683</v>
      </c>
    </row>
    <row r="40" spans="1:2" x14ac:dyDescent="0.25">
      <c r="A40" s="12" t="s">
        <v>678</v>
      </c>
      <c r="B40" s="9">
        <v>97702215</v>
      </c>
    </row>
    <row r="41" spans="1:2" x14ac:dyDescent="0.25">
      <c r="A41" s="12" t="s">
        <v>675</v>
      </c>
      <c r="B41" s="9">
        <v>75577470</v>
      </c>
    </row>
    <row r="42" spans="1:2" x14ac:dyDescent="0.25">
      <c r="A42" s="12" t="s">
        <v>670</v>
      </c>
      <c r="B42" s="9">
        <v>116722811</v>
      </c>
    </row>
    <row r="43" spans="1:2" x14ac:dyDescent="0.25">
      <c r="A43" s="12" t="s">
        <v>669</v>
      </c>
      <c r="B43" s="9">
        <v>154388127</v>
      </c>
    </row>
    <row r="44" spans="1:2" x14ac:dyDescent="0.25">
      <c r="A44" s="12" t="s">
        <v>668</v>
      </c>
      <c r="B44" s="9">
        <v>224444646</v>
      </c>
    </row>
    <row r="45" spans="1:2" x14ac:dyDescent="0.25">
      <c r="A45" s="12" t="s">
        <v>667</v>
      </c>
      <c r="B45" s="9">
        <v>122908049</v>
      </c>
    </row>
    <row r="46" spans="1:2" x14ac:dyDescent="0.25">
      <c r="A46" s="12" t="s">
        <v>665</v>
      </c>
      <c r="B46" s="9">
        <v>105933036</v>
      </c>
    </row>
    <row r="49" spans="1:5" x14ac:dyDescent="0.25">
      <c r="A49" s="7" t="s">
        <v>661</v>
      </c>
      <c r="B49" s="7" t="s">
        <v>385</v>
      </c>
    </row>
    <row r="50" spans="1:5" x14ac:dyDescent="0.25">
      <c r="A50" s="7" t="s">
        <v>3</v>
      </c>
      <c r="B50" t="s">
        <v>386</v>
      </c>
      <c r="C50" t="s">
        <v>388</v>
      </c>
      <c r="D50" t="s">
        <v>387</v>
      </c>
      <c r="E50" t="s">
        <v>685</v>
      </c>
    </row>
    <row r="51" spans="1:5" x14ac:dyDescent="0.25">
      <c r="A51" s="8" t="s">
        <v>75</v>
      </c>
      <c r="B51" s="9">
        <v>28716060</v>
      </c>
      <c r="C51" s="9">
        <v>36321992</v>
      </c>
      <c r="D51" s="9">
        <v>27643857</v>
      </c>
      <c r="E51" s="9">
        <v>92681909</v>
      </c>
    </row>
    <row r="52" spans="1:5" x14ac:dyDescent="0.25">
      <c r="A52" s="8" t="s">
        <v>42</v>
      </c>
      <c r="B52" s="9">
        <v>66092170</v>
      </c>
      <c r="C52" s="9">
        <v>66082935</v>
      </c>
      <c r="D52" s="9">
        <v>64402483</v>
      </c>
      <c r="E52" s="9">
        <v>196577588</v>
      </c>
    </row>
    <row r="53" spans="1:5" x14ac:dyDescent="0.25">
      <c r="A53" s="8" t="s">
        <v>17</v>
      </c>
      <c r="B53" s="9">
        <v>221209174</v>
      </c>
      <c r="C53" s="9">
        <v>242404305</v>
      </c>
      <c r="D53" s="9">
        <v>235058025</v>
      </c>
      <c r="E53" s="9">
        <v>698671504</v>
      </c>
    </row>
    <row r="54" spans="1:5" x14ac:dyDescent="0.25">
      <c r="A54" s="8" t="s">
        <v>14</v>
      </c>
      <c r="B54" s="9">
        <v>303545291</v>
      </c>
      <c r="C54" s="9">
        <v>247475335</v>
      </c>
      <c r="D54" s="9">
        <v>269818049</v>
      </c>
      <c r="E54" s="9">
        <v>820838675</v>
      </c>
    </row>
    <row r="55" spans="1:5" x14ac:dyDescent="0.25">
      <c r="A55" s="8" t="s">
        <v>24</v>
      </c>
      <c r="B55" s="9">
        <v>136123433</v>
      </c>
      <c r="C55" s="9">
        <v>161059552</v>
      </c>
      <c r="D55" s="9">
        <v>146586712</v>
      </c>
      <c r="E55" s="9">
        <v>443769697</v>
      </c>
    </row>
    <row r="56" spans="1:5" x14ac:dyDescent="0.25">
      <c r="A56" s="8" t="s">
        <v>691</v>
      </c>
      <c r="B56" s="9">
        <v>117042566</v>
      </c>
      <c r="C56" s="9">
        <v>117326893</v>
      </c>
      <c r="D56" s="9">
        <v>111014725</v>
      </c>
      <c r="E56" s="9">
        <v>345384184</v>
      </c>
    </row>
    <row r="77" spans="1:3" x14ac:dyDescent="0.25">
      <c r="A77" s="7" t="s">
        <v>684</v>
      </c>
      <c r="B77" t="s">
        <v>661</v>
      </c>
      <c r="C77" t="s">
        <v>662</v>
      </c>
    </row>
    <row r="78" spans="1:3" x14ac:dyDescent="0.25">
      <c r="A78" s="8" t="s">
        <v>388</v>
      </c>
      <c r="B78" s="11">
        <v>870671012</v>
      </c>
      <c r="C78" s="9">
        <v>70732.949999999939</v>
      </c>
    </row>
    <row r="79" spans="1:3" x14ac:dyDescent="0.25">
      <c r="A79" s="8" t="s">
        <v>386</v>
      </c>
      <c r="B79" s="11">
        <v>872728694</v>
      </c>
      <c r="C79" s="9">
        <v>71984.149999999965</v>
      </c>
    </row>
    <row r="80" spans="1:3" x14ac:dyDescent="0.25">
      <c r="A80" s="8" t="s">
        <v>387</v>
      </c>
      <c r="B80" s="11">
        <v>854523851</v>
      </c>
      <c r="C80" s="9">
        <v>73092.816666666651</v>
      </c>
    </row>
    <row r="84" spans="1:4" x14ac:dyDescent="0.25">
      <c r="A84" s="7" t="s">
        <v>389</v>
      </c>
      <c r="B84" t="s">
        <v>661</v>
      </c>
    </row>
    <row r="85" spans="1:4" x14ac:dyDescent="0.25">
      <c r="A85" s="8" t="s">
        <v>445</v>
      </c>
      <c r="B85" s="11">
        <v>13300726</v>
      </c>
    </row>
    <row r="86" spans="1:4" x14ac:dyDescent="0.25">
      <c r="A86" s="8" t="s">
        <v>465</v>
      </c>
      <c r="B86" s="11">
        <v>13310913</v>
      </c>
    </row>
    <row r="87" spans="1:4" x14ac:dyDescent="0.25">
      <c r="A87" s="8" t="s">
        <v>659</v>
      </c>
      <c r="B87" s="11">
        <v>18053647</v>
      </c>
    </row>
    <row r="92" spans="1:4" x14ac:dyDescent="0.25">
      <c r="A92" s="7" t="s">
        <v>661</v>
      </c>
      <c r="B92" s="7" t="s">
        <v>683</v>
      </c>
    </row>
    <row r="93" spans="1:4" x14ac:dyDescent="0.25">
      <c r="A93" s="7" t="s">
        <v>389</v>
      </c>
      <c r="B93" t="s">
        <v>465</v>
      </c>
      <c r="C93" t="s">
        <v>445</v>
      </c>
      <c r="D93" t="s">
        <v>659</v>
      </c>
    </row>
    <row r="94" spans="1:4" x14ac:dyDescent="0.25">
      <c r="A94" s="8" t="s">
        <v>674</v>
      </c>
      <c r="B94" s="11"/>
      <c r="C94" s="11"/>
      <c r="D94" s="11"/>
    </row>
    <row r="95" spans="1:4" x14ac:dyDescent="0.25">
      <c r="A95" s="12" t="s">
        <v>679</v>
      </c>
      <c r="B95" s="11">
        <v>982512</v>
      </c>
      <c r="C95" s="11">
        <v>2663953</v>
      </c>
      <c r="D95" s="11">
        <v>3350881</v>
      </c>
    </row>
    <row r="96" spans="1:4" x14ac:dyDescent="0.25">
      <c r="A96" s="12" t="s">
        <v>680</v>
      </c>
      <c r="B96" s="11">
        <v>3147622</v>
      </c>
      <c r="C96" s="11">
        <v>651406</v>
      </c>
      <c r="D96" s="11">
        <v>1962416</v>
      </c>
    </row>
    <row r="97" spans="1:6" x14ac:dyDescent="0.25">
      <c r="A97" s="12" t="s">
        <v>681</v>
      </c>
      <c r="B97" s="11"/>
      <c r="C97" s="11">
        <v>2335675</v>
      </c>
      <c r="D97" s="11">
        <v>647467</v>
      </c>
    </row>
    <row r="98" spans="1:6" x14ac:dyDescent="0.25">
      <c r="A98" s="12" t="s">
        <v>682</v>
      </c>
      <c r="B98" s="11"/>
      <c r="C98" s="11">
        <v>1808804</v>
      </c>
      <c r="D98" s="11">
        <v>1238258</v>
      </c>
    </row>
    <row r="99" spans="1:6" x14ac:dyDescent="0.25">
      <c r="A99" s="8" t="s">
        <v>666</v>
      </c>
      <c r="B99" s="11"/>
      <c r="C99" s="11"/>
      <c r="D99" s="11"/>
    </row>
    <row r="100" spans="1:6" x14ac:dyDescent="0.25">
      <c r="A100" s="12" t="s">
        <v>679</v>
      </c>
      <c r="B100" s="11">
        <v>5807954</v>
      </c>
      <c r="C100" s="11">
        <v>976033</v>
      </c>
      <c r="D100" s="11">
        <v>2136469</v>
      </c>
    </row>
    <row r="101" spans="1:6" x14ac:dyDescent="0.25">
      <c r="A101" s="12" t="s">
        <v>680</v>
      </c>
      <c r="B101" s="11">
        <v>658811</v>
      </c>
      <c r="C101" s="11">
        <v>1901188</v>
      </c>
      <c r="D101" s="11">
        <v>822418</v>
      </c>
    </row>
    <row r="102" spans="1:6" x14ac:dyDescent="0.25">
      <c r="A102" s="12" t="s">
        <v>681</v>
      </c>
      <c r="B102" s="11"/>
      <c r="C102" s="11">
        <v>1120234</v>
      </c>
      <c r="D102" s="11">
        <v>3293861</v>
      </c>
    </row>
    <row r="103" spans="1:6" x14ac:dyDescent="0.25">
      <c r="A103" s="12" t="s">
        <v>682</v>
      </c>
      <c r="B103" s="11">
        <v>2714014</v>
      </c>
      <c r="C103" s="11">
        <v>1843433</v>
      </c>
      <c r="D103" s="11">
        <v>4601877</v>
      </c>
    </row>
    <row r="107" spans="1:6" x14ac:dyDescent="0.25">
      <c r="A107" s="7" t="s">
        <v>389</v>
      </c>
      <c r="B107" t="s">
        <v>661</v>
      </c>
      <c r="E107" s="7" t="s">
        <v>389</v>
      </c>
      <c r="F107" t="s">
        <v>662</v>
      </c>
    </row>
    <row r="108" spans="1:6" x14ac:dyDescent="0.25">
      <c r="A108" s="8" t="s">
        <v>32</v>
      </c>
      <c r="B108" s="11">
        <v>93755414</v>
      </c>
      <c r="E108" s="8" t="s">
        <v>52</v>
      </c>
      <c r="F108" s="11">
        <v>7598.4500000000053</v>
      </c>
    </row>
    <row r="109" spans="1:6" x14ac:dyDescent="0.25">
      <c r="A109" s="8" t="s">
        <v>62</v>
      </c>
      <c r="B109" s="11">
        <v>96191025</v>
      </c>
      <c r="E109" s="8" t="s">
        <v>64</v>
      </c>
      <c r="F109" s="11">
        <v>7966.5166666666646</v>
      </c>
    </row>
    <row r="110" spans="1:6" x14ac:dyDescent="0.25">
      <c r="A110" s="8" t="s">
        <v>74</v>
      </c>
      <c r="B110" s="11">
        <v>96903184</v>
      </c>
      <c r="E110" s="8" t="s">
        <v>74</v>
      </c>
      <c r="F110" s="11">
        <v>8000.7</v>
      </c>
    </row>
    <row r="111" spans="1:6" x14ac:dyDescent="0.25">
      <c r="A111" s="8" t="s">
        <v>21</v>
      </c>
      <c r="B111" s="11">
        <v>99390908</v>
      </c>
      <c r="E111" s="8" t="s">
        <v>21</v>
      </c>
      <c r="F111" s="11">
        <v>8283.1000000000022</v>
      </c>
    </row>
    <row r="112" spans="1:6" x14ac:dyDescent="0.25">
      <c r="A112" s="8" t="s">
        <v>58</v>
      </c>
      <c r="B112" s="11">
        <v>100174656</v>
      </c>
      <c r="E112" s="8" t="s">
        <v>32</v>
      </c>
      <c r="F112" s="11">
        <v>8597.850000000004</v>
      </c>
    </row>
  </sheetData>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226"/>
  <sheetViews>
    <sheetView topLeftCell="L1" workbookViewId="0">
      <selection activeCell="O33" sqref="O33:O5158"/>
    </sheetView>
  </sheetViews>
  <sheetFormatPr defaultRowHeight="15" x14ac:dyDescent="0.25"/>
  <cols>
    <col min="1" max="1" width="12.140625" style="1" customWidth="1"/>
    <col min="2" max="3" width="10.7109375" style="5" customWidth="1"/>
    <col min="4" max="4" width="14.140625" style="2" bestFit="1" customWidth="1"/>
    <col min="5" max="5" width="29.28515625" style="2" bestFit="1" customWidth="1"/>
    <col min="6" max="6" width="23.28515625" style="2" bestFit="1" customWidth="1"/>
    <col min="7" max="7" width="12.7109375" bestFit="1" customWidth="1"/>
    <col min="8" max="8" width="15" style="2" customWidth="1"/>
    <col min="9" max="9" width="15.5703125" bestFit="1" customWidth="1"/>
    <col min="10" max="10" width="15.5703125" style="2" customWidth="1"/>
    <col min="11" max="11" width="10.42578125" bestFit="1" customWidth="1"/>
    <col min="12" max="12" width="44.5703125" style="2" bestFit="1" customWidth="1"/>
    <col min="13" max="13" width="17.7109375" style="3" bestFit="1" customWidth="1"/>
    <col min="14" max="14" width="25.7109375" style="3" bestFit="1" customWidth="1"/>
    <col min="15" max="15" width="25.7109375" style="6" customWidth="1"/>
    <col min="16" max="16" width="12" style="4" bestFit="1" customWidth="1"/>
    <col min="17" max="17" width="20.140625" style="4" bestFit="1" customWidth="1"/>
  </cols>
  <sheetData>
    <row r="1" spans="1:17" x14ac:dyDescent="0.25">
      <c r="A1" s="1" t="s">
        <v>0</v>
      </c>
      <c r="B1" s="5" t="s">
        <v>658</v>
      </c>
      <c r="C1" s="5" t="s">
        <v>657</v>
      </c>
      <c r="D1" s="2" t="s">
        <v>1</v>
      </c>
      <c r="E1" s="2" t="s">
        <v>2</v>
      </c>
      <c r="F1" s="2" t="s">
        <v>3</v>
      </c>
      <c r="G1" t="s">
        <v>4</v>
      </c>
      <c r="H1" s="2" t="s">
        <v>363</v>
      </c>
      <c r="I1" t="s">
        <v>5</v>
      </c>
      <c r="J1" s="2" t="s">
        <v>385</v>
      </c>
      <c r="K1" t="s">
        <v>6</v>
      </c>
      <c r="L1" s="2" t="s">
        <v>389</v>
      </c>
      <c r="M1" s="3" t="s">
        <v>7</v>
      </c>
      <c r="N1" s="3" t="s">
        <v>8</v>
      </c>
      <c r="O1" s="6" t="s">
        <v>656</v>
      </c>
      <c r="P1" s="4" t="s">
        <v>9</v>
      </c>
      <c r="Q1" s="4" t="s">
        <v>663</v>
      </c>
    </row>
    <row r="2" spans="1:17" x14ac:dyDescent="0.25">
      <c r="A2" s="1">
        <v>43101</v>
      </c>
      <c r="B2" s="5" t="str">
        <f>TEXT(SupplierQuality[[#This Row],[Date]],"mmm")</f>
        <v>Jan</v>
      </c>
      <c r="C2" s="5" t="str">
        <f>TEXT(SupplierQuality[[#This Row],[Date]],"yyyy")</f>
        <v>2018</v>
      </c>
      <c r="D2" s="2" t="s">
        <v>212</v>
      </c>
      <c r="E2" s="2" t="s">
        <v>21</v>
      </c>
      <c r="F2" s="2" t="s">
        <v>691</v>
      </c>
      <c r="G2">
        <v>129</v>
      </c>
      <c r="H2" s="2" t="str">
        <f>VLOOKUP(SupplierQuality[[#This Row],[MaterialID]],Table4[#All],2,0)</f>
        <v>Mechanicals</v>
      </c>
      <c r="I2">
        <v>1</v>
      </c>
      <c r="J2" s="2" t="str">
        <f>_xlfn.XLOOKUP(SupplierQuality[[#This Row],[Defect Type ID]],Table5[ID],Table5[Defect Type],"Not found",0)</f>
        <v>No Impact</v>
      </c>
      <c r="K2">
        <v>166</v>
      </c>
      <c r="L2" s="2" t="str">
        <f>_xlfn.XLOOKUP(SupplierQuality[[#This Row],[DefectID]],Table2[ID],Table2[Defect],"Not found",0)</f>
        <v>Failed Tension Test</v>
      </c>
      <c r="M2" s="3">
        <v>983235</v>
      </c>
      <c r="N2" s="3">
        <v>268</v>
      </c>
      <c r="O2" s="6">
        <f>SupplierQuality[[#This Row],[Total Downtime Minutes]]/60</f>
        <v>4.4666666666666668</v>
      </c>
      <c r="P2" s="4">
        <v>666</v>
      </c>
      <c r="Q2" s="4">
        <f>SupplierQuality[[#This Row],[Total Defect Qty]]*SupplierQuality[[#This Row],[Unit Price]]</f>
        <v>654834510</v>
      </c>
    </row>
    <row r="3" spans="1:17" x14ac:dyDescent="0.25">
      <c r="A3" s="1">
        <v>43101</v>
      </c>
      <c r="B3" s="5" t="str">
        <f>TEXT(SupplierQuality[[#This Row],[Date]],"mmm")</f>
        <v>Jan</v>
      </c>
      <c r="C3" s="5" t="str">
        <f>TEXT(SupplierQuality[[#This Row],[Date]],"yyyy")</f>
        <v>2018</v>
      </c>
      <c r="D3" s="2" t="s">
        <v>324</v>
      </c>
      <c r="E3" s="2" t="s">
        <v>52</v>
      </c>
      <c r="F3" s="2" t="s">
        <v>42</v>
      </c>
      <c r="G3">
        <v>119</v>
      </c>
      <c r="H3" s="2" t="str">
        <f>VLOOKUP(SupplierQuality[[#This Row],[MaterialID]],Table4[#All],2,0)</f>
        <v>Batteries</v>
      </c>
      <c r="I3">
        <v>2</v>
      </c>
      <c r="J3" s="2" t="str">
        <f>_xlfn.XLOOKUP(SupplierQuality[[#This Row],[Defect Type ID]],Table5[ID],Table5[Defect Type],"Not found",0)</f>
        <v>Rejected</v>
      </c>
      <c r="K3">
        <v>204</v>
      </c>
      <c r="L3" s="2" t="str">
        <f>_xlfn.XLOOKUP(SupplierQuality[[#This Row],[DefectID]],Table2[ID],Table2[Defect],"Not found",0)</f>
        <v>Cut Wires</v>
      </c>
      <c r="M3" s="3">
        <v>932354</v>
      </c>
      <c r="N3" s="3">
        <v>1327</v>
      </c>
      <c r="O3" s="6">
        <f>SupplierQuality[[#This Row],[Total Downtime Minutes]]/60</f>
        <v>22.116666666666667</v>
      </c>
      <c r="P3" s="4">
        <v>580</v>
      </c>
      <c r="Q3" s="4">
        <f>SupplierQuality[[#This Row],[Total Defect Qty]]*SupplierQuality[[#This Row],[Unit Price]]</f>
        <v>540765320</v>
      </c>
    </row>
    <row r="4" spans="1:17" x14ac:dyDescent="0.25">
      <c r="A4" s="1">
        <v>43101</v>
      </c>
      <c r="B4" s="5" t="str">
        <f>TEXT(SupplierQuality[[#This Row],[Date]],"mmm")</f>
        <v>Jan</v>
      </c>
      <c r="C4" s="5" t="str">
        <f>TEXT(SupplierQuality[[#This Row],[Date]],"yyyy")</f>
        <v>2018</v>
      </c>
      <c r="D4" s="2" t="s">
        <v>215</v>
      </c>
      <c r="E4" s="2" t="s">
        <v>41</v>
      </c>
      <c r="F4" s="2" t="s">
        <v>75</v>
      </c>
      <c r="G4">
        <v>125</v>
      </c>
      <c r="H4" s="2" t="str">
        <f>VLOOKUP(SupplierQuality[[#This Row],[MaterialID]],Table4[#All],2,0)</f>
        <v>Hardware</v>
      </c>
      <c r="I4">
        <v>3</v>
      </c>
      <c r="J4" s="2" t="str">
        <f>_xlfn.XLOOKUP(SupplierQuality[[#This Row],[Defect Type ID]],Table5[ID],Table5[Defect Type],"Not found",0)</f>
        <v>Impact</v>
      </c>
      <c r="K4">
        <v>30</v>
      </c>
      <c r="L4" s="2" t="str">
        <f>_xlfn.XLOOKUP(SupplierQuality[[#This Row],[DefectID]],Table2[ID],Table2[Defect],"Not found",0)</f>
        <v>Too Stiff</v>
      </c>
      <c r="M4" s="3">
        <v>851883</v>
      </c>
      <c r="N4" s="3">
        <v>2931</v>
      </c>
      <c r="O4" s="6">
        <f>SupplierQuality[[#This Row],[Total Downtime Minutes]]/60</f>
        <v>48.85</v>
      </c>
      <c r="P4" s="4">
        <v>550</v>
      </c>
      <c r="Q4" s="4">
        <f>SupplierQuality[[#This Row],[Total Defect Qty]]*SupplierQuality[[#This Row],[Unit Price]]</f>
        <v>468535650</v>
      </c>
    </row>
    <row r="5" spans="1:17" x14ac:dyDescent="0.25">
      <c r="A5" s="1">
        <v>43101</v>
      </c>
      <c r="B5" s="5" t="str">
        <f>TEXT(SupplierQuality[[#This Row],[Date]],"mmm")</f>
        <v>Jan</v>
      </c>
      <c r="C5" s="5" t="str">
        <f>TEXT(SupplierQuality[[#This Row],[Date]],"yyyy")</f>
        <v>2018</v>
      </c>
      <c r="D5" s="2" t="s">
        <v>241</v>
      </c>
      <c r="E5" s="2" t="s">
        <v>60</v>
      </c>
      <c r="F5" s="2" t="s">
        <v>17</v>
      </c>
      <c r="G5">
        <v>119</v>
      </c>
      <c r="H5" s="2" t="str">
        <f>VLOOKUP(SupplierQuality[[#This Row],[MaterialID]],Table4[#All],2,0)</f>
        <v>Batteries</v>
      </c>
      <c r="I5">
        <v>2</v>
      </c>
      <c r="J5" s="2" t="str">
        <f>_xlfn.XLOOKUP(SupplierQuality[[#This Row],[Defect Type ID]],Table5[ID],Table5[Defect Type],"Not found",0)</f>
        <v>Rejected</v>
      </c>
      <c r="K5">
        <v>154</v>
      </c>
      <c r="L5" s="2" t="str">
        <f>_xlfn.XLOOKUP(SupplierQuality[[#This Row],[DefectID]],Table2[ID],Table2[Defect],"Not found",0)</f>
        <v>Missing Labels</v>
      </c>
      <c r="M5" s="3">
        <v>786344</v>
      </c>
      <c r="N5" s="3">
        <v>2792</v>
      </c>
      <c r="O5" s="6">
        <f>SupplierQuality[[#This Row],[Total Downtime Minutes]]/60</f>
        <v>46.533333333333331</v>
      </c>
      <c r="P5" s="4">
        <v>380</v>
      </c>
      <c r="Q5" s="4">
        <f>SupplierQuality[[#This Row],[Total Defect Qty]]*SupplierQuality[[#This Row],[Unit Price]]</f>
        <v>298810720</v>
      </c>
    </row>
    <row r="6" spans="1:17" x14ac:dyDescent="0.25">
      <c r="A6" s="1">
        <v>43101</v>
      </c>
      <c r="B6" s="5" t="str">
        <f>TEXT(SupplierQuality[[#This Row],[Date]],"mmm")</f>
        <v>Jan</v>
      </c>
      <c r="C6" s="5" t="str">
        <f>TEXT(SupplierQuality[[#This Row],[Date]],"yyyy")</f>
        <v>2018</v>
      </c>
      <c r="D6" s="2" t="s">
        <v>290</v>
      </c>
      <c r="E6" s="2" t="s">
        <v>67</v>
      </c>
      <c r="F6" s="2" t="s">
        <v>691</v>
      </c>
      <c r="G6">
        <v>120</v>
      </c>
      <c r="H6" s="2" t="str">
        <f>VLOOKUP(SupplierQuality[[#This Row],[MaterialID]],Table4[#All],2,0)</f>
        <v>Film</v>
      </c>
      <c r="I6">
        <v>2</v>
      </c>
      <c r="J6" s="2" t="str">
        <f>_xlfn.XLOOKUP(SupplierQuality[[#This Row],[Defect Type ID]],Table5[ID],Table5[Defect Type],"Not found",0)</f>
        <v>Rejected</v>
      </c>
      <c r="K6">
        <v>133</v>
      </c>
      <c r="L6" s="2" t="str">
        <f>_xlfn.XLOOKUP(SupplierQuality[[#This Row],[DefectID]],Table2[ID],Table2[Defect],"Not found",0)</f>
        <v>Skewed Cartons</v>
      </c>
      <c r="M6" s="3">
        <v>715474</v>
      </c>
      <c r="N6" s="3">
        <v>1023</v>
      </c>
      <c r="O6" s="6">
        <f>SupplierQuality[[#This Row],[Total Downtime Minutes]]/60</f>
        <v>17.05</v>
      </c>
      <c r="P6" s="4">
        <v>412</v>
      </c>
      <c r="Q6" s="4">
        <f>SupplierQuality[[#This Row],[Total Defect Qty]]*SupplierQuality[[#This Row],[Unit Price]]</f>
        <v>294775288</v>
      </c>
    </row>
    <row r="7" spans="1:17" x14ac:dyDescent="0.25">
      <c r="A7" s="1">
        <v>43101</v>
      </c>
      <c r="B7" s="5" t="str">
        <f>TEXT(SupplierQuality[[#This Row],[Date]],"mmm")</f>
        <v>Jan</v>
      </c>
      <c r="C7" s="5" t="str">
        <f>TEXT(SupplierQuality[[#This Row],[Date]],"yyyy")</f>
        <v>2018</v>
      </c>
      <c r="D7" s="2" t="s">
        <v>100</v>
      </c>
      <c r="E7" s="2" t="s">
        <v>45</v>
      </c>
      <c r="F7" s="2" t="s">
        <v>17</v>
      </c>
      <c r="G7">
        <v>124</v>
      </c>
      <c r="H7" s="2" t="str">
        <f>VLOOKUP(SupplierQuality[[#This Row],[MaterialID]],Table4[#All],2,0)</f>
        <v>Drives</v>
      </c>
      <c r="I7">
        <v>3</v>
      </c>
      <c r="J7" s="2" t="str">
        <f>_xlfn.XLOOKUP(SupplierQuality[[#This Row],[Defect Type ID]],Table5[ID],Table5[Defect Type],"Not found",0)</f>
        <v>Impact</v>
      </c>
      <c r="K7">
        <v>169</v>
      </c>
      <c r="L7" s="2" t="str">
        <f>_xlfn.XLOOKUP(SupplierQuality[[#This Row],[DefectID]],Table2[ID],Table2[Defect],"Not found",0)</f>
        <v>Poor Cut</v>
      </c>
      <c r="M7" s="3">
        <v>689744</v>
      </c>
      <c r="N7" s="3">
        <v>404</v>
      </c>
      <c r="O7" s="6">
        <f>SupplierQuality[[#This Row],[Total Downtime Minutes]]/60</f>
        <v>6.7333333333333334</v>
      </c>
      <c r="P7" s="4">
        <v>585</v>
      </c>
      <c r="Q7" s="4">
        <f>SupplierQuality[[#This Row],[Total Defect Qty]]*SupplierQuality[[#This Row],[Unit Price]]</f>
        <v>403500240</v>
      </c>
    </row>
    <row r="8" spans="1:17" x14ac:dyDescent="0.25">
      <c r="A8" s="1">
        <v>43101</v>
      </c>
      <c r="B8" s="5" t="str">
        <f>TEXT(SupplierQuality[[#This Row],[Date]],"mmm")</f>
        <v>Jan</v>
      </c>
      <c r="C8" s="5" t="str">
        <f>TEXT(SupplierQuality[[#This Row],[Date]],"yyyy")</f>
        <v>2018</v>
      </c>
      <c r="D8" s="2" t="s">
        <v>202</v>
      </c>
      <c r="E8" s="2" t="s">
        <v>36</v>
      </c>
      <c r="F8" s="2" t="s">
        <v>17</v>
      </c>
      <c r="G8">
        <v>133</v>
      </c>
      <c r="H8" s="2" t="str">
        <f>VLOOKUP(SupplierQuality[[#This Row],[MaterialID]],Table4[#All],2,0)</f>
        <v>Wires</v>
      </c>
      <c r="I8">
        <v>3</v>
      </c>
      <c r="J8" s="2" t="str">
        <f>_xlfn.XLOOKUP(SupplierQuality[[#This Row],[Defect Type ID]],Table5[ID],Table5[Defect Type],"Not found",0)</f>
        <v>Impact</v>
      </c>
      <c r="K8">
        <v>166</v>
      </c>
      <c r="L8" s="2" t="str">
        <f>_xlfn.XLOOKUP(SupplierQuality[[#This Row],[DefectID]],Table2[ID],Table2[Defect],"Not found",0)</f>
        <v>Failed Tension Test</v>
      </c>
      <c r="M8" s="3">
        <v>682134</v>
      </c>
      <c r="N8" s="3">
        <v>1934</v>
      </c>
      <c r="O8" s="6">
        <f>SupplierQuality[[#This Row],[Total Downtime Minutes]]/60</f>
        <v>32.233333333333334</v>
      </c>
      <c r="P8" s="4">
        <v>329</v>
      </c>
      <c r="Q8" s="4">
        <f>SupplierQuality[[#This Row],[Total Defect Qty]]*SupplierQuality[[#This Row],[Unit Price]]</f>
        <v>224422086</v>
      </c>
    </row>
    <row r="9" spans="1:17" x14ac:dyDescent="0.25">
      <c r="A9" s="1">
        <v>43101</v>
      </c>
      <c r="B9" s="5" t="str">
        <f>TEXT(SupplierQuality[[#This Row],[Date]],"mmm")</f>
        <v>Jan</v>
      </c>
      <c r="C9" s="5" t="str">
        <f>TEXT(SupplierQuality[[#This Row],[Date]],"yyyy")</f>
        <v>2018</v>
      </c>
      <c r="D9" s="2" t="s">
        <v>301</v>
      </c>
      <c r="E9" s="2" t="s">
        <v>60</v>
      </c>
      <c r="F9" s="2" t="s">
        <v>17</v>
      </c>
      <c r="G9">
        <v>120</v>
      </c>
      <c r="H9" s="2" t="str">
        <f>VLOOKUP(SupplierQuality[[#This Row],[MaterialID]],Table4[#All],2,0)</f>
        <v>Film</v>
      </c>
      <c r="I9">
        <v>2</v>
      </c>
      <c r="J9" s="2" t="str">
        <f>_xlfn.XLOOKUP(SupplierQuality[[#This Row],[Defect Type ID]],Table5[ID],Table5[Defect Type],"Not found",0)</f>
        <v>Rejected</v>
      </c>
      <c r="K9">
        <v>247</v>
      </c>
      <c r="L9" s="2" t="str">
        <f>_xlfn.XLOOKUP(SupplierQuality[[#This Row],[DefectID]],Table2[ID],Table2[Defect],"Not found",0)</f>
        <v>Splinter</v>
      </c>
      <c r="M9" s="3">
        <v>588382</v>
      </c>
      <c r="N9" s="3">
        <v>2145</v>
      </c>
      <c r="O9" s="6">
        <f>SupplierQuality[[#This Row],[Total Downtime Minutes]]/60</f>
        <v>35.75</v>
      </c>
      <c r="P9" s="4">
        <v>474</v>
      </c>
      <c r="Q9" s="4">
        <f>SupplierQuality[[#This Row],[Total Defect Qty]]*SupplierQuality[[#This Row],[Unit Price]]</f>
        <v>278893068</v>
      </c>
    </row>
    <row r="10" spans="1:17" x14ac:dyDescent="0.25">
      <c r="A10" s="1">
        <v>43101</v>
      </c>
      <c r="B10" s="5" t="str">
        <f>TEXT(SupplierQuality[[#This Row],[Date]],"mmm")</f>
        <v>Jan</v>
      </c>
      <c r="C10" s="5" t="str">
        <f>TEXT(SupplierQuality[[#This Row],[Date]],"yyyy")</f>
        <v>2018</v>
      </c>
      <c r="D10" s="2" t="s">
        <v>53</v>
      </c>
      <c r="E10" s="2" t="s">
        <v>16</v>
      </c>
      <c r="F10" s="2" t="s">
        <v>75</v>
      </c>
      <c r="G10">
        <v>118</v>
      </c>
      <c r="H10" s="2" t="str">
        <f>VLOOKUP(SupplierQuality[[#This Row],[MaterialID]],Table4[#All],2,0)</f>
        <v>Corrugate</v>
      </c>
      <c r="I10">
        <v>2</v>
      </c>
      <c r="J10" s="2" t="str">
        <f>_xlfn.XLOOKUP(SupplierQuality[[#This Row],[Defect Type ID]],Table5[ID],Table5[Defect Type],"Not found",0)</f>
        <v>Rejected</v>
      </c>
      <c r="K10">
        <v>183</v>
      </c>
      <c r="L10" s="2" t="str">
        <f>_xlfn.XLOOKUP(SupplierQuality[[#This Row],[DefectID]],Table2[ID],Table2[Defect],"Not found",0)</f>
        <v>No Crank</v>
      </c>
      <c r="M10" s="3">
        <v>514446</v>
      </c>
      <c r="N10" s="3">
        <v>4463</v>
      </c>
      <c r="O10" s="6">
        <f>SupplierQuality[[#This Row],[Total Downtime Minutes]]/60</f>
        <v>74.38333333333334</v>
      </c>
      <c r="P10" s="4">
        <v>436</v>
      </c>
      <c r="Q10" s="4">
        <f>SupplierQuality[[#This Row],[Total Defect Qty]]*SupplierQuality[[#This Row],[Unit Price]]</f>
        <v>224298456</v>
      </c>
    </row>
    <row r="11" spans="1:17" x14ac:dyDescent="0.25">
      <c r="A11" s="1">
        <v>43101</v>
      </c>
      <c r="B11" s="5" t="str">
        <f>TEXT(SupplierQuality[[#This Row],[Date]],"mmm")</f>
        <v>Jan</v>
      </c>
      <c r="C11" s="5" t="str">
        <f>TEXT(SupplierQuality[[#This Row],[Date]],"yyyy")</f>
        <v>2018</v>
      </c>
      <c r="D11" s="2" t="s">
        <v>322</v>
      </c>
      <c r="E11" s="2" t="s">
        <v>107</v>
      </c>
      <c r="F11" s="2" t="s">
        <v>14</v>
      </c>
      <c r="G11">
        <v>122</v>
      </c>
      <c r="H11" s="2" t="str">
        <f>VLOOKUP(SupplierQuality[[#This Row],[MaterialID]],Table4[#All],2,0)</f>
        <v>Electrolytes</v>
      </c>
      <c r="I11">
        <v>1</v>
      </c>
      <c r="J11" s="2" t="str">
        <f>_xlfn.XLOOKUP(SupplierQuality[[#This Row],[Defect Type ID]],Table5[ID],Table5[Defect Type],"Not found",0)</f>
        <v>No Impact</v>
      </c>
      <c r="K11">
        <v>167</v>
      </c>
      <c r="L11" s="2" t="str">
        <f>_xlfn.XLOOKUP(SupplierQuality[[#This Row],[DefectID]],Table2[ID],Table2[Defect],"Not found",0)</f>
        <v>Missing Packaging</v>
      </c>
      <c r="M11" s="3">
        <v>495501</v>
      </c>
      <c r="N11" s="3">
        <v>4331</v>
      </c>
      <c r="O11" s="6">
        <f>SupplierQuality[[#This Row],[Total Downtime Minutes]]/60</f>
        <v>72.183333333333337</v>
      </c>
      <c r="P11" s="4">
        <v>675</v>
      </c>
      <c r="Q11" s="4">
        <f>SupplierQuality[[#This Row],[Total Defect Qty]]*SupplierQuality[[#This Row],[Unit Price]]</f>
        <v>334463175</v>
      </c>
    </row>
    <row r="12" spans="1:17" x14ac:dyDescent="0.25">
      <c r="A12" s="1">
        <v>43101</v>
      </c>
      <c r="B12" s="5" t="str">
        <f>TEXT(SupplierQuality[[#This Row],[Date]],"mmm")</f>
        <v>Jan</v>
      </c>
      <c r="C12" s="5" t="str">
        <f>TEXT(SupplierQuality[[#This Row],[Date]],"yyyy")</f>
        <v>2018</v>
      </c>
      <c r="D12" s="2" t="s">
        <v>290</v>
      </c>
      <c r="E12" s="2" t="s">
        <v>49</v>
      </c>
      <c r="F12" s="2" t="s">
        <v>75</v>
      </c>
      <c r="G12">
        <v>119</v>
      </c>
      <c r="H12" s="2" t="str">
        <f>VLOOKUP(SupplierQuality[[#This Row],[MaterialID]],Table4[#All],2,0)</f>
        <v>Batteries</v>
      </c>
      <c r="I12">
        <v>1</v>
      </c>
      <c r="J12" s="2" t="str">
        <f>_xlfn.XLOOKUP(SupplierQuality[[#This Row],[Defect Type ID]],Table5[ID],Table5[Defect Type],"Not found",0)</f>
        <v>No Impact</v>
      </c>
      <c r="K12">
        <v>264</v>
      </c>
      <c r="L12" s="2" t="str">
        <f>_xlfn.XLOOKUP(SupplierQuality[[#This Row],[DefectID]],Table2[ID],Table2[Defect],"Not found",0)</f>
        <v>Off-set</v>
      </c>
      <c r="M12" s="3">
        <v>451891</v>
      </c>
      <c r="N12" s="3">
        <v>2174</v>
      </c>
      <c r="O12" s="6">
        <f>SupplierQuality[[#This Row],[Total Downtime Minutes]]/60</f>
        <v>36.233333333333334</v>
      </c>
      <c r="P12" s="4">
        <v>458</v>
      </c>
      <c r="Q12" s="4">
        <f>SupplierQuality[[#This Row],[Total Defect Qty]]*SupplierQuality[[#This Row],[Unit Price]]</f>
        <v>206966078</v>
      </c>
    </row>
    <row r="13" spans="1:17" x14ac:dyDescent="0.25">
      <c r="A13" s="1">
        <v>43101</v>
      </c>
      <c r="B13" s="5" t="str">
        <f>TEXT(SupplierQuality[[#This Row],[Date]],"mmm")</f>
        <v>Jan</v>
      </c>
      <c r="C13" s="5" t="str">
        <f>TEXT(SupplierQuality[[#This Row],[Date]],"yyyy")</f>
        <v>2018</v>
      </c>
      <c r="D13" s="2" t="s">
        <v>79</v>
      </c>
      <c r="E13" s="2" t="s">
        <v>32</v>
      </c>
      <c r="F13" s="2" t="s">
        <v>17</v>
      </c>
      <c r="G13">
        <v>127</v>
      </c>
      <c r="H13" s="2" t="str">
        <f>VLOOKUP(SupplierQuality[[#This Row],[MaterialID]],Table4[#All],2,0)</f>
        <v>Crates</v>
      </c>
      <c r="I13">
        <v>3</v>
      </c>
      <c r="J13" s="2" t="str">
        <f>_xlfn.XLOOKUP(SupplierQuality[[#This Row],[Defect Type ID]],Table5[ID],Table5[Defect Type],"Not found",0)</f>
        <v>Impact</v>
      </c>
      <c r="K13">
        <v>144</v>
      </c>
      <c r="L13" s="2" t="str">
        <f>_xlfn.XLOOKUP(SupplierQuality[[#This Row],[DefectID]],Table2[ID],Table2[Defect],"Not found",0)</f>
        <v>String Defects</v>
      </c>
      <c r="M13" s="3">
        <v>410958</v>
      </c>
      <c r="N13" s="3">
        <v>2864</v>
      </c>
      <c r="O13" s="6">
        <f>SupplierQuality[[#This Row],[Total Downtime Minutes]]/60</f>
        <v>47.733333333333334</v>
      </c>
      <c r="P13" s="4">
        <v>436</v>
      </c>
      <c r="Q13" s="4">
        <f>SupplierQuality[[#This Row],[Total Defect Qty]]*SupplierQuality[[#This Row],[Unit Price]]</f>
        <v>179177688</v>
      </c>
    </row>
    <row r="14" spans="1:17" x14ac:dyDescent="0.25">
      <c r="A14" s="1">
        <v>43101</v>
      </c>
      <c r="B14" s="5" t="str">
        <f>TEXT(SupplierQuality[[#This Row],[Date]],"mmm")</f>
        <v>Jan</v>
      </c>
      <c r="C14" s="5" t="str">
        <f>TEXT(SupplierQuality[[#This Row],[Date]],"yyyy")</f>
        <v>2018</v>
      </c>
      <c r="D14" s="2" t="s">
        <v>328</v>
      </c>
      <c r="E14" s="2" t="s">
        <v>71</v>
      </c>
      <c r="F14" s="2" t="s">
        <v>691</v>
      </c>
      <c r="G14">
        <v>120</v>
      </c>
      <c r="H14" s="2" t="str">
        <f>VLOOKUP(SupplierQuality[[#This Row],[MaterialID]],Table4[#All],2,0)</f>
        <v>Film</v>
      </c>
      <c r="I14">
        <v>2</v>
      </c>
      <c r="J14" s="2" t="str">
        <f>_xlfn.XLOOKUP(SupplierQuality[[#This Row],[Defect Type ID]],Table5[ID],Table5[Defect Type],"Not found",0)</f>
        <v>Rejected</v>
      </c>
      <c r="K14">
        <v>179</v>
      </c>
      <c r="L14" s="2" t="str">
        <f>_xlfn.XLOOKUP(SupplierQuality[[#This Row],[DefectID]],Table2[ID],Table2[Defect],"Not found",0)</f>
        <v>Expired</v>
      </c>
      <c r="M14" s="3">
        <v>390463</v>
      </c>
      <c r="N14" s="3">
        <v>4314</v>
      </c>
      <c r="O14" s="6">
        <f>SupplierQuality[[#This Row],[Total Downtime Minutes]]/60</f>
        <v>71.900000000000006</v>
      </c>
      <c r="P14" s="4">
        <v>620</v>
      </c>
      <c r="Q14" s="4">
        <f>SupplierQuality[[#This Row],[Total Defect Qty]]*SupplierQuality[[#This Row],[Unit Price]]</f>
        <v>242087060</v>
      </c>
    </row>
    <row r="15" spans="1:17" x14ac:dyDescent="0.25">
      <c r="A15" s="1">
        <v>43101</v>
      </c>
      <c r="B15" s="5" t="str">
        <f>TEXT(SupplierQuality[[#This Row],[Date]],"mmm")</f>
        <v>Jan</v>
      </c>
      <c r="C15" s="5" t="str">
        <f>TEXT(SupplierQuality[[#This Row],[Date]],"yyyy")</f>
        <v>2018</v>
      </c>
      <c r="D15" s="2" t="s">
        <v>112</v>
      </c>
      <c r="E15" s="2" t="s">
        <v>119</v>
      </c>
      <c r="F15" s="2" t="s">
        <v>691</v>
      </c>
      <c r="G15">
        <v>114</v>
      </c>
      <c r="H15" s="2" t="str">
        <f>VLOOKUP(SupplierQuality[[#This Row],[MaterialID]],Table4[#All],2,0)</f>
        <v>Carton</v>
      </c>
      <c r="I15">
        <v>3</v>
      </c>
      <c r="J15" s="2" t="str">
        <f>_xlfn.XLOOKUP(SupplierQuality[[#This Row],[Defect Type ID]],Table5[ID],Table5[Defect Type],"Not found",0)</f>
        <v>Impact</v>
      </c>
      <c r="K15">
        <v>195</v>
      </c>
      <c r="L15" s="2" t="str">
        <f>_xlfn.XLOOKUP(SupplierQuality[[#This Row],[DefectID]],Table2[ID],Table2[Defect],"Not found",0)</f>
        <v>Crooked</v>
      </c>
      <c r="M15" s="3">
        <v>355049</v>
      </c>
      <c r="N15" s="3">
        <v>1452</v>
      </c>
      <c r="O15" s="6">
        <f>SupplierQuality[[#This Row],[Total Downtime Minutes]]/60</f>
        <v>24.2</v>
      </c>
      <c r="P15" s="4">
        <v>414</v>
      </c>
      <c r="Q15" s="4">
        <f>SupplierQuality[[#This Row],[Total Defect Qty]]*SupplierQuality[[#This Row],[Unit Price]]</f>
        <v>146990286</v>
      </c>
    </row>
    <row r="16" spans="1:17" x14ac:dyDescent="0.25">
      <c r="A16" s="1">
        <v>43101</v>
      </c>
      <c r="B16" s="5" t="str">
        <f>TEXT(SupplierQuality[[#This Row],[Date]],"mmm")</f>
        <v>Jan</v>
      </c>
      <c r="C16" s="5" t="str">
        <f>TEXT(SupplierQuality[[#This Row],[Date]],"yyyy")</f>
        <v>2018</v>
      </c>
      <c r="D16" s="2" t="s">
        <v>274</v>
      </c>
      <c r="E16" s="2" t="s">
        <v>64</v>
      </c>
      <c r="F16" s="2" t="s">
        <v>691</v>
      </c>
      <c r="G16">
        <v>119</v>
      </c>
      <c r="H16" s="2" t="str">
        <f>VLOOKUP(SupplierQuality[[#This Row],[MaterialID]],Table4[#All],2,0)</f>
        <v>Batteries</v>
      </c>
      <c r="I16">
        <v>2</v>
      </c>
      <c r="J16" s="2" t="str">
        <f>_xlfn.XLOOKUP(SupplierQuality[[#This Row],[Defect Type ID]],Table5[ID],Table5[Defect Type],"Not found",0)</f>
        <v>Rejected</v>
      </c>
      <c r="K16">
        <v>136</v>
      </c>
      <c r="L16" s="2" t="str">
        <f>_xlfn.XLOOKUP(SupplierQuality[[#This Row],[DefectID]],Table2[ID],Table2[Defect],"Not found",0)</f>
        <v>Damaged Components</v>
      </c>
      <c r="M16" s="3">
        <v>265425</v>
      </c>
      <c r="N16" s="3">
        <v>4072</v>
      </c>
      <c r="O16" s="6">
        <f>SupplierQuality[[#This Row],[Total Downtime Minutes]]/60</f>
        <v>67.86666666666666</v>
      </c>
      <c r="P16" s="4">
        <v>597</v>
      </c>
      <c r="Q16" s="4">
        <f>SupplierQuality[[#This Row],[Total Defect Qty]]*SupplierQuality[[#This Row],[Unit Price]]</f>
        <v>158458725</v>
      </c>
    </row>
    <row r="17" spans="1:17" x14ac:dyDescent="0.25">
      <c r="A17" s="1">
        <v>43102</v>
      </c>
      <c r="B17" s="5" t="str">
        <f>TEXT(SupplierQuality[[#This Row],[Date]],"mmm")</f>
        <v>Jan</v>
      </c>
      <c r="C17" s="5" t="str">
        <f>TEXT(SupplierQuality[[#This Row],[Date]],"yyyy")</f>
        <v>2018</v>
      </c>
      <c r="D17" s="2" t="s">
        <v>360</v>
      </c>
      <c r="E17" s="2" t="s">
        <v>23</v>
      </c>
      <c r="F17" s="2" t="s">
        <v>14</v>
      </c>
      <c r="G17">
        <v>124</v>
      </c>
      <c r="H17" s="2" t="str">
        <f>VLOOKUP(SupplierQuality[[#This Row],[MaterialID]],Table4[#All],2,0)</f>
        <v>Drives</v>
      </c>
      <c r="I17">
        <v>2</v>
      </c>
      <c r="J17" s="2" t="str">
        <f>_xlfn.XLOOKUP(SupplierQuality[[#This Row],[Defect Type ID]],Table5[ID],Table5[Defect Type],"Not found",0)</f>
        <v>Rejected</v>
      </c>
      <c r="K17">
        <v>103</v>
      </c>
      <c r="L17" s="2" t="str">
        <f>_xlfn.XLOOKUP(SupplierQuality[[#This Row],[DefectID]],Table2[ID],Table2[Defect],"Not found",0)</f>
        <v>No Fill</v>
      </c>
      <c r="M17" s="3">
        <v>788612</v>
      </c>
      <c r="N17" s="3">
        <v>3998</v>
      </c>
      <c r="O17" s="6">
        <f>SupplierQuality[[#This Row],[Total Downtime Minutes]]/60</f>
        <v>66.63333333333334</v>
      </c>
      <c r="P17" s="4">
        <v>343</v>
      </c>
      <c r="Q17" s="4">
        <f>SupplierQuality[[#This Row],[Total Defect Qty]]*SupplierQuality[[#This Row],[Unit Price]]</f>
        <v>270493916</v>
      </c>
    </row>
    <row r="18" spans="1:17" x14ac:dyDescent="0.25">
      <c r="A18" s="1">
        <v>43102</v>
      </c>
      <c r="B18" s="5" t="str">
        <f>TEXT(SupplierQuality[[#This Row],[Date]],"mmm")</f>
        <v>Jan</v>
      </c>
      <c r="C18" s="5" t="str">
        <f>TEXT(SupplierQuality[[#This Row],[Date]],"yyyy")</f>
        <v>2018</v>
      </c>
      <c r="D18" s="2" t="s">
        <v>271</v>
      </c>
      <c r="E18" s="2" t="s">
        <v>74</v>
      </c>
      <c r="F18" s="2" t="s">
        <v>691</v>
      </c>
      <c r="G18">
        <v>126</v>
      </c>
      <c r="H18" s="2" t="str">
        <f>VLOOKUP(SupplierQuality[[#This Row],[MaterialID]],Table4[#All],2,0)</f>
        <v>Motors</v>
      </c>
      <c r="I18">
        <v>2</v>
      </c>
      <c r="J18" s="2" t="str">
        <f>_xlfn.XLOOKUP(SupplierQuality[[#This Row],[Defect Type ID]],Table5[ID],Table5[Defect Type],"Not found",0)</f>
        <v>Rejected</v>
      </c>
      <c r="K18">
        <v>267</v>
      </c>
      <c r="L18" s="2" t="str">
        <f>_xlfn.XLOOKUP(SupplierQuality[[#This Row],[DefectID]],Table2[ID],Table2[Defect],"Not found",0)</f>
        <v>Wrong Qty</v>
      </c>
      <c r="M18" s="3">
        <v>722449</v>
      </c>
      <c r="N18" s="3">
        <v>743</v>
      </c>
      <c r="O18" s="6">
        <f>SupplierQuality[[#This Row],[Total Downtime Minutes]]/60</f>
        <v>12.383333333333333</v>
      </c>
      <c r="P18" s="4">
        <v>607</v>
      </c>
      <c r="Q18" s="4">
        <f>SupplierQuality[[#This Row],[Total Defect Qty]]*SupplierQuality[[#This Row],[Unit Price]]</f>
        <v>438526543</v>
      </c>
    </row>
    <row r="19" spans="1:17" x14ac:dyDescent="0.25">
      <c r="A19" s="1">
        <v>43102</v>
      </c>
      <c r="B19" s="5" t="str">
        <f>TEXT(SupplierQuality[[#This Row],[Date]],"mmm")</f>
        <v>Jan</v>
      </c>
      <c r="C19" s="5" t="str">
        <f>TEXT(SupplierQuality[[#This Row],[Date]],"yyyy")</f>
        <v>2018</v>
      </c>
      <c r="D19" s="2" t="s">
        <v>94</v>
      </c>
      <c r="E19" s="2" t="s">
        <v>60</v>
      </c>
      <c r="F19" s="2" t="s">
        <v>42</v>
      </c>
      <c r="G19">
        <v>128</v>
      </c>
      <c r="H19" s="2" t="str">
        <f>VLOOKUP(SupplierQuality[[#This Row],[MaterialID]],Table4[#All],2,0)</f>
        <v>Tape</v>
      </c>
      <c r="I19">
        <v>3</v>
      </c>
      <c r="J19" s="2" t="str">
        <f>_xlfn.XLOOKUP(SupplierQuality[[#This Row],[Defect Type ID]],Table5[ID],Table5[Defect Type],"Not found",0)</f>
        <v>Impact</v>
      </c>
      <c r="K19">
        <v>73</v>
      </c>
      <c r="L19" s="2" t="str">
        <f>_xlfn.XLOOKUP(SupplierQuality[[#This Row],[DefectID]],Table2[ID],Table2[Defect],"Not found",0)</f>
        <v>No Slip Sheets</v>
      </c>
      <c r="M19" s="3">
        <v>492623</v>
      </c>
      <c r="N19" s="3">
        <v>555</v>
      </c>
      <c r="O19" s="6">
        <f>SupplierQuality[[#This Row],[Total Downtime Minutes]]/60</f>
        <v>9.25</v>
      </c>
      <c r="P19" s="4">
        <v>568</v>
      </c>
      <c r="Q19" s="4">
        <f>SupplierQuality[[#This Row],[Total Defect Qty]]*SupplierQuality[[#This Row],[Unit Price]]</f>
        <v>279809864</v>
      </c>
    </row>
    <row r="20" spans="1:17" x14ac:dyDescent="0.25">
      <c r="A20" s="1">
        <v>43102</v>
      </c>
      <c r="B20" s="5" t="str">
        <f>TEXT(SupplierQuality[[#This Row],[Date]],"mmm")</f>
        <v>Jan</v>
      </c>
      <c r="C20" s="5" t="str">
        <f>TEXT(SupplierQuality[[#This Row],[Date]],"yyyy")</f>
        <v>2018</v>
      </c>
      <c r="D20" s="2" t="s">
        <v>187</v>
      </c>
      <c r="E20" s="2" t="s">
        <v>38</v>
      </c>
      <c r="F20" s="2" t="s">
        <v>691</v>
      </c>
      <c r="G20">
        <v>117</v>
      </c>
      <c r="H20" s="2" t="str">
        <f>VLOOKUP(SupplierQuality[[#This Row],[MaterialID]],Table4[#All],2,0)</f>
        <v>Labels</v>
      </c>
      <c r="I20">
        <v>3</v>
      </c>
      <c r="J20" s="2" t="str">
        <f>_xlfn.XLOOKUP(SupplierQuality[[#This Row],[Defect Type ID]],Table5[ID],Table5[Defect Type],"Not found",0)</f>
        <v>Impact</v>
      </c>
      <c r="K20">
        <v>110</v>
      </c>
      <c r="L20" s="2" t="str">
        <f>_xlfn.XLOOKUP(SupplierQuality[[#This Row],[DefectID]],Table2[ID],Table2[Defect],"Not found",0)</f>
        <v>Missing Codes</v>
      </c>
      <c r="M20" s="3">
        <v>257106</v>
      </c>
      <c r="N20" s="3">
        <v>3149</v>
      </c>
      <c r="O20" s="6">
        <f>SupplierQuality[[#This Row],[Total Downtime Minutes]]/60</f>
        <v>52.483333333333334</v>
      </c>
      <c r="P20" s="4">
        <v>426</v>
      </c>
      <c r="Q20" s="4">
        <f>SupplierQuality[[#This Row],[Total Defect Qty]]*SupplierQuality[[#This Row],[Unit Price]]</f>
        <v>109527156</v>
      </c>
    </row>
    <row r="21" spans="1:17" x14ac:dyDescent="0.25">
      <c r="A21" s="1">
        <v>43102</v>
      </c>
      <c r="B21" s="5" t="str">
        <f>TEXT(SupplierQuality[[#This Row],[Date]],"mmm")</f>
        <v>Jan</v>
      </c>
      <c r="C21" s="5" t="str">
        <f>TEXT(SupplierQuality[[#This Row],[Date]],"yyyy")</f>
        <v>2018</v>
      </c>
      <c r="D21" s="2" t="s">
        <v>267</v>
      </c>
      <c r="E21" s="2" t="s">
        <v>104</v>
      </c>
      <c r="F21" s="2" t="s">
        <v>14</v>
      </c>
      <c r="G21">
        <v>126</v>
      </c>
      <c r="H21" s="2" t="str">
        <f>VLOOKUP(SupplierQuality[[#This Row],[MaterialID]],Table4[#All],2,0)</f>
        <v>Motors</v>
      </c>
      <c r="I21">
        <v>1</v>
      </c>
      <c r="J21" s="2" t="str">
        <f>_xlfn.XLOOKUP(SupplierQuality[[#This Row],[Defect Type ID]],Table5[ID],Table5[Defect Type],"Not found",0)</f>
        <v>No Impact</v>
      </c>
      <c r="K21">
        <v>91</v>
      </c>
      <c r="L21" s="2" t="str">
        <f>_xlfn.XLOOKUP(SupplierQuality[[#This Row],[DefectID]],Table2[ID],Table2[Defect],"Not found",0)</f>
        <v>Contamination</v>
      </c>
      <c r="M21" s="3">
        <v>190553</v>
      </c>
      <c r="N21" s="3">
        <v>4530</v>
      </c>
      <c r="O21" s="6">
        <f>SupplierQuality[[#This Row],[Total Downtime Minutes]]/60</f>
        <v>75.5</v>
      </c>
      <c r="P21" s="4">
        <v>286</v>
      </c>
      <c r="Q21" s="4">
        <f>SupplierQuality[[#This Row],[Total Defect Qty]]*SupplierQuality[[#This Row],[Unit Price]]</f>
        <v>54498158</v>
      </c>
    </row>
    <row r="22" spans="1:17" x14ac:dyDescent="0.25">
      <c r="A22" s="1">
        <v>43102</v>
      </c>
      <c r="B22" s="5" t="str">
        <f>TEXT(SupplierQuality[[#This Row],[Date]],"mmm")</f>
        <v>Jan</v>
      </c>
      <c r="C22" s="5" t="str">
        <f>TEXT(SupplierQuality[[#This Row],[Date]],"yyyy")</f>
        <v>2018</v>
      </c>
      <c r="D22" s="2" t="s">
        <v>69</v>
      </c>
      <c r="E22" s="2" t="s">
        <v>34</v>
      </c>
      <c r="F22" s="2" t="s">
        <v>691</v>
      </c>
      <c r="G22">
        <v>119</v>
      </c>
      <c r="H22" s="2" t="str">
        <f>VLOOKUP(SupplierQuality[[#This Row],[MaterialID]],Table4[#All],2,0)</f>
        <v>Batteries</v>
      </c>
      <c r="I22">
        <v>1</v>
      </c>
      <c r="J22" s="2" t="str">
        <f>_xlfn.XLOOKUP(SupplierQuality[[#This Row],[Defect Type ID]],Table5[ID],Table5[Defect Type],"Not found",0)</f>
        <v>No Impact</v>
      </c>
      <c r="K22">
        <v>16</v>
      </c>
      <c r="L22" s="2" t="str">
        <f>_xlfn.XLOOKUP(SupplierQuality[[#This Row],[DefectID]],Table2[ID],Table2[Defect],"Not found",0)</f>
        <v>Print defects</v>
      </c>
      <c r="M22" s="3">
        <v>24683</v>
      </c>
      <c r="N22" s="3">
        <v>4682</v>
      </c>
      <c r="O22" s="6">
        <f>SupplierQuality[[#This Row],[Total Downtime Minutes]]/60</f>
        <v>78.033333333333331</v>
      </c>
      <c r="P22" s="4">
        <v>610</v>
      </c>
      <c r="Q22" s="4">
        <f>SupplierQuality[[#This Row],[Total Defect Qty]]*SupplierQuality[[#This Row],[Unit Price]]</f>
        <v>15056630</v>
      </c>
    </row>
    <row r="23" spans="1:17" x14ac:dyDescent="0.25">
      <c r="A23" s="1">
        <v>43102</v>
      </c>
      <c r="B23" s="5" t="str">
        <f>TEXT(SupplierQuality[[#This Row],[Date]],"mmm")</f>
        <v>Jan</v>
      </c>
      <c r="C23" s="5" t="str">
        <f>TEXT(SupplierQuality[[#This Row],[Date]],"yyyy")</f>
        <v>2018</v>
      </c>
      <c r="D23" s="2" t="s">
        <v>26</v>
      </c>
      <c r="E23" s="2" t="s">
        <v>74</v>
      </c>
      <c r="F23" s="2" t="s">
        <v>691</v>
      </c>
      <c r="G23">
        <v>114</v>
      </c>
      <c r="H23" s="2" t="str">
        <f>VLOOKUP(SupplierQuality[[#This Row],[MaterialID]],Table4[#All],2,0)</f>
        <v>Carton</v>
      </c>
      <c r="I23">
        <v>3</v>
      </c>
      <c r="J23" s="2" t="str">
        <f>_xlfn.XLOOKUP(SupplierQuality[[#This Row],[Defect Type ID]],Table5[ID],Table5[Defect Type],"Not found",0)</f>
        <v>Impact</v>
      </c>
      <c r="K23">
        <v>33</v>
      </c>
      <c r="L23" s="2" t="str">
        <f>_xlfn.XLOOKUP(SupplierQuality[[#This Row],[DefectID]],Table2[ID],Table2[Defect],"Not found",0)</f>
        <v>No Bar Code</v>
      </c>
      <c r="M23" s="3">
        <v>8945</v>
      </c>
      <c r="N23" s="3">
        <v>1441</v>
      </c>
      <c r="O23" s="6">
        <f>SupplierQuality[[#This Row],[Total Downtime Minutes]]/60</f>
        <v>24.016666666666666</v>
      </c>
      <c r="P23" s="4">
        <v>568</v>
      </c>
      <c r="Q23" s="4">
        <f>SupplierQuality[[#This Row],[Total Defect Qty]]*SupplierQuality[[#This Row],[Unit Price]]</f>
        <v>5080760</v>
      </c>
    </row>
    <row r="24" spans="1:17" x14ac:dyDescent="0.25">
      <c r="A24" s="1">
        <v>43103</v>
      </c>
      <c r="B24" s="5" t="str">
        <f>TEXT(SupplierQuality[[#This Row],[Date]],"mmm")</f>
        <v>Jan</v>
      </c>
      <c r="C24" s="5" t="str">
        <f>TEXT(SupplierQuality[[#This Row],[Date]],"yyyy")</f>
        <v>2018</v>
      </c>
      <c r="D24" s="2" t="s">
        <v>96</v>
      </c>
      <c r="E24" s="2" t="s">
        <v>52</v>
      </c>
      <c r="F24" s="2" t="s">
        <v>14</v>
      </c>
      <c r="G24">
        <v>116</v>
      </c>
      <c r="H24" s="2" t="str">
        <f>VLOOKUP(SupplierQuality[[#This Row],[MaterialID]],Table4[#All],2,0)</f>
        <v>Molds</v>
      </c>
      <c r="I24">
        <v>1</v>
      </c>
      <c r="J24" s="2" t="str">
        <f>_xlfn.XLOOKUP(SupplierQuality[[#This Row],[Defect Type ID]],Table5[ID],Table5[Defect Type],"Not found",0)</f>
        <v>No Impact</v>
      </c>
      <c r="K24">
        <v>113</v>
      </c>
      <c r="L24" s="2" t="str">
        <f>_xlfn.XLOOKUP(SupplierQuality[[#This Row],[DefectID]],Table2[ID],Table2[Defect],"Not found",0)</f>
        <v>Packaging Integrity</v>
      </c>
      <c r="M24" s="3">
        <v>995935</v>
      </c>
      <c r="N24" s="3">
        <v>2662</v>
      </c>
      <c r="O24" s="6">
        <f>SupplierQuality[[#This Row],[Total Downtime Minutes]]/60</f>
        <v>44.366666666666667</v>
      </c>
      <c r="P24" s="4">
        <v>507</v>
      </c>
      <c r="Q24" s="4">
        <f>SupplierQuality[[#This Row],[Total Defect Qty]]*SupplierQuality[[#This Row],[Unit Price]]</f>
        <v>504939045</v>
      </c>
    </row>
    <row r="25" spans="1:17" x14ac:dyDescent="0.25">
      <c r="A25" s="1">
        <v>43103</v>
      </c>
      <c r="B25" s="5" t="str">
        <f>TEXT(SupplierQuality[[#This Row],[Date]],"mmm")</f>
        <v>Jan</v>
      </c>
      <c r="C25" s="5" t="str">
        <f>TEXT(SupplierQuality[[#This Row],[Date]],"yyyy")</f>
        <v>2018</v>
      </c>
      <c r="D25" s="2" t="s">
        <v>157</v>
      </c>
      <c r="E25" s="2" t="s">
        <v>16</v>
      </c>
      <c r="F25" s="2" t="s">
        <v>14</v>
      </c>
      <c r="G25">
        <v>120</v>
      </c>
      <c r="H25" s="2" t="str">
        <f>VLOOKUP(SupplierQuality[[#This Row],[MaterialID]],Table4[#All],2,0)</f>
        <v>Film</v>
      </c>
      <c r="I25">
        <v>1</v>
      </c>
      <c r="J25" s="2" t="str">
        <f>_xlfn.XLOOKUP(SupplierQuality[[#This Row],[Defect Type ID]],Table5[ID],Table5[Defect Type],"Not found",0)</f>
        <v>No Impact</v>
      </c>
      <c r="K25">
        <v>103</v>
      </c>
      <c r="L25" s="2" t="str">
        <f>_xlfn.XLOOKUP(SupplierQuality[[#This Row],[DefectID]],Table2[ID],Table2[Defect],"Not found",0)</f>
        <v>No Fill</v>
      </c>
      <c r="M25" s="3">
        <v>809048</v>
      </c>
      <c r="N25" s="3">
        <v>796</v>
      </c>
      <c r="O25" s="6">
        <f>SupplierQuality[[#This Row],[Total Downtime Minutes]]/60</f>
        <v>13.266666666666667</v>
      </c>
      <c r="P25" s="4">
        <v>356</v>
      </c>
      <c r="Q25" s="4">
        <f>SupplierQuality[[#This Row],[Total Defect Qty]]*SupplierQuality[[#This Row],[Unit Price]]</f>
        <v>288021088</v>
      </c>
    </row>
    <row r="26" spans="1:17" x14ac:dyDescent="0.25">
      <c r="A26" s="1">
        <v>43103</v>
      </c>
      <c r="B26" s="5" t="str">
        <f>TEXT(SupplierQuality[[#This Row],[Date]],"mmm")</f>
        <v>Jan</v>
      </c>
      <c r="C26" s="5" t="str">
        <f>TEXT(SupplierQuality[[#This Row],[Date]],"yyyy")</f>
        <v>2018</v>
      </c>
      <c r="D26" s="2" t="s">
        <v>51</v>
      </c>
      <c r="E26" s="2" t="s">
        <v>13</v>
      </c>
      <c r="F26" s="2" t="s">
        <v>14</v>
      </c>
      <c r="G26">
        <v>133</v>
      </c>
      <c r="H26" s="2" t="str">
        <f>VLOOKUP(SupplierQuality[[#This Row],[MaterialID]],Table4[#All],2,0)</f>
        <v>Wires</v>
      </c>
      <c r="I26">
        <v>3</v>
      </c>
      <c r="J26" s="2" t="str">
        <f>_xlfn.XLOOKUP(SupplierQuality[[#This Row],[Defect Type ID]],Table5[ID],Table5[Defect Type],"Not found",0)</f>
        <v>Impact</v>
      </c>
      <c r="K26">
        <v>146</v>
      </c>
      <c r="L26" s="2" t="str">
        <f>_xlfn.XLOOKUP(SupplierQuality[[#This Row],[DefectID]],Table2[ID],Table2[Defect],"Not found",0)</f>
        <v>Heat Damage</v>
      </c>
      <c r="M26" s="3">
        <v>504428</v>
      </c>
      <c r="N26" s="3">
        <v>2463</v>
      </c>
      <c r="O26" s="6">
        <f>SupplierQuality[[#This Row],[Total Downtime Minutes]]/60</f>
        <v>41.05</v>
      </c>
      <c r="P26" s="4">
        <v>484</v>
      </c>
      <c r="Q26" s="4">
        <f>SupplierQuality[[#This Row],[Total Defect Qty]]*SupplierQuality[[#This Row],[Unit Price]]</f>
        <v>244143152</v>
      </c>
    </row>
    <row r="27" spans="1:17" x14ac:dyDescent="0.25">
      <c r="A27" s="1">
        <v>43103</v>
      </c>
      <c r="B27" s="5" t="str">
        <f>TEXT(SupplierQuality[[#This Row],[Date]],"mmm")</f>
        <v>Jan</v>
      </c>
      <c r="C27" s="5" t="str">
        <f>TEXT(SupplierQuality[[#This Row],[Date]],"yyyy")</f>
        <v>2018</v>
      </c>
      <c r="D27" s="2" t="s">
        <v>225</v>
      </c>
      <c r="E27" s="2" t="s">
        <v>74</v>
      </c>
      <c r="F27" s="2" t="s">
        <v>42</v>
      </c>
      <c r="G27">
        <v>126</v>
      </c>
      <c r="H27" s="2" t="str">
        <f>VLOOKUP(SupplierQuality[[#This Row],[MaterialID]],Table4[#All],2,0)</f>
        <v>Motors</v>
      </c>
      <c r="I27">
        <v>3</v>
      </c>
      <c r="J27" s="2" t="str">
        <f>_xlfn.XLOOKUP(SupplierQuality[[#This Row],[Defect Type ID]],Table5[ID],Table5[Defect Type],"Not found",0)</f>
        <v>Impact</v>
      </c>
      <c r="K27">
        <v>139</v>
      </c>
      <c r="L27" s="2" t="str">
        <f>_xlfn.XLOOKUP(SupplierQuality[[#This Row],[DefectID]],Table2[ID],Table2[Defect],"Not found",0)</f>
        <v>Incorrect Color</v>
      </c>
      <c r="M27" s="3">
        <v>289411</v>
      </c>
      <c r="N27" s="3">
        <v>1005</v>
      </c>
      <c r="O27" s="6">
        <f>SupplierQuality[[#This Row],[Total Downtime Minutes]]/60</f>
        <v>16.75</v>
      </c>
      <c r="P27" s="4">
        <v>383</v>
      </c>
      <c r="Q27" s="4">
        <f>SupplierQuality[[#This Row],[Total Defect Qty]]*SupplierQuality[[#This Row],[Unit Price]]</f>
        <v>110844413</v>
      </c>
    </row>
    <row r="28" spans="1:17" x14ac:dyDescent="0.25">
      <c r="A28" s="1">
        <v>43103</v>
      </c>
      <c r="B28" s="5" t="str">
        <f>TEXT(SupplierQuality[[#This Row],[Date]],"mmm")</f>
        <v>Jan</v>
      </c>
      <c r="C28" s="5" t="str">
        <f>TEXT(SupplierQuality[[#This Row],[Date]],"yyyy")</f>
        <v>2018</v>
      </c>
      <c r="D28" s="2" t="s">
        <v>141</v>
      </c>
      <c r="E28" s="2" t="s">
        <v>38</v>
      </c>
      <c r="F28" s="2" t="s">
        <v>14</v>
      </c>
      <c r="G28">
        <v>119</v>
      </c>
      <c r="H28" s="2" t="str">
        <f>VLOOKUP(SupplierQuality[[#This Row],[MaterialID]],Table4[#All],2,0)</f>
        <v>Batteries</v>
      </c>
      <c r="I28">
        <v>1</v>
      </c>
      <c r="J28" s="2" t="str">
        <f>_xlfn.XLOOKUP(SupplierQuality[[#This Row],[Defect Type ID]],Table5[ID],Table5[Defect Type],"Not found",0)</f>
        <v>No Impact</v>
      </c>
      <c r="K28">
        <v>252</v>
      </c>
      <c r="L28" s="2" t="str">
        <f>_xlfn.XLOOKUP(SupplierQuality[[#This Row],[DefectID]],Table2[ID],Table2[Defect],"Not found",0)</f>
        <v>Raw Material</v>
      </c>
      <c r="M28" s="3">
        <v>82690</v>
      </c>
      <c r="N28" s="3">
        <v>2725</v>
      </c>
      <c r="O28" s="6">
        <f>SupplierQuality[[#This Row],[Total Downtime Minutes]]/60</f>
        <v>45.416666666666664</v>
      </c>
      <c r="P28" s="4">
        <v>594</v>
      </c>
      <c r="Q28" s="4">
        <f>SupplierQuality[[#This Row],[Total Defect Qty]]*SupplierQuality[[#This Row],[Unit Price]]</f>
        <v>49117860</v>
      </c>
    </row>
    <row r="29" spans="1:17" x14ac:dyDescent="0.25">
      <c r="A29" s="1">
        <v>43103</v>
      </c>
      <c r="B29" s="5" t="str">
        <f>TEXT(SupplierQuality[[#This Row],[Date]],"mmm")</f>
        <v>Jan</v>
      </c>
      <c r="C29" s="5" t="str">
        <f>TEXT(SupplierQuality[[#This Row],[Date]],"yyyy")</f>
        <v>2018</v>
      </c>
      <c r="D29" s="2" t="s">
        <v>226</v>
      </c>
      <c r="E29" s="2" t="s">
        <v>47</v>
      </c>
      <c r="F29" s="2" t="s">
        <v>691</v>
      </c>
      <c r="G29">
        <v>125</v>
      </c>
      <c r="H29" s="2" t="str">
        <f>VLOOKUP(SupplierQuality[[#This Row],[MaterialID]],Table4[#All],2,0)</f>
        <v>Hardware</v>
      </c>
      <c r="I29">
        <v>2</v>
      </c>
      <c r="J29" s="2" t="str">
        <f>_xlfn.XLOOKUP(SupplierQuality[[#This Row],[Defect Type ID]],Table5[ID],Table5[Defect Type],"Not found",0)</f>
        <v>Rejected</v>
      </c>
      <c r="K29">
        <v>106</v>
      </c>
      <c r="L29" s="2" t="str">
        <f>_xlfn.XLOOKUP(SupplierQuality[[#This Row],[DefectID]],Table2[ID],Table2[Defect],"Not found",0)</f>
        <v>Parting Tops</v>
      </c>
      <c r="M29" s="3">
        <v>535</v>
      </c>
      <c r="N29" s="3">
        <v>2492</v>
      </c>
      <c r="O29" s="6">
        <f>SupplierQuality[[#This Row],[Total Downtime Minutes]]/60</f>
        <v>41.533333333333331</v>
      </c>
      <c r="P29" s="4">
        <v>345</v>
      </c>
      <c r="Q29" s="4">
        <f>SupplierQuality[[#This Row],[Total Defect Qty]]*SupplierQuality[[#This Row],[Unit Price]]</f>
        <v>184575</v>
      </c>
    </row>
    <row r="30" spans="1:17" x14ac:dyDescent="0.25">
      <c r="A30" s="1">
        <v>43104</v>
      </c>
      <c r="B30" s="5" t="str">
        <f>TEXT(SupplierQuality[[#This Row],[Date]],"mmm")</f>
        <v>Jan</v>
      </c>
      <c r="C30" s="5" t="str">
        <f>TEXT(SupplierQuality[[#This Row],[Date]],"yyyy")</f>
        <v>2018</v>
      </c>
      <c r="D30" s="2" t="s">
        <v>255</v>
      </c>
      <c r="E30" s="2" t="s">
        <v>64</v>
      </c>
      <c r="F30" s="2" t="s">
        <v>14</v>
      </c>
      <c r="G30">
        <v>119</v>
      </c>
      <c r="H30" s="2" t="str">
        <f>VLOOKUP(SupplierQuality[[#This Row],[MaterialID]],Table4[#All],2,0)</f>
        <v>Batteries</v>
      </c>
      <c r="I30">
        <v>2</v>
      </c>
      <c r="J30" s="2" t="str">
        <f>_xlfn.XLOOKUP(SupplierQuality[[#This Row],[Defect Type ID]],Table5[ID],Table5[Defect Type],"Not found",0)</f>
        <v>Rejected</v>
      </c>
      <c r="K30">
        <v>208</v>
      </c>
      <c r="L30" s="2" t="str">
        <f>_xlfn.XLOOKUP(SupplierQuality[[#This Row],[DefectID]],Table2[ID],Table2[Defect],"Not found",0)</f>
        <v>Missing Liner</v>
      </c>
      <c r="M30" s="3">
        <v>643122</v>
      </c>
      <c r="N30" s="3">
        <v>1101</v>
      </c>
      <c r="O30" s="6">
        <f>SupplierQuality[[#This Row],[Total Downtime Minutes]]/60</f>
        <v>18.350000000000001</v>
      </c>
      <c r="P30" s="4">
        <v>655</v>
      </c>
      <c r="Q30" s="4">
        <f>SupplierQuality[[#This Row],[Total Defect Qty]]*SupplierQuality[[#This Row],[Unit Price]]</f>
        <v>421244910</v>
      </c>
    </row>
    <row r="31" spans="1:17" x14ac:dyDescent="0.25">
      <c r="A31" s="1">
        <v>43104</v>
      </c>
      <c r="B31" s="5" t="str">
        <f>TEXT(SupplierQuality[[#This Row],[Date]],"mmm")</f>
        <v>Jan</v>
      </c>
      <c r="C31" s="5" t="str">
        <f>TEXT(SupplierQuality[[#This Row],[Date]],"yyyy")</f>
        <v>2018</v>
      </c>
      <c r="D31" s="2" t="s">
        <v>168</v>
      </c>
      <c r="E31" s="2" t="s">
        <v>104</v>
      </c>
      <c r="F31" s="2" t="s">
        <v>42</v>
      </c>
      <c r="G31">
        <v>133</v>
      </c>
      <c r="H31" s="2" t="str">
        <f>VLOOKUP(SupplierQuality[[#This Row],[MaterialID]],Table4[#All],2,0)</f>
        <v>Wires</v>
      </c>
      <c r="I31">
        <v>2</v>
      </c>
      <c r="J31" s="2" t="str">
        <f>_xlfn.XLOOKUP(SupplierQuality[[#This Row],[Defect Type ID]],Table5[ID],Table5[Defect Type],"Not found",0)</f>
        <v>Rejected</v>
      </c>
      <c r="K31">
        <v>120</v>
      </c>
      <c r="L31" s="2" t="str">
        <f>_xlfn.XLOOKUP(SupplierQuality[[#This Row],[DefectID]],Table2[ID],Table2[Defect],"Not found",0)</f>
        <v>No Disk</v>
      </c>
      <c r="M31" s="3">
        <v>634638</v>
      </c>
      <c r="N31" s="3">
        <v>3922</v>
      </c>
      <c r="O31" s="6">
        <f>SupplierQuality[[#This Row],[Total Downtime Minutes]]/60</f>
        <v>65.36666666666666</v>
      </c>
      <c r="P31" s="4">
        <v>576</v>
      </c>
      <c r="Q31" s="4">
        <f>SupplierQuality[[#This Row],[Total Defect Qty]]*SupplierQuality[[#This Row],[Unit Price]]</f>
        <v>365551488</v>
      </c>
    </row>
    <row r="32" spans="1:17" x14ac:dyDescent="0.25">
      <c r="A32" s="1">
        <v>43104</v>
      </c>
      <c r="B32" s="5" t="str">
        <f>TEXT(SupplierQuality[[#This Row],[Date]],"mmm")</f>
        <v>Jan</v>
      </c>
      <c r="C32" s="5" t="str">
        <f>TEXT(SupplierQuality[[#This Row],[Date]],"yyyy")</f>
        <v>2018</v>
      </c>
      <c r="D32" s="2" t="s">
        <v>338</v>
      </c>
      <c r="E32" s="2" t="s">
        <v>60</v>
      </c>
      <c r="F32" s="2" t="s">
        <v>17</v>
      </c>
      <c r="G32">
        <v>118</v>
      </c>
      <c r="H32" s="2" t="str">
        <f>VLOOKUP(SupplierQuality[[#This Row],[MaterialID]],Table4[#All],2,0)</f>
        <v>Corrugate</v>
      </c>
      <c r="I32">
        <v>1</v>
      </c>
      <c r="J32" s="2" t="str">
        <f>_xlfn.XLOOKUP(SupplierQuality[[#This Row],[Defect Type ID]],Table5[ID],Table5[Defect Type],"Not found",0)</f>
        <v>No Impact</v>
      </c>
      <c r="K32">
        <v>173</v>
      </c>
      <c r="L32" s="2" t="str">
        <f>_xlfn.XLOOKUP(SupplierQuality[[#This Row],[DefectID]],Table2[ID],Table2[Defect],"Not found",0)</f>
        <v>Defective Packaging</v>
      </c>
      <c r="M32" s="3">
        <v>612352</v>
      </c>
      <c r="N32" s="3">
        <v>2439</v>
      </c>
      <c r="O32" s="6">
        <f>SupplierQuality[[#This Row],[Total Downtime Minutes]]/60</f>
        <v>40.65</v>
      </c>
      <c r="P32" s="4">
        <v>353</v>
      </c>
      <c r="Q32" s="4">
        <f>SupplierQuality[[#This Row],[Total Defect Qty]]*SupplierQuality[[#This Row],[Unit Price]]</f>
        <v>216160256</v>
      </c>
    </row>
    <row r="33" spans="1:17" x14ac:dyDescent="0.25">
      <c r="A33" s="1">
        <v>43104</v>
      </c>
      <c r="B33" s="5" t="str">
        <f>TEXT(SupplierQuality[[#This Row],[Date]],"mmm")</f>
        <v>Jan</v>
      </c>
      <c r="C33" s="5" t="str">
        <f>TEXT(SupplierQuality[[#This Row],[Date]],"yyyy")</f>
        <v>2018</v>
      </c>
      <c r="D33" s="2" t="s">
        <v>253</v>
      </c>
      <c r="E33" s="2" t="s">
        <v>41</v>
      </c>
      <c r="F33" s="2" t="s">
        <v>24</v>
      </c>
      <c r="G33">
        <v>113</v>
      </c>
      <c r="H33" s="2" t="str">
        <f>VLOOKUP(SupplierQuality[[#This Row],[MaterialID]],Table4[#All],2,0)</f>
        <v>Raw Materials</v>
      </c>
      <c r="I33">
        <v>2</v>
      </c>
      <c r="J33" s="2" t="str">
        <f>_xlfn.XLOOKUP(SupplierQuality[[#This Row],[Defect Type ID]],Table5[ID],Table5[Defect Type],"Not found",0)</f>
        <v>Rejected</v>
      </c>
      <c r="K33">
        <v>56</v>
      </c>
      <c r="L33" s="2" t="str">
        <f>_xlfn.XLOOKUP(SupplierQuality[[#This Row],[DefectID]],Table2[ID],Table2[Defect],"Not found",0)</f>
        <v>Poor Pairing</v>
      </c>
      <c r="M33" s="3">
        <v>500654</v>
      </c>
      <c r="N33" s="3">
        <v>522</v>
      </c>
      <c r="O33" s="6">
        <f>SupplierQuality[[#This Row],[Total Downtime Minutes]]/60</f>
        <v>8.6999999999999993</v>
      </c>
      <c r="P33" s="4">
        <v>363</v>
      </c>
      <c r="Q33" s="4">
        <f>SupplierQuality[[#This Row],[Total Defect Qty]]*SupplierQuality[[#This Row],[Unit Price]]</f>
        <v>181737402</v>
      </c>
    </row>
    <row r="34" spans="1:17" x14ac:dyDescent="0.25">
      <c r="A34" s="1">
        <v>43104</v>
      </c>
      <c r="B34" s="5" t="str">
        <f>TEXT(SupplierQuality[[#This Row],[Date]],"mmm")</f>
        <v>Jan</v>
      </c>
      <c r="C34" s="5" t="str">
        <f>TEXT(SupplierQuality[[#This Row],[Date]],"yyyy")</f>
        <v>2018</v>
      </c>
      <c r="D34" s="2" t="s">
        <v>117</v>
      </c>
      <c r="E34" s="2" t="s">
        <v>47</v>
      </c>
      <c r="F34" s="2" t="s">
        <v>17</v>
      </c>
      <c r="G34">
        <v>117</v>
      </c>
      <c r="H34" s="2" t="str">
        <f>VLOOKUP(SupplierQuality[[#This Row],[MaterialID]],Table4[#All],2,0)</f>
        <v>Labels</v>
      </c>
      <c r="I34">
        <v>3</v>
      </c>
      <c r="J34" s="2" t="str">
        <f>_xlfn.XLOOKUP(SupplierQuality[[#This Row],[Defect Type ID]],Table5[ID],Table5[Defect Type],"Not found",0)</f>
        <v>Impact</v>
      </c>
      <c r="K34">
        <v>102</v>
      </c>
      <c r="L34" s="2" t="str">
        <f>_xlfn.XLOOKUP(SupplierQuality[[#This Row],[DefectID]],Table2[ID],Table2[Defect],"Not found",0)</f>
        <v>Wrong Codes</v>
      </c>
      <c r="M34" s="3">
        <v>380800</v>
      </c>
      <c r="N34" s="3">
        <v>3607</v>
      </c>
      <c r="O34" s="6">
        <f>SupplierQuality[[#This Row],[Total Downtime Minutes]]/60</f>
        <v>60.116666666666667</v>
      </c>
      <c r="P34" s="4">
        <v>547</v>
      </c>
      <c r="Q34" s="4">
        <f>SupplierQuality[[#This Row],[Total Defect Qty]]*SupplierQuality[[#This Row],[Unit Price]]</f>
        <v>208297600</v>
      </c>
    </row>
    <row r="35" spans="1:17" x14ac:dyDescent="0.25">
      <c r="A35" s="1">
        <v>43104</v>
      </c>
      <c r="B35" s="5" t="str">
        <f>TEXT(SupplierQuality[[#This Row],[Date]],"mmm")</f>
        <v>Jan</v>
      </c>
      <c r="C35" s="5" t="str">
        <f>TEXT(SupplierQuality[[#This Row],[Date]],"yyyy")</f>
        <v>2018</v>
      </c>
      <c r="D35" s="2" t="s">
        <v>320</v>
      </c>
      <c r="E35" s="2" t="s">
        <v>36</v>
      </c>
      <c r="F35" s="2" t="s">
        <v>17</v>
      </c>
      <c r="G35">
        <v>123</v>
      </c>
      <c r="H35" s="2" t="str">
        <f>VLOOKUP(SupplierQuality[[#This Row],[MaterialID]],Table4[#All],2,0)</f>
        <v>Pump</v>
      </c>
      <c r="I35">
        <v>1</v>
      </c>
      <c r="J35" s="2" t="str">
        <f>_xlfn.XLOOKUP(SupplierQuality[[#This Row],[Defect Type ID]],Table5[ID],Table5[Defect Type],"Not found",0)</f>
        <v>No Impact</v>
      </c>
      <c r="K35">
        <v>32</v>
      </c>
      <c r="L35" s="2" t="str">
        <f>_xlfn.XLOOKUP(SupplierQuality[[#This Row],[DefectID]],Table2[ID],Table2[Defect],"Not found",0)</f>
        <v>Wrong Shade of Color</v>
      </c>
      <c r="M35" s="3">
        <v>216157</v>
      </c>
      <c r="N35" s="3">
        <v>143</v>
      </c>
      <c r="O35" s="6">
        <f>SupplierQuality[[#This Row],[Total Downtime Minutes]]/60</f>
        <v>2.3833333333333333</v>
      </c>
      <c r="P35" s="4">
        <v>561</v>
      </c>
      <c r="Q35" s="4">
        <f>SupplierQuality[[#This Row],[Total Defect Qty]]*SupplierQuality[[#This Row],[Unit Price]]</f>
        <v>121264077</v>
      </c>
    </row>
    <row r="36" spans="1:17" x14ac:dyDescent="0.25">
      <c r="A36" s="1">
        <v>43104</v>
      </c>
      <c r="B36" s="5" t="str">
        <f>TEXT(SupplierQuality[[#This Row],[Date]],"mmm")</f>
        <v>Jan</v>
      </c>
      <c r="C36" s="5" t="str">
        <f>TEXT(SupplierQuality[[#This Row],[Date]],"yyyy")</f>
        <v>2018</v>
      </c>
      <c r="D36" s="2" t="s">
        <v>287</v>
      </c>
      <c r="E36" s="2" t="s">
        <v>23</v>
      </c>
      <c r="F36" s="2" t="s">
        <v>17</v>
      </c>
      <c r="G36">
        <v>119</v>
      </c>
      <c r="H36" s="2" t="str">
        <f>VLOOKUP(SupplierQuality[[#This Row],[MaterialID]],Table4[#All],2,0)</f>
        <v>Batteries</v>
      </c>
      <c r="I36">
        <v>2</v>
      </c>
      <c r="J36" s="2" t="str">
        <f>_xlfn.XLOOKUP(SupplierQuality[[#This Row],[Defect Type ID]],Table5[ID],Table5[Defect Type],"Not found",0)</f>
        <v>Rejected</v>
      </c>
      <c r="K36">
        <v>84</v>
      </c>
      <c r="L36" s="2" t="str">
        <f>_xlfn.XLOOKUP(SupplierQuality[[#This Row],[DefectID]],Table2[ID],Table2[Defect],"Not found",0)</f>
        <v>Weak Walls</v>
      </c>
      <c r="M36" s="3">
        <v>143791</v>
      </c>
      <c r="N36" s="3">
        <v>2654</v>
      </c>
      <c r="O36" s="6">
        <f>SupplierQuality[[#This Row],[Total Downtime Minutes]]/60</f>
        <v>44.233333333333334</v>
      </c>
      <c r="P36" s="4">
        <v>530</v>
      </c>
      <c r="Q36" s="4">
        <f>SupplierQuality[[#This Row],[Total Defect Qty]]*SupplierQuality[[#This Row],[Unit Price]]</f>
        <v>76209230</v>
      </c>
    </row>
    <row r="37" spans="1:17" x14ac:dyDescent="0.25">
      <c r="A37" s="1">
        <v>43104</v>
      </c>
      <c r="B37" s="5" t="str">
        <f>TEXT(SupplierQuality[[#This Row],[Date]],"mmm")</f>
        <v>Jan</v>
      </c>
      <c r="C37" s="5" t="str">
        <f>TEXT(SupplierQuality[[#This Row],[Date]],"yyyy")</f>
        <v>2018</v>
      </c>
      <c r="D37" s="2" t="s">
        <v>303</v>
      </c>
      <c r="E37" s="2" t="s">
        <v>52</v>
      </c>
      <c r="F37" s="2" t="s">
        <v>17</v>
      </c>
      <c r="G37">
        <v>127</v>
      </c>
      <c r="H37" s="2" t="str">
        <f>VLOOKUP(SupplierQuality[[#This Row],[MaterialID]],Table4[#All],2,0)</f>
        <v>Crates</v>
      </c>
      <c r="I37">
        <v>3</v>
      </c>
      <c r="J37" s="2" t="str">
        <f>_xlfn.XLOOKUP(SupplierQuality[[#This Row],[Defect Type ID]],Table5[ID],Table5[Defect Type],"Not found",0)</f>
        <v>Impact</v>
      </c>
      <c r="K37">
        <v>190</v>
      </c>
      <c r="L37" s="2" t="str">
        <f>_xlfn.XLOOKUP(SupplierQuality[[#This Row],[DefectID]],Table2[ID],Table2[Defect],"Not found",0)</f>
        <v>Bad Distribution</v>
      </c>
      <c r="M37" s="3">
        <v>64732</v>
      </c>
      <c r="N37" s="3">
        <v>730</v>
      </c>
      <c r="O37" s="6">
        <f>SupplierQuality[[#This Row],[Total Downtime Minutes]]/60</f>
        <v>12.166666666666666</v>
      </c>
      <c r="P37" s="4">
        <v>455</v>
      </c>
      <c r="Q37" s="4">
        <f>SupplierQuality[[#This Row],[Total Defect Qty]]*SupplierQuality[[#This Row],[Unit Price]]</f>
        <v>29453060</v>
      </c>
    </row>
    <row r="38" spans="1:17" x14ac:dyDescent="0.25">
      <c r="A38" s="1">
        <v>43107</v>
      </c>
      <c r="B38" s="5" t="str">
        <f>TEXT(SupplierQuality[[#This Row],[Date]],"mmm")</f>
        <v>Jan</v>
      </c>
      <c r="C38" s="5" t="str">
        <f>TEXT(SupplierQuality[[#This Row],[Date]],"yyyy")</f>
        <v>2018</v>
      </c>
      <c r="D38" s="2" t="s">
        <v>29</v>
      </c>
      <c r="E38" s="2" t="s">
        <v>71</v>
      </c>
      <c r="F38" s="2" t="s">
        <v>17</v>
      </c>
      <c r="G38">
        <v>129</v>
      </c>
      <c r="H38" s="2" t="str">
        <f>VLOOKUP(SupplierQuality[[#This Row],[MaterialID]],Table4[#All],2,0)</f>
        <v>Mechanicals</v>
      </c>
      <c r="I38">
        <v>2</v>
      </c>
      <c r="J38" s="2" t="str">
        <f>_xlfn.XLOOKUP(SupplierQuality[[#This Row],[Defect Type ID]],Table5[ID],Table5[Defect Type],"Not found",0)</f>
        <v>Rejected</v>
      </c>
      <c r="K38">
        <v>188</v>
      </c>
      <c r="L38" s="2" t="str">
        <f>_xlfn.XLOOKUP(SupplierQuality[[#This Row],[DefectID]],Table2[ID],Table2[Defect],"Not found",0)</f>
        <v>Wrong Flaps</v>
      </c>
      <c r="M38" s="3">
        <v>948740</v>
      </c>
      <c r="N38" s="3">
        <v>1965</v>
      </c>
      <c r="O38" s="6">
        <f>SupplierQuality[[#This Row],[Total Downtime Minutes]]/60</f>
        <v>32.75</v>
      </c>
      <c r="P38" s="4">
        <v>313</v>
      </c>
      <c r="Q38" s="4">
        <f>SupplierQuality[[#This Row],[Total Defect Qty]]*SupplierQuality[[#This Row],[Unit Price]]</f>
        <v>296955620</v>
      </c>
    </row>
    <row r="39" spans="1:17" x14ac:dyDescent="0.25">
      <c r="A39" s="1">
        <v>43107</v>
      </c>
      <c r="B39" s="5" t="str">
        <f>TEXT(SupplierQuality[[#This Row],[Date]],"mmm")</f>
        <v>Jan</v>
      </c>
      <c r="C39" s="5" t="str">
        <f>TEXT(SupplierQuality[[#This Row],[Date]],"yyyy")</f>
        <v>2018</v>
      </c>
      <c r="D39" s="2" t="s">
        <v>265</v>
      </c>
      <c r="E39" s="2" t="s">
        <v>107</v>
      </c>
      <c r="F39" s="2" t="s">
        <v>24</v>
      </c>
      <c r="G39">
        <v>119</v>
      </c>
      <c r="H39" s="2" t="str">
        <f>VLOOKUP(SupplierQuality[[#This Row],[MaterialID]],Table4[#All],2,0)</f>
        <v>Batteries</v>
      </c>
      <c r="I39">
        <v>2</v>
      </c>
      <c r="J39" s="2" t="str">
        <f>_xlfn.XLOOKUP(SupplierQuality[[#This Row],[Defect Type ID]],Table5[ID],Table5[Defect Type],"Not found",0)</f>
        <v>Rejected</v>
      </c>
      <c r="K39">
        <v>42</v>
      </c>
      <c r="L39" s="2" t="str">
        <f>_xlfn.XLOOKUP(SupplierQuality[[#This Row],[DefectID]],Table2[ID],Table2[Defect],"Not found",0)</f>
        <v>No Screws</v>
      </c>
      <c r="M39" s="3">
        <v>922803</v>
      </c>
      <c r="N39" s="3">
        <v>1734</v>
      </c>
      <c r="O39" s="6">
        <f>SupplierQuality[[#This Row],[Total Downtime Minutes]]/60</f>
        <v>28.9</v>
      </c>
      <c r="P39" s="4">
        <v>457</v>
      </c>
      <c r="Q39" s="4">
        <f>SupplierQuality[[#This Row],[Total Defect Qty]]*SupplierQuality[[#This Row],[Unit Price]]</f>
        <v>421720971</v>
      </c>
    </row>
    <row r="40" spans="1:17" x14ac:dyDescent="0.25">
      <c r="A40" s="1">
        <v>43107</v>
      </c>
      <c r="B40" s="5" t="str">
        <f>TEXT(SupplierQuality[[#This Row],[Date]],"mmm")</f>
        <v>Jan</v>
      </c>
      <c r="C40" s="5" t="str">
        <f>TEXT(SupplierQuality[[#This Row],[Date]],"yyyy")</f>
        <v>2018</v>
      </c>
      <c r="D40" s="2" t="s">
        <v>223</v>
      </c>
      <c r="E40" s="2" t="s">
        <v>58</v>
      </c>
      <c r="F40" s="2" t="s">
        <v>17</v>
      </c>
      <c r="G40">
        <v>117</v>
      </c>
      <c r="H40" s="2" t="str">
        <f>VLOOKUP(SupplierQuality[[#This Row],[MaterialID]],Table4[#All],2,0)</f>
        <v>Labels</v>
      </c>
      <c r="I40">
        <v>1</v>
      </c>
      <c r="J40" s="2" t="str">
        <f>_xlfn.XLOOKUP(SupplierQuality[[#This Row],[Defect Type ID]],Table5[ID],Table5[Defect Type],"Not found",0)</f>
        <v>No Impact</v>
      </c>
      <c r="K40">
        <v>100</v>
      </c>
      <c r="L40" s="2" t="str">
        <f>_xlfn.XLOOKUP(SupplierQuality[[#This Row],[DefectID]],Table2[ID],Table2[Defect],"Not found",0)</f>
        <v>Bad Cut</v>
      </c>
      <c r="M40" s="3">
        <v>739897</v>
      </c>
      <c r="N40" s="3">
        <v>3440</v>
      </c>
      <c r="O40" s="6">
        <f>SupplierQuality[[#This Row],[Total Downtime Minutes]]/60</f>
        <v>57.333333333333336</v>
      </c>
      <c r="P40" s="4">
        <v>429</v>
      </c>
      <c r="Q40" s="4">
        <f>SupplierQuality[[#This Row],[Total Defect Qty]]*SupplierQuality[[#This Row],[Unit Price]]</f>
        <v>317415813</v>
      </c>
    </row>
    <row r="41" spans="1:17" x14ac:dyDescent="0.25">
      <c r="A41" s="1">
        <v>43107</v>
      </c>
      <c r="B41" s="5" t="str">
        <f>TEXT(SupplierQuality[[#This Row],[Date]],"mmm")</f>
        <v>Jan</v>
      </c>
      <c r="C41" s="5" t="str">
        <f>TEXT(SupplierQuality[[#This Row],[Date]],"yyyy")</f>
        <v>2018</v>
      </c>
      <c r="D41" s="2" t="s">
        <v>57</v>
      </c>
      <c r="E41" s="2" t="s">
        <v>107</v>
      </c>
      <c r="F41" s="2" t="s">
        <v>24</v>
      </c>
      <c r="G41">
        <v>117</v>
      </c>
      <c r="H41" s="2" t="str">
        <f>VLOOKUP(SupplierQuality[[#This Row],[MaterialID]],Table4[#All],2,0)</f>
        <v>Labels</v>
      </c>
      <c r="I41">
        <v>3</v>
      </c>
      <c r="J41" s="2" t="str">
        <f>_xlfn.XLOOKUP(SupplierQuality[[#This Row],[Defect Type ID]],Table5[ID],Table5[Defect Type],"Not found",0)</f>
        <v>Impact</v>
      </c>
      <c r="K41">
        <v>246</v>
      </c>
      <c r="L41" s="2" t="str">
        <f>_xlfn.XLOOKUP(SupplierQuality[[#This Row],[DefectID]],Table2[ID],Table2[Defect],"Not found",0)</f>
        <v>Wrong Item</v>
      </c>
      <c r="M41" s="3">
        <v>463977</v>
      </c>
      <c r="N41" s="3">
        <v>1336</v>
      </c>
      <c r="O41" s="6">
        <f>SupplierQuality[[#This Row],[Total Downtime Minutes]]/60</f>
        <v>22.266666666666666</v>
      </c>
      <c r="P41" s="4">
        <v>280</v>
      </c>
      <c r="Q41" s="4">
        <f>SupplierQuality[[#This Row],[Total Defect Qty]]*SupplierQuality[[#This Row],[Unit Price]]</f>
        <v>129913560</v>
      </c>
    </row>
    <row r="42" spans="1:17" x14ac:dyDescent="0.25">
      <c r="A42" s="1">
        <v>43107</v>
      </c>
      <c r="B42" s="5" t="str">
        <f>TEXT(SupplierQuality[[#This Row],[Date]],"mmm")</f>
        <v>Jan</v>
      </c>
      <c r="C42" s="5" t="str">
        <f>TEXT(SupplierQuality[[#This Row],[Date]],"yyyy")</f>
        <v>2018</v>
      </c>
      <c r="D42" s="2" t="s">
        <v>110</v>
      </c>
      <c r="E42" s="2" t="s">
        <v>11</v>
      </c>
      <c r="F42" s="2" t="s">
        <v>42</v>
      </c>
      <c r="G42">
        <v>112</v>
      </c>
      <c r="H42" s="2" t="str">
        <f>VLOOKUP(SupplierQuality[[#This Row],[MaterialID]],Table4[#All],2,0)</f>
        <v>Glass</v>
      </c>
      <c r="I42">
        <v>1</v>
      </c>
      <c r="J42" s="2" t="str">
        <f>_xlfn.XLOOKUP(SupplierQuality[[#This Row],[Defect Type ID]],Table5[ID],Table5[Defect Type],"Not found",0)</f>
        <v>No Impact</v>
      </c>
      <c r="K42">
        <v>27</v>
      </c>
      <c r="L42" s="2" t="str">
        <f>_xlfn.XLOOKUP(SupplierQuality[[#This Row],[DefectID]],Table2[ID],Table2[Defect],"Not found",0)</f>
        <v>Damaged Secondary Packaging</v>
      </c>
      <c r="M42" s="3">
        <v>374673</v>
      </c>
      <c r="N42" s="3">
        <v>3084</v>
      </c>
      <c r="O42" s="6">
        <f>SupplierQuality[[#This Row],[Total Downtime Minutes]]/60</f>
        <v>51.4</v>
      </c>
      <c r="P42" s="4">
        <v>568</v>
      </c>
      <c r="Q42" s="4">
        <f>SupplierQuality[[#This Row],[Total Defect Qty]]*SupplierQuality[[#This Row],[Unit Price]]</f>
        <v>212814264</v>
      </c>
    </row>
    <row r="43" spans="1:17" x14ac:dyDescent="0.25">
      <c r="A43" s="1">
        <v>43107</v>
      </c>
      <c r="B43" s="5" t="str">
        <f>TEXT(SupplierQuality[[#This Row],[Date]],"mmm")</f>
        <v>Jan</v>
      </c>
      <c r="C43" s="5" t="str">
        <f>TEXT(SupplierQuality[[#This Row],[Date]],"yyyy")</f>
        <v>2018</v>
      </c>
      <c r="D43" s="2" t="s">
        <v>249</v>
      </c>
      <c r="E43" s="2" t="s">
        <v>38</v>
      </c>
      <c r="F43" s="2" t="s">
        <v>14</v>
      </c>
      <c r="G43">
        <v>125</v>
      </c>
      <c r="H43" s="2" t="str">
        <f>VLOOKUP(SupplierQuality[[#This Row],[MaterialID]],Table4[#All],2,0)</f>
        <v>Hardware</v>
      </c>
      <c r="I43">
        <v>1</v>
      </c>
      <c r="J43" s="2" t="str">
        <f>_xlfn.XLOOKUP(SupplierQuality[[#This Row],[Defect Type ID]],Table5[ID],Table5[Defect Type],"Not found",0)</f>
        <v>No Impact</v>
      </c>
      <c r="K43">
        <v>18</v>
      </c>
      <c r="L43" s="2" t="str">
        <f>_xlfn.XLOOKUP(SupplierQuality[[#This Row],[DefectID]],Table2[ID],Table2[Defect],"Not found",0)</f>
        <v>Too Heavy</v>
      </c>
      <c r="M43" s="3">
        <v>335627</v>
      </c>
      <c r="N43" s="3">
        <v>943</v>
      </c>
      <c r="O43" s="6">
        <f>SupplierQuality[[#This Row],[Total Downtime Minutes]]/60</f>
        <v>15.716666666666667</v>
      </c>
      <c r="P43" s="4">
        <v>431</v>
      </c>
      <c r="Q43" s="4">
        <f>SupplierQuality[[#This Row],[Total Defect Qty]]*SupplierQuality[[#This Row],[Unit Price]]</f>
        <v>144655237</v>
      </c>
    </row>
    <row r="44" spans="1:17" x14ac:dyDescent="0.25">
      <c r="A44" s="1">
        <v>43107</v>
      </c>
      <c r="B44" s="5" t="str">
        <f>TEXT(SupplierQuality[[#This Row],[Date]],"mmm")</f>
        <v>Jan</v>
      </c>
      <c r="C44" s="5" t="str">
        <f>TEXT(SupplierQuality[[#This Row],[Date]],"yyyy")</f>
        <v>2018</v>
      </c>
      <c r="D44" s="2" t="s">
        <v>323</v>
      </c>
      <c r="E44" s="2" t="s">
        <v>21</v>
      </c>
      <c r="F44" s="2" t="s">
        <v>14</v>
      </c>
      <c r="G44">
        <v>125</v>
      </c>
      <c r="H44" s="2" t="str">
        <f>VLOOKUP(SupplierQuality[[#This Row],[MaterialID]],Table4[#All],2,0)</f>
        <v>Hardware</v>
      </c>
      <c r="I44">
        <v>1</v>
      </c>
      <c r="J44" s="2" t="str">
        <f>_xlfn.XLOOKUP(SupplierQuality[[#This Row],[Defect Type ID]],Table5[ID],Table5[Defect Type],"Not found",0)</f>
        <v>No Impact</v>
      </c>
      <c r="K44">
        <v>88</v>
      </c>
      <c r="L44" s="2" t="str">
        <f>_xlfn.XLOOKUP(SupplierQuality[[#This Row],[DefectID]],Table2[ID],Table2[Defect],"Not found",0)</f>
        <v>Cracked</v>
      </c>
      <c r="M44" s="3">
        <v>268899</v>
      </c>
      <c r="N44" s="3">
        <v>2583</v>
      </c>
      <c r="O44" s="6">
        <f>SupplierQuality[[#This Row],[Total Downtime Minutes]]/60</f>
        <v>43.05</v>
      </c>
      <c r="P44" s="4">
        <v>349</v>
      </c>
      <c r="Q44" s="4">
        <f>SupplierQuality[[#This Row],[Total Defect Qty]]*SupplierQuality[[#This Row],[Unit Price]]</f>
        <v>93845751</v>
      </c>
    </row>
    <row r="45" spans="1:17" x14ac:dyDescent="0.25">
      <c r="A45" s="1">
        <v>43107</v>
      </c>
      <c r="B45" s="5" t="str">
        <f>TEXT(SupplierQuality[[#This Row],[Date]],"mmm")</f>
        <v>Jan</v>
      </c>
      <c r="C45" s="5" t="str">
        <f>TEXT(SupplierQuality[[#This Row],[Date]],"yyyy")</f>
        <v>2018</v>
      </c>
      <c r="D45" s="2" t="s">
        <v>114</v>
      </c>
      <c r="E45" s="2" t="s">
        <v>13</v>
      </c>
      <c r="F45" s="2" t="s">
        <v>14</v>
      </c>
      <c r="G45">
        <v>131</v>
      </c>
      <c r="H45" s="2" t="str">
        <f>VLOOKUP(SupplierQuality[[#This Row],[MaterialID]],Table4[#All],2,0)</f>
        <v>Valves</v>
      </c>
      <c r="I45">
        <v>1</v>
      </c>
      <c r="J45" s="2" t="str">
        <f>_xlfn.XLOOKUP(SupplierQuality[[#This Row],[Defect Type ID]],Table5[ID],Table5[Defect Type],"Not found",0)</f>
        <v>No Impact</v>
      </c>
      <c r="K45">
        <v>114</v>
      </c>
      <c r="L45" s="2" t="str">
        <f>_xlfn.XLOOKUP(SupplierQuality[[#This Row],[DefectID]],Table2[ID],Table2[Defect],"Not found",0)</f>
        <v>Wrong Case Labels</v>
      </c>
      <c r="M45" s="3">
        <v>10210</v>
      </c>
      <c r="N45" s="3">
        <v>3492</v>
      </c>
      <c r="O45" s="6">
        <f>SupplierQuality[[#This Row],[Total Downtime Minutes]]/60</f>
        <v>58.2</v>
      </c>
      <c r="P45" s="4">
        <v>337</v>
      </c>
      <c r="Q45" s="4">
        <f>SupplierQuality[[#This Row],[Total Defect Qty]]*SupplierQuality[[#This Row],[Unit Price]]</f>
        <v>3440770</v>
      </c>
    </row>
    <row r="46" spans="1:17" x14ac:dyDescent="0.25">
      <c r="A46" s="1">
        <v>43108</v>
      </c>
      <c r="B46" s="5" t="str">
        <f>TEXT(SupplierQuality[[#This Row],[Date]],"mmm")</f>
        <v>Jan</v>
      </c>
      <c r="C46" s="5" t="str">
        <f>TEXT(SupplierQuality[[#This Row],[Date]],"yyyy")</f>
        <v>2018</v>
      </c>
      <c r="D46" s="2" t="s">
        <v>316</v>
      </c>
      <c r="E46" s="2" t="s">
        <v>60</v>
      </c>
      <c r="F46" s="2" t="s">
        <v>75</v>
      </c>
      <c r="G46">
        <v>128</v>
      </c>
      <c r="H46" s="2" t="str">
        <f>VLOOKUP(SupplierQuality[[#This Row],[MaterialID]],Table4[#All],2,0)</f>
        <v>Tape</v>
      </c>
      <c r="I46">
        <v>1</v>
      </c>
      <c r="J46" s="2" t="str">
        <f>_xlfn.XLOOKUP(SupplierQuality[[#This Row],[Defect Type ID]],Table5[ID],Table5[Defect Type],"Not found",0)</f>
        <v>No Impact</v>
      </c>
      <c r="K46">
        <v>173</v>
      </c>
      <c r="L46" s="2" t="str">
        <f>_xlfn.XLOOKUP(SupplierQuality[[#This Row],[DefectID]],Table2[ID],Table2[Defect],"Not found",0)</f>
        <v>Defective Packaging</v>
      </c>
      <c r="M46" s="3">
        <v>671365</v>
      </c>
      <c r="N46" s="3">
        <v>2983</v>
      </c>
      <c r="O46" s="6">
        <f>SupplierQuality[[#This Row],[Total Downtime Minutes]]/60</f>
        <v>49.716666666666669</v>
      </c>
      <c r="P46" s="4">
        <v>544</v>
      </c>
      <c r="Q46" s="4">
        <f>SupplierQuality[[#This Row],[Total Defect Qty]]*SupplierQuality[[#This Row],[Unit Price]]</f>
        <v>365222560</v>
      </c>
    </row>
    <row r="47" spans="1:17" x14ac:dyDescent="0.25">
      <c r="A47" s="1">
        <v>43108</v>
      </c>
      <c r="B47" s="5" t="str">
        <f>TEXT(SupplierQuality[[#This Row],[Date]],"mmm")</f>
        <v>Jan</v>
      </c>
      <c r="C47" s="5" t="str">
        <f>TEXT(SupplierQuality[[#This Row],[Date]],"yyyy")</f>
        <v>2018</v>
      </c>
      <c r="D47" s="2" t="s">
        <v>149</v>
      </c>
      <c r="E47" s="2" t="s">
        <v>13</v>
      </c>
      <c r="F47" s="2" t="s">
        <v>24</v>
      </c>
      <c r="G47">
        <v>117</v>
      </c>
      <c r="H47" s="2" t="str">
        <f>VLOOKUP(SupplierQuality[[#This Row],[MaterialID]],Table4[#All],2,0)</f>
        <v>Labels</v>
      </c>
      <c r="I47">
        <v>1</v>
      </c>
      <c r="J47" s="2" t="str">
        <f>_xlfn.XLOOKUP(SupplierQuality[[#This Row],[Defect Type ID]],Table5[ID],Table5[Defect Type],"Not found",0)</f>
        <v>No Impact</v>
      </c>
      <c r="K47">
        <v>96</v>
      </c>
      <c r="L47" s="2" t="str">
        <f>_xlfn.XLOOKUP(SupplierQuality[[#This Row],[DefectID]],Table2[ID],Table2[Defect],"Not found",0)</f>
        <v>Film Not Intact</v>
      </c>
      <c r="M47" s="3">
        <v>354366</v>
      </c>
      <c r="N47" s="3">
        <v>1143</v>
      </c>
      <c r="O47" s="6">
        <f>SupplierQuality[[#This Row],[Total Downtime Minutes]]/60</f>
        <v>19.05</v>
      </c>
      <c r="P47" s="4">
        <v>584</v>
      </c>
      <c r="Q47" s="4">
        <f>SupplierQuality[[#This Row],[Total Defect Qty]]*SupplierQuality[[#This Row],[Unit Price]]</f>
        <v>206949744</v>
      </c>
    </row>
    <row r="48" spans="1:17" x14ac:dyDescent="0.25">
      <c r="A48" s="1">
        <v>43108</v>
      </c>
      <c r="B48" s="5" t="str">
        <f>TEXT(SupplierQuality[[#This Row],[Date]],"mmm")</f>
        <v>Jan</v>
      </c>
      <c r="C48" s="5" t="str">
        <f>TEXT(SupplierQuality[[#This Row],[Date]],"yyyy")</f>
        <v>2018</v>
      </c>
      <c r="D48" s="2" t="s">
        <v>236</v>
      </c>
      <c r="E48" s="2" t="s">
        <v>11</v>
      </c>
      <c r="F48" s="2" t="s">
        <v>24</v>
      </c>
      <c r="G48">
        <v>116</v>
      </c>
      <c r="H48" s="2" t="str">
        <f>VLOOKUP(SupplierQuality[[#This Row],[MaterialID]],Table4[#All],2,0)</f>
        <v>Molds</v>
      </c>
      <c r="I48">
        <v>1</v>
      </c>
      <c r="J48" s="2" t="str">
        <f>_xlfn.XLOOKUP(SupplierQuality[[#This Row],[Defect Type ID]],Table5[ID],Table5[Defect Type],"Not found",0)</f>
        <v>No Impact</v>
      </c>
      <c r="K48">
        <v>55</v>
      </c>
      <c r="L48" s="2" t="str">
        <f>_xlfn.XLOOKUP(SupplierQuality[[#This Row],[DefectID]],Table2[ID],Table2[Defect],"Not found",0)</f>
        <v>Wrong Fasteners</v>
      </c>
      <c r="M48" s="3">
        <v>341873</v>
      </c>
      <c r="N48" s="3">
        <v>4293</v>
      </c>
      <c r="O48" s="6">
        <f>SupplierQuality[[#This Row],[Total Downtime Minutes]]/60</f>
        <v>71.55</v>
      </c>
      <c r="P48" s="4">
        <v>606</v>
      </c>
      <c r="Q48" s="4">
        <f>SupplierQuality[[#This Row],[Total Defect Qty]]*SupplierQuality[[#This Row],[Unit Price]]</f>
        <v>207175038</v>
      </c>
    </row>
    <row r="49" spans="1:17" x14ac:dyDescent="0.25">
      <c r="A49" s="1">
        <v>43108</v>
      </c>
      <c r="B49" s="5" t="str">
        <f>TEXT(SupplierQuality[[#This Row],[Date]],"mmm")</f>
        <v>Jan</v>
      </c>
      <c r="C49" s="5" t="str">
        <f>TEXT(SupplierQuality[[#This Row],[Date]],"yyyy")</f>
        <v>2018</v>
      </c>
      <c r="D49" s="2" t="s">
        <v>43</v>
      </c>
      <c r="E49" s="2" t="s">
        <v>98</v>
      </c>
      <c r="F49" s="2" t="s">
        <v>17</v>
      </c>
      <c r="G49">
        <v>132</v>
      </c>
      <c r="H49" s="2" t="str">
        <f>VLOOKUP(SupplierQuality[[#This Row],[MaterialID]],Table4[#All],2,0)</f>
        <v>Printed Materials</v>
      </c>
      <c r="I49">
        <v>1</v>
      </c>
      <c r="J49" s="2" t="str">
        <f>_xlfn.XLOOKUP(SupplierQuality[[#This Row],[Defect Type ID]],Table5[ID],Table5[Defect Type],"Not found",0)</f>
        <v>No Impact</v>
      </c>
      <c r="K49">
        <v>205</v>
      </c>
      <c r="L49" s="2" t="str">
        <f>_xlfn.XLOOKUP(SupplierQuality[[#This Row],[DefectID]],Table2[ID],Table2[Defect],"Not found",0)</f>
        <v>Wrong Consistency</v>
      </c>
      <c r="M49" s="3">
        <v>40340</v>
      </c>
      <c r="N49" s="3">
        <v>2076</v>
      </c>
      <c r="O49" s="6">
        <f>SupplierQuality[[#This Row],[Total Downtime Minutes]]/60</f>
        <v>34.6</v>
      </c>
      <c r="P49" s="4">
        <v>622</v>
      </c>
      <c r="Q49" s="4">
        <f>SupplierQuality[[#This Row],[Total Defect Qty]]*SupplierQuality[[#This Row],[Unit Price]]</f>
        <v>25091480</v>
      </c>
    </row>
    <row r="50" spans="1:17" x14ac:dyDescent="0.25">
      <c r="A50" s="1">
        <v>43109</v>
      </c>
      <c r="B50" s="5" t="str">
        <f>TEXT(SupplierQuality[[#This Row],[Date]],"mmm")</f>
        <v>Jan</v>
      </c>
      <c r="C50" s="5" t="str">
        <f>TEXT(SupplierQuality[[#This Row],[Date]],"yyyy")</f>
        <v>2018</v>
      </c>
      <c r="D50" s="2" t="s">
        <v>349</v>
      </c>
      <c r="E50" s="2" t="s">
        <v>36</v>
      </c>
      <c r="F50" s="2" t="s">
        <v>24</v>
      </c>
      <c r="G50">
        <v>124</v>
      </c>
      <c r="H50" s="2" t="str">
        <f>VLOOKUP(SupplierQuality[[#This Row],[MaterialID]],Table4[#All],2,0)</f>
        <v>Drives</v>
      </c>
      <c r="I50">
        <v>1</v>
      </c>
      <c r="J50" s="2" t="str">
        <f>_xlfn.XLOOKUP(SupplierQuality[[#This Row],[Defect Type ID]],Table5[ID],Table5[Defect Type],"Not found",0)</f>
        <v>No Impact</v>
      </c>
      <c r="K50">
        <v>199</v>
      </c>
      <c r="L50" s="2" t="str">
        <f>_xlfn.XLOOKUP(SupplierQuality[[#This Row],[DefectID]],Table2[ID],Table2[Defect],"Not found",0)</f>
        <v>Bad Welding</v>
      </c>
      <c r="M50" s="3">
        <v>803293</v>
      </c>
      <c r="N50" s="3">
        <v>492</v>
      </c>
      <c r="O50" s="6">
        <f>SupplierQuality[[#This Row],[Total Downtime Minutes]]/60</f>
        <v>8.1999999999999993</v>
      </c>
      <c r="P50" s="4">
        <v>340</v>
      </c>
      <c r="Q50" s="4">
        <f>SupplierQuality[[#This Row],[Total Defect Qty]]*SupplierQuality[[#This Row],[Unit Price]]</f>
        <v>273119620</v>
      </c>
    </row>
    <row r="51" spans="1:17" x14ac:dyDescent="0.25">
      <c r="A51" s="1">
        <v>43109</v>
      </c>
      <c r="B51" s="5" t="str">
        <f>TEXT(SupplierQuality[[#This Row],[Date]],"mmm")</f>
        <v>Jan</v>
      </c>
      <c r="C51" s="5" t="str">
        <f>TEXT(SupplierQuality[[#This Row],[Date]],"yyyy")</f>
        <v>2018</v>
      </c>
      <c r="D51" s="2" t="s">
        <v>324</v>
      </c>
      <c r="E51" s="2" t="s">
        <v>23</v>
      </c>
      <c r="F51" s="2" t="s">
        <v>14</v>
      </c>
      <c r="G51">
        <v>113</v>
      </c>
      <c r="H51" s="2" t="str">
        <f>VLOOKUP(SupplierQuality[[#This Row],[MaterialID]],Table4[#All],2,0)</f>
        <v>Raw Materials</v>
      </c>
      <c r="I51">
        <v>1</v>
      </c>
      <c r="J51" s="2" t="str">
        <f>_xlfn.XLOOKUP(SupplierQuality[[#This Row],[Defect Type ID]],Table5[ID],Table5[Defect Type],"Not found",0)</f>
        <v>No Impact</v>
      </c>
      <c r="K51">
        <v>44</v>
      </c>
      <c r="L51" s="2" t="str">
        <f>_xlfn.XLOOKUP(SupplierQuality[[#This Row],[DefectID]],Table2[ID],Table2[Defect],"Not found",0)</f>
        <v>Broken Glass</v>
      </c>
      <c r="M51" s="3">
        <v>689734</v>
      </c>
      <c r="N51" s="3">
        <v>4422</v>
      </c>
      <c r="O51" s="6">
        <f>SupplierQuality[[#This Row],[Total Downtime Minutes]]/60</f>
        <v>73.7</v>
      </c>
      <c r="P51" s="4">
        <v>588</v>
      </c>
      <c r="Q51" s="4">
        <f>SupplierQuality[[#This Row],[Total Defect Qty]]*SupplierQuality[[#This Row],[Unit Price]]</f>
        <v>405563592</v>
      </c>
    </row>
    <row r="52" spans="1:17" x14ac:dyDescent="0.25">
      <c r="A52" s="1">
        <v>43109</v>
      </c>
      <c r="B52" s="5" t="str">
        <f>TEXT(SupplierQuality[[#This Row],[Date]],"mmm")</f>
        <v>Jan</v>
      </c>
      <c r="C52" s="5" t="str">
        <f>TEXT(SupplierQuality[[#This Row],[Date]],"yyyy")</f>
        <v>2018</v>
      </c>
      <c r="D52" s="2" t="s">
        <v>164</v>
      </c>
      <c r="E52" s="2" t="s">
        <v>45</v>
      </c>
      <c r="F52" s="2" t="s">
        <v>24</v>
      </c>
      <c r="G52">
        <v>125</v>
      </c>
      <c r="H52" s="2" t="str">
        <f>VLOOKUP(SupplierQuality[[#This Row],[MaterialID]],Table4[#All],2,0)</f>
        <v>Hardware</v>
      </c>
      <c r="I52">
        <v>2</v>
      </c>
      <c r="J52" s="2" t="str">
        <f>_xlfn.XLOOKUP(SupplierQuality[[#This Row],[Defect Type ID]],Table5[ID],Table5[Defect Type],"Not found",0)</f>
        <v>Rejected</v>
      </c>
      <c r="K52">
        <v>86</v>
      </c>
      <c r="L52" s="2" t="str">
        <f>_xlfn.XLOOKUP(SupplierQuality[[#This Row],[DefectID]],Table2[ID],Table2[Defect],"Not found",0)</f>
        <v>Smeared Print</v>
      </c>
      <c r="M52" s="3">
        <v>589485</v>
      </c>
      <c r="N52" s="3">
        <v>4116</v>
      </c>
      <c r="O52" s="6">
        <f>SupplierQuality[[#This Row],[Total Downtime Minutes]]/60</f>
        <v>68.599999999999994</v>
      </c>
      <c r="P52" s="4">
        <v>576</v>
      </c>
      <c r="Q52" s="4">
        <f>SupplierQuality[[#This Row],[Total Defect Qty]]*SupplierQuality[[#This Row],[Unit Price]]</f>
        <v>339543360</v>
      </c>
    </row>
    <row r="53" spans="1:17" x14ac:dyDescent="0.25">
      <c r="A53" s="1">
        <v>43109</v>
      </c>
      <c r="B53" s="5" t="str">
        <f>TEXT(SupplierQuality[[#This Row],[Date]],"mmm")</f>
        <v>Jan</v>
      </c>
      <c r="C53" s="5" t="str">
        <f>TEXT(SupplierQuality[[#This Row],[Date]],"yyyy")</f>
        <v>2018</v>
      </c>
      <c r="D53" s="2" t="s">
        <v>322</v>
      </c>
      <c r="E53" s="2" t="s">
        <v>13</v>
      </c>
      <c r="F53" s="2" t="s">
        <v>14</v>
      </c>
      <c r="G53">
        <v>126</v>
      </c>
      <c r="H53" s="2" t="str">
        <f>VLOOKUP(SupplierQuality[[#This Row],[MaterialID]],Table4[#All],2,0)</f>
        <v>Motors</v>
      </c>
      <c r="I53">
        <v>1</v>
      </c>
      <c r="J53" s="2" t="str">
        <f>_xlfn.XLOOKUP(SupplierQuality[[#This Row],[Defect Type ID]],Table5[ID],Table5[Defect Type],"Not found",0)</f>
        <v>No Impact</v>
      </c>
      <c r="K53">
        <v>59</v>
      </c>
      <c r="L53" s="2" t="str">
        <f>_xlfn.XLOOKUP(SupplierQuality[[#This Row],[DefectID]],Table2[ID],Table2[Defect],"Not found",0)</f>
        <v>Cartons Not Opening</v>
      </c>
      <c r="M53" s="3">
        <v>552533</v>
      </c>
      <c r="N53" s="3">
        <v>3870</v>
      </c>
      <c r="O53" s="6">
        <f>SupplierQuality[[#This Row],[Total Downtime Minutes]]/60</f>
        <v>64.5</v>
      </c>
      <c r="P53" s="4">
        <v>414</v>
      </c>
      <c r="Q53" s="4">
        <f>SupplierQuality[[#This Row],[Total Defect Qty]]*SupplierQuality[[#This Row],[Unit Price]]</f>
        <v>228748662</v>
      </c>
    </row>
    <row r="54" spans="1:17" x14ac:dyDescent="0.25">
      <c r="A54" s="1">
        <v>43109</v>
      </c>
      <c r="B54" s="5" t="str">
        <f>TEXT(SupplierQuality[[#This Row],[Date]],"mmm")</f>
        <v>Jan</v>
      </c>
      <c r="C54" s="5" t="str">
        <f>TEXT(SupplierQuality[[#This Row],[Date]],"yyyy")</f>
        <v>2018</v>
      </c>
      <c r="D54" s="2" t="s">
        <v>264</v>
      </c>
      <c r="E54" s="2" t="s">
        <v>74</v>
      </c>
      <c r="F54" s="2" t="s">
        <v>14</v>
      </c>
      <c r="G54">
        <v>116</v>
      </c>
      <c r="H54" s="2" t="str">
        <f>VLOOKUP(SupplierQuality[[#This Row],[MaterialID]],Table4[#All],2,0)</f>
        <v>Molds</v>
      </c>
      <c r="I54">
        <v>1</v>
      </c>
      <c r="J54" s="2" t="str">
        <f>_xlfn.XLOOKUP(SupplierQuality[[#This Row],[Defect Type ID]],Table5[ID],Table5[Defect Type],"Not found",0)</f>
        <v>No Impact</v>
      </c>
      <c r="K54">
        <v>111</v>
      </c>
      <c r="L54" s="2" t="str">
        <f>_xlfn.XLOOKUP(SupplierQuality[[#This Row],[DefectID]],Table2[ID],Table2[Defect],"Not found",0)</f>
        <v>Insufficient Parts</v>
      </c>
      <c r="M54" s="3">
        <v>505665</v>
      </c>
      <c r="N54" s="3">
        <v>880</v>
      </c>
      <c r="O54" s="6">
        <f>SupplierQuality[[#This Row],[Total Downtime Minutes]]/60</f>
        <v>14.666666666666666</v>
      </c>
      <c r="P54" s="4">
        <v>469</v>
      </c>
      <c r="Q54" s="4">
        <f>SupplierQuality[[#This Row],[Total Defect Qty]]*SupplierQuality[[#This Row],[Unit Price]]</f>
        <v>237156885</v>
      </c>
    </row>
    <row r="55" spans="1:17" x14ac:dyDescent="0.25">
      <c r="A55" s="1">
        <v>43109</v>
      </c>
      <c r="B55" s="5" t="str">
        <f>TEXT(SupplierQuality[[#This Row],[Date]],"mmm")</f>
        <v>Jan</v>
      </c>
      <c r="C55" s="5" t="str">
        <f>TEXT(SupplierQuality[[#This Row],[Date]],"yyyy")</f>
        <v>2018</v>
      </c>
      <c r="D55" s="2" t="s">
        <v>217</v>
      </c>
      <c r="E55" s="2" t="s">
        <v>38</v>
      </c>
      <c r="F55" s="2" t="s">
        <v>42</v>
      </c>
      <c r="G55">
        <v>128</v>
      </c>
      <c r="H55" s="2" t="str">
        <f>VLOOKUP(SupplierQuality[[#This Row],[MaterialID]],Table4[#All],2,0)</f>
        <v>Tape</v>
      </c>
      <c r="I55">
        <v>2</v>
      </c>
      <c r="J55" s="2" t="str">
        <f>_xlfn.XLOOKUP(SupplierQuality[[#This Row],[Defect Type ID]],Table5[ID],Table5[Defect Type],"Not found",0)</f>
        <v>Rejected</v>
      </c>
      <c r="K55">
        <v>7</v>
      </c>
      <c r="L55" s="2" t="str">
        <f>_xlfn.XLOOKUP(SupplierQuality[[#This Row],[DefectID]],Table2[ID],Table2[Defect],"Not found",0)</f>
        <v>Misc</v>
      </c>
      <c r="M55" s="3">
        <v>332732</v>
      </c>
      <c r="N55" s="3">
        <v>2642</v>
      </c>
      <c r="O55" s="6">
        <f>SupplierQuality[[#This Row],[Total Downtime Minutes]]/60</f>
        <v>44.033333333333331</v>
      </c>
      <c r="P55" s="4">
        <v>386</v>
      </c>
      <c r="Q55" s="4">
        <f>SupplierQuality[[#This Row],[Total Defect Qty]]*SupplierQuality[[#This Row],[Unit Price]]</f>
        <v>128434552</v>
      </c>
    </row>
    <row r="56" spans="1:17" x14ac:dyDescent="0.25">
      <c r="A56" s="1">
        <v>43110</v>
      </c>
      <c r="B56" s="5" t="str">
        <f>TEXT(SupplierQuality[[#This Row],[Date]],"mmm")</f>
        <v>Jan</v>
      </c>
      <c r="C56" s="5" t="str">
        <f>TEXT(SupplierQuality[[#This Row],[Date]],"yyyy")</f>
        <v>2018</v>
      </c>
      <c r="D56" s="2" t="s">
        <v>103</v>
      </c>
      <c r="E56" s="2" t="s">
        <v>45</v>
      </c>
      <c r="F56" s="2" t="s">
        <v>691</v>
      </c>
      <c r="G56">
        <v>122</v>
      </c>
      <c r="H56" s="2" t="str">
        <f>VLOOKUP(SupplierQuality[[#This Row],[MaterialID]],Table4[#All],2,0)</f>
        <v>Electrolytes</v>
      </c>
      <c r="I56">
        <v>2</v>
      </c>
      <c r="J56" s="2" t="str">
        <f>_xlfn.XLOOKUP(SupplierQuality[[#This Row],[Defect Type ID]],Table5[ID],Table5[Defect Type],"Not found",0)</f>
        <v>Rejected</v>
      </c>
      <c r="K56">
        <v>235</v>
      </c>
      <c r="L56" s="2" t="str">
        <f>_xlfn.XLOOKUP(SupplierQuality[[#This Row],[DefectID]],Table2[ID],Table2[Defect],"Not found",0)</f>
        <v>Spruced</v>
      </c>
      <c r="M56" s="3">
        <v>943101</v>
      </c>
      <c r="N56" s="3">
        <v>3336</v>
      </c>
      <c r="O56" s="6">
        <f>SupplierQuality[[#This Row],[Total Downtime Minutes]]/60</f>
        <v>55.6</v>
      </c>
      <c r="P56" s="4">
        <v>410</v>
      </c>
      <c r="Q56" s="4">
        <f>SupplierQuality[[#This Row],[Total Defect Qty]]*SupplierQuality[[#This Row],[Unit Price]]</f>
        <v>386671410</v>
      </c>
    </row>
    <row r="57" spans="1:17" x14ac:dyDescent="0.25">
      <c r="A57" s="1">
        <v>43110</v>
      </c>
      <c r="B57" s="5" t="str">
        <f>TEXT(SupplierQuality[[#This Row],[Date]],"mmm")</f>
        <v>Jan</v>
      </c>
      <c r="C57" s="5" t="str">
        <f>TEXT(SupplierQuality[[#This Row],[Date]],"yyyy")</f>
        <v>2018</v>
      </c>
      <c r="D57" s="2" t="s">
        <v>31</v>
      </c>
      <c r="E57" s="2" t="s">
        <v>52</v>
      </c>
      <c r="F57" s="2" t="s">
        <v>14</v>
      </c>
      <c r="G57">
        <v>120</v>
      </c>
      <c r="H57" s="2" t="str">
        <f>VLOOKUP(SupplierQuality[[#This Row],[MaterialID]],Table4[#All],2,0)</f>
        <v>Film</v>
      </c>
      <c r="I57">
        <v>3</v>
      </c>
      <c r="J57" s="2" t="str">
        <f>_xlfn.XLOOKUP(SupplierQuality[[#This Row],[Defect Type ID]],Table5[ID],Table5[Defect Type],"Not found",0)</f>
        <v>Impact</v>
      </c>
      <c r="K57">
        <v>199</v>
      </c>
      <c r="L57" s="2" t="str">
        <f>_xlfn.XLOOKUP(SupplierQuality[[#This Row],[DefectID]],Table2[ID],Table2[Defect],"Not found",0)</f>
        <v>Bad Welding</v>
      </c>
      <c r="M57" s="3">
        <v>937796</v>
      </c>
      <c r="N57" s="3">
        <v>4619</v>
      </c>
      <c r="O57" s="6">
        <f>SupplierQuality[[#This Row],[Total Downtime Minutes]]/60</f>
        <v>76.983333333333334</v>
      </c>
      <c r="P57" s="4">
        <v>323</v>
      </c>
      <c r="Q57" s="4">
        <f>SupplierQuality[[#This Row],[Total Defect Qty]]*SupplierQuality[[#This Row],[Unit Price]]</f>
        <v>302908108</v>
      </c>
    </row>
    <row r="58" spans="1:17" x14ac:dyDescent="0.25">
      <c r="A58" s="1">
        <v>43110</v>
      </c>
      <c r="B58" s="5" t="str">
        <f>TEXT(SupplierQuality[[#This Row],[Date]],"mmm")</f>
        <v>Jan</v>
      </c>
      <c r="C58" s="5" t="str">
        <f>TEXT(SupplierQuality[[#This Row],[Date]],"yyyy")</f>
        <v>2018</v>
      </c>
      <c r="D58" s="2" t="s">
        <v>213</v>
      </c>
      <c r="E58" s="2" t="s">
        <v>11</v>
      </c>
      <c r="F58" s="2" t="s">
        <v>42</v>
      </c>
      <c r="G58">
        <v>127</v>
      </c>
      <c r="H58" s="2" t="str">
        <f>VLOOKUP(SupplierQuality[[#This Row],[MaterialID]],Table4[#All],2,0)</f>
        <v>Crates</v>
      </c>
      <c r="I58">
        <v>2</v>
      </c>
      <c r="J58" s="2" t="str">
        <f>_xlfn.XLOOKUP(SupplierQuality[[#This Row],[Defect Type ID]],Table5[ID],Table5[Defect Type],"Not found",0)</f>
        <v>Rejected</v>
      </c>
      <c r="K58">
        <v>254</v>
      </c>
      <c r="L58" s="2" t="str">
        <f>_xlfn.XLOOKUP(SupplierQuality[[#This Row],[DefectID]],Table2[ID],Table2[Defect],"Not found",0)</f>
        <v>Wrong Bond</v>
      </c>
      <c r="M58" s="3">
        <v>871915</v>
      </c>
      <c r="N58" s="3">
        <v>364</v>
      </c>
      <c r="O58" s="6">
        <f>SupplierQuality[[#This Row],[Total Downtime Minutes]]/60</f>
        <v>6.0666666666666664</v>
      </c>
      <c r="P58" s="4">
        <v>323</v>
      </c>
      <c r="Q58" s="4">
        <f>SupplierQuality[[#This Row],[Total Defect Qty]]*SupplierQuality[[#This Row],[Unit Price]]</f>
        <v>281628545</v>
      </c>
    </row>
    <row r="59" spans="1:17" x14ac:dyDescent="0.25">
      <c r="A59" s="1">
        <v>43110</v>
      </c>
      <c r="B59" s="5" t="str">
        <f>TEXT(SupplierQuality[[#This Row],[Date]],"mmm")</f>
        <v>Jan</v>
      </c>
      <c r="C59" s="5" t="str">
        <f>TEXT(SupplierQuality[[#This Row],[Date]],"yyyy")</f>
        <v>2018</v>
      </c>
      <c r="D59" s="2" t="s">
        <v>187</v>
      </c>
      <c r="E59" s="2" t="s">
        <v>71</v>
      </c>
      <c r="F59" s="2" t="s">
        <v>14</v>
      </c>
      <c r="G59">
        <v>112</v>
      </c>
      <c r="H59" s="2" t="str">
        <f>VLOOKUP(SupplierQuality[[#This Row],[MaterialID]],Table4[#All],2,0)</f>
        <v>Glass</v>
      </c>
      <c r="I59">
        <v>2</v>
      </c>
      <c r="J59" s="2" t="str">
        <f>_xlfn.XLOOKUP(SupplierQuality[[#This Row],[Defect Type ID]],Table5[ID],Table5[Defect Type],"Not found",0)</f>
        <v>Rejected</v>
      </c>
      <c r="K59">
        <v>41</v>
      </c>
      <c r="L59" s="2" t="str">
        <f>_xlfn.XLOOKUP(SupplierQuality[[#This Row],[DefectID]],Table2[ID],Table2[Defect],"Not found",0)</f>
        <v>Bad Tiles</v>
      </c>
      <c r="M59" s="3">
        <v>818451</v>
      </c>
      <c r="N59" s="3">
        <v>4772</v>
      </c>
      <c r="O59" s="6">
        <f>SupplierQuality[[#This Row],[Total Downtime Minutes]]/60</f>
        <v>79.533333333333331</v>
      </c>
      <c r="P59" s="4">
        <v>337</v>
      </c>
      <c r="Q59" s="4">
        <f>SupplierQuality[[#This Row],[Total Defect Qty]]*SupplierQuality[[#This Row],[Unit Price]]</f>
        <v>275817987</v>
      </c>
    </row>
    <row r="60" spans="1:17" x14ac:dyDescent="0.25">
      <c r="A60" s="1">
        <v>43110</v>
      </c>
      <c r="B60" s="5" t="str">
        <f>TEXT(SupplierQuality[[#This Row],[Date]],"mmm")</f>
        <v>Jan</v>
      </c>
      <c r="C60" s="5" t="str">
        <f>TEXT(SupplierQuality[[#This Row],[Date]],"yyyy")</f>
        <v>2018</v>
      </c>
      <c r="D60" s="2" t="s">
        <v>120</v>
      </c>
      <c r="E60" s="2" t="s">
        <v>13</v>
      </c>
      <c r="F60" s="2" t="s">
        <v>24</v>
      </c>
      <c r="G60">
        <v>120</v>
      </c>
      <c r="H60" s="2" t="str">
        <f>VLOOKUP(SupplierQuality[[#This Row],[MaterialID]],Table4[#All],2,0)</f>
        <v>Film</v>
      </c>
      <c r="I60">
        <v>2</v>
      </c>
      <c r="J60" s="2" t="str">
        <f>_xlfn.XLOOKUP(SupplierQuality[[#This Row],[Defect Type ID]],Table5[ID],Table5[Defect Type],"Not found",0)</f>
        <v>Rejected</v>
      </c>
      <c r="K60">
        <v>63</v>
      </c>
      <c r="L60" s="2" t="str">
        <f>_xlfn.XLOOKUP(SupplierQuality[[#This Row],[DefectID]],Table2[ID],Table2[Defect],"Not found",0)</f>
        <v>Bad Finish</v>
      </c>
      <c r="M60" s="3">
        <v>812967</v>
      </c>
      <c r="N60" s="3">
        <v>1841</v>
      </c>
      <c r="O60" s="6">
        <f>SupplierQuality[[#This Row],[Total Downtime Minutes]]/60</f>
        <v>30.683333333333334</v>
      </c>
      <c r="P60" s="4">
        <v>682</v>
      </c>
      <c r="Q60" s="4">
        <f>SupplierQuality[[#This Row],[Total Defect Qty]]*SupplierQuality[[#This Row],[Unit Price]]</f>
        <v>554443494</v>
      </c>
    </row>
    <row r="61" spans="1:17" x14ac:dyDescent="0.25">
      <c r="A61" s="1">
        <v>43110</v>
      </c>
      <c r="B61" s="5" t="str">
        <f>TEXT(SupplierQuality[[#This Row],[Date]],"mmm")</f>
        <v>Jan</v>
      </c>
      <c r="C61" s="5" t="str">
        <f>TEXT(SupplierQuality[[#This Row],[Date]],"yyyy")</f>
        <v>2018</v>
      </c>
      <c r="D61" s="2" t="s">
        <v>283</v>
      </c>
      <c r="E61" s="2" t="s">
        <v>11</v>
      </c>
      <c r="F61" s="2" t="s">
        <v>14</v>
      </c>
      <c r="G61">
        <v>127</v>
      </c>
      <c r="H61" s="2" t="str">
        <f>VLOOKUP(SupplierQuality[[#This Row],[MaterialID]],Table4[#All],2,0)</f>
        <v>Crates</v>
      </c>
      <c r="I61">
        <v>3</v>
      </c>
      <c r="J61" s="2" t="str">
        <f>_xlfn.XLOOKUP(SupplierQuality[[#This Row],[Defect Type ID]],Table5[ID],Table5[Defect Type],"Not found",0)</f>
        <v>Impact</v>
      </c>
      <c r="K61">
        <v>176</v>
      </c>
      <c r="L61" s="2" t="str">
        <f>_xlfn.XLOOKUP(SupplierQuality[[#This Row],[DefectID]],Table2[ID],Table2[Defect],"Not found",0)</f>
        <v>Holes in Material</v>
      </c>
      <c r="M61" s="3">
        <v>806040</v>
      </c>
      <c r="N61" s="3">
        <v>3516</v>
      </c>
      <c r="O61" s="6">
        <f>SupplierQuality[[#This Row],[Total Downtime Minutes]]/60</f>
        <v>58.6</v>
      </c>
      <c r="P61" s="4">
        <v>474</v>
      </c>
      <c r="Q61" s="4">
        <f>SupplierQuality[[#This Row],[Total Defect Qty]]*SupplierQuality[[#This Row],[Unit Price]]</f>
        <v>382062960</v>
      </c>
    </row>
    <row r="62" spans="1:17" x14ac:dyDescent="0.25">
      <c r="A62" s="1">
        <v>43110</v>
      </c>
      <c r="B62" s="5" t="str">
        <f>TEXT(SupplierQuality[[#This Row],[Date]],"mmm")</f>
        <v>Jan</v>
      </c>
      <c r="C62" s="5" t="str">
        <f>TEXT(SupplierQuality[[#This Row],[Date]],"yyyy")</f>
        <v>2018</v>
      </c>
      <c r="D62" s="2" t="s">
        <v>291</v>
      </c>
      <c r="E62" s="2" t="s">
        <v>74</v>
      </c>
      <c r="F62" s="2" t="s">
        <v>14</v>
      </c>
      <c r="G62">
        <v>116</v>
      </c>
      <c r="H62" s="2" t="str">
        <f>VLOOKUP(SupplierQuality[[#This Row],[MaterialID]],Table4[#All],2,0)</f>
        <v>Molds</v>
      </c>
      <c r="I62">
        <v>2</v>
      </c>
      <c r="J62" s="2" t="str">
        <f>_xlfn.XLOOKUP(SupplierQuality[[#This Row],[Defect Type ID]],Table5[ID],Table5[Defect Type],"Not found",0)</f>
        <v>Rejected</v>
      </c>
      <c r="K62">
        <v>217</v>
      </c>
      <c r="L62" s="2" t="str">
        <f>_xlfn.XLOOKUP(SupplierQuality[[#This Row],[DefectID]],Table2[ID],Table2[Defect],"Not found",0)</f>
        <v>Incomplete Molding</v>
      </c>
      <c r="M62" s="3">
        <v>790263</v>
      </c>
      <c r="N62" s="3">
        <v>4924</v>
      </c>
      <c r="O62" s="6">
        <f>SupplierQuality[[#This Row],[Total Downtime Minutes]]/60</f>
        <v>82.066666666666663</v>
      </c>
      <c r="P62" s="4">
        <v>469</v>
      </c>
      <c r="Q62" s="4">
        <f>SupplierQuality[[#This Row],[Total Defect Qty]]*SupplierQuality[[#This Row],[Unit Price]]</f>
        <v>370633347</v>
      </c>
    </row>
    <row r="63" spans="1:17" x14ac:dyDescent="0.25">
      <c r="A63" s="1">
        <v>43110</v>
      </c>
      <c r="B63" s="5" t="str">
        <f>TEXT(SupplierQuality[[#This Row],[Date]],"mmm")</f>
        <v>Jan</v>
      </c>
      <c r="C63" s="5" t="str">
        <f>TEXT(SupplierQuality[[#This Row],[Date]],"yyyy")</f>
        <v>2018</v>
      </c>
      <c r="D63" s="2" t="s">
        <v>80</v>
      </c>
      <c r="E63" s="2" t="s">
        <v>98</v>
      </c>
      <c r="F63" s="2" t="s">
        <v>14</v>
      </c>
      <c r="G63">
        <v>125</v>
      </c>
      <c r="H63" s="2" t="str">
        <f>VLOOKUP(SupplierQuality[[#This Row],[MaterialID]],Table4[#All],2,0)</f>
        <v>Hardware</v>
      </c>
      <c r="I63">
        <v>2</v>
      </c>
      <c r="J63" s="2" t="str">
        <f>_xlfn.XLOOKUP(SupplierQuality[[#This Row],[Defect Type ID]],Table5[ID],Table5[Defect Type],"Not found",0)</f>
        <v>Rejected</v>
      </c>
      <c r="K63">
        <v>102</v>
      </c>
      <c r="L63" s="2" t="str">
        <f>_xlfn.XLOOKUP(SupplierQuality[[#This Row],[DefectID]],Table2[ID],Table2[Defect],"Not found",0)</f>
        <v>Wrong Codes</v>
      </c>
      <c r="M63" s="3">
        <v>767512</v>
      </c>
      <c r="N63" s="3">
        <v>1178</v>
      </c>
      <c r="O63" s="6">
        <f>SupplierQuality[[#This Row],[Total Downtime Minutes]]/60</f>
        <v>19.633333333333333</v>
      </c>
      <c r="P63" s="4">
        <v>522</v>
      </c>
      <c r="Q63" s="4">
        <f>SupplierQuality[[#This Row],[Total Defect Qty]]*SupplierQuality[[#This Row],[Unit Price]]</f>
        <v>400641264</v>
      </c>
    </row>
    <row r="64" spans="1:17" x14ac:dyDescent="0.25">
      <c r="A64" s="1">
        <v>43110</v>
      </c>
      <c r="B64" s="5" t="str">
        <f>TEXT(SupplierQuality[[#This Row],[Date]],"mmm")</f>
        <v>Jan</v>
      </c>
      <c r="C64" s="5" t="str">
        <f>TEXT(SupplierQuality[[#This Row],[Date]],"yyyy")</f>
        <v>2018</v>
      </c>
      <c r="D64" s="2" t="s">
        <v>298</v>
      </c>
      <c r="E64" s="2" t="s">
        <v>13</v>
      </c>
      <c r="F64" s="2" t="s">
        <v>14</v>
      </c>
      <c r="G64">
        <v>133</v>
      </c>
      <c r="H64" s="2" t="str">
        <f>VLOOKUP(SupplierQuality[[#This Row],[MaterialID]],Table4[#All],2,0)</f>
        <v>Wires</v>
      </c>
      <c r="I64">
        <v>2</v>
      </c>
      <c r="J64" s="2" t="str">
        <f>_xlfn.XLOOKUP(SupplierQuality[[#This Row],[Defect Type ID]],Table5[ID],Table5[Defect Type],"Not found",0)</f>
        <v>Rejected</v>
      </c>
      <c r="K64">
        <v>256</v>
      </c>
      <c r="L64" s="2" t="str">
        <f>_xlfn.XLOOKUP(SupplierQuality[[#This Row],[DefectID]],Table2[ID],Table2[Defect],"Not found",0)</f>
        <v>Incomplete Tops</v>
      </c>
      <c r="M64" s="3">
        <v>672104</v>
      </c>
      <c r="N64" s="3">
        <v>3987</v>
      </c>
      <c r="O64" s="6">
        <f>SupplierQuality[[#This Row],[Total Downtime Minutes]]/60</f>
        <v>66.45</v>
      </c>
      <c r="P64" s="4">
        <v>682</v>
      </c>
      <c r="Q64" s="4">
        <f>SupplierQuality[[#This Row],[Total Defect Qty]]*SupplierQuality[[#This Row],[Unit Price]]</f>
        <v>458374928</v>
      </c>
    </row>
    <row r="65" spans="1:17" x14ac:dyDescent="0.25">
      <c r="A65" s="1">
        <v>43110</v>
      </c>
      <c r="B65" s="5" t="str">
        <f>TEXT(SupplierQuality[[#This Row],[Date]],"mmm")</f>
        <v>Jan</v>
      </c>
      <c r="C65" s="5" t="str">
        <f>TEXT(SupplierQuality[[#This Row],[Date]],"yyyy")</f>
        <v>2018</v>
      </c>
      <c r="D65" s="2" t="s">
        <v>179</v>
      </c>
      <c r="E65" s="2" t="s">
        <v>55</v>
      </c>
      <c r="F65" s="2" t="s">
        <v>14</v>
      </c>
      <c r="G65">
        <v>132</v>
      </c>
      <c r="H65" s="2" t="str">
        <f>VLOOKUP(SupplierQuality[[#This Row],[MaterialID]],Table4[#All],2,0)</f>
        <v>Printed Materials</v>
      </c>
      <c r="I65">
        <v>3</v>
      </c>
      <c r="J65" s="2" t="str">
        <f>_xlfn.XLOOKUP(SupplierQuality[[#This Row],[Defect Type ID]],Table5[ID],Table5[Defect Type],"Not found",0)</f>
        <v>Impact</v>
      </c>
      <c r="K65">
        <v>195</v>
      </c>
      <c r="L65" s="2" t="str">
        <f>_xlfn.XLOOKUP(SupplierQuality[[#This Row],[DefectID]],Table2[ID],Table2[Defect],"Not found",0)</f>
        <v>Crooked</v>
      </c>
      <c r="M65" s="3">
        <v>605659</v>
      </c>
      <c r="N65" s="3">
        <v>809</v>
      </c>
      <c r="O65" s="6">
        <f>SupplierQuality[[#This Row],[Total Downtime Minutes]]/60</f>
        <v>13.483333333333333</v>
      </c>
      <c r="P65" s="4">
        <v>282</v>
      </c>
      <c r="Q65" s="4">
        <f>SupplierQuality[[#This Row],[Total Defect Qty]]*SupplierQuality[[#This Row],[Unit Price]]</f>
        <v>170795838</v>
      </c>
    </row>
    <row r="66" spans="1:17" x14ac:dyDescent="0.25">
      <c r="A66" s="1">
        <v>43110</v>
      </c>
      <c r="B66" s="5" t="str">
        <f>TEXT(SupplierQuality[[#This Row],[Date]],"mmm")</f>
        <v>Jan</v>
      </c>
      <c r="C66" s="5" t="str">
        <f>TEXT(SupplierQuality[[#This Row],[Date]],"yyyy")</f>
        <v>2018</v>
      </c>
      <c r="D66" s="2" t="s">
        <v>114</v>
      </c>
      <c r="E66" s="2" t="s">
        <v>84</v>
      </c>
      <c r="F66" s="2" t="s">
        <v>691</v>
      </c>
      <c r="G66">
        <v>122</v>
      </c>
      <c r="H66" s="2" t="str">
        <f>VLOOKUP(SupplierQuality[[#This Row],[MaterialID]],Table4[#All],2,0)</f>
        <v>Electrolytes</v>
      </c>
      <c r="I66">
        <v>2</v>
      </c>
      <c r="J66" s="2" t="str">
        <f>_xlfn.XLOOKUP(SupplierQuality[[#This Row],[Defect Type ID]],Table5[ID],Table5[Defect Type],"Not found",0)</f>
        <v>Rejected</v>
      </c>
      <c r="K66">
        <v>77</v>
      </c>
      <c r="L66" s="2" t="str">
        <f>_xlfn.XLOOKUP(SupplierQuality[[#This Row],[DefectID]],Table2[ID],Table2[Defect],"Not found",0)</f>
        <v>No Label</v>
      </c>
      <c r="M66" s="3">
        <v>536580</v>
      </c>
      <c r="N66" s="3">
        <v>4337</v>
      </c>
      <c r="O66" s="6">
        <f>SupplierQuality[[#This Row],[Total Downtime Minutes]]/60</f>
        <v>72.283333333333331</v>
      </c>
      <c r="P66" s="4">
        <v>459</v>
      </c>
      <c r="Q66" s="4">
        <f>SupplierQuality[[#This Row],[Total Defect Qty]]*SupplierQuality[[#This Row],[Unit Price]]</f>
        <v>246290220</v>
      </c>
    </row>
    <row r="67" spans="1:17" x14ac:dyDescent="0.25">
      <c r="A67" s="1">
        <v>43110</v>
      </c>
      <c r="B67" s="5" t="str">
        <f>TEXT(SupplierQuality[[#This Row],[Date]],"mmm")</f>
        <v>Jan</v>
      </c>
      <c r="C67" s="5" t="str">
        <f>TEXT(SupplierQuality[[#This Row],[Date]],"yyyy")</f>
        <v>2018</v>
      </c>
      <c r="D67" s="2" t="s">
        <v>237</v>
      </c>
      <c r="E67" s="2" t="s">
        <v>67</v>
      </c>
      <c r="F67" s="2" t="s">
        <v>14</v>
      </c>
      <c r="G67">
        <v>126</v>
      </c>
      <c r="H67" s="2" t="str">
        <f>VLOOKUP(SupplierQuality[[#This Row],[MaterialID]],Table4[#All],2,0)</f>
        <v>Motors</v>
      </c>
      <c r="I67">
        <v>2</v>
      </c>
      <c r="J67" s="2" t="str">
        <f>_xlfn.XLOOKUP(SupplierQuality[[#This Row],[Defect Type ID]],Table5[ID],Table5[Defect Type],"Not found",0)</f>
        <v>Rejected</v>
      </c>
      <c r="K67">
        <v>151</v>
      </c>
      <c r="L67" s="2" t="str">
        <f>_xlfn.XLOOKUP(SupplierQuality[[#This Row],[DefectID]],Table2[ID],Table2[Defect],"Not found",0)</f>
        <v>Does Not Run</v>
      </c>
      <c r="M67" s="3">
        <v>507565</v>
      </c>
      <c r="N67" s="3">
        <v>1007</v>
      </c>
      <c r="O67" s="6">
        <f>SupplierQuality[[#This Row],[Total Downtime Minutes]]/60</f>
        <v>16.783333333333335</v>
      </c>
      <c r="P67" s="4">
        <v>616</v>
      </c>
      <c r="Q67" s="4">
        <f>SupplierQuality[[#This Row],[Total Defect Qty]]*SupplierQuality[[#This Row],[Unit Price]]</f>
        <v>312660040</v>
      </c>
    </row>
    <row r="68" spans="1:17" x14ac:dyDescent="0.25">
      <c r="A68" s="1">
        <v>43110</v>
      </c>
      <c r="B68" s="5" t="str">
        <f>TEXT(SupplierQuality[[#This Row],[Date]],"mmm")</f>
        <v>Jan</v>
      </c>
      <c r="C68" s="5" t="str">
        <f>TEXT(SupplierQuality[[#This Row],[Date]],"yyyy")</f>
        <v>2018</v>
      </c>
      <c r="D68" s="2" t="s">
        <v>251</v>
      </c>
      <c r="E68" s="2" t="s">
        <v>41</v>
      </c>
      <c r="F68" s="2" t="s">
        <v>24</v>
      </c>
      <c r="G68">
        <v>133</v>
      </c>
      <c r="H68" s="2" t="str">
        <f>VLOOKUP(SupplierQuality[[#This Row],[MaterialID]],Table4[#All],2,0)</f>
        <v>Wires</v>
      </c>
      <c r="I68">
        <v>3</v>
      </c>
      <c r="J68" s="2" t="str">
        <f>_xlfn.XLOOKUP(SupplierQuality[[#This Row],[Defect Type ID]],Table5[ID],Table5[Defect Type],"Not found",0)</f>
        <v>Impact</v>
      </c>
      <c r="K68">
        <v>62</v>
      </c>
      <c r="L68" s="2" t="str">
        <f>_xlfn.XLOOKUP(SupplierQuality[[#This Row],[DefectID]],Table2[ID],Table2[Defect],"Not found",0)</f>
        <v>Damaged</v>
      </c>
      <c r="M68" s="3">
        <v>199482</v>
      </c>
      <c r="N68" s="3">
        <v>2954</v>
      </c>
      <c r="O68" s="6">
        <f>SupplierQuality[[#This Row],[Total Downtime Minutes]]/60</f>
        <v>49.233333333333334</v>
      </c>
      <c r="P68" s="4">
        <v>552</v>
      </c>
      <c r="Q68" s="4">
        <f>SupplierQuality[[#This Row],[Total Defect Qty]]*SupplierQuality[[#This Row],[Unit Price]]</f>
        <v>110114064</v>
      </c>
    </row>
    <row r="69" spans="1:17" x14ac:dyDescent="0.25">
      <c r="A69" s="1">
        <v>43110</v>
      </c>
      <c r="B69" s="5" t="str">
        <f>TEXT(SupplierQuality[[#This Row],[Date]],"mmm")</f>
        <v>Jan</v>
      </c>
      <c r="C69" s="5" t="str">
        <f>TEXT(SupplierQuality[[#This Row],[Date]],"yyyy")</f>
        <v>2018</v>
      </c>
      <c r="D69" s="2" t="s">
        <v>129</v>
      </c>
      <c r="E69" s="2" t="s">
        <v>32</v>
      </c>
      <c r="F69" s="2" t="s">
        <v>14</v>
      </c>
      <c r="G69">
        <v>122</v>
      </c>
      <c r="H69" s="2" t="str">
        <f>VLOOKUP(SupplierQuality[[#This Row],[MaterialID]],Table4[#All],2,0)</f>
        <v>Electrolytes</v>
      </c>
      <c r="I69">
        <v>1</v>
      </c>
      <c r="J69" s="2" t="str">
        <f>_xlfn.XLOOKUP(SupplierQuality[[#This Row],[Defect Type ID]],Table5[ID],Table5[Defect Type],"Not found",0)</f>
        <v>No Impact</v>
      </c>
      <c r="K69">
        <v>123</v>
      </c>
      <c r="L69" s="2" t="str">
        <f>_xlfn.XLOOKUP(SupplierQuality[[#This Row],[DefectID]],Table2[ID],Table2[Defect],"Not found",0)</f>
        <v>Sealed Together Externally</v>
      </c>
      <c r="M69" s="3">
        <v>166221</v>
      </c>
      <c r="N69" s="3">
        <v>1796</v>
      </c>
      <c r="O69" s="6">
        <f>SupplierQuality[[#This Row],[Total Downtime Minutes]]/60</f>
        <v>29.933333333333334</v>
      </c>
      <c r="P69" s="4">
        <v>687</v>
      </c>
      <c r="Q69" s="4">
        <f>SupplierQuality[[#This Row],[Total Defect Qty]]*SupplierQuality[[#This Row],[Unit Price]]</f>
        <v>114193827</v>
      </c>
    </row>
    <row r="70" spans="1:17" x14ac:dyDescent="0.25">
      <c r="A70" s="1">
        <v>43110</v>
      </c>
      <c r="B70" s="5" t="str">
        <f>TEXT(SupplierQuality[[#This Row],[Date]],"mmm")</f>
        <v>Jan</v>
      </c>
      <c r="C70" s="5" t="str">
        <f>TEXT(SupplierQuality[[#This Row],[Date]],"yyyy")</f>
        <v>2018</v>
      </c>
      <c r="D70" s="2" t="s">
        <v>158</v>
      </c>
      <c r="E70" s="2" t="s">
        <v>104</v>
      </c>
      <c r="F70" s="2" t="s">
        <v>691</v>
      </c>
      <c r="G70">
        <v>119</v>
      </c>
      <c r="H70" s="2" t="str">
        <f>VLOOKUP(SupplierQuality[[#This Row],[MaterialID]],Table4[#All],2,0)</f>
        <v>Batteries</v>
      </c>
      <c r="I70">
        <v>2</v>
      </c>
      <c r="J70" s="2" t="str">
        <f>_xlfn.XLOOKUP(SupplierQuality[[#This Row],[Defect Type ID]],Table5[ID],Table5[Defect Type],"Not found",0)</f>
        <v>Rejected</v>
      </c>
      <c r="K70">
        <v>72</v>
      </c>
      <c r="L70" s="2" t="str">
        <f>_xlfn.XLOOKUP(SupplierQuality[[#This Row],[DefectID]],Table2[ID],Table2[Defect],"Not found",0)</f>
        <v>Wrong Label</v>
      </c>
      <c r="M70" s="3">
        <v>16144</v>
      </c>
      <c r="N70" s="3">
        <v>3219</v>
      </c>
      <c r="O70" s="6">
        <f>SupplierQuality[[#This Row],[Total Downtime Minutes]]/60</f>
        <v>53.65</v>
      </c>
      <c r="P70" s="4">
        <v>416</v>
      </c>
      <c r="Q70" s="4">
        <f>SupplierQuality[[#This Row],[Total Defect Qty]]*SupplierQuality[[#This Row],[Unit Price]]</f>
        <v>6715904</v>
      </c>
    </row>
    <row r="71" spans="1:17" x14ac:dyDescent="0.25">
      <c r="A71" s="1">
        <v>43111</v>
      </c>
      <c r="B71" s="5" t="str">
        <f>TEXT(SupplierQuality[[#This Row],[Date]],"mmm")</f>
        <v>Jan</v>
      </c>
      <c r="C71" s="5" t="str">
        <f>TEXT(SupplierQuality[[#This Row],[Date]],"yyyy")</f>
        <v>2018</v>
      </c>
      <c r="D71" s="2" t="s">
        <v>357</v>
      </c>
      <c r="E71" s="2" t="s">
        <v>16</v>
      </c>
      <c r="F71" s="2" t="s">
        <v>17</v>
      </c>
      <c r="G71">
        <v>133</v>
      </c>
      <c r="H71" s="2" t="str">
        <f>VLOOKUP(SupplierQuality[[#This Row],[MaterialID]],Table4[#All],2,0)</f>
        <v>Wires</v>
      </c>
      <c r="I71">
        <v>2</v>
      </c>
      <c r="J71" s="2" t="str">
        <f>_xlfn.XLOOKUP(SupplierQuality[[#This Row],[Defect Type ID]],Table5[ID],Table5[Defect Type],"Not found",0)</f>
        <v>Rejected</v>
      </c>
      <c r="K71">
        <v>54</v>
      </c>
      <c r="L71" s="2" t="str">
        <f>_xlfn.XLOOKUP(SupplierQuality[[#This Row],[DefectID]],Table2[ID],Table2[Defect],"Not found",0)</f>
        <v>Sealed Together Internally</v>
      </c>
      <c r="M71" s="3">
        <v>902790</v>
      </c>
      <c r="N71" s="3">
        <v>4161</v>
      </c>
      <c r="O71" s="6">
        <f>SupplierQuality[[#This Row],[Total Downtime Minutes]]/60</f>
        <v>69.349999999999994</v>
      </c>
      <c r="P71" s="4">
        <v>663</v>
      </c>
      <c r="Q71" s="4">
        <f>SupplierQuality[[#This Row],[Total Defect Qty]]*SupplierQuality[[#This Row],[Unit Price]]</f>
        <v>598549770</v>
      </c>
    </row>
    <row r="72" spans="1:17" x14ac:dyDescent="0.25">
      <c r="A72" s="1">
        <v>43111</v>
      </c>
      <c r="B72" s="5" t="str">
        <f>TEXT(SupplierQuality[[#This Row],[Date]],"mmm")</f>
        <v>Jan</v>
      </c>
      <c r="C72" s="5" t="str">
        <f>TEXT(SupplierQuality[[#This Row],[Date]],"yyyy")</f>
        <v>2018</v>
      </c>
      <c r="D72" s="2" t="s">
        <v>205</v>
      </c>
      <c r="E72" s="2" t="s">
        <v>62</v>
      </c>
      <c r="F72" s="2" t="s">
        <v>42</v>
      </c>
      <c r="G72">
        <v>117</v>
      </c>
      <c r="H72" s="2" t="str">
        <f>VLOOKUP(SupplierQuality[[#This Row],[MaterialID]],Table4[#All],2,0)</f>
        <v>Labels</v>
      </c>
      <c r="I72">
        <v>1</v>
      </c>
      <c r="J72" s="2" t="str">
        <f>_xlfn.XLOOKUP(SupplierQuality[[#This Row],[Defect Type ID]],Table5[ID],Table5[Defect Type],"Not found",0)</f>
        <v>No Impact</v>
      </c>
      <c r="K72">
        <v>132</v>
      </c>
      <c r="L72" s="2" t="str">
        <f>_xlfn.XLOOKUP(SupplierQuality[[#This Row],[DefectID]],Table2[ID],Table2[Defect],"Not found",0)</f>
        <v>Wrong Labeling</v>
      </c>
      <c r="M72" s="3">
        <v>882748</v>
      </c>
      <c r="N72" s="3">
        <v>4787</v>
      </c>
      <c r="O72" s="6">
        <f>SupplierQuality[[#This Row],[Total Downtime Minutes]]/60</f>
        <v>79.783333333333331</v>
      </c>
      <c r="P72" s="4">
        <v>645</v>
      </c>
      <c r="Q72" s="4">
        <f>SupplierQuality[[#This Row],[Total Defect Qty]]*SupplierQuality[[#This Row],[Unit Price]]</f>
        <v>569372460</v>
      </c>
    </row>
    <row r="73" spans="1:17" x14ac:dyDescent="0.25">
      <c r="A73" s="1">
        <v>43111</v>
      </c>
      <c r="B73" s="5" t="str">
        <f>TEXT(SupplierQuality[[#This Row],[Date]],"mmm")</f>
        <v>Jan</v>
      </c>
      <c r="C73" s="5" t="str">
        <f>TEXT(SupplierQuality[[#This Row],[Date]],"yyyy")</f>
        <v>2018</v>
      </c>
      <c r="D73" s="2" t="s">
        <v>54</v>
      </c>
      <c r="E73" s="2" t="s">
        <v>104</v>
      </c>
      <c r="F73" s="2" t="s">
        <v>14</v>
      </c>
      <c r="G73">
        <v>120</v>
      </c>
      <c r="H73" s="2" t="str">
        <f>VLOOKUP(SupplierQuality[[#This Row],[MaterialID]],Table4[#All],2,0)</f>
        <v>Film</v>
      </c>
      <c r="I73">
        <v>2</v>
      </c>
      <c r="J73" s="2" t="str">
        <f>_xlfn.XLOOKUP(SupplierQuality[[#This Row],[Defect Type ID]],Table5[ID],Table5[Defect Type],"Not found",0)</f>
        <v>Rejected</v>
      </c>
      <c r="K73">
        <v>265</v>
      </c>
      <c r="L73" s="2" t="str">
        <f>_xlfn.XLOOKUP(SupplierQuality[[#This Row],[DefectID]],Table2[ID],Table2[Defect],"Not found",0)</f>
        <v>Wrong Tops</v>
      </c>
      <c r="M73" s="3">
        <v>858349</v>
      </c>
      <c r="N73" s="3">
        <v>4282</v>
      </c>
      <c r="O73" s="6">
        <f>SupplierQuality[[#This Row],[Total Downtime Minutes]]/60</f>
        <v>71.36666666666666</v>
      </c>
      <c r="P73" s="4">
        <v>677</v>
      </c>
      <c r="Q73" s="4">
        <f>SupplierQuality[[#This Row],[Total Defect Qty]]*SupplierQuality[[#This Row],[Unit Price]]</f>
        <v>581102273</v>
      </c>
    </row>
    <row r="74" spans="1:17" x14ac:dyDescent="0.25">
      <c r="A74" s="1">
        <v>43111</v>
      </c>
      <c r="B74" s="5" t="str">
        <f>TEXT(SupplierQuality[[#This Row],[Date]],"mmm")</f>
        <v>Jan</v>
      </c>
      <c r="C74" s="5" t="str">
        <f>TEXT(SupplierQuality[[#This Row],[Date]],"yyyy")</f>
        <v>2018</v>
      </c>
      <c r="D74" s="2" t="s">
        <v>113</v>
      </c>
      <c r="E74" s="2" t="s">
        <v>74</v>
      </c>
      <c r="F74" s="2" t="s">
        <v>42</v>
      </c>
      <c r="G74">
        <v>122</v>
      </c>
      <c r="H74" s="2" t="str">
        <f>VLOOKUP(SupplierQuality[[#This Row],[MaterialID]],Table4[#All],2,0)</f>
        <v>Electrolytes</v>
      </c>
      <c r="I74">
        <v>3</v>
      </c>
      <c r="J74" s="2" t="str">
        <f>_xlfn.XLOOKUP(SupplierQuality[[#This Row],[Defect Type ID]],Table5[ID],Table5[Defect Type],"Not found",0)</f>
        <v>Impact</v>
      </c>
      <c r="K74">
        <v>35</v>
      </c>
      <c r="L74" s="2" t="str">
        <f>_xlfn.XLOOKUP(SupplierQuality[[#This Row],[DefectID]],Table2[ID],Table2[Defect],"Not found",0)</f>
        <v>Bad Fill</v>
      </c>
      <c r="M74" s="3">
        <v>830087</v>
      </c>
      <c r="N74" s="3">
        <v>712</v>
      </c>
      <c r="O74" s="6">
        <f>SupplierQuality[[#This Row],[Total Downtime Minutes]]/60</f>
        <v>11.866666666666667</v>
      </c>
      <c r="P74" s="4">
        <v>416</v>
      </c>
      <c r="Q74" s="4">
        <f>SupplierQuality[[#This Row],[Total Defect Qty]]*SupplierQuality[[#This Row],[Unit Price]]</f>
        <v>345316192</v>
      </c>
    </row>
    <row r="75" spans="1:17" x14ac:dyDescent="0.25">
      <c r="A75" s="1">
        <v>43111</v>
      </c>
      <c r="B75" s="5" t="str">
        <f>TEXT(SupplierQuality[[#This Row],[Date]],"mmm")</f>
        <v>Jan</v>
      </c>
      <c r="C75" s="5" t="str">
        <f>TEXT(SupplierQuality[[#This Row],[Date]],"yyyy")</f>
        <v>2018</v>
      </c>
      <c r="D75" s="2" t="s">
        <v>179</v>
      </c>
      <c r="E75" s="2" t="s">
        <v>23</v>
      </c>
      <c r="F75" s="2" t="s">
        <v>42</v>
      </c>
      <c r="G75">
        <v>117</v>
      </c>
      <c r="H75" s="2" t="str">
        <f>VLOOKUP(SupplierQuality[[#This Row],[MaterialID]],Table4[#All],2,0)</f>
        <v>Labels</v>
      </c>
      <c r="I75">
        <v>1</v>
      </c>
      <c r="J75" s="2" t="str">
        <f>_xlfn.XLOOKUP(SupplierQuality[[#This Row],[Defect Type ID]],Table5[ID],Table5[Defect Type],"Not found",0)</f>
        <v>No Impact</v>
      </c>
      <c r="K75">
        <v>160</v>
      </c>
      <c r="L75" s="2" t="str">
        <f>_xlfn.XLOOKUP(SupplierQuality[[#This Row],[DefectID]],Table2[ID],Table2[Defect],"Not found",0)</f>
        <v>Lay Flat Dimension</v>
      </c>
      <c r="M75" s="3">
        <v>360287</v>
      </c>
      <c r="N75" s="3">
        <v>4852</v>
      </c>
      <c r="O75" s="6">
        <f>SupplierQuality[[#This Row],[Total Downtime Minutes]]/60</f>
        <v>80.86666666666666</v>
      </c>
      <c r="P75" s="4">
        <v>663</v>
      </c>
      <c r="Q75" s="4">
        <f>SupplierQuality[[#This Row],[Total Defect Qty]]*SupplierQuality[[#This Row],[Unit Price]]</f>
        <v>238870281</v>
      </c>
    </row>
    <row r="76" spans="1:17" x14ac:dyDescent="0.25">
      <c r="A76" s="1">
        <v>43111</v>
      </c>
      <c r="B76" s="5" t="str">
        <f>TEXT(SupplierQuality[[#This Row],[Date]],"mmm")</f>
        <v>Jan</v>
      </c>
      <c r="C76" s="5" t="str">
        <f>TEXT(SupplierQuality[[#This Row],[Date]],"yyyy")</f>
        <v>2018</v>
      </c>
      <c r="D76" s="2" t="s">
        <v>243</v>
      </c>
      <c r="E76" s="2" t="s">
        <v>30</v>
      </c>
      <c r="F76" s="2" t="s">
        <v>14</v>
      </c>
      <c r="G76">
        <v>127</v>
      </c>
      <c r="H76" s="2" t="str">
        <f>VLOOKUP(SupplierQuality[[#This Row],[MaterialID]],Table4[#All],2,0)</f>
        <v>Crates</v>
      </c>
      <c r="I76">
        <v>2</v>
      </c>
      <c r="J76" s="2" t="str">
        <f>_xlfn.XLOOKUP(SupplierQuality[[#This Row],[Defect Type ID]],Table5[ID],Table5[Defect Type],"Not found",0)</f>
        <v>Rejected</v>
      </c>
      <c r="K76">
        <v>162</v>
      </c>
      <c r="L76" s="2" t="str">
        <f>_xlfn.XLOOKUP(SupplierQuality[[#This Row],[DefectID]],Table2[ID],Table2[Defect],"Not found",0)</f>
        <v>Moisture</v>
      </c>
      <c r="M76" s="3">
        <v>221951</v>
      </c>
      <c r="N76" s="3">
        <v>152</v>
      </c>
      <c r="O76" s="6">
        <f>SupplierQuality[[#This Row],[Total Downtime Minutes]]/60</f>
        <v>2.5333333333333332</v>
      </c>
      <c r="P76" s="4">
        <v>517</v>
      </c>
      <c r="Q76" s="4">
        <f>SupplierQuality[[#This Row],[Total Defect Qty]]*SupplierQuality[[#This Row],[Unit Price]]</f>
        <v>114748667</v>
      </c>
    </row>
    <row r="77" spans="1:17" x14ac:dyDescent="0.25">
      <c r="A77" s="1">
        <v>43111</v>
      </c>
      <c r="B77" s="5" t="str">
        <f>TEXT(SupplierQuality[[#This Row],[Date]],"mmm")</f>
        <v>Jan</v>
      </c>
      <c r="C77" s="5" t="str">
        <f>TEXT(SupplierQuality[[#This Row],[Date]],"yyyy")</f>
        <v>2018</v>
      </c>
      <c r="D77" s="2" t="s">
        <v>179</v>
      </c>
      <c r="E77" s="2" t="s">
        <v>62</v>
      </c>
      <c r="F77" s="2" t="s">
        <v>17</v>
      </c>
      <c r="G77">
        <v>125</v>
      </c>
      <c r="H77" s="2" t="str">
        <f>VLOOKUP(SupplierQuality[[#This Row],[MaterialID]],Table4[#All],2,0)</f>
        <v>Hardware</v>
      </c>
      <c r="I77">
        <v>1</v>
      </c>
      <c r="J77" s="2" t="str">
        <f>_xlfn.XLOOKUP(SupplierQuality[[#This Row],[Defect Type ID]],Table5[ID],Table5[Defect Type],"Not found",0)</f>
        <v>No Impact</v>
      </c>
      <c r="K77">
        <v>208</v>
      </c>
      <c r="L77" s="2" t="str">
        <f>_xlfn.XLOOKUP(SupplierQuality[[#This Row],[DefectID]],Table2[ID],Table2[Defect],"Not found",0)</f>
        <v>Missing Liner</v>
      </c>
      <c r="M77" s="3">
        <v>134316</v>
      </c>
      <c r="N77" s="3">
        <v>1661</v>
      </c>
      <c r="O77" s="6">
        <f>SupplierQuality[[#This Row],[Total Downtime Minutes]]/60</f>
        <v>27.683333333333334</v>
      </c>
      <c r="P77" s="4">
        <v>467</v>
      </c>
      <c r="Q77" s="4">
        <f>SupplierQuality[[#This Row],[Total Defect Qty]]*SupplierQuality[[#This Row],[Unit Price]]</f>
        <v>62725572</v>
      </c>
    </row>
    <row r="78" spans="1:17" x14ac:dyDescent="0.25">
      <c r="A78" s="1">
        <v>43111</v>
      </c>
      <c r="B78" s="5" t="str">
        <f>TEXT(SupplierQuality[[#This Row],[Date]],"mmm")</f>
        <v>Jan</v>
      </c>
      <c r="C78" s="5" t="str">
        <f>TEXT(SupplierQuality[[#This Row],[Date]],"yyyy")</f>
        <v>2018</v>
      </c>
      <c r="D78" s="2" t="s">
        <v>171</v>
      </c>
      <c r="E78" s="2" t="s">
        <v>21</v>
      </c>
      <c r="F78" s="2" t="s">
        <v>17</v>
      </c>
      <c r="G78">
        <v>130</v>
      </c>
      <c r="H78" s="2" t="str">
        <f>VLOOKUP(SupplierQuality[[#This Row],[MaterialID]],Table4[#All],2,0)</f>
        <v>Packaging</v>
      </c>
      <c r="I78">
        <v>1</v>
      </c>
      <c r="J78" s="2" t="str">
        <f>_xlfn.XLOOKUP(SupplierQuality[[#This Row],[Defect Type ID]],Table5[ID],Table5[Defect Type],"Not found",0)</f>
        <v>No Impact</v>
      </c>
      <c r="K78">
        <v>205</v>
      </c>
      <c r="L78" s="2" t="str">
        <f>_xlfn.XLOOKUP(SupplierQuality[[#This Row],[DefectID]],Table2[ID],Table2[Defect],"Not found",0)</f>
        <v>Wrong Consistency</v>
      </c>
      <c r="M78" s="3">
        <v>10790</v>
      </c>
      <c r="N78" s="3">
        <v>3692</v>
      </c>
      <c r="O78" s="6">
        <f>SupplierQuality[[#This Row],[Total Downtime Minutes]]/60</f>
        <v>61.533333333333331</v>
      </c>
      <c r="P78" s="4">
        <v>528</v>
      </c>
      <c r="Q78" s="4">
        <f>SupplierQuality[[#This Row],[Total Defect Qty]]*SupplierQuality[[#This Row],[Unit Price]]</f>
        <v>5697120</v>
      </c>
    </row>
    <row r="79" spans="1:17" x14ac:dyDescent="0.25">
      <c r="A79" s="1">
        <v>43113</v>
      </c>
      <c r="B79" s="5" t="str">
        <f>TEXT(SupplierQuality[[#This Row],[Date]],"mmm")</f>
        <v>Jan</v>
      </c>
      <c r="C79" s="5" t="str">
        <f>TEXT(SupplierQuality[[#This Row],[Date]],"yyyy")</f>
        <v>2018</v>
      </c>
      <c r="D79" s="2" t="s">
        <v>115</v>
      </c>
      <c r="E79" s="2" t="s">
        <v>71</v>
      </c>
      <c r="F79" s="2" t="s">
        <v>14</v>
      </c>
      <c r="G79">
        <v>129</v>
      </c>
      <c r="H79" s="2" t="str">
        <f>VLOOKUP(SupplierQuality[[#This Row],[MaterialID]],Table4[#All],2,0)</f>
        <v>Mechanicals</v>
      </c>
      <c r="I79">
        <v>2</v>
      </c>
      <c r="J79" s="2" t="str">
        <f>_xlfn.XLOOKUP(SupplierQuality[[#This Row],[Defect Type ID]],Table5[ID],Table5[Defect Type],"Not found",0)</f>
        <v>Rejected</v>
      </c>
      <c r="K79">
        <v>92</v>
      </c>
      <c r="L79" s="2" t="str">
        <f>_xlfn.XLOOKUP(SupplierQuality[[#This Row],[DefectID]],Table2[ID],Table2[Defect],"Not found",0)</f>
        <v>No Adhesive</v>
      </c>
      <c r="M79" s="3">
        <v>536853</v>
      </c>
      <c r="N79" s="3">
        <v>668</v>
      </c>
      <c r="O79" s="6">
        <f>SupplierQuality[[#This Row],[Total Downtime Minutes]]/60</f>
        <v>11.133333333333333</v>
      </c>
      <c r="P79" s="4">
        <v>438</v>
      </c>
      <c r="Q79" s="4">
        <f>SupplierQuality[[#This Row],[Total Defect Qty]]*SupplierQuality[[#This Row],[Unit Price]]</f>
        <v>235141614</v>
      </c>
    </row>
    <row r="80" spans="1:17" x14ac:dyDescent="0.25">
      <c r="A80" s="1">
        <v>43114</v>
      </c>
      <c r="B80" s="5" t="str">
        <f>TEXT(SupplierQuality[[#This Row],[Date]],"mmm")</f>
        <v>Jan</v>
      </c>
      <c r="C80" s="5" t="str">
        <f>TEXT(SupplierQuality[[#This Row],[Date]],"yyyy")</f>
        <v>2018</v>
      </c>
      <c r="D80" s="2" t="s">
        <v>272</v>
      </c>
      <c r="E80" s="2" t="s">
        <v>23</v>
      </c>
      <c r="F80" s="2" t="s">
        <v>691</v>
      </c>
      <c r="G80">
        <v>115</v>
      </c>
      <c r="H80" s="2" t="str">
        <f>VLOOKUP(SupplierQuality[[#This Row],[MaterialID]],Table4[#All],2,0)</f>
        <v>Controllers</v>
      </c>
      <c r="I80">
        <v>2</v>
      </c>
      <c r="J80" s="2" t="str">
        <f>_xlfn.XLOOKUP(SupplierQuality[[#This Row],[Defect Type ID]],Table5[ID],Table5[Defect Type],"Not found",0)</f>
        <v>Rejected</v>
      </c>
      <c r="K80">
        <v>90</v>
      </c>
      <c r="L80" s="2" t="str">
        <f>_xlfn.XLOOKUP(SupplierQuality[[#This Row],[DefectID]],Table2[ID],Table2[Defect],"Not found",0)</f>
        <v>Warping</v>
      </c>
      <c r="M80" s="3">
        <v>989978</v>
      </c>
      <c r="N80" s="3">
        <v>4995</v>
      </c>
      <c r="O80" s="6">
        <f>SupplierQuality[[#This Row],[Total Downtime Minutes]]/60</f>
        <v>83.25</v>
      </c>
      <c r="P80" s="4">
        <v>500</v>
      </c>
      <c r="Q80" s="4">
        <f>SupplierQuality[[#This Row],[Total Defect Qty]]*SupplierQuality[[#This Row],[Unit Price]]</f>
        <v>494989000</v>
      </c>
    </row>
    <row r="81" spans="1:17" x14ac:dyDescent="0.25">
      <c r="A81" s="1">
        <v>43114</v>
      </c>
      <c r="B81" s="5" t="str">
        <f>TEXT(SupplierQuality[[#This Row],[Date]],"mmm")</f>
        <v>Jan</v>
      </c>
      <c r="C81" s="5" t="str">
        <f>TEXT(SupplierQuality[[#This Row],[Date]],"yyyy")</f>
        <v>2018</v>
      </c>
      <c r="D81" s="2" t="s">
        <v>143</v>
      </c>
      <c r="E81" s="2" t="s">
        <v>64</v>
      </c>
      <c r="F81" s="2" t="s">
        <v>691</v>
      </c>
      <c r="G81">
        <v>117</v>
      </c>
      <c r="H81" s="2" t="str">
        <f>VLOOKUP(SupplierQuality[[#This Row],[MaterialID]],Table4[#All],2,0)</f>
        <v>Labels</v>
      </c>
      <c r="I81">
        <v>3</v>
      </c>
      <c r="J81" s="2" t="str">
        <f>_xlfn.XLOOKUP(SupplierQuality[[#This Row],[Defect Type ID]],Table5[ID],Table5[Defect Type],"Not found",0)</f>
        <v>Impact</v>
      </c>
      <c r="K81">
        <v>66</v>
      </c>
      <c r="L81" s="2" t="str">
        <f>_xlfn.XLOOKUP(SupplierQuality[[#This Row],[DefectID]],Table2[ID],Table2[Defect],"Not found",0)</f>
        <v>Splice</v>
      </c>
      <c r="M81" s="3">
        <v>983529</v>
      </c>
      <c r="N81" s="3">
        <v>1684</v>
      </c>
      <c r="O81" s="6">
        <f>SupplierQuality[[#This Row],[Total Downtime Minutes]]/60</f>
        <v>28.066666666666666</v>
      </c>
      <c r="P81" s="4">
        <v>696</v>
      </c>
      <c r="Q81" s="4">
        <f>SupplierQuality[[#This Row],[Total Defect Qty]]*SupplierQuality[[#This Row],[Unit Price]]</f>
        <v>684536184</v>
      </c>
    </row>
    <row r="82" spans="1:17" x14ac:dyDescent="0.25">
      <c r="A82" s="1">
        <v>43114</v>
      </c>
      <c r="B82" s="5" t="str">
        <f>TEXT(SupplierQuality[[#This Row],[Date]],"mmm")</f>
        <v>Jan</v>
      </c>
      <c r="C82" s="5" t="str">
        <f>TEXT(SupplierQuality[[#This Row],[Date]],"yyyy")</f>
        <v>2018</v>
      </c>
      <c r="D82" s="2" t="s">
        <v>179</v>
      </c>
      <c r="E82" s="2" t="s">
        <v>58</v>
      </c>
      <c r="F82" s="2" t="s">
        <v>24</v>
      </c>
      <c r="G82">
        <v>115</v>
      </c>
      <c r="H82" s="2" t="str">
        <f>VLOOKUP(SupplierQuality[[#This Row],[MaterialID]],Table4[#All],2,0)</f>
        <v>Controllers</v>
      </c>
      <c r="I82">
        <v>2</v>
      </c>
      <c r="J82" s="2" t="str">
        <f>_xlfn.XLOOKUP(SupplierQuality[[#This Row],[Defect Type ID]],Table5[ID],Table5[Defect Type],"Not found",0)</f>
        <v>Rejected</v>
      </c>
      <c r="K82">
        <v>76</v>
      </c>
      <c r="L82" s="2" t="str">
        <f>_xlfn.XLOOKUP(SupplierQuality[[#This Row],[DefectID]],Table2[ID],Table2[Defect],"Not found",0)</f>
        <v>Errors in Packaging</v>
      </c>
      <c r="M82" s="3">
        <v>982512</v>
      </c>
      <c r="N82" s="3">
        <v>1998</v>
      </c>
      <c r="O82" s="6">
        <f>SupplierQuality[[#This Row],[Total Downtime Minutes]]/60</f>
        <v>33.299999999999997</v>
      </c>
      <c r="P82" s="4">
        <v>450</v>
      </c>
      <c r="Q82" s="4">
        <f>SupplierQuality[[#This Row],[Total Defect Qty]]*SupplierQuality[[#This Row],[Unit Price]]</f>
        <v>442130400</v>
      </c>
    </row>
    <row r="83" spans="1:17" x14ac:dyDescent="0.25">
      <c r="A83" s="1">
        <v>43114</v>
      </c>
      <c r="B83" s="5" t="str">
        <f>TEXT(SupplierQuality[[#This Row],[Date]],"mmm")</f>
        <v>Jan</v>
      </c>
      <c r="C83" s="5" t="str">
        <f>TEXT(SupplierQuality[[#This Row],[Date]],"yyyy")</f>
        <v>2018</v>
      </c>
      <c r="D83" s="2" t="s">
        <v>223</v>
      </c>
      <c r="E83" s="2" t="s">
        <v>74</v>
      </c>
      <c r="F83" s="2" t="s">
        <v>42</v>
      </c>
      <c r="G83">
        <v>129</v>
      </c>
      <c r="H83" s="2" t="str">
        <f>VLOOKUP(SupplierQuality[[#This Row],[MaterialID]],Table4[#All],2,0)</f>
        <v>Mechanicals</v>
      </c>
      <c r="I83">
        <v>3</v>
      </c>
      <c r="J83" s="2" t="str">
        <f>_xlfn.XLOOKUP(SupplierQuality[[#This Row],[Defect Type ID]],Table5[ID],Table5[Defect Type],"Not found",0)</f>
        <v>Impact</v>
      </c>
      <c r="K83">
        <v>155</v>
      </c>
      <c r="L83" s="2" t="str">
        <f>_xlfn.XLOOKUP(SupplierQuality[[#This Row],[DefectID]],Table2[ID],Table2[Defect],"Not found",0)</f>
        <v>Wrong Specification</v>
      </c>
      <c r="M83" s="3">
        <v>873855</v>
      </c>
      <c r="N83" s="3">
        <v>4048</v>
      </c>
      <c r="O83" s="6">
        <f>SupplierQuality[[#This Row],[Total Downtime Minutes]]/60</f>
        <v>67.466666666666669</v>
      </c>
      <c r="P83" s="4">
        <v>401</v>
      </c>
      <c r="Q83" s="4">
        <f>SupplierQuality[[#This Row],[Total Defect Qty]]*SupplierQuality[[#This Row],[Unit Price]]</f>
        <v>350415855</v>
      </c>
    </row>
    <row r="84" spans="1:17" x14ac:dyDescent="0.25">
      <c r="A84" s="1">
        <v>43114</v>
      </c>
      <c r="B84" s="5" t="str">
        <f>TEXT(SupplierQuality[[#This Row],[Date]],"mmm")</f>
        <v>Jan</v>
      </c>
      <c r="C84" s="5" t="str">
        <f>TEXT(SupplierQuality[[#This Row],[Date]],"yyyy")</f>
        <v>2018</v>
      </c>
      <c r="D84" s="2" t="s">
        <v>249</v>
      </c>
      <c r="E84" s="2" t="s">
        <v>32</v>
      </c>
      <c r="F84" s="2" t="s">
        <v>17</v>
      </c>
      <c r="G84">
        <v>117</v>
      </c>
      <c r="H84" s="2" t="str">
        <f>VLOOKUP(SupplierQuality[[#This Row],[MaterialID]],Table4[#All],2,0)</f>
        <v>Labels</v>
      </c>
      <c r="I84">
        <v>2</v>
      </c>
      <c r="J84" s="2" t="str">
        <f>_xlfn.XLOOKUP(SupplierQuality[[#This Row],[Defect Type ID]],Table5[ID],Table5[Defect Type],"Not found",0)</f>
        <v>Rejected</v>
      </c>
      <c r="K84">
        <v>254</v>
      </c>
      <c r="L84" s="2" t="str">
        <f>_xlfn.XLOOKUP(SupplierQuality[[#This Row],[DefectID]],Table2[ID],Table2[Defect],"Not found",0)</f>
        <v>Wrong Bond</v>
      </c>
      <c r="M84" s="3">
        <v>870172</v>
      </c>
      <c r="N84" s="3">
        <v>2499</v>
      </c>
      <c r="O84" s="6">
        <f>SupplierQuality[[#This Row],[Total Downtime Minutes]]/60</f>
        <v>41.65</v>
      </c>
      <c r="P84" s="4">
        <v>391</v>
      </c>
      <c r="Q84" s="4">
        <f>SupplierQuality[[#This Row],[Total Defect Qty]]*SupplierQuality[[#This Row],[Unit Price]]</f>
        <v>340237252</v>
      </c>
    </row>
    <row r="85" spans="1:17" x14ac:dyDescent="0.25">
      <c r="A85" s="1">
        <v>43114</v>
      </c>
      <c r="B85" s="5" t="str">
        <f>TEXT(SupplierQuality[[#This Row],[Date]],"mmm")</f>
        <v>Jan</v>
      </c>
      <c r="C85" s="5" t="str">
        <f>TEXT(SupplierQuality[[#This Row],[Date]],"yyyy")</f>
        <v>2018</v>
      </c>
      <c r="D85" s="2" t="s">
        <v>18</v>
      </c>
      <c r="E85" s="2" t="s">
        <v>36</v>
      </c>
      <c r="F85" s="2" t="s">
        <v>17</v>
      </c>
      <c r="G85">
        <v>114</v>
      </c>
      <c r="H85" s="2" t="str">
        <f>VLOOKUP(SupplierQuality[[#This Row],[MaterialID]],Table4[#All],2,0)</f>
        <v>Carton</v>
      </c>
      <c r="I85">
        <v>3</v>
      </c>
      <c r="J85" s="2" t="str">
        <f>_xlfn.XLOOKUP(SupplierQuality[[#This Row],[Defect Type ID]],Table5[ID],Table5[Defect Type],"Not found",0)</f>
        <v>Impact</v>
      </c>
      <c r="K85">
        <v>219</v>
      </c>
      <c r="L85" s="2" t="str">
        <f>_xlfn.XLOOKUP(SupplierQuality[[#This Row],[DefectID]],Table2[ID],Table2[Defect],"Not found",0)</f>
        <v>Short Valves</v>
      </c>
      <c r="M85" s="3">
        <v>799893</v>
      </c>
      <c r="N85" s="3">
        <v>573</v>
      </c>
      <c r="O85" s="6">
        <f>SupplierQuality[[#This Row],[Total Downtime Minutes]]/60</f>
        <v>9.5500000000000007</v>
      </c>
      <c r="P85" s="4">
        <v>424</v>
      </c>
      <c r="Q85" s="4">
        <f>SupplierQuality[[#This Row],[Total Defect Qty]]*SupplierQuality[[#This Row],[Unit Price]]</f>
        <v>339154632</v>
      </c>
    </row>
    <row r="86" spans="1:17" x14ac:dyDescent="0.25">
      <c r="A86" s="1">
        <v>43114</v>
      </c>
      <c r="B86" s="5" t="str">
        <f>TEXT(SupplierQuality[[#This Row],[Date]],"mmm")</f>
        <v>Jan</v>
      </c>
      <c r="C86" s="5" t="str">
        <f>TEXT(SupplierQuality[[#This Row],[Date]],"yyyy")</f>
        <v>2018</v>
      </c>
      <c r="D86" s="2" t="s">
        <v>126</v>
      </c>
      <c r="E86" s="2" t="s">
        <v>55</v>
      </c>
      <c r="F86" s="2" t="s">
        <v>17</v>
      </c>
      <c r="G86">
        <v>125</v>
      </c>
      <c r="H86" s="2" t="str">
        <f>VLOOKUP(SupplierQuality[[#This Row],[MaterialID]],Table4[#All],2,0)</f>
        <v>Hardware</v>
      </c>
      <c r="I86">
        <v>1</v>
      </c>
      <c r="J86" s="2" t="str">
        <f>_xlfn.XLOOKUP(SupplierQuality[[#This Row],[Defect Type ID]],Table5[ID],Table5[Defect Type],"Not found",0)</f>
        <v>No Impact</v>
      </c>
      <c r="K86">
        <v>48</v>
      </c>
      <c r="L86" s="2" t="str">
        <f>_xlfn.XLOOKUP(SupplierQuality[[#This Row],[DefectID]],Table2[ID],Table2[Defect],"Not found",0)</f>
        <v>Mixed Product</v>
      </c>
      <c r="M86" s="3">
        <v>729098</v>
      </c>
      <c r="N86" s="3">
        <v>3536</v>
      </c>
      <c r="O86" s="6">
        <f>SupplierQuality[[#This Row],[Total Downtime Minutes]]/60</f>
        <v>58.93333333333333</v>
      </c>
      <c r="P86" s="4">
        <v>421</v>
      </c>
      <c r="Q86" s="4">
        <f>SupplierQuality[[#This Row],[Total Defect Qty]]*SupplierQuality[[#This Row],[Unit Price]]</f>
        <v>306950258</v>
      </c>
    </row>
    <row r="87" spans="1:17" x14ac:dyDescent="0.25">
      <c r="A87" s="1">
        <v>43114</v>
      </c>
      <c r="B87" s="5" t="str">
        <f>TEXT(SupplierQuality[[#This Row],[Date]],"mmm")</f>
        <v>Jan</v>
      </c>
      <c r="C87" s="5" t="str">
        <f>TEXT(SupplierQuality[[#This Row],[Date]],"yyyy")</f>
        <v>2018</v>
      </c>
      <c r="D87" s="2" t="s">
        <v>238</v>
      </c>
      <c r="E87" s="2" t="s">
        <v>49</v>
      </c>
      <c r="F87" s="2" t="s">
        <v>691</v>
      </c>
      <c r="G87">
        <v>132</v>
      </c>
      <c r="H87" s="2" t="str">
        <f>VLOOKUP(SupplierQuality[[#This Row],[MaterialID]],Table4[#All],2,0)</f>
        <v>Printed Materials</v>
      </c>
      <c r="I87">
        <v>1</v>
      </c>
      <c r="J87" s="2" t="str">
        <f>_xlfn.XLOOKUP(SupplierQuality[[#This Row],[Defect Type ID]],Table5[ID],Table5[Defect Type],"Not found",0)</f>
        <v>No Impact</v>
      </c>
      <c r="K87">
        <v>181</v>
      </c>
      <c r="L87" s="2" t="str">
        <f>_xlfn.XLOOKUP(SupplierQuality[[#This Row],[DefectID]],Table2[ID],Table2[Defect],"Not found",0)</f>
        <v>Leaking Seals</v>
      </c>
      <c r="M87" s="3">
        <v>719220</v>
      </c>
      <c r="N87" s="3">
        <v>881</v>
      </c>
      <c r="O87" s="6">
        <f>SupplierQuality[[#This Row],[Total Downtime Minutes]]/60</f>
        <v>14.683333333333334</v>
      </c>
      <c r="P87" s="4">
        <v>642</v>
      </c>
      <c r="Q87" s="4">
        <f>SupplierQuality[[#This Row],[Total Defect Qty]]*SupplierQuality[[#This Row],[Unit Price]]</f>
        <v>461739240</v>
      </c>
    </row>
    <row r="88" spans="1:17" x14ac:dyDescent="0.25">
      <c r="A88" s="1">
        <v>43114</v>
      </c>
      <c r="B88" s="5" t="str">
        <f>TEXT(SupplierQuality[[#This Row],[Date]],"mmm")</f>
        <v>Jan</v>
      </c>
      <c r="C88" s="5" t="str">
        <f>TEXT(SupplierQuality[[#This Row],[Date]],"yyyy")</f>
        <v>2018</v>
      </c>
      <c r="D88" s="2" t="s">
        <v>206</v>
      </c>
      <c r="E88" s="2" t="s">
        <v>45</v>
      </c>
      <c r="F88" s="2" t="s">
        <v>691</v>
      </c>
      <c r="G88">
        <v>129</v>
      </c>
      <c r="H88" s="2" t="str">
        <f>VLOOKUP(SupplierQuality[[#This Row],[MaterialID]],Table4[#All],2,0)</f>
        <v>Mechanicals</v>
      </c>
      <c r="I88">
        <v>2</v>
      </c>
      <c r="J88" s="2" t="str">
        <f>_xlfn.XLOOKUP(SupplierQuality[[#This Row],[Defect Type ID]],Table5[ID],Table5[Defect Type],"Not found",0)</f>
        <v>Rejected</v>
      </c>
      <c r="K88">
        <v>2</v>
      </c>
      <c r="L88" s="2" t="str">
        <f>_xlfn.XLOOKUP(SupplierQuality[[#This Row],[DefectID]],Table2[ID],Table2[Defect],"Not found",0)</f>
        <v>Not Certified</v>
      </c>
      <c r="M88" s="3">
        <v>682509</v>
      </c>
      <c r="N88" s="3">
        <v>2216</v>
      </c>
      <c r="O88" s="6">
        <f>SupplierQuality[[#This Row],[Total Downtime Minutes]]/60</f>
        <v>36.93333333333333</v>
      </c>
      <c r="P88" s="4">
        <v>692</v>
      </c>
      <c r="Q88" s="4">
        <f>SupplierQuality[[#This Row],[Total Defect Qty]]*SupplierQuality[[#This Row],[Unit Price]]</f>
        <v>472296228</v>
      </c>
    </row>
    <row r="89" spans="1:17" x14ac:dyDescent="0.25">
      <c r="A89" s="1">
        <v>43114</v>
      </c>
      <c r="B89" s="5" t="str">
        <f>TEXT(SupplierQuality[[#This Row],[Date]],"mmm")</f>
        <v>Jan</v>
      </c>
      <c r="C89" s="5" t="str">
        <f>TEXT(SupplierQuality[[#This Row],[Date]],"yyyy")</f>
        <v>2018</v>
      </c>
      <c r="D89" s="2" t="s">
        <v>347</v>
      </c>
      <c r="E89" s="2" t="s">
        <v>11</v>
      </c>
      <c r="F89" s="2" t="s">
        <v>691</v>
      </c>
      <c r="G89">
        <v>123</v>
      </c>
      <c r="H89" s="2" t="str">
        <f>VLOOKUP(SupplierQuality[[#This Row],[MaterialID]],Table4[#All],2,0)</f>
        <v>Pump</v>
      </c>
      <c r="I89">
        <v>1</v>
      </c>
      <c r="J89" s="2" t="str">
        <f>_xlfn.XLOOKUP(SupplierQuality[[#This Row],[Defect Type ID]],Table5[ID],Table5[Defect Type],"Not found",0)</f>
        <v>No Impact</v>
      </c>
      <c r="K89">
        <v>234</v>
      </c>
      <c r="L89" s="2" t="str">
        <f>_xlfn.XLOOKUP(SupplierQuality[[#This Row],[DefectID]],Table2[ID],Table2[Defect],"Not found",0)</f>
        <v>Packaging Issues</v>
      </c>
      <c r="M89" s="3">
        <v>677930</v>
      </c>
      <c r="N89" s="3">
        <v>591</v>
      </c>
      <c r="O89" s="6">
        <f>SupplierQuality[[#This Row],[Total Downtime Minutes]]/60</f>
        <v>9.85</v>
      </c>
      <c r="P89" s="4">
        <v>681</v>
      </c>
      <c r="Q89" s="4">
        <f>SupplierQuality[[#This Row],[Total Defect Qty]]*SupplierQuality[[#This Row],[Unit Price]]</f>
        <v>461670330</v>
      </c>
    </row>
    <row r="90" spans="1:17" x14ac:dyDescent="0.25">
      <c r="A90" s="1">
        <v>43114</v>
      </c>
      <c r="B90" s="5" t="str">
        <f>TEXT(SupplierQuality[[#This Row],[Date]],"mmm")</f>
        <v>Jan</v>
      </c>
      <c r="C90" s="5" t="str">
        <f>TEXT(SupplierQuality[[#This Row],[Date]],"yyyy")</f>
        <v>2018</v>
      </c>
      <c r="D90" s="2" t="s">
        <v>31</v>
      </c>
      <c r="E90" s="2" t="s">
        <v>119</v>
      </c>
      <c r="F90" s="2" t="s">
        <v>17</v>
      </c>
      <c r="G90">
        <v>128</v>
      </c>
      <c r="H90" s="2" t="str">
        <f>VLOOKUP(SupplierQuality[[#This Row],[MaterialID]],Table4[#All],2,0)</f>
        <v>Tape</v>
      </c>
      <c r="I90">
        <v>2</v>
      </c>
      <c r="J90" s="2" t="str">
        <f>_xlfn.XLOOKUP(SupplierQuality[[#This Row],[Defect Type ID]],Table5[ID],Table5[Defect Type],"Not found",0)</f>
        <v>Rejected</v>
      </c>
      <c r="K90">
        <v>215</v>
      </c>
      <c r="L90" s="2" t="str">
        <f>_xlfn.XLOOKUP(SupplierQuality[[#This Row],[DefectID]],Table2[ID],Table2[Defect],"Not found",0)</f>
        <v>No Torque</v>
      </c>
      <c r="M90" s="3">
        <v>670990</v>
      </c>
      <c r="N90" s="3">
        <v>301</v>
      </c>
      <c r="O90" s="6">
        <f>SupplierQuality[[#This Row],[Total Downtime Minutes]]/60</f>
        <v>5.0166666666666666</v>
      </c>
      <c r="P90" s="4">
        <v>547</v>
      </c>
      <c r="Q90" s="4">
        <f>SupplierQuality[[#This Row],[Total Defect Qty]]*SupplierQuality[[#This Row],[Unit Price]]</f>
        <v>367031530</v>
      </c>
    </row>
    <row r="91" spans="1:17" x14ac:dyDescent="0.25">
      <c r="A91" s="1">
        <v>43114</v>
      </c>
      <c r="B91" s="5" t="str">
        <f>TEXT(SupplierQuality[[#This Row],[Date]],"mmm")</f>
        <v>Jan</v>
      </c>
      <c r="C91" s="5" t="str">
        <f>TEXT(SupplierQuality[[#This Row],[Date]],"yyyy")</f>
        <v>2018</v>
      </c>
      <c r="D91" s="2" t="s">
        <v>59</v>
      </c>
      <c r="E91" s="2" t="s">
        <v>34</v>
      </c>
      <c r="F91" s="2" t="s">
        <v>691</v>
      </c>
      <c r="G91">
        <v>129</v>
      </c>
      <c r="H91" s="2" t="str">
        <f>VLOOKUP(SupplierQuality[[#This Row],[MaterialID]],Table4[#All],2,0)</f>
        <v>Mechanicals</v>
      </c>
      <c r="I91">
        <v>3</v>
      </c>
      <c r="J91" s="2" t="str">
        <f>_xlfn.XLOOKUP(SupplierQuality[[#This Row],[Defect Type ID]],Table5[ID],Table5[Defect Type],"Not found",0)</f>
        <v>Impact</v>
      </c>
      <c r="K91">
        <v>40</v>
      </c>
      <c r="L91" s="2" t="str">
        <f>_xlfn.XLOOKUP(SupplierQuality[[#This Row],[DefectID]],Table2[ID],Table2[Defect],"Not found",0)</f>
        <v>Wrong Spec Date</v>
      </c>
      <c r="M91" s="3">
        <v>593832</v>
      </c>
      <c r="N91" s="3">
        <v>2855</v>
      </c>
      <c r="O91" s="6">
        <f>SupplierQuality[[#This Row],[Total Downtime Minutes]]/60</f>
        <v>47.583333333333336</v>
      </c>
      <c r="P91" s="4">
        <v>435</v>
      </c>
      <c r="Q91" s="4">
        <f>SupplierQuality[[#This Row],[Total Defect Qty]]*SupplierQuality[[#This Row],[Unit Price]]</f>
        <v>258316920</v>
      </c>
    </row>
    <row r="92" spans="1:17" x14ac:dyDescent="0.25">
      <c r="A92" s="1">
        <v>43114</v>
      </c>
      <c r="B92" s="5" t="str">
        <f>TEXT(SupplierQuality[[#This Row],[Date]],"mmm")</f>
        <v>Jan</v>
      </c>
      <c r="C92" s="5" t="str">
        <f>TEXT(SupplierQuality[[#This Row],[Date]],"yyyy")</f>
        <v>2018</v>
      </c>
      <c r="D92" s="2" t="s">
        <v>237</v>
      </c>
      <c r="E92" s="2" t="s">
        <v>52</v>
      </c>
      <c r="F92" s="2" t="s">
        <v>24</v>
      </c>
      <c r="G92">
        <v>133</v>
      </c>
      <c r="H92" s="2" t="str">
        <f>VLOOKUP(SupplierQuality[[#This Row],[MaterialID]],Table4[#All],2,0)</f>
        <v>Wires</v>
      </c>
      <c r="I92">
        <v>3</v>
      </c>
      <c r="J92" s="2" t="str">
        <f>_xlfn.XLOOKUP(SupplierQuality[[#This Row],[Defect Type ID]],Table5[ID],Table5[Defect Type],"Not found",0)</f>
        <v>Impact</v>
      </c>
      <c r="K92">
        <v>10</v>
      </c>
      <c r="L92" s="2" t="str">
        <f>_xlfn.XLOOKUP(SupplierQuality[[#This Row],[DefectID]],Table2[ID],Table2[Defect],"Not found",0)</f>
        <v>Wrong material</v>
      </c>
      <c r="M92" s="3">
        <v>454769</v>
      </c>
      <c r="N92" s="3">
        <v>2270</v>
      </c>
      <c r="O92" s="6">
        <f>SupplierQuality[[#This Row],[Total Downtime Minutes]]/60</f>
        <v>37.833333333333336</v>
      </c>
      <c r="P92" s="4">
        <v>437</v>
      </c>
      <c r="Q92" s="4">
        <f>SupplierQuality[[#This Row],[Total Defect Qty]]*SupplierQuality[[#This Row],[Unit Price]]</f>
        <v>198734053</v>
      </c>
    </row>
    <row r="93" spans="1:17" x14ac:dyDescent="0.25">
      <c r="A93" s="1">
        <v>43114</v>
      </c>
      <c r="B93" s="5" t="str">
        <f>TEXT(SupplierQuality[[#This Row],[Date]],"mmm")</f>
        <v>Jan</v>
      </c>
      <c r="C93" s="5" t="str">
        <f>TEXT(SupplierQuality[[#This Row],[Date]],"yyyy")</f>
        <v>2018</v>
      </c>
      <c r="D93" s="2" t="s">
        <v>342</v>
      </c>
      <c r="E93" s="2" t="s">
        <v>47</v>
      </c>
      <c r="F93" s="2" t="s">
        <v>17</v>
      </c>
      <c r="G93">
        <v>131</v>
      </c>
      <c r="H93" s="2" t="str">
        <f>VLOOKUP(SupplierQuality[[#This Row],[MaterialID]],Table4[#All],2,0)</f>
        <v>Valves</v>
      </c>
      <c r="I93">
        <v>1</v>
      </c>
      <c r="J93" s="2" t="str">
        <f>_xlfn.XLOOKUP(SupplierQuality[[#This Row],[Defect Type ID]],Table5[ID],Table5[Defect Type],"Not found",0)</f>
        <v>No Impact</v>
      </c>
      <c r="K93">
        <v>198</v>
      </c>
      <c r="L93" s="2" t="str">
        <f>_xlfn.XLOOKUP(SupplierQuality[[#This Row],[DefectID]],Table2[ID],Table2[Defect],"Not found",0)</f>
        <v>Missing Components</v>
      </c>
      <c r="M93" s="3">
        <v>393460</v>
      </c>
      <c r="N93" s="3">
        <v>2218</v>
      </c>
      <c r="O93" s="6">
        <f>SupplierQuality[[#This Row],[Total Downtime Minutes]]/60</f>
        <v>36.966666666666669</v>
      </c>
      <c r="P93" s="4">
        <v>507</v>
      </c>
      <c r="Q93" s="4">
        <f>SupplierQuality[[#This Row],[Total Defect Qty]]*SupplierQuality[[#This Row],[Unit Price]]</f>
        <v>199484220</v>
      </c>
    </row>
    <row r="94" spans="1:17" x14ac:dyDescent="0.25">
      <c r="A94" s="1">
        <v>43114</v>
      </c>
      <c r="B94" s="5" t="str">
        <f>TEXT(SupplierQuality[[#This Row],[Date]],"mmm")</f>
        <v>Jan</v>
      </c>
      <c r="C94" s="5" t="str">
        <f>TEXT(SupplierQuality[[#This Row],[Date]],"yyyy")</f>
        <v>2018</v>
      </c>
      <c r="D94" s="2" t="s">
        <v>127</v>
      </c>
      <c r="E94" s="2" t="s">
        <v>64</v>
      </c>
      <c r="F94" s="2" t="s">
        <v>691</v>
      </c>
      <c r="G94">
        <v>113</v>
      </c>
      <c r="H94" s="2" t="str">
        <f>VLOOKUP(SupplierQuality[[#This Row],[MaterialID]],Table4[#All],2,0)</f>
        <v>Raw Materials</v>
      </c>
      <c r="I94">
        <v>1</v>
      </c>
      <c r="J94" s="2" t="str">
        <f>_xlfn.XLOOKUP(SupplierQuality[[#This Row],[Defect Type ID]],Table5[ID],Table5[Defect Type],"Not found",0)</f>
        <v>No Impact</v>
      </c>
      <c r="K94">
        <v>104</v>
      </c>
      <c r="L94" s="2" t="str">
        <f>_xlfn.XLOOKUP(SupplierQuality[[#This Row],[DefectID]],Table2[ID],Table2[Defect],"Not found",0)</f>
        <v>Too Much Chemicals</v>
      </c>
      <c r="M94" s="3">
        <v>246114</v>
      </c>
      <c r="N94" s="3">
        <v>2252</v>
      </c>
      <c r="O94" s="6">
        <f>SupplierQuality[[#This Row],[Total Downtime Minutes]]/60</f>
        <v>37.533333333333331</v>
      </c>
      <c r="P94" s="4">
        <v>436</v>
      </c>
      <c r="Q94" s="4">
        <f>SupplierQuality[[#This Row],[Total Defect Qty]]*SupplierQuality[[#This Row],[Unit Price]]</f>
        <v>107305704</v>
      </c>
    </row>
    <row r="95" spans="1:17" x14ac:dyDescent="0.25">
      <c r="A95" s="1">
        <v>43114</v>
      </c>
      <c r="B95" s="5" t="str">
        <f>TEXT(SupplierQuality[[#This Row],[Date]],"mmm")</f>
        <v>Jan</v>
      </c>
      <c r="C95" s="5" t="str">
        <f>TEXT(SupplierQuality[[#This Row],[Date]],"yyyy")</f>
        <v>2018</v>
      </c>
      <c r="D95" s="2" t="s">
        <v>337</v>
      </c>
      <c r="E95" s="2" t="s">
        <v>104</v>
      </c>
      <c r="F95" s="2" t="s">
        <v>691</v>
      </c>
      <c r="G95">
        <v>131</v>
      </c>
      <c r="H95" s="2" t="str">
        <f>VLOOKUP(SupplierQuality[[#This Row],[MaterialID]],Table4[#All],2,0)</f>
        <v>Valves</v>
      </c>
      <c r="I95">
        <v>1</v>
      </c>
      <c r="J95" s="2" t="str">
        <f>_xlfn.XLOOKUP(SupplierQuality[[#This Row],[Defect Type ID]],Table5[ID],Table5[Defect Type],"Not found",0)</f>
        <v>No Impact</v>
      </c>
      <c r="K95">
        <v>214</v>
      </c>
      <c r="L95" s="2" t="str">
        <f>_xlfn.XLOOKUP(SupplierQuality[[#This Row],[DefectID]],Table2[ID],Table2[Defect],"Not found",0)</f>
        <v>Bad Insert</v>
      </c>
      <c r="M95" s="3">
        <v>59554</v>
      </c>
      <c r="N95" s="3">
        <v>662</v>
      </c>
      <c r="O95" s="6">
        <f>SupplierQuality[[#This Row],[Total Downtime Minutes]]/60</f>
        <v>11.033333333333333</v>
      </c>
      <c r="P95" s="4">
        <v>398</v>
      </c>
      <c r="Q95" s="4">
        <f>SupplierQuality[[#This Row],[Total Defect Qty]]*SupplierQuality[[#This Row],[Unit Price]]</f>
        <v>23702492</v>
      </c>
    </row>
    <row r="96" spans="1:17" x14ac:dyDescent="0.25">
      <c r="A96" s="1">
        <v>43114</v>
      </c>
      <c r="B96" s="5" t="str">
        <f>TEXT(SupplierQuality[[#This Row],[Date]],"mmm")</f>
        <v>Jan</v>
      </c>
      <c r="C96" s="5" t="str">
        <f>TEXT(SupplierQuality[[#This Row],[Date]],"yyyy")</f>
        <v>2018</v>
      </c>
      <c r="D96" s="2" t="s">
        <v>312</v>
      </c>
      <c r="E96" s="2" t="s">
        <v>32</v>
      </c>
      <c r="F96" s="2" t="s">
        <v>42</v>
      </c>
      <c r="G96">
        <v>116</v>
      </c>
      <c r="H96" s="2" t="str">
        <f>VLOOKUP(SupplierQuality[[#This Row],[MaterialID]],Table4[#All],2,0)</f>
        <v>Molds</v>
      </c>
      <c r="I96">
        <v>2</v>
      </c>
      <c r="J96" s="2" t="str">
        <f>_xlfn.XLOOKUP(SupplierQuality[[#This Row],[Defect Type ID]],Table5[ID],Table5[Defect Type],"Not found",0)</f>
        <v>Rejected</v>
      </c>
      <c r="K96">
        <v>3</v>
      </c>
      <c r="L96" s="2" t="str">
        <f>_xlfn.XLOOKUP(SupplierQuality[[#This Row],[DefectID]],Table2[ID],Table2[Defect],"Not found",0)</f>
        <v>Dirty</v>
      </c>
      <c r="M96" s="3">
        <v>45865</v>
      </c>
      <c r="N96" s="3">
        <v>3978</v>
      </c>
      <c r="O96" s="6">
        <f>SupplierQuality[[#This Row],[Total Downtime Minutes]]/60</f>
        <v>66.3</v>
      </c>
      <c r="P96" s="4">
        <v>406</v>
      </c>
      <c r="Q96" s="4">
        <f>SupplierQuality[[#This Row],[Total Defect Qty]]*SupplierQuality[[#This Row],[Unit Price]]</f>
        <v>18621190</v>
      </c>
    </row>
    <row r="97" spans="1:17" x14ac:dyDescent="0.25">
      <c r="A97" s="1">
        <v>43115</v>
      </c>
      <c r="B97" s="5" t="str">
        <f>TEXT(SupplierQuality[[#This Row],[Date]],"mmm")</f>
        <v>Jan</v>
      </c>
      <c r="C97" s="5" t="str">
        <f>TEXT(SupplierQuality[[#This Row],[Date]],"yyyy")</f>
        <v>2018</v>
      </c>
      <c r="D97" s="2" t="s">
        <v>281</v>
      </c>
      <c r="E97" s="2" t="s">
        <v>34</v>
      </c>
      <c r="F97" s="2" t="s">
        <v>75</v>
      </c>
      <c r="G97">
        <v>116</v>
      </c>
      <c r="H97" s="2" t="str">
        <f>VLOOKUP(SupplierQuality[[#This Row],[MaterialID]],Table4[#All],2,0)</f>
        <v>Molds</v>
      </c>
      <c r="I97">
        <v>1</v>
      </c>
      <c r="J97" s="2" t="str">
        <f>_xlfn.XLOOKUP(SupplierQuality[[#This Row],[Defect Type ID]],Table5[ID],Table5[Defect Type],"Not found",0)</f>
        <v>No Impact</v>
      </c>
      <c r="K97">
        <v>133</v>
      </c>
      <c r="L97" s="2" t="str">
        <f>_xlfn.XLOOKUP(SupplierQuality[[#This Row],[DefectID]],Table2[ID],Table2[Defect],"Not found",0)</f>
        <v>Skewed Cartons</v>
      </c>
      <c r="M97" s="3">
        <v>997788</v>
      </c>
      <c r="N97" s="3">
        <v>3080</v>
      </c>
      <c r="O97" s="6">
        <f>SupplierQuality[[#This Row],[Total Downtime Minutes]]/60</f>
        <v>51.333333333333336</v>
      </c>
      <c r="P97" s="4">
        <v>430</v>
      </c>
      <c r="Q97" s="4">
        <f>SupplierQuality[[#This Row],[Total Defect Qty]]*SupplierQuality[[#This Row],[Unit Price]]</f>
        <v>429048840</v>
      </c>
    </row>
    <row r="98" spans="1:17" x14ac:dyDescent="0.25">
      <c r="A98" s="1">
        <v>43115</v>
      </c>
      <c r="B98" s="5" t="str">
        <f>TEXT(SupplierQuality[[#This Row],[Date]],"mmm")</f>
        <v>Jan</v>
      </c>
      <c r="C98" s="5" t="str">
        <f>TEXT(SupplierQuality[[#This Row],[Date]],"yyyy")</f>
        <v>2018</v>
      </c>
      <c r="D98" s="2" t="s">
        <v>191</v>
      </c>
      <c r="E98" s="2" t="s">
        <v>62</v>
      </c>
      <c r="F98" s="2" t="s">
        <v>14</v>
      </c>
      <c r="G98">
        <v>131</v>
      </c>
      <c r="H98" s="2" t="str">
        <f>VLOOKUP(SupplierQuality[[#This Row],[MaterialID]],Table4[#All],2,0)</f>
        <v>Valves</v>
      </c>
      <c r="I98">
        <v>3</v>
      </c>
      <c r="J98" s="2" t="str">
        <f>_xlfn.XLOOKUP(SupplierQuality[[#This Row],[Defect Type ID]],Table5[ID],Table5[Defect Type],"Not found",0)</f>
        <v>Impact</v>
      </c>
      <c r="K98">
        <v>188</v>
      </c>
      <c r="L98" s="2" t="str">
        <f>_xlfn.XLOOKUP(SupplierQuality[[#This Row],[DefectID]],Table2[ID],Table2[Defect],"Not found",0)</f>
        <v>Wrong Flaps</v>
      </c>
      <c r="M98" s="3">
        <v>979310</v>
      </c>
      <c r="N98" s="3">
        <v>3276</v>
      </c>
      <c r="O98" s="6">
        <f>SupplierQuality[[#This Row],[Total Downtime Minutes]]/60</f>
        <v>54.6</v>
      </c>
      <c r="P98" s="4">
        <v>419</v>
      </c>
      <c r="Q98" s="4">
        <f>SupplierQuality[[#This Row],[Total Defect Qty]]*SupplierQuality[[#This Row],[Unit Price]]</f>
        <v>410330890</v>
      </c>
    </row>
    <row r="99" spans="1:17" x14ac:dyDescent="0.25">
      <c r="A99" s="1">
        <v>43115</v>
      </c>
      <c r="B99" s="5" t="str">
        <f>TEXT(SupplierQuality[[#This Row],[Date]],"mmm")</f>
        <v>Jan</v>
      </c>
      <c r="C99" s="5" t="str">
        <f>TEXT(SupplierQuality[[#This Row],[Date]],"yyyy")</f>
        <v>2018</v>
      </c>
      <c r="D99" s="2" t="s">
        <v>48</v>
      </c>
      <c r="E99" s="2" t="s">
        <v>16</v>
      </c>
      <c r="F99" s="2" t="s">
        <v>14</v>
      </c>
      <c r="G99">
        <v>119</v>
      </c>
      <c r="H99" s="2" t="str">
        <f>VLOOKUP(SupplierQuality[[#This Row],[MaterialID]],Table4[#All],2,0)</f>
        <v>Batteries</v>
      </c>
      <c r="I99">
        <v>3</v>
      </c>
      <c r="J99" s="2" t="str">
        <f>_xlfn.XLOOKUP(SupplierQuality[[#This Row],[Defect Type ID]],Table5[ID],Table5[Defect Type],"Not found",0)</f>
        <v>Impact</v>
      </c>
      <c r="K99">
        <v>158</v>
      </c>
      <c r="L99" s="2" t="str">
        <f>_xlfn.XLOOKUP(SupplierQuality[[#This Row],[DefectID]],Table2[ID],Table2[Defect],"Not found",0)</f>
        <v>Irregular Shape</v>
      </c>
      <c r="M99" s="3">
        <v>870360</v>
      </c>
      <c r="N99" s="3">
        <v>4526</v>
      </c>
      <c r="O99" s="6">
        <f>SupplierQuality[[#This Row],[Total Downtime Minutes]]/60</f>
        <v>75.433333333333337</v>
      </c>
      <c r="P99" s="4">
        <v>509</v>
      </c>
      <c r="Q99" s="4">
        <f>SupplierQuality[[#This Row],[Total Defect Qty]]*SupplierQuality[[#This Row],[Unit Price]]</f>
        <v>443013240</v>
      </c>
    </row>
    <row r="100" spans="1:17" x14ac:dyDescent="0.25">
      <c r="A100" s="1">
        <v>43115</v>
      </c>
      <c r="B100" s="5" t="str">
        <f>TEXT(SupplierQuality[[#This Row],[Date]],"mmm")</f>
        <v>Jan</v>
      </c>
      <c r="C100" s="5" t="str">
        <f>TEXT(SupplierQuality[[#This Row],[Date]],"yyyy")</f>
        <v>2018</v>
      </c>
      <c r="D100" s="2" t="s">
        <v>360</v>
      </c>
      <c r="E100" s="2" t="s">
        <v>58</v>
      </c>
      <c r="F100" s="2" t="s">
        <v>14</v>
      </c>
      <c r="G100">
        <v>114</v>
      </c>
      <c r="H100" s="2" t="str">
        <f>VLOOKUP(SupplierQuality[[#This Row],[MaterialID]],Table4[#All],2,0)</f>
        <v>Carton</v>
      </c>
      <c r="I100">
        <v>1</v>
      </c>
      <c r="J100" s="2" t="str">
        <f>_xlfn.XLOOKUP(SupplierQuality[[#This Row],[Defect Type ID]],Table5[ID],Table5[Defect Type],"Not found",0)</f>
        <v>No Impact</v>
      </c>
      <c r="K100">
        <v>133</v>
      </c>
      <c r="L100" s="2" t="str">
        <f>_xlfn.XLOOKUP(SupplierQuality[[#This Row],[DefectID]],Table2[ID],Table2[Defect],"Not found",0)</f>
        <v>Skewed Cartons</v>
      </c>
      <c r="M100" s="3">
        <v>658516</v>
      </c>
      <c r="N100" s="3">
        <v>4872</v>
      </c>
      <c r="O100" s="6">
        <f>SupplierQuality[[#This Row],[Total Downtime Minutes]]/60</f>
        <v>81.2</v>
      </c>
      <c r="P100" s="4">
        <v>459</v>
      </c>
      <c r="Q100" s="4">
        <f>SupplierQuality[[#This Row],[Total Defect Qty]]*SupplierQuality[[#This Row],[Unit Price]]</f>
        <v>302258844</v>
      </c>
    </row>
    <row r="101" spans="1:17" x14ac:dyDescent="0.25">
      <c r="A101" s="1">
        <v>43115</v>
      </c>
      <c r="B101" s="5" t="str">
        <f>TEXT(SupplierQuality[[#This Row],[Date]],"mmm")</f>
        <v>Jan</v>
      </c>
      <c r="C101" s="5" t="str">
        <f>TEXT(SupplierQuality[[#This Row],[Date]],"yyyy")</f>
        <v>2018</v>
      </c>
      <c r="D101" s="2" t="s">
        <v>196</v>
      </c>
      <c r="E101" s="2" t="s">
        <v>107</v>
      </c>
      <c r="F101" s="2" t="s">
        <v>17</v>
      </c>
      <c r="G101">
        <v>119</v>
      </c>
      <c r="H101" s="2" t="str">
        <f>VLOOKUP(SupplierQuality[[#This Row],[MaterialID]],Table4[#All],2,0)</f>
        <v>Batteries</v>
      </c>
      <c r="I101">
        <v>1</v>
      </c>
      <c r="J101" s="2" t="str">
        <f>_xlfn.XLOOKUP(SupplierQuality[[#This Row],[Defect Type ID]],Table5[ID],Table5[Defect Type],"Not found",0)</f>
        <v>No Impact</v>
      </c>
      <c r="K101">
        <v>20</v>
      </c>
      <c r="L101" s="2" t="str">
        <f>_xlfn.XLOOKUP(SupplierQuality[[#This Row],[DefectID]],Table2[ID],Table2[Defect],"Not found",0)</f>
        <v>Wrong  Size</v>
      </c>
      <c r="M101" s="3">
        <v>444128</v>
      </c>
      <c r="N101" s="3">
        <v>3006</v>
      </c>
      <c r="O101" s="6">
        <f>SupplierQuality[[#This Row],[Total Downtime Minutes]]/60</f>
        <v>50.1</v>
      </c>
      <c r="P101" s="4">
        <v>540</v>
      </c>
      <c r="Q101" s="4">
        <f>SupplierQuality[[#This Row],[Total Defect Qty]]*SupplierQuality[[#This Row],[Unit Price]]</f>
        <v>239829120</v>
      </c>
    </row>
    <row r="102" spans="1:17" x14ac:dyDescent="0.25">
      <c r="A102" s="1">
        <v>43115</v>
      </c>
      <c r="B102" s="5" t="str">
        <f>TEXT(SupplierQuality[[#This Row],[Date]],"mmm")</f>
        <v>Jan</v>
      </c>
      <c r="C102" s="5" t="str">
        <f>TEXT(SupplierQuality[[#This Row],[Date]],"yyyy")</f>
        <v>2018</v>
      </c>
      <c r="D102" s="2" t="s">
        <v>325</v>
      </c>
      <c r="E102" s="2" t="s">
        <v>52</v>
      </c>
      <c r="F102" s="2" t="s">
        <v>14</v>
      </c>
      <c r="G102">
        <v>113</v>
      </c>
      <c r="H102" s="2" t="str">
        <f>VLOOKUP(SupplierQuality[[#This Row],[MaterialID]],Table4[#All],2,0)</f>
        <v>Raw Materials</v>
      </c>
      <c r="I102">
        <v>2</v>
      </c>
      <c r="J102" s="2" t="str">
        <f>_xlfn.XLOOKUP(SupplierQuality[[#This Row],[Defect Type ID]],Table5[ID],Table5[Defect Type],"Not found",0)</f>
        <v>Rejected</v>
      </c>
      <c r="K102">
        <v>118</v>
      </c>
      <c r="L102" s="2" t="str">
        <f>_xlfn.XLOOKUP(SupplierQuality[[#This Row],[DefectID]],Table2[ID],Table2[Defect],"Not found",0)</f>
        <v>Wrong Parts</v>
      </c>
      <c r="M102" s="3">
        <v>409293</v>
      </c>
      <c r="N102" s="3">
        <v>1226</v>
      </c>
      <c r="O102" s="6">
        <f>SupplierQuality[[#This Row],[Total Downtime Minutes]]/60</f>
        <v>20.433333333333334</v>
      </c>
      <c r="P102" s="4">
        <v>353</v>
      </c>
      <c r="Q102" s="4">
        <f>SupplierQuality[[#This Row],[Total Defect Qty]]*SupplierQuality[[#This Row],[Unit Price]]</f>
        <v>144480429</v>
      </c>
    </row>
    <row r="103" spans="1:17" x14ac:dyDescent="0.25">
      <c r="A103" s="1">
        <v>43115</v>
      </c>
      <c r="B103" s="5" t="str">
        <f>TEXT(SupplierQuality[[#This Row],[Date]],"mmm")</f>
        <v>Jan</v>
      </c>
      <c r="C103" s="5" t="str">
        <f>TEXT(SupplierQuality[[#This Row],[Date]],"yyyy")</f>
        <v>2018</v>
      </c>
      <c r="D103" s="2" t="s">
        <v>92</v>
      </c>
      <c r="E103" s="2" t="s">
        <v>23</v>
      </c>
      <c r="F103" s="2" t="s">
        <v>24</v>
      </c>
      <c r="G103">
        <v>122</v>
      </c>
      <c r="H103" s="2" t="str">
        <f>VLOOKUP(SupplierQuality[[#This Row],[MaterialID]],Table4[#All],2,0)</f>
        <v>Electrolytes</v>
      </c>
      <c r="I103">
        <v>1</v>
      </c>
      <c r="J103" s="2" t="str">
        <f>_xlfn.XLOOKUP(SupplierQuality[[#This Row],[Defect Type ID]],Table5[ID],Table5[Defect Type],"Not found",0)</f>
        <v>No Impact</v>
      </c>
      <c r="K103">
        <v>55</v>
      </c>
      <c r="L103" s="2" t="str">
        <f>_xlfn.XLOOKUP(SupplierQuality[[#This Row],[DefectID]],Table2[ID],Table2[Defect],"Not found",0)</f>
        <v>Wrong Fasteners</v>
      </c>
      <c r="M103" s="3">
        <v>337439</v>
      </c>
      <c r="N103" s="3">
        <v>1228</v>
      </c>
      <c r="O103" s="6">
        <f>SupplierQuality[[#This Row],[Total Downtime Minutes]]/60</f>
        <v>20.466666666666665</v>
      </c>
      <c r="P103" s="4">
        <v>458</v>
      </c>
      <c r="Q103" s="4">
        <f>SupplierQuality[[#This Row],[Total Defect Qty]]*SupplierQuality[[#This Row],[Unit Price]]</f>
        <v>154547062</v>
      </c>
    </row>
    <row r="104" spans="1:17" x14ac:dyDescent="0.25">
      <c r="A104" s="1">
        <v>43115</v>
      </c>
      <c r="B104" s="5" t="str">
        <f>TEXT(SupplierQuality[[#This Row],[Date]],"mmm")</f>
        <v>Jan</v>
      </c>
      <c r="C104" s="5" t="str">
        <f>TEXT(SupplierQuality[[#This Row],[Date]],"yyyy")</f>
        <v>2018</v>
      </c>
      <c r="D104" s="2" t="s">
        <v>136</v>
      </c>
      <c r="E104" s="2" t="s">
        <v>34</v>
      </c>
      <c r="F104" s="2" t="s">
        <v>75</v>
      </c>
      <c r="G104">
        <v>133</v>
      </c>
      <c r="H104" s="2" t="str">
        <f>VLOOKUP(SupplierQuality[[#This Row],[MaterialID]],Table4[#All],2,0)</f>
        <v>Wires</v>
      </c>
      <c r="I104">
        <v>2</v>
      </c>
      <c r="J104" s="2" t="str">
        <f>_xlfn.XLOOKUP(SupplierQuality[[#This Row],[Defect Type ID]],Table5[ID],Table5[Defect Type],"Not found",0)</f>
        <v>Rejected</v>
      </c>
      <c r="K104">
        <v>42</v>
      </c>
      <c r="L104" s="2" t="str">
        <f>_xlfn.XLOOKUP(SupplierQuality[[#This Row],[DefectID]],Table2[ID],Table2[Defect],"Not found",0)</f>
        <v>No Screws</v>
      </c>
      <c r="M104" s="3">
        <v>238017</v>
      </c>
      <c r="N104" s="3">
        <v>4727</v>
      </c>
      <c r="O104" s="6">
        <f>SupplierQuality[[#This Row],[Total Downtime Minutes]]/60</f>
        <v>78.783333333333331</v>
      </c>
      <c r="P104" s="4">
        <v>555</v>
      </c>
      <c r="Q104" s="4">
        <f>SupplierQuality[[#This Row],[Total Defect Qty]]*SupplierQuality[[#This Row],[Unit Price]]</f>
        <v>132099435</v>
      </c>
    </row>
    <row r="105" spans="1:17" x14ac:dyDescent="0.25">
      <c r="A105" s="1">
        <v>43115</v>
      </c>
      <c r="B105" s="5" t="str">
        <f>TEXT(SupplierQuality[[#This Row],[Date]],"mmm")</f>
        <v>Jan</v>
      </c>
      <c r="C105" s="5" t="str">
        <f>TEXT(SupplierQuality[[#This Row],[Date]],"yyyy")</f>
        <v>2018</v>
      </c>
      <c r="D105" s="2" t="s">
        <v>197</v>
      </c>
      <c r="E105" s="2" t="s">
        <v>60</v>
      </c>
      <c r="F105" s="2" t="s">
        <v>14</v>
      </c>
      <c r="G105">
        <v>128</v>
      </c>
      <c r="H105" s="2" t="str">
        <f>VLOOKUP(SupplierQuality[[#This Row],[MaterialID]],Table4[#All],2,0)</f>
        <v>Tape</v>
      </c>
      <c r="I105">
        <v>1</v>
      </c>
      <c r="J105" s="2" t="str">
        <f>_xlfn.XLOOKUP(SupplierQuality[[#This Row],[Defect Type ID]],Table5[ID],Table5[Defect Type],"Not found",0)</f>
        <v>No Impact</v>
      </c>
      <c r="K105">
        <v>169</v>
      </c>
      <c r="L105" s="2" t="str">
        <f>_xlfn.XLOOKUP(SupplierQuality[[#This Row],[DefectID]],Table2[ID],Table2[Defect],"Not found",0)</f>
        <v>Poor Cut</v>
      </c>
      <c r="M105" s="3">
        <v>189446</v>
      </c>
      <c r="N105" s="3">
        <v>1149</v>
      </c>
      <c r="O105" s="6">
        <f>SupplierQuality[[#This Row],[Total Downtime Minutes]]/60</f>
        <v>19.149999999999999</v>
      </c>
      <c r="P105" s="4">
        <v>548</v>
      </c>
      <c r="Q105" s="4">
        <f>SupplierQuality[[#This Row],[Total Defect Qty]]*SupplierQuality[[#This Row],[Unit Price]]</f>
        <v>103816408</v>
      </c>
    </row>
    <row r="106" spans="1:17" x14ac:dyDescent="0.25">
      <c r="A106" s="1">
        <v>43115</v>
      </c>
      <c r="B106" s="5" t="str">
        <f>TEXT(SupplierQuality[[#This Row],[Date]],"mmm")</f>
        <v>Jan</v>
      </c>
      <c r="C106" s="5" t="str">
        <f>TEXT(SupplierQuality[[#This Row],[Date]],"yyyy")</f>
        <v>2018</v>
      </c>
      <c r="D106" s="2" t="s">
        <v>302</v>
      </c>
      <c r="E106" s="2" t="s">
        <v>30</v>
      </c>
      <c r="F106" s="2" t="s">
        <v>24</v>
      </c>
      <c r="G106">
        <v>125</v>
      </c>
      <c r="H106" s="2" t="str">
        <f>VLOOKUP(SupplierQuality[[#This Row],[MaterialID]],Table4[#All],2,0)</f>
        <v>Hardware</v>
      </c>
      <c r="I106">
        <v>1</v>
      </c>
      <c r="J106" s="2" t="str">
        <f>_xlfn.XLOOKUP(SupplierQuality[[#This Row],[Defect Type ID]],Table5[ID],Table5[Defect Type],"Not found",0)</f>
        <v>No Impact</v>
      </c>
      <c r="K106">
        <v>216</v>
      </c>
      <c r="L106" s="2" t="str">
        <f>_xlfn.XLOOKUP(SupplierQuality[[#This Row],[DefectID]],Table2[ID],Table2[Defect],"Not found",0)</f>
        <v>Bad Flaps</v>
      </c>
      <c r="M106" s="3">
        <v>86907</v>
      </c>
      <c r="N106" s="3">
        <v>3112</v>
      </c>
      <c r="O106" s="6">
        <f>SupplierQuality[[#This Row],[Total Downtime Minutes]]/60</f>
        <v>51.866666666666667</v>
      </c>
      <c r="P106" s="4">
        <v>591</v>
      </c>
      <c r="Q106" s="4">
        <f>SupplierQuality[[#This Row],[Total Defect Qty]]*SupplierQuality[[#This Row],[Unit Price]]</f>
        <v>51362037</v>
      </c>
    </row>
    <row r="107" spans="1:17" x14ac:dyDescent="0.25">
      <c r="A107" s="1">
        <v>43115</v>
      </c>
      <c r="B107" s="5" t="str">
        <f>TEXT(SupplierQuality[[#This Row],[Date]],"mmm")</f>
        <v>Jan</v>
      </c>
      <c r="C107" s="5" t="str">
        <f>TEXT(SupplierQuality[[#This Row],[Date]],"yyyy")</f>
        <v>2018</v>
      </c>
      <c r="D107" s="2" t="s">
        <v>270</v>
      </c>
      <c r="E107" s="2" t="s">
        <v>38</v>
      </c>
      <c r="F107" s="2" t="s">
        <v>17</v>
      </c>
      <c r="G107">
        <v>125</v>
      </c>
      <c r="H107" s="2" t="str">
        <f>VLOOKUP(SupplierQuality[[#This Row],[MaterialID]],Table4[#All],2,0)</f>
        <v>Hardware</v>
      </c>
      <c r="I107">
        <v>1</v>
      </c>
      <c r="J107" s="2" t="str">
        <f>_xlfn.XLOOKUP(SupplierQuality[[#This Row],[Defect Type ID]],Table5[ID],Table5[Defect Type],"Not found",0)</f>
        <v>No Impact</v>
      </c>
      <c r="K107">
        <v>120</v>
      </c>
      <c r="L107" s="2" t="str">
        <f>_xlfn.XLOOKUP(SupplierQuality[[#This Row],[DefectID]],Table2[ID],Table2[Defect],"Not found",0)</f>
        <v>No Disk</v>
      </c>
      <c r="M107" s="3">
        <v>28756</v>
      </c>
      <c r="N107" s="3">
        <v>751</v>
      </c>
      <c r="O107" s="6">
        <f>SupplierQuality[[#This Row],[Total Downtime Minutes]]/60</f>
        <v>12.516666666666667</v>
      </c>
      <c r="P107" s="4">
        <v>279</v>
      </c>
      <c r="Q107" s="4">
        <f>SupplierQuality[[#This Row],[Total Defect Qty]]*SupplierQuality[[#This Row],[Unit Price]]</f>
        <v>8022924</v>
      </c>
    </row>
    <row r="108" spans="1:17" x14ac:dyDescent="0.25">
      <c r="A108" s="1">
        <v>43116</v>
      </c>
      <c r="B108" s="5" t="str">
        <f>TEXT(SupplierQuality[[#This Row],[Date]],"mmm")</f>
        <v>Jan</v>
      </c>
      <c r="C108" s="5" t="str">
        <f>TEXT(SupplierQuality[[#This Row],[Date]],"yyyy")</f>
        <v>2018</v>
      </c>
      <c r="D108" s="2" t="s">
        <v>264</v>
      </c>
      <c r="E108" s="2" t="s">
        <v>16</v>
      </c>
      <c r="F108" s="2" t="s">
        <v>24</v>
      </c>
      <c r="G108">
        <v>129</v>
      </c>
      <c r="H108" s="2" t="str">
        <f>VLOOKUP(SupplierQuality[[#This Row],[MaterialID]],Table4[#All],2,0)</f>
        <v>Mechanicals</v>
      </c>
      <c r="I108">
        <v>2</v>
      </c>
      <c r="J108" s="2" t="str">
        <f>_xlfn.XLOOKUP(SupplierQuality[[#This Row],[Defect Type ID]],Table5[ID],Table5[Defect Type],"Not found",0)</f>
        <v>Rejected</v>
      </c>
      <c r="K108">
        <v>38</v>
      </c>
      <c r="L108" s="2" t="str">
        <f>_xlfn.XLOOKUP(SupplierQuality[[#This Row],[DefectID]],Table2[ID],Table2[Defect],"Not found",0)</f>
        <v>Skewed</v>
      </c>
      <c r="M108" s="3">
        <v>986699</v>
      </c>
      <c r="N108" s="3">
        <v>797</v>
      </c>
      <c r="O108" s="6">
        <f>SupplierQuality[[#This Row],[Total Downtime Minutes]]/60</f>
        <v>13.283333333333333</v>
      </c>
      <c r="P108" s="4">
        <v>608</v>
      </c>
      <c r="Q108" s="4">
        <f>SupplierQuality[[#This Row],[Total Defect Qty]]*SupplierQuality[[#This Row],[Unit Price]]</f>
        <v>599912992</v>
      </c>
    </row>
    <row r="109" spans="1:17" x14ac:dyDescent="0.25">
      <c r="A109" s="1">
        <v>43116</v>
      </c>
      <c r="B109" s="5" t="str">
        <f>TEXT(SupplierQuality[[#This Row],[Date]],"mmm")</f>
        <v>Jan</v>
      </c>
      <c r="C109" s="5" t="str">
        <f>TEXT(SupplierQuality[[#This Row],[Date]],"yyyy")</f>
        <v>2018</v>
      </c>
      <c r="D109" s="2" t="s">
        <v>51</v>
      </c>
      <c r="E109" s="2" t="s">
        <v>74</v>
      </c>
      <c r="F109" s="2" t="s">
        <v>17</v>
      </c>
      <c r="G109">
        <v>122</v>
      </c>
      <c r="H109" s="2" t="str">
        <f>VLOOKUP(SupplierQuality[[#This Row],[MaterialID]],Table4[#All],2,0)</f>
        <v>Electrolytes</v>
      </c>
      <c r="I109">
        <v>3</v>
      </c>
      <c r="J109" s="2" t="str">
        <f>_xlfn.XLOOKUP(SupplierQuality[[#This Row],[Defect Type ID]],Table5[ID],Table5[Defect Type],"Not found",0)</f>
        <v>Impact</v>
      </c>
      <c r="K109">
        <v>229</v>
      </c>
      <c r="L109" s="2" t="str">
        <f>_xlfn.XLOOKUP(SupplierQuality[[#This Row],[DefectID]],Table2[ID],Table2[Defect],"Not found",0)</f>
        <v>Carton Delamination</v>
      </c>
      <c r="M109" s="3">
        <v>760772</v>
      </c>
      <c r="N109" s="3">
        <v>36</v>
      </c>
      <c r="O109" s="6">
        <f>SupplierQuality[[#This Row],[Total Downtime Minutes]]/60</f>
        <v>0.6</v>
      </c>
      <c r="P109" s="4">
        <v>315</v>
      </c>
      <c r="Q109" s="4">
        <f>SupplierQuality[[#This Row],[Total Defect Qty]]*SupplierQuality[[#This Row],[Unit Price]]</f>
        <v>239643180</v>
      </c>
    </row>
    <row r="110" spans="1:17" x14ac:dyDescent="0.25">
      <c r="A110" s="1">
        <v>43116</v>
      </c>
      <c r="B110" s="5" t="str">
        <f>TEXT(SupplierQuality[[#This Row],[Date]],"mmm")</f>
        <v>Jan</v>
      </c>
      <c r="C110" s="5" t="str">
        <f>TEXT(SupplierQuality[[#This Row],[Date]],"yyyy")</f>
        <v>2018</v>
      </c>
      <c r="D110" s="2" t="s">
        <v>110</v>
      </c>
      <c r="E110" s="2" t="s">
        <v>47</v>
      </c>
      <c r="F110" s="2" t="s">
        <v>14</v>
      </c>
      <c r="G110">
        <v>130</v>
      </c>
      <c r="H110" s="2" t="str">
        <f>VLOOKUP(SupplierQuality[[#This Row],[MaterialID]],Table4[#All],2,0)</f>
        <v>Packaging</v>
      </c>
      <c r="I110">
        <v>3</v>
      </c>
      <c r="J110" s="2" t="str">
        <f>_xlfn.XLOOKUP(SupplierQuality[[#This Row],[Defect Type ID]],Table5[ID],Table5[Defect Type],"Not found",0)</f>
        <v>Impact</v>
      </c>
      <c r="K110">
        <v>183</v>
      </c>
      <c r="L110" s="2" t="str">
        <f>_xlfn.XLOOKUP(SupplierQuality[[#This Row],[DefectID]],Table2[ID],Table2[Defect],"Not found",0)</f>
        <v>No Crank</v>
      </c>
      <c r="M110" s="3">
        <v>646441</v>
      </c>
      <c r="N110" s="3">
        <v>1374</v>
      </c>
      <c r="O110" s="6">
        <f>SupplierQuality[[#This Row],[Total Downtime Minutes]]/60</f>
        <v>22.9</v>
      </c>
      <c r="P110" s="4">
        <v>694</v>
      </c>
      <c r="Q110" s="4">
        <f>SupplierQuality[[#This Row],[Total Defect Qty]]*SupplierQuality[[#This Row],[Unit Price]]</f>
        <v>448630054</v>
      </c>
    </row>
    <row r="111" spans="1:17" x14ac:dyDescent="0.25">
      <c r="A111" s="1">
        <v>43116</v>
      </c>
      <c r="B111" s="5" t="str">
        <f>TEXT(SupplierQuality[[#This Row],[Date]],"mmm")</f>
        <v>Jan</v>
      </c>
      <c r="C111" s="5" t="str">
        <f>TEXT(SupplierQuality[[#This Row],[Date]],"yyyy")</f>
        <v>2018</v>
      </c>
      <c r="D111" s="2" t="s">
        <v>340</v>
      </c>
      <c r="E111" s="2" t="s">
        <v>47</v>
      </c>
      <c r="F111" s="2" t="s">
        <v>24</v>
      </c>
      <c r="G111">
        <v>124</v>
      </c>
      <c r="H111" s="2" t="str">
        <f>VLOOKUP(SupplierQuality[[#This Row],[MaterialID]],Table4[#All],2,0)</f>
        <v>Drives</v>
      </c>
      <c r="I111">
        <v>1</v>
      </c>
      <c r="J111" s="2" t="str">
        <f>_xlfn.XLOOKUP(SupplierQuality[[#This Row],[Defect Type ID]],Table5[ID],Table5[Defect Type],"Not found",0)</f>
        <v>No Impact</v>
      </c>
      <c r="K111">
        <v>101</v>
      </c>
      <c r="L111" s="2" t="str">
        <f>_xlfn.XLOOKUP(SupplierQuality[[#This Row],[DefectID]],Table2[ID],Table2[Defect],"Not found",0)</f>
        <v>No Print</v>
      </c>
      <c r="M111" s="3">
        <v>541968</v>
      </c>
      <c r="N111" s="3">
        <v>1427</v>
      </c>
      <c r="O111" s="6">
        <f>SupplierQuality[[#This Row],[Total Downtime Minutes]]/60</f>
        <v>23.783333333333335</v>
      </c>
      <c r="P111" s="4">
        <v>414</v>
      </c>
      <c r="Q111" s="4">
        <f>SupplierQuality[[#This Row],[Total Defect Qty]]*SupplierQuality[[#This Row],[Unit Price]]</f>
        <v>224374752</v>
      </c>
    </row>
    <row r="112" spans="1:17" x14ac:dyDescent="0.25">
      <c r="A112" s="1">
        <v>43116</v>
      </c>
      <c r="B112" s="5" t="str">
        <f>TEXT(SupplierQuality[[#This Row],[Date]],"mmm")</f>
        <v>Jan</v>
      </c>
      <c r="C112" s="5" t="str">
        <f>TEXT(SupplierQuality[[#This Row],[Date]],"yyyy")</f>
        <v>2018</v>
      </c>
      <c r="D112" s="2" t="s">
        <v>232</v>
      </c>
      <c r="E112" s="2" t="s">
        <v>41</v>
      </c>
      <c r="F112" s="2" t="s">
        <v>14</v>
      </c>
      <c r="G112">
        <v>113</v>
      </c>
      <c r="H112" s="2" t="str">
        <f>VLOOKUP(SupplierQuality[[#This Row],[MaterialID]],Table4[#All],2,0)</f>
        <v>Raw Materials</v>
      </c>
      <c r="I112">
        <v>1</v>
      </c>
      <c r="J112" s="2" t="str">
        <f>_xlfn.XLOOKUP(SupplierQuality[[#This Row],[Defect Type ID]],Table5[ID],Table5[Defect Type],"Not found",0)</f>
        <v>No Impact</v>
      </c>
      <c r="K112">
        <v>254</v>
      </c>
      <c r="L112" s="2" t="str">
        <f>_xlfn.XLOOKUP(SupplierQuality[[#This Row],[DefectID]],Table2[ID],Table2[Defect],"Not found",0)</f>
        <v>Wrong Bond</v>
      </c>
      <c r="M112" s="3">
        <v>311741</v>
      </c>
      <c r="N112" s="3">
        <v>4969</v>
      </c>
      <c r="O112" s="6">
        <f>SupplierQuality[[#This Row],[Total Downtime Minutes]]/60</f>
        <v>82.816666666666663</v>
      </c>
      <c r="P112" s="4">
        <v>614</v>
      </c>
      <c r="Q112" s="4">
        <f>SupplierQuality[[#This Row],[Total Defect Qty]]*SupplierQuality[[#This Row],[Unit Price]]</f>
        <v>191408974</v>
      </c>
    </row>
    <row r="113" spans="1:17" x14ac:dyDescent="0.25">
      <c r="A113" s="1">
        <v>43116</v>
      </c>
      <c r="B113" s="5" t="str">
        <f>TEXT(SupplierQuality[[#This Row],[Date]],"mmm")</f>
        <v>Jan</v>
      </c>
      <c r="C113" s="5" t="str">
        <f>TEXT(SupplierQuality[[#This Row],[Date]],"yyyy")</f>
        <v>2018</v>
      </c>
      <c r="D113" s="2" t="s">
        <v>257</v>
      </c>
      <c r="E113" s="2" t="s">
        <v>13</v>
      </c>
      <c r="F113" s="2" t="s">
        <v>14</v>
      </c>
      <c r="G113">
        <v>117</v>
      </c>
      <c r="H113" s="2" t="str">
        <f>VLOOKUP(SupplierQuality[[#This Row],[MaterialID]],Table4[#All],2,0)</f>
        <v>Labels</v>
      </c>
      <c r="I113">
        <v>1</v>
      </c>
      <c r="J113" s="2" t="str">
        <f>_xlfn.XLOOKUP(SupplierQuality[[#This Row],[Defect Type ID]],Table5[ID],Table5[Defect Type],"Not found",0)</f>
        <v>No Impact</v>
      </c>
      <c r="K113">
        <v>236</v>
      </c>
      <c r="L113" s="2" t="str">
        <f>_xlfn.XLOOKUP(SupplierQuality[[#This Row],[DefectID]],Table2[ID],Table2[Defect],"Not found",0)</f>
        <v>Cuts</v>
      </c>
      <c r="M113" s="3">
        <v>290360</v>
      </c>
      <c r="N113" s="3">
        <v>4340</v>
      </c>
      <c r="O113" s="6">
        <f>SupplierQuality[[#This Row],[Total Downtime Minutes]]/60</f>
        <v>72.333333333333329</v>
      </c>
      <c r="P113" s="4">
        <v>496</v>
      </c>
      <c r="Q113" s="4">
        <f>SupplierQuality[[#This Row],[Total Defect Qty]]*SupplierQuality[[#This Row],[Unit Price]]</f>
        <v>144018560</v>
      </c>
    </row>
    <row r="114" spans="1:17" x14ac:dyDescent="0.25">
      <c r="A114" s="1">
        <v>43116</v>
      </c>
      <c r="B114" s="5" t="str">
        <f>TEXT(SupplierQuality[[#This Row],[Date]],"mmm")</f>
        <v>Jan</v>
      </c>
      <c r="C114" s="5" t="str">
        <f>TEXT(SupplierQuality[[#This Row],[Date]],"yyyy")</f>
        <v>2018</v>
      </c>
      <c r="D114" s="2" t="s">
        <v>293</v>
      </c>
      <c r="E114" s="2" t="s">
        <v>11</v>
      </c>
      <c r="F114" s="2" t="s">
        <v>24</v>
      </c>
      <c r="G114">
        <v>114</v>
      </c>
      <c r="H114" s="2" t="str">
        <f>VLOOKUP(SupplierQuality[[#This Row],[MaterialID]],Table4[#All],2,0)</f>
        <v>Carton</v>
      </c>
      <c r="I114">
        <v>1</v>
      </c>
      <c r="J114" s="2" t="str">
        <f>_xlfn.XLOOKUP(SupplierQuality[[#This Row],[Defect Type ID]],Table5[ID],Table5[Defect Type],"Not found",0)</f>
        <v>No Impact</v>
      </c>
      <c r="K114">
        <v>145</v>
      </c>
      <c r="L114" s="2" t="str">
        <f>_xlfn.XLOOKUP(SupplierQuality[[#This Row],[DefectID]],Table2[ID],Table2[Defect],"Not found",0)</f>
        <v>Tape Wrong</v>
      </c>
      <c r="M114" s="3">
        <v>285908</v>
      </c>
      <c r="N114" s="3">
        <v>1871</v>
      </c>
      <c r="O114" s="6">
        <f>SupplierQuality[[#This Row],[Total Downtime Minutes]]/60</f>
        <v>31.183333333333334</v>
      </c>
      <c r="P114" s="4">
        <v>631</v>
      </c>
      <c r="Q114" s="4">
        <f>SupplierQuality[[#This Row],[Total Defect Qty]]*SupplierQuality[[#This Row],[Unit Price]]</f>
        <v>180407948</v>
      </c>
    </row>
    <row r="115" spans="1:17" x14ac:dyDescent="0.25">
      <c r="A115" s="1">
        <v>43116</v>
      </c>
      <c r="B115" s="5" t="str">
        <f>TEXT(SupplierQuality[[#This Row],[Date]],"mmm")</f>
        <v>Jan</v>
      </c>
      <c r="C115" s="5" t="str">
        <f>TEXT(SupplierQuality[[#This Row],[Date]],"yyyy")</f>
        <v>2018</v>
      </c>
      <c r="D115" s="2" t="s">
        <v>316</v>
      </c>
      <c r="E115" s="2" t="s">
        <v>52</v>
      </c>
      <c r="F115" s="2" t="s">
        <v>17</v>
      </c>
      <c r="G115">
        <v>133</v>
      </c>
      <c r="H115" s="2" t="str">
        <f>VLOOKUP(SupplierQuality[[#This Row],[MaterialID]],Table4[#All],2,0)</f>
        <v>Wires</v>
      </c>
      <c r="I115">
        <v>2</v>
      </c>
      <c r="J115" s="2" t="str">
        <f>_xlfn.XLOOKUP(SupplierQuality[[#This Row],[Defect Type ID]],Table5[ID],Table5[Defect Type],"Not found",0)</f>
        <v>Rejected</v>
      </c>
      <c r="K115">
        <v>240</v>
      </c>
      <c r="L115" s="2" t="str">
        <f>_xlfn.XLOOKUP(SupplierQuality[[#This Row],[DefectID]],Table2[ID],Table2[Defect],"Not found",0)</f>
        <v>Spring damanged</v>
      </c>
      <c r="M115" s="3">
        <v>112356</v>
      </c>
      <c r="N115" s="3">
        <v>2393</v>
      </c>
      <c r="O115" s="6">
        <f>SupplierQuality[[#This Row],[Total Downtime Minutes]]/60</f>
        <v>39.883333333333333</v>
      </c>
      <c r="P115" s="4">
        <v>425</v>
      </c>
      <c r="Q115" s="4">
        <f>SupplierQuality[[#This Row],[Total Defect Qty]]*SupplierQuality[[#This Row],[Unit Price]]</f>
        <v>47751300</v>
      </c>
    </row>
    <row r="116" spans="1:17" x14ac:dyDescent="0.25">
      <c r="A116" s="1">
        <v>43117</v>
      </c>
      <c r="B116" s="5" t="str">
        <f>TEXT(SupplierQuality[[#This Row],[Date]],"mmm")</f>
        <v>Jan</v>
      </c>
      <c r="C116" s="5" t="str">
        <f>TEXT(SupplierQuality[[#This Row],[Date]],"yyyy")</f>
        <v>2018</v>
      </c>
      <c r="D116" s="2" t="s">
        <v>182</v>
      </c>
      <c r="E116" s="2" t="s">
        <v>23</v>
      </c>
      <c r="F116" s="2" t="s">
        <v>691</v>
      </c>
      <c r="G116">
        <v>119</v>
      </c>
      <c r="H116" s="2" t="str">
        <f>VLOOKUP(SupplierQuality[[#This Row],[MaterialID]],Table4[#All],2,0)</f>
        <v>Batteries</v>
      </c>
      <c r="I116">
        <v>3</v>
      </c>
      <c r="J116" s="2" t="str">
        <f>_xlfn.XLOOKUP(SupplierQuality[[#This Row],[Defect Type ID]],Table5[ID],Table5[Defect Type],"Not found",0)</f>
        <v>Impact</v>
      </c>
      <c r="K116">
        <v>40</v>
      </c>
      <c r="L116" s="2" t="str">
        <f>_xlfn.XLOOKUP(SupplierQuality[[#This Row],[DefectID]],Table2[ID],Table2[Defect],"Not found",0)</f>
        <v>Wrong Spec Date</v>
      </c>
      <c r="M116" s="3">
        <v>842989</v>
      </c>
      <c r="N116" s="3">
        <v>2444</v>
      </c>
      <c r="O116" s="6">
        <f>SupplierQuality[[#This Row],[Total Downtime Minutes]]/60</f>
        <v>40.733333333333334</v>
      </c>
      <c r="P116" s="4">
        <v>383</v>
      </c>
      <c r="Q116" s="4">
        <f>SupplierQuality[[#This Row],[Total Defect Qty]]*SupplierQuality[[#This Row],[Unit Price]]</f>
        <v>322864787</v>
      </c>
    </row>
    <row r="117" spans="1:17" x14ac:dyDescent="0.25">
      <c r="A117" s="1">
        <v>43117</v>
      </c>
      <c r="B117" s="5" t="str">
        <f>TEXT(SupplierQuality[[#This Row],[Date]],"mmm")</f>
        <v>Jan</v>
      </c>
      <c r="C117" s="5" t="str">
        <f>TEXT(SupplierQuality[[#This Row],[Date]],"yyyy")</f>
        <v>2018</v>
      </c>
      <c r="D117" s="2" t="s">
        <v>122</v>
      </c>
      <c r="E117" s="2" t="s">
        <v>32</v>
      </c>
      <c r="F117" s="2" t="s">
        <v>691</v>
      </c>
      <c r="G117">
        <v>131</v>
      </c>
      <c r="H117" s="2" t="str">
        <f>VLOOKUP(SupplierQuality[[#This Row],[MaterialID]],Table4[#All],2,0)</f>
        <v>Valves</v>
      </c>
      <c r="I117">
        <v>2</v>
      </c>
      <c r="J117" s="2" t="str">
        <f>_xlfn.XLOOKUP(SupplierQuality[[#This Row],[Defect Type ID]],Table5[ID],Table5[Defect Type],"Not found",0)</f>
        <v>Rejected</v>
      </c>
      <c r="K117">
        <v>80</v>
      </c>
      <c r="L117" s="2" t="str">
        <f>_xlfn.XLOOKUP(SupplierQuality[[#This Row],[DefectID]],Table2[ID],Table2[Defect],"Not found",0)</f>
        <v>Bad Labels</v>
      </c>
      <c r="M117" s="3">
        <v>777613</v>
      </c>
      <c r="N117" s="3">
        <v>1250</v>
      </c>
      <c r="O117" s="6">
        <f>SupplierQuality[[#This Row],[Total Downtime Minutes]]/60</f>
        <v>20.833333333333332</v>
      </c>
      <c r="P117" s="4">
        <v>394</v>
      </c>
      <c r="Q117" s="4">
        <f>SupplierQuality[[#This Row],[Total Defect Qty]]*SupplierQuality[[#This Row],[Unit Price]]</f>
        <v>306379522</v>
      </c>
    </row>
    <row r="118" spans="1:17" x14ac:dyDescent="0.25">
      <c r="A118" s="1">
        <v>43117</v>
      </c>
      <c r="B118" s="5" t="str">
        <f>TEXT(SupplierQuality[[#This Row],[Date]],"mmm")</f>
        <v>Jan</v>
      </c>
      <c r="C118" s="5" t="str">
        <f>TEXT(SupplierQuality[[#This Row],[Date]],"yyyy")</f>
        <v>2018</v>
      </c>
      <c r="D118" s="2" t="s">
        <v>152</v>
      </c>
      <c r="E118" s="2" t="s">
        <v>74</v>
      </c>
      <c r="F118" s="2" t="s">
        <v>691</v>
      </c>
      <c r="G118">
        <v>120</v>
      </c>
      <c r="H118" s="2" t="str">
        <f>VLOOKUP(SupplierQuality[[#This Row],[MaterialID]],Table4[#All],2,0)</f>
        <v>Film</v>
      </c>
      <c r="I118">
        <v>1</v>
      </c>
      <c r="J118" s="2" t="str">
        <f>_xlfn.XLOOKUP(SupplierQuality[[#This Row],[Defect Type ID]],Table5[ID],Table5[Defect Type],"Not found",0)</f>
        <v>No Impact</v>
      </c>
      <c r="K118">
        <v>135</v>
      </c>
      <c r="L118" s="2" t="str">
        <f>_xlfn.XLOOKUP(SupplierQuality[[#This Row],[DefectID]],Table2[ID],Table2[Defect],"Not found",0)</f>
        <v>Tops Short</v>
      </c>
      <c r="M118" s="3">
        <v>759436</v>
      </c>
      <c r="N118" s="3">
        <v>3752</v>
      </c>
      <c r="O118" s="6">
        <f>SupplierQuality[[#This Row],[Total Downtime Minutes]]/60</f>
        <v>62.533333333333331</v>
      </c>
      <c r="P118" s="4">
        <v>481</v>
      </c>
      <c r="Q118" s="4">
        <f>SupplierQuality[[#This Row],[Total Defect Qty]]*SupplierQuality[[#This Row],[Unit Price]]</f>
        <v>365288716</v>
      </c>
    </row>
    <row r="119" spans="1:17" x14ac:dyDescent="0.25">
      <c r="A119" s="1">
        <v>43117</v>
      </c>
      <c r="B119" s="5" t="str">
        <f>TEXT(SupplierQuality[[#This Row],[Date]],"mmm")</f>
        <v>Jan</v>
      </c>
      <c r="C119" s="5" t="str">
        <f>TEXT(SupplierQuality[[#This Row],[Date]],"yyyy")</f>
        <v>2018</v>
      </c>
      <c r="D119" s="2" t="s">
        <v>228</v>
      </c>
      <c r="E119" s="2" t="s">
        <v>38</v>
      </c>
      <c r="F119" s="2" t="s">
        <v>691</v>
      </c>
      <c r="G119">
        <v>122</v>
      </c>
      <c r="H119" s="2" t="str">
        <f>VLOOKUP(SupplierQuality[[#This Row],[MaterialID]],Table4[#All],2,0)</f>
        <v>Electrolytes</v>
      </c>
      <c r="I119">
        <v>3</v>
      </c>
      <c r="J119" s="2" t="str">
        <f>_xlfn.XLOOKUP(SupplierQuality[[#This Row],[Defect Type ID]],Table5[ID],Table5[Defect Type],"Not found",0)</f>
        <v>Impact</v>
      </c>
      <c r="K119">
        <v>79</v>
      </c>
      <c r="L119" s="2" t="str">
        <f>_xlfn.XLOOKUP(SupplierQuality[[#This Row],[DefectID]],Table2[ID],Table2[Defect],"Not found",0)</f>
        <v>Scratched Glass</v>
      </c>
      <c r="M119" s="3">
        <v>740080</v>
      </c>
      <c r="N119" s="3">
        <v>2921</v>
      </c>
      <c r="O119" s="6">
        <f>SupplierQuality[[#This Row],[Total Downtime Minutes]]/60</f>
        <v>48.68333333333333</v>
      </c>
      <c r="P119" s="4">
        <v>432</v>
      </c>
      <c r="Q119" s="4">
        <f>SupplierQuality[[#This Row],[Total Defect Qty]]*SupplierQuality[[#This Row],[Unit Price]]</f>
        <v>319714560</v>
      </c>
    </row>
    <row r="120" spans="1:17" x14ac:dyDescent="0.25">
      <c r="A120" s="1">
        <v>43117</v>
      </c>
      <c r="B120" s="5" t="str">
        <f>TEXT(SupplierQuality[[#This Row],[Date]],"mmm")</f>
        <v>Jan</v>
      </c>
      <c r="C120" s="5" t="str">
        <f>TEXT(SupplierQuality[[#This Row],[Date]],"yyyy")</f>
        <v>2018</v>
      </c>
      <c r="D120" s="2" t="s">
        <v>242</v>
      </c>
      <c r="E120" s="2" t="s">
        <v>19</v>
      </c>
      <c r="F120" s="2" t="s">
        <v>14</v>
      </c>
      <c r="G120">
        <v>126</v>
      </c>
      <c r="H120" s="2" t="str">
        <f>VLOOKUP(SupplierQuality[[#This Row],[MaterialID]],Table4[#All],2,0)</f>
        <v>Motors</v>
      </c>
      <c r="I120">
        <v>3</v>
      </c>
      <c r="J120" s="2" t="str">
        <f>_xlfn.XLOOKUP(SupplierQuality[[#This Row],[Defect Type ID]],Table5[ID],Table5[Defect Type],"Not found",0)</f>
        <v>Impact</v>
      </c>
      <c r="K120">
        <v>173</v>
      </c>
      <c r="L120" s="2" t="str">
        <f>_xlfn.XLOOKUP(SupplierQuality[[#This Row],[DefectID]],Table2[ID],Table2[Defect],"Not found",0)</f>
        <v>Defective Packaging</v>
      </c>
      <c r="M120" s="3">
        <v>715789</v>
      </c>
      <c r="N120" s="3">
        <v>455</v>
      </c>
      <c r="O120" s="6">
        <f>SupplierQuality[[#This Row],[Total Downtime Minutes]]/60</f>
        <v>7.583333333333333</v>
      </c>
      <c r="P120" s="4">
        <v>409</v>
      </c>
      <c r="Q120" s="4">
        <f>SupplierQuality[[#This Row],[Total Defect Qty]]*SupplierQuality[[#This Row],[Unit Price]]</f>
        <v>292757701</v>
      </c>
    </row>
    <row r="121" spans="1:17" x14ac:dyDescent="0.25">
      <c r="A121" s="1">
        <v>43117</v>
      </c>
      <c r="B121" s="5" t="str">
        <f>TEXT(SupplierQuality[[#This Row],[Date]],"mmm")</f>
        <v>Jan</v>
      </c>
      <c r="C121" s="5" t="str">
        <f>TEXT(SupplierQuality[[#This Row],[Date]],"yyyy")</f>
        <v>2018</v>
      </c>
      <c r="D121" s="2" t="s">
        <v>291</v>
      </c>
      <c r="E121" s="2" t="s">
        <v>13</v>
      </c>
      <c r="F121" s="2" t="s">
        <v>17</v>
      </c>
      <c r="G121">
        <v>117</v>
      </c>
      <c r="H121" s="2" t="str">
        <f>VLOOKUP(SupplierQuality[[#This Row],[MaterialID]],Table4[#All],2,0)</f>
        <v>Labels</v>
      </c>
      <c r="I121">
        <v>3</v>
      </c>
      <c r="J121" s="2" t="str">
        <f>_xlfn.XLOOKUP(SupplierQuality[[#This Row],[Defect Type ID]],Table5[ID],Table5[Defect Type],"Not found",0)</f>
        <v>Impact</v>
      </c>
      <c r="K121">
        <v>192</v>
      </c>
      <c r="L121" s="2" t="str">
        <f>_xlfn.XLOOKUP(SupplierQuality[[#This Row],[DefectID]],Table2[ID],Table2[Defect],"Not found",0)</f>
        <v>Open Caps</v>
      </c>
      <c r="M121" s="3">
        <v>682839</v>
      </c>
      <c r="N121" s="3">
        <v>4000</v>
      </c>
      <c r="O121" s="6">
        <f>SupplierQuality[[#This Row],[Total Downtime Minutes]]/60</f>
        <v>66.666666666666671</v>
      </c>
      <c r="P121" s="4">
        <v>472</v>
      </c>
      <c r="Q121" s="4">
        <f>SupplierQuality[[#This Row],[Total Defect Qty]]*SupplierQuality[[#This Row],[Unit Price]]</f>
        <v>322300008</v>
      </c>
    </row>
    <row r="122" spans="1:17" x14ac:dyDescent="0.25">
      <c r="A122" s="1">
        <v>43117</v>
      </c>
      <c r="B122" s="5" t="str">
        <f>TEXT(SupplierQuality[[#This Row],[Date]],"mmm")</f>
        <v>Jan</v>
      </c>
      <c r="C122" s="5" t="str">
        <f>TEXT(SupplierQuality[[#This Row],[Date]],"yyyy")</f>
        <v>2018</v>
      </c>
      <c r="D122" s="2" t="s">
        <v>131</v>
      </c>
      <c r="E122" s="2" t="s">
        <v>47</v>
      </c>
      <c r="F122" s="2" t="s">
        <v>14</v>
      </c>
      <c r="G122">
        <v>130</v>
      </c>
      <c r="H122" s="2" t="str">
        <f>VLOOKUP(SupplierQuality[[#This Row],[MaterialID]],Table4[#All],2,0)</f>
        <v>Packaging</v>
      </c>
      <c r="I122">
        <v>2</v>
      </c>
      <c r="J122" s="2" t="str">
        <f>_xlfn.XLOOKUP(SupplierQuality[[#This Row],[Defect Type ID]],Table5[ID],Table5[Defect Type],"Not found",0)</f>
        <v>Rejected</v>
      </c>
      <c r="K122">
        <v>265</v>
      </c>
      <c r="L122" s="2" t="str">
        <f>_xlfn.XLOOKUP(SupplierQuality[[#This Row],[DefectID]],Table2[ID],Table2[Defect],"Not found",0)</f>
        <v>Wrong Tops</v>
      </c>
      <c r="M122" s="3">
        <v>636237</v>
      </c>
      <c r="N122" s="3">
        <v>1528</v>
      </c>
      <c r="O122" s="6">
        <f>SupplierQuality[[#This Row],[Total Downtime Minutes]]/60</f>
        <v>25.466666666666665</v>
      </c>
      <c r="P122" s="4">
        <v>377</v>
      </c>
      <c r="Q122" s="4">
        <f>SupplierQuality[[#This Row],[Total Defect Qty]]*SupplierQuality[[#This Row],[Unit Price]]</f>
        <v>239861349</v>
      </c>
    </row>
    <row r="123" spans="1:17" x14ac:dyDescent="0.25">
      <c r="A123" s="1">
        <v>43117</v>
      </c>
      <c r="B123" s="5" t="str">
        <f>TEXT(SupplierQuality[[#This Row],[Date]],"mmm")</f>
        <v>Jan</v>
      </c>
      <c r="C123" s="5" t="str">
        <f>TEXT(SupplierQuality[[#This Row],[Date]],"yyyy")</f>
        <v>2018</v>
      </c>
      <c r="D123" s="2" t="s">
        <v>25</v>
      </c>
      <c r="E123" s="2" t="s">
        <v>64</v>
      </c>
      <c r="F123" s="2" t="s">
        <v>24</v>
      </c>
      <c r="G123">
        <v>128</v>
      </c>
      <c r="H123" s="2" t="str">
        <f>VLOOKUP(SupplierQuality[[#This Row],[MaterialID]],Table4[#All],2,0)</f>
        <v>Tape</v>
      </c>
      <c r="I123">
        <v>3</v>
      </c>
      <c r="J123" s="2" t="str">
        <f>_xlfn.XLOOKUP(SupplierQuality[[#This Row],[Defect Type ID]],Table5[ID],Table5[Defect Type],"Not found",0)</f>
        <v>Impact</v>
      </c>
      <c r="K123">
        <v>35</v>
      </c>
      <c r="L123" s="2" t="str">
        <f>_xlfn.XLOOKUP(SupplierQuality[[#This Row],[DefectID]],Table2[ID],Table2[Defect],"Not found",0)</f>
        <v>Bad Fill</v>
      </c>
      <c r="M123" s="3">
        <v>554147</v>
      </c>
      <c r="N123" s="3">
        <v>31</v>
      </c>
      <c r="O123" s="6">
        <f>SupplierQuality[[#This Row],[Total Downtime Minutes]]/60</f>
        <v>0.51666666666666672</v>
      </c>
      <c r="P123" s="4">
        <v>625</v>
      </c>
      <c r="Q123" s="4">
        <f>SupplierQuality[[#This Row],[Total Defect Qty]]*SupplierQuality[[#This Row],[Unit Price]]</f>
        <v>346341875</v>
      </c>
    </row>
    <row r="124" spans="1:17" x14ac:dyDescent="0.25">
      <c r="A124" s="1">
        <v>43117</v>
      </c>
      <c r="B124" s="5" t="str">
        <f>TEXT(SupplierQuality[[#This Row],[Date]],"mmm")</f>
        <v>Jan</v>
      </c>
      <c r="C124" s="5" t="str">
        <f>TEXT(SupplierQuality[[#This Row],[Date]],"yyyy")</f>
        <v>2018</v>
      </c>
      <c r="D124" s="2" t="s">
        <v>177</v>
      </c>
      <c r="E124" s="2" t="s">
        <v>49</v>
      </c>
      <c r="F124" s="2" t="s">
        <v>691</v>
      </c>
      <c r="G124">
        <v>121</v>
      </c>
      <c r="H124" s="2" t="str">
        <f>VLOOKUP(SupplierQuality[[#This Row],[MaterialID]],Table4[#All],2,0)</f>
        <v>Composites</v>
      </c>
      <c r="I124">
        <v>1</v>
      </c>
      <c r="J124" s="2" t="str">
        <f>_xlfn.XLOOKUP(SupplierQuality[[#This Row],[Defect Type ID]],Table5[ID],Table5[Defect Type],"Not found",0)</f>
        <v>No Impact</v>
      </c>
      <c r="K124">
        <v>4</v>
      </c>
      <c r="L124" s="2" t="str">
        <f>_xlfn.XLOOKUP(SupplierQuality[[#This Row],[DefectID]],Table2[ID],Table2[Defect],"Not found",0)</f>
        <v>Warped</v>
      </c>
      <c r="M124" s="3">
        <v>538294</v>
      </c>
      <c r="N124" s="3">
        <v>1506</v>
      </c>
      <c r="O124" s="6">
        <f>SupplierQuality[[#This Row],[Total Downtime Minutes]]/60</f>
        <v>25.1</v>
      </c>
      <c r="P124" s="4">
        <v>587</v>
      </c>
      <c r="Q124" s="4">
        <f>SupplierQuality[[#This Row],[Total Defect Qty]]*SupplierQuality[[#This Row],[Unit Price]]</f>
        <v>315978578</v>
      </c>
    </row>
    <row r="125" spans="1:17" x14ac:dyDescent="0.25">
      <c r="A125" s="1">
        <v>43117</v>
      </c>
      <c r="B125" s="5" t="str">
        <f>TEXT(SupplierQuality[[#This Row],[Date]],"mmm")</f>
        <v>Jan</v>
      </c>
      <c r="C125" s="5" t="str">
        <f>TEXT(SupplierQuality[[#This Row],[Date]],"yyyy")</f>
        <v>2018</v>
      </c>
      <c r="D125" s="2" t="s">
        <v>273</v>
      </c>
      <c r="E125" s="2" t="s">
        <v>119</v>
      </c>
      <c r="F125" s="2" t="s">
        <v>691</v>
      </c>
      <c r="G125">
        <v>125</v>
      </c>
      <c r="H125" s="2" t="str">
        <f>VLOOKUP(SupplierQuality[[#This Row],[MaterialID]],Table4[#All],2,0)</f>
        <v>Hardware</v>
      </c>
      <c r="I125">
        <v>3</v>
      </c>
      <c r="J125" s="2" t="str">
        <f>_xlfn.XLOOKUP(SupplierQuality[[#This Row],[Defect Type ID]],Table5[ID],Table5[Defect Type],"Not found",0)</f>
        <v>Impact</v>
      </c>
      <c r="K125">
        <v>42</v>
      </c>
      <c r="L125" s="2" t="str">
        <f>_xlfn.XLOOKUP(SupplierQuality[[#This Row],[DefectID]],Table2[ID],Table2[Defect],"Not found",0)</f>
        <v>No Screws</v>
      </c>
      <c r="M125" s="3">
        <v>490553</v>
      </c>
      <c r="N125" s="3">
        <v>1144</v>
      </c>
      <c r="O125" s="6">
        <f>SupplierQuality[[#This Row],[Total Downtime Minutes]]/60</f>
        <v>19.066666666666666</v>
      </c>
      <c r="P125" s="4">
        <v>688</v>
      </c>
      <c r="Q125" s="4">
        <f>SupplierQuality[[#This Row],[Total Defect Qty]]*SupplierQuality[[#This Row],[Unit Price]]</f>
        <v>337500464</v>
      </c>
    </row>
    <row r="126" spans="1:17" x14ac:dyDescent="0.25">
      <c r="A126" s="1">
        <v>43117</v>
      </c>
      <c r="B126" s="5" t="str">
        <f>TEXT(SupplierQuality[[#This Row],[Date]],"mmm")</f>
        <v>Jan</v>
      </c>
      <c r="C126" s="5" t="str">
        <f>TEXT(SupplierQuality[[#This Row],[Date]],"yyyy")</f>
        <v>2018</v>
      </c>
      <c r="D126" s="2" t="s">
        <v>115</v>
      </c>
      <c r="E126" s="2" t="s">
        <v>107</v>
      </c>
      <c r="F126" s="2" t="s">
        <v>17</v>
      </c>
      <c r="G126">
        <v>118</v>
      </c>
      <c r="H126" s="2" t="str">
        <f>VLOOKUP(SupplierQuality[[#This Row],[MaterialID]],Table4[#All],2,0)</f>
        <v>Corrugate</v>
      </c>
      <c r="I126">
        <v>3</v>
      </c>
      <c r="J126" s="2" t="str">
        <f>_xlfn.XLOOKUP(SupplierQuality[[#This Row],[Defect Type ID]],Table5[ID],Table5[Defect Type],"Not found",0)</f>
        <v>Impact</v>
      </c>
      <c r="K126">
        <v>27</v>
      </c>
      <c r="L126" s="2" t="str">
        <f>_xlfn.XLOOKUP(SupplierQuality[[#This Row],[DefectID]],Table2[ID],Table2[Defect],"Not found",0)</f>
        <v>Damaged Secondary Packaging</v>
      </c>
      <c r="M126" s="3">
        <v>377928</v>
      </c>
      <c r="N126" s="3">
        <v>2010</v>
      </c>
      <c r="O126" s="6">
        <f>SupplierQuality[[#This Row],[Total Downtime Minutes]]/60</f>
        <v>33.5</v>
      </c>
      <c r="P126" s="4">
        <v>372</v>
      </c>
      <c r="Q126" s="4">
        <f>SupplierQuality[[#This Row],[Total Defect Qty]]*SupplierQuality[[#This Row],[Unit Price]]</f>
        <v>140589216</v>
      </c>
    </row>
    <row r="127" spans="1:17" x14ac:dyDescent="0.25">
      <c r="A127" s="1">
        <v>43117</v>
      </c>
      <c r="B127" s="5" t="str">
        <f>TEXT(SupplierQuality[[#This Row],[Date]],"mmm")</f>
        <v>Jan</v>
      </c>
      <c r="C127" s="5" t="str">
        <f>TEXT(SupplierQuality[[#This Row],[Date]],"yyyy")</f>
        <v>2018</v>
      </c>
      <c r="D127" s="2" t="s">
        <v>195</v>
      </c>
      <c r="E127" s="2" t="s">
        <v>64</v>
      </c>
      <c r="F127" s="2" t="s">
        <v>24</v>
      </c>
      <c r="G127">
        <v>123</v>
      </c>
      <c r="H127" s="2" t="str">
        <f>VLOOKUP(SupplierQuality[[#This Row],[MaterialID]],Table4[#All],2,0)</f>
        <v>Pump</v>
      </c>
      <c r="I127">
        <v>2</v>
      </c>
      <c r="J127" s="2" t="str">
        <f>_xlfn.XLOOKUP(SupplierQuality[[#This Row],[Defect Type ID]],Table5[ID],Table5[Defect Type],"Not found",0)</f>
        <v>Rejected</v>
      </c>
      <c r="K127">
        <v>188</v>
      </c>
      <c r="L127" s="2" t="str">
        <f>_xlfn.XLOOKUP(SupplierQuality[[#This Row],[DefectID]],Table2[ID],Table2[Defect],"Not found",0)</f>
        <v>Wrong Flaps</v>
      </c>
      <c r="M127" s="3">
        <v>333212</v>
      </c>
      <c r="N127" s="3">
        <v>2728</v>
      </c>
      <c r="O127" s="6">
        <f>SupplierQuality[[#This Row],[Total Downtime Minutes]]/60</f>
        <v>45.466666666666669</v>
      </c>
      <c r="P127" s="4">
        <v>395</v>
      </c>
      <c r="Q127" s="4">
        <f>SupplierQuality[[#This Row],[Total Defect Qty]]*SupplierQuality[[#This Row],[Unit Price]]</f>
        <v>131618740</v>
      </c>
    </row>
    <row r="128" spans="1:17" x14ac:dyDescent="0.25">
      <c r="A128" s="1">
        <v>43117</v>
      </c>
      <c r="B128" s="5" t="str">
        <f>TEXT(SupplierQuality[[#This Row],[Date]],"mmm")</f>
        <v>Jan</v>
      </c>
      <c r="C128" s="5" t="str">
        <f>TEXT(SupplierQuality[[#This Row],[Date]],"yyyy")</f>
        <v>2018</v>
      </c>
      <c r="D128" s="2" t="s">
        <v>332</v>
      </c>
      <c r="E128" s="2" t="s">
        <v>104</v>
      </c>
      <c r="F128" s="2" t="s">
        <v>14</v>
      </c>
      <c r="G128">
        <v>126</v>
      </c>
      <c r="H128" s="2" t="str">
        <f>VLOOKUP(SupplierQuality[[#This Row],[MaterialID]],Table4[#All],2,0)</f>
        <v>Motors</v>
      </c>
      <c r="I128">
        <v>3</v>
      </c>
      <c r="J128" s="2" t="str">
        <f>_xlfn.XLOOKUP(SupplierQuality[[#This Row],[Defect Type ID]],Table5[ID],Table5[Defect Type],"Not found",0)</f>
        <v>Impact</v>
      </c>
      <c r="K128">
        <v>205</v>
      </c>
      <c r="L128" s="2" t="str">
        <f>_xlfn.XLOOKUP(SupplierQuality[[#This Row],[DefectID]],Table2[ID],Table2[Defect],"Not found",0)</f>
        <v>Wrong Consistency</v>
      </c>
      <c r="M128" s="3">
        <v>307615</v>
      </c>
      <c r="N128" s="3">
        <v>1332</v>
      </c>
      <c r="O128" s="6">
        <f>SupplierQuality[[#This Row],[Total Downtime Minutes]]/60</f>
        <v>22.2</v>
      </c>
      <c r="P128" s="4">
        <v>317</v>
      </c>
      <c r="Q128" s="4">
        <f>SupplierQuality[[#This Row],[Total Defect Qty]]*SupplierQuality[[#This Row],[Unit Price]]</f>
        <v>97513955</v>
      </c>
    </row>
    <row r="129" spans="1:17" x14ac:dyDescent="0.25">
      <c r="A129" s="1">
        <v>43117</v>
      </c>
      <c r="B129" s="5" t="str">
        <f>TEXT(SupplierQuality[[#This Row],[Date]],"mmm")</f>
        <v>Jan</v>
      </c>
      <c r="C129" s="5" t="str">
        <f>TEXT(SupplierQuality[[#This Row],[Date]],"yyyy")</f>
        <v>2018</v>
      </c>
      <c r="D129" s="2" t="s">
        <v>88</v>
      </c>
      <c r="E129" s="2" t="s">
        <v>45</v>
      </c>
      <c r="F129" s="2" t="s">
        <v>691</v>
      </c>
      <c r="G129">
        <v>127</v>
      </c>
      <c r="H129" s="2" t="str">
        <f>VLOOKUP(SupplierQuality[[#This Row],[MaterialID]],Table4[#All],2,0)</f>
        <v>Crates</v>
      </c>
      <c r="I129">
        <v>2</v>
      </c>
      <c r="J129" s="2" t="str">
        <f>_xlfn.XLOOKUP(SupplierQuality[[#This Row],[Defect Type ID]],Table5[ID],Table5[Defect Type],"Not found",0)</f>
        <v>Rejected</v>
      </c>
      <c r="K129">
        <v>44</v>
      </c>
      <c r="L129" s="2" t="str">
        <f>_xlfn.XLOOKUP(SupplierQuality[[#This Row],[DefectID]],Table2[ID],Table2[Defect],"Not found",0)</f>
        <v>Broken Glass</v>
      </c>
      <c r="M129" s="3">
        <v>142120</v>
      </c>
      <c r="N129" s="3">
        <v>4150</v>
      </c>
      <c r="O129" s="6">
        <f>SupplierQuality[[#This Row],[Total Downtime Minutes]]/60</f>
        <v>69.166666666666671</v>
      </c>
      <c r="P129" s="4">
        <v>555</v>
      </c>
      <c r="Q129" s="4">
        <f>SupplierQuality[[#This Row],[Total Defect Qty]]*SupplierQuality[[#This Row],[Unit Price]]</f>
        <v>78876600</v>
      </c>
    </row>
    <row r="130" spans="1:17" x14ac:dyDescent="0.25">
      <c r="A130" s="1">
        <v>43117</v>
      </c>
      <c r="B130" s="5" t="str">
        <f>TEXT(SupplierQuality[[#This Row],[Date]],"mmm")</f>
        <v>Jan</v>
      </c>
      <c r="C130" s="5" t="str">
        <f>TEXT(SupplierQuality[[#This Row],[Date]],"yyyy")</f>
        <v>2018</v>
      </c>
      <c r="D130" s="2" t="s">
        <v>231</v>
      </c>
      <c r="E130" s="2" t="s">
        <v>23</v>
      </c>
      <c r="F130" s="2" t="s">
        <v>691</v>
      </c>
      <c r="G130">
        <v>122</v>
      </c>
      <c r="H130" s="2" t="str">
        <f>VLOOKUP(SupplierQuality[[#This Row],[MaterialID]],Table4[#All],2,0)</f>
        <v>Electrolytes</v>
      </c>
      <c r="I130">
        <v>3</v>
      </c>
      <c r="J130" s="2" t="str">
        <f>_xlfn.XLOOKUP(SupplierQuality[[#This Row],[Defect Type ID]],Table5[ID],Table5[Defect Type],"Not found",0)</f>
        <v>Impact</v>
      </c>
      <c r="K130">
        <v>241</v>
      </c>
      <c r="L130" s="2" t="str">
        <f>_xlfn.XLOOKUP(SupplierQuality[[#This Row],[DefectID]],Table2[ID],Table2[Defect],"Not found",0)</f>
        <v>Water Damage</v>
      </c>
      <c r="M130" s="3">
        <v>79596</v>
      </c>
      <c r="N130" s="3">
        <v>3673</v>
      </c>
      <c r="O130" s="6">
        <f>SupplierQuality[[#This Row],[Total Downtime Minutes]]/60</f>
        <v>61.216666666666669</v>
      </c>
      <c r="P130" s="4">
        <v>478</v>
      </c>
      <c r="Q130" s="4">
        <f>SupplierQuality[[#This Row],[Total Defect Qty]]*SupplierQuality[[#This Row],[Unit Price]]</f>
        <v>38046888</v>
      </c>
    </row>
    <row r="131" spans="1:17" x14ac:dyDescent="0.25">
      <c r="A131" s="1">
        <v>43117</v>
      </c>
      <c r="B131" s="5" t="str">
        <f>TEXT(SupplierQuality[[#This Row],[Date]],"mmm")</f>
        <v>Jan</v>
      </c>
      <c r="C131" s="5" t="str">
        <f>TEXT(SupplierQuality[[#This Row],[Date]],"yyyy")</f>
        <v>2018</v>
      </c>
      <c r="D131" s="2" t="s">
        <v>275</v>
      </c>
      <c r="E131" s="2" t="s">
        <v>104</v>
      </c>
      <c r="F131" s="2" t="s">
        <v>17</v>
      </c>
      <c r="G131">
        <v>119</v>
      </c>
      <c r="H131" s="2" t="str">
        <f>VLOOKUP(SupplierQuality[[#This Row],[MaterialID]],Table4[#All],2,0)</f>
        <v>Batteries</v>
      </c>
      <c r="I131">
        <v>1</v>
      </c>
      <c r="J131" s="2" t="str">
        <f>_xlfn.XLOOKUP(SupplierQuality[[#This Row],[Defect Type ID]],Table5[ID],Table5[Defect Type],"Not found",0)</f>
        <v>No Impact</v>
      </c>
      <c r="K131">
        <v>66</v>
      </c>
      <c r="L131" s="2" t="str">
        <f>_xlfn.XLOOKUP(SupplierQuality[[#This Row],[DefectID]],Table2[ID],Table2[Defect],"Not found",0)</f>
        <v>Splice</v>
      </c>
      <c r="M131" s="3">
        <v>17459</v>
      </c>
      <c r="N131" s="3">
        <v>4747</v>
      </c>
      <c r="O131" s="6">
        <f>SupplierQuality[[#This Row],[Total Downtime Minutes]]/60</f>
        <v>79.11666666666666</v>
      </c>
      <c r="P131" s="4">
        <v>542</v>
      </c>
      <c r="Q131" s="4">
        <f>SupplierQuality[[#This Row],[Total Defect Qty]]*SupplierQuality[[#This Row],[Unit Price]]</f>
        <v>9462778</v>
      </c>
    </row>
    <row r="132" spans="1:17" x14ac:dyDescent="0.25">
      <c r="A132" s="1">
        <v>43118</v>
      </c>
      <c r="B132" s="5" t="str">
        <f>TEXT(SupplierQuality[[#This Row],[Date]],"mmm")</f>
        <v>Jan</v>
      </c>
      <c r="C132" s="5" t="str">
        <f>TEXT(SupplierQuality[[#This Row],[Date]],"yyyy")</f>
        <v>2018</v>
      </c>
      <c r="D132" s="2" t="s">
        <v>290</v>
      </c>
      <c r="E132" s="2" t="s">
        <v>21</v>
      </c>
      <c r="F132" s="2" t="s">
        <v>75</v>
      </c>
      <c r="G132">
        <v>121</v>
      </c>
      <c r="H132" s="2" t="str">
        <f>VLOOKUP(SupplierQuality[[#This Row],[MaterialID]],Table4[#All],2,0)</f>
        <v>Composites</v>
      </c>
      <c r="I132">
        <v>2</v>
      </c>
      <c r="J132" s="2" t="str">
        <f>_xlfn.XLOOKUP(SupplierQuality[[#This Row],[Defect Type ID]],Table5[ID],Table5[Defect Type],"Not found",0)</f>
        <v>Rejected</v>
      </c>
      <c r="K132">
        <v>88</v>
      </c>
      <c r="L132" s="2" t="str">
        <f>_xlfn.XLOOKUP(SupplierQuality[[#This Row],[DefectID]],Table2[ID],Table2[Defect],"Not found",0)</f>
        <v>Cracked</v>
      </c>
      <c r="M132" s="3">
        <v>685405</v>
      </c>
      <c r="N132" s="3">
        <v>3578</v>
      </c>
      <c r="O132" s="6">
        <f>SupplierQuality[[#This Row],[Total Downtime Minutes]]/60</f>
        <v>59.633333333333333</v>
      </c>
      <c r="P132" s="4">
        <v>380</v>
      </c>
      <c r="Q132" s="4">
        <f>SupplierQuality[[#This Row],[Total Defect Qty]]*SupplierQuality[[#This Row],[Unit Price]]</f>
        <v>260453900</v>
      </c>
    </row>
    <row r="133" spans="1:17" x14ac:dyDescent="0.25">
      <c r="A133" s="1">
        <v>43118</v>
      </c>
      <c r="B133" s="5" t="str">
        <f>TEXT(SupplierQuality[[#This Row],[Date]],"mmm")</f>
        <v>Jan</v>
      </c>
      <c r="C133" s="5" t="str">
        <f>TEXT(SupplierQuality[[#This Row],[Date]],"yyyy")</f>
        <v>2018</v>
      </c>
      <c r="D133" s="2" t="s">
        <v>263</v>
      </c>
      <c r="E133" s="2" t="s">
        <v>64</v>
      </c>
      <c r="F133" s="2" t="s">
        <v>75</v>
      </c>
      <c r="G133">
        <v>123</v>
      </c>
      <c r="H133" s="2" t="str">
        <f>VLOOKUP(SupplierQuality[[#This Row],[MaterialID]],Table4[#All],2,0)</f>
        <v>Pump</v>
      </c>
      <c r="I133">
        <v>2</v>
      </c>
      <c r="J133" s="2" t="str">
        <f>_xlfn.XLOOKUP(SupplierQuality[[#This Row],[Defect Type ID]],Table5[ID],Table5[Defect Type],"Not found",0)</f>
        <v>Rejected</v>
      </c>
      <c r="K133">
        <v>186</v>
      </c>
      <c r="L133" s="2" t="str">
        <f>_xlfn.XLOOKUP(SupplierQuality[[#This Row],[DefectID]],Table2[ID],Table2[Defect],"Not found",0)</f>
        <v>Torn Packaging</v>
      </c>
      <c r="M133" s="3">
        <v>683400</v>
      </c>
      <c r="N133" s="3">
        <v>2979</v>
      </c>
      <c r="O133" s="6">
        <f>SupplierQuality[[#This Row],[Total Downtime Minutes]]/60</f>
        <v>49.65</v>
      </c>
      <c r="P133" s="4">
        <v>340</v>
      </c>
      <c r="Q133" s="4">
        <f>SupplierQuality[[#This Row],[Total Defect Qty]]*SupplierQuality[[#This Row],[Unit Price]]</f>
        <v>232356000</v>
      </c>
    </row>
    <row r="134" spans="1:17" x14ac:dyDescent="0.25">
      <c r="A134" s="1">
        <v>43118</v>
      </c>
      <c r="B134" s="5" t="str">
        <f>TEXT(SupplierQuality[[#This Row],[Date]],"mmm")</f>
        <v>Jan</v>
      </c>
      <c r="C134" s="5" t="str">
        <f>TEXT(SupplierQuality[[#This Row],[Date]],"yyyy")</f>
        <v>2018</v>
      </c>
      <c r="D134" s="2" t="s">
        <v>349</v>
      </c>
      <c r="E134" s="2" t="s">
        <v>16</v>
      </c>
      <c r="F134" s="2" t="s">
        <v>42</v>
      </c>
      <c r="G134">
        <v>133</v>
      </c>
      <c r="H134" s="2" t="str">
        <f>VLOOKUP(SupplierQuality[[#This Row],[MaterialID]],Table4[#All],2,0)</f>
        <v>Wires</v>
      </c>
      <c r="I134">
        <v>2</v>
      </c>
      <c r="J134" s="2" t="str">
        <f>_xlfn.XLOOKUP(SupplierQuality[[#This Row],[Defect Type ID]],Table5[ID],Table5[Defect Type],"Not found",0)</f>
        <v>Rejected</v>
      </c>
      <c r="K134">
        <v>182</v>
      </c>
      <c r="L134" s="2" t="str">
        <f>_xlfn.XLOOKUP(SupplierQuality[[#This Row],[DefectID]],Table2[ID],Table2[Defect],"Not found",0)</f>
        <v>Bad Tops</v>
      </c>
      <c r="M134" s="3">
        <v>593986</v>
      </c>
      <c r="N134" s="3">
        <v>4882</v>
      </c>
      <c r="O134" s="6">
        <f>SupplierQuality[[#This Row],[Total Downtime Minutes]]/60</f>
        <v>81.36666666666666</v>
      </c>
      <c r="P134" s="4">
        <v>484</v>
      </c>
      <c r="Q134" s="4">
        <f>SupplierQuality[[#This Row],[Total Defect Qty]]*SupplierQuality[[#This Row],[Unit Price]]</f>
        <v>287489224</v>
      </c>
    </row>
    <row r="135" spans="1:17" x14ac:dyDescent="0.25">
      <c r="A135" s="1">
        <v>43118</v>
      </c>
      <c r="B135" s="5" t="str">
        <f>TEXT(SupplierQuality[[#This Row],[Date]],"mmm")</f>
        <v>Jan</v>
      </c>
      <c r="C135" s="5" t="str">
        <f>TEXT(SupplierQuality[[#This Row],[Date]],"yyyy")</f>
        <v>2018</v>
      </c>
      <c r="D135" s="2" t="s">
        <v>158</v>
      </c>
      <c r="E135" s="2" t="s">
        <v>38</v>
      </c>
      <c r="F135" s="2" t="s">
        <v>24</v>
      </c>
      <c r="G135">
        <v>121</v>
      </c>
      <c r="H135" s="2" t="str">
        <f>VLOOKUP(SupplierQuality[[#This Row],[MaterialID]],Table4[#All],2,0)</f>
        <v>Composites</v>
      </c>
      <c r="I135">
        <v>1</v>
      </c>
      <c r="J135" s="2" t="str">
        <f>_xlfn.XLOOKUP(SupplierQuality[[#This Row],[Defect Type ID]],Table5[ID],Table5[Defect Type],"Not found",0)</f>
        <v>No Impact</v>
      </c>
      <c r="K135">
        <v>234</v>
      </c>
      <c r="L135" s="2" t="str">
        <f>_xlfn.XLOOKUP(SupplierQuality[[#This Row],[DefectID]],Table2[ID],Table2[Defect],"Not found",0)</f>
        <v>Packaging Issues</v>
      </c>
      <c r="M135" s="3">
        <v>547007</v>
      </c>
      <c r="N135" s="3">
        <v>4637</v>
      </c>
      <c r="O135" s="6">
        <f>SupplierQuality[[#This Row],[Total Downtime Minutes]]/60</f>
        <v>77.283333333333331</v>
      </c>
      <c r="P135" s="4">
        <v>631</v>
      </c>
      <c r="Q135" s="4">
        <f>SupplierQuality[[#This Row],[Total Defect Qty]]*SupplierQuality[[#This Row],[Unit Price]]</f>
        <v>345161417</v>
      </c>
    </row>
    <row r="136" spans="1:17" x14ac:dyDescent="0.25">
      <c r="A136" s="1">
        <v>43118</v>
      </c>
      <c r="B136" s="5" t="str">
        <f>TEXT(SupplierQuality[[#This Row],[Date]],"mmm")</f>
        <v>Jan</v>
      </c>
      <c r="C136" s="5" t="str">
        <f>TEXT(SupplierQuality[[#This Row],[Date]],"yyyy")</f>
        <v>2018</v>
      </c>
      <c r="D136" s="2" t="s">
        <v>271</v>
      </c>
      <c r="E136" s="2" t="s">
        <v>55</v>
      </c>
      <c r="F136" s="2" t="s">
        <v>14</v>
      </c>
      <c r="G136">
        <v>123</v>
      </c>
      <c r="H136" s="2" t="str">
        <f>VLOOKUP(SupplierQuality[[#This Row],[MaterialID]],Table4[#All],2,0)</f>
        <v>Pump</v>
      </c>
      <c r="I136">
        <v>1</v>
      </c>
      <c r="J136" s="2" t="str">
        <f>_xlfn.XLOOKUP(SupplierQuality[[#This Row],[Defect Type ID]],Table5[ID],Table5[Defect Type],"Not found",0)</f>
        <v>No Impact</v>
      </c>
      <c r="K136">
        <v>220</v>
      </c>
      <c r="L136" s="2" t="str">
        <f>_xlfn.XLOOKUP(SupplierQuality[[#This Row],[DefectID]],Table2[ID],Table2[Defect],"Not found",0)</f>
        <v>No Lock</v>
      </c>
      <c r="M136" s="3">
        <v>519321</v>
      </c>
      <c r="N136" s="3">
        <v>1117</v>
      </c>
      <c r="O136" s="6">
        <f>SupplierQuality[[#This Row],[Total Downtime Minutes]]/60</f>
        <v>18.616666666666667</v>
      </c>
      <c r="P136" s="4">
        <v>355</v>
      </c>
      <c r="Q136" s="4">
        <f>SupplierQuality[[#This Row],[Total Defect Qty]]*SupplierQuality[[#This Row],[Unit Price]]</f>
        <v>184358955</v>
      </c>
    </row>
    <row r="137" spans="1:17" x14ac:dyDescent="0.25">
      <c r="A137" s="1">
        <v>43118</v>
      </c>
      <c r="B137" s="5" t="str">
        <f>TEXT(SupplierQuality[[#This Row],[Date]],"mmm")</f>
        <v>Jan</v>
      </c>
      <c r="C137" s="5" t="str">
        <f>TEXT(SupplierQuality[[#This Row],[Date]],"yyyy")</f>
        <v>2018</v>
      </c>
      <c r="D137" s="2" t="s">
        <v>334</v>
      </c>
      <c r="E137" s="2" t="s">
        <v>119</v>
      </c>
      <c r="F137" s="2" t="s">
        <v>14</v>
      </c>
      <c r="G137">
        <v>122</v>
      </c>
      <c r="H137" s="2" t="str">
        <f>VLOOKUP(SupplierQuality[[#This Row],[MaterialID]],Table4[#All],2,0)</f>
        <v>Electrolytes</v>
      </c>
      <c r="I137">
        <v>2</v>
      </c>
      <c r="J137" s="2" t="str">
        <f>_xlfn.XLOOKUP(SupplierQuality[[#This Row],[Defect Type ID]],Table5[ID],Table5[Defect Type],"Not found",0)</f>
        <v>Rejected</v>
      </c>
      <c r="K137">
        <v>219</v>
      </c>
      <c r="L137" s="2" t="str">
        <f>_xlfn.XLOOKUP(SupplierQuality[[#This Row],[DefectID]],Table2[ID],Table2[Defect],"Not found",0)</f>
        <v>Short Valves</v>
      </c>
      <c r="M137" s="3">
        <v>511747</v>
      </c>
      <c r="N137" s="3">
        <v>2059</v>
      </c>
      <c r="O137" s="6">
        <f>SupplierQuality[[#This Row],[Total Downtime Minutes]]/60</f>
        <v>34.31666666666667</v>
      </c>
      <c r="P137" s="4">
        <v>543</v>
      </c>
      <c r="Q137" s="4">
        <f>SupplierQuality[[#This Row],[Total Defect Qty]]*SupplierQuality[[#This Row],[Unit Price]]</f>
        <v>277878621</v>
      </c>
    </row>
    <row r="138" spans="1:17" x14ac:dyDescent="0.25">
      <c r="A138" s="1">
        <v>43118</v>
      </c>
      <c r="B138" s="5" t="str">
        <f>TEXT(SupplierQuality[[#This Row],[Date]],"mmm")</f>
        <v>Jan</v>
      </c>
      <c r="C138" s="5" t="str">
        <f>TEXT(SupplierQuality[[#This Row],[Date]],"yyyy")</f>
        <v>2018</v>
      </c>
      <c r="D138" s="2" t="s">
        <v>251</v>
      </c>
      <c r="E138" s="2" t="s">
        <v>84</v>
      </c>
      <c r="F138" s="2" t="s">
        <v>75</v>
      </c>
      <c r="G138">
        <v>131</v>
      </c>
      <c r="H138" s="2" t="str">
        <f>VLOOKUP(SupplierQuality[[#This Row],[MaterialID]],Table4[#All],2,0)</f>
        <v>Valves</v>
      </c>
      <c r="I138">
        <v>3</v>
      </c>
      <c r="J138" s="2" t="str">
        <f>_xlfn.XLOOKUP(SupplierQuality[[#This Row],[Defect Type ID]],Table5[ID],Table5[Defect Type],"Not found",0)</f>
        <v>Impact</v>
      </c>
      <c r="K138">
        <v>242</v>
      </c>
      <c r="L138" s="2" t="str">
        <f>_xlfn.XLOOKUP(SupplierQuality[[#This Row],[DefectID]],Table2[ID],Table2[Defect],"Not found",0)</f>
        <v>Wrong Check</v>
      </c>
      <c r="M138" s="3">
        <v>428566</v>
      </c>
      <c r="N138" s="3">
        <v>381</v>
      </c>
      <c r="O138" s="6">
        <f>SupplierQuality[[#This Row],[Total Downtime Minutes]]/60</f>
        <v>6.35</v>
      </c>
      <c r="P138" s="4">
        <v>674</v>
      </c>
      <c r="Q138" s="4">
        <f>SupplierQuality[[#This Row],[Total Defect Qty]]*SupplierQuality[[#This Row],[Unit Price]]</f>
        <v>288853484</v>
      </c>
    </row>
    <row r="139" spans="1:17" x14ac:dyDescent="0.25">
      <c r="A139" s="1">
        <v>43118</v>
      </c>
      <c r="B139" s="5" t="str">
        <f>TEXT(SupplierQuality[[#This Row],[Date]],"mmm")</f>
        <v>Jan</v>
      </c>
      <c r="C139" s="5" t="str">
        <f>TEXT(SupplierQuality[[#This Row],[Date]],"yyyy")</f>
        <v>2018</v>
      </c>
      <c r="D139" s="2" t="s">
        <v>314</v>
      </c>
      <c r="E139" s="2" t="s">
        <v>60</v>
      </c>
      <c r="F139" s="2" t="s">
        <v>42</v>
      </c>
      <c r="G139">
        <v>119</v>
      </c>
      <c r="H139" s="2" t="str">
        <f>VLOOKUP(SupplierQuality[[#This Row],[MaterialID]],Table4[#All],2,0)</f>
        <v>Batteries</v>
      </c>
      <c r="I139">
        <v>3</v>
      </c>
      <c r="J139" s="2" t="str">
        <f>_xlfn.XLOOKUP(SupplierQuality[[#This Row],[Defect Type ID]],Table5[ID],Table5[Defect Type],"Not found",0)</f>
        <v>Impact</v>
      </c>
      <c r="K139">
        <v>172</v>
      </c>
      <c r="L139" s="2" t="str">
        <f>_xlfn.XLOOKUP(SupplierQuality[[#This Row],[DefectID]],Table2[ID],Table2[Defect],"Not found",0)</f>
        <v>Holes</v>
      </c>
      <c r="M139" s="3">
        <v>405692</v>
      </c>
      <c r="N139" s="3">
        <v>3744</v>
      </c>
      <c r="O139" s="6">
        <f>SupplierQuality[[#This Row],[Total Downtime Minutes]]/60</f>
        <v>62.4</v>
      </c>
      <c r="P139" s="4">
        <v>336</v>
      </c>
      <c r="Q139" s="4">
        <f>SupplierQuality[[#This Row],[Total Defect Qty]]*SupplierQuality[[#This Row],[Unit Price]]</f>
        <v>136312512</v>
      </c>
    </row>
    <row r="140" spans="1:17" x14ac:dyDescent="0.25">
      <c r="A140" s="1">
        <v>43118</v>
      </c>
      <c r="B140" s="5" t="str">
        <f>TEXT(SupplierQuality[[#This Row],[Date]],"mmm")</f>
        <v>Jan</v>
      </c>
      <c r="C140" s="5" t="str">
        <f>TEXT(SupplierQuality[[#This Row],[Date]],"yyyy")</f>
        <v>2018</v>
      </c>
      <c r="D140" s="2" t="s">
        <v>106</v>
      </c>
      <c r="E140" s="2" t="s">
        <v>11</v>
      </c>
      <c r="F140" s="2" t="s">
        <v>14</v>
      </c>
      <c r="G140">
        <v>120</v>
      </c>
      <c r="H140" s="2" t="str">
        <f>VLOOKUP(SupplierQuality[[#This Row],[MaterialID]],Table4[#All],2,0)</f>
        <v>Film</v>
      </c>
      <c r="I140">
        <v>3</v>
      </c>
      <c r="J140" s="2" t="str">
        <f>_xlfn.XLOOKUP(SupplierQuality[[#This Row],[Defect Type ID]],Table5[ID],Table5[Defect Type],"Not found",0)</f>
        <v>Impact</v>
      </c>
      <c r="K140">
        <v>101</v>
      </c>
      <c r="L140" s="2" t="str">
        <f>_xlfn.XLOOKUP(SupplierQuality[[#This Row],[DefectID]],Table2[ID],Table2[Defect],"Not found",0)</f>
        <v>No Print</v>
      </c>
      <c r="M140" s="3">
        <v>262920</v>
      </c>
      <c r="N140" s="3">
        <v>831</v>
      </c>
      <c r="O140" s="6">
        <f>SupplierQuality[[#This Row],[Total Downtime Minutes]]/60</f>
        <v>13.85</v>
      </c>
      <c r="P140" s="4">
        <v>548</v>
      </c>
      <c r="Q140" s="4">
        <f>SupplierQuality[[#This Row],[Total Defect Qty]]*SupplierQuality[[#This Row],[Unit Price]]</f>
        <v>144080160</v>
      </c>
    </row>
    <row r="141" spans="1:17" x14ac:dyDescent="0.25">
      <c r="A141" s="1">
        <v>43118</v>
      </c>
      <c r="B141" s="5" t="str">
        <f>TEXT(SupplierQuality[[#This Row],[Date]],"mmm")</f>
        <v>Jan</v>
      </c>
      <c r="C141" s="5" t="str">
        <f>TEXT(SupplierQuality[[#This Row],[Date]],"yyyy")</f>
        <v>2018</v>
      </c>
      <c r="D141" s="2" t="s">
        <v>192</v>
      </c>
      <c r="E141" s="2" t="s">
        <v>64</v>
      </c>
      <c r="F141" s="2" t="s">
        <v>17</v>
      </c>
      <c r="G141">
        <v>116</v>
      </c>
      <c r="H141" s="2" t="str">
        <f>VLOOKUP(SupplierQuality[[#This Row],[MaterialID]],Table4[#All],2,0)</f>
        <v>Molds</v>
      </c>
      <c r="I141">
        <v>1</v>
      </c>
      <c r="J141" s="2" t="str">
        <f>_xlfn.XLOOKUP(SupplierQuality[[#This Row],[Defect Type ID]],Table5[ID],Table5[Defect Type],"Not found",0)</f>
        <v>No Impact</v>
      </c>
      <c r="K141">
        <v>79</v>
      </c>
      <c r="L141" s="2" t="str">
        <f>_xlfn.XLOOKUP(SupplierQuality[[#This Row],[DefectID]],Table2[ID],Table2[Defect],"Not found",0)</f>
        <v>Scratched Glass</v>
      </c>
      <c r="M141" s="3">
        <v>241776</v>
      </c>
      <c r="N141" s="3">
        <v>4976</v>
      </c>
      <c r="O141" s="6">
        <f>SupplierQuality[[#This Row],[Total Downtime Minutes]]/60</f>
        <v>82.933333333333337</v>
      </c>
      <c r="P141" s="4">
        <v>367</v>
      </c>
      <c r="Q141" s="4">
        <f>SupplierQuality[[#This Row],[Total Defect Qty]]*SupplierQuality[[#This Row],[Unit Price]]</f>
        <v>88731792</v>
      </c>
    </row>
    <row r="142" spans="1:17" x14ac:dyDescent="0.25">
      <c r="A142" s="1">
        <v>43119</v>
      </c>
      <c r="B142" s="5" t="str">
        <f>TEXT(SupplierQuality[[#This Row],[Date]],"mmm")</f>
        <v>Jan</v>
      </c>
      <c r="C142" s="5" t="str">
        <f>TEXT(SupplierQuality[[#This Row],[Date]],"yyyy")</f>
        <v>2018</v>
      </c>
      <c r="D142" s="2" t="s">
        <v>201</v>
      </c>
      <c r="E142" s="2" t="s">
        <v>41</v>
      </c>
      <c r="F142" s="2" t="s">
        <v>14</v>
      </c>
      <c r="G142">
        <v>113</v>
      </c>
      <c r="H142" s="2" t="str">
        <f>VLOOKUP(SupplierQuality[[#This Row],[MaterialID]],Table4[#All],2,0)</f>
        <v>Raw Materials</v>
      </c>
      <c r="I142">
        <v>1</v>
      </c>
      <c r="J142" s="2" t="str">
        <f>_xlfn.XLOOKUP(SupplierQuality[[#This Row],[Defect Type ID]],Table5[ID],Table5[Defect Type],"Not found",0)</f>
        <v>No Impact</v>
      </c>
      <c r="K142">
        <v>154</v>
      </c>
      <c r="L142" s="2" t="str">
        <f>_xlfn.XLOOKUP(SupplierQuality[[#This Row],[DefectID]],Table2[ID],Table2[Defect],"Not found",0)</f>
        <v>Missing Labels</v>
      </c>
      <c r="M142" s="3">
        <v>210573</v>
      </c>
      <c r="N142" s="3">
        <v>4278</v>
      </c>
      <c r="O142" s="6">
        <f>SupplierQuality[[#This Row],[Total Downtime Minutes]]/60</f>
        <v>71.3</v>
      </c>
      <c r="P142" s="4">
        <v>555</v>
      </c>
      <c r="Q142" s="4">
        <f>SupplierQuality[[#This Row],[Total Defect Qty]]*SupplierQuality[[#This Row],[Unit Price]]</f>
        <v>116868015</v>
      </c>
    </row>
    <row r="143" spans="1:17" x14ac:dyDescent="0.25">
      <c r="A143" s="1">
        <v>43121</v>
      </c>
      <c r="B143" s="5" t="str">
        <f>TEXT(SupplierQuality[[#This Row],[Date]],"mmm")</f>
        <v>Jan</v>
      </c>
      <c r="C143" s="5" t="str">
        <f>TEXT(SupplierQuality[[#This Row],[Date]],"yyyy")</f>
        <v>2018</v>
      </c>
      <c r="D143" s="2" t="s">
        <v>259</v>
      </c>
      <c r="E143" s="2" t="s">
        <v>60</v>
      </c>
      <c r="F143" s="2" t="s">
        <v>14</v>
      </c>
      <c r="G143">
        <v>120</v>
      </c>
      <c r="H143" s="2" t="str">
        <f>VLOOKUP(SupplierQuality[[#This Row],[MaterialID]],Table4[#All],2,0)</f>
        <v>Film</v>
      </c>
      <c r="I143">
        <v>3</v>
      </c>
      <c r="J143" s="2" t="str">
        <f>_xlfn.XLOOKUP(SupplierQuality[[#This Row],[Defect Type ID]],Table5[ID],Table5[Defect Type],"Not found",0)</f>
        <v>Impact</v>
      </c>
      <c r="K143">
        <v>35</v>
      </c>
      <c r="L143" s="2" t="str">
        <f>_xlfn.XLOOKUP(SupplierQuality[[#This Row],[DefectID]],Table2[ID],Table2[Defect],"Not found",0)</f>
        <v>Bad Fill</v>
      </c>
      <c r="M143" s="3">
        <v>493805</v>
      </c>
      <c r="N143" s="3">
        <v>3399</v>
      </c>
      <c r="O143" s="6">
        <f>SupplierQuality[[#This Row],[Total Downtime Minutes]]/60</f>
        <v>56.65</v>
      </c>
      <c r="P143" s="4">
        <v>448</v>
      </c>
      <c r="Q143" s="4">
        <f>SupplierQuality[[#This Row],[Total Defect Qty]]*SupplierQuality[[#This Row],[Unit Price]]</f>
        <v>221224640</v>
      </c>
    </row>
    <row r="144" spans="1:17" x14ac:dyDescent="0.25">
      <c r="A144" s="1">
        <v>43121</v>
      </c>
      <c r="B144" s="5" t="str">
        <f>TEXT(SupplierQuality[[#This Row],[Date]],"mmm")</f>
        <v>Jan</v>
      </c>
      <c r="C144" s="5" t="str">
        <f>TEXT(SupplierQuality[[#This Row],[Date]],"yyyy")</f>
        <v>2018</v>
      </c>
      <c r="D144" s="2" t="s">
        <v>350</v>
      </c>
      <c r="E144" s="2" t="s">
        <v>64</v>
      </c>
      <c r="F144" s="2" t="s">
        <v>14</v>
      </c>
      <c r="G144">
        <v>118</v>
      </c>
      <c r="H144" s="2" t="str">
        <f>VLOOKUP(SupplierQuality[[#This Row],[MaterialID]],Table4[#All],2,0)</f>
        <v>Corrugate</v>
      </c>
      <c r="I144">
        <v>1</v>
      </c>
      <c r="J144" s="2" t="str">
        <f>_xlfn.XLOOKUP(SupplierQuality[[#This Row],[Defect Type ID]],Table5[ID],Table5[Defect Type],"Not found",0)</f>
        <v>No Impact</v>
      </c>
      <c r="K144">
        <v>181</v>
      </c>
      <c r="L144" s="2" t="str">
        <f>_xlfn.XLOOKUP(SupplierQuality[[#This Row],[DefectID]],Table2[ID],Table2[Defect],"Not found",0)</f>
        <v>Leaking Seals</v>
      </c>
      <c r="M144" s="3">
        <v>237068</v>
      </c>
      <c r="N144" s="3">
        <v>992</v>
      </c>
      <c r="O144" s="6">
        <f>SupplierQuality[[#This Row],[Total Downtime Minutes]]/60</f>
        <v>16.533333333333335</v>
      </c>
      <c r="P144" s="4">
        <v>388</v>
      </c>
      <c r="Q144" s="4">
        <f>SupplierQuality[[#This Row],[Total Defect Qty]]*SupplierQuality[[#This Row],[Unit Price]]</f>
        <v>91982384</v>
      </c>
    </row>
    <row r="145" spans="1:17" x14ac:dyDescent="0.25">
      <c r="A145" s="1">
        <v>43122</v>
      </c>
      <c r="B145" s="5" t="str">
        <f>TEXT(SupplierQuality[[#This Row],[Date]],"mmm")</f>
        <v>Jan</v>
      </c>
      <c r="C145" s="5" t="str">
        <f>TEXT(SupplierQuality[[#This Row],[Date]],"yyyy")</f>
        <v>2018</v>
      </c>
      <c r="D145" s="2" t="s">
        <v>80</v>
      </c>
      <c r="E145" s="2" t="s">
        <v>21</v>
      </c>
      <c r="F145" s="2" t="s">
        <v>42</v>
      </c>
      <c r="G145">
        <v>126</v>
      </c>
      <c r="H145" s="2" t="str">
        <f>VLOOKUP(SupplierQuality[[#This Row],[MaterialID]],Table4[#All],2,0)</f>
        <v>Motors</v>
      </c>
      <c r="I145">
        <v>3</v>
      </c>
      <c r="J145" s="2" t="str">
        <f>_xlfn.XLOOKUP(SupplierQuality[[#This Row],[Defect Type ID]],Table5[ID],Table5[Defect Type],"Not found",0)</f>
        <v>Impact</v>
      </c>
      <c r="K145">
        <v>215</v>
      </c>
      <c r="L145" s="2" t="str">
        <f>_xlfn.XLOOKUP(SupplierQuality[[#This Row],[DefectID]],Table2[ID],Table2[Defect],"Not found",0)</f>
        <v>No Torque</v>
      </c>
      <c r="M145" s="3">
        <v>894466</v>
      </c>
      <c r="N145" s="3">
        <v>2671</v>
      </c>
      <c r="O145" s="6">
        <f>SupplierQuality[[#This Row],[Total Downtime Minutes]]/60</f>
        <v>44.516666666666666</v>
      </c>
      <c r="P145" s="4">
        <v>394</v>
      </c>
      <c r="Q145" s="4">
        <f>SupplierQuality[[#This Row],[Total Defect Qty]]*SupplierQuality[[#This Row],[Unit Price]]</f>
        <v>352419604</v>
      </c>
    </row>
    <row r="146" spans="1:17" x14ac:dyDescent="0.25">
      <c r="A146" s="1">
        <v>43122</v>
      </c>
      <c r="B146" s="5" t="str">
        <f>TEXT(SupplierQuality[[#This Row],[Date]],"mmm")</f>
        <v>Jan</v>
      </c>
      <c r="C146" s="5" t="str">
        <f>TEXT(SupplierQuality[[#This Row],[Date]],"yyyy")</f>
        <v>2018</v>
      </c>
      <c r="D146" s="2" t="s">
        <v>96</v>
      </c>
      <c r="E146" s="2" t="s">
        <v>60</v>
      </c>
      <c r="F146" s="2" t="s">
        <v>24</v>
      </c>
      <c r="G146">
        <v>114</v>
      </c>
      <c r="H146" s="2" t="str">
        <f>VLOOKUP(SupplierQuality[[#This Row],[MaterialID]],Table4[#All],2,0)</f>
        <v>Carton</v>
      </c>
      <c r="I146">
        <v>2</v>
      </c>
      <c r="J146" s="2" t="str">
        <f>_xlfn.XLOOKUP(SupplierQuality[[#This Row],[Defect Type ID]],Table5[ID],Table5[Defect Type],"Not found",0)</f>
        <v>Rejected</v>
      </c>
      <c r="K146">
        <v>263</v>
      </c>
      <c r="L146" s="2" t="str">
        <f>_xlfn.XLOOKUP(SupplierQuality[[#This Row],[DefectID]],Table2[ID],Table2[Defect],"Not found",0)</f>
        <v>Packaging Wrong</v>
      </c>
      <c r="M146" s="3">
        <v>858879</v>
      </c>
      <c r="N146" s="3">
        <v>4995</v>
      </c>
      <c r="O146" s="6">
        <f>SupplierQuality[[#This Row],[Total Downtime Minutes]]/60</f>
        <v>83.25</v>
      </c>
      <c r="P146" s="4">
        <v>687</v>
      </c>
      <c r="Q146" s="4">
        <f>SupplierQuality[[#This Row],[Total Defect Qty]]*SupplierQuality[[#This Row],[Unit Price]]</f>
        <v>590049873</v>
      </c>
    </row>
    <row r="147" spans="1:17" x14ac:dyDescent="0.25">
      <c r="A147" s="1">
        <v>43122</v>
      </c>
      <c r="B147" s="5" t="str">
        <f>TEXT(SupplierQuality[[#This Row],[Date]],"mmm")</f>
        <v>Jan</v>
      </c>
      <c r="C147" s="5" t="str">
        <f>TEXT(SupplierQuality[[#This Row],[Date]],"yyyy")</f>
        <v>2018</v>
      </c>
      <c r="D147" s="2" t="s">
        <v>86</v>
      </c>
      <c r="E147" s="2" t="s">
        <v>41</v>
      </c>
      <c r="F147" s="2" t="s">
        <v>24</v>
      </c>
      <c r="G147">
        <v>119</v>
      </c>
      <c r="H147" s="2" t="str">
        <f>VLOOKUP(SupplierQuality[[#This Row],[MaterialID]],Table4[#All],2,0)</f>
        <v>Batteries</v>
      </c>
      <c r="I147">
        <v>3</v>
      </c>
      <c r="J147" s="2" t="str">
        <f>_xlfn.XLOOKUP(SupplierQuality[[#This Row],[Defect Type ID]],Table5[ID],Table5[Defect Type],"Not found",0)</f>
        <v>Impact</v>
      </c>
      <c r="K147">
        <v>88</v>
      </c>
      <c r="L147" s="2" t="str">
        <f>_xlfn.XLOOKUP(SupplierQuality[[#This Row],[DefectID]],Table2[ID],Table2[Defect],"Not found",0)</f>
        <v>Cracked</v>
      </c>
      <c r="M147" s="3">
        <v>780446</v>
      </c>
      <c r="N147" s="3">
        <v>1809</v>
      </c>
      <c r="O147" s="6">
        <f>SupplierQuality[[#This Row],[Total Downtime Minutes]]/60</f>
        <v>30.15</v>
      </c>
      <c r="P147" s="4">
        <v>362</v>
      </c>
      <c r="Q147" s="4">
        <f>SupplierQuality[[#This Row],[Total Defect Qty]]*SupplierQuality[[#This Row],[Unit Price]]</f>
        <v>282521452</v>
      </c>
    </row>
    <row r="148" spans="1:17" x14ac:dyDescent="0.25">
      <c r="A148" s="1">
        <v>43122</v>
      </c>
      <c r="B148" s="5" t="str">
        <f>TEXT(SupplierQuality[[#This Row],[Date]],"mmm")</f>
        <v>Jan</v>
      </c>
      <c r="C148" s="5" t="str">
        <f>TEXT(SupplierQuality[[#This Row],[Date]],"yyyy")</f>
        <v>2018</v>
      </c>
      <c r="D148" s="2" t="s">
        <v>128</v>
      </c>
      <c r="E148" s="2" t="s">
        <v>38</v>
      </c>
      <c r="F148" s="2" t="s">
        <v>24</v>
      </c>
      <c r="G148">
        <v>122</v>
      </c>
      <c r="H148" s="2" t="str">
        <f>VLOOKUP(SupplierQuality[[#This Row],[MaterialID]],Table4[#All],2,0)</f>
        <v>Electrolytes</v>
      </c>
      <c r="I148">
        <v>2</v>
      </c>
      <c r="J148" s="2" t="str">
        <f>_xlfn.XLOOKUP(SupplierQuality[[#This Row],[Defect Type ID]],Table5[ID],Table5[Defect Type],"Not found",0)</f>
        <v>Rejected</v>
      </c>
      <c r="K148">
        <v>215</v>
      </c>
      <c r="L148" s="2" t="str">
        <f>_xlfn.XLOOKUP(SupplierQuality[[#This Row],[DefectID]],Table2[ID],Table2[Defect],"Not found",0)</f>
        <v>No Torque</v>
      </c>
      <c r="M148" s="3">
        <v>534752</v>
      </c>
      <c r="N148" s="3">
        <v>2347</v>
      </c>
      <c r="O148" s="6">
        <f>SupplierQuality[[#This Row],[Total Downtime Minutes]]/60</f>
        <v>39.116666666666667</v>
      </c>
      <c r="P148" s="4">
        <v>477</v>
      </c>
      <c r="Q148" s="4">
        <f>SupplierQuality[[#This Row],[Total Defect Qty]]*SupplierQuality[[#This Row],[Unit Price]]</f>
        <v>255076704</v>
      </c>
    </row>
    <row r="149" spans="1:17" x14ac:dyDescent="0.25">
      <c r="A149" s="1">
        <v>43122</v>
      </c>
      <c r="B149" s="5" t="str">
        <f>TEXT(SupplierQuality[[#This Row],[Date]],"mmm")</f>
        <v>Jan</v>
      </c>
      <c r="C149" s="5" t="str">
        <f>TEXT(SupplierQuality[[#This Row],[Date]],"yyyy")</f>
        <v>2018</v>
      </c>
      <c r="D149" s="2" t="s">
        <v>68</v>
      </c>
      <c r="E149" s="2" t="s">
        <v>119</v>
      </c>
      <c r="F149" s="2" t="s">
        <v>14</v>
      </c>
      <c r="G149">
        <v>115</v>
      </c>
      <c r="H149" s="2" t="str">
        <f>VLOOKUP(SupplierQuality[[#This Row],[MaterialID]],Table4[#All],2,0)</f>
        <v>Controllers</v>
      </c>
      <c r="I149">
        <v>1</v>
      </c>
      <c r="J149" s="2" t="str">
        <f>_xlfn.XLOOKUP(SupplierQuality[[#This Row],[Defect Type ID]],Table5[ID],Table5[Defect Type],"Not found",0)</f>
        <v>No Impact</v>
      </c>
      <c r="K149">
        <v>100</v>
      </c>
      <c r="L149" s="2" t="str">
        <f>_xlfn.XLOOKUP(SupplierQuality[[#This Row],[DefectID]],Table2[ID],Table2[Defect],"Not found",0)</f>
        <v>Bad Cut</v>
      </c>
      <c r="M149" s="3">
        <v>465136</v>
      </c>
      <c r="N149" s="3">
        <v>3299</v>
      </c>
      <c r="O149" s="6">
        <f>SupplierQuality[[#This Row],[Total Downtime Minutes]]/60</f>
        <v>54.983333333333334</v>
      </c>
      <c r="P149" s="4">
        <v>432</v>
      </c>
      <c r="Q149" s="4">
        <f>SupplierQuality[[#This Row],[Total Defect Qty]]*SupplierQuality[[#This Row],[Unit Price]]</f>
        <v>200938752</v>
      </c>
    </row>
    <row r="150" spans="1:17" x14ac:dyDescent="0.25">
      <c r="A150" s="1">
        <v>43122</v>
      </c>
      <c r="B150" s="5" t="str">
        <f>TEXT(SupplierQuality[[#This Row],[Date]],"mmm")</f>
        <v>Jan</v>
      </c>
      <c r="C150" s="5" t="str">
        <f>TEXT(SupplierQuality[[#This Row],[Date]],"yyyy")</f>
        <v>2018</v>
      </c>
      <c r="D150" s="2" t="s">
        <v>194</v>
      </c>
      <c r="E150" s="2" t="s">
        <v>84</v>
      </c>
      <c r="F150" s="2" t="s">
        <v>24</v>
      </c>
      <c r="G150">
        <v>124</v>
      </c>
      <c r="H150" s="2" t="str">
        <f>VLOOKUP(SupplierQuality[[#This Row],[MaterialID]],Table4[#All],2,0)</f>
        <v>Drives</v>
      </c>
      <c r="I150">
        <v>2</v>
      </c>
      <c r="J150" s="2" t="str">
        <f>_xlfn.XLOOKUP(SupplierQuality[[#This Row],[Defect Type ID]],Table5[ID],Table5[Defect Type],"Not found",0)</f>
        <v>Rejected</v>
      </c>
      <c r="K150">
        <v>251</v>
      </c>
      <c r="L150" s="2" t="str">
        <f>_xlfn.XLOOKUP(SupplierQuality[[#This Row],[DefectID]],Table2[ID],Table2[Defect],"Not found",0)</f>
        <v>Ink Smears</v>
      </c>
      <c r="M150" s="3">
        <v>360878</v>
      </c>
      <c r="N150" s="3">
        <v>1830</v>
      </c>
      <c r="O150" s="6">
        <f>SupplierQuality[[#This Row],[Total Downtime Minutes]]/60</f>
        <v>30.5</v>
      </c>
      <c r="P150" s="4">
        <v>655</v>
      </c>
      <c r="Q150" s="4">
        <f>SupplierQuality[[#This Row],[Total Defect Qty]]*SupplierQuality[[#This Row],[Unit Price]]</f>
        <v>236375090</v>
      </c>
    </row>
    <row r="151" spans="1:17" x14ac:dyDescent="0.25">
      <c r="A151" s="1">
        <v>43122</v>
      </c>
      <c r="B151" s="5" t="str">
        <f>TEXT(SupplierQuality[[#This Row],[Date]],"mmm")</f>
        <v>Jan</v>
      </c>
      <c r="C151" s="5" t="str">
        <f>TEXT(SupplierQuality[[#This Row],[Date]],"yyyy")</f>
        <v>2018</v>
      </c>
      <c r="D151" s="2" t="s">
        <v>15</v>
      </c>
      <c r="E151" s="2" t="s">
        <v>21</v>
      </c>
      <c r="F151" s="2" t="s">
        <v>24</v>
      </c>
      <c r="G151">
        <v>124</v>
      </c>
      <c r="H151" s="2" t="str">
        <f>VLOOKUP(SupplierQuality[[#This Row],[MaterialID]],Table4[#All],2,0)</f>
        <v>Drives</v>
      </c>
      <c r="I151">
        <v>1</v>
      </c>
      <c r="J151" s="2" t="str">
        <f>_xlfn.XLOOKUP(SupplierQuality[[#This Row],[Defect Type ID]],Table5[ID],Table5[Defect Type],"Not found",0)</f>
        <v>No Impact</v>
      </c>
      <c r="K151">
        <v>69</v>
      </c>
      <c r="L151" s="2" t="str">
        <f>_xlfn.XLOOKUP(SupplierQuality[[#This Row],[DefectID]],Table2[ID],Table2[Defect],"Not found",0)</f>
        <v>Wrong Makeup</v>
      </c>
      <c r="M151" s="3">
        <v>345709</v>
      </c>
      <c r="N151" s="3">
        <v>3774</v>
      </c>
      <c r="O151" s="6">
        <f>SupplierQuality[[#This Row],[Total Downtime Minutes]]/60</f>
        <v>62.9</v>
      </c>
      <c r="P151" s="4">
        <v>612</v>
      </c>
      <c r="Q151" s="4">
        <f>SupplierQuality[[#This Row],[Total Defect Qty]]*SupplierQuality[[#This Row],[Unit Price]]</f>
        <v>211573908</v>
      </c>
    </row>
    <row r="152" spans="1:17" x14ac:dyDescent="0.25">
      <c r="A152" s="1">
        <v>43122</v>
      </c>
      <c r="B152" s="5" t="str">
        <f>TEXT(SupplierQuality[[#This Row],[Date]],"mmm")</f>
        <v>Jan</v>
      </c>
      <c r="C152" s="5" t="str">
        <f>TEXT(SupplierQuality[[#This Row],[Date]],"yyyy")</f>
        <v>2018</v>
      </c>
      <c r="D152" s="2" t="s">
        <v>135</v>
      </c>
      <c r="E152" s="2" t="s">
        <v>58</v>
      </c>
      <c r="F152" s="2" t="s">
        <v>14</v>
      </c>
      <c r="G152">
        <v>127</v>
      </c>
      <c r="H152" s="2" t="str">
        <f>VLOOKUP(SupplierQuality[[#This Row],[MaterialID]],Table4[#All],2,0)</f>
        <v>Crates</v>
      </c>
      <c r="I152">
        <v>3</v>
      </c>
      <c r="J152" s="2" t="str">
        <f>_xlfn.XLOOKUP(SupplierQuality[[#This Row],[Defect Type ID]],Table5[ID],Table5[Defect Type],"Not found",0)</f>
        <v>Impact</v>
      </c>
      <c r="K152">
        <v>90</v>
      </c>
      <c r="L152" s="2" t="str">
        <f>_xlfn.XLOOKUP(SupplierQuality[[#This Row],[DefectID]],Table2[ID],Table2[Defect],"Not found",0)</f>
        <v>Warping</v>
      </c>
      <c r="M152" s="3">
        <v>275776</v>
      </c>
      <c r="N152" s="3">
        <v>706</v>
      </c>
      <c r="O152" s="6">
        <f>SupplierQuality[[#This Row],[Total Downtime Minutes]]/60</f>
        <v>11.766666666666667</v>
      </c>
      <c r="P152" s="4">
        <v>501</v>
      </c>
      <c r="Q152" s="4">
        <f>SupplierQuality[[#This Row],[Total Defect Qty]]*SupplierQuality[[#This Row],[Unit Price]]</f>
        <v>138163776</v>
      </c>
    </row>
    <row r="153" spans="1:17" x14ac:dyDescent="0.25">
      <c r="A153" s="1">
        <v>43122</v>
      </c>
      <c r="B153" s="5" t="str">
        <f>TEXT(SupplierQuality[[#This Row],[Date]],"mmm")</f>
        <v>Jan</v>
      </c>
      <c r="C153" s="5" t="str">
        <f>TEXT(SupplierQuality[[#This Row],[Date]],"yyyy")</f>
        <v>2018</v>
      </c>
      <c r="D153" s="2" t="s">
        <v>43</v>
      </c>
      <c r="E153" s="2" t="s">
        <v>55</v>
      </c>
      <c r="F153" s="2" t="s">
        <v>14</v>
      </c>
      <c r="G153">
        <v>124</v>
      </c>
      <c r="H153" s="2" t="str">
        <f>VLOOKUP(SupplierQuality[[#This Row],[MaterialID]],Table4[#All],2,0)</f>
        <v>Drives</v>
      </c>
      <c r="I153">
        <v>3</v>
      </c>
      <c r="J153" s="2" t="str">
        <f>_xlfn.XLOOKUP(SupplierQuality[[#This Row],[Defect Type ID]],Table5[ID],Table5[Defect Type],"Not found",0)</f>
        <v>Impact</v>
      </c>
      <c r="K153">
        <v>161</v>
      </c>
      <c r="L153" s="2" t="str">
        <f>_xlfn.XLOOKUP(SupplierQuality[[#This Row],[DefectID]],Table2[ID],Table2[Defect],"Not found",0)</f>
        <v>Soft Parts</v>
      </c>
      <c r="M153" s="3">
        <v>259295</v>
      </c>
      <c r="N153" s="3">
        <v>2142</v>
      </c>
      <c r="O153" s="6">
        <f>SupplierQuality[[#This Row],[Total Downtime Minutes]]/60</f>
        <v>35.700000000000003</v>
      </c>
      <c r="P153" s="4">
        <v>645</v>
      </c>
      <c r="Q153" s="4">
        <f>SupplierQuality[[#This Row],[Total Defect Qty]]*SupplierQuality[[#This Row],[Unit Price]]</f>
        <v>167245275</v>
      </c>
    </row>
    <row r="154" spans="1:17" x14ac:dyDescent="0.25">
      <c r="A154" s="1">
        <v>43122</v>
      </c>
      <c r="B154" s="5" t="str">
        <f>TEXT(SupplierQuality[[#This Row],[Date]],"mmm")</f>
        <v>Jan</v>
      </c>
      <c r="C154" s="5" t="str">
        <f>TEXT(SupplierQuality[[#This Row],[Date]],"yyyy")</f>
        <v>2018</v>
      </c>
      <c r="D154" s="2" t="s">
        <v>40</v>
      </c>
      <c r="E154" s="2" t="s">
        <v>34</v>
      </c>
      <c r="F154" s="2" t="s">
        <v>24</v>
      </c>
      <c r="G154">
        <v>124</v>
      </c>
      <c r="H154" s="2" t="str">
        <f>VLOOKUP(SupplierQuality[[#This Row],[MaterialID]],Table4[#All],2,0)</f>
        <v>Drives</v>
      </c>
      <c r="I154">
        <v>1</v>
      </c>
      <c r="J154" s="2" t="str">
        <f>_xlfn.XLOOKUP(SupplierQuality[[#This Row],[Defect Type ID]],Table5[ID],Table5[Defect Type],"Not found",0)</f>
        <v>No Impact</v>
      </c>
      <c r="K154">
        <v>143</v>
      </c>
      <c r="L154" s="2" t="str">
        <f>_xlfn.XLOOKUP(SupplierQuality[[#This Row],[DefectID]],Table2[ID],Table2[Defect],"Not found",0)</f>
        <v>Bowed</v>
      </c>
      <c r="M154" s="3">
        <v>251403</v>
      </c>
      <c r="N154" s="3">
        <v>577</v>
      </c>
      <c r="O154" s="6">
        <f>SupplierQuality[[#This Row],[Total Downtime Minutes]]/60</f>
        <v>9.6166666666666671</v>
      </c>
      <c r="P154" s="4">
        <v>316</v>
      </c>
      <c r="Q154" s="4">
        <f>SupplierQuality[[#This Row],[Total Defect Qty]]*SupplierQuality[[#This Row],[Unit Price]]</f>
        <v>79443348</v>
      </c>
    </row>
    <row r="155" spans="1:17" x14ac:dyDescent="0.25">
      <c r="A155" s="1">
        <v>43122</v>
      </c>
      <c r="B155" s="5" t="str">
        <f>TEXT(SupplierQuality[[#This Row],[Date]],"mmm")</f>
        <v>Jan</v>
      </c>
      <c r="C155" s="5" t="str">
        <f>TEXT(SupplierQuality[[#This Row],[Date]],"yyyy")</f>
        <v>2018</v>
      </c>
      <c r="D155" s="2" t="s">
        <v>329</v>
      </c>
      <c r="E155" s="2" t="s">
        <v>58</v>
      </c>
      <c r="F155" s="2" t="s">
        <v>17</v>
      </c>
      <c r="G155">
        <v>129</v>
      </c>
      <c r="H155" s="2" t="str">
        <f>VLOOKUP(SupplierQuality[[#This Row],[MaterialID]],Table4[#All],2,0)</f>
        <v>Mechanicals</v>
      </c>
      <c r="I155">
        <v>3</v>
      </c>
      <c r="J155" s="2" t="str">
        <f>_xlfn.XLOOKUP(SupplierQuality[[#This Row],[Defect Type ID]],Table5[ID],Table5[Defect Type],"Not found",0)</f>
        <v>Impact</v>
      </c>
      <c r="K155">
        <v>188</v>
      </c>
      <c r="L155" s="2" t="str">
        <f>_xlfn.XLOOKUP(SupplierQuality[[#This Row],[DefectID]],Table2[ID],Table2[Defect],"Not found",0)</f>
        <v>Wrong Flaps</v>
      </c>
      <c r="M155" s="3">
        <v>178091</v>
      </c>
      <c r="N155" s="3">
        <v>2428</v>
      </c>
      <c r="O155" s="6">
        <f>SupplierQuality[[#This Row],[Total Downtime Minutes]]/60</f>
        <v>40.466666666666669</v>
      </c>
      <c r="P155" s="4">
        <v>676</v>
      </c>
      <c r="Q155" s="4">
        <f>SupplierQuality[[#This Row],[Total Defect Qty]]*SupplierQuality[[#This Row],[Unit Price]]</f>
        <v>120389516</v>
      </c>
    </row>
    <row r="156" spans="1:17" x14ac:dyDescent="0.25">
      <c r="A156" s="1">
        <v>43123</v>
      </c>
      <c r="B156" s="5" t="str">
        <f>TEXT(SupplierQuality[[#This Row],[Date]],"mmm")</f>
        <v>Jan</v>
      </c>
      <c r="C156" s="5" t="str">
        <f>TEXT(SupplierQuality[[#This Row],[Date]],"yyyy")</f>
        <v>2018</v>
      </c>
      <c r="D156" s="2" t="s">
        <v>130</v>
      </c>
      <c r="E156" s="2" t="s">
        <v>60</v>
      </c>
      <c r="F156" s="2" t="s">
        <v>691</v>
      </c>
      <c r="G156">
        <v>113</v>
      </c>
      <c r="H156" s="2" t="str">
        <f>VLOOKUP(SupplierQuality[[#This Row],[MaterialID]],Table4[#All],2,0)</f>
        <v>Raw Materials</v>
      </c>
      <c r="I156">
        <v>1</v>
      </c>
      <c r="J156" s="2" t="str">
        <f>_xlfn.XLOOKUP(SupplierQuality[[#This Row],[Defect Type ID]],Table5[ID],Table5[Defect Type],"Not found",0)</f>
        <v>No Impact</v>
      </c>
      <c r="K156">
        <v>196</v>
      </c>
      <c r="L156" s="2" t="str">
        <f>_xlfn.XLOOKUP(SupplierQuality[[#This Row],[DefectID]],Table2[ID],Table2[Defect],"Not found",0)</f>
        <v>Wrong Finish</v>
      </c>
      <c r="M156" s="3">
        <v>733457</v>
      </c>
      <c r="N156" s="3">
        <v>4947</v>
      </c>
      <c r="O156" s="6">
        <f>SupplierQuality[[#This Row],[Total Downtime Minutes]]/60</f>
        <v>82.45</v>
      </c>
      <c r="P156" s="4">
        <v>476</v>
      </c>
      <c r="Q156" s="4">
        <f>SupplierQuality[[#This Row],[Total Defect Qty]]*SupplierQuality[[#This Row],[Unit Price]]</f>
        <v>349125532</v>
      </c>
    </row>
    <row r="157" spans="1:17" x14ac:dyDescent="0.25">
      <c r="A157" s="1">
        <v>43123</v>
      </c>
      <c r="B157" s="5" t="str">
        <f>TEXT(SupplierQuality[[#This Row],[Date]],"mmm")</f>
        <v>Jan</v>
      </c>
      <c r="C157" s="5" t="str">
        <f>TEXT(SupplierQuality[[#This Row],[Date]],"yyyy")</f>
        <v>2018</v>
      </c>
      <c r="D157" s="2" t="s">
        <v>270</v>
      </c>
      <c r="E157" s="2" t="s">
        <v>30</v>
      </c>
      <c r="F157" s="2" t="s">
        <v>14</v>
      </c>
      <c r="G157">
        <v>116</v>
      </c>
      <c r="H157" s="2" t="str">
        <f>VLOOKUP(SupplierQuality[[#This Row],[MaterialID]],Table4[#All],2,0)</f>
        <v>Molds</v>
      </c>
      <c r="I157">
        <v>2</v>
      </c>
      <c r="J157" s="2" t="str">
        <f>_xlfn.XLOOKUP(SupplierQuality[[#This Row],[Defect Type ID]],Table5[ID],Table5[Defect Type],"Not found",0)</f>
        <v>Rejected</v>
      </c>
      <c r="K157">
        <v>229</v>
      </c>
      <c r="L157" s="2" t="str">
        <f>_xlfn.XLOOKUP(SupplierQuality[[#This Row],[DefectID]],Table2[ID],Table2[Defect],"Not found",0)</f>
        <v>Carton Delamination</v>
      </c>
      <c r="M157" s="3">
        <v>633760</v>
      </c>
      <c r="N157" s="3">
        <v>1349</v>
      </c>
      <c r="O157" s="6">
        <f>SupplierQuality[[#This Row],[Total Downtime Minutes]]/60</f>
        <v>22.483333333333334</v>
      </c>
      <c r="P157" s="4">
        <v>400</v>
      </c>
      <c r="Q157" s="4">
        <f>SupplierQuality[[#This Row],[Total Defect Qty]]*SupplierQuality[[#This Row],[Unit Price]]</f>
        <v>253504000</v>
      </c>
    </row>
    <row r="158" spans="1:17" x14ac:dyDescent="0.25">
      <c r="A158" s="1">
        <v>43123</v>
      </c>
      <c r="B158" s="5" t="str">
        <f>TEXT(SupplierQuality[[#This Row],[Date]],"mmm")</f>
        <v>Jan</v>
      </c>
      <c r="C158" s="5" t="str">
        <f>TEXT(SupplierQuality[[#This Row],[Date]],"yyyy")</f>
        <v>2018</v>
      </c>
      <c r="D158" s="2" t="s">
        <v>26</v>
      </c>
      <c r="E158" s="2" t="s">
        <v>58</v>
      </c>
      <c r="F158" s="2" t="s">
        <v>691</v>
      </c>
      <c r="G158">
        <v>115</v>
      </c>
      <c r="H158" s="2" t="str">
        <f>VLOOKUP(SupplierQuality[[#This Row],[MaterialID]],Table4[#All],2,0)</f>
        <v>Controllers</v>
      </c>
      <c r="I158">
        <v>1</v>
      </c>
      <c r="J158" s="2" t="str">
        <f>_xlfn.XLOOKUP(SupplierQuality[[#This Row],[Defect Type ID]],Table5[ID],Table5[Defect Type],"Not found",0)</f>
        <v>No Impact</v>
      </c>
      <c r="K158">
        <v>194</v>
      </c>
      <c r="L158" s="2" t="str">
        <f>_xlfn.XLOOKUP(SupplierQuality[[#This Row],[DefectID]],Table2[ID],Table2[Defect],"Not found",0)</f>
        <v>Double Labeling</v>
      </c>
      <c r="M158" s="3">
        <v>611529</v>
      </c>
      <c r="N158" s="3">
        <v>504</v>
      </c>
      <c r="O158" s="6">
        <f>SupplierQuality[[#This Row],[Total Downtime Minutes]]/60</f>
        <v>8.4</v>
      </c>
      <c r="P158" s="4">
        <v>599</v>
      </c>
      <c r="Q158" s="4">
        <f>SupplierQuality[[#This Row],[Total Defect Qty]]*SupplierQuality[[#This Row],[Unit Price]]</f>
        <v>366305871</v>
      </c>
    </row>
    <row r="159" spans="1:17" x14ac:dyDescent="0.25">
      <c r="A159" s="1">
        <v>43123</v>
      </c>
      <c r="B159" s="5" t="str">
        <f>TEXT(SupplierQuality[[#This Row],[Date]],"mmm")</f>
        <v>Jan</v>
      </c>
      <c r="C159" s="5" t="str">
        <f>TEXT(SupplierQuality[[#This Row],[Date]],"yyyy")</f>
        <v>2018</v>
      </c>
      <c r="D159" s="2" t="s">
        <v>28</v>
      </c>
      <c r="E159" s="2" t="s">
        <v>41</v>
      </c>
      <c r="F159" s="2" t="s">
        <v>14</v>
      </c>
      <c r="G159">
        <v>128</v>
      </c>
      <c r="H159" s="2" t="str">
        <f>VLOOKUP(SupplierQuality[[#This Row],[MaterialID]],Table4[#All],2,0)</f>
        <v>Tape</v>
      </c>
      <c r="I159">
        <v>1</v>
      </c>
      <c r="J159" s="2" t="str">
        <f>_xlfn.XLOOKUP(SupplierQuality[[#This Row],[Defect Type ID]],Table5[ID],Table5[Defect Type],"Not found",0)</f>
        <v>No Impact</v>
      </c>
      <c r="K159">
        <v>185</v>
      </c>
      <c r="L159" s="2" t="str">
        <f>_xlfn.XLOOKUP(SupplierQuality[[#This Row],[DefectID]],Table2[ID],Table2[Defect],"Not found",0)</f>
        <v>Soft Tops</v>
      </c>
      <c r="M159" s="3">
        <v>451234</v>
      </c>
      <c r="N159" s="3">
        <v>1407</v>
      </c>
      <c r="O159" s="6">
        <f>SupplierQuality[[#This Row],[Total Downtime Minutes]]/60</f>
        <v>23.45</v>
      </c>
      <c r="P159" s="4">
        <v>665</v>
      </c>
      <c r="Q159" s="4">
        <f>SupplierQuality[[#This Row],[Total Defect Qty]]*SupplierQuality[[#This Row],[Unit Price]]</f>
        <v>300070610</v>
      </c>
    </row>
    <row r="160" spans="1:17" x14ac:dyDescent="0.25">
      <c r="A160" s="1">
        <v>43123</v>
      </c>
      <c r="B160" s="5" t="str">
        <f>TEXT(SupplierQuality[[#This Row],[Date]],"mmm")</f>
        <v>Jan</v>
      </c>
      <c r="C160" s="5" t="str">
        <f>TEXT(SupplierQuality[[#This Row],[Date]],"yyyy")</f>
        <v>2018</v>
      </c>
      <c r="D160" s="2" t="s">
        <v>337</v>
      </c>
      <c r="E160" s="2" t="s">
        <v>49</v>
      </c>
      <c r="F160" s="2" t="s">
        <v>42</v>
      </c>
      <c r="G160">
        <v>132</v>
      </c>
      <c r="H160" s="2" t="str">
        <f>VLOOKUP(SupplierQuality[[#This Row],[MaterialID]],Table4[#All],2,0)</f>
        <v>Printed Materials</v>
      </c>
      <c r="I160">
        <v>3</v>
      </c>
      <c r="J160" s="2" t="str">
        <f>_xlfn.XLOOKUP(SupplierQuality[[#This Row],[Defect Type ID]],Table5[ID],Table5[Defect Type],"Not found",0)</f>
        <v>Impact</v>
      </c>
      <c r="K160">
        <v>11</v>
      </c>
      <c r="L160" s="2" t="str">
        <f>_xlfn.XLOOKUP(SupplierQuality[[#This Row],[DefectID]],Table2[ID],Table2[Defect],"Not found",0)</f>
        <v>Misaligned Slots</v>
      </c>
      <c r="M160" s="3">
        <v>336687</v>
      </c>
      <c r="N160" s="3">
        <v>144</v>
      </c>
      <c r="O160" s="6">
        <f>SupplierQuality[[#This Row],[Total Downtime Minutes]]/60</f>
        <v>2.4</v>
      </c>
      <c r="P160" s="4">
        <v>597</v>
      </c>
      <c r="Q160" s="4">
        <f>SupplierQuality[[#This Row],[Total Defect Qty]]*SupplierQuality[[#This Row],[Unit Price]]</f>
        <v>201002139</v>
      </c>
    </row>
    <row r="161" spans="1:17" x14ac:dyDescent="0.25">
      <c r="A161" s="1">
        <v>43123</v>
      </c>
      <c r="B161" s="5" t="str">
        <f>TEXT(SupplierQuality[[#This Row],[Date]],"mmm")</f>
        <v>Jan</v>
      </c>
      <c r="C161" s="5" t="str">
        <f>TEXT(SupplierQuality[[#This Row],[Date]],"yyyy")</f>
        <v>2018</v>
      </c>
      <c r="D161" s="2" t="s">
        <v>143</v>
      </c>
      <c r="E161" s="2" t="s">
        <v>30</v>
      </c>
      <c r="F161" s="2" t="s">
        <v>75</v>
      </c>
      <c r="G161">
        <v>114</v>
      </c>
      <c r="H161" s="2" t="str">
        <f>VLOOKUP(SupplierQuality[[#This Row],[MaterialID]],Table4[#All],2,0)</f>
        <v>Carton</v>
      </c>
      <c r="I161">
        <v>3</v>
      </c>
      <c r="J161" s="2" t="str">
        <f>_xlfn.XLOOKUP(SupplierQuality[[#This Row],[Defect Type ID]],Table5[ID],Table5[Defect Type],"Not found",0)</f>
        <v>Impact</v>
      </c>
      <c r="K161">
        <v>53</v>
      </c>
      <c r="L161" s="2" t="str">
        <f>_xlfn.XLOOKUP(SupplierQuality[[#This Row],[DefectID]],Table2[ID],Table2[Defect],"Not found",0)</f>
        <v>Incorrect Material</v>
      </c>
      <c r="M161" s="3">
        <v>269031</v>
      </c>
      <c r="N161" s="3">
        <v>2025</v>
      </c>
      <c r="O161" s="6">
        <f>SupplierQuality[[#This Row],[Total Downtime Minutes]]/60</f>
        <v>33.75</v>
      </c>
      <c r="P161" s="4">
        <v>645</v>
      </c>
      <c r="Q161" s="4">
        <f>SupplierQuality[[#This Row],[Total Defect Qty]]*SupplierQuality[[#This Row],[Unit Price]]</f>
        <v>173524995</v>
      </c>
    </row>
    <row r="162" spans="1:17" x14ac:dyDescent="0.25">
      <c r="A162" s="1">
        <v>43123</v>
      </c>
      <c r="B162" s="5" t="str">
        <f>TEXT(SupplierQuality[[#This Row],[Date]],"mmm")</f>
        <v>Jan</v>
      </c>
      <c r="C162" s="5" t="str">
        <f>TEXT(SupplierQuality[[#This Row],[Date]],"yyyy")</f>
        <v>2018</v>
      </c>
      <c r="D162" s="2" t="s">
        <v>20</v>
      </c>
      <c r="E162" s="2" t="s">
        <v>64</v>
      </c>
      <c r="F162" s="2" t="s">
        <v>691</v>
      </c>
      <c r="G162">
        <v>115</v>
      </c>
      <c r="H162" s="2" t="str">
        <f>VLOOKUP(SupplierQuality[[#This Row],[MaterialID]],Table4[#All],2,0)</f>
        <v>Controllers</v>
      </c>
      <c r="I162">
        <v>1</v>
      </c>
      <c r="J162" s="2" t="str">
        <f>_xlfn.XLOOKUP(SupplierQuality[[#This Row],[Defect Type ID]],Table5[ID],Table5[Defect Type],"Not found",0)</f>
        <v>No Impact</v>
      </c>
      <c r="K162">
        <v>2</v>
      </c>
      <c r="L162" s="2" t="str">
        <f>_xlfn.XLOOKUP(SupplierQuality[[#This Row],[DefectID]],Table2[ID],Table2[Defect],"Not found",0)</f>
        <v>Not Certified</v>
      </c>
      <c r="M162" s="3">
        <v>259714</v>
      </c>
      <c r="N162" s="3">
        <v>4109</v>
      </c>
      <c r="O162" s="6">
        <f>SupplierQuality[[#This Row],[Total Downtime Minutes]]/60</f>
        <v>68.483333333333334</v>
      </c>
      <c r="P162" s="4">
        <v>482</v>
      </c>
      <c r="Q162" s="4">
        <f>SupplierQuality[[#This Row],[Total Defect Qty]]*SupplierQuality[[#This Row],[Unit Price]]</f>
        <v>125182148</v>
      </c>
    </row>
    <row r="163" spans="1:17" x14ac:dyDescent="0.25">
      <c r="A163" s="1">
        <v>43123</v>
      </c>
      <c r="B163" s="5" t="str">
        <f>TEXT(SupplierQuality[[#This Row],[Date]],"mmm")</f>
        <v>Jan</v>
      </c>
      <c r="C163" s="5" t="str">
        <f>TEXT(SupplierQuality[[#This Row],[Date]],"yyyy")</f>
        <v>2018</v>
      </c>
      <c r="D163" s="2" t="s">
        <v>128</v>
      </c>
      <c r="E163" s="2" t="s">
        <v>41</v>
      </c>
      <c r="F163" s="2" t="s">
        <v>42</v>
      </c>
      <c r="G163">
        <v>130</v>
      </c>
      <c r="H163" s="2" t="str">
        <f>VLOOKUP(SupplierQuality[[#This Row],[MaterialID]],Table4[#All],2,0)</f>
        <v>Packaging</v>
      </c>
      <c r="I163">
        <v>1</v>
      </c>
      <c r="J163" s="2" t="str">
        <f>_xlfn.XLOOKUP(SupplierQuality[[#This Row],[Defect Type ID]],Table5[ID],Table5[Defect Type],"Not found",0)</f>
        <v>No Impact</v>
      </c>
      <c r="K163">
        <v>211</v>
      </c>
      <c r="L163" s="2" t="str">
        <f>_xlfn.XLOOKUP(SupplierQuality[[#This Row],[DefectID]],Table2[ID],Table2[Defect],"Not found",0)</f>
        <v>Poor Seam</v>
      </c>
      <c r="M163" s="3">
        <v>78243</v>
      </c>
      <c r="N163" s="3">
        <v>4896</v>
      </c>
      <c r="O163" s="6">
        <f>SupplierQuality[[#This Row],[Total Downtime Minutes]]/60</f>
        <v>81.599999999999994</v>
      </c>
      <c r="P163" s="4">
        <v>526</v>
      </c>
      <c r="Q163" s="4">
        <f>SupplierQuality[[#This Row],[Total Defect Qty]]*SupplierQuality[[#This Row],[Unit Price]]</f>
        <v>41155818</v>
      </c>
    </row>
    <row r="164" spans="1:17" x14ac:dyDescent="0.25">
      <c r="A164" s="1">
        <v>43123</v>
      </c>
      <c r="B164" s="5" t="str">
        <f>TEXT(SupplierQuality[[#This Row],[Date]],"mmm")</f>
        <v>Jan</v>
      </c>
      <c r="C164" s="5" t="str">
        <f>TEXT(SupplierQuality[[#This Row],[Date]],"yyyy")</f>
        <v>2018</v>
      </c>
      <c r="D164" s="2" t="s">
        <v>338</v>
      </c>
      <c r="E164" s="2" t="s">
        <v>119</v>
      </c>
      <c r="F164" s="2" t="s">
        <v>691</v>
      </c>
      <c r="G164">
        <v>121</v>
      </c>
      <c r="H164" s="2" t="str">
        <f>VLOOKUP(SupplierQuality[[#This Row],[MaterialID]],Table4[#All],2,0)</f>
        <v>Composites</v>
      </c>
      <c r="I164">
        <v>2</v>
      </c>
      <c r="J164" s="2" t="str">
        <f>_xlfn.XLOOKUP(SupplierQuality[[#This Row],[Defect Type ID]],Table5[ID],Table5[Defect Type],"Not found",0)</f>
        <v>Rejected</v>
      </c>
      <c r="K164">
        <v>240</v>
      </c>
      <c r="L164" s="2" t="str">
        <f>_xlfn.XLOOKUP(SupplierQuality[[#This Row],[DefectID]],Table2[ID],Table2[Defect],"Not found",0)</f>
        <v>Spring damanged</v>
      </c>
      <c r="M164" s="3">
        <v>73194</v>
      </c>
      <c r="N164" s="3">
        <v>1265</v>
      </c>
      <c r="O164" s="6">
        <f>SupplierQuality[[#This Row],[Total Downtime Minutes]]/60</f>
        <v>21.083333333333332</v>
      </c>
      <c r="P164" s="4">
        <v>513</v>
      </c>
      <c r="Q164" s="4">
        <f>SupplierQuality[[#This Row],[Total Defect Qty]]*SupplierQuality[[#This Row],[Unit Price]]</f>
        <v>37548522</v>
      </c>
    </row>
    <row r="165" spans="1:17" x14ac:dyDescent="0.25">
      <c r="A165" s="1">
        <v>43123</v>
      </c>
      <c r="B165" s="5" t="str">
        <f>TEXT(SupplierQuality[[#This Row],[Date]],"mmm")</f>
        <v>Jan</v>
      </c>
      <c r="C165" s="5" t="str">
        <f>TEXT(SupplierQuality[[#This Row],[Date]],"yyyy")</f>
        <v>2018</v>
      </c>
      <c r="D165" s="2" t="s">
        <v>93</v>
      </c>
      <c r="E165" s="2" t="s">
        <v>41</v>
      </c>
      <c r="F165" s="2" t="s">
        <v>691</v>
      </c>
      <c r="G165">
        <v>112</v>
      </c>
      <c r="H165" s="2" t="str">
        <f>VLOOKUP(SupplierQuality[[#This Row],[MaterialID]],Table4[#All],2,0)</f>
        <v>Glass</v>
      </c>
      <c r="I165">
        <v>3</v>
      </c>
      <c r="J165" s="2" t="str">
        <f>_xlfn.XLOOKUP(SupplierQuality[[#This Row],[Defect Type ID]],Table5[ID],Table5[Defect Type],"Not found",0)</f>
        <v>Impact</v>
      </c>
      <c r="K165">
        <v>91</v>
      </c>
      <c r="L165" s="2" t="str">
        <f>_xlfn.XLOOKUP(SupplierQuality[[#This Row],[DefectID]],Table2[ID],Table2[Defect],"Not found",0)</f>
        <v>Contamination</v>
      </c>
      <c r="M165" s="3">
        <v>58476</v>
      </c>
      <c r="N165" s="3">
        <v>4923</v>
      </c>
      <c r="O165" s="6">
        <f>SupplierQuality[[#This Row],[Total Downtime Minutes]]/60</f>
        <v>82.05</v>
      </c>
      <c r="P165" s="4">
        <v>446</v>
      </c>
      <c r="Q165" s="4">
        <f>SupplierQuality[[#This Row],[Total Defect Qty]]*SupplierQuality[[#This Row],[Unit Price]]</f>
        <v>26080296</v>
      </c>
    </row>
    <row r="166" spans="1:17" x14ac:dyDescent="0.25">
      <c r="A166" s="1">
        <v>43123</v>
      </c>
      <c r="B166" s="5" t="str">
        <f>TEXT(SupplierQuality[[#This Row],[Date]],"mmm")</f>
        <v>Jan</v>
      </c>
      <c r="C166" s="5" t="str">
        <f>TEXT(SupplierQuality[[#This Row],[Date]],"yyyy")</f>
        <v>2018</v>
      </c>
      <c r="D166" s="2" t="s">
        <v>198</v>
      </c>
      <c r="E166" s="2" t="s">
        <v>64</v>
      </c>
      <c r="F166" s="2" t="s">
        <v>691</v>
      </c>
      <c r="G166">
        <v>127</v>
      </c>
      <c r="H166" s="2" t="str">
        <f>VLOOKUP(SupplierQuality[[#This Row],[MaterialID]],Table4[#All],2,0)</f>
        <v>Crates</v>
      </c>
      <c r="I166">
        <v>3</v>
      </c>
      <c r="J166" s="2" t="str">
        <f>_xlfn.XLOOKUP(SupplierQuality[[#This Row],[Defect Type ID]],Table5[ID],Table5[Defect Type],"Not found",0)</f>
        <v>Impact</v>
      </c>
      <c r="K166">
        <v>192</v>
      </c>
      <c r="L166" s="2" t="str">
        <f>_xlfn.XLOOKUP(SupplierQuality[[#This Row],[DefectID]],Table2[ID],Table2[Defect],"Not found",0)</f>
        <v>Open Caps</v>
      </c>
      <c r="M166" s="3">
        <v>55881</v>
      </c>
      <c r="N166" s="3">
        <v>1276</v>
      </c>
      <c r="O166" s="6">
        <f>SupplierQuality[[#This Row],[Total Downtime Minutes]]/60</f>
        <v>21.266666666666666</v>
      </c>
      <c r="P166" s="4">
        <v>621</v>
      </c>
      <c r="Q166" s="4">
        <f>SupplierQuality[[#This Row],[Total Defect Qty]]*SupplierQuality[[#This Row],[Unit Price]]</f>
        <v>34702101</v>
      </c>
    </row>
    <row r="167" spans="1:17" x14ac:dyDescent="0.25">
      <c r="A167" s="1">
        <v>43124</v>
      </c>
      <c r="B167" s="5" t="str">
        <f>TEXT(SupplierQuality[[#This Row],[Date]],"mmm")</f>
        <v>Jan</v>
      </c>
      <c r="C167" s="5" t="str">
        <f>TEXT(SupplierQuality[[#This Row],[Date]],"yyyy")</f>
        <v>2018</v>
      </c>
      <c r="D167" s="2" t="s">
        <v>211</v>
      </c>
      <c r="E167" s="2" t="s">
        <v>64</v>
      </c>
      <c r="F167" s="2" t="s">
        <v>42</v>
      </c>
      <c r="G167">
        <v>112</v>
      </c>
      <c r="H167" s="2" t="str">
        <f>VLOOKUP(SupplierQuality[[#This Row],[MaterialID]],Table4[#All],2,0)</f>
        <v>Glass</v>
      </c>
      <c r="I167">
        <v>1</v>
      </c>
      <c r="J167" s="2" t="str">
        <f>_xlfn.XLOOKUP(SupplierQuality[[#This Row],[Defect Type ID]],Table5[ID],Table5[Defect Type],"Not found",0)</f>
        <v>No Impact</v>
      </c>
      <c r="K167">
        <v>205</v>
      </c>
      <c r="L167" s="2" t="str">
        <f>_xlfn.XLOOKUP(SupplierQuality[[#This Row],[DefectID]],Table2[ID],Table2[Defect],"Not found",0)</f>
        <v>Wrong Consistency</v>
      </c>
      <c r="M167" s="3">
        <v>997060</v>
      </c>
      <c r="N167" s="3">
        <v>1603</v>
      </c>
      <c r="O167" s="6">
        <f>SupplierQuality[[#This Row],[Total Downtime Minutes]]/60</f>
        <v>26.716666666666665</v>
      </c>
      <c r="P167" s="4">
        <v>297</v>
      </c>
      <c r="Q167" s="4">
        <f>SupplierQuality[[#This Row],[Total Defect Qty]]*SupplierQuality[[#This Row],[Unit Price]]</f>
        <v>296126820</v>
      </c>
    </row>
    <row r="168" spans="1:17" x14ac:dyDescent="0.25">
      <c r="A168" s="1">
        <v>43124</v>
      </c>
      <c r="B168" s="5" t="str">
        <f>TEXT(SupplierQuality[[#This Row],[Date]],"mmm")</f>
        <v>Jan</v>
      </c>
      <c r="C168" s="5" t="str">
        <f>TEXT(SupplierQuality[[#This Row],[Date]],"yyyy")</f>
        <v>2018</v>
      </c>
      <c r="D168" s="2" t="s">
        <v>160</v>
      </c>
      <c r="E168" s="2" t="s">
        <v>19</v>
      </c>
      <c r="F168" s="2" t="s">
        <v>14</v>
      </c>
      <c r="G168">
        <v>132</v>
      </c>
      <c r="H168" s="2" t="str">
        <f>VLOOKUP(SupplierQuality[[#This Row],[MaterialID]],Table4[#All],2,0)</f>
        <v>Printed Materials</v>
      </c>
      <c r="I168">
        <v>1</v>
      </c>
      <c r="J168" s="2" t="str">
        <f>_xlfn.XLOOKUP(SupplierQuality[[#This Row],[Defect Type ID]],Table5[ID],Table5[Defect Type],"Not found",0)</f>
        <v>No Impact</v>
      </c>
      <c r="K168">
        <v>201</v>
      </c>
      <c r="L168" s="2" t="str">
        <f>_xlfn.XLOOKUP(SupplierQuality[[#This Row],[DefectID]],Table2[ID],Table2[Defect],"Not found",0)</f>
        <v>Wrong Print</v>
      </c>
      <c r="M168" s="3">
        <v>994369</v>
      </c>
      <c r="N168" s="3">
        <v>2018</v>
      </c>
      <c r="O168" s="6">
        <f>SupplierQuality[[#This Row],[Total Downtime Minutes]]/60</f>
        <v>33.633333333333333</v>
      </c>
      <c r="P168" s="4">
        <v>331</v>
      </c>
      <c r="Q168" s="4">
        <f>SupplierQuality[[#This Row],[Total Defect Qty]]*SupplierQuality[[#This Row],[Unit Price]]</f>
        <v>329136139</v>
      </c>
    </row>
    <row r="169" spans="1:17" x14ac:dyDescent="0.25">
      <c r="A169" s="1">
        <v>43124</v>
      </c>
      <c r="B169" s="5" t="str">
        <f>TEXT(SupplierQuality[[#This Row],[Date]],"mmm")</f>
        <v>Jan</v>
      </c>
      <c r="C169" s="5" t="str">
        <f>TEXT(SupplierQuality[[#This Row],[Date]],"yyyy")</f>
        <v>2018</v>
      </c>
      <c r="D169" s="2" t="s">
        <v>118</v>
      </c>
      <c r="E169" s="2" t="s">
        <v>74</v>
      </c>
      <c r="F169" s="2" t="s">
        <v>24</v>
      </c>
      <c r="G169">
        <v>132</v>
      </c>
      <c r="H169" s="2" t="str">
        <f>VLOOKUP(SupplierQuality[[#This Row],[MaterialID]],Table4[#All],2,0)</f>
        <v>Printed Materials</v>
      </c>
      <c r="I169">
        <v>3</v>
      </c>
      <c r="J169" s="2" t="str">
        <f>_xlfn.XLOOKUP(SupplierQuality[[#This Row],[Defect Type ID]],Table5[ID],Table5[Defect Type],"Not found",0)</f>
        <v>Impact</v>
      </c>
      <c r="K169">
        <v>145</v>
      </c>
      <c r="L169" s="2" t="str">
        <f>_xlfn.XLOOKUP(SupplierQuality[[#This Row],[DefectID]],Table2[ID],Table2[Defect],"Not found",0)</f>
        <v>Tape Wrong</v>
      </c>
      <c r="M169" s="3">
        <v>870063</v>
      </c>
      <c r="N169" s="3">
        <v>2054</v>
      </c>
      <c r="O169" s="6">
        <f>SupplierQuality[[#This Row],[Total Downtime Minutes]]/60</f>
        <v>34.233333333333334</v>
      </c>
      <c r="P169" s="4">
        <v>616</v>
      </c>
      <c r="Q169" s="4">
        <f>SupplierQuality[[#This Row],[Total Defect Qty]]*SupplierQuality[[#This Row],[Unit Price]]</f>
        <v>535958808</v>
      </c>
    </row>
    <row r="170" spans="1:17" x14ac:dyDescent="0.25">
      <c r="A170" s="1">
        <v>43124</v>
      </c>
      <c r="B170" s="5" t="str">
        <f>TEXT(SupplierQuality[[#This Row],[Date]],"mmm")</f>
        <v>Jan</v>
      </c>
      <c r="C170" s="5" t="str">
        <f>TEXT(SupplierQuality[[#This Row],[Date]],"yyyy")</f>
        <v>2018</v>
      </c>
      <c r="D170" s="2" t="s">
        <v>293</v>
      </c>
      <c r="E170" s="2" t="s">
        <v>47</v>
      </c>
      <c r="F170" s="2" t="s">
        <v>17</v>
      </c>
      <c r="G170">
        <v>127</v>
      </c>
      <c r="H170" s="2" t="str">
        <f>VLOOKUP(SupplierQuality[[#This Row],[MaterialID]],Table4[#All],2,0)</f>
        <v>Crates</v>
      </c>
      <c r="I170">
        <v>3</v>
      </c>
      <c r="J170" s="2" t="str">
        <f>_xlfn.XLOOKUP(SupplierQuality[[#This Row],[Defect Type ID]],Table5[ID],Table5[Defect Type],"Not found",0)</f>
        <v>Impact</v>
      </c>
      <c r="K170">
        <v>24</v>
      </c>
      <c r="L170" s="2" t="str">
        <f>_xlfn.XLOOKUP(SupplierQuality[[#This Row],[DefectID]],Table2[ID],Table2[Defect],"Not found",0)</f>
        <v>Not Cleaned</v>
      </c>
      <c r="M170" s="3">
        <v>651996</v>
      </c>
      <c r="N170" s="3">
        <v>2175</v>
      </c>
      <c r="O170" s="6">
        <f>SupplierQuality[[#This Row],[Total Downtime Minutes]]/60</f>
        <v>36.25</v>
      </c>
      <c r="P170" s="4">
        <v>421</v>
      </c>
      <c r="Q170" s="4">
        <f>SupplierQuality[[#This Row],[Total Defect Qty]]*SupplierQuality[[#This Row],[Unit Price]]</f>
        <v>274490316</v>
      </c>
    </row>
    <row r="171" spans="1:17" x14ac:dyDescent="0.25">
      <c r="A171" s="1">
        <v>43124</v>
      </c>
      <c r="B171" s="5" t="str">
        <f>TEXT(SupplierQuality[[#This Row],[Date]],"mmm")</f>
        <v>Jan</v>
      </c>
      <c r="C171" s="5" t="str">
        <f>TEXT(SupplierQuality[[#This Row],[Date]],"yyyy")</f>
        <v>2018</v>
      </c>
      <c r="D171" s="2" t="s">
        <v>252</v>
      </c>
      <c r="E171" s="2" t="s">
        <v>34</v>
      </c>
      <c r="F171" s="2" t="s">
        <v>24</v>
      </c>
      <c r="G171">
        <v>112</v>
      </c>
      <c r="H171" s="2" t="str">
        <f>VLOOKUP(SupplierQuality[[#This Row],[MaterialID]],Table4[#All],2,0)</f>
        <v>Glass</v>
      </c>
      <c r="I171">
        <v>3</v>
      </c>
      <c r="J171" s="2" t="str">
        <f>_xlfn.XLOOKUP(SupplierQuality[[#This Row],[Defect Type ID]],Table5[ID],Table5[Defect Type],"Not found",0)</f>
        <v>Impact</v>
      </c>
      <c r="K171">
        <v>117</v>
      </c>
      <c r="L171" s="2" t="str">
        <f>_xlfn.XLOOKUP(SupplierQuality[[#This Row],[DefectID]],Table2[ID],Table2[Defect],"Not found",0)</f>
        <v>Opened containers</v>
      </c>
      <c r="M171" s="3">
        <v>558303</v>
      </c>
      <c r="N171" s="3">
        <v>2331</v>
      </c>
      <c r="O171" s="6">
        <f>SupplierQuality[[#This Row],[Total Downtime Minutes]]/60</f>
        <v>38.85</v>
      </c>
      <c r="P171" s="4">
        <v>368</v>
      </c>
      <c r="Q171" s="4">
        <f>SupplierQuality[[#This Row],[Total Defect Qty]]*SupplierQuality[[#This Row],[Unit Price]]</f>
        <v>205455504</v>
      </c>
    </row>
    <row r="172" spans="1:17" x14ac:dyDescent="0.25">
      <c r="A172" s="1">
        <v>43124</v>
      </c>
      <c r="B172" s="5" t="str">
        <f>TEXT(SupplierQuality[[#This Row],[Date]],"mmm")</f>
        <v>Jan</v>
      </c>
      <c r="C172" s="5" t="str">
        <f>TEXT(SupplierQuality[[#This Row],[Date]],"yyyy")</f>
        <v>2018</v>
      </c>
      <c r="D172" s="2" t="s">
        <v>302</v>
      </c>
      <c r="E172" s="2" t="s">
        <v>49</v>
      </c>
      <c r="F172" s="2" t="s">
        <v>14</v>
      </c>
      <c r="G172">
        <v>120</v>
      </c>
      <c r="H172" s="2" t="str">
        <f>VLOOKUP(SupplierQuality[[#This Row],[MaterialID]],Table4[#All],2,0)</f>
        <v>Film</v>
      </c>
      <c r="I172">
        <v>2</v>
      </c>
      <c r="J172" s="2" t="str">
        <f>_xlfn.XLOOKUP(SupplierQuality[[#This Row],[Defect Type ID]],Table5[ID],Table5[Defect Type],"Not found",0)</f>
        <v>Rejected</v>
      </c>
      <c r="K172">
        <v>249</v>
      </c>
      <c r="L172" s="2" t="str">
        <f>_xlfn.XLOOKUP(SupplierQuality[[#This Row],[DefectID]],Table2[ID],Table2[Defect],"Not found",0)</f>
        <v>Excessive Lubricant</v>
      </c>
      <c r="M172" s="3">
        <v>516453</v>
      </c>
      <c r="N172" s="3">
        <v>1163</v>
      </c>
      <c r="O172" s="6">
        <f>SupplierQuality[[#This Row],[Total Downtime Minutes]]/60</f>
        <v>19.383333333333333</v>
      </c>
      <c r="P172" s="4">
        <v>587</v>
      </c>
      <c r="Q172" s="4">
        <f>SupplierQuality[[#This Row],[Total Defect Qty]]*SupplierQuality[[#This Row],[Unit Price]]</f>
        <v>303157911</v>
      </c>
    </row>
    <row r="173" spans="1:17" x14ac:dyDescent="0.25">
      <c r="A173" s="1">
        <v>43124</v>
      </c>
      <c r="B173" s="5" t="str">
        <f>TEXT(SupplierQuality[[#This Row],[Date]],"mmm")</f>
        <v>Jan</v>
      </c>
      <c r="C173" s="5" t="str">
        <f>TEXT(SupplierQuality[[#This Row],[Date]],"yyyy")</f>
        <v>2018</v>
      </c>
      <c r="D173" s="2" t="s">
        <v>141</v>
      </c>
      <c r="E173" s="2" t="s">
        <v>19</v>
      </c>
      <c r="F173" s="2" t="s">
        <v>14</v>
      </c>
      <c r="G173">
        <v>120</v>
      </c>
      <c r="H173" s="2" t="str">
        <f>VLOOKUP(SupplierQuality[[#This Row],[MaterialID]],Table4[#All],2,0)</f>
        <v>Film</v>
      </c>
      <c r="I173">
        <v>2</v>
      </c>
      <c r="J173" s="2" t="str">
        <f>_xlfn.XLOOKUP(SupplierQuality[[#This Row],[Defect Type ID]],Table5[ID],Table5[Defect Type],"Not found",0)</f>
        <v>Rejected</v>
      </c>
      <c r="K173">
        <v>87</v>
      </c>
      <c r="L173" s="2" t="str">
        <f>_xlfn.XLOOKUP(SupplierQuality[[#This Row],[DefectID]],Table2[ID],Table2[Defect],"Not found",0)</f>
        <v>Wrong Registration</v>
      </c>
      <c r="M173" s="3">
        <v>411816</v>
      </c>
      <c r="N173" s="3">
        <v>2163</v>
      </c>
      <c r="O173" s="6">
        <f>SupplierQuality[[#This Row],[Total Downtime Minutes]]/60</f>
        <v>36.049999999999997</v>
      </c>
      <c r="P173" s="4">
        <v>493</v>
      </c>
      <c r="Q173" s="4">
        <f>SupplierQuality[[#This Row],[Total Defect Qty]]*SupplierQuality[[#This Row],[Unit Price]]</f>
        <v>203025288</v>
      </c>
    </row>
    <row r="174" spans="1:17" x14ac:dyDescent="0.25">
      <c r="A174" s="1">
        <v>43124</v>
      </c>
      <c r="B174" s="5" t="str">
        <f>TEXT(SupplierQuality[[#This Row],[Date]],"mmm")</f>
        <v>Jan</v>
      </c>
      <c r="C174" s="5" t="str">
        <f>TEXT(SupplierQuality[[#This Row],[Date]],"yyyy")</f>
        <v>2018</v>
      </c>
      <c r="D174" s="2" t="s">
        <v>244</v>
      </c>
      <c r="E174" s="2" t="s">
        <v>107</v>
      </c>
      <c r="F174" s="2" t="s">
        <v>14</v>
      </c>
      <c r="G174">
        <v>131</v>
      </c>
      <c r="H174" s="2" t="str">
        <f>VLOOKUP(SupplierQuality[[#This Row],[MaterialID]],Table4[#All],2,0)</f>
        <v>Valves</v>
      </c>
      <c r="I174">
        <v>1</v>
      </c>
      <c r="J174" s="2" t="str">
        <f>_xlfn.XLOOKUP(SupplierQuality[[#This Row],[Defect Type ID]],Table5[ID],Table5[Defect Type],"Not found",0)</f>
        <v>No Impact</v>
      </c>
      <c r="K174">
        <v>140</v>
      </c>
      <c r="L174" s="2" t="str">
        <f>_xlfn.XLOOKUP(SupplierQuality[[#This Row],[DefectID]],Table2[ID],Table2[Defect],"Not found",0)</f>
        <v>No Liner</v>
      </c>
      <c r="M174" s="3">
        <v>374175</v>
      </c>
      <c r="N174" s="3">
        <v>95</v>
      </c>
      <c r="O174" s="6">
        <f>SupplierQuality[[#This Row],[Total Downtime Minutes]]/60</f>
        <v>1.5833333333333333</v>
      </c>
      <c r="P174" s="4">
        <v>560</v>
      </c>
      <c r="Q174" s="4">
        <f>SupplierQuality[[#This Row],[Total Defect Qty]]*SupplierQuality[[#This Row],[Unit Price]]</f>
        <v>209538000</v>
      </c>
    </row>
    <row r="175" spans="1:17" x14ac:dyDescent="0.25">
      <c r="A175" s="1">
        <v>43124</v>
      </c>
      <c r="B175" s="5" t="str">
        <f>TEXT(SupplierQuality[[#This Row],[Date]],"mmm")</f>
        <v>Jan</v>
      </c>
      <c r="C175" s="5" t="str">
        <f>TEXT(SupplierQuality[[#This Row],[Date]],"yyyy")</f>
        <v>2018</v>
      </c>
      <c r="D175" s="2" t="s">
        <v>46</v>
      </c>
      <c r="E175" s="2" t="s">
        <v>27</v>
      </c>
      <c r="F175" s="2" t="s">
        <v>24</v>
      </c>
      <c r="G175">
        <v>115</v>
      </c>
      <c r="H175" s="2" t="str">
        <f>VLOOKUP(SupplierQuality[[#This Row],[MaterialID]],Table4[#All],2,0)</f>
        <v>Controllers</v>
      </c>
      <c r="I175">
        <v>2</v>
      </c>
      <c r="J175" s="2" t="str">
        <f>_xlfn.XLOOKUP(SupplierQuality[[#This Row],[Defect Type ID]],Table5[ID],Table5[Defect Type],"Not found",0)</f>
        <v>Rejected</v>
      </c>
      <c r="K175">
        <v>94</v>
      </c>
      <c r="L175" s="2" t="str">
        <f>_xlfn.XLOOKUP(SupplierQuality[[#This Row],[DefectID]],Table2[ID],Table2[Defect],"Not found",0)</f>
        <v>Stones and Sand</v>
      </c>
      <c r="M175" s="3">
        <v>369280</v>
      </c>
      <c r="N175" s="3">
        <v>1525</v>
      </c>
      <c r="O175" s="6">
        <f>SupplierQuality[[#This Row],[Total Downtime Minutes]]/60</f>
        <v>25.416666666666668</v>
      </c>
      <c r="P175" s="4">
        <v>514</v>
      </c>
      <c r="Q175" s="4">
        <f>SupplierQuality[[#This Row],[Total Defect Qty]]*SupplierQuality[[#This Row],[Unit Price]]</f>
        <v>189809920</v>
      </c>
    </row>
    <row r="176" spans="1:17" x14ac:dyDescent="0.25">
      <c r="A176" s="1">
        <v>43124</v>
      </c>
      <c r="B176" s="5" t="str">
        <f>TEXT(SupplierQuality[[#This Row],[Date]],"mmm")</f>
        <v>Jan</v>
      </c>
      <c r="C176" s="5" t="str">
        <f>TEXT(SupplierQuality[[#This Row],[Date]],"yyyy")</f>
        <v>2018</v>
      </c>
      <c r="D176" s="2" t="s">
        <v>361</v>
      </c>
      <c r="E176" s="2" t="s">
        <v>38</v>
      </c>
      <c r="F176" s="2" t="s">
        <v>24</v>
      </c>
      <c r="G176">
        <v>126</v>
      </c>
      <c r="H176" s="2" t="str">
        <f>VLOOKUP(SupplierQuality[[#This Row],[MaterialID]],Table4[#All],2,0)</f>
        <v>Motors</v>
      </c>
      <c r="I176">
        <v>2</v>
      </c>
      <c r="J176" s="2" t="str">
        <f>_xlfn.XLOOKUP(SupplierQuality[[#This Row],[Defect Type ID]],Table5[ID],Table5[Defect Type],"Not found",0)</f>
        <v>Rejected</v>
      </c>
      <c r="K176">
        <v>147</v>
      </c>
      <c r="L176" s="2" t="str">
        <f>_xlfn.XLOOKUP(SupplierQuality[[#This Row],[DefectID]],Table2[ID],Table2[Defect],"Not found",0)</f>
        <v>Shallow Slots</v>
      </c>
      <c r="M176" s="3">
        <v>353579</v>
      </c>
      <c r="N176" s="3">
        <v>4428</v>
      </c>
      <c r="O176" s="6">
        <f>SupplierQuality[[#This Row],[Total Downtime Minutes]]/60</f>
        <v>73.8</v>
      </c>
      <c r="P176" s="4">
        <v>562</v>
      </c>
      <c r="Q176" s="4">
        <f>SupplierQuality[[#This Row],[Total Defect Qty]]*SupplierQuality[[#This Row],[Unit Price]]</f>
        <v>198711398</v>
      </c>
    </row>
    <row r="177" spans="1:17" x14ac:dyDescent="0.25">
      <c r="A177" s="1">
        <v>43124</v>
      </c>
      <c r="B177" s="5" t="str">
        <f>TEXT(SupplierQuality[[#This Row],[Date]],"mmm")</f>
        <v>Jan</v>
      </c>
      <c r="C177" s="5" t="str">
        <f>TEXT(SupplierQuality[[#This Row],[Date]],"yyyy")</f>
        <v>2018</v>
      </c>
      <c r="D177" s="2" t="s">
        <v>149</v>
      </c>
      <c r="E177" s="2" t="s">
        <v>30</v>
      </c>
      <c r="F177" s="2" t="s">
        <v>42</v>
      </c>
      <c r="G177">
        <v>122</v>
      </c>
      <c r="H177" s="2" t="str">
        <f>VLOOKUP(SupplierQuality[[#This Row],[MaterialID]],Table4[#All],2,0)</f>
        <v>Electrolytes</v>
      </c>
      <c r="I177">
        <v>1</v>
      </c>
      <c r="J177" s="2" t="str">
        <f>_xlfn.XLOOKUP(SupplierQuality[[#This Row],[Defect Type ID]],Table5[ID],Table5[Defect Type],"Not found",0)</f>
        <v>No Impact</v>
      </c>
      <c r="K177">
        <v>121</v>
      </c>
      <c r="L177" s="2" t="str">
        <f>_xlfn.XLOOKUP(SupplierQuality[[#This Row],[DefectID]],Table2[ID],Table2[Defect],"Not found",0)</f>
        <v>Odor</v>
      </c>
      <c r="M177" s="3">
        <v>240024</v>
      </c>
      <c r="N177" s="3">
        <v>1072</v>
      </c>
      <c r="O177" s="6">
        <f>SupplierQuality[[#This Row],[Total Downtime Minutes]]/60</f>
        <v>17.866666666666667</v>
      </c>
      <c r="P177" s="4">
        <v>574</v>
      </c>
      <c r="Q177" s="4">
        <f>SupplierQuality[[#This Row],[Total Defect Qty]]*SupplierQuality[[#This Row],[Unit Price]]</f>
        <v>137773776</v>
      </c>
    </row>
    <row r="178" spans="1:17" x14ac:dyDescent="0.25">
      <c r="A178" s="1">
        <v>43124</v>
      </c>
      <c r="B178" s="5" t="str">
        <f>TEXT(SupplierQuality[[#This Row],[Date]],"mmm")</f>
        <v>Jan</v>
      </c>
      <c r="C178" s="5" t="str">
        <f>TEXT(SupplierQuality[[#This Row],[Date]],"yyyy")</f>
        <v>2018</v>
      </c>
      <c r="D178" s="2" t="s">
        <v>313</v>
      </c>
      <c r="E178" s="2" t="s">
        <v>13</v>
      </c>
      <c r="F178" s="2" t="s">
        <v>24</v>
      </c>
      <c r="G178">
        <v>130</v>
      </c>
      <c r="H178" s="2" t="str">
        <f>VLOOKUP(SupplierQuality[[#This Row],[MaterialID]],Table4[#All],2,0)</f>
        <v>Packaging</v>
      </c>
      <c r="I178">
        <v>3</v>
      </c>
      <c r="J178" s="2" t="str">
        <f>_xlfn.XLOOKUP(SupplierQuality[[#This Row],[Defect Type ID]],Table5[ID],Table5[Defect Type],"Not found",0)</f>
        <v>Impact</v>
      </c>
      <c r="K178">
        <v>55</v>
      </c>
      <c r="L178" s="2" t="str">
        <f>_xlfn.XLOOKUP(SupplierQuality[[#This Row],[DefectID]],Table2[ID],Table2[Defect],"Not found",0)</f>
        <v>Wrong Fasteners</v>
      </c>
      <c r="M178" s="3">
        <v>122996</v>
      </c>
      <c r="N178" s="3">
        <v>1</v>
      </c>
      <c r="O178" s="6">
        <f>SupplierQuality[[#This Row],[Total Downtime Minutes]]/60</f>
        <v>1.6666666666666666E-2</v>
      </c>
      <c r="P178" s="4">
        <v>597</v>
      </c>
      <c r="Q178" s="4">
        <f>SupplierQuality[[#This Row],[Total Defect Qty]]*SupplierQuality[[#This Row],[Unit Price]]</f>
        <v>73428612</v>
      </c>
    </row>
    <row r="179" spans="1:17" x14ac:dyDescent="0.25">
      <c r="A179" s="1">
        <v>43124</v>
      </c>
      <c r="B179" s="5" t="str">
        <f>TEXT(SupplierQuality[[#This Row],[Date]],"mmm")</f>
        <v>Jan</v>
      </c>
      <c r="C179" s="5" t="str">
        <f>TEXT(SupplierQuality[[#This Row],[Date]],"yyyy")</f>
        <v>2018</v>
      </c>
      <c r="D179" s="2" t="s">
        <v>165</v>
      </c>
      <c r="E179" s="2" t="s">
        <v>47</v>
      </c>
      <c r="F179" s="2" t="s">
        <v>14</v>
      </c>
      <c r="G179">
        <v>114</v>
      </c>
      <c r="H179" s="2" t="str">
        <f>VLOOKUP(SupplierQuality[[#This Row],[MaterialID]],Table4[#All],2,0)</f>
        <v>Carton</v>
      </c>
      <c r="I179">
        <v>3</v>
      </c>
      <c r="J179" s="2" t="str">
        <f>_xlfn.XLOOKUP(SupplierQuality[[#This Row],[Defect Type ID]],Table5[ID],Table5[Defect Type],"Not found",0)</f>
        <v>Impact</v>
      </c>
      <c r="K179">
        <v>255</v>
      </c>
      <c r="L179" s="2" t="str">
        <f>_xlfn.XLOOKUP(SupplierQuality[[#This Row],[DefectID]],Table2[ID],Table2[Defect],"Not found",0)</f>
        <v>Components Stuck</v>
      </c>
      <c r="M179" s="3">
        <v>50782</v>
      </c>
      <c r="N179" s="3">
        <v>2301</v>
      </c>
      <c r="O179" s="6">
        <f>SupplierQuality[[#This Row],[Total Downtime Minutes]]/60</f>
        <v>38.35</v>
      </c>
      <c r="P179" s="4">
        <v>521</v>
      </c>
      <c r="Q179" s="4">
        <f>SupplierQuality[[#This Row],[Total Defect Qty]]*SupplierQuality[[#This Row],[Unit Price]]</f>
        <v>26457422</v>
      </c>
    </row>
    <row r="180" spans="1:17" x14ac:dyDescent="0.25">
      <c r="A180" s="1">
        <v>43124</v>
      </c>
      <c r="B180" s="5" t="str">
        <f>TEXT(SupplierQuality[[#This Row],[Date]],"mmm")</f>
        <v>Jan</v>
      </c>
      <c r="C180" s="5" t="str">
        <f>TEXT(SupplierQuality[[#This Row],[Date]],"yyyy")</f>
        <v>2018</v>
      </c>
      <c r="D180" s="2" t="s">
        <v>213</v>
      </c>
      <c r="E180" s="2" t="s">
        <v>23</v>
      </c>
      <c r="F180" s="2" t="s">
        <v>24</v>
      </c>
      <c r="G180">
        <v>117</v>
      </c>
      <c r="H180" s="2" t="str">
        <f>VLOOKUP(SupplierQuality[[#This Row],[MaterialID]],Table4[#All],2,0)</f>
        <v>Labels</v>
      </c>
      <c r="I180">
        <v>2</v>
      </c>
      <c r="J180" s="2" t="str">
        <f>_xlfn.XLOOKUP(SupplierQuality[[#This Row],[Defect Type ID]],Table5[ID],Table5[Defect Type],"Not found",0)</f>
        <v>Rejected</v>
      </c>
      <c r="K180">
        <v>92</v>
      </c>
      <c r="L180" s="2" t="str">
        <f>_xlfn.XLOOKUP(SupplierQuality[[#This Row],[DefectID]],Table2[ID],Table2[Defect],"Not found",0)</f>
        <v>No Adhesive</v>
      </c>
      <c r="M180" s="3">
        <v>6997</v>
      </c>
      <c r="N180" s="3">
        <v>953</v>
      </c>
      <c r="O180" s="6">
        <f>SupplierQuality[[#This Row],[Total Downtime Minutes]]/60</f>
        <v>15.883333333333333</v>
      </c>
      <c r="P180" s="4">
        <v>563</v>
      </c>
      <c r="Q180" s="4">
        <f>SupplierQuality[[#This Row],[Total Defect Qty]]*SupplierQuality[[#This Row],[Unit Price]]</f>
        <v>3939311</v>
      </c>
    </row>
    <row r="181" spans="1:17" x14ac:dyDescent="0.25">
      <c r="A181" s="1">
        <v>43125</v>
      </c>
      <c r="B181" s="5" t="str">
        <f>TEXT(SupplierQuality[[#This Row],[Date]],"mmm")</f>
        <v>Jan</v>
      </c>
      <c r="C181" s="5" t="str">
        <f>TEXT(SupplierQuality[[#This Row],[Date]],"yyyy")</f>
        <v>2018</v>
      </c>
      <c r="D181" s="2" t="s">
        <v>268</v>
      </c>
      <c r="E181" s="2" t="s">
        <v>19</v>
      </c>
      <c r="F181" s="2" t="s">
        <v>42</v>
      </c>
      <c r="G181">
        <v>129</v>
      </c>
      <c r="H181" s="2" t="str">
        <f>VLOOKUP(SupplierQuality[[#This Row],[MaterialID]],Table4[#All],2,0)</f>
        <v>Mechanicals</v>
      </c>
      <c r="I181">
        <v>2</v>
      </c>
      <c r="J181" s="2" t="str">
        <f>_xlfn.XLOOKUP(SupplierQuality[[#This Row],[Defect Type ID]],Table5[ID],Table5[Defect Type],"Not found",0)</f>
        <v>Rejected</v>
      </c>
      <c r="K181">
        <v>200</v>
      </c>
      <c r="L181" s="2" t="str">
        <f>_xlfn.XLOOKUP(SupplierQuality[[#This Row],[DefectID]],Table2[ID],Table2[Defect],"Not found",0)</f>
        <v>Split hinges</v>
      </c>
      <c r="M181" s="3">
        <v>737101</v>
      </c>
      <c r="N181" s="3">
        <v>3798</v>
      </c>
      <c r="O181" s="6">
        <f>SupplierQuality[[#This Row],[Total Downtime Minutes]]/60</f>
        <v>63.3</v>
      </c>
      <c r="P181" s="4">
        <v>457</v>
      </c>
      <c r="Q181" s="4">
        <f>SupplierQuality[[#This Row],[Total Defect Qty]]*SupplierQuality[[#This Row],[Unit Price]]</f>
        <v>336855157</v>
      </c>
    </row>
    <row r="182" spans="1:17" x14ac:dyDescent="0.25">
      <c r="A182" s="1">
        <v>43125</v>
      </c>
      <c r="B182" s="5" t="str">
        <f>TEXT(SupplierQuality[[#This Row],[Date]],"mmm")</f>
        <v>Jan</v>
      </c>
      <c r="C182" s="5" t="str">
        <f>TEXT(SupplierQuality[[#This Row],[Date]],"yyyy")</f>
        <v>2018</v>
      </c>
      <c r="D182" s="2" t="s">
        <v>239</v>
      </c>
      <c r="E182" s="2" t="s">
        <v>30</v>
      </c>
      <c r="F182" s="2" t="s">
        <v>14</v>
      </c>
      <c r="G182">
        <v>126</v>
      </c>
      <c r="H182" s="2" t="str">
        <f>VLOOKUP(SupplierQuality[[#This Row],[MaterialID]],Table4[#All],2,0)</f>
        <v>Motors</v>
      </c>
      <c r="I182">
        <v>3</v>
      </c>
      <c r="J182" s="2" t="str">
        <f>_xlfn.XLOOKUP(SupplierQuality[[#This Row],[Defect Type ID]],Table5[ID],Table5[Defect Type],"Not found",0)</f>
        <v>Impact</v>
      </c>
      <c r="K182">
        <v>119</v>
      </c>
      <c r="L182" s="2" t="str">
        <f>_xlfn.XLOOKUP(SupplierQuality[[#This Row],[DefectID]],Table2[ID],Table2[Defect],"Not found",0)</f>
        <v>Print Problems</v>
      </c>
      <c r="M182" s="3">
        <v>726604</v>
      </c>
      <c r="N182" s="3">
        <v>879</v>
      </c>
      <c r="O182" s="6">
        <f>SupplierQuality[[#This Row],[Total Downtime Minutes]]/60</f>
        <v>14.65</v>
      </c>
      <c r="P182" s="4">
        <v>438</v>
      </c>
      <c r="Q182" s="4">
        <f>SupplierQuality[[#This Row],[Total Defect Qty]]*SupplierQuality[[#This Row],[Unit Price]]</f>
        <v>318252552</v>
      </c>
    </row>
    <row r="183" spans="1:17" x14ac:dyDescent="0.25">
      <c r="A183" s="1">
        <v>43125</v>
      </c>
      <c r="B183" s="5" t="str">
        <f>TEXT(SupplierQuality[[#This Row],[Date]],"mmm")</f>
        <v>Jan</v>
      </c>
      <c r="C183" s="5" t="str">
        <f>TEXT(SupplierQuality[[#This Row],[Date]],"yyyy")</f>
        <v>2018</v>
      </c>
      <c r="D183" s="2" t="s">
        <v>106</v>
      </c>
      <c r="E183" s="2" t="s">
        <v>34</v>
      </c>
      <c r="F183" s="2" t="s">
        <v>14</v>
      </c>
      <c r="G183">
        <v>122</v>
      </c>
      <c r="H183" s="2" t="str">
        <f>VLOOKUP(SupplierQuality[[#This Row],[MaterialID]],Table4[#All],2,0)</f>
        <v>Electrolytes</v>
      </c>
      <c r="I183">
        <v>1</v>
      </c>
      <c r="J183" s="2" t="str">
        <f>_xlfn.XLOOKUP(SupplierQuality[[#This Row],[Defect Type ID]],Table5[ID],Table5[Defect Type],"Not found",0)</f>
        <v>No Impact</v>
      </c>
      <c r="K183">
        <v>105</v>
      </c>
      <c r="L183" s="2" t="str">
        <f>_xlfn.XLOOKUP(SupplierQuality[[#This Row],[DefectID]],Table2[ID],Table2[Defect],"Not found",0)</f>
        <v>Dimensions - Bad Finishing</v>
      </c>
      <c r="M183" s="3">
        <v>721750</v>
      </c>
      <c r="N183" s="3">
        <v>4868</v>
      </c>
      <c r="O183" s="6">
        <f>SupplierQuality[[#This Row],[Total Downtime Minutes]]/60</f>
        <v>81.13333333333334</v>
      </c>
      <c r="P183" s="4">
        <v>458</v>
      </c>
      <c r="Q183" s="4">
        <f>SupplierQuality[[#This Row],[Total Defect Qty]]*SupplierQuality[[#This Row],[Unit Price]]</f>
        <v>330561500</v>
      </c>
    </row>
    <row r="184" spans="1:17" x14ac:dyDescent="0.25">
      <c r="A184" s="1">
        <v>43125</v>
      </c>
      <c r="B184" s="5" t="str">
        <f>TEXT(SupplierQuality[[#This Row],[Date]],"mmm")</f>
        <v>Jan</v>
      </c>
      <c r="C184" s="5" t="str">
        <f>TEXT(SupplierQuality[[#This Row],[Date]],"yyyy")</f>
        <v>2018</v>
      </c>
      <c r="D184" s="2" t="s">
        <v>69</v>
      </c>
      <c r="E184" s="2" t="s">
        <v>16</v>
      </c>
      <c r="F184" s="2" t="s">
        <v>17</v>
      </c>
      <c r="G184">
        <v>115</v>
      </c>
      <c r="H184" s="2" t="str">
        <f>VLOOKUP(SupplierQuality[[#This Row],[MaterialID]],Table4[#All],2,0)</f>
        <v>Controllers</v>
      </c>
      <c r="I184">
        <v>2</v>
      </c>
      <c r="J184" s="2" t="str">
        <f>_xlfn.XLOOKUP(SupplierQuality[[#This Row],[Defect Type ID]],Table5[ID],Table5[Defect Type],"Not found",0)</f>
        <v>Rejected</v>
      </c>
      <c r="K184">
        <v>192</v>
      </c>
      <c r="L184" s="2" t="str">
        <f>_xlfn.XLOOKUP(SupplierQuality[[#This Row],[DefectID]],Table2[ID],Table2[Defect],"Not found",0)</f>
        <v>Open Caps</v>
      </c>
      <c r="M184" s="3">
        <v>666200</v>
      </c>
      <c r="N184" s="3">
        <v>3820</v>
      </c>
      <c r="O184" s="6">
        <f>SupplierQuality[[#This Row],[Total Downtime Minutes]]/60</f>
        <v>63.666666666666664</v>
      </c>
      <c r="P184" s="4">
        <v>448</v>
      </c>
      <c r="Q184" s="4">
        <f>SupplierQuality[[#This Row],[Total Defect Qty]]*SupplierQuality[[#This Row],[Unit Price]]</f>
        <v>298457600</v>
      </c>
    </row>
    <row r="185" spans="1:17" x14ac:dyDescent="0.25">
      <c r="A185" s="1">
        <v>43125</v>
      </c>
      <c r="B185" s="5" t="str">
        <f>TEXT(SupplierQuality[[#This Row],[Date]],"mmm")</f>
        <v>Jan</v>
      </c>
      <c r="C185" s="5" t="str">
        <f>TEXT(SupplierQuality[[#This Row],[Date]],"yyyy")</f>
        <v>2018</v>
      </c>
      <c r="D185" s="2" t="s">
        <v>197</v>
      </c>
      <c r="E185" s="2" t="s">
        <v>62</v>
      </c>
      <c r="F185" s="2" t="s">
        <v>75</v>
      </c>
      <c r="G185">
        <v>113</v>
      </c>
      <c r="H185" s="2" t="str">
        <f>VLOOKUP(SupplierQuality[[#This Row],[MaterialID]],Table4[#All],2,0)</f>
        <v>Raw Materials</v>
      </c>
      <c r="I185">
        <v>2</v>
      </c>
      <c r="J185" s="2" t="str">
        <f>_xlfn.XLOOKUP(SupplierQuality[[#This Row],[Defect Type ID]],Table5[ID],Table5[Defect Type],"Not found",0)</f>
        <v>Rejected</v>
      </c>
      <c r="K185">
        <v>260</v>
      </c>
      <c r="L185" s="2" t="str">
        <f>_xlfn.XLOOKUP(SupplierQuality[[#This Row],[DefectID]],Table2[ID],Table2[Defect],"Not found",0)</f>
        <v>Bulging Packaging</v>
      </c>
      <c r="M185" s="3">
        <v>437009</v>
      </c>
      <c r="N185" s="3">
        <v>617</v>
      </c>
      <c r="O185" s="6">
        <f>SupplierQuality[[#This Row],[Total Downtime Minutes]]/60</f>
        <v>10.283333333333333</v>
      </c>
      <c r="P185" s="4">
        <v>496</v>
      </c>
      <c r="Q185" s="4">
        <f>SupplierQuality[[#This Row],[Total Defect Qty]]*SupplierQuality[[#This Row],[Unit Price]]</f>
        <v>216756464</v>
      </c>
    </row>
    <row r="186" spans="1:17" x14ac:dyDescent="0.25">
      <c r="A186" s="1">
        <v>43125</v>
      </c>
      <c r="B186" s="5" t="str">
        <f>TEXT(SupplierQuality[[#This Row],[Date]],"mmm")</f>
        <v>Jan</v>
      </c>
      <c r="C186" s="5" t="str">
        <f>TEXT(SupplierQuality[[#This Row],[Date]],"yyyy")</f>
        <v>2018</v>
      </c>
      <c r="D186" s="2" t="s">
        <v>63</v>
      </c>
      <c r="E186" s="2" t="s">
        <v>119</v>
      </c>
      <c r="F186" s="2" t="s">
        <v>42</v>
      </c>
      <c r="G186">
        <v>112</v>
      </c>
      <c r="H186" s="2" t="str">
        <f>VLOOKUP(SupplierQuality[[#This Row],[MaterialID]],Table4[#All],2,0)</f>
        <v>Glass</v>
      </c>
      <c r="I186">
        <v>2</v>
      </c>
      <c r="J186" s="2" t="str">
        <f>_xlfn.XLOOKUP(SupplierQuality[[#This Row],[Defect Type ID]],Table5[ID],Table5[Defect Type],"Not found",0)</f>
        <v>Rejected</v>
      </c>
      <c r="K186">
        <v>189</v>
      </c>
      <c r="L186" s="2" t="str">
        <f>_xlfn.XLOOKUP(SupplierQuality[[#This Row],[DefectID]],Table2[ID],Table2[Defect],"Not found",0)</f>
        <v>Too Thin</v>
      </c>
      <c r="M186" s="3">
        <v>429853</v>
      </c>
      <c r="N186" s="3">
        <v>2691</v>
      </c>
      <c r="O186" s="6">
        <f>SupplierQuality[[#This Row],[Total Downtime Minutes]]/60</f>
        <v>44.85</v>
      </c>
      <c r="P186" s="4">
        <v>610</v>
      </c>
      <c r="Q186" s="4">
        <f>SupplierQuality[[#This Row],[Total Defect Qty]]*SupplierQuality[[#This Row],[Unit Price]]</f>
        <v>262210330</v>
      </c>
    </row>
    <row r="187" spans="1:17" x14ac:dyDescent="0.25">
      <c r="A187" s="1">
        <v>43125</v>
      </c>
      <c r="B187" s="5" t="str">
        <f>TEXT(SupplierQuality[[#This Row],[Date]],"mmm")</f>
        <v>Jan</v>
      </c>
      <c r="C187" s="5" t="str">
        <f>TEXT(SupplierQuality[[#This Row],[Date]],"yyyy")</f>
        <v>2018</v>
      </c>
      <c r="D187" s="2" t="s">
        <v>150</v>
      </c>
      <c r="E187" s="2" t="s">
        <v>62</v>
      </c>
      <c r="F187" s="2" t="s">
        <v>14</v>
      </c>
      <c r="G187">
        <v>121</v>
      </c>
      <c r="H187" s="2" t="str">
        <f>VLOOKUP(SupplierQuality[[#This Row],[MaterialID]],Table4[#All],2,0)</f>
        <v>Composites</v>
      </c>
      <c r="I187">
        <v>3</v>
      </c>
      <c r="J187" s="2" t="str">
        <f>_xlfn.XLOOKUP(SupplierQuality[[#This Row],[Defect Type ID]],Table5[ID],Table5[Defect Type],"Not found",0)</f>
        <v>Impact</v>
      </c>
      <c r="K187">
        <v>84</v>
      </c>
      <c r="L187" s="2" t="str">
        <f>_xlfn.XLOOKUP(SupplierQuality[[#This Row],[DefectID]],Table2[ID],Table2[Defect],"Not found",0)</f>
        <v>Weak Walls</v>
      </c>
      <c r="M187" s="3">
        <v>423315</v>
      </c>
      <c r="N187" s="3">
        <v>1680</v>
      </c>
      <c r="O187" s="6">
        <f>SupplierQuality[[#This Row],[Total Downtime Minutes]]/60</f>
        <v>28</v>
      </c>
      <c r="P187" s="4">
        <v>436</v>
      </c>
      <c r="Q187" s="4">
        <f>SupplierQuality[[#This Row],[Total Defect Qty]]*SupplierQuality[[#This Row],[Unit Price]]</f>
        <v>184565340</v>
      </c>
    </row>
    <row r="188" spans="1:17" x14ac:dyDescent="0.25">
      <c r="A188" s="1">
        <v>43125</v>
      </c>
      <c r="B188" s="5" t="str">
        <f>TEXT(SupplierQuality[[#This Row],[Date]],"mmm")</f>
        <v>Jan</v>
      </c>
      <c r="C188" s="5" t="str">
        <f>TEXT(SupplierQuality[[#This Row],[Date]],"yyyy")</f>
        <v>2018</v>
      </c>
      <c r="D188" s="2" t="s">
        <v>213</v>
      </c>
      <c r="E188" s="2" t="s">
        <v>49</v>
      </c>
      <c r="F188" s="2" t="s">
        <v>14</v>
      </c>
      <c r="G188">
        <v>128</v>
      </c>
      <c r="H188" s="2" t="str">
        <f>VLOOKUP(SupplierQuality[[#This Row],[MaterialID]],Table4[#All],2,0)</f>
        <v>Tape</v>
      </c>
      <c r="I188">
        <v>2</v>
      </c>
      <c r="J188" s="2" t="str">
        <f>_xlfn.XLOOKUP(SupplierQuality[[#This Row],[Defect Type ID]],Table5[ID],Table5[Defect Type],"Not found",0)</f>
        <v>Rejected</v>
      </c>
      <c r="K188">
        <v>9</v>
      </c>
      <c r="L188" s="2" t="str">
        <f>_xlfn.XLOOKUP(SupplierQuality[[#This Row],[DefectID]],Table2[ID],Table2[Defect],"Not found",0)</f>
        <v>Bad Seams</v>
      </c>
      <c r="M188" s="3">
        <v>396275</v>
      </c>
      <c r="N188" s="3">
        <v>857</v>
      </c>
      <c r="O188" s="6">
        <f>SupplierQuality[[#This Row],[Total Downtime Minutes]]/60</f>
        <v>14.283333333333333</v>
      </c>
      <c r="P188" s="4">
        <v>479</v>
      </c>
      <c r="Q188" s="4">
        <f>SupplierQuality[[#This Row],[Total Defect Qty]]*SupplierQuality[[#This Row],[Unit Price]]</f>
        <v>189815725</v>
      </c>
    </row>
    <row r="189" spans="1:17" x14ac:dyDescent="0.25">
      <c r="A189" s="1">
        <v>43125</v>
      </c>
      <c r="B189" s="5" t="str">
        <f>TEXT(SupplierQuality[[#This Row],[Date]],"mmm")</f>
        <v>Jan</v>
      </c>
      <c r="C189" s="5" t="str">
        <f>TEXT(SupplierQuality[[#This Row],[Date]],"yyyy")</f>
        <v>2018</v>
      </c>
      <c r="D189" s="2" t="s">
        <v>99</v>
      </c>
      <c r="E189" s="2" t="s">
        <v>107</v>
      </c>
      <c r="F189" s="2" t="s">
        <v>75</v>
      </c>
      <c r="G189">
        <v>127</v>
      </c>
      <c r="H189" s="2" t="str">
        <f>VLOOKUP(SupplierQuality[[#This Row],[MaterialID]],Table4[#All],2,0)</f>
        <v>Crates</v>
      </c>
      <c r="I189">
        <v>3</v>
      </c>
      <c r="J189" s="2" t="str">
        <f>_xlfn.XLOOKUP(SupplierQuality[[#This Row],[Defect Type ID]],Table5[ID],Table5[Defect Type],"Not found",0)</f>
        <v>Impact</v>
      </c>
      <c r="K189">
        <v>12</v>
      </c>
      <c r="L189" s="2" t="str">
        <f>_xlfn.XLOOKUP(SupplierQuality[[#This Row],[DefectID]],Table2[ID],Table2[Defect],"Not found",0)</f>
        <v>Integrity Failure</v>
      </c>
      <c r="M189" s="3">
        <v>364848</v>
      </c>
      <c r="N189" s="3">
        <v>2490</v>
      </c>
      <c r="O189" s="6">
        <f>SupplierQuality[[#This Row],[Total Downtime Minutes]]/60</f>
        <v>41.5</v>
      </c>
      <c r="P189" s="4">
        <v>591</v>
      </c>
      <c r="Q189" s="4">
        <f>SupplierQuality[[#This Row],[Total Defect Qty]]*SupplierQuality[[#This Row],[Unit Price]]</f>
        <v>215625168</v>
      </c>
    </row>
    <row r="190" spans="1:17" x14ac:dyDescent="0.25">
      <c r="A190" s="1">
        <v>43125</v>
      </c>
      <c r="B190" s="5" t="str">
        <f>TEXT(SupplierQuality[[#This Row],[Date]],"mmm")</f>
        <v>Jan</v>
      </c>
      <c r="C190" s="5" t="str">
        <f>TEXT(SupplierQuality[[#This Row],[Date]],"yyyy")</f>
        <v>2018</v>
      </c>
      <c r="D190" s="2" t="s">
        <v>82</v>
      </c>
      <c r="E190" s="2" t="s">
        <v>64</v>
      </c>
      <c r="F190" s="2" t="s">
        <v>75</v>
      </c>
      <c r="G190">
        <v>132</v>
      </c>
      <c r="H190" s="2" t="str">
        <f>VLOOKUP(SupplierQuality[[#This Row],[MaterialID]],Table4[#All],2,0)</f>
        <v>Printed Materials</v>
      </c>
      <c r="I190">
        <v>3</v>
      </c>
      <c r="J190" s="2" t="str">
        <f>_xlfn.XLOOKUP(SupplierQuality[[#This Row],[Defect Type ID]],Table5[ID],Table5[Defect Type],"Not found",0)</f>
        <v>Impact</v>
      </c>
      <c r="K190">
        <v>155</v>
      </c>
      <c r="L190" s="2" t="str">
        <f>_xlfn.XLOOKUP(SupplierQuality[[#This Row],[DefectID]],Table2[ID],Table2[Defect],"Not found",0)</f>
        <v>Wrong Specification</v>
      </c>
      <c r="M190" s="3">
        <v>342957</v>
      </c>
      <c r="N190" s="3">
        <v>1482</v>
      </c>
      <c r="O190" s="6">
        <f>SupplierQuality[[#This Row],[Total Downtime Minutes]]/60</f>
        <v>24.7</v>
      </c>
      <c r="P190" s="4">
        <v>480</v>
      </c>
      <c r="Q190" s="4">
        <f>SupplierQuality[[#This Row],[Total Defect Qty]]*SupplierQuality[[#This Row],[Unit Price]]</f>
        <v>164619360</v>
      </c>
    </row>
    <row r="191" spans="1:17" x14ac:dyDescent="0.25">
      <c r="A191" s="1">
        <v>43125</v>
      </c>
      <c r="B191" s="5" t="str">
        <f>TEXT(SupplierQuality[[#This Row],[Date]],"mmm")</f>
        <v>Jan</v>
      </c>
      <c r="C191" s="5" t="str">
        <f>TEXT(SupplierQuality[[#This Row],[Date]],"yyyy")</f>
        <v>2018</v>
      </c>
      <c r="D191" s="2" t="s">
        <v>275</v>
      </c>
      <c r="E191" s="2" t="s">
        <v>74</v>
      </c>
      <c r="F191" s="2" t="s">
        <v>14</v>
      </c>
      <c r="G191">
        <v>127</v>
      </c>
      <c r="H191" s="2" t="str">
        <f>VLOOKUP(SupplierQuality[[#This Row],[MaterialID]],Table4[#All],2,0)</f>
        <v>Crates</v>
      </c>
      <c r="I191">
        <v>3</v>
      </c>
      <c r="J191" s="2" t="str">
        <f>_xlfn.XLOOKUP(SupplierQuality[[#This Row],[Defect Type ID]],Table5[ID],Table5[Defect Type],"Not found",0)</f>
        <v>Impact</v>
      </c>
      <c r="K191">
        <v>168</v>
      </c>
      <c r="L191" s="2" t="str">
        <f>_xlfn.XLOOKUP(SupplierQuality[[#This Row],[DefectID]],Table2[ID],Table2[Defect],"Not found",0)</f>
        <v>Top Too Small</v>
      </c>
      <c r="M191" s="3">
        <v>335812</v>
      </c>
      <c r="N191" s="3">
        <v>1856</v>
      </c>
      <c r="O191" s="6">
        <f>SupplierQuality[[#This Row],[Total Downtime Minutes]]/60</f>
        <v>30.933333333333334</v>
      </c>
      <c r="P191" s="4">
        <v>538</v>
      </c>
      <c r="Q191" s="4">
        <f>SupplierQuality[[#This Row],[Total Defect Qty]]*SupplierQuality[[#This Row],[Unit Price]]</f>
        <v>180666856</v>
      </c>
    </row>
    <row r="192" spans="1:17" x14ac:dyDescent="0.25">
      <c r="A192" s="1">
        <v>43125</v>
      </c>
      <c r="B192" s="5" t="str">
        <f>TEXT(SupplierQuality[[#This Row],[Date]],"mmm")</f>
        <v>Jan</v>
      </c>
      <c r="C192" s="5" t="str">
        <f>TEXT(SupplierQuality[[#This Row],[Date]],"yyyy")</f>
        <v>2018</v>
      </c>
      <c r="D192" s="2" t="s">
        <v>276</v>
      </c>
      <c r="E192" s="2" t="s">
        <v>58</v>
      </c>
      <c r="F192" s="2" t="s">
        <v>14</v>
      </c>
      <c r="G192">
        <v>119</v>
      </c>
      <c r="H192" s="2" t="str">
        <f>VLOOKUP(SupplierQuality[[#This Row],[MaterialID]],Table4[#All],2,0)</f>
        <v>Batteries</v>
      </c>
      <c r="I192">
        <v>3</v>
      </c>
      <c r="J192" s="2" t="str">
        <f>_xlfn.XLOOKUP(SupplierQuality[[#This Row],[Defect Type ID]],Table5[ID],Table5[Defect Type],"Not found",0)</f>
        <v>Impact</v>
      </c>
      <c r="K192">
        <v>24</v>
      </c>
      <c r="L192" s="2" t="str">
        <f>_xlfn.XLOOKUP(SupplierQuality[[#This Row],[DefectID]],Table2[ID],Table2[Defect],"Not found",0)</f>
        <v>Not Cleaned</v>
      </c>
      <c r="M192" s="3">
        <v>302327</v>
      </c>
      <c r="N192" s="3">
        <v>1270</v>
      </c>
      <c r="O192" s="6">
        <f>SupplierQuality[[#This Row],[Total Downtime Minutes]]/60</f>
        <v>21.166666666666668</v>
      </c>
      <c r="P192" s="4">
        <v>417</v>
      </c>
      <c r="Q192" s="4">
        <f>SupplierQuality[[#This Row],[Total Defect Qty]]*SupplierQuality[[#This Row],[Unit Price]]</f>
        <v>126070359</v>
      </c>
    </row>
    <row r="193" spans="1:17" x14ac:dyDescent="0.25">
      <c r="A193" s="1">
        <v>43125</v>
      </c>
      <c r="B193" s="5" t="str">
        <f>TEXT(SupplierQuality[[#This Row],[Date]],"mmm")</f>
        <v>Jan</v>
      </c>
      <c r="C193" s="5" t="str">
        <f>TEXT(SupplierQuality[[#This Row],[Date]],"yyyy")</f>
        <v>2018</v>
      </c>
      <c r="D193" s="2" t="s">
        <v>213</v>
      </c>
      <c r="E193" s="2" t="s">
        <v>49</v>
      </c>
      <c r="F193" s="2" t="s">
        <v>14</v>
      </c>
      <c r="G193">
        <v>118</v>
      </c>
      <c r="H193" s="2" t="str">
        <f>VLOOKUP(SupplierQuality[[#This Row],[MaterialID]],Table4[#All],2,0)</f>
        <v>Corrugate</v>
      </c>
      <c r="I193">
        <v>1</v>
      </c>
      <c r="J193" s="2" t="str">
        <f>_xlfn.XLOOKUP(SupplierQuality[[#This Row],[Defect Type ID]],Table5[ID],Table5[Defect Type],"Not found",0)</f>
        <v>No Impact</v>
      </c>
      <c r="K193">
        <v>107</v>
      </c>
      <c r="L193" s="2" t="str">
        <f>_xlfn.XLOOKUP(SupplierQuality[[#This Row],[DefectID]],Table2[ID],Table2[Defect],"Not found",0)</f>
        <v>No Tight Seal</v>
      </c>
      <c r="M193" s="3">
        <v>297006</v>
      </c>
      <c r="N193" s="3">
        <v>368</v>
      </c>
      <c r="O193" s="6">
        <f>SupplierQuality[[#This Row],[Total Downtime Minutes]]/60</f>
        <v>6.1333333333333337</v>
      </c>
      <c r="P193" s="4">
        <v>318</v>
      </c>
      <c r="Q193" s="4">
        <f>SupplierQuality[[#This Row],[Total Defect Qty]]*SupplierQuality[[#This Row],[Unit Price]]</f>
        <v>94447908</v>
      </c>
    </row>
    <row r="194" spans="1:17" x14ac:dyDescent="0.25">
      <c r="A194" s="1">
        <v>43125</v>
      </c>
      <c r="B194" s="5" t="str">
        <f>TEXT(SupplierQuality[[#This Row],[Date]],"mmm")</f>
        <v>Jan</v>
      </c>
      <c r="C194" s="5" t="str">
        <f>TEXT(SupplierQuality[[#This Row],[Date]],"yyyy")</f>
        <v>2018</v>
      </c>
      <c r="D194" s="2" t="s">
        <v>43</v>
      </c>
      <c r="E194" s="2" t="s">
        <v>47</v>
      </c>
      <c r="F194" s="2" t="s">
        <v>14</v>
      </c>
      <c r="G194">
        <v>126</v>
      </c>
      <c r="H194" s="2" t="str">
        <f>VLOOKUP(SupplierQuality[[#This Row],[MaterialID]],Table4[#All],2,0)</f>
        <v>Motors</v>
      </c>
      <c r="I194">
        <v>3</v>
      </c>
      <c r="J194" s="2" t="str">
        <f>_xlfn.XLOOKUP(SupplierQuality[[#This Row],[Defect Type ID]],Table5[ID],Table5[Defect Type],"Not found",0)</f>
        <v>Impact</v>
      </c>
      <c r="K194">
        <v>177</v>
      </c>
      <c r="L194" s="2" t="str">
        <f>_xlfn.XLOOKUP(SupplierQuality[[#This Row],[DefectID]],Table2[ID],Table2[Defect],"Not found",0)</f>
        <v>Weak Bands</v>
      </c>
      <c r="M194" s="3">
        <v>296396</v>
      </c>
      <c r="N194" s="3">
        <v>3250</v>
      </c>
      <c r="O194" s="6">
        <f>SupplierQuality[[#This Row],[Total Downtime Minutes]]/60</f>
        <v>54.166666666666664</v>
      </c>
      <c r="P194" s="4">
        <v>496</v>
      </c>
      <c r="Q194" s="4">
        <f>SupplierQuality[[#This Row],[Total Defect Qty]]*SupplierQuality[[#This Row],[Unit Price]]</f>
        <v>147012416</v>
      </c>
    </row>
    <row r="195" spans="1:17" x14ac:dyDescent="0.25">
      <c r="A195" s="1">
        <v>43125</v>
      </c>
      <c r="B195" s="5" t="str">
        <f>TEXT(SupplierQuality[[#This Row],[Date]],"mmm")</f>
        <v>Jan</v>
      </c>
      <c r="C195" s="5" t="str">
        <f>TEXT(SupplierQuality[[#This Row],[Date]],"yyyy")</f>
        <v>2018</v>
      </c>
      <c r="D195" s="2" t="s">
        <v>201</v>
      </c>
      <c r="E195" s="2" t="s">
        <v>74</v>
      </c>
      <c r="F195" s="2" t="s">
        <v>17</v>
      </c>
      <c r="G195">
        <v>112</v>
      </c>
      <c r="H195" s="2" t="str">
        <f>VLOOKUP(SupplierQuality[[#This Row],[MaterialID]],Table4[#All],2,0)</f>
        <v>Glass</v>
      </c>
      <c r="I195">
        <v>2</v>
      </c>
      <c r="J195" s="2" t="str">
        <f>_xlfn.XLOOKUP(SupplierQuality[[#This Row],[Defect Type ID]],Table5[ID],Table5[Defect Type],"Not found",0)</f>
        <v>Rejected</v>
      </c>
      <c r="K195">
        <v>123</v>
      </c>
      <c r="L195" s="2" t="str">
        <f>_xlfn.XLOOKUP(SupplierQuality[[#This Row],[DefectID]],Table2[ID],Table2[Defect],"Not found",0)</f>
        <v>Sealed Together Externally</v>
      </c>
      <c r="M195" s="3">
        <v>55910</v>
      </c>
      <c r="N195" s="3">
        <v>3187</v>
      </c>
      <c r="O195" s="6">
        <f>SupplierQuality[[#This Row],[Total Downtime Minutes]]/60</f>
        <v>53.116666666666667</v>
      </c>
      <c r="P195" s="4">
        <v>318</v>
      </c>
      <c r="Q195" s="4">
        <f>SupplierQuality[[#This Row],[Total Defect Qty]]*SupplierQuality[[#This Row],[Unit Price]]</f>
        <v>17779380</v>
      </c>
    </row>
    <row r="196" spans="1:17" x14ac:dyDescent="0.25">
      <c r="A196" s="1">
        <v>43126</v>
      </c>
      <c r="B196" s="5" t="str">
        <f>TEXT(SupplierQuality[[#This Row],[Date]],"mmm")</f>
        <v>Jan</v>
      </c>
      <c r="C196" s="5" t="str">
        <f>TEXT(SupplierQuality[[#This Row],[Date]],"yyyy")</f>
        <v>2018</v>
      </c>
      <c r="D196" s="2" t="s">
        <v>148</v>
      </c>
      <c r="E196" s="2" t="s">
        <v>55</v>
      </c>
      <c r="F196" s="2" t="s">
        <v>17</v>
      </c>
      <c r="G196">
        <v>119</v>
      </c>
      <c r="H196" s="2" t="str">
        <f>VLOOKUP(SupplierQuality[[#This Row],[MaterialID]],Table4[#All],2,0)</f>
        <v>Batteries</v>
      </c>
      <c r="I196">
        <v>2</v>
      </c>
      <c r="J196" s="2" t="str">
        <f>_xlfn.XLOOKUP(SupplierQuality[[#This Row],[Defect Type ID]],Table5[ID],Table5[Defect Type],"Not found",0)</f>
        <v>Rejected</v>
      </c>
      <c r="K196">
        <v>150</v>
      </c>
      <c r="L196" s="2" t="str">
        <f>_xlfn.XLOOKUP(SupplierQuality[[#This Row],[DefectID]],Table2[ID],Table2[Defect],"Not found",0)</f>
        <v>Bad Bond</v>
      </c>
      <c r="M196" s="3">
        <v>995806</v>
      </c>
      <c r="N196" s="3">
        <v>1114</v>
      </c>
      <c r="O196" s="6">
        <f>SupplierQuality[[#This Row],[Total Downtime Minutes]]/60</f>
        <v>18.566666666666666</v>
      </c>
      <c r="P196" s="4">
        <v>296</v>
      </c>
      <c r="Q196" s="4">
        <f>SupplierQuality[[#This Row],[Total Defect Qty]]*SupplierQuality[[#This Row],[Unit Price]]</f>
        <v>294758576</v>
      </c>
    </row>
    <row r="197" spans="1:17" x14ac:dyDescent="0.25">
      <c r="A197" s="1">
        <v>43126</v>
      </c>
      <c r="B197" s="5" t="str">
        <f>TEXT(SupplierQuality[[#This Row],[Date]],"mmm")</f>
        <v>Jan</v>
      </c>
      <c r="C197" s="5" t="str">
        <f>TEXT(SupplierQuality[[#This Row],[Date]],"yyyy")</f>
        <v>2018</v>
      </c>
      <c r="D197" s="2" t="s">
        <v>152</v>
      </c>
      <c r="E197" s="2" t="s">
        <v>119</v>
      </c>
      <c r="F197" s="2" t="s">
        <v>17</v>
      </c>
      <c r="G197">
        <v>112</v>
      </c>
      <c r="H197" s="2" t="str">
        <f>VLOOKUP(SupplierQuality[[#This Row],[MaterialID]],Table4[#All],2,0)</f>
        <v>Glass</v>
      </c>
      <c r="I197">
        <v>2</v>
      </c>
      <c r="J197" s="2" t="str">
        <f>_xlfn.XLOOKUP(SupplierQuality[[#This Row],[Defect Type ID]],Table5[ID],Table5[Defect Type],"Not found",0)</f>
        <v>Rejected</v>
      </c>
      <c r="K197">
        <v>53</v>
      </c>
      <c r="L197" s="2" t="str">
        <f>_xlfn.XLOOKUP(SupplierQuality[[#This Row],[DefectID]],Table2[ID],Table2[Defect],"Not found",0)</f>
        <v>Incorrect Material</v>
      </c>
      <c r="M197" s="3">
        <v>906438</v>
      </c>
      <c r="N197" s="3">
        <v>2509</v>
      </c>
      <c r="O197" s="6">
        <f>SupplierQuality[[#This Row],[Total Downtime Minutes]]/60</f>
        <v>41.81666666666667</v>
      </c>
      <c r="P197" s="4">
        <v>523</v>
      </c>
      <c r="Q197" s="4">
        <f>SupplierQuality[[#This Row],[Total Defect Qty]]*SupplierQuality[[#This Row],[Unit Price]]</f>
        <v>474067074</v>
      </c>
    </row>
    <row r="198" spans="1:17" x14ac:dyDescent="0.25">
      <c r="A198" s="1">
        <v>43126</v>
      </c>
      <c r="B198" s="5" t="str">
        <f>TEXT(SupplierQuality[[#This Row],[Date]],"mmm")</f>
        <v>Jan</v>
      </c>
      <c r="C198" s="5" t="str">
        <f>TEXT(SupplierQuality[[#This Row],[Date]],"yyyy")</f>
        <v>2018</v>
      </c>
      <c r="D198" s="2" t="s">
        <v>178</v>
      </c>
      <c r="E198" s="2" t="s">
        <v>13</v>
      </c>
      <c r="F198" s="2" t="s">
        <v>17</v>
      </c>
      <c r="G198">
        <v>118</v>
      </c>
      <c r="H198" s="2" t="str">
        <f>VLOOKUP(SupplierQuality[[#This Row],[MaterialID]],Table4[#All],2,0)</f>
        <v>Corrugate</v>
      </c>
      <c r="I198">
        <v>1</v>
      </c>
      <c r="J198" s="2" t="str">
        <f>_xlfn.XLOOKUP(SupplierQuality[[#This Row],[Defect Type ID]],Table5[ID],Table5[Defect Type],"Not found",0)</f>
        <v>No Impact</v>
      </c>
      <c r="K198">
        <v>111</v>
      </c>
      <c r="L198" s="2" t="str">
        <f>_xlfn.XLOOKUP(SupplierQuality[[#This Row],[DefectID]],Table2[ID],Table2[Defect],"Not found",0)</f>
        <v>Insufficient Parts</v>
      </c>
      <c r="M198" s="3">
        <v>292321</v>
      </c>
      <c r="N198" s="3">
        <v>2679</v>
      </c>
      <c r="O198" s="6">
        <f>SupplierQuality[[#This Row],[Total Downtime Minutes]]/60</f>
        <v>44.65</v>
      </c>
      <c r="P198" s="4">
        <v>503</v>
      </c>
      <c r="Q198" s="4">
        <f>SupplierQuality[[#This Row],[Total Defect Qty]]*SupplierQuality[[#This Row],[Unit Price]]</f>
        <v>147037463</v>
      </c>
    </row>
    <row r="199" spans="1:17" x14ac:dyDescent="0.25">
      <c r="A199" s="1">
        <v>43126</v>
      </c>
      <c r="B199" s="5" t="str">
        <f>TEXT(SupplierQuality[[#This Row],[Date]],"mmm")</f>
        <v>Jan</v>
      </c>
      <c r="C199" s="5" t="str">
        <f>TEXT(SupplierQuality[[#This Row],[Date]],"yyyy")</f>
        <v>2018</v>
      </c>
      <c r="D199" s="2" t="s">
        <v>137</v>
      </c>
      <c r="E199" s="2" t="s">
        <v>36</v>
      </c>
      <c r="F199" s="2" t="s">
        <v>17</v>
      </c>
      <c r="G199">
        <v>132</v>
      </c>
      <c r="H199" s="2" t="str">
        <f>VLOOKUP(SupplierQuality[[#This Row],[MaterialID]],Table4[#All],2,0)</f>
        <v>Printed Materials</v>
      </c>
      <c r="I199">
        <v>3</v>
      </c>
      <c r="J199" s="2" t="str">
        <f>_xlfn.XLOOKUP(SupplierQuality[[#This Row],[Defect Type ID]],Table5[ID],Table5[Defect Type],"Not found",0)</f>
        <v>Impact</v>
      </c>
      <c r="K199">
        <v>159</v>
      </c>
      <c r="L199" s="2" t="str">
        <f>_xlfn.XLOOKUP(SupplierQuality[[#This Row],[DefectID]],Table2[ID],Table2[Defect],"Not found",0)</f>
        <v>No Insert</v>
      </c>
      <c r="M199" s="3">
        <v>93318</v>
      </c>
      <c r="N199" s="3">
        <v>4060</v>
      </c>
      <c r="O199" s="6">
        <f>SupplierQuality[[#This Row],[Total Downtime Minutes]]/60</f>
        <v>67.666666666666671</v>
      </c>
      <c r="P199" s="4">
        <v>630</v>
      </c>
      <c r="Q199" s="4">
        <f>SupplierQuality[[#This Row],[Total Defect Qty]]*SupplierQuality[[#This Row],[Unit Price]]</f>
        <v>58790340</v>
      </c>
    </row>
    <row r="200" spans="1:17" x14ac:dyDescent="0.25">
      <c r="A200" s="1">
        <v>43127</v>
      </c>
      <c r="B200" s="5" t="str">
        <f>TEXT(SupplierQuality[[#This Row],[Date]],"mmm")</f>
        <v>Jan</v>
      </c>
      <c r="C200" s="5" t="str">
        <f>TEXT(SupplierQuality[[#This Row],[Date]],"yyyy")</f>
        <v>2018</v>
      </c>
      <c r="D200" s="2" t="s">
        <v>152</v>
      </c>
      <c r="E200" s="2" t="s">
        <v>38</v>
      </c>
      <c r="F200" s="2" t="s">
        <v>24</v>
      </c>
      <c r="G200">
        <v>133</v>
      </c>
      <c r="H200" s="2" t="str">
        <f>VLOOKUP(SupplierQuality[[#This Row],[MaterialID]],Table4[#All],2,0)</f>
        <v>Wires</v>
      </c>
      <c r="I200">
        <v>3</v>
      </c>
      <c r="J200" s="2" t="str">
        <f>_xlfn.XLOOKUP(SupplierQuality[[#This Row],[Defect Type ID]],Table5[ID],Table5[Defect Type],"Not found",0)</f>
        <v>Impact</v>
      </c>
      <c r="K200">
        <v>96</v>
      </c>
      <c r="L200" s="2" t="str">
        <f>_xlfn.XLOOKUP(SupplierQuality[[#This Row],[DefectID]],Table2[ID],Table2[Defect],"Not found",0)</f>
        <v>Film Not Intact</v>
      </c>
      <c r="M200" s="3">
        <v>830724</v>
      </c>
      <c r="N200" s="3">
        <v>3073</v>
      </c>
      <c r="O200" s="6">
        <f>SupplierQuality[[#This Row],[Total Downtime Minutes]]/60</f>
        <v>51.216666666666669</v>
      </c>
      <c r="P200" s="4">
        <v>382</v>
      </c>
      <c r="Q200" s="4">
        <f>SupplierQuality[[#This Row],[Total Defect Qty]]*SupplierQuality[[#This Row],[Unit Price]]</f>
        <v>317336568</v>
      </c>
    </row>
    <row r="201" spans="1:17" x14ac:dyDescent="0.25">
      <c r="A201" s="1">
        <v>43128</v>
      </c>
      <c r="B201" s="5" t="str">
        <f>TEXT(SupplierQuality[[#This Row],[Date]],"mmm")</f>
        <v>Jan</v>
      </c>
      <c r="C201" s="5" t="str">
        <f>TEXT(SupplierQuality[[#This Row],[Date]],"yyyy")</f>
        <v>2018</v>
      </c>
      <c r="D201" s="2" t="s">
        <v>165</v>
      </c>
      <c r="E201" s="2" t="s">
        <v>13</v>
      </c>
      <c r="F201" s="2" t="s">
        <v>14</v>
      </c>
      <c r="G201">
        <v>127</v>
      </c>
      <c r="H201" s="2" t="str">
        <f>VLOOKUP(SupplierQuality[[#This Row],[MaterialID]],Table4[#All],2,0)</f>
        <v>Crates</v>
      </c>
      <c r="I201">
        <v>1</v>
      </c>
      <c r="J201" s="2" t="str">
        <f>_xlfn.XLOOKUP(SupplierQuality[[#This Row],[Defect Type ID]],Table5[ID],Table5[Defect Type],"Not found",0)</f>
        <v>No Impact</v>
      </c>
      <c r="K201">
        <v>190</v>
      </c>
      <c r="L201" s="2" t="str">
        <f>_xlfn.XLOOKUP(SupplierQuality[[#This Row],[DefectID]],Table2[ID],Table2[Defect],"Not found",0)</f>
        <v>Bad Distribution</v>
      </c>
      <c r="M201" s="3">
        <v>851001</v>
      </c>
      <c r="N201" s="3">
        <v>3230</v>
      </c>
      <c r="O201" s="6">
        <f>SupplierQuality[[#This Row],[Total Downtime Minutes]]/60</f>
        <v>53.833333333333336</v>
      </c>
      <c r="P201" s="4">
        <v>496</v>
      </c>
      <c r="Q201" s="4">
        <f>SupplierQuality[[#This Row],[Total Defect Qty]]*SupplierQuality[[#This Row],[Unit Price]]</f>
        <v>422096496</v>
      </c>
    </row>
    <row r="202" spans="1:17" x14ac:dyDescent="0.25">
      <c r="A202" s="1">
        <v>43128</v>
      </c>
      <c r="B202" s="5" t="str">
        <f>TEXT(SupplierQuality[[#This Row],[Date]],"mmm")</f>
        <v>Jan</v>
      </c>
      <c r="C202" s="5" t="str">
        <f>TEXT(SupplierQuality[[#This Row],[Date]],"yyyy")</f>
        <v>2018</v>
      </c>
      <c r="D202" s="2" t="s">
        <v>320</v>
      </c>
      <c r="E202" s="2" t="s">
        <v>60</v>
      </c>
      <c r="F202" s="2" t="s">
        <v>14</v>
      </c>
      <c r="G202">
        <v>113</v>
      </c>
      <c r="H202" s="2" t="str">
        <f>VLOOKUP(SupplierQuality[[#This Row],[MaterialID]],Table4[#All],2,0)</f>
        <v>Raw Materials</v>
      </c>
      <c r="I202">
        <v>1</v>
      </c>
      <c r="J202" s="2" t="str">
        <f>_xlfn.XLOOKUP(SupplierQuality[[#This Row],[Defect Type ID]],Table5[ID],Table5[Defect Type],"Not found",0)</f>
        <v>No Impact</v>
      </c>
      <c r="K202">
        <v>224</v>
      </c>
      <c r="L202" s="2" t="str">
        <f>_xlfn.XLOOKUP(SupplierQuality[[#This Row],[DefectID]],Table2[ID],Table2[Defect],"Not found",0)</f>
        <v>Excessive Glue</v>
      </c>
      <c r="M202" s="3">
        <v>582271</v>
      </c>
      <c r="N202" s="3">
        <v>2078</v>
      </c>
      <c r="O202" s="6">
        <f>SupplierQuality[[#This Row],[Total Downtime Minutes]]/60</f>
        <v>34.633333333333333</v>
      </c>
      <c r="P202" s="4">
        <v>617</v>
      </c>
      <c r="Q202" s="4">
        <f>SupplierQuality[[#This Row],[Total Defect Qty]]*SupplierQuality[[#This Row],[Unit Price]]</f>
        <v>359261207</v>
      </c>
    </row>
    <row r="203" spans="1:17" x14ac:dyDescent="0.25">
      <c r="A203" s="1">
        <v>43128</v>
      </c>
      <c r="B203" s="5" t="str">
        <f>TEXT(SupplierQuality[[#This Row],[Date]],"mmm")</f>
        <v>Jan</v>
      </c>
      <c r="C203" s="5" t="str">
        <f>TEXT(SupplierQuality[[#This Row],[Date]],"yyyy")</f>
        <v>2018</v>
      </c>
      <c r="D203" s="2" t="s">
        <v>102</v>
      </c>
      <c r="E203" s="2" t="s">
        <v>52</v>
      </c>
      <c r="F203" s="2" t="s">
        <v>14</v>
      </c>
      <c r="G203">
        <v>132</v>
      </c>
      <c r="H203" s="2" t="str">
        <f>VLOOKUP(SupplierQuality[[#This Row],[MaterialID]],Table4[#All],2,0)</f>
        <v>Printed Materials</v>
      </c>
      <c r="I203">
        <v>1</v>
      </c>
      <c r="J203" s="2" t="str">
        <f>_xlfn.XLOOKUP(SupplierQuality[[#This Row],[Defect Type ID]],Table5[ID],Table5[Defect Type],"Not found",0)</f>
        <v>No Impact</v>
      </c>
      <c r="K203">
        <v>93</v>
      </c>
      <c r="L203" s="2" t="str">
        <f>_xlfn.XLOOKUP(SupplierQuality[[#This Row],[DefectID]],Table2[ID],Table2[Defect],"Not found",0)</f>
        <v>Bowed/Warped</v>
      </c>
      <c r="M203" s="3">
        <v>530537</v>
      </c>
      <c r="N203" s="3">
        <v>4239</v>
      </c>
      <c r="O203" s="6">
        <f>SupplierQuality[[#This Row],[Total Downtime Minutes]]/60</f>
        <v>70.650000000000006</v>
      </c>
      <c r="P203" s="4">
        <v>644</v>
      </c>
      <c r="Q203" s="4">
        <f>SupplierQuality[[#This Row],[Total Defect Qty]]*SupplierQuality[[#This Row],[Unit Price]]</f>
        <v>341665828</v>
      </c>
    </row>
    <row r="204" spans="1:17" x14ac:dyDescent="0.25">
      <c r="A204" s="1">
        <v>43128</v>
      </c>
      <c r="B204" s="5" t="str">
        <f>TEXT(SupplierQuality[[#This Row],[Date]],"mmm")</f>
        <v>Jan</v>
      </c>
      <c r="C204" s="5" t="str">
        <f>TEXT(SupplierQuality[[#This Row],[Date]],"yyyy")</f>
        <v>2018</v>
      </c>
      <c r="D204" s="2" t="s">
        <v>286</v>
      </c>
      <c r="E204" s="2" t="s">
        <v>45</v>
      </c>
      <c r="F204" s="2" t="s">
        <v>14</v>
      </c>
      <c r="G204">
        <v>128</v>
      </c>
      <c r="H204" s="2" t="str">
        <f>VLOOKUP(SupplierQuality[[#This Row],[MaterialID]],Table4[#All],2,0)</f>
        <v>Tape</v>
      </c>
      <c r="I204">
        <v>2</v>
      </c>
      <c r="J204" s="2" t="str">
        <f>_xlfn.XLOOKUP(SupplierQuality[[#This Row],[Defect Type ID]],Table5[ID],Table5[Defect Type],"Not found",0)</f>
        <v>Rejected</v>
      </c>
      <c r="K204">
        <v>257</v>
      </c>
      <c r="L204" s="2" t="str">
        <f>_xlfn.XLOOKUP(SupplierQuality[[#This Row],[DefectID]],Table2[ID],Table2[Defect],"Not found",0)</f>
        <v>Bad Seal</v>
      </c>
      <c r="M204" s="3">
        <v>262740</v>
      </c>
      <c r="N204" s="3">
        <v>1954</v>
      </c>
      <c r="O204" s="6">
        <f>SupplierQuality[[#This Row],[Total Downtime Minutes]]/60</f>
        <v>32.56666666666667</v>
      </c>
      <c r="P204" s="4">
        <v>657</v>
      </c>
      <c r="Q204" s="4">
        <f>SupplierQuality[[#This Row],[Total Defect Qty]]*SupplierQuality[[#This Row],[Unit Price]]</f>
        <v>172620180</v>
      </c>
    </row>
    <row r="205" spans="1:17" x14ac:dyDescent="0.25">
      <c r="A205" s="1">
        <v>43128</v>
      </c>
      <c r="B205" s="5" t="str">
        <f>TEXT(SupplierQuality[[#This Row],[Date]],"mmm")</f>
        <v>Jan</v>
      </c>
      <c r="C205" s="5" t="str">
        <f>TEXT(SupplierQuality[[#This Row],[Date]],"yyyy")</f>
        <v>2018</v>
      </c>
      <c r="D205" s="2" t="s">
        <v>33</v>
      </c>
      <c r="E205" s="2" t="s">
        <v>21</v>
      </c>
      <c r="F205" s="2" t="s">
        <v>14</v>
      </c>
      <c r="G205">
        <v>122</v>
      </c>
      <c r="H205" s="2" t="str">
        <f>VLOOKUP(SupplierQuality[[#This Row],[MaterialID]],Table4[#All],2,0)</f>
        <v>Electrolytes</v>
      </c>
      <c r="I205">
        <v>1</v>
      </c>
      <c r="J205" s="2" t="str">
        <f>_xlfn.XLOOKUP(SupplierQuality[[#This Row],[Defect Type ID]],Table5[ID],Table5[Defect Type],"Not found",0)</f>
        <v>No Impact</v>
      </c>
      <c r="K205">
        <v>163</v>
      </c>
      <c r="L205" s="2" t="str">
        <f>_xlfn.XLOOKUP(SupplierQuality[[#This Row],[DefectID]],Table2[ID],Table2[Defect],"Not found",0)</f>
        <v>Bubbling</v>
      </c>
      <c r="M205" s="3">
        <v>209560</v>
      </c>
      <c r="N205" s="3">
        <v>1278</v>
      </c>
      <c r="O205" s="6">
        <f>SupplierQuality[[#This Row],[Total Downtime Minutes]]/60</f>
        <v>21.3</v>
      </c>
      <c r="P205" s="4">
        <v>465</v>
      </c>
      <c r="Q205" s="4">
        <f>SupplierQuality[[#This Row],[Total Defect Qty]]*SupplierQuality[[#This Row],[Unit Price]]</f>
        <v>97445400</v>
      </c>
    </row>
    <row r="206" spans="1:17" x14ac:dyDescent="0.25">
      <c r="A206" s="1">
        <v>43128</v>
      </c>
      <c r="B206" s="5" t="str">
        <f>TEXT(SupplierQuality[[#This Row],[Date]],"mmm")</f>
        <v>Jan</v>
      </c>
      <c r="C206" s="5" t="str">
        <f>TEXT(SupplierQuality[[#This Row],[Date]],"yyyy")</f>
        <v>2018</v>
      </c>
      <c r="D206" s="2" t="s">
        <v>323</v>
      </c>
      <c r="E206" s="2" t="s">
        <v>67</v>
      </c>
      <c r="F206" s="2" t="s">
        <v>14</v>
      </c>
      <c r="G206">
        <v>132</v>
      </c>
      <c r="H206" s="2" t="str">
        <f>VLOOKUP(SupplierQuality[[#This Row],[MaterialID]],Table4[#All],2,0)</f>
        <v>Printed Materials</v>
      </c>
      <c r="I206">
        <v>2</v>
      </c>
      <c r="J206" s="2" t="str">
        <f>_xlfn.XLOOKUP(SupplierQuality[[#This Row],[Defect Type ID]],Table5[ID],Table5[Defect Type],"Not found",0)</f>
        <v>Rejected</v>
      </c>
      <c r="K206">
        <v>79</v>
      </c>
      <c r="L206" s="2" t="str">
        <f>_xlfn.XLOOKUP(SupplierQuality[[#This Row],[DefectID]],Table2[ID],Table2[Defect],"Not found",0)</f>
        <v>Scratched Glass</v>
      </c>
      <c r="M206" s="3">
        <v>167522</v>
      </c>
      <c r="N206" s="3">
        <v>3834</v>
      </c>
      <c r="O206" s="6">
        <f>SupplierQuality[[#This Row],[Total Downtime Minutes]]/60</f>
        <v>63.9</v>
      </c>
      <c r="P206" s="4">
        <v>356</v>
      </c>
      <c r="Q206" s="4">
        <f>SupplierQuality[[#This Row],[Total Defect Qty]]*SupplierQuality[[#This Row],[Unit Price]]</f>
        <v>59637832</v>
      </c>
    </row>
    <row r="207" spans="1:17" x14ac:dyDescent="0.25">
      <c r="A207" s="1">
        <v>43128</v>
      </c>
      <c r="B207" s="5" t="str">
        <f>TEXT(SupplierQuality[[#This Row],[Date]],"mmm")</f>
        <v>Jan</v>
      </c>
      <c r="C207" s="5" t="str">
        <f>TEXT(SupplierQuality[[#This Row],[Date]],"yyyy")</f>
        <v>2018</v>
      </c>
      <c r="D207" s="2" t="s">
        <v>35</v>
      </c>
      <c r="E207" s="2" t="s">
        <v>52</v>
      </c>
      <c r="F207" s="2" t="s">
        <v>14</v>
      </c>
      <c r="G207">
        <v>117</v>
      </c>
      <c r="H207" s="2" t="str">
        <f>VLOOKUP(SupplierQuality[[#This Row],[MaterialID]],Table4[#All],2,0)</f>
        <v>Labels</v>
      </c>
      <c r="I207">
        <v>3</v>
      </c>
      <c r="J207" s="2" t="str">
        <f>_xlfn.XLOOKUP(SupplierQuality[[#This Row],[Defect Type ID]],Table5[ID],Table5[Defect Type],"Not found",0)</f>
        <v>Impact</v>
      </c>
      <c r="K207">
        <v>40</v>
      </c>
      <c r="L207" s="2" t="str">
        <f>_xlfn.XLOOKUP(SupplierQuality[[#This Row],[DefectID]],Table2[ID],Table2[Defect],"Not found",0)</f>
        <v>Wrong Spec Date</v>
      </c>
      <c r="M207" s="3">
        <v>121630</v>
      </c>
      <c r="N207" s="3">
        <v>2247</v>
      </c>
      <c r="O207" s="6">
        <f>SupplierQuality[[#This Row],[Total Downtime Minutes]]/60</f>
        <v>37.450000000000003</v>
      </c>
      <c r="P207" s="4">
        <v>676</v>
      </c>
      <c r="Q207" s="4">
        <f>SupplierQuality[[#This Row],[Total Defect Qty]]*SupplierQuality[[#This Row],[Unit Price]]</f>
        <v>82221880</v>
      </c>
    </row>
    <row r="208" spans="1:17" x14ac:dyDescent="0.25">
      <c r="A208" s="1">
        <v>43132</v>
      </c>
      <c r="B208" s="5" t="str">
        <f>TEXT(SupplierQuality[[#This Row],[Date]],"mmm")</f>
        <v>Feb</v>
      </c>
      <c r="C208" s="5" t="str">
        <f>TEXT(SupplierQuality[[#This Row],[Date]],"yyyy")</f>
        <v>2018</v>
      </c>
      <c r="D208" s="2" t="s">
        <v>91</v>
      </c>
      <c r="E208" s="2" t="s">
        <v>38</v>
      </c>
      <c r="F208" s="2" t="s">
        <v>14</v>
      </c>
      <c r="G208">
        <v>121</v>
      </c>
      <c r="H208" s="2" t="str">
        <f>VLOOKUP(SupplierQuality[[#This Row],[MaterialID]],Table4[#All],2,0)</f>
        <v>Composites</v>
      </c>
      <c r="I208">
        <v>3</v>
      </c>
      <c r="J208" s="2" t="str">
        <f>_xlfn.XLOOKUP(SupplierQuality[[#This Row],[Defect Type ID]],Table5[ID],Table5[Defect Type],"Not found",0)</f>
        <v>Impact</v>
      </c>
      <c r="K208">
        <v>54</v>
      </c>
      <c r="L208" s="2" t="str">
        <f>_xlfn.XLOOKUP(SupplierQuality[[#This Row],[DefectID]],Table2[ID],Table2[Defect],"Not found",0)</f>
        <v>Sealed Together Internally</v>
      </c>
      <c r="M208" s="3">
        <v>992275</v>
      </c>
      <c r="N208" s="3">
        <v>1020</v>
      </c>
      <c r="O208" s="6">
        <f>SupplierQuality[[#This Row],[Total Downtime Minutes]]/60</f>
        <v>17</v>
      </c>
      <c r="P208" s="4">
        <v>423</v>
      </c>
      <c r="Q208" s="4">
        <f>SupplierQuality[[#This Row],[Total Defect Qty]]*SupplierQuality[[#This Row],[Unit Price]]</f>
        <v>419732325</v>
      </c>
    </row>
    <row r="209" spans="1:17" x14ac:dyDescent="0.25">
      <c r="A209" s="1">
        <v>43132</v>
      </c>
      <c r="B209" s="5" t="str">
        <f>TEXT(SupplierQuality[[#This Row],[Date]],"mmm")</f>
        <v>Feb</v>
      </c>
      <c r="C209" s="5" t="str">
        <f>TEXT(SupplierQuality[[#This Row],[Date]],"yyyy")</f>
        <v>2018</v>
      </c>
      <c r="D209" s="2" t="s">
        <v>358</v>
      </c>
      <c r="E209" s="2" t="s">
        <v>107</v>
      </c>
      <c r="F209" s="2" t="s">
        <v>17</v>
      </c>
      <c r="G209">
        <v>119</v>
      </c>
      <c r="H209" s="2" t="str">
        <f>VLOOKUP(SupplierQuality[[#This Row],[MaterialID]],Table4[#All],2,0)</f>
        <v>Batteries</v>
      </c>
      <c r="I209">
        <v>2</v>
      </c>
      <c r="J209" s="2" t="str">
        <f>_xlfn.XLOOKUP(SupplierQuality[[#This Row],[Defect Type ID]],Table5[ID],Table5[Defect Type],"Not found",0)</f>
        <v>Rejected</v>
      </c>
      <c r="K209">
        <v>252</v>
      </c>
      <c r="L209" s="2" t="str">
        <f>_xlfn.XLOOKUP(SupplierQuality[[#This Row],[DefectID]],Table2[ID],Table2[Defect],"Not found",0)</f>
        <v>Raw Material</v>
      </c>
      <c r="M209" s="3">
        <v>910930</v>
      </c>
      <c r="N209" s="3">
        <v>4073</v>
      </c>
      <c r="O209" s="6">
        <f>SupplierQuality[[#This Row],[Total Downtime Minutes]]/60</f>
        <v>67.88333333333334</v>
      </c>
      <c r="P209" s="4">
        <v>549</v>
      </c>
      <c r="Q209" s="4">
        <f>SupplierQuality[[#This Row],[Total Defect Qty]]*SupplierQuality[[#This Row],[Unit Price]]</f>
        <v>500100570</v>
      </c>
    </row>
    <row r="210" spans="1:17" x14ac:dyDescent="0.25">
      <c r="A210" s="1">
        <v>43132</v>
      </c>
      <c r="B210" s="5" t="str">
        <f>TEXT(SupplierQuality[[#This Row],[Date]],"mmm")</f>
        <v>Feb</v>
      </c>
      <c r="C210" s="5" t="str">
        <f>TEXT(SupplierQuality[[#This Row],[Date]],"yyyy")</f>
        <v>2018</v>
      </c>
      <c r="D210" s="2" t="s">
        <v>29</v>
      </c>
      <c r="E210" s="2" t="s">
        <v>52</v>
      </c>
      <c r="F210" s="2" t="s">
        <v>14</v>
      </c>
      <c r="G210">
        <v>125</v>
      </c>
      <c r="H210" s="2" t="str">
        <f>VLOOKUP(SupplierQuality[[#This Row],[MaterialID]],Table4[#All],2,0)</f>
        <v>Hardware</v>
      </c>
      <c r="I210">
        <v>3</v>
      </c>
      <c r="J210" s="2" t="str">
        <f>_xlfn.XLOOKUP(SupplierQuality[[#This Row],[Defect Type ID]],Table5[ID],Table5[Defect Type],"Not found",0)</f>
        <v>Impact</v>
      </c>
      <c r="K210">
        <v>194</v>
      </c>
      <c r="L210" s="2" t="str">
        <f>_xlfn.XLOOKUP(SupplierQuality[[#This Row],[DefectID]],Table2[ID],Table2[Defect],"Not found",0)</f>
        <v>Double Labeling</v>
      </c>
      <c r="M210" s="3">
        <v>891180</v>
      </c>
      <c r="N210" s="3">
        <v>3066</v>
      </c>
      <c r="O210" s="6">
        <f>SupplierQuality[[#This Row],[Total Downtime Minutes]]/60</f>
        <v>51.1</v>
      </c>
      <c r="P210" s="4">
        <v>309</v>
      </c>
      <c r="Q210" s="4">
        <f>SupplierQuality[[#This Row],[Total Defect Qty]]*SupplierQuality[[#This Row],[Unit Price]]</f>
        <v>275374620</v>
      </c>
    </row>
    <row r="211" spans="1:17" x14ac:dyDescent="0.25">
      <c r="A211" s="1">
        <v>43132</v>
      </c>
      <c r="B211" s="5" t="str">
        <f>TEXT(SupplierQuality[[#This Row],[Date]],"mmm")</f>
        <v>Feb</v>
      </c>
      <c r="C211" s="5" t="str">
        <f>TEXT(SupplierQuality[[#This Row],[Date]],"yyyy")</f>
        <v>2018</v>
      </c>
      <c r="D211" s="2" t="s">
        <v>315</v>
      </c>
      <c r="E211" s="2" t="s">
        <v>16</v>
      </c>
      <c r="F211" s="2" t="s">
        <v>17</v>
      </c>
      <c r="G211">
        <v>121</v>
      </c>
      <c r="H211" s="2" t="str">
        <f>VLOOKUP(SupplierQuality[[#This Row],[MaterialID]],Table4[#All],2,0)</f>
        <v>Composites</v>
      </c>
      <c r="I211">
        <v>3</v>
      </c>
      <c r="J211" s="2" t="str">
        <f>_xlfn.XLOOKUP(SupplierQuality[[#This Row],[Defect Type ID]],Table5[ID],Table5[Defect Type],"Not found",0)</f>
        <v>Impact</v>
      </c>
      <c r="K211">
        <v>228</v>
      </c>
      <c r="L211" s="2" t="str">
        <f>_xlfn.XLOOKUP(SupplierQuality[[#This Row],[DefectID]],Table2[ID],Table2[Defect],"Not found",0)</f>
        <v>Container Out of Spec</v>
      </c>
      <c r="M211" s="3">
        <v>884250</v>
      </c>
      <c r="N211" s="3">
        <v>2038</v>
      </c>
      <c r="O211" s="6">
        <f>SupplierQuality[[#This Row],[Total Downtime Minutes]]/60</f>
        <v>33.966666666666669</v>
      </c>
      <c r="P211" s="4">
        <v>640</v>
      </c>
      <c r="Q211" s="4">
        <f>SupplierQuality[[#This Row],[Total Defect Qty]]*SupplierQuality[[#This Row],[Unit Price]]</f>
        <v>565920000</v>
      </c>
    </row>
    <row r="212" spans="1:17" x14ac:dyDescent="0.25">
      <c r="A212" s="1">
        <v>43132</v>
      </c>
      <c r="B212" s="5" t="str">
        <f>TEXT(SupplierQuality[[#This Row],[Date]],"mmm")</f>
        <v>Feb</v>
      </c>
      <c r="C212" s="5" t="str">
        <f>TEXT(SupplierQuality[[#This Row],[Date]],"yyyy")</f>
        <v>2018</v>
      </c>
      <c r="D212" s="2" t="s">
        <v>287</v>
      </c>
      <c r="E212" s="2" t="s">
        <v>49</v>
      </c>
      <c r="F212" s="2" t="s">
        <v>14</v>
      </c>
      <c r="G212">
        <v>132</v>
      </c>
      <c r="H212" s="2" t="str">
        <f>VLOOKUP(SupplierQuality[[#This Row],[MaterialID]],Table4[#All],2,0)</f>
        <v>Printed Materials</v>
      </c>
      <c r="I212">
        <v>3</v>
      </c>
      <c r="J212" s="2" t="str">
        <f>_xlfn.XLOOKUP(SupplierQuality[[#This Row],[Defect Type ID]],Table5[ID],Table5[Defect Type],"Not found",0)</f>
        <v>Impact</v>
      </c>
      <c r="K212">
        <v>241</v>
      </c>
      <c r="L212" s="2" t="str">
        <f>_xlfn.XLOOKUP(SupplierQuality[[#This Row],[DefectID]],Table2[ID],Table2[Defect],"Not found",0)</f>
        <v>Water Damage</v>
      </c>
      <c r="M212" s="3">
        <v>771526</v>
      </c>
      <c r="N212" s="3">
        <v>1727</v>
      </c>
      <c r="O212" s="6">
        <f>SupplierQuality[[#This Row],[Total Downtime Minutes]]/60</f>
        <v>28.783333333333335</v>
      </c>
      <c r="P212" s="4">
        <v>351</v>
      </c>
      <c r="Q212" s="4">
        <f>SupplierQuality[[#This Row],[Total Defect Qty]]*SupplierQuality[[#This Row],[Unit Price]]</f>
        <v>270805626</v>
      </c>
    </row>
    <row r="213" spans="1:17" x14ac:dyDescent="0.25">
      <c r="A213" s="1">
        <v>43132</v>
      </c>
      <c r="B213" s="5" t="str">
        <f>TEXT(SupplierQuality[[#This Row],[Date]],"mmm")</f>
        <v>Feb</v>
      </c>
      <c r="C213" s="5" t="str">
        <f>TEXT(SupplierQuality[[#This Row],[Date]],"yyyy")</f>
        <v>2018</v>
      </c>
      <c r="D213" s="2" t="s">
        <v>275</v>
      </c>
      <c r="E213" s="2" t="s">
        <v>32</v>
      </c>
      <c r="F213" s="2" t="s">
        <v>14</v>
      </c>
      <c r="G213">
        <v>122</v>
      </c>
      <c r="H213" s="2" t="str">
        <f>VLOOKUP(SupplierQuality[[#This Row],[MaterialID]],Table4[#All],2,0)</f>
        <v>Electrolytes</v>
      </c>
      <c r="I213">
        <v>3</v>
      </c>
      <c r="J213" s="2" t="str">
        <f>_xlfn.XLOOKUP(SupplierQuality[[#This Row],[Defect Type ID]],Table5[ID],Table5[Defect Type],"Not found",0)</f>
        <v>Impact</v>
      </c>
      <c r="K213">
        <v>215</v>
      </c>
      <c r="L213" s="2" t="str">
        <f>_xlfn.XLOOKUP(SupplierQuality[[#This Row],[DefectID]],Table2[ID],Table2[Defect],"Not found",0)</f>
        <v>No Torque</v>
      </c>
      <c r="M213" s="3">
        <v>720605</v>
      </c>
      <c r="N213" s="3">
        <v>4779</v>
      </c>
      <c r="O213" s="6">
        <f>SupplierQuality[[#This Row],[Total Downtime Minutes]]/60</f>
        <v>79.650000000000006</v>
      </c>
      <c r="P213" s="4">
        <v>353</v>
      </c>
      <c r="Q213" s="4">
        <f>SupplierQuality[[#This Row],[Total Defect Qty]]*SupplierQuality[[#This Row],[Unit Price]]</f>
        <v>254373565</v>
      </c>
    </row>
    <row r="214" spans="1:17" x14ac:dyDescent="0.25">
      <c r="A214" s="1">
        <v>43132</v>
      </c>
      <c r="B214" s="5" t="str">
        <f>TEXT(SupplierQuality[[#This Row],[Date]],"mmm")</f>
        <v>Feb</v>
      </c>
      <c r="C214" s="5" t="str">
        <f>TEXT(SupplierQuality[[#This Row],[Date]],"yyyy")</f>
        <v>2018</v>
      </c>
      <c r="D214" s="2" t="s">
        <v>235</v>
      </c>
      <c r="E214" s="2" t="s">
        <v>74</v>
      </c>
      <c r="F214" s="2" t="s">
        <v>14</v>
      </c>
      <c r="G214">
        <v>130</v>
      </c>
      <c r="H214" s="2" t="str">
        <f>VLOOKUP(SupplierQuality[[#This Row],[MaterialID]],Table4[#All],2,0)</f>
        <v>Packaging</v>
      </c>
      <c r="I214">
        <v>3</v>
      </c>
      <c r="J214" s="2" t="str">
        <f>_xlfn.XLOOKUP(SupplierQuality[[#This Row],[Defect Type ID]],Table5[ID],Table5[Defect Type],"Not found",0)</f>
        <v>Impact</v>
      </c>
      <c r="K214">
        <v>143</v>
      </c>
      <c r="L214" s="2" t="str">
        <f>_xlfn.XLOOKUP(SupplierQuality[[#This Row],[DefectID]],Table2[ID],Table2[Defect],"Not found",0)</f>
        <v>Bowed</v>
      </c>
      <c r="M214" s="3">
        <v>593443</v>
      </c>
      <c r="N214" s="3">
        <v>2537</v>
      </c>
      <c r="O214" s="6">
        <f>SupplierQuality[[#This Row],[Total Downtime Minutes]]/60</f>
        <v>42.283333333333331</v>
      </c>
      <c r="P214" s="4">
        <v>471</v>
      </c>
      <c r="Q214" s="4">
        <f>SupplierQuality[[#This Row],[Total Defect Qty]]*SupplierQuality[[#This Row],[Unit Price]]</f>
        <v>279511653</v>
      </c>
    </row>
    <row r="215" spans="1:17" x14ac:dyDescent="0.25">
      <c r="A215" s="1">
        <v>43132</v>
      </c>
      <c r="B215" s="5" t="str">
        <f>TEXT(SupplierQuality[[#This Row],[Date]],"mmm")</f>
        <v>Feb</v>
      </c>
      <c r="C215" s="5" t="str">
        <f>TEXT(SupplierQuality[[#This Row],[Date]],"yyyy")</f>
        <v>2018</v>
      </c>
      <c r="D215" s="2" t="s">
        <v>288</v>
      </c>
      <c r="E215" s="2" t="s">
        <v>23</v>
      </c>
      <c r="F215" s="2" t="s">
        <v>14</v>
      </c>
      <c r="G215">
        <v>125</v>
      </c>
      <c r="H215" s="2" t="str">
        <f>VLOOKUP(SupplierQuality[[#This Row],[MaterialID]],Table4[#All],2,0)</f>
        <v>Hardware</v>
      </c>
      <c r="I215">
        <v>2</v>
      </c>
      <c r="J215" s="2" t="str">
        <f>_xlfn.XLOOKUP(SupplierQuality[[#This Row],[Defect Type ID]],Table5[ID],Table5[Defect Type],"Not found",0)</f>
        <v>Rejected</v>
      </c>
      <c r="K215">
        <v>40</v>
      </c>
      <c r="L215" s="2" t="str">
        <f>_xlfn.XLOOKUP(SupplierQuality[[#This Row],[DefectID]],Table2[ID],Table2[Defect],"Not found",0)</f>
        <v>Wrong Spec Date</v>
      </c>
      <c r="M215" s="3">
        <v>567480</v>
      </c>
      <c r="N215" s="3">
        <v>4930</v>
      </c>
      <c r="O215" s="6">
        <f>SupplierQuality[[#This Row],[Total Downtime Minutes]]/60</f>
        <v>82.166666666666671</v>
      </c>
      <c r="P215" s="4">
        <v>669</v>
      </c>
      <c r="Q215" s="4">
        <f>SupplierQuality[[#This Row],[Total Defect Qty]]*SupplierQuality[[#This Row],[Unit Price]]</f>
        <v>379644120</v>
      </c>
    </row>
    <row r="216" spans="1:17" x14ac:dyDescent="0.25">
      <c r="A216" s="1">
        <v>43132</v>
      </c>
      <c r="B216" s="5" t="str">
        <f>TEXT(SupplierQuality[[#This Row],[Date]],"mmm")</f>
        <v>Feb</v>
      </c>
      <c r="C216" s="5" t="str">
        <f>TEXT(SupplierQuality[[#This Row],[Date]],"yyyy")</f>
        <v>2018</v>
      </c>
      <c r="D216" s="2" t="s">
        <v>253</v>
      </c>
      <c r="E216" s="2" t="s">
        <v>62</v>
      </c>
      <c r="F216" s="2" t="s">
        <v>14</v>
      </c>
      <c r="G216">
        <v>112</v>
      </c>
      <c r="H216" s="2" t="str">
        <f>VLOOKUP(SupplierQuality[[#This Row],[MaterialID]],Table4[#All],2,0)</f>
        <v>Glass</v>
      </c>
      <c r="I216">
        <v>3</v>
      </c>
      <c r="J216" s="2" t="str">
        <f>_xlfn.XLOOKUP(SupplierQuality[[#This Row],[Defect Type ID]],Table5[ID],Table5[Defect Type],"Not found",0)</f>
        <v>Impact</v>
      </c>
      <c r="K216">
        <v>101</v>
      </c>
      <c r="L216" s="2" t="str">
        <f>_xlfn.XLOOKUP(SupplierQuality[[#This Row],[DefectID]],Table2[ID],Table2[Defect],"Not found",0)</f>
        <v>No Print</v>
      </c>
      <c r="M216" s="3">
        <v>522795</v>
      </c>
      <c r="N216" s="3">
        <v>971</v>
      </c>
      <c r="O216" s="6">
        <f>SupplierQuality[[#This Row],[Total Downtime Minutes]]/60</f>
        <v>16.183333333333334</v>
      </c>
      <c r="P216" s="4">
        <v>525</v>
      </c>
      <c r="Q216" s="4">
        <f>SupplierQuality[[#This Row],[Total Defect Qty]]*SupplierQuality[[#This Row],[Unit Price]]</f>
        <v>274467375</v>
      </c>
    </row>
    <row r="217" spans="1:17" x14ac:dyDescent="0.25">
      <c r="A217" s="1">
        <v>43132</v>
      </c>
      <c r="B217" s="5" t="str">
        <f>TEXT(SupplierQuality[[#This Row],[Date]],"mmm")</f>
        <v>Feb</v>
      </c>
      <c r="C217" s="5" t="str">
        <f>TEXT(SupplierQuality[[#This Row],[Date]],"yyyy")</f>
        <v>2018</v>
      </c>
      <c r="D217" s="2" t="s">
        <v>236</v>
      </c>
      <c r="E217" s="2" t="s">
        <v>41</v>
      </c>
      <c r="F217" s="2" t="s">
        <v>14</v>
      </c>
      <c r="G217">
        <v>126</v>
      </c>
      <c r="H217" s="2" t="str">
        <f>VLOOKUP(SupplierQuality[[#This Row],[MaterialID]],Table4[#All],2,0)</f>
        <v>Motors</v>
      </c>
      <c r="I217">
        <v>1</v>
      </c>
      <c r="J217" s="2" t="str">
        <f>_xlfn.XLOOKUP(SupplierQuality[[#This Row],[Defect Type ID]],Table5[ID],Table5[Defect Type],"Not found",0)</f>
        <v>No Impact</v>
      </c>
      <c r="K217">
        <v>249</v>
      </c>
      <c r="L217" s="2" t="str">
        <f>_xlfn.XLOOKUP(SupplierQuality[[#This Row],[DefectID]],Table2[ID],Table2[Defect],"Not found",0)</f>
        <v>Excessive Lubricant</v>
      </c>
      <c r="M217" s="3">
        <v>507856</v>
      </c>
      <c r="N217" s="3">
        <v>1210</v>
      </c>
      <c r="O217" s="6">
        <f>SupplierQuality[[#This Row],[Total Downtime Minutes]]/60</f>
        <v>20.166666666666668</v>
      </c>
      <c r="P217" s="4">
        <v>279</v>
      </c>
      <c r="Q217" s="4">
        <f>SupplierQuality[[#This Row],[Total Defect Qty]]*SupplierQuality[[#This Row],[Unit Price]]</f>
        <v>141691824</v>
      </c>
    </row>
    <row r="218" spans="1:17" x14ac:dyDescent="0.25">
      <c r="A218" s="1">
        <v>43132</v>
      </c>
      <c r="B218" s="5" t="str">
        <f>TEXT(SupplierQuality[[#This Row],[Date]],"mmm")</f>
        <v>Feb</v>
      </c>
      <c r="C218" s="5" t="str">
        <f>TEXT(SupplierQuality[[#This Row],[Date]],"yyyy")</f>
        <v>2018</v>
      </c>
      <c r="D218" s="2" t="s">
        <v>212</v>
      </c>
      <c r="E218" s="2" t="s">
        <v>41</v>
      </c>
      <c r="F218" s="2" t="s">
        <v>14</v>
      </c>
      <c r="G218">
        <v>124</v>
      </c>
      <c r="H218" s="2" t="str">
        <f>VLOOKUP(SupplierQuality[[#This Row],[MaterialID]],Table4[#All],2,0)</f>
        <v>Drives</v>
      </c>
      <c r="I218">
        <v>2</v>
      </c>
      <c r="J218" s="2" t="str">
        <f>_xlfn.XLOOKUP(SupplierQuality[[#This Row],[Defect Type ID]],Table5[ID],Table5[Defect Type],"Not found",0)</f>
        <v>Rejected</v>
      </c>
      <c r="K218">
        <v>147</v>
      </c>
      <c r="L218" s="2" t="str">
        <f>_xlfn.XLOOKUP(SupplierQuality[[#This Row],[DefectID]],Table2[ID],Table2[Defect],"Not found",0)</f>
        <v>Shallow Slots</v>
      </c>
      <c r="M218" s="3">
        <v>198369</v>
      </c>
      <c r="N218" s="3">
        <v>2896</v>
      </c>
      <c r="O218" s="6">
        <f>SupplierQuality[[#This Row],[Total Downtime Minutes]]/60</f>
        <v>48.266666666666666</v>
      </c>
      <c r="P218" s="4">
        <v>361</v>
      </c>
      <c r="Q218" s="4">
        <f>SupplierQuality[[#This Row],[Total Defect Qty]]*SupplierQuality[[#This Row],[Unit Price]]</f>
        <v>71611209</v>
      </c>
    </row>
    <row r="219" spans="1:17" x14ac:dyDescent="0.25">
      <c r="A219" s="1">
        <v>43132</v>
      </c>
      <c r="B219" s="5" t="str">
        <f>TEXT(SupplierQuality[[#This Row],[Date]],"mmm")</f>
        <v>Feb</v>
      </c>
      <c r="C219" s="5" t="str">
        <f>TEXT(SupplierQuality[[#This Row],[Date]],"yyyy")</f>
        <v>2018</v>
      </c>
      <c r="D219" s="2" t="s">
        <v>216</v>
      </c>
      <c r="E219" s="2" t="s">
        <v>32</v>
      </c>
      <c r="F219" s="2" t="s">
        <v>14</v>
      </c>
      <c r="G219">
        <v>122</v>
      </c>
      <c r="H219" s="2" t="str">
        <f>VLOOKUP(SupplierQuality[[#This Row],[MaterialID]],Table4[#All],2,0)</f>
        <v>Electrolytes</v>
      </c>
      <c r="I219">
        <v>2</v>
      </c>
      <c r="J219" s="2" t="str">
        <f>_xlfn.XLOOKUP(SupplierQuality[[#This Row],[Defect Type ID]],Table5[ID],Table5[Defect Type],"Not found",0)</f>
        <v>Rejected</v>
      </c>
      <c r="K219">
        <v>111</v>
      </c>
      <c r="L219" s="2" t="str">
        <f>_xlfn.XLOOKUP(SupplierQuality[[#This Row],[DefectID]],Table2[ID],Table2[Defect],"Not found",0)</f>
        <v>Insufficient Parts</v>
      </c>
      <c r="M219" s="3">
        <v>180340</v>
      </c>
      <c r="N219" s="3">
        <v>1621</v>
      </c>
      <c r="O219" s="6">
        <f>SupplierQuality[[#This Row],[Total Downtime Minutes]]/60</f>
        <v>27.016666666666666</v>
      </c>
      <c r="P219" s="4">
        <v>676</v>
      </c>
      <c r="Q219" s="4">
        <f>SupplierQuality[[#This Row],[Total Defect Qty]]*SupplierQuality[[#This Row],[Unit Price]]</f>
        <v>121909840</v>
      </c>
    </row>
    <row r="220" spans="1:17" x14ac:dyDescent="0.25">
      <c r="A220" s="1">
        <v>43132</v>
      </c>
      <c r="B220" s="5" t="str">
        <f>TEXT(SupplierQuality[[#This Row],[Date]],"mmm")</f>
        <v>Feb</v>
      </c>
      <c r="C220" s="5" t="str">
        <f>TEXT(SupplierQuality[[#This Row],[Date]],"yyyy")</f>
        <v>2018</v>
      </c>
      <c r="D220" s="2" t="s">
        <v>103</v>
      </c>
      <c r="E220" s="2" t="s">
        <v>13</v>
      </c>
      <c r="F220" s="2" t="s">
        <v>17</v>
      </c>
      <c r="G220">
        <v>131</v>
      </c>
      <c r="H220" s="2" t="str">
        <f>VLOOKUP(SupplierQuality[[#This Row],[MaterialID]],Table4[#All],2,0)</f>
        <v>Valves</v>
      </c>
      <c r="I220">
        <v>3</v>
      </c>
      <c r="J220" s="2" t="str">
        <f>_xlfn.XLOOKUP(SupplierQuality[[#This Row],[Defect Type ID]],Table5[ID],Table5[Defect Type],"Not found",0)</f>
        <v>Impact</v>
      </c>
      <c r="K220">
        <v>184</v>
      </c>
      <c r="L220" s="2" t="str">
        <f>_xlfn.XLOOKUP(SupplierQuality[[#This Row],[DefectID]],Table2[ID],Table2[Defect],"Not found",0)</f>
        <v>Leaking Packaging</v>
      </c>
      <c r="M220" s="3">
        <v>28649</v>
      </c>
      <c r="N220" s="3">
        <v>2735</v>
      </c>
      <c r="O220" s="6">
        <f>SupplierQuality[[#This Row],[Total Downtime Minutes]]/60</f>
        <v>45.583333333333336</v>
      </c>
      <c r="P220" s="4">
        <v>563</v>
      </c>
      <c r="Q220" s="4">
        <f>SupplierQuality[[#This Row],[Total Defect Qty]]*SupplierQuality[[#This Row],[Unit Price]]</f>
        <v>16129387</v>
      </c>
    </row>
    <row r="221" spans="1:17" x14ac:dyDescent="0.25">
      <c r="A221" s="1">
        <v>43133</v>
      </c>
      <c r="B221" s="5" t="str">
        <f>TEXT(SupplierQuality[[#This Row],[Date]],"mmm")</f>
        <v>Feb</v>
      </c>
      <c r="C221" s="5" t="str">
        <f>TEXT(SupplierQuality[[#This Row],[Date]],"yyyy")</f>
        <v>2018</v>
      </c>
      <c r="D221" s="2" t="s">
        <v>233</v>
      </c>
      <c r="E221" s="2" t="s">
        <v>49</v>
      </c>
      <c r="F221" s="2" t="s">
        <v>691</v>
      </c>
      <c r="G221">
        <v>130</v>
      </c>
      <c r="H221" s="2" t="str">
        <f>VLOOKUP(SupplierQuality[[#This Row],[MaterialID]],Table4[#All],2,0)</f>
        <v>Packaging</v>
      </c>
      <c r="I221">
        <v>3</v>
      </c>
      <c r="J221" s="2" t="str">
        <f>_xlfn.XLOOKUP(SupplierQuality[[#This Row],[Defect Type ID]],Table5[ID],Table5[Defect Type],"Not found",0)</f>
        <v>Impact</v>
      </c>
      <c r="K221">
        <v>261</v>
      </c>
      <c r="L221" s="2" t="str">
        <f>_xlfn.XLOOKUP(SupplierQuality[[#This Row],[DefectID]],Table2[ID],Table2[Defect],"Not found",0)</f>
        <v>Infestation</v>
      </c>
      <c r="M221" s="3">
        <v>999023</v>
      </c>
      <c r="N221" s="3">
        <v>4977</v>
      </c>
      <c r="O221" s="6">
        <f>SupplierQuality[[#This Row],[Total Downtime Minutes]]/60</f>
        <v>82.95</v>
      </c>
      <c r="P221" s="4">
        <v>606</v>
      </c>
      <c r="Q221" s="4">
        <f>SupplierQuality[[#This Row],[Total Defect Qty]]*SupplierQuality[[#This Row],[Unit Price]]</f>
        <v>605407938</v>
      </c>
    </row>
    <row r="222" spans="1:17" x14ac:dyDescent="0.25">
      <c r="A222" s="1">
        <v>43133</v>
      </c>
      <c r="B222" s="5" t="str">
        <f>TEXT(SupplierQuality[[#This Row],[Date]],"mmm")</f>
        <v>Feb</v>
      </c>
      <c r="C222" s="5" t="str">
        <f>TEXT(SupplierQuality[[#This Row],[Date]],"yyyy")</f>
        <v>2018</v>
      </c>
      <c r="D222" s="2" t="s">
        <v>102</v>
      </c>
      <c r="E222" s="2" t="s">
        <v>60</v>
      </c>
      <c r="F222" s="2" t="s">
        <v>691</v>
      </c>
      <c r="G222">
        <v>124</v>
      </c>
      <c r="H222" s="2" t="str">
        <f>VLOOKUP(SupplierQuality[[#This Row],[MaterialID]],Table4[#All],2,0)</f>
        <v>Drives</v>
      </c>
      <c r="I222">
        <v>3</v>
      </c>
      <c r="J222" s="2" t="str">
        <f>_xlfn.XLOOKUP(SupplierQuality[[#This Row],[Defect Type ID]],Table5[ID],Table5[Defect Type],"Not found",0)</f>
        <v>Impact</v>
      </c>
      <c r="K222">
        <v>113</v>
      </c>
      <c r="L222" s="2" t="str">
        <f>_xlfn.XLOOKUP(SupplierQuality[[#This Row],[DefectID]],Table2[ID],Table2[Defect],"Not found",0)</f>
        <v>Packaging Integrity</v>
      </c>
      <c r="M222" s="3">
        <v>602224</v>
      </c>
      <c r="N222" s="3">
        <v>1981</v>
      </c>
      <c r="O222" s="6">
        <f>SupplierQuality[[#This Row],[Total Downtime Minutes]]/60</f>
        <v>33.016666666666666</v>
      </c>
      <c r="P222" s="4">
        <v>626</v>
      </c>
      <c r="Q222" s="4">
        <f>SupplierQuality[[#This Row],[Total Defect Qty]]*SupplierQuality[[#This Row],[Unit Price]]</f>
        <v>376992224</v>
      </c>
    </row>
    <row r="223" spans="1:17" x14ac:dyDescent="0.25">
      <c r="A223" s="1">
        <v>43133</v>
      </c>
      <c r="B223" s="5" t="str">
        <f>TEXT(SupplierQuality[[#This Row],[Date]],"mmm")</f>
        <v>Feb</v>
      </c>
      <c r="C223" s="5" t="str">
        <f>TEXT(SupplierQuality[[#This Row],[Date]],"yyyy")</f>
        <v>2018</v>
      </c>
      <c r="D223" s="2" t="s">
        <v>205</v>
      </c>
      <c r="E223" s="2" t="s">
        <v>13</v>
      </c>
      <c r="F223" s="2" t="s">
        <v>24</v>
      </c>
      <c r="G223">
        <v>116</v>
      </c>
      <c r="H223" s="2" t="str">
        <f>VLOOKUP(SupplierQuality[[#This Row],[MaterialID]],Table4[#All],2,0)</f>
        <v>Molds</v>
      </c>
      <c r="I223">
        <v>2</v>
      </c>
      <c r="J223" s="2" t="str">
        <f>_xlfn.XLOOKUP(SupplierQuality[[#This Row],[Defect Type ID]],Table5[ID],Table5[Defect Type],"Not found",0)</f>
        <v>Rejected</v>
      </c>
      <c r="K223">
        <v>121</v>
      </c>
      <c r="L223" s="2" t="str">
        <f>_xlfn.XLOOKUP(SupplierQuality[[#This Row],[DefectID]],Table2[ID],Table2[Defect],"Not found",0)</f>
        <v>Odor</v>
      </c>
      <c r="M223" s="3">
        <v>584499</v>
      </c>
      <c r="N223" s="3">
        <v>1681</v>
      </c>
      <c r="O223" s="6">
        <f>SupplierQuality[[#This Row],[Total Downtime Minutes]]/60</f>
        <v>28.016666666666666</v>
      </c>
      <c r="P223" s="4">
        <v>514</v>
      </c>
      <c r="Q223" s="4">
        <f>SupplierQuality[[#This Row],[Total Defect Qty]]*SupplierQuality[[#This Row],[Unit Price]]</f>
        <v>300432486</v>
      </c>
    </row>
    <row r="224" spans="1:17" x14ac:dyDescent="0.25">
      <c r="A224" s="1">
        <v>43133</v>
      </c>
      <c r="B224" s="5" t="str">
        <f>TEXT(SupplierQuality[[#This Row],[Date]],"mmm")</f>
        <v>Feb</v>
      </c>
      <c r="C224" s="5" t="str">
        <f>TEXT(SupplierQuality[[#This Row],[Date]],"yyyy")</f>
        <v>2018</v>
      </c>
      <c r="D224" s="2" t="s">
        <v>306</v>
      </c>
      <c r="E224" s="2" t="s">
        <v>13</v>
      </c>
      <c r="F224" s="2" t="s">
        <v>42</v>
      </c>
      <c r="G224">
        <v>118</v>
      </c>
      <c r="H224" s="2" t="str">
        <f>VLOOKUP(SupplierQuality[[#This Row],[MaterialID]],Table4[#All],2,0)</f>
        <v>Corrugate</v>
      </c>
      <c r="I224">
        <v>2</v>
      </c>
      <c r="J224" s="2" t="str">
        <f>_xlfn.XLOOKUP(SupplierQuality[[#This Row],[Defect Type ID]],Table5[ID],Table5[Defect Type],"Not found",0)</f>
        <v>Rejected</v>
      </c>
      <c r="K224">
        <v>63</v>
      </c>
      <c r="L224" s="2" t="str">
        <f>_xlfn.XLOOKUP(SupplierQuality[[#This Row],[DefectID]],Table2[ID],Table2[Defect],"Not found",0)</f>
        <v>Bad Finish</v>
      </c>
      <c r="M224" s="3">
        <v>530194</v>
      </c>
      <c r="N224" s="3">
        <v>2364</v>
      </c>
      <c r="O224" s="6">
        <f>SupplierQuality[[#This Row],[Total Downtime Minutes]]/60</f>
        <v>39.4</v>
      </c>
      <c r="P224" s="4">
        <v>305</v>
      </c>
      <c r="Q224" s="4">
        <f>SupplierQuality[[#This Row],[Total Defect Qty]]*SupplierQuality[[#This Row],[Unit Price]]</f>
        <v>161709170</v>
      </c>
    </row>
    <row r="225" spans="1:17" x14ac:dyDescent="0.25">
      <c r="A225" s="1">
        <v>43133</v>
      </c>
      <c r="B225" s="5" t="str">
        <f>TEXT(SupplierQuality[[#This Row],[Date]],"mmm")</f>
        <v>Feb</v>
      </c>
      <c r="C225" s="5" t="str">
        <f>TEXT(SupplierQuality[[#This Row],[Date]],"yyyy")</f>
        <v>2018</v>
      </c>
      <c r="D225" s="2" t="s">
        <v>82</v>
      </c>
      <c r="E225" s="2" t="s">
        <v>30</v>
      </c>
      <c r="F225" s="2" t="s">
        <v>24</v>
      </c>
      <c r="G225">
        <v>118</v>
      </c>
      <c r="H225" s="2" t="str">
        <f>VLOOKUP(SupplierQuality[[#This Row],[MaterialID]],Table4[#All],2,0)</f>
        <v>Corrugate</v>
      </c>
      <c r="I225">
        <v>1</v>
      </c>
      <c r="J225" s="2" t="str">
        <f>_xlfn.XLOOKUP(SupplierQuality[[#This Row],[Defect Type ID]],Table5[ID],Table5[Defect Type],"Not found",0)</f>
        <v>No Impact</v>
      </c>
      <c r="K225">
        <v>153</v>
      </c>
      <c r="L225" s="2" t="str">
        <f>_xlfn.XLOOKUP(SupplierQuality[[#This Row],[DefectID]],Table2[ID],Table2[Defect],"Not found",0)</f>
        <v>Over/Under Fill</v>
      </c>
      <c r="M225" s="3">
        <v>525172</v>
      </c>
      <c r="N225" s="3">
        <v>3233</v>
      </c>
      <c r="O225" s="6">
        <f>SupplierQuality[[#This Row],[Total Downtime Minutes]]/60</f>
        <v>53.883333333333333</v>
      </c>
      <c r="P225" s="4">
        <v>471</v>
      </c>
      <c r="Q225" s="4">
        <f>SupplierQuality[[#This Row],[Total Defect Qty]]*SupplierQuality[[#This Row],[Unit Price]]</f>
        <v>247356012</v>
      </c>
    </row>
    <row r="226" spans="1:17" x14ac:dyDescent="0.25">
      <c r="A226" s="1">
        <v>43133</v>
      </c>
      <c r="B226" s="5" t="str">
        <f>TEXT(SupplierQuality[[#This Row],[Date]],"mmm")</f>
        <v>Feb</v>
      </c>
      <c r="C226" s="5" t="str">
        <f>TEXT(SupplierQuality[[#This Row],[Date]],"yyyy")</f>
        <v>2018</v>
      </c>
      <c r="D226" s="2" t="s">
        <v>76</v>
      </c>
      <c r="E226" s="2" t="s">
        <v>58</v>
      </c>
      <c r="F226" s="2" t="s">
        <v>14</v>
      </c>
      <c r="G226">
        <v>112</v>
      </c>
      <c r="H226" s="2" t="str">
        <f>VLOOKUP(SupplierQuality[[#This Row],[MaterialID]],Table4[#All],2,0)</f>
        <v>Glass</v>
      </c>
      <c r="I226">
        <v>2</v>
      </c>
      <c r="J226" s="2" t="str">
        <f>_xlfn.XLOOKUP(SupplierQuality[[#This Row],[Defect Type ID]],Table5[ID],Table5[Defect Type],"Not found",0)</f>
        <v>Rejected</v>
      </c>
      <c r="K226">
        <v>119</v>
      </c>
      <c r="L226" s="2" t="str">
        <f>_xlfn.XLOOKUP(SupplierQuality[[#This Row],[DefectID]],Table2[ID],Table2[Defect],"Not found",0)</f>
        <v>Print Problems</v>
      </c>
      <c r="M226" s="3">
        <v>474204</v>
      </c>
      <c r="N226" s="3">
        <v>1288</v>
      </c>
      <c r="O226" s="6">
        <f>SupplierQuality[[#This Row],[Total Downtime Minutes]]/60</f>
        <v>21.466666666666665</v>
      </c>
      <c r="P226" s="4">
        <v>554</v>
      </c>
      <c r="Q226" s="4">
        <f>SupplierQuality[[#This Row],[Total Defect Qty]]*SupplierQuality[[#This Row],[Unit Price]]</f>
        <v>262709016</v>
      </c>
    </row>
    <row r="227" spans="1:17" x14ac:dyDescent="0.25">
      <c r="A227" s="1">
        <v>43133</v>
      </c>
      <c r="B227" s="5" t="str">
        <f>TEXT(SupplierQuality[[#This Row],[Date]],"mmm")</f>
        <v>Feb</v>
      </c>
      <c r="C227" s="5" t="str">
        <f>TEXT(SupplierQuality[[#This Row],[Date]],"yyyy")</f>
        <v>2018</v>
      </c>
      <c r="D227" s="2" t="s">
        <v>313</v>
      </c>
      <c r="E227" s="2" t="s">
        <v>58</v>
      </c>
      <c r="F227" s="2" t="s">
        <v>14</v>
      </c>
      <c r="G227">
        <v>120</v>
      </c>
      <c r="H227" s="2" t="str">
        <f>VLOOKUP(SupplierQuality[[#This Row],[MaterialID]],Table4[#All],2,0)</f>
        <v>Film</v>
      </c>
      <c r="I227">
        <v>2</v>
      </c>
      <c r="J227" s="2" t="str">
        <f>_xlfn.XLOOKUP(SupplierQuality[[#This Row],[Defect Type ID]],Table5[ID],Table5[Defect Type],"Not found",0)</f>
        <v>Rejected</v>
      </c>
      <c r="K227">
        <v>195</v>
      </c>
      <c r="L227" s="2" t="str">
        <f>_xlfn.XLOOKUP(SupplierQuality[[#This Row],[DefectID]],Table2[ID],Table2[Defect],"Not found",0)</f>
        <v>Crooked</v>
      </c>
      <c r="M227" s="3">
        <v>422634</v>
      </c>
      <c r="N227" s="3">
        <v>4063</v>
      </c>
      <c r="O227" s="6">
        <f>SupplierQuality[[#This Row],[Total Downtime Minutes]]/60</f>
        <v>67.716666666666669</v>
      </c>
      <c r="P227" s="4">
        <v>688</v>
      </c>
      <c r="Q227" s="4">
        <f>SupplierQuality[[#This Row],[Total Defect Qty]]*SupplierQuality[[#This Row],[Unit Price]]</f>
        <v>290772192</v>
      </c>
    </row>
    <row r="228" spans="1:17" x14ac:dyDescent="0.25">
      <c r="A228" s="1">
        <v>43133</v>
      </c>
      <c r="B228" s="5" t="str">
        <f>TEXT(SupplierQuality[[#This Row],[Date]],"mmm")</f>
        <v>Feb</v>
      </c>
      <c r="C228" s="5" t="str">
        <f>TEXT(SupplierQuality[[#This Row],[Date]],"yyyy")</f>
        <v>2018</v>
      </c>
      <c r="D228" s="2" t="s">
        <v>79</v>
      </c>
      <c r="E228" s="2" t="s">
        <v>71</v>
      </c>
      <c r="F228" s="2" t="s">
        <v>24</v>
      </c>
      <c r="G228">
        <v>119</v>
      </c>
      <c r="H228" s="2" t="str">
        <f>VLOOKUP(SupplierQuality[[#This Row],[MaterialID]],Table4[#All],2,0)</f>
        <v>Batteries</v>
      </c>
      <c r="I228">
        <v>3</v>
      </c>
      <c r="J228" s="2" t="str">
        <f>_xlfn.XLOOKUP(SupplierQuality[[#This Row],[Defect Type ID]],Table5[ID],Table5[Defect Type],"Not found",0)</f>
        <v>Impact</v>
      </c>
      <c r="K228">
        <v>164</v>
      </c>
      <c r="L228" s="2" t="str">
        <f>_xlfn.XLOOKUP(SupplierQuality[[#This Row],[DefectID]],Table2[ID],Table2[Defect],"Not found",0)</f>
        <v>Foreign Objects</v>
      </c>
      <c r="M228" s="3">
        <v>359690</v>
      </c>
      <c r="N228" s="3">
        <v>195</v>
      </c>
      <c r="O228" s="6">
        <f>SupplierQuality[[#This Row],[Total Downtime Minutes]]/60</f>
        <v>3.25</v>
      </c>
      <c r="P228" s="4">
        <v>414</v>
      </c>
      <c r="Q228" s="4">
        <f>SupplierQuality[[#This Row],[Total Defect Qty]]*SupplierQuality[[#This Row],[Unit Price]]</f>
        <v>148911660</v>
      </c>
    </row>
    <row r="229" spans="1:17" x14ac:dyDescent="0.25">
      <c r="A229" s="1">
        <v>43133</v>
      </c>
      <c r="B229" s="5" t="str">
        <f>TEXT(SupplierQuality[[#This Row],[Date]],"mmm")</f>
        <v>Feb</v>
      </c>
      <c r="C229" s="5" t="str">
        <f>TEXT(SupplierQuality[[#This Row],[Date]],"yyyy")</f>
        <v>2018</v>
      </c>
      <c r="D229" s="2" t="s">
        <v>295</v>
      </c>
      <c r="E229" s="2" t="s">
        <v>104</v>
      </c>
      <c r="F229" s="2" t="s">
        <v>691</v>
      </c>
      <c r="G229">
        <v>125</v>
      </c>
      <c r="H229" s="2" t="str">
        <f>VLOOKUP(SupplierQuality[[#This Row],[MaterialID]],Table4[#All],2,0)</f>
        <v>Hardware</v>
      </c>
      <c r="I229">
        <v>3</v>
      </c>
      <c r="J229" s="2" t="str">
        <f>_xlfn.XLOOKUP(SupplierQuality[[#This Row],[Defect Type ID]],Table5[ID],Table5[Defect Type],"Not found",0)</f>
        <v>Impact</v>
      </c>
      <c r="K229">
        <v>252</v>
      </c>
      <c r="L229" s="2" t="str">
        <f>_xlfn.XLOOKUP(SupplierQuality[[#This Row],[DefectID]],Table2[ID],Table2[Defect],"Not found",0)</f>
        <v>Raw Material</v>
      </c>
      <c r="M229" s="3">
        <v>202862</v>
      </c>
      <c r="N229" s="3">
        <v>3856</v>
      </c>
      <c r="O229" s="6">
        <f>SupplierQuality[[#This Row],[Total Downtime Minutes]]/60</f>
        <v>64.266666666666666</v>
      </c>
      <c r="P229" s="4">
        <v>457</v>
      </c>
      <c r="Q229" s="4">
        <f>SupplierQuality[[#This Row],[Total Defect Qty]]*SupplierQuality[[#This Row],[Unit Price]]</f>
        <v>92707934</v>
      </c>
    </row>
    <row r="230" spans="1:17" x14ac:dyDescent="0.25">
      <c r="A230" s="1">
        <v>43133</v>
      </c>
      <c r="B230" s="5" t="str">
        <f>TEXT(SupplierQuality[[#This Row],[Date]],"mmm")</f>
        <v>Feb</v>
      </c>
      <c r="C230" s="5" t="str">
        <f>TEXT(SupplierQuality[[#This Row],[Date]],"yyyy")</f>
        <v>2018</v>
      </c>
      <c r="D230" s="2" t="s">
        <v>110</v>
      </c>
      <c r="E230" s="2" t="s">
        <v>32</v>
      </c>
      <c r="F230" s="2" t="s">
        <v>14</v>
      </c>
      <c r="G230">
        <v>117</v>
      </c>
      <c r="H230" s="2" t="str">
        <f>VLOOKUP(SupplierQuality[[#This Row],[MaterialID]],Table4[#All],2,0)</f>
        <v>Labels</v>
      </c>
      <c r="I230">
        <v>3</v>
      </c>
      <c r="J230" s="2" t="str">
        <f>_xlfn.XLOOKUP(SupplierQuality[[#This Row],[Defect Type ID]],Table5[ID],Table5[Defect Type],"Not found",0)</f>
        <v>Impact</v>
      </c>
      <c r="K230">
        <v>72</v>
      </c>
      <c r="L230" s="2" t="str">
        <f>_xlfn.XLOOKUP(SupplierQuality[[#This Row],[DefectID]],Table2[ID],Table2[Defect],"Not found",0)</f>
        <v>Wrong Label</v>
      </c>
      <c r="M230" s="3">
        <v>155824</v>
      </c>
      <c r="N230" s="3">
        <v>2554</v>
      </c>
      <c r="O230" s="6">
        <f>SupplierQuality[[#This Row],[Total Downtime Minutes]]/60</f>
        <v>42.56666666666667</v>
      </c>
      <c r="P230" s="4">
        <v>363</v>
      </c>
      <c r="Q230" s="4">
        <f>SupplierQuality[[#This Row],[Total Defect Qty]]*SupplierQuality[[#This Row],[Unit Price]]</f>
        <v>56564112</v>
      </c>
    </row>
    <row r="231" spans="1:17" x14ac:dyDescent="0.25">
      <c r="A231" s="1">
        <v>43134</v>
      </c>
      <c r="B231" s="5" t="str">
        <f>TEXT(SupplierQuality[[#This Row],[Date]],"mmm")</f>
        <v>Feb</v>
      </c>
      <c r="C231" s="5" t="str">
        <f>TEXT(SupplierQuality[[#This Row],[Date]],"yyyy")</f>
        <v>2018</v>
      </c>
      <c r="D231" s="2" t="s">
        <v>326</v>
      </c>
      <c r="E231" s="2" t="s">
        <v>64</v>
      </c>
      <c r="F231" s="2" t="s">
        <v>14</v>
      </c>
      <c r="G231">
        <v>116</v>
      </c>
      <c r="H231" s="2" t="str">
        <f>VLOOKUP(SupplierQuality[[#This Row],[MaterialID]],Table4[#All],2,0)</f>
        <v>Molds</v>
      </c>
      <c r="I231">
        <v>3</v>
      </c>
      <c r="J231" s="2" t="str">
        <f>_xlfn.XLOOKUP(SupplierQuality[[#This Row],[Defect Type ID]],Table5[ID],Table5[Defect Type],"Not found",0)</f>
        <v>Impact</v>
      </c>
      <c r="K231">
        <v>3</v>
      </c>
      <c r="L231" s="2" t="str">
        <f>_xlfn.XLOOKUP(SupplierQuality[[#This Row],[DefectID]],Table2[ID],Table2[Defect],"Not found",0)</f>
        <v>Dirty</v>
      </c>
      <c r="M231" s="3">
        <v>674091</v>
      </c>
      <c r="N231" s="3">
        <v>4639</v>
      </c>
      <c r="O231" s="6">
        <f>SupplierQuality[[#This Row],[Total Downtime Minutes]]/60</f>
        <v>77.316666666666663</v>
      </c>
      <c r="P231" s="4">
        <v>352</v>
      </c>
      <c r="Q231" s="4">
        <f>SupplierQuality[[#This Row],[Total Defect Qty]]*SupplierQuality[[#This Row],[Unit Price]]</f>
        <v>237280032</v>
      </c>
    </row>
    <row r="232" spans="1:17" x14ac:dyDescent="0.25">
      <c r="A232" s="1">
        <v>43134</v>
      </c>
      <c r="B232" s="5" t="str">
        <f>TEXT(SupplierQuality[[#This Row],[Date]],"mmm")</f>
        <v>Feb</v>
      </c>
      <c r="C232" s="5" t="str">
        <f>TEXT(SupplierQuality[[#This Row],[Date]],"yyyy")</f>
        <v>2018</v>
      </c>
      <c r="D232" s="2" t="s">
        <v>185</v>
      </c>
      <c r="E232" s="2" t="s">
        <v>60</v>
      </c>
      <c r="F232" s="2" t="s">
        <v>17</v>
      </c>
      <c r="G232">
        <v>130</v>
      </c>
      <c r="H232" s="2" t="str">
        <f>VLOOKUP(SupplierQuality[[#This Row],[MaterialID]],Table4[#All],2,0)</f>
        <v>Packaging</v>
      </c>
      <c r="I232">
        <v>3</v>
      </c>
      <c r="J232" s="2" t="str">
        <f>_xlfn.XLOOKUP(SupplierQuality[[#This Row],[Defect Type ID]],Table5[ID],Table5[Defect Type],"Not found",0)</f>
        <v>Impact</v>
      </c>
      <c r="K232">
        <v>245</v>
      </c>
      <c r="L232" s="2" t="str">
        <f>_xlfn.XLOOKUP(SupplierQuality[[#This Row],[DefectID]],Table2[ID],Table2[Defect],"Not found",0)</f>
        <v>Roll Pattern</v>
      </c>
      <c r="M232" s="3">
        <v>647076</v>
      </c>
      <c r="N232" s="3">
        <v>2114</v>
      </c>
      <c r="O232" s="6">
        <f>SupplierQuality[[#This Row],[Total Downtime Minutes]]/60</f>
        <v>35.233333333333334</v>
      </c>
      <c r="P232" s="4">
        <v>519</v>
      </c>
      <c r="Q232" s="4">
        <f>SupplierQuality[[#This Row],[Total Defect Qty]]*SupplierQuality[[#This Row],[Unit Price]]</f>
        <v>335832444</v>
      </c>
    </row>
    <row r="233" spans="1:17" x14ac:dyDescent="0.25">
      <c r="A233" s="1">
        <v>43134</v>
      </c>
      <c r="B233" s="5" t="str">
        <f>TEXT(SupplierQuality[[#This Row],[Date]],"mmm")</f>
        <v>Feb</v>
      </c>
      <c r="C233" s="5" t="str">
        <f>TEXT(SupplierQuality[[#This Row],[Date]],"yyyy")</f>
        <v>2018</v>
      </c>
      <c r="D233" s="2" t="s">
        <v>124</v>
      </c>
      <c r="E233" s="2" t="s">
        <v>67</v>
      </c>
      <c r="F233" s="2" t="s">
        <v>24</v>
      </c>
      <c r="G233">
        <v>119</v>
      </c>
      <c r="H233" s="2" t="str">
        <f>VLOOKUP(SupplierQuality[[#This Row],[MaterialID]],Table4[#All],2,0)</f>
        <v>Batteries</v>
      </c>
      <c r="I233">
        <v>3</v>
      </c>
      <c r="J233" s="2" t="str">
        <f>_xlfn.XLOOKUP(SupplierQuality[[#This Row],[Defect Type ID]],Table5[ID],Table5[Defect Type],"Not found",0)</f>
        <v>Impact</v>
      </c>
      <c r="K233">
        <v>32</v>
      </c>
      <c r="L233" s="2" t="str">
        <f>_xlfn.XLOOKUP(SupplierQuality[[#This Row],[DefectID]],Table2[ID],Table2[Defect],"Not found",0)</f>
        <v>Wrong Shade of Color</v>
      </c>
      <c r="M233" s="3">
        <v>588367</v>
      </c>
      <c r="N233" s="3">
        <v>254</v>
      </c>
      <c r="O233" s="6">
        <f>SupplierQuality[[#This Row],[Total Downtime Minutes]]/60</f>
        <v>4.2333333333333334</v>
      </c>
      <c r="P233" s="4">
        <v>406</v>
      </c>
      <c r="Q233" s="4">
        <f>SupplierQuality[[#This Row],[Total Defect Qty]]*SupplierQuality[[#This Row],[Unit Price]]</f>
        <v>238877002</v>
      </c>
    </row>
    <row r="234" spans="1:17" x14ac:dyDescent="0.25">
      <c r="A234" s="1">
        <v>43134</v>
      </c>
      <c r="B234" s="5" t="str">
        <f>TEXT(SupplierQuality[[#This Row],[Date]],"mmm")</f>
        <v>Feb</v>
      </c>
      <c r="C234" s="5" t="str">
        <f>TEXT(SupplierQuality[[#This Row],[Date]],"yyyy")</f>
        <v>2018</v>
      </c>
      <c r="D234" s="2" t="s">
        <v>315</v>
      </c>
      <c r="E234" s="2" t="s">
        <v>98</v>
      </c>
      <c r="F234" s="2" t="s">
        <v>14</v>
      </c>
      <c r="G234">
        <v>120</v>
      </c>
      <c r="H234" s="2" t="str">
        <f>VLOOKUP(SupplierQuality[[#This Row],[MaterialID]],Table4[#All],2,0)</f>
        <v>Film</v>
      </c>
      <c r="I234">
        <v>3</v>
      </c>
      <c r="J234" s="2" t="str">
        <f>_xlfn.XLOOKUP(SupplierQuality[[#This Row],[Defect Type ID]],Table5[ID],Table5[Defect Type],"Not found",0)</f>
        <v>Impact</v>
      </c>
      <c r="K234">
        <v>19</v>
      </c>
      <c r="L234" s="2" t="str">
        <f>_xlfn.XLOOKUP(SupplierQuality[[#This Row],[DefectID]],Table2[ID],Table2[Defect],"Not found",0)</f>
        <v>Dirty Containers</v>
      </c>
      <c r="M234" s="3">
        <v>222205</v>
      </c>
      <c r="N234" s="3">
        <v>659</v>
      </c>
      <c r="O234" s="6">
        <f>SupplierQuality[[#This Row],[Total Downtime Minutes]]/60</f>
        <v>10.983333333333333</v>
      </c>
      <c r="P234" s="4">
        <v>505</v>
      </c>
      <c r="Q234" s="4">
        <f>SupplierQuality[[#This Row],[Total Defect Qty]]*SupplierQuality[[#This Row],[Unit Price]]</f>
        <v>112213525</v>
      </c>
    </row>
    <row r="235" spans="1:17" x14ac:dyDescent="0.25">
      <c r="A235" s="1">
        <v>43134</v>
      </c>
      <c r="B235" s="5" t="str">
        <f>TEXT(SupplierQuality[[#This Row],[Date]],"mmm")</f>
        <v>Feb</v>
      </c>
      <c r="C235" s="5" t="str">
        <f>TEXT(SupplierQuality[[#This Row],[Date]],"yyyy")</f>
        <v>2018</v>
      </c>
      <c r="D235" s="2" t="s">
        <v>155</v>
      </c>
      <c r="E235" s="2" t="s">
        <v>38</v>
      </c>
      <c r="F235" s="2" t="s">
        <v>17</v>
      </c>
      <c r="G235">
        <v>132</v>
      </c>
      <c r="H235" s="2" t="str">
        <f>VLOOKUP(SupplierQuality[[#This Row],[MaterialID]],Table4[#All],2,0)</f>
        <v>Printed Materials</v>
      </c>
      <c r="I235">
        <v>2</v>
      </c>
      <c r="J235" s="2" t="str">
        <f>_xlfn.XLOOKUP(SupplierQuality[[#This Row],[Defect Type ID]],Table5[ID],Table5[Defect Type],"Not found",0)</f>
        <v>Rejected</v>
      </c>
      <c r="K235">
        <v>177</v>
      </c>
      <c r="L235" s="2" t="str">
        <f>_xlfn.XLOOKUP(SupplierQuality[[#This Row],[DefectID]],Table2[ID],Table2[Defect],"Not found",0)</f>
        <v>Weak Bands</v>
      </c>
      <c r="M235" s="3">
        <v>38991</v>
      </c>
      <c r="N235" s="3">
        <v>4674</v>
      </c>
      <c r="O235" s="6">
        <f>SupplierQuality[[#This Row],[Total Downtime Minutes]]/60</f>
        <v>77.900000000000006</v>
      </c>
      <c r="P235" s="4">
        <v>599</v>
      </c>
      <c r="Q235" s="4">
        <f>SupplierQuality[[#This Row],[Total Defect Qty]]*SupplierQuality[[#This Row],[Unit Price]]</f>
        <v>23355609</v>
      </c>
    </row>
    <row r="236" spans="1:17" x14ac:dyDescent="0.25">
      <c r="A236" s="1">
        <v>43134</v>
      </c>
      <c r="B236" s="5" t="str">
        <f>TEXT(SupplierQuality[[#This Row],[Date]],"mmm")</f>
        <v>Feb</v>
      </c>
      <c r="C236" s="5" t="str">
        <f>TEXT(SupplierQuality[[#This Row],[Date]],"yyyy")</f>
        <v>2018</v>
      </c>
      <c r="D236" s="2" t="s">
        <v>349</v>
      </c>
      <c r="E236" s="2" t="s">
        <v>62</v>
      </c>
      <c r="F236" s="2" t="s">
        <v>17</v>
      </c>
      <c r="G236">
        <v>119</v>
      </c>
      <c r="H236" s="2" t="str">
        <f>VLOOKUP(SupplierQuality[[#This Row],[MaterialID]],Table4[#All],2,0)</f>
        <v>Batteries</v>
      </c>
      <c r="I236">
        <v>2</v>
      </c>
      <c r="J236" s="2" t="str">
        <f>_xlfn.XLOOKUP(SupplierQuality[[#This Row],[Defect Type ID]],Table5[ID],Table5[Defect Type],"Not found",0)</f>
        <v>Rejected</v>
      </c>
      <c r="K236">
        <v>10</v>
      </c>
      <c r="L236" s="2" t="str">
        <f>_xlfn.XLOOKUP(SupplierQuality[[#This Row],[DefectID]],Table2[ID],Table2[Defect],"Not found",0)</f>
        <v>Wrong material</v>
      </c>
      <c r="M236" s="3">
        <v>18157</v>
      </c>
      <c r="N236" s="3">
        <v>4900</v>
      </c>
      <c r="O236" s="6">
        <f>SupplierQuality[[#This Row],[Total Downtime Minutes]]/60</f>
        <v>81.666666666666671</v>
      </c>
      <c r="P236" s="4">
        <v>431</v>
      </c>
      <c r="Q236" s="4">
        <f>SupplierQuality[[#This Row],[Total Defect Qty]]*SupplierQuality[[#This Row],[Unit Price]]</f>
        <v>7825667</v>
      </c>
    </row>
    <row r="237" spans="1:17" x14ac:dyDescent="0.25">
      <c r="A237" s="1">
        <v>43135</v>
      </c>
      <c r="B237" s="5" t="str">
        <f>TEXT(SupplierQuality[[#This Row],[Date]],"mmm")</f>
        <v>Feb</v>
      </c>
      <c r="C237" s="5" t="str">
        <f>TEXT(SupplierQuality[[#This Row],[Date]],"yyyy")</f>
        <v>2018</v>
      </c>
      <c r="D237" s="2" t="s">
        <v>238</v>
      </c>
      <c r="E237" s="2" t="s">
        <v>34</v>
      </c>
      <c r="F237" s="2" t="s">
        <v>42</v>
      </c>
      <c r="G237">
        <v>132</v>
      </c>
      <c r="H237" s="2" t="str">
        <f>VLOOKUP(SupplierQuality[[#This Row],[MaterialID]],Table4[#All],2,0)</f>
        <v>Printed Materials</v>
      </c>
      <c r="I237">
        <v>1</v>
      </c>
      <c r="J237" s="2" t="str">
        <f>_xlfn.XLOOKUP(SupplierQuality[[#This Row],[Defect Type ID]],Table5[ID],Table5[Defect Type],"Not found",0)</f>
        <v>No Impact</v>
      </c>
      <c r="K237">
        <v>213</v>
      </c>
      <c r="L237" s="2" t="str">
        <f>_xlfn.XLOOKUP(SupplierQuality[[#This Row],[DefectID]],Table2[ID],Table2[Defect],"Not found",0)</f>
        <v>Broken Valve Seal</v>
      </c>
      <c r="M237" s="3">
        <v>972550</v>
      </c>
      <c r="N237" s="3">
        <v>2032</v>
      </c>
      <c r="O237" s="6">
        <f>SupplierQuality[[#This Row],[Total Downtime Minutes]]/60</f>
        <v>33.866666666666667</v>
      </c>
      <c r="P237" s="4">
        <v>600</v>
      </c>
      <c r="Q237" s="4">
        <f>SupplierQuality[[#This Row],[Total Defect Qty]]*SupplierQuality[[#This Row],[Unit Price]]</f>
        <v>583530000</v>
      </c>
    </row>
    <row r="238" spans="1:17" x14ac:dyDescent="0.25">
      <c r="A238" s="1">
        <v>43135</v>
      </c>
      <c r="B238" s="5" t="str">
        <f>TEXT(SupplierQuality[[#This Row],[Date]],"mmm")</f>
        <v>Feb</v>
      </c>
      <c r="C238" s="5" t="str">
        <f>TEXT(SupplierQuality[[#This Row],[Date]],"yyyy")</f>
        <v>2018</v>
      </c>
      <c r="D238" s="2" t="s">
        <v>350</v>
      </c>
      <c r="E238" s="2" t="s">
        <v>52</v>
      </c>
      <c r="F238" s="2" t="s">
        <v>14</v>
      </c>
      <c r="G238">
        <v>112</v>
      </c>
      <c r="H238" s="2" t="str">
        <f>VLOOKUP(SupplierQuality[[#This Row],[MaterialID]],Table4[#All],2,0)</f>
        <v>Glass</v>
      </c>
      <c r="I238">
        <v>1</v>
      </c>
      <c r="J238" s="2" t="str">
        <f>_xlfn.XLOOKUP(SupplierQuality[[#This Row],[Defect Type ID]],Table5[ID],Table5[Defect Type],"Not found",0)</f>
        <v>No Impact</v>
      </c>
      <c r="K238">
        <v>237</v>
      </c>
      <c r="L238" s="2" t="str">
        <f>_xlfn.XLOOKUP(SupplierQuality[[#This Row],[DefectID]],Table2[ID],Table2[Defect],"Not found",0)</f>
        <v>Wrong Hue</v>
      </c>
      <c r="M238" s="3">
        <v>892487</v>
      </c>
      <c r="N238" s="3">
        <v>4349</v>
      </c>
      <c r="O238" s="6">
        <f>SupplierQuality[[#This Row],[Total Downtime Minutes]]/60</f>
        <v>72.483333333333334</v>
      </c>
      <c r="P238" s="4">
        <v>461</v>
      </c>
      <c r="Q238" s="4">
        <f>SupplierQuality[[#This Row],[Total Defect Qty]]*SupplierQuality[[#This Row],[Unit Price]]</f>
        <v>411436507</v>
      </c>
    </row>
    <row r="239" spans="1:17" x14ac:dyDescent="0.25">
      <c r="A239" s="1">
        <v>43135</v>
      </c>
      <c r="B239" s="5" t="str">
        <f>TEXT(SupplierQuality[[#This Row],[Date]],"mmm")</f>
        <v>Feb</v>
      </c>
      <c r="C239" s="5" t="str">
        <f>TEXT(SupplierQuality[[#This Row],[Date]],"yyyy")</f>
        <v>2018</v>
      </c>
      <c r="D239" s="2" t="s">
        <v>162</v>
      </c>
      <c r="E239" s="2" t="s">
        <v>38</v>
      </c>
      <c r="F239" s="2" t="s">
        <v>14</v>
      </c>
      <c r="G239">
        <v>129</v>
      </c>
      <c r="H239" s="2" t="str">
        <f>VLOOKUP(SupplierQuality[[#This Row],[MaterialID]],Table4[#All],2,0)</f>
        <v>Mechanicals</v>
      </c>
      <c r="I239">
        <v>1</v>
      </c>
      <c r="J239" s="2" t="str">
        <f>_xlfn.XLOOKUP(SupplierQuality[[#This Row],[Defect Type ID]],Table5[ID],Table5[Defect Type],"Not found",0)</f>
        <v>No Impact</v>
      </c>
      <c r="K239">
        <v>260</v>
      </c>
      <c r="L239" s="2" t="str">
        <f>_xlfn.XLOOKUP(SupplierQuality[[#This Row],[DefectID]],Table2[ID],Table2[Defect],"Not found",0)</f>
        <v>Bulging Packaging</v>
      </c>
      <c r="M239" s="3">
        <v>884145</v>
      </c>
      <c r="N239" s="3">
        <v>182</v>
      </c>
      <c r="O239" s="6">
        <f>SupplierQuality[[#This Row],[Total Downtime Minutes]]/60</f>
        <v>3.0333333333333332</v>
      </c>
      <c r="P239" s="4">
        <v>605</v>
      </c>
      <c r="Q239" s="4">
        <f>SupplierQuality[[#This Row],[Total Defect Qty]]*SupplierQuality[[#This Row],[Unit Price]]</f>
        <v>534907725</v>
      </c>
    </row>
    <row r="240" spans="1:17" x14ac:dyDescent="0.25">
      <c r="A240" s="1">
        <v>43135</v>
      </c>
      <c r="B240" s="5" t="str">
        <f>TEXT(SupplierQuality[[#This Row],[Date]],"mmm")</f>
        <v>Feb</v>
      </c>
      <c r="C240" s="5" t="str">
        <f>TEXT(SupplierQuality[[#This Row],[Date]],"yyyy")</f>
        <v>2018</v>
      </c>
      <c r="D240" s="2" t="s">
        <v>234</v>
      </c>
      <c r="E240" s="2" t="s">
        <v>71</v>
      </c>
      <c r="F240" s="2" t="s">
        <v>17</v>
      </c>
      <c r="G240">
        <v>131</v>
      </c>
      <c r="H240" s="2" t="str">
        <f>VLOOKUP(SupplierQuality[[#This Row],[MaterialID]],Table4[#All],2,0)</f>
        <v>Valves</v>
      </c>
      <c r="I240">
        <v>2</v>
      </c>
      <c r="J240" s="2" t="str">
        <f>_xlfn.XLOOKUP(SupplierQuality[[#This Row],[Defect Type ID]],Table5[ID],Table5[Defect Type],"Not found",0)</f>
        <v>Rejected</v>
      </c>
      <c r="K240">
        <v>8</v>
      </c>
      <c r="L240" s="2" t="str">
        <f>_xlfn.XLOOKUP(SupplierQuality[[#This Row],[DefectID]],Table2[ID],Table2[Defect],"Not found",0)</f>
        <v>Printing Defects</v>
      </c>
      <c r="M240" s="3">
        <v>813374</v>
      </c>
      <c r="N240" s="3">
        <v>2828</v>
      </c>
      <c r="O240" s="6">
        <f>SupplierQuality[[#This Row],[Total Downtime Minutes]]/60</f>
        <v>47.133333333333333</v>
      </c>
      <c r="P240" s="4">
        <v>278</v>
      </c>
      <c r="Q240" s="4">
        <f>SupplierQuality[[#This Row],[Total Defect Qty]]*SupplierQuality[[#This Row],[Unit Price]]</f>
        <v>226117972</v>
      </c>
    </row>
    <row r="241" spans="1:17" x14ac:dyDescent="0.25">
      <c r="A241" s="1">
        <v>43135</v>
      </c>
      <c r="B241" s="5" t="str">
        <f>TEXT(SupplierQuality[[#This Row],[Date]],"mmm")</f>
        <v>Feb</v>
      </c>
      <c r="C241" s="5" t="str">
        <f>TEXT(SupplierQuality[[#This Row],[Date]],"yyyy")</f>
        <v>2018</v>
      </c>
      <c r="D241" s="2" t="s">
        <v>140</v>
      </c>
      <c r="E241" s="2" t="s">
        <v>41</v>
      </c>
      <c r="F241" s="2" t="s">
        <v>14</v>
      </c>
      <c r="G241">
        <v>119</v>
      </c>
      <c r="H241" s="2" t="str">
        <f>VLOOKUP(SupplierQuality[[#This Row],[MaterialID]],Table4[#All],2,0)</f>
        <v>Batteries</v>
      </c>
      <c r="I241">
        <v>3</v>
      </c>
      <c r="J241" s="2" t="str">
        <f>_xlfn.XLOOKUP(SupplierQuality[[#This Row],[Defect Type ID]],Table5[ID],Table5[Defect Type],"Not found",0)</f>
        <v>Impact</v>
      </c>
      <c r="K241">
        <v>84</v>
      </c>
      <c r="L241" s="2" t="str">
        <f>_xlfn.XLOOKUP(SupplierQuality[[#This Row],[DefectID]],Table2[ID],Table2[Defect],"Not found",0)</f>
        <v>Weak Walls</v>
      </c>
      <c r="M241" s="3">
        <v>692113</v>
      </c>
      <c r="N241" s="3">
        <v>2986</v>
      </c>
      <c r="O241" s="6">
        <f>SupplierQuality[[#This Row],[Total Downtime Minutes]]/60</f>
        <v>49.766666666666666</v>
      </c>
      <c r="P241" s="4">
        <v>535</v>
      </c>
      <c r="Q241" s="4">
        <f>SupplierQuality[[#This Row],[Total Defect Qty]]*SupplierQuality[[#This Row],[Unit Price]]</f>
        <v>370280455</v>
      </c>
    </row>
    <row r="242" spans="1:17" x14ac:dyDescent="0.25">
      <c r="A242" s="1">
        <v>43135</v>
      </c>
      <c r="B242" s="5" t="str">
        <f>TEXT(SupplierQuality[[#This Row],[Date]],"mmm")</f>
        <v>Feb</v>
      </c>
      <c r="C242" s="5" t="str">
        <f>TEXT(SupplierQuality[[#This Row],[Date]],"yyyy")</f>
        <v>2018</v>
      </c>
      <c r="D242" s="2" t="s">
        <v>160</v>
      </c>
      <c r="E242" s="2" t="s">
        <v>27</v>
      </c>
      <c r="F242" s="2" t="s">
        <v>17</v>
      </c>
      <c r="G242">
        <v>116</v>
      </c>
      <c r="H242" s="2" t="str">
        <f>VLOOKUP(SupplierQuality[[#This Row],[MaterialID]],Table4[#All],2,0)</f>
        <v>Molds</v>
      </c>
      <c r="I242">
        <v>1</v>
      </c>
      <c r="J242" s="2" t="str">
        <f>_xlfn.XLOOKUP(SupplierQuality[[#This Row],[Defect Type ID]],Table5[ID],Table5[Defect Type],"Not found",0)</f>
        <v>No Impact</v>
      </c>
      <c r="K242">
        <v>219</v>
      </c>
      <c r="L242" s="2" t="str">
        <f>_xlfn.XLOOKUP(SupplierQuality[[#This Row],[DefectID]],Table2[ID],Table2[Defect],"Not found",0)</f>
        <v>Short Valves</v>
      </c>
      <c r="M242" s="3">
        <v>690781</v>
      </c>
      <c r="N242" s="3">
        <v>3113</v>
      </c>
      <c r="O242" s="6">
        <f>SupplierQuality[[#This Row],[Total Downtime Minutes]]/60</f>
        <v>51.883333333333333</v>
      </c>
      <c r="P242" s="4">
        <v>609</v>
      </c>
      <c r="Q242" s="4">
        <f>SupplierQuality[[#This Row],[Total Defect Qty]]*SupplierQuality[[#This Row],[Unit Price]]</f>
        <v>420685629</v>
      </c>
    </row>
    <row r="243" spans="1:17" x14ac:dyDescent="0.25">
      <c r="A243" s="1">
        <v>43135</v>
      </c>
      <c r="B243" s="5" t="str">
        <f>TEXT(SupplierQuality[[#This Row],[Date]],"mmm")</f>
        <v>Feb</v>
      </c>
      <c r="C243" s="5" t="str">
        <f>TEXT(SupplierQuality[[#This Row],[Date]],"yyyy")</f>
        <v>2018</v>
      </c>
      <c r="D243" s="2" t="s">
        <v>87</v>
      </c>
      <c r="E243" s="2" t="s">
        <v>36</v>
      </c>
      <c r="F243" s="2" t="s">
        <v>75</v>
      </c>
      <c r="G243">
        <v>116</v>
      </c>
      <c r="H243" s="2" t="str">
        <f>VLOOKUP(SupplierQuality[[#This Row],[MaterialID]],Table4[#All],2,0)</f>
        <v>Molds</v>
      </c>
      <c r="I243">
        <v>1</v>
      </c>
      <c r="J243" s="2" t="str">
        <f>_xlfn.XLOOKUP(SupplierQuality[[#This Row],[Defect Type ID]],Table5[ID],Table5[Defect Type],"Not found",0)</f>
        <v>No Impact</v>
      </c>
      <c r="K243">
        <v>49</v>
      </c>
      <c r="L243" s="2" t="str">
        <f>_xlfn.XLOOKUP(SupplierQuality[[#This Row],[DefectID]],Table2[ID],Table2[Defect],"Not found",0)</f>
        <v>Matts</v>
      </c>
      <c r="M243" s="3">
        <v>657898</v>
      </c>
      <c r="N243" s="3">
        <v>1653</v>
      </c>
      <c r="O243" s="6">
        <f>SupplierQuality[[#This Row],[Total Downtime Minutes]]/60</f>
        <v>27.55</v>
      </c>
      <c r="P243" s="4">
        <v>658</v>
      </c>
      <c r="Q243" s="4">
        <f>SupplierQuality[[#This Row],[Total Defect Qty]]*SupplierQuality[[#This Row],[Unit Price]]</f>
        <v>432896884</v>
      </c>
    </row>
    <row r="244" spans="1:17" x14ac:dyDescent="0.25">
      <c r="A244" s="1">
        <v>43135</v>
      </c>
      <c r="B244" s="5" t="str">
        <f>TEXT(SupplierQuality[[#This Row],[Date]],"mmm")</f>
        <v>Feb</v>
      </c>
      <c r="C244" s="5" t="str">
        <f>TEXT(SupplierQuality[[#This Row],[Date]],"yyyy")</f>
        <v>2018</v>
      </c>
      <c r="D244" s="2" t="s">
        <v>226</v>
      </c>
      <c r="E244" s="2" t="s">
        <v>84</v>
      </c>
      <c r="F244" s="2" t="s">
        <v>17</v>
      </c>
      <c r="G244">
        <v>130</v>
      </c>
      <c r="H244" s="2" t="str">
        <f>VLOOKUP(SupplierQuality[[#This Row],[MaterialID]],Table4[#All],2,0)</f>
        <v>Packaging</v>
      </c>
      <c r="I244">
        <v>3</v>
      </c>
      <c r="J244" s="2" t="str">
        <f>_xlfn.XLOOKUP(SupplierQuality[[#This Row],[Defect Type ID]],Table5[ID],Table5[Defect Type],"Not found",0)</f>
        <v>Impact</v>
      </c>
      <c r="K244">
        <v>197</v>
      </c>
      <c r="L244" s="2" t="str">
        <f>_xlfn.XLOOKUP(SupplierQuality[[#This Row],[DefectID]],Table2[ID],Table2[Defect],"Not found",0)</f>
        <v>Assembly Issues</v>
      </c>
      <c r="M244" s="3">
        <v>649518</v>
      </c>
      <c r="N244" s="3">
        <v>1155</v>
      </c>
      <c r="O244" s="6">
        <f>SupplierQuality[[#This Row],[Total Downtime Minutes]]/60</f>
        <v>19.25</v>
      </c>
      <c r="P244" s="4">
        <v>570</v>
      </c>
      <c r="Q244" s="4">
        <f>SupplierQuality[[#This Row],[Total Defect Qty]]*SupplierQuality[[#This Row],[Unit Price]]</f>
        <v>370225260</v>
      </c>
    </row>
    <row r="245" spans="1:17" x14ac:dyDescent="0.25">
      <c r="A245" s="1">
        <v>43135</v>
      </c>
      <c r="B245" s="5" t="str">
        <f>TEXT(SupplierQuality[[#This Row],[Date]],"mmm")</f>
        <v>Feb</v>
      </c>
      <c r="C245" s="5" t="str">
        <f>TEXT(SupplierQuality[[#This Row],[Date]],"yyyy")</f>
        <v>2018</v>
      </c>
      <c r="D245" s="2" t="s">
        <v>259</v>
      </c>
      <c r="E245" s="2" t="s">
        <v>62</v>
      </c>
      <c r="F245" s="2" t="s">
        <v>14</v>
      </c>
      <c r="G245">
        <v>117</v>
      </c>
      <c r="H245" s="2" t="str">
        <f>VLOOKUP(SupplierQuality[[#This Row],[MaterialID]],Table4[#All],2,0)</f>
        <v>Labels</v>
      </c>
      <c r="I245">
        <v>2</v>
      </c>
      <c r="J245" s="2" t="str">
        <f>_xlfn.XLOOKUP(SupplierQuality[[#This Row],[Defect Type ID]],Table5[ID],Table5[Defect Type],"Not found",0)</f>
        <v>Rejected</v>
      </c>
      <c r="K245">
        <v>150</v>
      </c>
      <c r="L245" s="2" t="str">
        <f>_xlfn.XLOOKUP(SupplierQuality[[#This Row],[DefectID]],Table2[ID],Table2[Defect],"Not found",0)</f>
        <v>Bad Bond</v>
      </c>
      <c r="M245" s="3">
        <v>476178</v>
      </c>
      <c r="N245" s="3">
        <v>2599</v>
      </c>
      <c r="O245" s="6">
        <f>SupplierQuality[[#This Row],[Total Downtime Minutes]]/60</f>
        <v>43.31666666666667</v>
      </c>
      <c r="P245" s="4">
        <v>398</v>
      </c>
      <c r="Q245" s="4">
        <f>SupplierQuality[[#This Row],[Total Defect Qty]]*SupplierQuality[[#This Row],[Unit Price]]</f>
        <v>189518844</v>
      </c>
    </row>
    <row r="246" spans="1:17" x14ac:dyDescent="0.25">
      <c r="A246" s="1">
        <v>43135</v>
      </c>
      <c r="B246" s="5" t="str">
        <f>TEXT(SupplierQuality[[#This Row],[Date]],"mmm")</f>
        <v>Feb</v>
      </c>
      <c r="C246" s="5" t="str">
        <f>TEXT(SupplierQuality[[#This Row],[Date]],"yyyy")</f>
        <v>2018</v>
      </c>
      <c r="D246" s="2" t="s">
        <v>106</v>
      </c>
      <c r="E246" s="2" t="s">
        <v>27</v>
      </c>
      <c r="F246" s="2" t="s">
        <v>14</v>
      </c>
      <c r="G246">
        <v>129</v>
      </c>
      <c r="H246" s="2" t="str">
        <f>VLOOKUP(SupplierQuality[[#This Row],[MaterialID]],Table4[#All],2,0)</f>
        <v>Mechanicals</v>
      </c>
      <c r="I246">
        <v>3</v>
      </c>
      <c r="J246" s="2" t="str">
        <f>_xlfn.XLOOKUP(SupplierQuality[[#This Row],[Defect Type ID]],Table5[ID],Table5[Defect Type],"Not found",0)</f>
        <v>Impact</v>
      </c>
      <c r="K246">
        <v>106</v>
      </c>
      <c r="L246" s="2" t="str">
        <f>_xlfn.XLOOKUP(SupplierQuality[[#This Row],[DefectID]],Table2[ID],Table2[Defect],"Not found",0)</f>
        <v>Parting Tops</v>
      </c>
      <c r="M246" s="3">
        <v>392482</v>
      </c>
      <c r="N246" s="3">
        <v>699</v>
      </c>
      <c r="O246" s="6">
        <f>SupplierQuality[[#This Row],[Total Downtime Minutes]]/60</f>
        <v>11.65</v>
      </c>
      <c r="P246" s="4">
        <v>546</v>
      </c>
      <c r="Q246" s="4">
        <f>SupplierQuality[[#This Row],[Total Defect Qty]]*SupplierQuality[[#This Row],[Unit Price]]</f>
        <v>214295172</v>
      </c>
    </row>
    <row r="247" spans="1:17" x14ac:dyDescent="0.25">
      <c r="A247" s="1">
        <v>43135</v>
      </c>
      <c r="B247" s="5" t="str">
        <f>TEXT(SupplierQuality[[#This Row],[Date]],"mmm")</f>
        <v>Feb</v>
      </c>
      <c r="C247" s="5" t="str">
        <f>TEXT(SupplierQuality[[#This Row],[Date]],"yyyy")</f>
        <v>2018</v>
      </c>
      <c r="D247" s="2" t="s">
        <v>334</v>
      </c>
      <c r="E247" s="2" t="s">
        <v>49</v>
      </c>
      <c r="F247" s="2" t="s">
        <v>14</v>
      </c>
      <c r="G247">
        <v>127</v>
      </c>
      <c r="H247" s="2" t="str">
        <f>VLOOKUP(SupplierQuality[[#This Row],[MaterialID]],Table4[#All],2,0)</f>
        <v>Crates</v>
      </c>
      <c r="I247">
        <v>3</v>
      </c>
      <c r="J247" s="2" t="str">
        <f>_xlfn.XLOOKUP(SupplierQuality[[#This Row],[Defect Type ID]],Table5[ID],Table5[Defect Type],"Not found",0)</f>
        <v>Impact</v>
      </c>
      <c r="K247">
        <v>4</v>
      </c>
      <c r="L247" s="2" t="str">
        <f>_xlfn.XLOOKUP(SupplierQuality[[#This Row],[DefectID]],Table2[ID],Table2[Defect],"Not found",0)</f>
        <v>Warped</v>
      </c>
      <c r="M247" s="3">
        <v>296333</v>
      </c>
      <c r="N247" s="3">
        <v>4775</v>
      </c>
      <c r="O247" s="6">
        <f>SupplierQuality[[#This Row],[Total Downtime Minutes]]/60</f>
        <v>79.583333333333329</v>
      </c>
      <c r="P247" s="4">
        <v>681</v>
      </c>
      <c r="Q247" s="4">
        <f>SupplierQuality[[#This Row],[Total Defect Qty]]*SupplierQuality[[#This Row],[Unit Price]]</f>
        <v>201802773</v>
      </c>
    </row>
    <row r="248" spans="1:17" x14ac:dyDescent="0.25">
      <c r="A248" s="1">
        <v>43135</v>
      </c>
      <c r="B248" s="5" t="str">
        <f>TEXT(SupplierQuality[[#This Row],[Date]],"mmm")</f>
        <v>Feb</v>
      </c>
      <c r="C248" s="5" t="str">
        <f>TEXT(SupplierQuality[[#This Row],[Date]],"yyyy")</f>
        <v>2018</v>
      </c>
      <c r="D248" s="2" t="s">
        <v>99</v>
      </c>
      <c r="E248" s="2" t="s">
        <v>19</v>
      </c>
      <c r="F248" s="2" t="s">
        <v>14</v>
      </c>
      <c r="G248">
        <v>119</v>
      </c>
      <c r="H248" s="2" t="str">
        <f>VLOOKUP(SupplierQuality[[#This Row],[MaterialID]],Table4[#All],2,0)</f>
        <v>Batteries</v>
      </c>
      <c r="I248">
        <v>3</v>
      </c>
      <c r="J248" s="2" t="str">
        <f>_xlfn.XLOOKUP(SupplierQuality[[#This Row],[Defect Type ID]],Table5[ID],Table5[Defect Type],"Not found",0)</f>
        <v>Impact</v>
      </c>
      <c r="K248">
        <v>44</v>
      </c>
      <c r="L248" s="2" t="str">
        <f>_xlfn.XLOOKUP(SupplierQuality[[#This Row],[DefectID]],Table2[ID],Table2[Defect],"Not found",0)</f>
        <v>Broken Glass</v>
      </c>
      <c r="M248" s="3">
        <v>212763</v>
      </c>
      <c r="N248" s="3">
        <v>730</v>
      </c>
      <c r="O248" s="6">
        <f>SupplierQuality[[#This Row],[Total Downtime Minutes]]/60</f>
        <v>12.166666666666666</v>
      </c>
      <c r="P248" s="4">
        <v>485</v>
      </c>
      <c r="Q248" s="4">
        <f>SupplierQuality[[#This Row],[Total Defect Qty]]*SupplierQuality[[#This Row],[Unit Price]]</f>
        <v>103190055</v>
      </c>
    </row>
    <row r="249" spans="1:17" x14ac:dyDescent="0.25">
      <c r="A249" s="1">
        <v>43135</v>
      </c>
      <c r="B249" s="5" t="str">
        <f>TEXT(SupplierQuality[[#This Row],[Date]],"mmm")</f>
        <v>Feb</v>
      </c>
      <c r="C249" s="5" t="str">
        <f>TEXT(SupplierQuality[[#This Row],[Date]],"yyyy")</f>
        <v>2018</v>
      </c>
      <c r="D249" s="2" t="s">
        <v>250</v>
      </c>
      <c r="E249" s="2" t="s">
        <v>64</v>
      </c>
      <c r="F249" s="2" t="s">
        <v>24</v>
      </c>
      <c r="G249">
        <v>112</v>
      </c>
      <c r="H249" s="2" t="str">
        <f>VLOOKUP(SupplierQuality[[#This Row],[MaterialID]],Table4[#All],2,0)</f>
        <v>Glass</v>
      </c>
      <c r="I249">
        <v>3</v>
      </c>
      <c r="J249" s="2" t="str">
        <f>_xlfn.XLOOKUP(SupplierQuality[[#This Row],[Defect Type ID]],Table5[ID],Table5[Defect Type],"Not found",0)</f>
        <v>Impact</v>
      </c>
      <c r="K249">
        <v>241</v>
      </c>
      <c r="L249" s="2" t="str">
        <f>_xlfn.XLOOKUP(SupplierQuality[[#This Row],[DefectID]],Table2[ID],Table2[Defect],"Not found",0)</f>
        <v>Water Damage</v>
      </c>
      <c r="M249" s="3">
        <v>111411</v>
      </c>
      <c r="N249" s="3">
        <v>1599</v>
      </c>
      <c r="O249" s="6">
        <f>SupplierQuality[[#This Row],[Total Downtime Minutes]]/60</f>
        <v>26.65</v>
      </c>
      <c r="P249" s="4">
        <v>648</v>
      </c>
      <c r="Q249" s="4">
        <f>SupplierQuality[[#This Row],[Total Defect Qty]]*SupplierQuality[[#This Row],[Unit Price]]</f>
        <v>72194328</v>
      </c>
    </row>
    <row r="250" spans="1:17" x14ac:dyDescent="0.25">
      <c r="A250" s="1">
        <v>43135</v>
      </c>
      <c r="B250" s="5" t="str">
        <f>TEXT(SupplierQuality[[#This Row],[Date]],"mmm")</f>
        <v>Feb</v>
      </c>
      <c r="C250" s="5" t="str">
        <f>TEXT(SupplierQuality[[#This Row],[Date]],"yyyy")</f>
        <v>2018</v>
      </c>
      <c r="D250" s="2" t="s">
        <v>95</v>
      </c>
      <c r="E250" s="2" t="s">
        <v>119</v>
      </c>
      <c r="F250" s="2" t="s">
        <v>42</v>
      </c>
      <c r="G250">
        <v>122</v>
      </c>
      <c r="H250" s="2" t="str">
        <f>VLOOKUP(SupplierQuality[[#This Row],[MaterialID]],Table4[#All],2,0)</f>
        <v>Electrolytes</v>
      </c>
      <c r="I250">
        <v>1</v>
      </c>
      <c r="J250" s="2" t="str">
        <f>_xlfn.XLOOKUP(SupplierQuality[[#This Row],[Defect Type ID]],Table5[ID],Table5[Defect Type],"Not found",0)</f>
        <v>No Impact</v>
      </c>
      <c r="K250">
        <v>171</v>
      </c>
      <c r="L250" s="2" t="str">
        <f>_xlfn.XLOOKUP(SupplierQuality[[#This Row],[DefectID]],Table2[ID],Table2[Defect],"Not found",0)</f>
        <v>Flaps - Incorrect Gap</v>
      </c>
      <c r="M250" s="3">
        <v>34025</v>
      </c>
      <c r="N250" s="3">
        <v>1524</v>
      </c>
      <c r="O250" s="6">
        <f>SupplierQuality[[#This Row],[Total Downtime Minutes]]/60</f>
        <v>25.4</v>
      </c>
      <c r="P250" s="4">
        <v>532</v>
      </c>
      <c r="Q250" s="4">
        <f>SupplierQuality[[#This Row],[Total Defect Qty]]*SupplierQuality[[#This Row],[Unit Price]]</f>
        <v>18101300</v>
      </c>
    </row>
    <row r="251" spans="1:17" x14ac:dyDescent="0.25">
      <c r="A251" s="1">
        <v>43136</v>
      </c>
      <c r="B251" s="5" t="str">
        <f>TEXT(SupplierQuality[[#This Row],[Date]],"mmm")</f>
        <v>Feb</v>
      </c>
      <c r="C251" s="5" t="str">
        <f>TEXT(SupplierQuality[[#This Row],[Date]],"yyyy")</f>
        <v>2018</v>
      </c>
      <c r="D251" s="2" t="s">
        <v>99</v>
      </c>
      <c r="E251" s="2" t="s">
        <v>21</v>
      </c>
      <c r="F251" s="2" t="s">
        <v>14</v>
      </c>
      <c r="G251">
        <v>133</v>
      </c>
      <c r="H251" s="2" t="str">
        <f>VLOOKUP(SupplierQuality[[#This Row],[MaterialID]],Table4[#All],2,0)</f>
        <v>Wires</v>
      </c>
      <c r="I251">
        <v>3</v>
      </c>
      <c r="J251" s="2" t="str">
        <f>_xlfn.XLOOKUP(SupplierQuality[[#This Row],[Defect Type ID]],Table5[ID],Table5[Defect Type],"Not found",0)</f>
        <v>Impact</v>
      </c>
      <c r="K251">
        <v>150</v>
      </c>
      <c r="L251" s="2" t="str">
        <f>_xlfn.XLOOKUP(SupplierQuality[[#This Row],[DefectID]],Table2[ID],Table2[Defect],"Not found",0)</f>
        <v>Bad Bond</v>
      </c>
      <c r="M251" s="3">
        <v>619722</v>
      </c>
      <c r="N251" s="3">
        <v>4935</v>
      </c>
      <c r="O251" s="6">
        <f>SupplierQuality[[#This Row],[Total Downtime Minutes]]/60</f>
        <v>82.25</v>
      </c>
      <c r="P251" s="4">
        <v>375</v>
      </c>
      <c r="Q251" s="4">
        <f>SupplierQuality[[#This Row],[Total Defect Qty]]*SupplierQuality[[#This Row],[Unit Price]]</f>
        <v>232395750</v>
      </c>
    </row>
    <row r="252" spans="1:17" x14ac:dyDescent="0.25">
      <c r="A252" s="1">
        <v>43137</v>
      </c>
      <c r="B252" s="5" t="str">
        <f>TEXT(SupplierQuality[[#This Row],[Date]],"mmm")</f>
        <v>Feb</v>
      </c>
      <c r="C252" s="5" t="str">
        <f>TEXT(SupplierQuality[[#This Row],[Date]],"yyyy")</f>
        <v>2018</v>
      </c>
      <c r="D252" s="2" t="s">
        <v>136</v>
      </c>
      <c r="E252" s="2" t="s">
        <v>55</v>
      </c>
      <c r="F252" s="2" t="s">
        <v>17</v>
      </c>
      <c r="G252">
        <v>114</v>
      </c>
      <c r="H252" s="2" t="str">
        <f>VLOOKUP(SupplierQuality[[#This Row],[MaterialID]],Table4[#All],2,0)</f>
        <v>Carton</v>
      </c>
      <c r="I252">
        <v>2</v>
      </c>
      <c r="J252" s="2" t="str">
        <f>_xlfn.XLOOKUP(SupplierQuality[[#This Row],[Defect Type ID]],Table5[ID],Table5[Defect Type],"Not found",0)</f>
        <v>Rejected</v>
      </c>
      <c r="K252">
        <v>81</v>
      </c>
      <c r="L252" s="2" t="str">
        <f>_xlfn.XLOOKUP(SupplierQuality[[#This Row],[DefectID]],Table2[ID],Table2[Defect],"Not found",0)</f>
        <v>Bad Shots</v>
      </c>
      <c r="M252" s="3">
        <v>170363</v>
      </c>
      <c r="N252" s="3">
        <v>25</v>
      </c>
      <c r="O252" s="6">
        <f>SupplierQuality[[#This Row],[Total Downtime Minutes]]/60</f>
        <v>0.41666666666666669</v>
      </c>
      <c r="P252" s="4">
        <v>419</v>
      </c>
      <c r="Q252" s="4">
        <f>SupplierQuality[[#This Row],[Total Defect Qty]]*SupplierQuality[[#This Row],[Unit Price]]</f>
        <v>71382097</v>
      </c>
    </row>
    <row r="253" spans="1:17" x14ac:dyDescent="0.25">
      <c r="A253" s="1">
        <v>43138</v>
      </c>
      <c r="B253" s="5" t="str">
        <f>TEXT(SupplierQuality[[#This Row],[Date]],"mmm")</f>
        <v>Feb</v>
      </c>
      <c r="C253" s="5" t="str">
        <f>TEXT(SupplierQuality[[#This Row],[Date]],"yyyy")</f>
        <v>2018</v>
      </c>
      <c r="D253" s="2" t="s">
        <v>300</v>
      </c>
      <c r="E253" s="2" t="s">
        <v>41</v>
      </c>
      <c r="F253" s="2" t="s">
        <v>24</v>
      </c>
      <c r="G253">
        <v>119</v>
      </c>
      <c r="H253" s="2" t="str">
        <f>VLOOKUP(SupplierQuality[[#This Row],[MaterialID]],Table4[#All],2,0)</f>
        <v>Batteries</v>
      </c>
      <c r="I253">
        <v>1</v>
      </c>
      <c r="J253" s="2" t="str">
        <f>_xlfn.XLOOKUP(SupplierQuality[[#This Row],[Defect Type ID]],Table5[ID],Table5[Defect Type],"Not found",0)</f>
        <v>No Impact</v>
      </c>
      <c r="K253">
        <v>246</v>
      </c>
      <c r="L253" s="2" t="str">
        <f>_xlfn.XLOOKUP(SupplierQuality[[#This Row],[DefectID]],Table2[ID],Table2[Defect],"Not found",0)</f>
        <v>Wrong Item</v>
      </c>
      <c r="M253" s="3">
        <v>985302</v>
      </c>
      <c r="N253" s="3">
        <v>574</v>
      </c>
      <c r="O253" s="6">
        <f>SupplierQuality[[#This Row],[Total Downtime Minutes]]/60</f>
        <v>9.5666666666666664</v>
      </c>
      <c r="P253" s="4">
        <v>601</v>
      </c>
      <c r="Q253" s="4">
        <f>SupplierQuality[[#This Row],[Total Defect Qty]]*SupplierQuality[[#This Row],[Unit Price]]</f>
        <v>592166502</v>
      </c>
    </row>
    <row r="254" spans="1:17" x14ac:dyDescent="0.25">
      <c r="A254" s="1">
        <v>43138</v>
      </c>
      <c r="B254" s="5" t="str">
        <f>TEXT(SupplierQuality[[#This Row],[Date]],"mmm")</f>
        <v>Feb</v>
      </c>
      <c r="C254" s="5" t="str">
        <f>TEXT(SupplierQuality[[#This Row],[Date]],"yyyy")</f>
        <v>2018</v>
      </c>
      <c r="D254" s="2" t="s">
        <v>207</v>
      </c>
      <c r="E254" s="2" t="s">
        <v>34</v>
      </c>
      <c r="F254" s="2" t="s">
        <v>24</v>
      </c>
      <c r="G254">
        <v>130</v>
      </c>
      <c r="H254" s="2" t="str">
        <f>VLOOKUP(SupplierQuality[[#This Row],[MaterialID]],Table4[#All],2,0)</f>
        <v>Packaging</v>
      </c>
      <c r="I254">
        <v>1</v>
      </c>
      <c r="J254" s="2" t="str">
        <f>_xlfn.XLOOKUP(SupplierQuality[[#This Row],[Defect Type ID]],Table5[ID],Table5[Defect Type],"Not found",0)</f>
        <v>No Impact</v>
      </c>
      <c r="K254">
        <v>185</v>
      </c>
      <c r="L254" s="2" t="str">
        <f>_xlfn.XLOOKUP(SupplierQuality[[#This Row],[DefectID]],Table2[ID],Table2[Defect],"Not found",0)</f>
        <v>Soft Tops</v>
      </c>
      <c r="M254" s="3">
        <v>677237</v>
      </c>
      <c r="N254" s="3">
        <v>600</v>
      </c>
      <c r="O254" s="6">
        <f>SupplierQuality[[#This Row],[Total Downtime Minutes]]/60</f>
        <v>10</v>
      </c>
      <c r="P254" s="4">
        <v>629</v>
      </c>
      <c r="Q254" s="4">
        <f>SupplierQuality[[#This Row],[Total Defect Qty]]*SupplierQuality[[#This Row],[Unit Price]]</f>
        <v>425982073</v>
      </c>
    </row>
    <row r="255" spans="1:17" x14ac:dyDescent="0.25">
      <c r="A255" s="1">
        <v>43138</v>
      </c>
      <c r="B255" s="5" t="str">
        <f>TEXT(SupplierQuality[[#This Row],[Date]],"mmm")</f>
        <v>Feb</v>
      </c>
      <c r="C255" s="5" t="str">
        <f>TEXT(SupplierQuality[[#This Row],[Date]],"yyyy")</f>
        <v>2018</v>
      </c>
      <c r="D255" s="2" t="s">
        <v>185</v>
      </c>
      <c r="E255" s="2" t="s">
        <v>38</v>
      </c>
      <c r="F255" s="2" t="s">
        <v>14</v>
      </c>
      <c r="G255">
        <v>116</v>
      </c>
      <c r="H255" s="2" t="str">
        <f>VLOOKUP(SupplierQuality[[#This Row],[MaterialID]],Table4[#All],2,0)</f>
        <v>Molds</v>
      </c>
      <c r="I255">
        <v>3</v>
      </c>
      <c r="J255" s="2" t="str">
        <f>_xlfn.XLOOKUP(SupplierQuality[[#This Row],[Defect Type ID]],Table5[ID],Table5[Defect Type],"Not found",0)</f>
        <v>Impact</v>
      </c>
      <c r="K255">
        <v>173</v>
      </c>
      <c r="L255" s="2" t="str">
        <f>_xlfn.XLOOKUP(SupplierQuality[[#This Row],[DefectID]],Table2[ID],Table2[Defect],"Not found",0)</f>
        <v>Defective Packaging</v>
      </c>
      <c r="M255" s="3">
        <v>372322</v>
      </c>
      <c r="N255" s="3">
        <v>2612</v>
      </c>
      <c r="O255" s="6">
        <f>SupplierQuality[[#This Row],[Total Downtime Minutes]]/60</f>
        <v>43.533333333333331</v>
      </c>
      <c r="P255" s="4">
        <v>407</v>
      </c>
      <c r="Q255" s="4">
        <f>SupplierQuality[[#This Row],[Total Defect Qty]]*SupplierQuality[[#This Row],[Unit Price]]</f>
        <v>151535054</v>
      </c>
    </row>
    <row r="256" spans="1:17" x14ac:dyDescent="0.25">
      <c r="A256" s="1">
        <v>43138</v>
      </c>
      <c r="B256" s="5" t="str">
        <f>TEXT(SupplierQuality[[#This Row],[Date]],"mmm")</f>
        <v>Feb</v>
      </c>
      <c r="C256" s="5" t="str">
        <f>TEXT(SupplierQuality[[#This Row],[Date]],"yyyy")</f>
        <v>2018</v>
      </c>
      <c r="D256" s="2" t="s">
        <v>135</v>
      </c>
      <c r="E256" s="2" t="s">
        <v>49</v>
      </c>
      <c r="F256" s="2" t="s">
        <v>24</v>
      </c>
      <c r="G256">
        <v>113</v>
      </c>
      <c r="H256" s="2" t="str">
        <f>VLOOKUP(SupplierQuality[[#This Row],[MaterialID]],Table4[#All],2,0)</f>
        <v>Raw Materials</v>
      </c>
      <c r="I256">
        <v>3</v>
      </c>
      <c r="J256" s="2" t="str">
        <f>_xlfn.XLOOKUP(SupplierQuality[[#This Row],[Defect Type ID]],Table5[ID],Table5[Defect Type],"Not found",0)</f>
        <v>Impact</v>
      </c>
      <c r="K256">
        <v>18</v>
      </c>
      <c r="L256" s="2" t="str">
        <f>_xlfn.XLOOKUP(SupplierQuality[[#This Row],[DefectID]],Table2[ID],Table2[Defect],"Not found",0)</f>
        <v>Too Heavy</v>
      </c>
      <c r="M256" s="3">
        <v>356685</v>
      </c>
      <c r="N256" s="3">
        <v>2929</v>
      </c>
      <c r="O256" s="6">
        <f>SupplierQuality[[#This Row],[Total Downtime Minutes]]/60</f>
        <v>48.81666666666667</v>
      </c>
      <c r="P256" s="4">
        <v>510</v>
      </c>
      <c r="Q256" s="4">
        <f>SupplierQuality[[#This Row],[Total Defect Qty]]*SupplierQuality[[#This Row],[Unit Price]]</f>
        <v>181909350</v>
      </c>
    </row>
    <row r="257" spans="1:17" x14ac:dyDescent="0.25">
      <c r="A257" s="1">
        <v>43138</v>
      </c>
      <c r="B257" s="5" t="str">
        <f>TEXT(SupplierQuality[[#This Row],[Date]],"mmm")</f>
        <v>Feb</v>
      </c>
      <c r="C257" s="5" t="str">
        <f>TEXT(SupplierQuality[[#This Row],[Date]],"yyyy")</f>
        <v>2018</v>
      </c>
      <c r="D257" s="2" t="s">
        <v>358</v>
      </c>
      <c r="E257" s="2" t="s">
        <v>36</v>
      </c>
      <c r="F257" s="2" t="s">
        <v>17</v>
      </c>
      <c r="G257">
        <v>130</v>
      </c>
      <c r="H257" s="2" t="str">
        <f>VLOOKUP(SupplierQuality[[#This Row],[MaterialID]],Table4[#All],2,0)</f>
        <v>Packaging</v>
      </c>
      <c r="I257">
        <v>1</v>
      </c>
      <c r="J257" s="2" t="str">
        <f>_xlfn.XLOOKUP(SupplierQuality[[#This Row],[Defect Type ID]],Table5[ID],Table5[Defect Type],"Not found",0)</f>
        <v>No Impact</v>
      </c>
      <c r="K257">
        <v>201</v>
      </c>
      <c r="L257" s="2" t="str">
        <f>_xlfn.XLOOKUP(SupplierQuality[[#This Row],[DefectID]],Table2[ID],Table2[Defect],"Not found",0)</f>
        <v>Wrong Print</v>
      </c>
      <c r="M257" s="3">
        <v>215682</v>
      </c>
      <c r="N257" s="3">
        <v>887</v>
      </c>
      <c r="O257" s="6">
        <f>SupplierQuality[[#This Row],[Total Downtime Minutes]]/60</f>
        <v>14.783333333333333</v>
      </c>
      <c r="P257" s="4">
        <v>472</v>
      </c>
      <c r="Q257" s="4">
        <f>SupplierQuality[[#This Row],[Total Defect Qty]]*SupplierQuality[[#This Row],[Unit Price]]</f>
        <v>101801904</v>
      </c>
    </row>
    <row r="258" spans="1:17" x14ac:dyDescent="0.25">
      <c r="A258" s="1">
        <v>43138</v>
      </c>
      <c r="B258" s="5" t="str">
        <f>TEXT(SupplierQuality[[#This Row],[Date]],"mmm")</f>
        <v>Feb</v>
      </c>
      <c r="C258" s="5" t="str">
        <f>TEXT(SupplierQuality[[#This Row],[Date]],"yyyy")</f>
        <v>2018</v>
      </c>
      <c r="D258" s="2" t="s">
        <v>223</v>
      </c>
      <c r="E258" s="2" t="s">
        <v>55</v>
      </c>
      <c r="F258" s="2" t="s">
        <v>17</v>
      </c>
      <c r="G258">
        <v>124</v>
      </c>
      <c r="H258" s="2" t="str">
        <f>VLOOKUP(SupplierQuality[[#This Row],[MaterialID]],Table4[#All],2,0)</f>
        <v>Drives</v>
      </c>
      <c r="I258">
        <v>3</v>
      </c>
      <c r="J258" s="2" t="str">
        <f>_xlfn.XLOOKUP(SupplierQuality[[#This Row],[Defect Type ID]],Table5[ID],Table5[Defect Type],"Not found",0)</f>
        <v>Impact</v>
      </c>
      <c r="K258">
        <v>219</v>
      </c>
      <c r="L258" s="2" t="str">
        <f>_xlfn.XLOOKUP(SupplierQuality[[#This Row],[DefectID]],Table2[ID],Table2[Defect],"Not found",0)</f>
        <v>Short Valves</v>
      </c>
      <c r="M258" s="3">
        <v>129840</v>
      </c>
      <c r="N258" s="3">
        <v>1387</v>
      </c>
      <c r="O258" s="6">
        <f>SupplierQuality[[#This Row],[Total Downtime Minutes]]/60</f>
        <v>23.116666666666667</v>
      </c>
      <c r="P258" s="4">
        <v>553</v>
      </c>
      <c r="Q258" s="4">
        <f>SupplierQuality[[#This Row],[Total Defect Qty]]*SupplierQuality[[#This Row],[Unit Price]]</f>
        <v>71801520</v>
      </c>
    </row>
    <row r="259" spans="1:17" x14ac:dyDescent="0.25">
      <c r="A259" s="1">
        <v>43138</v>
      </c>
      <c r="B259" s="5" t="str">
        <f>TEXT(SupplierQuality[[#This Row],[Date]],"mmm")</f>
        <v>Feb</v>
      </c>
      <c r="C259" s="5" t="str">
        <f>TEXT(SupplierQuality[[#This Row],[Date]],"yyyy")</f>
        <v>2018</v>
      </c>
      <c r="D259" s="2" t="s">
        <v>66</v>
      </c>
      <c r="E259" s="2" t="s">
        <v>21</v>
      </c>
      <c r="F259" s="2" t="s">
        <v>14</v>
      </c>
      <c r="G259">
        <v>131</v>
      </c>
      <c r="H259" s="2" t="str">
        <f>VLOOKUP(SupplierQuality[[#This Row],[MaterialID]],Table4[#All],2,0)</f>
        <v>Valves</v>
      </c>
      <c r="I259">
        <v>2</v>
      </c>
      <c r="J259" s="2" t="str">
        <f>_xlfn.XLOOKUP(SupplierQuality[[#This Row],[Defect Type ID]],Table5[ID],Table5[Defect Type],"Not found",0)</f>
        <v>Rejected</v>
      </c>
      <c r="K259">
        <v>112</v>
      </c>
      <c r="L259" s="2" t="str">
        <f>_xlfn.XLOOKUP(SupplierQuality[[#This Row],[DefectID]],Table2[ID],Table2[Defect],"Not found",0)</f>
        <v>Gaps</v>
      </c>
      <c r="M259" s="3">
        <v>72411</v>
      </c>
      <c r="N259" s="3">
        <v>2319</v>
      </c>
      <c r="O259" s="6">
        <f>SupplierQuality[[#This Row],[Total Downtime Minutes]]/60</f>
        <v>38.65</v>
      </c>
      <c r="P259" s="4">
        <v>629</v>
      </c>
      <c r="Q259" s="4">
        <f>SupplierQuality[[#This Row],[Total Defect Qty]]*SupplierQuality[[#This Row],[Unit Price]]</f>
        <v>45546519</v>
      </c>
    </row>
    <row r="260" spans="1:17" x14ac:dyDescent="0.25">
      <c r="A260" s="1">
        <v>43139</v>
      </c>
      <c r="B260" s="5" t="str">
        <f>TEXT(SupplierQuality[[#This Row],[Date]],"mmm")</f>
        <v>Feb</v>
      </c>
      <c r="C260" s="5" t="str">
        <f>TEXT(SupplierQuality[[#This Row],[Date]],"yyyy")</f>
        <v>2018</v>
      </c>
      <c r="D260" s="2" t="s">
        <v>143</v>
      </c>
      <c r="E260" s="2" t="s">
        <v>16</v>
      </c>
      <c r="F260" s="2" t="s">
        <v>14</v>
      </c>
      <c r="G260">
        <v>123</v>
      </c>
      <c r="H260" s="2" t="str">
        <f>VLOOKUP(SupplierQuality[[#This Row],[MaterialID]],Table4[#All],2,0)</f>
        <v>Pump</v>
      </c>
      <c r="I260">
        <v>3</v>
      </c>
      <c r="J260" s="2" t="str">
        <f>_xlfn.XLOOKUP(SupplierQuality[[#This Row],[Defect Type ID]],Table5[ID],Table5[Defect Type],"Not found",0)</f>
        <v>Impact</v>
      </c>
      <c r="K260">
        <v>58</v>
      </c>
      <c r="L260" s="2" t="str">
        <f>_xlfn.XLOOKUP(SupplierQuality[[#This Row],[DefectID]],Table2[ID],Table2[Defect],"Not found",0)</f>
        <v>Deformed Parts</v>
      </c>
      <c r="M260" s="3">
        <v>945339</v>
      </c>
      <c r="N260" s="3">
        <v>3179</v>
      </c>
      <c r="O260" s="6">
        <f>SupplierQuality[[#This Row],[Total Downtime Minutes]]/60</f>
        <v>52.983333333333334</v>
      </c>
      <c r="P260" s="4">
        <v>516</v>
      </c>
      <c r="Q260" s="4">
        <f>SupplierQuality[[#This Row],[Total Defect Qty]]*SupplierQuality[[#This Row],[Unit Price]]</f>
        <v>487794924</v>
      </c>
    </row>
    <row r="261" spans="1:17" x14ac:dyDescent="0.25">
      <c r="A261" s="1">
        <v>43139</v>
      </c>
      <c r="B261" s="5" t="str">
        <f>TEXT(SupplierQuality[[#This Row],[Date]],"mmm")</f>
        <v>Feb</v>
      </c>
      <c r="C261" s="5" t="str">
        <f>TEXT(SupplierQuality[[#This Row],[Date]],"yyyy")</f>
        <v>2018</v>
      </c>
      <c r="D261" s="2" t="s">
        <v>194</v>
      </c>
      <c r="E261" s="2" t="s">
        <v>13</v>
      </c>
      <c r="F261" s="2" t="s">
        <v>14</v>
      </c>
      <c r="G261">
        <v>119</v>
      </c>
      <c r="H261" s="2" t="str">
        <f>VLOOKUP(SupplierQuality[[#This Row],[MaterialID]],Table4[#All],2,0)</f>
        <v>Batteries</v>
      </c>
      <c r="I261">
        <v>1</v>
      </c>
      <c r="J261" s="2" t="str">
        <f>_xlfn.XLOOKUP(SupplierQuality[[#This Row],[Defect Type ID]],Table5[ID],Table5[Defect Type],"Not found",0)</f>
        <v>No Impact</v>
      </c>
      <c r="K261">
        <v>160</v>
      </c>
      <c r="L261" s="2" t="str">
        <f>_xlfn.XLOOKUP(SupplierQuality[[#This Row],[DefectID]],Table2[ID],Table2[Defect],"Not found",0)</f>
        <v>Lay Flat Dimension</v>
      </c>
      <c r="M261" s="3">
        <v>943106</v>
      </c>
      <c r="N261" s="3">
        <v>1364</v>
      </c>
      <c r="O261" s="6">
        <f>SupplierQuality[[#This Row],[Total Downtime Minutes]]/60</f>
        <v>22.733333333333334</v>
      </c>
      <c r="P261" s="4">
        <v>375</v>
      </c>
      <c r="Q261" s="4">
        <f>SupplierQuality[[#This Row],[Total Defect Qty]]*SupplierQuality[[#This Row],[Unit Price]]</f>
        <v>353664750</v>
      </c>
    </row>
    <row r="262" spans="1:17" x14ac:dyDescent="0.25">
      <c r="A262" s="1">
        <v>43139</v>
      </c>
      <c r="B262" s="5" t="str">
        <f>TEXT(SupplierQuality[[#This Row],[Date]],"mmm")</f>
        <v>Feb</v>
      </c>
      <c r="C262" s="5" t="str">
        <f>TEXT(SupplierQuality[[#This Row],[Date]],"yyyy")</f>
        <v>2018</v>
      </c>
      <c r="D262" s="2" t="s">
        <v>177</v>
      </c>
      <c r="E262" s="2" t="s">
        <v>58</v>
      </c>
      <c r="F262" s="2" t="s">
        <v>24</v>
      </c>
      <c r="G262">
        <v>126</v>
      </c>
      <c r="H262" s="2" t="str">
        <f>VLOOKUP(SupplierQuality[[#This Row],[MaterialID]],Table4[#All],2,0)</f>
        <v>Motors</v>
      </c>
      <c r="I262">
        <v>1</v>
      </c>
      <c r="J262" s="2" t="str">
        <f>_xlfn.XLOOKUP(SupplierQuality[[#This Row],[Defect Type ID]],Table5[ID],Table5[Defect Type],"Not found",0)</f>
        <v>No Impact</v>
      </c>
      <c r="K262">
        <v>187</v>
      </c>
      <c r="L262" s="2" t="str">
        <f>_xlfn.XLOOKUP(SupplierQuality[[#This Row],[DefectID]],Table2[ID],Table2[Defect],"Not found",0)</f>
        <v>Bad Fasteners</v>
      </c>
      <c r="M262" s="3">
        <v>771435</v>
      </c>
      <c r="N262" s="3">
        <v>4217</v>
      </c>
      <c r="O262" s="6">
        <f>SupplierQuality[[#This Row],[Total Downtime Minutes]]/60</f>
        <v>70.283333333333331</v>
      </c>
      <c r="P262" s="4">
        <v>344</v>
      </c>
      <c r="Q262" s="4">
        <f>SupplierQuality[[#This Row],[Total Defect Qty]]*SupplierQuality[[#This Row],[Unit Price]]</f>
        <v>265373640</v>
      </c>
    </row>
    <row r="263" spans="1:17" x14ac:dyDescent="0.25">
      <c r="A263" s="1">
        <v>43139</v>
      </c>
      <c r="B263" s="5" t="str">
        <f>TEXT(SupplierQuality[[#This Row],[Date]],"mmm")</f>
        <v>Feb</v>
      </c>
      <c r="C263" s="5" t="str">
        <f>TEXT(SupplierQuality[[#This Row],[Date]],"yyyy")</f>
        <v>2018</v>
      </c>
      <c r="D263" s="2" t="s">
        <v>186</v>
      </c>
      <c r="E263" s="2" t="s">
        <v>16</v>
      </c>
      <c r="F263" s="2" t="s">
        <v>14</v>
      </c>
      <c r="G263">
        <v>123</v>
      </c>
      <c r="H263" s="2" t="str">
        <f>VLOOKUP(SupplierQuality[[#This Row],[MaterialID]],Table4[#All],2,0)</f>
        <v>Pump</v>
      </c>
      <c r="I263">
        <v>2</v>
      </c>
      <c r="J263" s="2" t="str">
        <f>_xlfn.XLOOKUP(SupplierQuality[[#This Row],[Defect Type ID]],Table5[ID],Table5[Defect Type],"Not found",0)</f>
        <v>Rejected</v>
      </c>
      <c r="K263">
        <v>184</v>
      </c>
      <c r="L263" s="2" t="str">
        <f>_xlfn.XLOOKUP(SupplierQuality[[#This Row],[DefectID]],Table2[ID],Table2[Defect],"Not found",0)</f>
        <v>Leaking Packaging</v>
      </c>
      <c r="M263" s="3">
        <v>688969</v>
      </c>
      <c r="N263" s="3">
        <v>3150</v>
      </c>
      <c r="O263" s="6">
        <f>SupplierQuality[[#This Row],[Total Downtime Minutes]]/60</f>
        <v>52.5</v>
      </c>
      <c r="P263" s="4">
        <v>492</v>
      </c>
      <c r="Q263" s="4">
        <f>SupplierQuality[[#This Row],[Total Defect Qty]]*SupplierQuality[[#This Row],[Unit Price]]</f>
        <v>338972748</v>
      </c>
    </row>
    <row r="264" spans="1:17" x14ac:dyDescent="0.25">
      <c r="A264" s="1">
        <v>43139</v>
      </c>
      <c r="B264" s="5" t="str">
        <f>TEXT(SupplierQuality[[#This Row],[Date]],"mmm")</f>
        <v>Feb</v>
      </c>
      <c r="C264" s="5" t="str">
        <f>TEXT(SupplierQuality[[#This Row],[Date]],"yyyy")</f>
        <v>2018</v>
      </c>
      <c r="D264" s="2" t="s">
        <v>237</v>
      </c>
      <c r="E264" s="2" t="s">
        <v>64</v>
      </c>
      <c r="F264" s="2" t="s">
        <v>14</v>
      </c>
      <c r="G264">
        <v>123</v>
      </c>
      <c r="H264" s="2" t="str">
        <f>VLOOKUP(SupplierQuality[[#This Row],[MaterialID]],Table4[#All],2,0)</f>
        <v>Pump</v>
      </c>
      <c r="I264">
        <v>3</v>
      </c>
      <c r="J264" s="2" t="str">
        <f>_xlfn.XLOOKUP(SupplierQuality[[#This Row],[Defect Type ID]],Table5[ID],Table5[Defect Type],"Not found",0)</f>
        <v>Impact</v>
      </c>
      <c r="K264">
        <v>174</v>
      </c>
      <c r="L264" s="2" t="str">
        <f>_xlfn.XLOOKUP(SupplierQuality[[#This Row],[DefectID]],Table2[ID],Table2[Defect],"Not found",0)</f>
        <v>Moisture Damage</v>
      </c>
      <c r="M264" s="3">
        <v>681910</v>
      </c>
      <c r="N264" s="3">
        <v>2472</v>
      </c>
      <c r="O264" s="6">
        <f>SupplierQuality[[#This Row],[Total Downtime Minutes]]/60</f>
        <v>41.2</v>
      </c>
      <c r="P264" s="4">
        <v>337</v>
      </c>
      <c r="Q264" s="4">
        <f>SupplierQuality[[#This Row],[Total Defect Qty]]*SupplierQuality[[#This Row],[Unit Price]]</f>
        <v>229803670</v>
      </c>
    </row>
    <row r="265" spans="1:17" x14ac:dyDescent="0.25">
      <c r="A265" s="1">
        <v>43139</v>
      </c>
      <c r="B265" s="5" t="str">
        <f>TEXT(SupplierQuality[[#This Row],[Date]],"mmm")</f>
        <v>Feb</v>
      </c>
      <c r="C265" s="5" t="str">
        <f>TEXT(SupplierQuality[[#This Row],[Date]],"yyyy")</f>
        <v>2018</v>
      </c>
      <c r="D265" s="2" t="s">
        <v>141</v>
      </c>
      <c r="E265" s="2" t="s">
        <v>98</v>
      </c>
      <c r="F265" s="2" t="s">
        <v>14</v>
      </c>
      <c r="G265">
        <v>128</v>
      </c>
      <c r="H265" s="2" t="str">
        <f>VLOOKUP(SupplierQuality[[#This Row],[MaterialID]],Table4[#All],2,0)</f>
        <v>Tape</v>
      </c>
      <c r="I265">
        <v>2</v>
      </c>
      <c r="J265" s="2" t="str">
        <f>_xlfn.XLOOKUP(SupplierQuality[[#This Row],[Defect Type ID]],Table5[ID],Table5[Defect Type],"Not found",0)</f>
        <v>Rejected</v>
      </c>
      <c r="K265">
        <v>35</v>
      </c>
      <c r="L265" s="2" t="str">
        <f>_xlfn.XLOOKUP(SupplierQuality[[#This Row],[DefectID]],Table2[ID],Table2[Defect],"Not found",0)</f>
        <v>Bad Fill</v>
      </c>
      <c r="M265" s="3">
        <v>598404</v>
      </c>
      <c r="N265" s="3">
        <v>1311</v>
      </c>
      <c r="O265" s="6">
        <f>SupplierQuality[[#This Row],[Total Downtime Minutes]]/60</f>
        <v>21.85</v>
      </c>
      <c r="P265" s="4">
        <v>410</v>
      </c>
      <c r="Q265" s="4">
        <f>SupplierQuality[[#This Row],[Total Defect Qty]]*SupplierQuality[[#This Row],[Unit Price]]</f>
        <v>245345640</v>
      </c>
    </row>
    <row r="266" spans="1:17" x14ac:dyDescent="0.25">
      <c r="A266" s="1">
        <v>43139</v>
      </c>
      <c r="B266" s="5" t="str">
        <f>TEXT(SupplierQuality[[#This Row],[Date]],"mmm")</f>
        <v>Feb</v>
      </c>
      <c r="C266" s="5" t="str">
        <f>TEXT(SupplierQuality[[#This Row],[Date]],"yyyy")</f>
        <v>2018</v>
      </c>
      <c r="D266" s="2" t="s">
        <v>333</v>
      </c>
      <c r="E266" s="2" t="s">
        <v>49</v>
      </c>
      <c r="F266" s="2" t="s">
        <v>14</v>
      </c>
      <c r="G266">
        <v>112</v>
      </c>
      <c r="H266" s="2" t="str">
        <f>VLOOKUP(SupplierQuality[[#This Row],[MaterialID]],Table4[#All],2,0)</f>
        <v>Glass</v>
      </c>
      <c r="I266">
        <v>2</v>
      </c>
      <c r="J266" s="2" t="str">
        <f>_xlfn.XLOOKUP(SupplierQuality[[#This Row],[Defect Type ID]],Table5[ID],Table5[Defect Type],"Not found",0)</f>
        <v>Rejected</v>
      </c>
      <c r="K266">
        <v>99</v>
      </c>
      <c r="L266" s="2" t="str">
        <f>_xlfn.XLOOKUP(SupplierQuality[[#This Row],[DefectID]],Table2[ID],Table2[Defect],"Not found",0)</f>
        <v>False scores</v>
      </c>
      <c r="M266" s="3">
        <v>244602</v>
      </c>
      <c r="N266" s="3">
        <v>3678</v>
      </c>
      <c r="O266" s="6">
        <f>SupplierQuality[[#This Row],[Total Downtime Minutes]]/60</f>
        <v>61.3</v>
      </c>
      <c r="P266" s="4">
        <v>457</v>
      </c>
      <c r="Q266" s="4">
        <f>SupplierQuality[[#This Row],[Total Defect Qty]]*SupplierQuality[[#This Row],[Unit Price]]</f>
        <v>111783114</v>
      </c>
    </row>
    <row r="267" spans="1:17" x14ac:dyDescent="0.25">
      <c r="A267" s="1">
        <v>43139</v>
      </c>
      <c r="B267" s="5" t="str">
        <f>TEXT(SupplierQuality[[#This Row],[Date]],"mmm")</f>
        <v>Feb</v>
      </c>
      <c r="C267" s="5" t="str">
        <f>TEXT(SupplierQuality[[#This Row],[Date]],"yyyy")</f>
        <v>2018</v>
      </c>
      <c r="D267" s="2" t="s">
        <v>267</v>
      </c>
      <c r="E267" s="2" t="s">
        <v>45</v>
      </c>
      <c r="F267" s="2" t="s">
        <v>14</v>
      </c>
      <c r="G267">
        <v>126</v>
      </c>
      <c r="H267" s="2" t="str">
        <f>VLOOKUP(SupplierQuality[[#This Row],[MaterialID]],Table4[#All],2,0)</f>
        <v>Motors</v>
      </c>
      <c r="I267">
        <v>3</v>
      </c>
      <c r="J267" s="2" t="str">
        <f>_xlfn.XLOOKUP(SupplierQuality[[#This Row],[Defect Type ID]],Table5[ID],Table5[Defect Type],"Not found",0)</f>
        <v>Impact</v>
      </c>
      <c r="K267">
        <v>57</v>
      </c>
      <c r="L267" s="2" t="str">
        <f>_xlfn.XLOOKUP(SupplierQuality[[#This Row],[DefectID]],Table2[ID],Table2[Defect],"Not found",0)</f>
        <v>Incorrect Labeling</v>
      </c>
      <c r="M267" s="3">
        <v>77204</v>
      </c>
      <c r="N267" s="3">
        <v>2181</v>
      </c>
      <c r="O267" s="6">
        <f>SupplierQuality[[#This Row],[Total Downtime Minutes]]/60</f>
        <v>36.35</v>
      </c>
      <c r="P267" s="4">
        <v>693</v>
      </c>
      <c r="Q267" s="4">
        <f>SupplierQuality[[#This Row],[Total Defect Qty]]*SupplierQuality[[#This Row],[Unit Price]]</f>
        <v>53502372</v>
      </c>
    </row>
    <row r="268" spans="1:17" x14ac:dyDescent="0.25">
      <c r="A268" s="1">
        <v>43139</v>
      </c>
      <c r="B268" s="5" t="str">
        <f>TEXT(SupplierQuality[[#This Row],[Date]],"mmm")</f>
        <v>Feb</v>
      </c>
      <c r="C268" s="5" t="str">
        <f>TEXT(SupplierQuality[[#This Row],[Date]],"yyyy")</f>
        <v>2018</v>
      </c>
      <c r="D268" s="2" t="s">
        <v>12</v>
      </c>
      <c r="E268" s="2" t="s">
        <v>104</v>
      </c>
      <c r="F268" s="2" t="s">
        <v>14</v>
      </c>
      <c r="G268">
        <v>127</v>
      </c>
      <c r="H268" s="2" t="str">
        <f>VLOOKUP(SupplierQuality[[#This Row],[MaterialID]],Table4[#All],2,0)</f>
        <v>Crates</v>
      </c>
      <c r="I268">
        <v>1</v>
      </c>
      <c r="J268" s="2" t="str">
        <f>_xlfn.XLOOKUP(SupplierQuality[[#This Row],[Defect Type ID]],Table5[ID],Table5[Defect Type],"Not found",0)</f>
        <v>No Impact</v>
      </c>
      <c r="K268">
        <v>260</v>
      </c>
      <c r="L268" s="2" t="str">
        <f>_xlfn.XLOOKUP(SupplierQuality[[#This Row],[DefectID]],Table2[ID],Table2[Defect],"Not found",0)</f>
        <v>Bulging Packaging</v>
      </c>
      <c r="M268" s="3">
        <v>68984</v>
      </c>
      <c r="N268" s="3">
        <v>3521</v>
      </c>
      <c r="O268" s="6">
        <f>SupplierQuality[[#This Row],[Total Downtime Minutes]]/60</f>
        <v>58.68333333333333</v>
      </c>
      <c r="P268" s="4">
        <v>674</v>
      </c>
      <c r="Q268" s="4">
        <f>SupplierQuality[[#This Row],[Total Defect Qty]]*SupplierQuality[[#This Row],[Unit Price]]</f>
        <v>46495216</v>
      </c>
    </row>
    <row r="269" spans="1:17" x14ac:dyDescent="0.25">
      <c r="A269" s="1">
        <v>43140</v>
      </c>
      <c r="B269" s="5" t="str">
        <f>TEXT(SupplierQuality[[#This Row],[Date]],"mmm")</f>
        <v>Feb</v>
      </c>
      <c r="C269" s="5" t="str">
        <f>TEXT(SupplierQuality[[#This Row],[Date]],"yyyy")</f>
        <v>2018</v>
      </c>
      <c r="D269" s="2" t="s">
        <v>263</v>
      </c>
      <c r="E269" s="2" t="s">
        <v>55</v>
      </c>
      <c r="F269" s="2" t="s">
        <v>42</v>
      </c>
      <c r="G269">
        <v>119</v>
      </c>
      <c r="H269" s="2" t="str">
        <f>VLOOKUP(SupplierQuality[[#This Row],[MaterialID]],Table4[#All],2,0)</f>
        <v>Batteries</v>
      </c>
      <c r="I269">
        <v>1</v>
      </c>
      <c r="J269" s="2" t="str">
        <f>_xlfn.XLOOKUP(SupplierQuality[[#This Row],[Defect Type ID]],Table5[ID],Table5[Defect Type],"Not found",0)</f>
        <v>No Impact</v>
      </c>
      <c r="K269">
        <v>244</v>
      </c>
      <c r="L269" s="2" t="str">
        <f>_xlfn.XLOOKUP(SupplierQuality[[#This Row],[DefectID]],Table2[ID],Table2[Defect],"Not found",0)</f>
        <v>Spacing Between Labels</v>
      </c>
      <c r="M269" s="3">
        <v>890945</v>
      </c>
      <c r="N269" s="3">
        <v>1225</v>
      </c>
      <c r="O269" s="6">
        <f>SupplierQuality[[#This Row],[Total Downtime Minutes]]/60</f>
        <v>20.416666666666668</v>
      </c>
      <c r="P269" s="4">
        <v>453</v>
      </c>
      <c r="Q269" s="4">
        <f>SupplierQuality[[#This Row],[Total Defect Qty]]*SupplierQuality[[#This Row],[Unit Price]]</f>
        <v>403598085</v>
      </c>
    </row>
    <row r="270" spans="1:17" x14ac:dyDescent="0.25">
      <c r="A270" s="1">
        <v>43140</v>
      </c>
      <c r="B270" s="5" t="str">
        <f>TEXT(SupplierQuality[[#This Row],[Date]],"mmm")</f>
        <v>Feb</v>
      </c>
      <c r="C270" s="5" t="str">
        <f>TEXT(SupplierQuality[[#This Row],[Date]],"yyyy")</f>
        <v>2018</v>
      </c>
      <c r="D270" s="2" t="s">
        <v>209</v>
      </c>
      <c r="E270" s="2" t="s">
        <v>119</v>
      </c>
      <c r="F270" s="2" t="s">
        <v>14</v>
      </c>
      <c r="G270">
        <v>118</v>
      </c>
      <c r="H270" s="2" t="str">
        <f>VLOOKUP(SupplierQuality[[#This Row],[MaterialID]],Table4[#All],2,0)</f>
        <v>Corrugate</v>
      </c>
      <c r="I270">
        <v>1</v>
      </c>
      <c r="J270" s="2" t="str">
        <f>_xlfn.XLOOKUP(SupplierQuality[[#This Row],[Defect Type ID]],Table5[ID],Table5[Defect Type],"Not found",0)</f>
        <v>No Impact</v>
      </c>
      <c r="K270">
        <v>231</v>
      </c>
      <c r="L270" s="2" t="str">
        <f>_xlfn.XLOOKUP(SupplierQuality[[#This Row],[DefectID]],Table2[ID],Table2[Defect],"Not found",0)</f>
        <v>Wrong Bands</v>
      </c>
      <c r="M270" s="3">
        <v>884723</v>
      </c>
      <c r="N270" s="3">
        <v>461</v>
      </c>
      <c r="O270" s="6">
        <f>SupplierQuality[[#This Row],[Total Downtime Minutes]]/60</f>
        <v>7.6833333333333336</v>
      </c>
      <c r="P270" s="4">
        <v>498</v>
      </c>
      <c r="Q270" s="4">
        <f>SupplierQuality[[#This Row],[Total Defect Qty]]*SupplierQuality[[#This Row],[Unit Price]]</f>
        <v>440592054</v>
      </c>
    </row>
    <row r="271" spans="1:17" x14ac:dyDescent="0.25">
      <c r="A271" s="1">
        <v>43140</v>
      </c>
      <c r="B271" s="5" t="str">
        <f>TEXT(SupplierQuality[[#This Row],[Date]],"mmm")</f>
        <v>Feb</v>
      </c>
      <c r="C271" s="5" t="str">
        <f>TEXT(SupplierQuality[[#This Row],[Date]],"yyyy")</f>
        <v>2018</v>
      </c>
      <c r="D271" s="2" t="s">
        <v>228</v>
      </c>
      <c r="E271" s="2" t="s">
        <v>21</v>
      </c>
      <c r="F271" s="2" t="s">
        <v>14</v>
      </c>
      <c r="G271">
        <v>113</v>
      </c>
      <c r="H271" s="2" t="str">
        <f>VLOOKUP(SupplierQuality[[#This Row],[MaterialID]],Table4[#All],2,0)</f>
        <v>Raw Materials</v>
      </c>
      <c r="I271">
        <v>1</v>
      </c>
      <c r="J271" s="2" t="str">
        <f>_xlfn.XLOOKUP(SupplierQuality[[#This Row],[Defect Type ID]],Table5[ID],Table5[Defect Type],"Not found",0)</f>
        <v>No Impact</v>
      </c>
      <c r="K271">
        <v>200</v>
      </c>
      <c r="L271" s="2" t="str">
        <f>_xlfn.XLOOKUP(SupplierQuality[[#This Row],[DefectID]],Table2[ID],Table2[Defect],"Not found",0)</f>
        <v>Split hinges</v>
      </c>
      <c r="M271" s="3">
        <v>854151</v>
      </c>
      <c r="N271" s="3">
        <v>3189</v>
      </c>
      <c r="O271" s="6">
        <f>SupplierQuality[[#This Row],[Total Downtime Minutes]]/60</f>
        <v>53.15</v>
      </c>
      <c r="P271" s="4">
        <v>279</v>
      </c>
      <c r="Q271" s="4">
        <f>SupplierQuality[[#This Row],[Total Defect Qty]]*SupplierQuality[[#This Row],[Unit Price]]</f>
        <v>238308129</v>
      </c>
    </row>
    <row r="272" spans="1:17" x14ac:dyDescent="0.25">
      <c r="A272" s="1">
        <v>43140</v>
      </c>
      <c r="B272" s="5" t="str">
        <f>TEXT(SupplierQuality[[#This Row],[Date]],"mmm")</f>
        <v>Feb</v>
      </c>
      <c r="C272" s="5" t="str">
        <f>TEXT(SupplierQuality[[#This Row],[Date]],"yyyy")</f>
        <v>2018</v>
      </c>
      <c r="D272" s="2" t="s">
        <v>277</v>
      </c>
      <c r="E272" s="2" t="s">
        <v>52</v>
      </c>
      <c r="F272" s="2" t="s">
        <v>14</v>
      </c>
      <c r="G272">
        <v>127</v>
      </c>
      <c r="H272" s="2" t="str">
        <f>VLOOKUP(SupplierQuality[[#This Row],[MaterialID]],Table4[#All],2,0)</f>
        <v>Crates</v>
      </c>
      <c r="I272">
        <v>1</v>
      </c>
      <c r="J272" s="2" t="str">
        <f>_xlfn.XLOOKUP(SupplierQuality[[#This Row],[Defect Type ID]],Table5[ID],Table5[Defect Type],"Not found",0)</f>
        <v>No Impact</v>
      </c>
      <c r="K272">
        <v>144</v>
      </c>
      <c r="L272" s="2" t="str">
        <f>_xlfn.XLOOKUP(SupplierQuality[[#This Row],[DefectID]],Table2[ID],Table2[Defect],"Not found",0)</f>
        <v>String Defects</v>
      </c>
      <c r="M272" s="3">
        <v>463625</v>
      </c>
      <c r="N272" s="3">
        <v>1766</v>
      </c>
      <c r="O272" s="6">
        <f>SupplierQuality[[#This Row],[Total Downtime Minutes]]/60</f>
        <v>29.433333333333334</v>
      </c>
      <c r="P272" s="4">
        <v>584</v>
      </c>
      <c r="Q272" s="4">
        <f>SupplierQuality[[#This Row],[Total Defect Qty]]*SupplierQuality[[#This Row],[Unit Price]]</f>
        <v>270757000</v>
      </c>
    </row>
    <row r="273" spans="1:17" x14ac:dyDescent="0.25">
      <c r="A273" s="1">
        <v>43140</v>
      </c>
      <c r="B273" s="5" t="str">
        <f>TEXT(SupplierQuality[[#This Row],[Date]],"mmm")</f>
        <v>Feb</v>
      </c>
      <c r="C273" s="5" t="str">
        <f>TEXT(SupplierQuality[[#This Row],[Date]],"yyyy")</f>
        <v>2018</v>
      </c>
      <c r="D273" s="2" t="s">
        <v>260</v>
      </c>
      <c r="E273" s="2" t="s">
        <v>104</v>
      </c>
      <c r="F273" s="2" t="s">
        <v>42</v>
      </c>
      <c r="G273">
        <v>125</v>
      </c>
      <c r="H273" s="2" t="str">
        <f>VLOOKUP(SupplierQuality[[#This Row],[MaterialID]],Table4[#All],2,0)</f>
        <v>Hardware</v>
      </c>
      <c r="I273">
        <v>2</v>
      </c>
      <c r="J273" s="2" t="str">
        <f>_xlfn.XLOOKUP(SupplierQuality[[#This Row],[Defect Type ID]],Table5[ID],Table5[Defect Type],"Not found",0)</f>
        <v>Rejected</v>
      </c>
      <c r="K273">
        <v>122</v>
      </c>
      <c r="L273" s="2" t="str">
        <f>_xlfn.XLOOKUP(SupplierQuality[[#This Row],[DefectID]],Table2[ID],Table2[Defect],"Not found",0)</f>
        <v>Wrinkles / Scratches/ Scuffing</v>
      </c>
      <c r="M273" s="3">
        <v>416683</v>
      </c>
      <c r="N273" s="3">
        <v>1636</v>
      </c>
      <c r="O273" s="6">
        <f>SupplierQuality[[#This Row],[Total Downtime Minutes]]/60</f>
        <v>27.266666666666666</v>
      </c>
      <c r="P273" s="4">
        <v>422</v>
      </c>
      <c r="Q273" s="4">
        <f>SupplierQuality[[#This Row],[Total Defect Qty]]*SupplierQuality[[#This Row],[Unit Price]]</f>
        <v>175840226</v>
      </c>
    </row>
    <row r="274" spans="1:17" x14ac:dyDescent="0.25">
      <c r="A274" s="1">
        <v>43140</v>
      </c>
      <c r="B274" s="5" t="str">
        <f>TEXT(SupplierQuality[[#This Row],[Date]],"mmm")</f>
        <v>Feb</v>
      </c>
      <c r="C274" s="5" t="str">
        <f>TEXT(SupplierQuality[[#This Row],[Date]],"yyyy")</f>
        <v>2018</v>
      </c>
      <c r="D274" s="2" t="s">
        <v>281</v>
      </c>
      <c r="E274" s="2" t="s">
        <v>84</v>
      </c>
      <c r="F274" s="2" t="s">
        <v>24</v>
      </c>
      <c r="G274">
        <v>116</v>
      </c>
      <c r="H274" s="2" t="str">
        <f>VLOOKUP(SupplierQuality[[#This Row],[MaterialID]],Table4[#All],2,0)</f>
        <v>Molds</v>
      </c>
      <c r="I274">
        <v>3</v>
      </c>
      <c r="J274" s="2" t="str">
        <f>_xlfn.XLOOKUP(SupplierQuality[[#This Row],[Defect Type ID]],Table5[ID],Table5[Defect Type],"Not found",0)</f>
        <v>Impact</v>
      </c>
      <c r="K274">
        <v>65</v>
      </c>
      <c r="L274" s="2" t="str">
        <f>_xlfn.XLOOKUP(SupplierQuality[[#This Row],[DefectID]],Table2[ID],Table2[Defect],"Not found",0)</f>
        <v>Slitting Erorrs</v>
      </c>
      <c r="M274" s="3">
        <v>282516</v>
      </c>
      <c r="N274" s="3">
        <v>3887</v>
      </c>
      <c r="O274" s="6">
        <f>SupplierQuality[[#This Row],[Total Downtime Minutes]]/60</f>
        <v>64.783333333333331</v>
      </c>
      <c r="P274" s="4">
        <v>550</v>
      </c>
      <c r="Q274" s="4">
        <f>SupplierQuality[[#This Row],[Total Defect Qty]]*SupplierQuality[[#This Row],[Unit Price]]</f>
        <v>155383800</v>
      </c>
    </row>
    <row r="275" spans="1:17" x14ac:dyDescent="0.25">
      <c r="A275" s="1">
        <v>43140</v>
      </c>
      <c r="B275" s="5" t="str">
        <f>TEXT(SupplierQuality[[#This Row],[Date]],"mmm")</f>
        <v>Feb</v>
      </c>
      <c r="C275" s="5" t="str">
        <f>TEXT(SupplierQuality[[#This Row],[Date]],"yyyy")</f>
        <v>2018</v>
      </c>
      <c r="D275" s="2" t="s">
        <v>132</v>
      </c>
      <c r="E275" s="2" t="s">
        <v>74</v>
      </c>
      <c r="F275" s="2" t="s">
        <v>14</v>
      </c>
      <c r="G275">
        <v>112</v>
      </c>
      <c r="H275" s="2" t="str">
        <f>VLOOKUP(SupplierQuality[[#This Row],[MaterialID]],Table4[#All],2,0)</f>
        <v>Glass</v>
      </c>
      <c r="I275">
        <v>1</v>
      </c>
      <c r="J275" s="2" t="str">
        <f>_xlfn.XLOOKUP(SupplierQuality[[#This Row],[Defect Type ID]],Table5[ID],Table5[Defect Type],"Not found",0)</f>
        <v>No Impact</v>
      </c>
      <c r="K275">
        <v>113</v>
      </c>
      <c r="L275" s="2" t="str">
        <f>_xlfn.XLOOKUP(SupplierQuality[[#This Row],[DefectID]],Table2[ID],Table2[Defect],"Not found",0)</f>
        <v>Packaging Integrity</v>
      </c>
      <c r="M275" s="3">
        <v>190889</v>
      </c>
      <c r="N275" s="3">
        <v>2239</v>
      </c>
      <c r="O275" s="6">
        <f>SupplierQuality[[#This Row],[Total Downtime Minutes]]/60</f>
        <v>37.31666666666667</v>
      </c>
      <c r="P275" s="4">
        <v>621</v>
      </c>
      <c r="Q275" s="4">
        <f>SupplierQuality[[#This Row],[Total Defect Qty]]*SupplierQuality[[#This Row],[Unit Price]]</f>
        <v>118542069</v>
      </c>
    </row>
    <row r="276" spans="1:17" x14ac:dyDescent="0.25">
      <c r="A276" s="1">
        <v>43140</v>
      </c>
      <c r="B276" s="5" t="str">
        <f>TEXT(SupplierQuality[[#This Row],[Date]],"mmm")</f>
        <v>Feb</v>
      </c>
      <c r="C276" s="5" t="str">
        <f>TEXT(SupplierQuality[[#This Row],[Date]],"yyyy")</f>
        <v>2018</v>
      </c>
      <c r="D276" s="2" t="s">
        <v>284</v>
      </c>
      <c r="E276" s="2" t="s">
        <v>60</v>
      </c>
      <c r="F276" s="2" t="s">
        <v>24</v>
      </c>
      <c r="G276">
        <v>113</v>
      </c>
      <c r="H276" s="2" t="str">
        <f>VLOOKUP(SupplierQuality[[#This Row],[MaterialID]],Table4[#All],2,0)</f>
        <v>Raw Materials</v>
      </c>
      <c r="I276">
        <v>1</v>
      </c>
      <c r="J276" s="2" t="str">
        <f>_xlfn.XLOOKUP(SupplierQuality[[#This Row],[Defect Type ID]],Table5[ID],Table5[Defect Type],"Not found",0)</f>
        <v>No Impact</v>
      </c>
      <c r="K276">
        <v>174</v>
      </c>
      <c r="L276" s="2" t="str">
        <f>_xlfn.XLOOKUP(SupplierQuality[[#This Row],[DefectID]],Table2[ID],Table2[Defect],"Not found",0)</f>
        <v>Moisture Damage</v>
      </c>
      <c r="M276" s="3">
        <v>184593</v>
      </c>
      <c r="N276" s="3">
        <v>3275</v>
      </c>
      <c r="O276" s="6">
        <f>SupplierQuality[[#This Row],[Total Downtime Minutes]]/60</f>
        <v>54.583333333333336</v>
      </c>
      <c r="P276" s="4">
        <v>651</v>
      </c>
      <c r="Q276" s="4">
        <f>SupplierQuality[[#This Row],[Total Defect Qty]]*SupplierQuality[[#This Row],[Unit Price]]</f>
        <v>120170043</v>
      </c>
    </row>
    <row r="277" spans="1:17" x14ac:dyDescent="0.25">
      <c r="A277" s="1">
        <v>43141</v>
      </c>
      <c r="B277" s="5" t="str">
        <f>TEXT(SupplierQuality[[#This Row],[Date]],"mmm")</f>
        <v>Feb</v>
      </c>
      <c r="C277" s="5" t="str">
        <f>TEXT(SupplierQuality[[#This Row],[Date]],"yyyy")</f>
        <v>2018</v>
      </c>
      <c r="D277" s="2" t="s">
        <v>287</v>
      </c>
      <c r="E277" s="2" t="s">
        <v>98</v>
      </c>
      <c r="F277" s="2" t="s">
        <v>14</v>
      </c>
      <c r="G277">
        <v>124</v>
      </c>
      <c r="H277" s="2" t="str">
        <f>VLOOKUP(SupplierQuality[[#This Row],[MaterialID]],Table4[#All],2,0)</f>
        <v>Drives</v>
      </c>
      <c r="I277">
        <v>1</v>
      </c>
      <c r="J277" s="2" t="str">
        <f>_xlfn.XLOOKUP(SupplierQuality[[#This Row],[Defect Type ID]],Table5[ID],Table5[Defect Type],"Not found",0)</f>
        <v>No Impact</v>
      </c>
      <c r="K277">
        <v>89</v>
      </c>
      <c r="L277" s="2" t="str">
        <f>_xlfn.XLOOKUP(SupplierQuality[[#This Row],[DefectID]],Table2[ID],Table2[Defect],"Not found",0)</f>
        <v>Delamination</v>
      </c>
      <c r="M277" s="3">
        <v>985424</v>
      </c>
      <c r="N277" s="3">
        <v>4058</v>
      </c>
      <c r="O277" s="6">
        <f>SupplierQuality[[#This Row],[Total Downtime Minutes]]/60</f>
        <v>67.63333333333334</v>
      </c>
      <c r="P277" s="4">
        <v>639</v>
      </c>
      <c r="Q277" s="4">
        <f>SupplierQuality[[#This Row],[Total Defect Qty]]*SupplierQuality[[#This Row],[Unit Price]]</f>
        <v>629685936</v>
      </c>
    </row>
    <row r="278" spans="1:17" x14ac:dyDescent="0.25">
      <c r="A278" s="1">
        <v>43141</v>
      </c>
      <c r="B278" s="5" t="str">
        <f>TEXT(SupplierQuality[[#This Row],[Date]],"mmm")</f>
        <v>Feb</v>
      </c>
      <c r="C278" s="5" t="str">
        <f>TEXT(SupplierQuality[[#This Row],[Date]],"yyyy")</f>
        <v>2018</v>
      </c>
      <c r="D278" s="2" t="s">
        <v>18</v>
      </c>
      <c r="E278" s="2" t="s">
        <v>21</v>
      </c>
      <c r="F278" s="2" t="s">
        <v>14</v>
      </c>
      <c r="G278">
        <v>132</v>
      </c>
      <c r="H278" s="2" t="str">
        <f>VLOOKUP(SupplierQuality[[#This Row],[MaterialID]],Table4[#All],2,0)</f>
        <v>Printed Materials</v>
      </c>
      <c r="I278">
        <v>2</v>
      </c>
      <c r="J278" s="2" t="str">
        <f>_xlfn.XLOOKUP(SupplierQuality[[#This Row],[Defect Type ID]],Table5[ID],Table5[Defect Type],"Not found",0)</f>
        <v>Rejected</v>
      </c>
      <c r="K278">
        <v>255</v>
      </c>
      <c r="L278" s="2" t="str">
        <f>_xlfn.XLOOKUP(SupplierQuality[[#This Row],[DefectID]],Table2[ID],Table2[Defect],"Not found",0)</f>
        <v>Components Stuck</v>
      </c>
      <c r="M278" s="3">
        <v>902336</v>
      </c>
      <c r="N278" s="3">
        <v>2118</v>
      </c>
      <c r="O278" s="6">
        <f>SupplierQuality[[#This Row],[Total Downtime Minutes]]/60</f>
        <v>35.299999999999997</v>
      </c>
      <c r="P278" s="4">
        <v>300</v>
      </c>
      <c r="Q278" s="4">
        <f>SupplierQuality[[#This Row],[Total Defect Qty]]*SupplierQuality[[#This Row],[Unit Price]]</f>
        <v>270700800</v>
      </c>
    </row>
    <row r="279" spans="1:17" x14ac:dyDescent="0.25">
      <c r="A279" s="1">
        <v>43141</v>
      </c>
      <c r="B279" s="5" t="str">
        <f>TEXT(SupplierQuality[[#This Row],[Date]],"mmm")</f>
        <v>Feb</v>
      </c>
      <c r="C279" s="5" t="str">
        <f>TEXT(SupplierQuality[[#This Row],[Date]],"yyyy")</f>
        <v>2018</v>
      </c>
      <c r="D279" s="2" t="s">
        <v>334</v>
      </c>
      <c r="E279" s="2" t="s">
        <v>98</v>
      </c>
      <c r="F279" s="2" t="s">
        <v>691</v>
      </c>
      <c r="G279">
        <v>121</v>
      </c>
      <c r="H279" s="2" t="str">
        <f>VLOOKUP(SupplierQuality[[#This Row],[MaterialID]],Table4[#All],2,0)</f>
        <v>Composites</v>
      </c>
      <c r="I279">
        <v>3</v>
      </c>
      <c r="J279" s="2" t="str">
        <f>_xlfn.XLOOKUP(SupplierQuality[[#This Row],[Defect Type ID]],Table5[ID],Table5[Defect Type],"Not found",0)</f>
        <v>Impact</v>
      </c>
      <c r="K279">
        <v>174</v>
      </c>
      <c r="L279" s="2" t="str">
        <f>_xlfn.XLOOKUP(SupplierQuality[[#This Row],[DefectID]],Table2[ID],Table2[Defect],"Not found",0)</f>
        <v>Moisture Damage</v>
      </c>
      <c r="M279" s="3">
        <v>720001</v>
      </c>
      <c r="N279" s="3">
        <v>3921</v>
      </c>
      <c r="O279" s="6">
        <f>SupplierQuality[[#This Row],[Total Downtime Minutes]]/60</f>
        <v>65.349999999999994</v>
      </c>
      <c r="P279" s="4">
        <v>295</v>
      </c>
      <c r="Q279" s="4">
        <f>SupplierQuality[[#This Row],[Total Defect Qty]]*SupplierQuality[[#This Row],[Unit Price]]</f>
        <v>212400295</v>
      </c>
    </row>
    <row r="280" spans="1:17" x14ac:dyDescent="0.25">
      <c r="A280" s="1">
        <v>43141</v>
      </c>
      <c r="B280" s="5" t="str">
        <f>TEXT(SupplierQuality[[#This Row],[Date]],"mmm")</f>
        <v>Feb</v>
      </c>
      <c r="C280" s="5" t="str">
        <f>TEXT(SupplierQuality[[#This Row],[Date]],"yyyy")</f>
        <v>2018</v>
      </c>
      <c r="D280" s="2" t="s">
        <v>310</v>
      </c>
      <c r="E280" s="2" t="s">
        <v>104</v>
      </c>
      <c r="F280" s="2" t="s">
        <v>17</v>
      </c>
      <c r="G280">
        <v>128</v>
      </c>
      <c r="H280" s="2" t="str">
        <f>VLOOKUP(SupplierQuality[[#This Row],[MaterialID]],Table4[#All],2,0)</f>
        <v>Tape</v>
      </c>
      <c r="I280">
        <v>3</v>
      </c>
      <c r="J280" s="2" t="str">
        <f>_xlfn.XLOOKUP(SupplierQuality[[#This Row],[Defect Type ID]],Table5[ID],Table5[Defect Type],"Not found",0)</f>
        <v>Impact</v>
      </c>
      <c r="K280">
        <v>11</v>
      </c>
      <c r="L280" s="2" t="str">
        <f>_xlfn.XLOOKUP(SupplierQuality[[#This Row],[DefectID]],Table2[ID],Table2[Defect],"Not found",0)</f>
        <v>Misaligned Slots</v>
      </c>
      <c r="M280" s="3">
        <v>618584</v>
      </c>
      <c r="N280" s="3">
        <v>1669</v>
      </c>
      <c r="O280" s="6">
        <f>SupplierQuality[[#This Row],[Total Downtime Minutes]]/60</f>
        <v>27.816666666666666</v>
      </c>
      <c r="P280" s="4">
        <v>440</v>
      </c>
      <c r="Q280" s="4">
        <f>SupplierQuality[[#This Row],[Total Defect Qty]]*SupplierQuality[[#This Row],[Unit Price]]</f>
        <v>272176960</v>
      </c>
    </row>
    <row r="281" spans="1:17" x14ac:dyDescent="0.25">
      <c r="A281" s="1">
        <v>43141</v>
      </c>
      <c r="B281" s="5" t="str">
        <f>TEXT(SupplierQuality[[#This Row],[Date]],"mmm")</f>
        <v>Feb</v>
      </c>
      <c r="C281" s="5" t="str">
        <f>TEXT(SupplierQuality[[#This Row],[Date]],"yyyy")</f>
        <v>2018</v>
      </c>
      <c r="D281" s="2" t="s">
        <v>350</v>
      </c>
      <c r="E281" s="2" t="s">
        <v>67</v>
      </c>
      <c r="F281" s="2" t="s">
        <v>14</v>
      </c>
      <c r="G281">
        <v>127</v>
      </c>
      <c r="H281" s="2" t="str">
        <f>VLOOKUP(SupplierQuality[[#This Row],[MaterialID]],Table4[#All],2,0)</f>
        <v>Crates</v>
      </c>
      <c r="I281">
        <v>3</v>
      </c>
      <c r="J281" s="2" t="str">
        <f>_xlfn.XLOOKUP(SupplierQuality[[#This Row],[Defect Type ID]],Table5[ID],Table5[Defect Type],"Not found",0)</f>
        <v>Impact</v>
      </c>
      <c r="K281">
        <v>54</v>
      </c>
      <c r="L281" s="2" t="str">
        <f>_xlfn.XLOOKUP(SupplierQuality[[#This Row],[DefectID]],Table2[ID],Table2[Defect],"Not found",0)</f>
        <v>Sealed Together Internally</v>
      </c>
      <c r="M281" s="3">
        <v>524745</v>
      </c>
      <c r="N281" s="3">
        <v>2735</v>
      </c>
      <c r="O281" s="6">
        <f>SupplierQuality[[#This Row],[Total Downtime Minutes]]/60</f>
        <v>45.583333333333336</v>
      </c>
      <c r="P281" s="4">
        <v>426</v>
      </c>
      <c r="Q281" s="4">
        <f>SupplierQuality[[#This Row],[Total Defect Qty]]*SupplierQuality[[#This Row],[Unit Price]]</f>
        <v>223541370</v>
      </c>
    </row>
    <row r="282" spans="1:17" x14ac:dyDescent="0.25">
      <c r="A282" s="1">
        <v>43141</v>
      </c>
      <c r="B282" s="5" t="str">
        <f>TEXT(SupplierQuality[[#This Row],[Date]],"mmm")</f>
        <v>Feb</v>
      </c>
      <c r="C282" s="5" t="str">
        <f>TEXT(SupplierQuality[[#This Row],[Date]],"yyyy")</f>
        <v>2018</v>
      </c>
      <c r="D282" s="2" t="s">
        <v>53</v>
      </c>
      <c r="E282" s="2" t="s">
        <v>60</v>
      </c>
      <c r="F282" s="2" t="s">
        <v>17</v>
      </c>
      <c r="G282">
        <v>116</v>
      </c>
      <c r="H282" s="2" t="str">
        <f>VLOOKUP(SupplierQuality[[#This Row],[MaterialID]],Table4[#All],2,0)</f>
        <v>Molds</v>
      </c>
      <c r="I282">
        <v>1</v>
      </c>
      <c r="J282" s="2" t="str">
        <f>_xlfn.XLOOKUP(SupplierQuality[[#This Row],[Defect Type ID]],Table5[ID],Table5[Defect Type],"Not found",0)</f>
        <v>No Impact</v>
      </c>
      <c r="K282">
        <v>107</v>
      </c>
      <c r="L282" s="2" t="str">
        <f>_xlfn.XLOOKUP(SupplierQuality[[#This Row],[DefectID]],Table2[ID],Table2[Defect],"Not found",0)</f>
        <v>No Tight Seal</v>
      </c>
      <c r="M282" s="3">
        <v>517150</v>
      </c>
      <c r="N282" s="3">
        <v>2110</v>
      </c>
      <c r="O282" s="6">
        <f>SupplierQuality[[#This Row],[Total Downtime Minutes]]/60</f>
        <v>35.166666666666664</v>
      </c>
      <c r="P282" s="4">
        <v>611</v>
      </c>
      <c r="Q282" s="4">
        <f>SupplierQuality[[#This Row],[Total Defect Qty]]*SupplierQuality[[#This Row],[Unit Price]]</f>
        <v>315978650</v>
      </c>
    </row>
    <row r="283" spans="1:17" x14ac:dyDescent="0.25">
      <c r="A283" s="1">
        <v>43141</v>
      </c>
      <c r="B283" s="5" t="str">
        <f>TEXT(SupplierQuality[[#This Row],[Date]],"mmm")</f>
        <v>Feb</v>
      </c>
      <c r="C283" s="5" t="str">
        <f>TEXT(SupplierQuality[[#This Row],[Date]],"yyyy")</f>
        <v>2018</v>
      </c>
      <c r="D283" s="2" t="s">
        <v>333</v>
      </c>
      <c r="E283" s="2" t="s">
        <v>119</v>
      </c>
      <c r="F283" s="2" t="s">
        <v>14</v>
      </c>
      <c r="G283">
        <v>115</v>
      </c>
      <c r="H283" s="2" t="str">
        <f>VLOOKUP(SupplierQuality[[#This Row],[MaterialID]],Table4[#All],2,0)</f>
        <v>Controllers</v>
      </c>
      <c r="I283">
        <v>1</v>
      </c>
      <c r="J283" s="2" t="str">
        <f>_xlfn.XLOOKUP(SupplierQuality[[#This Row],[Defect Type ID]],Table5[ID],Table5[Defect Type],"Not found",0)</f>
        <v>No Impact</v>
      </c>
      <c r="K283">
        <v>216</v>
      </c>
      <c r="L283" s="2" t="str">
        <f>_xlfn.XLOOKUP(SupplierQuality[[#This Row],[DefectID]],Table2[ID],Table2[Defect],"Not found",0)</f>
        <v>Bad Flaps</v>
      </c>
      <c r="M283" s="3">
        <v>357752</v>
      </c>
      <c r="N283" s="3">
        <v>4942</v>
      </c>
      <c r="O283" s="6">
        <f>SupplierQuality[[#This Row],[Total Downtime Minutes]]/60</f>
        <v>82.36666666666666</v>
      </c>
      <c r="P283" s="4">
        <v>478</v>
      </c>
      <c r="Q283" s="4">
        <f>SupplierQuality[[#This Row],[Total Defect Qty]]*SupplierQuality[[#This Row],[Unit Price]]</f>
        <v>171005456</v>
      </c>
    </row>
    <row r="284" spans="1:17" x14ac:dyDescent="0.25">
      <c r="A284" s="1">
        <v>43141</v>
      </c>
      <c r="B284" s="5" t="str">
        <f>TEXT(SupplierQuality[[#This Row],[Date]],"mmm")</f>
        <v>Feb</v>
      </c>
      <c r="C284" s="5" t="str">
        <f>TEXT(SupplierQuality[[#This Row],[Date]],"yyyy")</f>
        <v>2018</v>
      </c>
      <c r="D284" s="2" t="s">
        <v>176</v>
      </c>
      <c r="E284" s="2" t="s">
        <v>47</v>
      </c>
      <c r="F284" s="2" t="s">
        <v>17</v>
      </c>
      <c r="G284">
        <v>129</v>
      </c>
      <c r="H284" s="2" t="str">
        <f>VLOOKUP(SupplierQuality[[#This Row],[MaterialID]],Table4[#All],2,0)</f>
        <v>Mechanicals</v>
      </c>
      <c r="I284">
        <v>2</v>
      </c>
      <c r="J284" s="2" t="str">
        <f>_xlfn.XLOOKUP(SupplierQuality[[#This Row],[Defect Type ID]],Table5[ID],Table5[Defect Type],"Not found",0)</f>
        <v>Rejected</v>
      </c>
      <c r="K284">
        <v>258</v>
      </c>
      <c r="L284" s="2" t="str">
        <f>_xlfn.XLOOKUP(SupplierQuality[[#This Row],[DefectID]],Table2[ID],Table2[Defect],"Not found",0)</f>
        <v>Gages Broken</v>
      </c>
      <c r="M284" s="3">
        <v>346997</v>
      </c>
      <c r="N284" s="3">
        <v>4257</v>
      </c>
      <c r="O284" s="6">
        <f>SupplierQuality[[#This Row],[Total Downtime Minutes]]/60</f>
        <v>70.95</v>
      </c>
      <c r="P284" s="4">
        <v>316</v>
      </c>
      <c r="Q284" s="4">
        <f>SupplierQuality[[#This Row],[Total Defect Qty]]*SupplierQuality[[#This Row],[Unit Price]]</f>
        <v>109651052</v>
      </c>
    </row>
    <row r="285" spans="1:17" x14ac:dyDescent="0.25">
      <c r="A285" s="1">
        <v>43141</v>
      </c>
      <c r="B285" s="5" t="str">
        <f>TEXT(SupplierQuality[[#This Row],[Date]],"mmm")</f>
        <v>Feb</v>
      </c>
      <c r="C285" s="5" t="str">
        <f>TEXT(SupplierQuality[[#This Row],[Date]],"yyyy")</f>
        <v>2018</v>
      </c>
      <c r="D285" s="2" t="s">
        <v>44</v>
      </c>
      <c r="E285" s="2" t="s">
        <v>27</v>
      </c>
      <c r="F285" s="2" t="s">
        <v>691</v>
      </c>
      <c r="G285">
        <v>114</v>
      </c>
      <c r="H285" s="2" t="str">
        <f>VLOOKUP(SupplierQuality[[#This Row],[MaterialID]],Table4[#All],2,0)</f>
        <v>Carton</v>
      </c>
      <c r="I285">
        <v>2</v>
      </c>
      <c r="J285" s="2" t="str">
        <f>_xlfn.XLOOKUP(SupplierQuality[[#This Row],[Defect Type ID]],Table5[ID],Table5[Defect Type],"Not found",0)</f>
        <v>Rejected</v>
      </c>
      <c r="K285">
        <v>47</v>
      </c>
      <c r="L285" s="2" t="str">
        <f>_xlfn.XLOOKUP(SupplierQuality[[#This Row],[DefectID]],Table2[ID],Table2[Defect],"Not found",0)</f>
        <v>Packaging Damaged</v>
      </c>
      <c r="M285" s="3">
        <v>304847</v>
      </c>
      <c r="N285" s="3">
        <v>1935</v>
      </c>
      <c r="O285" s="6">
        <f>SupplierQuality[[#This Row],[Total Downtime Minutes]]/60</f>
        <v>32.25</v>
      </c>
      <c r="P285" s="4">
        <v>571</v>
      </c>
      <c r="Q285" s="4">
        <f>SupplierQuality[[#This Row],[Total Defect Qty]]*SupplierQuality[[#This Row],[Unit Price]]</f>
        <v>174067637</v>
      </c>
    </row>
    <row r="286" spans="1:17" x14ac:dyDescent="0.25">
      <c r="A286" s="1">
        <v>43141</v>
      </c>
      <c r="B286" s="5" t="str">
        <f>TEXT(SupplierQuality[[#This Row],[Date]],"mmm")</f>
        <v>Feb</v>
      </c>
      <c r="C286" s="5" t="str">
        <f>TEXT(SupplierQuality[[#This Row],[Date]],"yyyy")</f>
        <v>2018</v>
      </c>
      <c r="D286" s="2" t="s">
        <v>269</v>
      </c>
      <c r="E286" s="2" t="s">
        <v>38</v>
      </c>
      <c r="F286" s="2" t="s">
        <v>14</v>
      </c>
      <c r="G286">
        <v>118</v>
      </c>
      <c r="H286" s="2" t="str">
        <f>VLOOKUP(SupplierQuality[[#This Row],[MaterialID]],Table4[#All],2,0)</f>
        <v>Corrugate</v>
      </c>
      <c r="I286">
        <v>1</v>
      </c>
      <c r="J286" s="2" t="str">
        <f>_xlfn.XLOOKUP(SupplierQuality[[#This Row],[Defect Type ID]],Table5[ID],Table5[Defect Type],"Not found",0)</f>
        <v>No Impact</v>
      </c>
      <c r="K286">
        <v>29</v>
      </c>
      <c r="L286" s="2" t="str">
        <f>_xlfn.XLOOKUP(SupplierQuality[[#This Row],[DefectID]],Table2[ID],Table2[Defect],"Not found",0)</f>
        <v>Out of Spec</v>
      </c>
      <c r="M286" s="3">
        <v>281372</v>
      </c>
      <c r="N286" s="3">
        <v>1272</v>
      </c>
      <c r="O286" s="6">
        <f>SupplierQuality[[#This Row],[Total Downtime Minutes]]/60</f>
        <v>21.2</v>
      </c>
      <c r="P286" s="4">
        <v>498</v>
      </c>
      <c r="Q286" s="4">
        <f>SupplierQuality[[#This Row],[Total Defect Qty]]*SupplierQuality[[#This Row],[Unit Price]]</f>
        <v>140123256</v>
      </c>
    </row>
    <row r="287" spans="1:17" x14ac:dyDescent="0.25">
      <c r="A287" s="1">
        <v>43141</v>
      </c>
      <c r="B287" s="5" t="str">
        <f>TEXT(SupplierQuality[[#This Row],[Date]],"mmm")</f>
        <v>Feb</v>
      </c>
      <c r="C287" s="5" t="str">
        <f>TEXT(SupplierQuality[[#This Row],[Date]],"yyyy")</f>
        <v>2018</v>
      </c>
      <c r="D287" s="2" t="s">
        <v>316</v>
      </c>
      <c r="E287" s="2" t="s">
        <v>104</v>
      </c>
      <c r="F287" s="2" t="s">
        <v>17</v>
      </c>
      <c r="G287">
        <v>115</v>
      </c>
      <c r="H287" s="2" t="str">
        <f>VLOOKUP(SupplierQuality[[#This Row],[MaterialID]],Table4[#All],2,0)</f>
        <v>Controllers</v>
      </c>
      <c r="I287">
        <v>1</v>
      </c>
      <c r="J287" s="2" t="str">
        <f>_xlfn.XLOOKUP(SupplierQuality[[#This Row],[Defect Type ID]],Table5[ID],Table5[Defect Type],"Not found",0)</f>
        <v>No Impact</v>
      </c>
      <c r="K287">
        <v>128</v>
      </c>
      <c r="L287" s="2" t="str">
        <f>_xlfn.XLOOKUP(SupplierQuality[[#This Row],[DefectID]],Table2[ID],Table2[Defect],"Not found",0)</f>
        <v>Incorrect Vertical Size</v>
      </c>
      <c r="M287" s="3">
        <v>239136</v>
      </c>
      <c r="N287" s="3">
        <v>2682</v>
      </c>
      <c r="O287" s="6">
        <f>SupplierQuality[[#This Row],[Total Downtime Minutes]]/60</f>
        <v>44.7</v>
      </c>
      <c r="P287" s="4">
        <v>327</v>
      </c>
      <c r="Q287" s="4">
        <f>SupplierQuality[[#This Row],[Total Defect Qty]]*SupplierQuality[[#This Row],[Unit Price]]</f>
        <v>78197472</v>
      </c>
    </row>
    <row r="288" spans="1:17" x14ac:dyDescent="0.25">
      <c r="A288" s="1">
        <v>43141</v>
      </c>
      <c r="B288" s="5" t="str">
        <f>TEXT(SupplierQuality[[#This Row],[Date]],"mmm")</f>
        <v>Feb</v>
      </c>
      <c r="C288" s="5" t="str">
        <f>TEXT(SupplierQuality[[#This Row],[Date]],"yyyy")</f>
        <v>2018</v>
      </c>
      <c r="D288" s="2" t="s">
        <v>111</v>
      </c>
      <c r="E288" s="2" t="s">
        <v>71</v>
      </c>
      <c r="F288" s="2" t="s">
        <v>14</v>
      </c>
      <c r="G288">
        <v>121</v>
      </c>
      <c r="H288" s="2" t="str">
        <f>VLOOKUP(SupplierQuality[[#This Row],[MaterialID]],Table4[#All],2,0)</f>
        <v>Composites</v>
      </c>
      <c r="I288">
        <v>1</v>
      </c>
      <c r="J288" s="2" t="str">
        <f>_xlfn.XLOOKUP(SupplierQuality[[#This Row],[Defect Type ID]],Table5[ID],Table5[Defect Type],"Not found",0)</f>
        <v>No Impact</v>
      </c>
      <c r="K288">
        <v>16</v>
      </c>
      <c r="L288" s="2" t="str">
        <f>_xlfn.XLOOKUP(SupplierQuality[[#This Row],[DefectID]],Table2[ID],Table2[Defect],"Not found",0)</f>
        <v>Print defects</v>
      </c>
      <c r="M288" s="3">
        <v>176857</v>
      </c>
      <c r="N288" s="3">
        <v>804</v>
      </c>
      <c r="O288" s="6">
        <f>SupplierQuality[[#This Row],[Total Downtime Minutes]]/60</f>
        <v>13.4</v>
      </c>
      <c r="P288" s="4">
        <v>538</v>
      </c>
      <c r="Q288" s="4">
        <f>SupplierQuality[[#This Row],[Total Defect Qty]]*SupplierQuality[[#This Row],[Unit Price]]</f>
        <v>95149066</v>
      </c>
    </row>
    <row r="289" spans="1:17" x14ac:dyDescent="0.25">
      <c r="A289" s="1">
        <v>43141</v>
      </c>
      <c r="B289" s="5" t="str">
        <f>TEXT(SupplierQuality[[#This Row],[Date]],"mmm")</f>
        <v>Feb</v>
      </c>
      <c r="C289" s="5" t="str">
        <f>TEXT(SupplierQuality[[#This Row],[Date]],"yyyy")</f>
        <v>2018</v>
      </c>
      <c r="D289" s="2" t="s">
        <v>141</v>
      </c>
      <c r="E289" s="2" t="s">
        <v>67</v>
      </c>
      <c r="F289" s="2" t="s">
        <v>17</v>
      </c>
      <c r="G289">
        <v>116</v>
      </c>
      <c r="H289" s="2" t="str">
        <f>VLOOKUP(SupplierQuality[[#This Row],[MaterialID]],Table4[#All],2,0)</f>
        <v>Molds</v>
      </c>
      <c r="I289">
        <v>2</v>
      </c>
      <c r="J289" s="2" t="str">
        <f>_xlfn.XLOOKUP(SupplierQuality[[#This Row],[Defect Type ID]],Table5[ID],Table5[Defect Type],"Not found",0)</f>
        <v>Rejected</v>
      </c>
      <c r="K289">
        <v>151</v>
      </c>
      <c r="L289" s="2" t="str">
        <f>_xlfn.XLOOKUP(SupplierQuality[[#This Row],[DefectID]],Table2[ID],Table2[Defect],"Not found",0)</f>
        <v>Does Not Run</v>
      </c>
      <c r="M289" s="3">
        <v>75393</v>
      </c>
      <c r="N289" s="3">
        <v>3600</v>
      </c>
      <c r="O289" s="6">
        <f>SupplierQuality[[#This Row],[Total Downtime Minutes]]/60</f>
        <v>60</v>
      </c>
      <c r="P289" s="4">
        <v>590</v>
      </c>
      <c r="Q289" s="4">
        <f>SupplierQuality[[#This Row],[Total Defect Qty]]*SupplierQuality[[#This Row],[Unit Price]]</f>
        <v>44481870</v>
      </c>
    </row>
    <row r="290" spans="1:17" x14ac:dyDescent="0.25">
      <c r="A290" s="1">
        <v>43141</v>
      </c>
      <c r="B290" s="5" t="str">
        <f>TEXT(SupplierQuality[[#This Row],[Date]],"mmm")</f>
        <v>Feb</v>
      </c>
      <c r="C290" s="5" t="str">
        <f>TEXT(SupplierQuality[[#This Row],[Date]],"yyyy")</f>
        <v>2018</v>
      </c>
      <c r="D290" s="2" t="s">
        <v>354</v>
      </c>
      <c r="E290" s="2" t="s">
        <v>74</v>
      </c>
      <c r="F290" s="2" t="s">
        <v>14</v>
      </c>
      <c r="G290">
        <v>112</v>
      </c>
      <c r="H290" s="2" t="str">
        <f>VLOOKUP(SupplierQuality[[#This Row],[MaterialID]],Table4[#All],2,0)</f>
        <v>Glass</v>
      </c>
      <c r="I290">
        <v>3</v>
      </c>
      <c r="J290" s="2" t="str">
        <f>_xlfn.XLOOKUP(SupplierQuality[[#This Row],[Defect Type ID]],Table5[ID],Table5[Defect Type],"Not found",0)</f>
        <v>Impact</v>
      </c>
      <c r="K290">
        <v>9</v>
      </c>
      <c r="L290" s="2" t="str">
        <f>_xlfn.XLOOKUP(SupplierQuality[[#This Row],[DefectID]],Table2[ID],Table2[Defect],"Not found",0)</f>
        <v>Bad Seams</v>
      </c>
      <c r="M290" s="3">
        <v>53380</v>
      </c>
      <c r="N290" s="3">
        <v>4509</v>
      </c>
      <c r="O290" s="6">
        <f>SupplierQuality[[#This Row],[Total Downtime Minutes]]/60</f>
        <v>75.150000000000006</v>
      </c>
      <c r="P290" s="4">
        <v>595</v>
      </c>
      <c r="Q290" s="4">
        <f>SupplierQuality[[#This Row],[Total Defect Qty]]*SupplierQuality[[#This Row],[Unit Price]]</f>
        <v>31761100</v>
      </c>
    </row>
    <row r="291" spans="1:17" x14ac:dyDescent="0.25">
      <c r="A291" s="1">
        <v>43141</v>
      </c>
      <c r="B291" s="5" t="str">
        <f>TEXT(SupplierQuality[[#This Row],[Date]],"mmm")</f>
        <v>Feb</v>
      </c>
      <c r="C291" s="5" t="str">
        <f>TEXT(SupplierQuality[[#This Row],[Date]],"yyyy")</f>
        <v>2018</v>
      </c>
      <c r="D291" s="2" t="s">
        <v>147</v>
      </c>
      <c r="E291" s="2" t="s">
        <v>16</v>
      </c>
      <c r="F291" s="2" t="s">
        <v>691</v>
      </c>
      <c r="G291">
        <v>120</v>
      </c>
      <c r="H291" s="2" t="str">
        <f>VLOOKUP(SupplierQuality[[#This Row],[MaterialID]],Table4[#All],2,0)</f>
        <v>Film</v>
      </c>
      <c r="I291">
        <v>3</v>
      </c>
      <c r="J291" s="2" t="str">
        <f>_xlfn.XLOOKUP(SupplierQuality[[#This Row],[Defect Type ID]],Table5[ID],Table5[Defect Type],"Not found",0)</f>
        <v>Impact</v>
      </c>
      <c r="K291">
        <v>201</v>
      </c>
      <c r="L291" s="2" t="str">
        <f>_xlfn.XLOOKUP(SupplierQuality[[#This Row],[DefectID]],Table2[ID],Table2[Defect],"Not found",0)</f>
        <v>Wrong Print</v>
      </c>
      <c r="M291" s="3">
        <v>3707</v>
      </c>
      <c r="N291" s="3">
        <v>213</v>
      </c>
      <c r="O291" s="6">
        <f>SupplierQuality[[#This Row],[Total Downtime Minutes]]/60</f>
        <v>3.55</v>
      </c>
      <c r="P291" s="4">
        <v>476</v>
      </c>
      <c r="Q291" s="4">
        <f>SupplierQuality[[#This Row],[Total Defect Qty]]*SupplierQuality[[#This Row],[Unit Price]]</f>
        <v>1764532</v>
      </c>
    </row>
    <row r="292" spans="1:17" x14ac:dyDescent="0.25">
      <c r="A292" s="1">
        <v>43142</v>
      </c>
      <c r="B292" s="5" t="str">
        <f>TEXT(SupplierQuality[[#This Row],[Date]],"mmm")</f>
        <v>Feb</v>
      </c>
      <c r="C292" s="5" t="str">
        <f>TEXT(SupplierQuality[[#This Row],[Date]],"yyyy")</f>
        <v>2018</v>
      </c>
      <c r="D292" s="2" t="s">
        <v>336</v>
      </c>
      <c r="E292" s="2" t="s">
        <v>58</v>
      </c>
      <c r="F292" s="2" t="s">
        <v>24</v>
      </c>
      <c r="G292">
        <v>119</v>
      </c>
      <c r="H292" s="2" t="str">
        <f>VLOOKUP(SupplierQuality[[#This Row],[MaterialID]],Table4[#All],2,0)</f>
        <v>Batteries</v>
      </c>
      <c r="I292">
        <v>3</v>
      </c>
      <c r="J292" s="2" t="str">
        <f>_xlfn.XLOOKUP(SupplierQuality[[#This Row],[Defect Type ID]],Table5[ID],Table5[Defect Type],"Not found",0)</f>
        <v>Impact</v>
      </c>
      <c r="K292">
        <v>254</v>
      </c>
      <c r="L292" s="2" t="str">
        <f>_xlfn.XLOOKUP(SupplierQuality[[#This Row],[DefectID]],Table2[ID],Table2[Defect],"Not found",0)</f>
        <v>Wrong Bond</v>
      </c>
      <c r="M292" s="3">
        <v>962626</v>
      </c>
      <c r="N292" s="3">
        <v>3381</v>
      </c>
      <c r="O292" s="6">
        <f>SupplierQuality[[#This Row],[Total Downtime Minutes]]/60</f>
        <v>56.35</v>
      </c>
      <c r="P292" s="4">
        <v>464</v>
      </c>
      <c r="Q292" s="4">
        <f>SupplierQuality[[#This Row],[Total Defect Qty]]*SupplierQuality[[#This Row],[Unit Price]]</f>
        <v>446658464</v>
      </c>
    </row>
    <row r="293" spans="1:17" x14ac:dyDescent="0.25">
      <c r="A293" s="1">
        <v>43142</v>
      </c>
      <c r="B293" s="5" t="str">
        <f>TEXT(SupplierQuality[[#This Row],[Date]],"mmm")</f>
        <v>Feb</v>
      </c>
      <c r="C293" s="5" t="str">
        <f>TEXT(SupplierQuality[[#This Row],[Date]],"yyyy")</f>
        <v>2018</v>
      </c>
      <c r="D293" s="2" t="s">
        <v>137</v>
      </c>
      <c r="E293" s="2" t="s">
        <v>27</v>
      </c>
      <c r="F293" s="2" t="s">
        <v>24</v>
      </c>
      <c r="G293">
        <v>116</v>
      </c>
      <c r="H293" s="2" t="str">
        <f>VLOOKUP(SupplierQuality[[#This Row],[MaterialID]],Table4[#All],2,0)</f>
        <v>Molds</v>
      </c>
      <c r="I293">
        <v>2</v>
      </c>
      <c r="J293" s="2" t="str">
        <f>_xlfn.XLOOKUP(SupplierQuality[[#This Row],[Defect Type ID]],Table5[ID],Table5[Defect Type],"Not found",0)</f>
        <v>Rejected</v>
      </c>
      <c r="K293">
        <v>35</v>
      </c>
      <c r="L293" s="2" t="str">
        <f>_xlfn.XLOOKUP(SupplierQuality[[#This Row],[DefectID]],Table2[ID],Table2[Defect],"Not found",0)</f>
        <v>Bad Fill</v>
      </c>
      <c r="M293" s="3">
        <v>319956</v>
      </c>
      <c r="N293" s="3">
        <v>967</v>
      </c>
      <c r="O293" s="6">
        <f>SupplierQuality[[#This Row],[Total Downtime Minutes]]/60</f>
        <v>16.116666666666667</v>
      </c>
      <c r="P293" s="4">
        <v>297</v>
      </c>
      <c r="Q293" s="4">
        <f>SupplierQuality[[#This Row],[Total Defect Qty]]*SupplierQuality[[#This Row],[Unit Price]]</f>
        <v>95026932</v>
      </c>
    </row>
    <row r="294" spans="1:17" x14ac:dyDescent="0.25">
      <c r="A294" s="1">
        <v>43142</v>
      </c>
      <c r="B294" s="5" t="str">
        <f>TEXT(SupplierQuality[[#This Row],[Date]],"mmm")</f>
        <v>Feb</v>
      </c>
      <c r="C294" s="5" t="str">
        <f>TEXT(SupplierQuality[[#This Row],[Date]],"yyyy")</f>
        <v>2018</v>
      </c>
      <c r="D294" s="2" t="s">
        <v>185</v>
      </c>
      <c r="E294" s="2" t="s">
        <v>74</v>
      </c>
      <c r="F294" s="2" t="s">
        <v>14</v>
      </c>
      <c r="G294">
        <v>127</v>
      </c>
      <c r="H294" s="2" t="str">
        <f>VLOOKUP(SupplierQuality[[#This Row],[MaterialID]],Table4[#All],2,0)</f>
        <v>Crates</v>
      </c>
      <c r="I294">
        <v>1</v>
      </c>
      <c r="J294" s="2" t="str">
        <f>_xlfn.XLOOKUP(SupplierQuality[[#This Row],[Defect Type ID]],Table5[ID],Table5[Defect Type],"Not found",0)</f>
        <v>No Impact</v>
      </c>
      <c r="K294">
        <v>104</v>
      </c>
      <c r="L294" s="2" t="str">
        <f>_xlfn.XLOOKUP(SupplierQuality[[#This Row],[DefectID]],Table2[ID],Table2[Defect],"Not found",0)</f>
        <v>Too Much Chemicals</v>
      </c>
      <c r="M294" s="3">
        <v>158142</v>
      </c>
      <c r="N294" s="3">
        <v>3562</v>
      </c>
      <c r="O294" s="6">
        <f>SupplierQuality[[#This Row],[Total Downtime Minutes]]/60</f>
        <v>59.366666666666667</v>
      </c>
      <c r="P294" s="4">
        <v>570</v>
      </c>
      <c r="Q294" s="4">
        <f>SupplierQuality[[#This Row],[Total Defect Qty]]*SupplierQuality[[#This Row],[Unit Price]]</f>
        <v>90140940</v>
      </c>
    </row>
    <row r="295" spans="1:17" x14ac:dyDescent="0.25">
      <c r="A295" s="1">
        <v>43143</v>
      </c>
      <c r="B295" s="5" t="str">
        <f>TEXT(SupplierQuality[[#This Row],[Date]],"mmm")</f>
        <v>Feb</v>
      </c>
      <c r="C295" s="5" t="str">
        <f>TEXT(SupplierQuality[[#This Row],[Date]],"yyyy")</f>
        <v>2018</v>
      </c>
      <c r="D295" s="2" t="s">
        <v>102</v>
      </c>
      <c r="E295" s="2" t="s">
        <v>23</v>
      </c>
      <c r="F295" s="2" t="s">
        <v>14</v>
      </c>
      <c r="G295">
        <v>112</v>
      </c>
      <c r="H295" s="2" t="str">
        <f>VLOOKUP(SupplierQuality[[#This Row],[MaterialID]],Table4[#All],2,0)</f>
        <v>Glass</v>
      </c>
      <c r="I295">
        <v>3</v>
      </c>
      <c r="J295" s="2" t="str">
        <f>_xlfn.XLOOKUP(SupplierQuality[[#This Row],[Defect Type ID]],Table5[ID],Table5[Defect Type],"Not found",0)</f>
        <v>Impact</v>
      </c>
      <c r="K295">
        <v>211</v>
      </c>
      <c r="L295" s="2" t="str">
        <f>_xlfn.XLOOKUP(SupplierQuality[[#This Row],[DefectID]],Table2[ID],Table2[Defect],"Not found",0)</f>
        <v>Poor Seam</v>
      </c>
      <c r="M295" s="3">
        <v>836881</v>
      </c>
      <c r="N295" s="3">
        <v>637</v>
      </c>
      <c r="O295" s="6">
        <f>SupplierQuality[[#This Row],[Total Downtime Minutes]]/60</f>
        <v>10.616666666666667</v>
      </c>
      <c r="P295" s="4">
        <v>657</v>
      </c>
      <c r="Q295" s="4">
        <f>SupplierQuality[[#This Row],[Total Defect Qty]]*SupplierQuality[[#This Row],[Unit Price]]</f>
        <v>549830817</v>
      </c>
    </row>
    <row r="296" spans="1:17" x14ac:dyDescent="0.25">
      <c r="A296" s="1">
        <v>43143</v>
      </c>
      <c r="B296" s="5" t="str">
        <f>TEXT(SupplierQuality[[#This Row],[Date]],"mmm")</f>
        <v>Feb</v>
      </c>
      <c r="C296" s="5" t="str">
        <f>TEXT(SupplierQuality[[#This Row],[Date]],"yyyy")</f>
        <v>2018</v>
      </c>
      <c r="D296" s="2" t="s">
        <v>355</v>
      </c>
      <c r="E296" s="2" t="s">
        <v>19</v>
      </c>
      <c r="F296" s="2" t="s">
        <v>14</v>
      </c>
      <c r="G296">
        <v>133</v>
      </c>
      <c r="H296" s="2" t="str">
        <f>VLOOKUP(SupplierQuality[[#This Row],[MaterialID]],Table4[#All],2,0)</f>
        <v>Wires</v>
      </c>
      <c r="I296">
        <v>2</v>
      </c>
      <c r="J296" s="2" t="str">
        <f>_xlfn.XLOOKUP(SupplierQuality[[#This Row],[Defect Type ID]],Table5[ID],Table5[Defect Type],"Not found",0)</f>
        <v>Rejected</v>
      </c>
      <c r="K296">
        <v>74</v>
      </c>
      <c r="L296" s="2" t="str">
        <f>_xlfn.XLOOKUP(SupplierQuality[[#This Row],[DefectID]],Table2[ID],Table2[Defect],"Not found",0)</f>
        <v>Film Not Sealing</v>
      </c>
      <c r="M296" s="3">
        <v>608353</v>
      </c>
      <c r="N296" s="3">
        <v>3747</v>
      </c>
      <c r="O296" s="6">
        <f>SupplierQuality[[#This Row],[Total Downtime Minutes]]/60</f>
        <v>62.45</v>
      </c>
      <c r="P296" s="4">
        <v>419</v>
      </c>
      <c r="Q296" s="4">
        <f>SupplierQuality[[#This Row],[Total Defect Qty]]*SupplierQuality[[#This Row],[Unit Price]]</f>
        <v>254899907</v>
      </c>
    </row>
    <row r="297" spans="1:17" x14ac:dyDescent="0.25">
      <c r="A297" s="1">
        <v>43143</v>
      </c>
      <c r="B297" s="5" t="str">
        <f>TEXT(SupplierQuality[[#This Row],[Date]],"mmm")</f>
        <v>Feb</v>
      </c>
      <c r="C297" s="5" t="str">
        <f>TEXT(SupplierQuality[[#This Row],[Date]],"yyyy")</f>
        <v>2018</v>
      </c>
      <c r="D297" s="2" t="s">
        <v>142</v>
      </c>
      <c r="E297" s="2" t="s">
        <v>62</v>
      </c>
      <c r="F297" s="2" t="s">
        <v>17</v>
      </c>
      <c r="G297">
        <v>120</v>
      </c>
      <c r="H297" s="2" t="str">
        <f>VLOOKUP(SupplierQuality[[#This Row],[MaterialID]],Table4[#All],2,0)</f>
        <v>Film</v>
      </c>
      <c r="I297">
        <v>3</v>
      </c>
      <c r="J297" s="2" t="str">
        <f>_xlfn.XLOOKUP(SupplierQuality[[#This Row],[Defect Type ID]],Table5[ID],Table5[Defect Type],"Not found",0)</f>
        <v>Impact</v>
      </c>
      <c r="K297">
        <v>11</v>
      </c>
      <c r="L297" s="2" t="str">
        <f>_xlfn.XLOOKUP(SupplierQuality[[#This Row],[DefectID]],Table2[ID],Table2[Defect],"Not found",0)</f>
        <v>Misaligned Slots</v>
      </c>
      <c r="M297" s="3">
        <v>149120</v>
      </c>
      <c r="N297" s="3">
        <v>4531</v>
      </c>
      <c r="O297" s="6">
        <f>SupplierQuality[[#This Row],[Total Downtime Minutes]]/60</f>
        <v>75.516666666666666</v>
      </c>
      <c r="P297" s="4">
        <v>561</v>
      </c>
      <c r="Q297" s="4">
        <f>SupplierQuality[[#This Row],[Total Defect Qty]]*SupplierQuality[[#This Row],[Unit Price]]</f>
        <v>83656320</v>
      </c>
    </row>
    <row r="298" spans="1:17" x14ac:dyDescent="0.25">
      <c r="A298" s="1">
        <v>43143</v>
      </c>
      <c r="B298" s="5" t="str">
        <f>TEXT(SupplierQuality[[#This Row],[Date]],"mmm")</f>
        <v>Feb</v>
      </c>
      <c r="C298" s="5" t="str">
        <f>TEXT(SupplierQuality[[#This Row],[Date]],"yyyy")</f>
        <v>2018</v>
      </c>
      <c r="D298" s="2" t="s">
        <v>54</v>
      </c>
      <c r="E298" s="2" t="s">
        <v>71</v>
      </c>
      <c r="F298" s="2" t="s">
        <v>14</v>
      </c>
      <c r="G298">
        <v>129</v>
      </c>
      <c r="H298" s="2" t="str">
        <f>VLOOKUP(SupplierQuality[[#This Row],[MaterialID]],Table4[#All],2,0)</f>
        <v>Mechanicals</v>
      </c>
      <c r="I298">
        <v>2</v>
      </c>
      <c r="J298" s="2" t="str">
        <f>_xlfn.XLOOKUP(SupplierQuality[[#This Row],[Defect Type ID]],Table5[ID],Table5[Defect Type],"Not found",0)</f>
        <v>Rejected</v>
      </c>
      <c r="K298">
        <v>208</v>
      </c>
      <c r="L298" s="2" t="str">
        <f>_xlfn.XLOOKUP(SupplierQuality[[#This Row],[DefectID]],Table2[ID],Table2[Defect],"Not found",0)</f>
        <v>Missing Liner</v>
      </c>
      <c r="M298" s="3">
        <v>30459</v>
      </c>
      <c r="N298" s="3">
        <v>4045</v>
      </c>
      <c r="O298" s="6">
        <f>SupplierQuality[[#This Row],[Total Downtime Minutes]]/60</f>
        <v>67.416666666666671</v>
      </c>
      <c r="P298" s="4">
        <v>383</v>
      </c>
      <c r="Q298" s="4">
        <f>SupplierQuality[[#This Row],[Total Defect Qty]]*SupplierQuality[[#This Row],[Unit Price]]</f>
        <v>11665797</v>
      </c>
    </row>
    <row r="299" spans="1:17" x14ac:dyDescent="0.25">
      <c r="A299" s="1">
        <v>43145</v>
      </c>
      <c r="B299" s="5" t="str">
        <f>TEXT(SupplierQuality[[#This Row],[Date]],"mmm")</f>
        <v>Feb</v>
      </c>
      <c r="C299" s="5" t="str">
        <f>TEXT(SupplierQuality[[#This Row],[Date]],"yyyy")</f>
        <v>2018</v>
      </c>
      <c r="D299" s="2" t="s">
        <v>351</v>
      </c>
      <c r="E299" s="2" t="s">
        <v>32</v>
      </c>
      <c r="F299" s="2" t="s">
        <v>24</v>
      </c>
      <c r="G299">
        <v>117</v>
      </c>
      <c r="H299" s="2" t="str">
        <f>VLOOKUP(SupplierQuality[[#This Row],[MaterialID]],Table4[#All],2,0)</f>
        <v>Labels</v>
      </c>
      <c r="I299">
        <v>3</v>
      </c>
      <c r="J299" s="2" t="str">
        <f>_xlfn.XLOOKUP(SupplierQuality[[#This Row],[Defect Type ID]],Table5[ID],Table5[Defect Type],"Not found",0)</f>
        <v>Impact</v>
      </c>
      <c r="K299">
        <v>4</v>
      </c>
      <c r="L299" s="2" t="str">
        <f>_xlfn.XLOOKUP(SupplierQuality[[#This Row],[DefectID]],Table2[ID],Table2[Defect],"Not found",0)</f>
        <v>Warped</v>
      </c>
      <c r="M299" s="3">
        <v>999759</v>
      </c>
      <c r="N299" s="3">
        <v>19</v>
      </c>
      <c r="O299" s="6">
        <f>SupplierQuality[[#This Row],[Total Downtime Minutes]]/60</f>
        <v>0.31666666666666665</v>
      </c>
      <c r="P299" s="4">
        <v>588</v>
      </c>
      <c r="Q299" s="4">
        <f>SupplierQuality[[#This Row],[Total Defect Qty]]*SupplierQuality[[#This Row],[Unit Price]]</f>
        <v>587858292</v>
      </c>
    </row>
    <row r="300" spans="1:17" x14ac:dyDescent="0.25">
      <c r="A300" s="1">
        <v>43145</v>
      </c>
      <c r="B300" s="5" t="str">
        <f>TEXT(SupplierQuality[[#This Row],[Date]],"mmm")</f>
        <v>Feb</v>
      </c>
      <c r="C300" s="5" t="str">
        <f>TEXT(SupplierQuality[[#This Row],[Date]],"yyyy")</f>
        <v>2018</v>
      </c>
      <c r="D300" s="2" t="s">
        <v>162</v>
      </c>
      <c r="E300" s="2" t="s">
        <v>74</v>
      </c>
      <c r="F300" s="2" t="s">
        <v>24</v>
      </c>
      <c r="G300">
        <v>121</v>
      </c>
      <c r="H300" s="2" t="str">
        <f>VLOOKUP(SupplierQuality[[#This Row],[MaterialID]],Table4[#All],2,0)</f>
        <v>Composites</v>
      </c>
      <c r="I300">
        <v>3</v>
      </c>
      <c r="J300" s="2" t="str">
        <f>_xlfn.XLOOKUP(SupplierQuality[[#This Row],[Defect Type ID]],Table5[ID],Table5[Defect Type],"Not found",0)</f>
        <v>Impact</v>
      </c>
      <c r="K300">
        <v>50</v>
      </c>
      <c r="L300" s="2" t="str">
        <f>_xlfn.XLOOKUP(SupplierQuality[[#This Row],[DefectID]],Table2[ID],Table2[Defect],"Not found",0)</f>
        <v>Out of Support</v>
      </c>
      <c r="M300" s="3">
        <v>850839</v>
      </c>
      <c r="N300" s="3">
        <v>4292</v>
      </c>
      <c r="O300" s="6">
        <f>SupplierQuality[[#This Row],[Total Downtime Minutes]]/60</f>
        <v>71.533333333333331</v>
      </c>
      <c r="P300" s="4">
        <v>334</v>
      </c>
      <c r="Q300" s="4">
        <f>SupplierQuality[[#This Row],[Total Defect Qty]]*SupplierQuality[[#This Row],[Unit Price]]</f>
        <v>284180226</v>
      </c>
    </row>
    <row r="301" spans="1:17" x14ac:dyDescent="0.25">
      <c r="A301" s="1">
        <v>43145</v>
      </c>
      <c r="B301" s="5" t="str">
        <f>TEXT(SupplierQuality[[#This Row],[Date]],"mmm")</f>
        <v>Feb</v>
      </c>
      <c r="C301" s="5" t="str">
        <f>TEXT(SupplierQuality[[#This Row],[Date]],"yyyy")</f>
        <v>2018</v>
      </c>
      <c r="D301" s="2" t="s">
        <v>73</v>
      </c>
      <c r="E301" s="2" t="s">
        <v>98</v>
      </c>
      <c r="F301" s="2" t="s">
        <v>14</v>
      </c>
      <c r="G301">
        <v>124</v>
      </c>
      <c r="H301" s="2" t="str">
        <f>VLOOKUP(SupplierQuality[[#This Row],[MaterialID]],Table4[#All],2,0)</f>
        <v>Drives</v>
      </c>
      <c r="I301">
        <v>3</v>
      </c>
      <c r="J301" s="2" t="str">
        <f>_xlfn.XLOOKUP(SupplierQuality[[#This Row],[Defect Type ID]],Table5[ID],Table5[Defect Type],"Not found",0)</f>
        <v>Impact</v>
      </c>
      <c r="K301">
        <v>29</v>
      </c>
      <c r="L301" s="2" t="str">
        <f>_xlfn.XLOOKUP(SupplierQuality[[#This Row],[DefectID]],Table2[ID],Table2[Defect],"Not found",0)</f>
        <v>Out of Spec</v>
      </c>
      <c r="M301" s="3">
        <v>817532</v>
      </c>
      <c r="N301" s="3">
        <v>2231</v>
      </c>
      <c r="O301" s="6">
        <f>SupplierQuality[[#This Row],[Total Downtime Minutes]]/60</f>
        <v>37.18333333333333</v>
      </c>
      <c r="P301" s="4">
        <v>457</v>
      </c>
      <c r="Q301" s="4">
        <f>SupplierQuality[[#This Row],[Total Defect Qty]]*SupplierQuality[[#This Row],[Unit Price]]</f>
        <v>373612124</v>
      </c>
    </row>
    <row r="302" spans="1:17" x14ac:dyDescent="0.25">
      <c r="A302" s="1">
        <v>43145</v>
      </c>
      <c r="B302" s="5" t="str">
        <f>TEXT(SupplierQuality[[#This Row],[Date]],"mmm")</f>
        <v>Feb</v>
      </c>
      <c r="C302" s="5" t="str">
        <f>TEXT(SupplierQuality[[#This Row],[Date]],"yyyy")</f>
        <v>2018</v>
      </c>
      <c r="D302" s="2" t="s">
        <v>116</v>
      </c>
      <c r="E302" s="2" t="s">
        <v>38</v>
      </c>
      <c r="F302" s="2" t="s">
        <v>14</v>
      </c>
      <c r="G302">
        <v>116</v>
      </c>
      <c r="H302" s="2" t="str">
        <f>VLOOKUP(SupplierQuality[[#This Row],[MaterialID]],Table4[#All],2,0)</f>
        <v>Molds</v>
      </c>
      <c r="I302">
        <v>1</v>
      </c>
      <c r="J302" s="2" t="str">
        <f>_xlfn.XLOOKUP(SupplierQuality[[#This Row],[Defect Type ID]],Table5[ID],Table5[Defect Type],"Not found",0)</f>
        <v>No Impact</v>
      </c>
      <c r="K302">
        <v>247</v>
      </c>
      <c r="L302" s="2" t="str">
        <f>_xlfn.XLOOKUP(SupplierQuality[[#This Row],[DefectID]],Table2[ID],Table2[Defect],"Not found",0)</f>
        <v>Splinter</v>
      </c>
      <c r="M302" s="3">
        <v>799626</v>
      </c>
      <c r="N302" s="3">
        <v>599</v>
      </c>
      <c r="O302" s="6">
        <f>SupplierQuality[[#This Row],[Total Downtime Minutes]]/60</f>
        <v>9.9833333333333325</v>
      </c>
      <c r="P302" s="4">
        <v>373</v>
      </c>
      <c r="Q302" s="4">
        <f>SupplierQuality[[#This Row],[Total Defect Qty]]*SupplierQuality[[#This Row],[Unit Price]]</f>
        <v>298260498</v>
      </c>
    </row>
    <row r="303" spans="1:17" x14ac:dyDescent="0.25">
      <c r="A303" s="1">
        <v>43145</v>
      </c>
      <c r="B303" s="5" t="str">
        <f>TEXT(SupplierQuality[[#This Row],[Date]],"mmm")</f>
        <v>Feb</v>
      </c>
      <c r="C303" s="5" t="str">
        <f>TEXT(SupplierQuality[[#This Row],[Date]],"yyyy")</f>
        <v>2018</v>
      </c>
      <c r="D303" s="2" t="s">
        <v>155</v>
      </c>
      <c r="E303" s="2" t="s">
        <v>119</v>
      </c>
      <c r="F303" s="2" t="s">
        <v>14</v>
      </c>
      <c r="G303">
        <v>128</v>
      </c>
      <c r="H303" s="2" t="str">
        <f>VLOOKUP(SupplierQuality[[#This Row],[MaterialID]],Table4[#All],2,0)</f>
        <v>Tape</v>
      </c>
      <c r="I303">
        <v>2</v>
      </c>
      <c r="J303" s="2" t="str">
        <f>_xlfn.XLOOKUP(SupplierQuality[[#This Row],[Defect Type ID]],Table5[ID],Table5[Defect Type],"Not found",0)</f>
        <v>Rejected</v>
      </c>
      <c r="K303">
        <v>71</v>
      </c>
      <c r="L303" s="2" t="str">
        <f>_xlfn.XLOOKUP(SupplierQuality[[#This Row],[DefectID]],Table2[ID],Table2[Defect],"Not found",0)</f>
        <v>Incorrect Dimensions</v>
      </c>
      <c r="M303" s="3">
        <v>723478</v>
      </c>
      <c r="N303" s="3">
        <v>869</v>
      </c>
      <c r="O303" s="6">
        <f>SupplierQuality[[#This Row],[Total Downtime Minutes]]/60</f>
        <v>14.483333333333333</v>
      </c>
      <c r="P303" s="4">
        <v>393</v>
      </c>
      <c r="Q303" s="4">
        <f>SupplierQuality[[#This Row],[Total Defect Qty]]*SupplierQuality[[#This Row],[Unit Price]]</f>
        <v>284326854</v>
      </c>
    </row>
    <row r="304" spans="1:17" x14ac:dyDescent="0.25">
      <c r="A304" s="1">
        <v>43145</v>
      </c>
      <c r="B304" s="5" t="str">
        <f>TEXT(SupplierQuality[[#This Row],[Date]],"mmm")</f>
        <v>Feb</v>
      </c>
      <c r="C304" s="5" t="str">
        <f>TEXT(SupplierQuality[[#This Row],[Date]],"yyyy")</f>
        <v>2018</v>
      </c>
      <c r="D304" s="2" t="s">
        <v>286</v>
      </c>
      <c r="E304" s="2" t="s">
        <v>19</v>
      </c>
      <c r="F304" s="2" t="s">
        <v>24</v>
      </c>
      <c r="G304">
        <v>125</v>
      </c>
      <c r="H304" s="2" t="str">
        <f>VLOOKUP(SupplierQuality[[#This Row],[MaterialID]],Table4[#All],2,0)</f>
        <v>Hardware</v>
      </c>
      <c r="I304">
        <v>3</v>
      </c>
      <c r="J304" s="2" t="str">
        <f>_xlfn.XLOOKUP(SupplierQuality[[#This Row],[Defect Type ID]],Table5[ID],Table5[Defect Type],"Not found",0)</f>
        <v>Impact</v>
      </c>
      <c r="K304">
        <v>90</v>
      </c>
      <c r="L304" s="2" t="str">
        <f>_xlfn.XLOOKUP(SupplierQuality[[#This Row],[DefectID]],Table2[ID],Table2[Defect],"Not found",0)</f>
        <v>Warping</v>
      </c>
      <c r="M304" s="3">
        <v>644763</v>
      </c>
      <c r="N304" s="3">
        <v>3729</v>
      </c>
      <c r="O304" s="6">
        <f>SupplierQuality[[#This Row],[Total Downtime Minutes]]/60</f>
        <v>62.15</v>
      </c>
      <c r="P304" s="4">
        <v>416</v>
      </c>
      <c r="Q304" s="4">
        <f>SupplierQuality[[#This Row],[Total Defect Qty]]*SupplierQuality[[#This Row],[Unit Price]]</f>
        <v>268221408</v>
      </c>
    </row>
    <row r="305" spans="1:17" x14ac:dyDescent="0.25">
      <c r="A305" s="1">
        <v>43145</v>
      </c>
      <c r="B305" s="5" t="str">
        <f>TEXT(SupplierQuality[[#This Row],[Date]],"mmm")</f>
        <v>Feb</v>
      </c>
      <c r="C305" s="5" t="str">
        <f>TEXT(SupplierQuality[[#This Row],[Date]],"yyyy")</f>
        <v>2018</v>
      </c>
      <c r="D305" s="2" t="s">
        <v>226</v>
      </c>
      <c r="E305" s="2" t="s">
        <v>104</v>
      </c>
      <c r="F305" s="2" t="s">
        <v>14</v>
      </c>
      <c r="G305">
        <v>126</v>
      </c>
      <c r="H305" s="2" t="str">
        <f>VLOOKUP(SupplierQuality[[#This Row],[MaterialID]],Table4[#All],2,0)</f>
        <v>Motors</v>
      </c>
      <c r="I305">
        <v>1</v>
      </c>
      <c r="J305" s="2" t="str">
        <f>_xlfn.XLOOKUP(SupplierQuality[[#This Row],[Defect Type ID]],Table5[ID],Table5[Defect Type],"Not found",0)</f>
        <v>No Impact</v>
      </c>
      <c r="K305">
        <v>55</v>
      </c>
      <c r="L305" s="2" t="str">
        <f>_xlfn.XLOOKUP(SupplierQuality[[#This Row],[DefectID]],Table2[ID],Table2[Defect],"Not found",0)</f>
        <v>Wrong Fasteners</v>
      </c>
      <c r="M305" s="3">
        <v>613280</v>
      </c>
      <c r="N305" s="3">
        <v>2837</v>
      </c>
      <c r="O305" s="6">
        <f>SupplierQuality[[#This Row],[Total Downtime Minutes]]/60</f>
        <v>47.283333333333331</v>
      </c>
      <c r="P305" s="4">
        <v>560</v>
      </c>
      <c r="Q305" s="4">
        <f>SupplierQuality[[#This Row],[Total Defect Qty]]*SupplierQuality[[#This Row],[Unit Price]]</f>
        <v>343436800</v>
      </c>
    </row>
    <row r="306" spans="1:17" x14ac:dyDescent="0.25">
      <c r="A306" s="1">
        <v>43145</v>
      </c>
      <c r="B306" s="5" t="str">
        <f>TEXT(SupplierQuality[[#This Row],[Date]],"mmm")</f>
        <v>Feb</v>
      </c>
      <c r="C306" s="5" t="str">
        <f>TEXT(SupplierQuality[[#This Row],[Date]],"yyyy")</f>
        <v>2018</v>
      </c>
      <c r="D306" s="2" t="s">
        <v>203</v>
      </c>
      <c r="E306" s="2" t="s">
        <v>21</v>
      </c>
      <c r="F306" s="2" t="s">
        <v>14</v>
      </c>
      <c r="G306">
        <v>133</v>
      </c>
      <c r="H306" s="2" t="str">
        <f>VLOOKUP(SupplierQuality[[#This Row],[MaterialID]],Table4[#All],2,0)</f>
        <v>Wires</v>
      </c>
      <c r="I306">
        <v>1</v>
      </c>
      <c r="J306" s="2" t="str">
        <f>_xlfn.XLOOKUP(SupplierQuality[[#This Row],[Defect Type ID]],Table5[ID],Table5[Defect Type],"Not found",0)</f>
        <v>No Impact</v>
      </c>
      <c r="K306">
        <v>12</v>
      </c>
      <c r="L306" s="2" t="str">
        <f>_xlfn.XLOOKUP(SupplierQuality[[#This Row],[DefectID]],Table2[ID],Table2[Defect],"Not found",0)</f>
        <v>Integrity Failure</v>
      </c>
      <c r="M306" s="3">
        <v>563057</v>
      </c>
      <c r="N306" s="3">
        <v>1065</v>
      </c>
      <c r="O306" s="6">
        <f>SupplierQuality[[#This Row],[Total Downtime Minutes]]/60</f>
        <v>17.75</v>
      </c>
      <c r="P306" s="4">
        <v>460</v>
      </c>
      <c r="Q306" s="4">
        <f>SupplierQuality[[#This Row],[Total Defect Qty]]*SupplierQuality[[#This Row],[Unit Price]]</f>
        <v>259006220</v>
      </c>
    </row>
    <row r="307" spans="1:17" x14ac:dyDescent="0.25">
      <c r="A307" s="1">
        <v>43146</v>
      </c>
      <c r="B307" s="5" t="str">
        <f>TEXT(SupplierQuality[[#This Row],[Date]],"mmm")</f>
        <v>Feb</v>
      </c>
      <c r="C307" s="5" t="str">
        <f>TEXT(SupplierQuality[[#This Row],[Date]],"yyyy")</f>
        <v>2018</v>
      </c>
      <c r="D307" s="2" t="s">
        <v>130</v>
      </c>
      <c r="E307" s="2" t="s">
        <v>49</v>
      </c>
      <c r="F307" s="2" t="s">
        <v>691</v>
      </c>
      <c r="G307">
        <v>131</v>
      </c>
      <c r="H307" s="2" t="str">
        <f>VLOOKUP(SupplierQuality[[#This Row],[MaterialID]],Table4[#All],2,0)</f>
        <v>Valves</v>
      </c>
      <c r="I307">
        <v>3</v>
      </c>
      <c r="J307" s="2" t="str">
        <f>_xlfn.XLOOKUP(SupplierQuality[[#This Row],[Defect Type ID]],Table5[ID],Table5[Defect Type],"Not found",0)</f>
        <v>Impact</v>
      </c>
      <c r="K307">
        <v>170</v>
      </c>
      <c r="L307" s="2" t="str">
        <f>_xlfn.XLOOKUP(SupplierQuality[[#This Row],[DefectID]],Table2[ID],Table2[Defect],"Not found",0)</f>
        <v>Bad Fit</v>
      </c>
      <c r="M307" s="3">
        <v>930580</v>
      </c>
      <c r="N307" s="3">
        <v>4175</v>
      </c>
      <c r="O307" s="6">
        <f>SupplierQuality[[#This Row],[Total Downtime Minutes]]/60</f>
        <v>69.583333333333329</v>
      </c>
      <c r="P307" s="4">
        <v>352</v>
      </c>
      <c r="Q307" s="4">
        <f>SupplierQuality[[#This Row],[Total Defect Qty]]*SupplierQuality[[#This Row],[Unit Price]]</f>
        <v>327564160</v>
      </c>
    </row>
    <row r="308" spans="1:17" x14ac:dyDescent="0.25">
      <c r="A308" s="1">
        <v>43146</v>
      </c>
      <c r="B308" s="5" t="str">
        <f>TEXT(SupplierQuality[[#This Row],[Date]],"mmm")</f>
        <v>Feb</v>
      </c>
      <c r="C308" s="5" t="str">
        <f>TEXT(SupplierQuality[[#This Row],[Date]],"yyyy")</f>
        <v>2018</v>
      </c>
      <c r="D308" s="2" t="s">
        <v>158</v>
      </c>
      <c r="E308" s="2" t="s">
        <v>107</v>
      </c>
      <c r="F308" s="2" t="s">
        <v>14</v>
      </c>
      <c r="G308">
        <v>126</v>
      </c>
      <c r="H308" s="2" t="str">
        <f>VLOOKUP(SupplierQuality[[#This Row],[MaterialID]],Table4[#All],2,0)</f>
        <v>Motors</v>
      </c>
      <c r="I308">
        <v>1</v>
      </c>
      <c r="J308" s="2" t="str">
        <f>_xlfn.XLOOKUP(SupplierQuality[[#This Row],[Defect Type ID]],Table5[ID],Table5[Defect Type],"Not found",0)</f>
        <v>No Impact</v>
      </c>
      <c r="K308">
        <v>17</v>
      </c>
      <c r="L308" s="2" t="str">
        <f>_xlfn.XLOOKUP(SupplierQuality[[#This Row],[DefectID]],Table2[ID],Table2[Defect],"Not found",0)</f>
        <v>Folding - Wrong Crease</v>
      </c>
      <c r="M308" s="3">
        <v>928620</v>
      </c>
      <c r="N308" s="3">
        <v>397</v>
      </c>
      <c r="O308" s="6">
        <f>SupplierQuality[[#This Row],[Total Downtime Minutes]]/60</f>
        <v>6.6166666666666663</v>
      </c>
      <c r="P308" s="4">
        <v>305</v>
      </c>
      <c r="Q308" s="4">
        <f>SupplierQuality[[#This Row],[Total Defect Qty]]*SupplierQuality[[#This Row],[Unit Price]]</f>
        <v>283229100</v>
      </c>
    </row>
    <row r="309" spans="1:17" x14ac:dyDescent="0.25">
      <c r="A309" s="1">
        <v>43146</v>
      </c>
      <c r="B309" s="5" t="str">
        <f>TEXT(SupplierQuality[[#This Row],[Date]],"mmm")</f>
        <v>Feb</v>
      </c>
      <c r="C309" s="5" t="str">
        <f>TEXT(SupplierQuality[[#This Row],[Date]],"yyyy")</f>
        <v>2018</v>
      </c>
      <c r="D309" s="2" t="s">
        <v>96</v>
      </c>
      <c r="E309" s="2" t="s">
        <v>55</v>
      </c>
      <c r="F309" s="2" t="s">
        <v>691</v>
      </c>
      <c r="G309">
        <v>118</v>
      </c>
      <c r="H309" s="2" t="str">
        <f>VLOOKUP(SupplierQuality[[#This Row],[MaterialID]],Table4[#All],2,0)</f>
        <v>Corrugate</v>
      </c>
      <c r="I309">
        <v>2</v>
      </c>
      <c r="J309" s="2" t="str">
        <f>_xlfn.XLOOKUP(SupplierQuality[[#This Row],[Defect Type ID]],Table5[ID],Table5[Defect Type],"Not found",0)</f>
        <v>Rejected</v>
      </c>
      <c r="K309">
        <v>175</v>
      </c>
      <c r="L309" s="2" t="str">
        <f>_xlfn.XLOOKUP(SupplierQuality[[#This Row],[DefectID]],Table2[ID],Table2[Defect],"Not found",0)</f>
        <v>Wrong Horizontal Scores</v>
      </c>
      <c r="M309" s="3">
        <v>861753</v>
      </c>
      <c r="N309" s="3">
        <v>4482</v>
      </c>
      <c r="O309" s="6">
        <f>SupplierQuality[[#This Row],[Total Downtime Minutes]]/60</f>
        <v>74.7</v>
      </c>
      <c r="P309" s="4">
        <v>659</v>
      </c>
      <c r="Q309" s="4">
        <f>SupplierQuality[[#This Row],[Total Defect Qty]]*SupplierQuality[[#This Row],[Unit Price]]</f>
        <v>567895227</v>
      </c>
    </row>
    <row r="310" spans="1:17" x14ac:dyDescent="0.25">
      <c r="A310" s="1">
        <v>43146</v>
      </c>
      <c r="B310" s="5" t="str">
        <f>TEXT(SupplierQuality[[#This Row],[Date]],"mmm")</f>
        <v>Feb</v>
      </c>
      <c r="C310" s="5" t="str">
        <f>TEXT(SupplierQuality[[#This Row],[Date]],"yyyy")</f>
        <v>2018</v>
      </c>
      <c r="D310" s="2" t="s">
        <v>77</v>
      </c>
      <c r="E310" s="2" t="s">
        <v>71</v>
      </c>
      <c r="F310" s="2" t="s">
        <v>691</v>
      </c>
      <c r="G310">
        <v>125</v>
      </c>
      <c r="H310" s="2" t="str">
        <f>VLOOKUP(SupplierQuality[[#This Row],[MaterialID]],Table4[#All],2,0)</f>
        <v>Hardware</v>
      </c>
      <c r="I310">
        <v>2</v>
      </c>
      <c r="J310" s="2" t="str">
        <f>_xlfn.XLOOKUP(SupplierQuality[[#This Row],[Defect Type ID]],Table5[ID],Table5[Defect Type],"Not found",0)</f>
        <v>Rejected</v>
      </c>
      <c r="K310">
        <v>226</v>
      </c>
      <c r="L310" s="2" t="str">
        <f>_xlfn.XLOOKUP(SupplierQuality[[#This Row],[DefectID]],Table2[ID],Table2[Defect],"Not found",0)</f>
        <v>Streaks</v>
      </c>
      <c r="M310" s="3">
        <v>846826</v>
      </c>
      <c r="N310" s="3">
        <v>2724</v>
      </c>
      <c r="O310" s="6">
        <f>SupplierQuality[[#This Row],[Total Downtime Minutes]]/60</f>
        <v>45.4</v>
      </c>
      <c r="P310" s="4">
        <v>326</v>
      </c>
      <c r="Q310" s="4">
        <f>SupplierQuality[[#This Row],[Total Defect Qty]]*SupplierQuality[[#This Row],[Unit Price]]</f>
        <v>276065276</v>
      </c>
    </row>
    <row r="311" spans="1:17" x14ac:dyDescent="0.25">
      <c r="A311" s="1">
        <v>43146</v>
      </c>
      <c r="B311" s="5" t="str">
        <f>TEXT(SupplierQuality[[#This Row],[Date]],"mmm")</f>
        <v>Feb</v>
      </c>
      <c r="C311" s="5" t="str">
        <f>TEXT(SupplierQuality[[#This Row],[Date]],"yyyy")</f>
        <v>2018</v>
      </c>
      <c r="D311" s="2" t="s">
        <v>243</v>
      </c>
      <c r="E311" s="2" t="s">
        <v>41</v>
      </c>
      <c r="F311" s="2" t="s">
        <v>691</v>
      </c>
      <c r="G311">
        <v>129</v>
      </c>
      <c r="H311" s="2" t="str">
        <f>VLOOKUP(SupplierQuality[[#This Row],[MaterialID]],Table4[#All],2,0)</f>
        <v>Mechanicals</v>
      </c>
      <c r="I311">
        <v>2</v>
      </c>
      <c r="J311" s="2" t="str">
        <f>_xlfn.XLOOKUP(SupplierQuality[[#This Row],[Defect Type ID]],Table5[ID],Table5[Defect Type],"Not found",0)</f>
        <v>Rejected</v>
      </c>
      <c r="K311">
        <v>244</v>
      </c>
      <c r="L311" s="2" t="str">
        <f>_xlfn.XLOOKUP(SupplierQuality[[#This Row],[DefectID]],Table2[ID],Table2[Defect],"Not found",0)</f>
        <v>Spacing Between Labels</v>
      </c>
      <c r="M311" s="3">
        <v>790393</v>
      </c>
      <c r="N311" s="3">
        <v>433</v>
      </c>
      <c r="O311" s="6">
        <f>SupplierQuality[[#This Row],[Total Downtime Minutes]]/60</f>
        <v>7.2166666666666668</v>
      </c>
      <c r="P311" s="4">
        <v>553</v>
      </c>
      <c r="Q311" s="4">
        <f>SupplierQuality[[#This Row],[Total Defect Qty]]*SupplierQuality[[#This Row],[Unit Price]]</f>
        <v>437087329</v>
      </c>
    </row>
    <row r="312" spans="1:17" x14ac:dyDescent="0.25">
      <c r="A312" s="1">
        <v>43146</v>
      </c>
      <c r="B312" s="5" t="str">
        <f>TEXT(SupplierQuality[[#This Row],[Date]],"mmm")</f>
        <v>Feb</v>
      </c>
      <c r="C312" s="5" t="str">
        <f>TEXT(SupplierQuality[[#This Row],[Date]],"yyyy")</f>
        <v>2018</v>
      </c>
      <c r="D312" s="2" t="s">
        <v>150</v>
      </c>
      <c r="E312" s="2" t="s">
        <v>58</v>
      </c>
      <c r="F312" s="2" t="s">
        <v>691</v>
      </c>
      <c r="G312">
        <v>119</v>
      </c>
      <c r="H312" s="2" t="str">
        <f>VLOOKUP(SupplierQuality[[#This Row],[MaterialID]],Table4[#All],2,0)</f>
        <v>Batteries</v>
      </c>
      <c r="I312">
        <v>3</v>
      </c>
      <c r="J312" s="2" t="str">
        <f>_xlfn.XLOOKUP(SupplierQuality[[#This Row],[Defect Type ID]],Table5[ID],Table5[Defect Type],"Not found",0)</f>
        <v>Impact</v>
      </c>
      <c r="K312">
        <v>134</v>
      </c>
      <c r="L312" s="2" t="str">
        <f>_xlfn.XLOOKUP(SupplierQuality[[#This Row],[DefectID]],Table2[ID],Table2[Defect],"Not found",0)</f>
        <v>Scratches</v>
      </c>
      <c r="M312" s="3">
        <v>736006</v>
      </c>
      <c r="N312" s="3">
        <v>1964</v>
      </c>
      <c r="O312" s="6">
        <f>SupplierQuality[[#This Row],[Total Downtime Minutes]]/60</f>
        <v>32.733333333333334</v>
      </c>
      <c r="P312" s="4">
        <v>414</v>
      </c>
      <c r="Q312" s="4">
        <f>SupplierQuality[[#This Row],[Total Defect Qty]]*SupplierQuality[[#This Row],[Unit Price]]</f>
        <v>304706484</v>
      </c>
    </row>
    <row r="313" spans="1:17" x14ac:dyDescent="0.25">
      <c r="A313" s="1">
        <v>43146</v>
      </c>
      <c r="B313" s="5" t="str">
        <f>TEXT(SupplierQuality[[#This Row],[Date]],"mmm")</f>
        <v>Feb</v>
      </c>
      <c r="C313" s="5" t="str">
        <f>TEXT(SupplierQuality[[#This Row],[Date]],"yyyy")</f>
        <v>2018</v>
      </c>
      <c r="D313" s="2" t="s">
        <v>275</v>
      </c>
      <c r="E313" s="2" t="s">
        <v>47</v>
      </c>
      <c r="F313" s="2" t="s">
        <v>691</v>
      </c>
      <c r="G313">
        <v>131</v>
      </c>
      <c r="H313" s="2" t="str">
        <f>VLOOKUP(SupplierQuality[[#This Row],[MaterialID]],Table4[#All],2,0)</f>
        <v>Valves</v>
      </c>
      <c r="I313">
        <v>2</v>
      </c>
      <c r="J313" s="2" t="str">
        <f>_xlfn.XLOOKUP(SupplierQuality[[#This Row],[Defect Type ID]],Table5[ID],Table5[Defect Type],"Not found",0)</f>
        <v>Rejected</v>
      </c>
      <c r="K313">
        <v>256</v>
      </c>
      <c r="L313" s="2" t="str">
        <f>_xlfn.XLOOKUP(SupplierQuality[[#This Row],[DefectID]],Table2[ID],Table2[Defect],"Not found",0)</f>
        <v>Incomplete Tops</v>
      </c>
      <c r="M313" s="3">
        <v>722388</v>
      </c>
      <c r="N313" s="3">
        <v>3609</v>
      </c>
      <c r="O313" s="6">
        <f>SupplierQuality[[#This Row],[Total Downtime Minutes]]/60</f>
        <v>60.15</v>
      </c>
      <c r="P313" s="4">
        <v>535</v>
      </c>
      <c r="Q313" s="4">
        <f>SupplierQuality[[#This Row],[Total Defect Qty]]*SupplierQuality[[#This Row],[Unit Price]]</f>
        <v>386477580</v>
      </c>
    </row>
    <row r="314" spans="1:17" x14ac:dyDescent="0.25">
      <c r="A314" s="1">
        <v>43146</v>
      </c>
      <c r="B314" s="5" t="str">
        <f>TEXT(SupplierQuality[[#This Row],[Date]],"mmm")</f>
        <v>Feb</v>
      </c>
      <c r="C314" s="5" t="str">
        <f>TEXT(SupplierQuality[[#This Row],[Date]],"yyyy")</f>
        <v>2018</v>
      </c>
      <c r="D314" s="2" t="s">
        <v>169</v>
      </c>
      <c r="E314" s="2" t="s">
        <v>16</v>
      </c>
      <c r="F314" s="2" t="s">
        <v>691</v>
      </c>
      <c r="G314">
        <v>123</v>
      </c>
      <c r="H314" s="2" t="str">
        <f>VLOOKUP(SupplierQuality[[#This Row],[MaterialID]],Table4[#All],2,0)</f>
        <v>Pump</v>
      </c>
      <c r="I314">
        <v>1</v>
      </c>
      <c r="J314" s="2" t="str">
        <f>_xlfn.XLOOKUP(SupplierQuality[[#This Row],[Defect Type ID]],Table5[ID],Table5[Defect Type],"Not found",0)</f>
        <v>No Impact</v>
      </c>
      <c r="K314">
        <v>150</v>
      </c>
      <c r="L314" s="2" t="str">
        <f>_xlfn.XLOOKUP(SupplierQuality[[#This Row],[DefectID]],Table2[ID],Table2[Defect],"Not found",0)</f>
        <v>Bad Bond</v>
      </c>
      <c r="M314" s="3">
        <v>570764</v>
      </c>
      <c r="N314" s="3">
        <v>2635</v>
      </c>
      <c r="O314" s="6">
        <f>SupplierQuality[[#This Row],[Total Downtime Minutes]]/60</f>
        <v>43.916666666666664</v>
      </c>
      <c r="P314" s="4">
        <v>420</v>
      </c>
      <c r="Q314" s="4">
        <f>SupplierQuality[[#This Row],[Total Defect Qty]]*SupplierQuality[[#This Row],[Unit Price]]</f>
        <v>239720880</v>
      </c>
    </row>
    <row r="315" spans="1:17" x14ac:dyDescent="0.25">
      <c r="A315" s="1">
        <v>43146</v>
      </c>
      <c r="B315" s="5" t="str">
        <f>TEXT(SupplierQuality[[#This Row],[Date]],"mmm")</f>
        <v>Feb</v>
      </c>
      <c r="C315" s="5" t="str">
        <f>TEXT(SupplierQuality[[#This Row],[Date]],"yyyy")</f>
        <v>2018</v>
      </c>
      <c r="D315" s="2" t="s">
        <v>236</v>
      </c>
      <c r="E315" s="2" t="s">
        <v>38</v>
      </c>
      <c r="F315" s="2" t="s">
        <v>691</v>
      </c>
      <c r="G315">
        <v>124</v>
      </c>
      <c r="H315" s="2" t="str">
        <f>VLOOKUP(SupplierQuality[[#This Row],[MaterialID]],Table4[#All],2,0)</f>
        <v>Drives</v>
      </c>
      <c r="I315">
        <v>2</v>
      </c>
      <c r="J315" s="2" t="str">
        <f>_xlfn.XLOOKUP(SupplierQuality[[#This Row],[Defect Type ID]],Table5[ID],Table5[Defect Type],"Not found",0)</f>
        <v>Rejected</v>
      </c>
      <c r="K315">
        <v>97</v>
      </c>
      <c r="L315" s="2" t="str">
        <f>_xlfn.XLOOKUP(SupplierQuality[[#This Row],[DefectID]],Table2[ID],Table2[Defect],"Not found",0)</f>
        <v>Bad Carton Packaging</v>
      </c>
      <c r="M315" s="3">
        <v>464976</v>
      </c>
      <c r="N315" s="3">
        <v>3676</v>
      </c>
      <c r="O315" s="6">
        <f>SupplierQuality[[#This Row],[Total Downtime Minutes]]/60</f>
        <v>61.266666666666666</v>
      </c>
      <c r="P315" s="4">
        <v>592</v>
      </c>
      <c r="Q315" s="4">
        <f>SupplierQuality[[#This Row],[Total Defect Qty]]*SupplierQuality[[#This Row],[Unit Price]]</f>
        <v>275265792</v>
      </c>
    </row>
    <row r="316" spans="1:17" x14ac:dyDescent="0.25">
      <c r="A316" s="1">
        <v>43146</v>
      </c>
      <c r="B316" s="5" t="str">
        <f>TEXT(SupplierQuality[[#This Row],[Date]],"mmm")</f>
        <v>Feb</v>
      </c>
      <c r="C316" s="5" t="str">
        <f>TEXT(SupplierQuality[[#This Row],[Date]],"yyyy")</f>
        <v>2018</v>
      </c>
      <c r="D316" s="2" t="s">
        <v>220</v>
      </c>
      <c r="E316" s="2" t="s">
        <v>58</v>
      </c>
      <c r="F316" s="2" t="s">
        <v>691</v>
      </c>
      <c r="G316">
        <v>118</v>
      </c>
      <c r="H316" s="2" t="str">
        <f>VLOOKUP(SupplierQuality[[#This Row],[MaterialID]],Table4[#All],2,0)</f>
        <v>Corrugate</v>
      </c>
      <c r="I316">
        <v>1</v>
      </c>
      <c r="J316" s="2" t="str">
        <f>_xlfn.XLOOKUP(SupplierQuality[[#This Row],[Defect Type ID]],Table5[ID],Table5[Defect Type],"Not found",0)</f>
        <v>No Impact</v>
      </c>
      <c r="K316">
        <v>215</v>
      </c>
      <c r="L316" s="2" t="str">
        <f>_xlfn.XLOOKUP(SupplierQuality[[#This Row],[DefectID]],Table2[ID],Table2[Defect],"Not found",0)</f>
        <v>No Torque</v>
      </c>
      <c r="M316" s="3">
        <v>377319</v>
      </c>
      <c r="N316" s="3">
        <v>4616</v>
      </c>
      <c r="O316" s="6">
        <f>SupplierQuality[[#This Row],[Total Downtime Minutes]]/60</f>
        <v>76.933333333333337</v>
      </c>
      <c r="P316" s="4">
        <v>386</v>
      </c>
      <c r="Q316" s="4">
        <f>SupplierQuality[[#This Row],[Total Defect Qty]]*SupplierQuality[[#This Row],[Unit Price]]</f>
        <v>145645134</v>
      </c>
    </row>
    <row r="317" spans="1:17" x14ac:dyDescent="0.25">
      <c r="A317" s="1">
        <v>43146</v>
      </c>
      <c r="B317" s="5" t="str">
        <f>TEXT(SupplierQuality[[#This Row],[Date]],"mmm")</f>
        <v>Feb</v>
      </c>
      <c r="C317" s="5" t="str">
        <f>TEXT(SupplierQuality[[#This Row],[Date]],"yyyy")</f>
        <v>2018</v>
      </c>
      <c r="D317" s="2" t="s">
        <v>95</v>
      </c>
      <c r="E317" s="2" t="s">
        <v>32</v>
      </c>
      <c r="F317" s="2" t="s">
        <v>14</v>
      </c>
      <c r="G317">
        <v>127</v>
      </c>
      <c r="H317" s="2" t="str">
        <f>VLOOKUP(SupplierQuality[[#This Row],[MaterialID]],Table4[#All],2,0)</f>
        <v>Crates</v>
      </c>
      <c r="I317">
        <v>1</v>
      </c>
      <c r="J317" s="2" t="str">
        <f>_xlfn.XLOOKUP(SupplierQuality[[#This Row],[Defect Type ID]],Table5[ID],Table5[Defect Type],"Not found",0)</f>
        <v>No Impact</v>
      </c>
      <c r="K317">
        <v>92</v>
      </c>
      <c r="L317" s="2" t="str">
        <f>_xlfn.XLOOKUP(SupplierQuality[[#This Row],[DefectID]],Table2[ID],Table2[Defect],"Not found",0)</f>
        <v>No Adhesive</v>
      </c>
      <c r="M317" s="3">
        <v>286651</v>
      </c>
      <c r="N317" s="3">
        <v>2175</v>
      </c>
      <c r="O317" s="6">
        <f>SupplierQuality[[#This Row],[Total Downtime Minutes]]/60</f>
        <v>36.25</v>
      </c>
      <c r="P317" s="4">
        <v>551</v>
      </c>
      <c r="Q317" s="4">
        <f>SupplierQuality[[#This Row],[Total Defect Qty]]*SupplierQuality[[#This Row],[Unit Price]]</f>
        <v>157944701</v>
      </c>
    </row>
    <row r="318" spans="1:17" x14ac:dyDescent="0.25">
      <c r="A318" s="1">
        <v>43146</v>
      </c>
      <c r="B318" s="5" t="str">
        <f>TEXT(SupplierQuality[[#This Row],[Date]],"mmm")</f>
        <v>Feb</v>
      </c>
      <c r="C318" s="5" t="str">
        <f>TEXT(SupplierQuality[[#This Row],[Date]],"yyyy")</f>
        <v>2018</v>
      </c>
      <c r="D318" s="2" t="s">
        <v>68</v>
      </c>
      <c r="E318" s="2" t="s">
        <v>16</v>
      </c>
      <c r="F318" s="2" t="s">
        <v>691</v>
      </c>
      <c r="G318">
        <v>131</v>
      </c>
      <c r="H318" s="2" t="str">
        <f>VLOOKUP(SupplierQuality[[#This Row],[MaterialID]],Table4[#All],2,0)</f>
        <v>Valves</v>
      </c>
      <c r="I318">
        <v>2</v>
      </c>
      <c r="J318" s="2" t="str">
        <f>_xlfn.XLOOKUP(SupplierQuality[[#This Row],[Defect Type ID]],Table5[ID],Table5[Defect Type],"Not found",0)</f>
        <v>Rejected</v>
      </c>
      <c r="K318">
        <v>26</v>
      </c>
      <c r="L318" s="2" t="str">
        <f>_xlfn.XLOOKUP(SupplierQuality[[#This Row],[DefectID]],Table2[ID],Table2[Defect],"Not found",0)</f>
        <v>Poor  Adhesion</v>
      </c>
      <c r="M318" s="3">
        <v>285651</v>
      </c>
      <c r="N318" s="3">
        <v>1447</v>
      </c>
      <c r="O318" s="6">
        <f>SupplierQuality[[#This Row],[Total Downtime Minutes]]/60</f>
        <v>24.116666666666667</v>
      </c>
      <c r="P318" s="4">
        <v>335</v>
      </c>
      <c r="Q318" s="4">
        <f>SupplierQuality[[#This Row],[Total Defect Qty]]*SupplierQuality[[#This Row],[Unit Price]]</f>
        <v>95693085</v>
      </c>
    </row>
    <row r="319" spans="1:17" x14ac:dyDescent="0.25">
      <c r="A319" s="1">
        <v>43146</v>
      </c>
      <c r="B319" s="5" t="str">
        <f>TEXT(SupplierQuality[[#This Row],[Date]],"mmm")</f>
        <v>Feb</v>
      </c>
      <c r="C319" s="5" t="str">
        <f>TEXT(SupplierQuality[[#This Row],[Date]],"yyyy")</f>
        <v>2018</v>
      </c>
      <c r="D319" s="2" t="s">
        <v>83</v>
      </c>
      <c r="E319" s="2" t="s">
        <v>58</v>
      </c>
      <c r="F319" s="2" t="s">
        <v>17</v>
      </c>
      <c r="G319">
        <v>123</v>
      </c>
      <c r="H319" s="2" t="str">
        <f>VLOOKUP(SupplierQuality[[#This Row],[MaterialID]],Table4[#All],2,0)</f>
        <v>Pump</v>
      </c>
      <c r="I319">
        <v>3</v>
      </c>
      <c r="J319" s="2" t="str">
        <f>_xlfn.XLOOKUP(SupplierQuality[[#This Row],[Defect Type ID]],Table5[ID],Table5[Defect Type],"Not found",0)</f>
        <v>Impact</v>
      </c>
      <c r="K319">
        <v>120</v>
      </c>
      <c r="L319" s="2" t="str">
        <f>_xlfn.XLOOKUP(SupplierQuality[[#This Row],[DefectID]],Table2[ID],Table2[Defect],"Not found",0)</f>
        <v>No Disk</v>
      </c>
      <c r="M319" s="3">
        <v>284056</v>
      </c>
      <c r="N319" s="3">
        <v>1992</v>
      </c>
      <c r="O319" s="6">
        <f>SupplierQuality[[#This Row],[Total Downtime Minutes]]/60</f>
        <v>33.200000000000003</v>
      </c>
      <c r="P319" s="4">
        <v>384</v>
      </c>
      <c r="Q319" s="4">
        <f>SupplierQuality[[#This Row],[Total Defect Qty]]*SupplierQuality[[#This Row],[Unit Price]]</f>
        <v>109077504</v>
      </c>
    </row>
    <row r="320" spans="1:17" x14ac:dyDescent="0.25">
      <c r="A320" s="1">
        <v>43146</v>
      </c>
      <c r="B320" s="5" t="str">
        <f>TEXT(SupplierQuality[[#This Row],[Date]],"mmm")</f>
        <v>Feb</v>
      </c>
      <c r="C320" s="5" t="str">
        <f>TEXT(SupplierQuality[[#This Row],[Date]],"yyyy")</f>
        <v>2018</v>
      </c>
      <c r="D320" s="2" t="s">
        <v>338</v>
      </c>
      <c r="E320" s="2" t="s">
        <v>30</v>
      </c>
      <c r="F320" s="2" t="s">
        <v>17</v>
      </c>
      <c r="G320">
        <v>114</v>
      </c>
      <c r="H320" s="2" t="str">
        <f>VLOOKUP(SupplierQuality[[#This Row],[MaterialID]],Table4[#All],2,0)</f>
        <v>Carton</v>
      </c>
      <c r="I320">
        <v>1</v>
      </c>
      <c r="J320" s="2" t="str">
        <f>_xlfn.XLOOKUP(SupplierQuality[[#This Row],[Defect Type ID]],Table5[ID],Table5[Defect Type],"Not found",0)</f>
        <v>No Impact</v>
      </c>
      <c r="K320">
        <v>245</v>
      </c>
      <c r="L320" s="2" t="str">
        <f>_xlfn.XLOOKUP(SupplierQuality[[#This Row],[DefectID]],Table2[ID],Table2[Defect],"Not found",0)</f>
        <v>Roll Pattern</v>
      </c>
      <c r="M320" s="3">
        <v>245763</v>
      </c>
      <c r="N320" s="3">
        <v>4811</v>
      </c>
      <c r="O320" s="6">
        <f>SupplierQuality[[#This Row],[Total Downtime Minutes]]/60</f>
        <v>80.183333333333337</v>
      </c>
      <c r="P320" s="4">
        <v>396</v>
      </c>
      <c r="Q320" s="4">
        <f>SupplierQuality[[#This Row],[Total Defect Qty]]*SupplierQuality[[#This Row],[Unit Price]]</f>
        <v>97322148</v>
      </c>
    </row>
    <row r="321" spans="1:17" x14ac:dyDescent="0.25">
      <c r="A321" s="1">
        <v>43146</v>
      </c>
      <c r="B321" s="5" t="str">
        <f>TEXT(SupplierQuality[[#This Row],[Date]],"mmm")</f>
        <v>Feb</v>
      </c>
      <c r="C321" s="5" t="str">
        <f>TEXT(SupplierQuality[[#This Row],[Date]],"yyyy")</f>
        <v>2018</v>
      </c>
      <c r="D321" s="2" t="s">
        <v>143</v>
      </c>
      <c r="E321" s="2" t="s">
        <v>47</v>
      </c>
      <c r="F321" s="2" t="s">
        <v>691</v>
      </c>
      <c r="G321">
        <v>117</v>
      </c>
      <c r="H321" s="2" t="str">
        <f>VLOOKUP(SupplierQuality[[#This Row],[MaterialID]],Table4[#All],2,0)</f>
        <v>Labels</v>
      </c>
      <c r="I321">
        <v>1</v>
      </c>
      <c r="J321" s="2" t="str">
        <f>_xlfn.XLOOKUP(SupplierQuality[[#This Row],[Defect Type ID]],Table5[ID],Table5[Defect Type],"Not found",0)</f>
        <v>No Impact</v>
      </c>
      <c r="K321">
        <v>12</v>
      </c>
      <c r="L321" s="2" t="str">
        <f>_xlfn.XLOOKUP(SupplierQuality[[#This Row],[DefectID]],Table2[ID],Table2[Defect],"Not found",0)</f>
        <v>Integrity Failure</v>
      </c>
      <c r="M321" s="3">
        <v>187430</v>
      </c>
      <c r="N321" s="3">
        <v>1347</v>
      </c>
      <c r="O321" s="6">
        <f>SupplierQuality[[#This Row],[Total Downtime Minutes]]/60</f>
        <v>22.45</v>
      </c>
      <c r="P321" s="4">
        <v>570</v>
      </c>
      <c r="Q321" s="4">
        <f>SupplierQuality[[#This Row],[Total Defect Qty]]*SupplierQuality[[#This Row],[Unit Price]]</f>
        <v>106835100</v>
      </c>
    </row>
    <row r="322" spans="1:17" x14ac:dyDescent="0.25">
      <c r="A322" s="1">
        <v>43146</v>
      </c>
      <c r="B322" s="5" t="str">
        <f>TEXT(SupplierQuality[[#This Row],[Date]],"mmm")</f>
        <v>Feb</v>
      </c>
      <c r="C322" s="5" t="str">
        <f>TEXT(SupplierQuality[[#This Row],[Date]],"yyyy")</f>
        <v>2018</v>
      </c>
      <c r="D322" s="2" t="s">
        <v>179</v>
      </c>
      <c r="E322" s="2" t="s">
        <v>41</v>
      </c>
      <c r="F322" s="2" t="s">
        <v>14</v>
      </c>
      <c r="G322">
        <v>121</v>
      </c>
      <c r="H322" s="2" t="str">
        <f>VLOOKUP(SupplierQuality[[#This Row],[MaterialID]],Table4[#All],2,0)</f>
        <v>Composites</v>
      </c>
      <c r="I322">
        <v>1</v>
      </c>
      <c r="J322" s="2" t="str">
        <f>_xlfn.XLOOKUP(SupplierQuality[[#This Row],[Defect Type ID]],Table5[ID],Table5[Defect Type],"Not found",0)</f>
        <v>No Impact</v>
      </c>
      <c r="K322">
        <v>196</v>
      </c>
      <c r="L322" s="2" t="str">
        <f>_xlfn.XLOOKUP(SupplierQuality[[#This Row],[DefectID]],Table2[ID],Table2[Defect],"Not found",0)</f>
        <v>Wrong Finish</v>
      </c>
      <c r="M322" s="3">
        <v>141086</v>
      </c>
      <c r="N322" s="3">
        <v>2108</v>
      </c>
      <c r="O322" s="6">
        <f>SupplierQuality[[#This Row],[Total Downtime Minutes]]/60</f>
        <v>35.133333333333333</v>
      </c>
      <c r="P322" s="4">
        <v>617</v>
      </c>
      <c r="Q322" s="4">
        <f>SupplierQuality[[#This Row],[Total Defect Qty]]*SupplierQuality[[#This Row],[Unit Price]]</f>
        <v>87050062</v>
      </c>
    </row>
    <row r="323" spans="1:17" x14ac:dyDescent="0.25">
      <c r="A323" s="1">
        <v>43146</v>
      </c>
      <c r="B323" s="5" t="str">
        <f>TEXT(SupplierQuality[[#This Row],[Date]],"mmm")</f>
        <v>Feb</v>
      </c>
      <c r="C323" s="5" t="str">
        <f>TEXT(SupplierQuality[[#This Row],[Date]],"yyyy")</f>
        <v>2018</v>
      </c>
      <c r="D323" s="2" t="s">
        <v>106</v>
      </c>
      <c r="E323" s="2" t="s">
        <v>84</v>
      </c>
      <c r="F323" s="2" t="s">
        <v>14</v>
      </c>
      <c r="G323">
        <v>124</v>
      </c>
      <c r="H323" s="2" t="str">
        <f>VLOOKUP(SupplierQuality[[#This Row],[MaterialID]],Table4[#All],2,0)</f>
        <v>Drives</v>
      </c>
      <c r="I323">
        <v>3</v>
      </c>
      <c r="J323" s="2" t="str">
        <f>_xlfn.XLOOKUP(SupplierQuality[[#This Row],[Defect Type ID]],Table5[ID],Table5[Defect Type],"Not found",0)</f>
        <v>Impact</v>
      </c>
      <c r="K323">
        <v>115</v>
      </c>
      <c r="L323" s="2" t="str">
        <f>_xlfn.XLOOKUP(SupplierQuality[[#This Row],[DefectID]],Table2[ID],Table2[Defect],"Not found",0)</f>
        <v>Roll Tension</v>
      </c>
      <c r="M323" s="3">
        <v>652</v>
      </c>
      <c r="N323" s="3">
        <v>3586</v>
      </c>
      <c r="O323" s="6">
        <f>SupplierQuality[[#This Row],[Total Downtime Minutes]]/60</f>
        <v>59.766666666666666</v>
      </c>
      <c r="P323" s="4">
        <v>691</v>
      </c>
      <c r="Q323" s="4">
        <f>SupplierQuality[[#This Row],[Total Defect Qty]]*SupplierQuality[[#This Row],[Unit Price]]</f>
        <v>450532</v>
      </c>
    </row>
    <row r="324" spans="1:17" x14ac:dyDescent="0.25">
      <c r="A324" s="1">
        <v>43147</v>
      </c>
      <c r="B324" s="5" t="str">
        <f>TEXT(SupplierQuality[[#This Row],[Date]],"mmm")</f>
        <v>Feb</v>
      </c>
      <c r="C324" s="5" t="str">
        <f>TEXT(SupplierQuality[[#This Row],[Date]],"yyyy")</f>
        <v>2018</v>
      </c>
      <c r="D324" s="2" t="s">
        <v>332</v>
      </c>
      <c r="E324" s="2" t="s">
        <v>98</v>
      </c>
      <c r="F324" s="2" t="s">
        <v>14</v>
      </c>
      <c r="G324">
        <v>126</v>
      </c>
      <c r="H324" s="2" t="str">
        <f>VLOOKUP(SupplierQuality[[#This Row],[MaterialID]],Table4[#All],2,0)</f>
        <v>Motors</v>
      </c>
      <c r="I324">
        <v>1</v>
      </c>
      <c r="J324" s="2" t="str">
        <f>_xlfn.XLOOKUP(SupplierQuality[[#This Row],[Defect Type ID]],Table5[ID],Table5[Defect Type],"Not found",0)</f>
        <v>No Impact</v>
      </c>
      <c r="K324">
        <v>153</v>
      </c>
      <c r="L324" s="2" t="str">
        <f>_xlfn.XLOOKUP(SupplierQuality[[#This Row],[DefectID]],Table2[ID],Table2[Defect],"Not found",0)</f>
        <v>Over/Under Fill</v>
      </c>
      <c r="M324" s="3">
        <v>804646</v>
      </c>
      <c r="N324" s="3">
        <v>2665</v>
      </c>
      <c r="O324" s="6">
        <f>SupplierQuality[[#This Row],[Total Downtime Minutes]]/60</f>
        <v>44.416666666666664</v>
      </c>
      <c r="P324" s="4">
        <v>313</v>
      </c>
      <c r="Q324" s="4">
        <f>SupplierQuality[[#This Row],[Total Defect Qty]]*SupplierQuality[[#This Row],[Unit Price]]</f>
        <v>251854198</v>
      </c>
    </row>
    <row r="325" spans="1:17" x14ac:dyDescent="0.25">
      <c r="A325" s="1">
        <v>43147</v>
      </c>
      <c r="B325" s="5" t="str">
        <f>TEXT(SupplierQuality[[#This Row],[Date]],"mmm")</f>
        <v>Feb</v>
      </c>
      <c r="C325" s="5" t="str">
        <f>TEXT(SupplierQuality[[#This Row],[Date]],"yyyy")</f>
        <v>2018</v>
      </c>
      <c r="D325" s="2" t="s">
        <v>138</v>
      </c>
      <c r="E325" s="2" t="s">
        <v>41</v>
      </c>
      <c r="F325" s="2" t="s">
        <v>24</v>
      </c>
      <c r="G325">
        <v>124</v>
      </c>
      <c r="H325" s="2" t="str">
        <f>VLOOKUP(SupplierQuality[[#This Row],[MaterialID]],Table4[#All],2,0)</f>
        <v>Drives</v>
      </c>
      <c r="I325">
        <v>3</v>
      </c>
      <c r="J325" s="2" t="str">
        <f>_xlfn.XLOOKUP(SupplierQuality[[#This Row],[Defect Type ID]],Table5[ID],Table5[Defect Type],"Not found",0)</f>
        <v>Impact</v>
      </c>
      <c r="K325">
        <v>107</v>
      </c>
      <c r="L325" s="2" t="str">
        <f>_xlfn.XLOOKUP(SupplierQuality[[#This Row],[DefectID]],Table2[ID],Table2[Defect],"Not found",0)</f>
        <v>No Tight Seal</v>
      </c>
      <c r="M325" s="3">
        <v>58602</v>
      </c>
      <c r="N325" s="3">
        <v>2988</v>
      </c>
      <c r="O325" s="6">
        <f>SupplierQuality[[#This Row],[Total Downtime Minutes]]/60</f>
        <v>49.8</v>
      </c>
      <c r="P325" s="4">
        <v>392</v>
      </c>
      <c r="Q325" s="4">
        <f>SupplierQuality[[#This Row],[Total Defect Qty]]*SupplierQuality[[#This Row],[Unit Price]]</f>
        <v>22971984</v>
      </c>
    </row>
    <row r="326" spans="1:17" x14ac:dyDescent="0.25">
      <c r="A326" s="1">
        <v>43147</v>
      </c>
      <c r="B326" s="5" t="str">
        <f>TEXT(SupplierQuality[[#This Row],[Date]],"mmm")</f>
        <v>Feb</v>
      </c>
      <c r="C326" s="5" t="str">
        <f>TEXT(SupplierQuality[[#This Row],[Date]],"yyyy")</f>
        <v>2018</v>
      </c>
      <c r="D326" s="2" t="s">
        <v>219</v>
      </c>
      <c r="E326" s="2" t="s">
        <v>74</v>
      </c>
      <c r="F326" s="2" t="s">
        <v>24</v>
      </c>
      <c r="G326">
        <v>124</v>
      </c>
      <c r="H326" s="2" t="str">
        <f>VLOOKUP(SupplierQuality[[#This Row],[MaterialID]],Table4[#All],2,0)</f>
        <v>Drives</v>
      </c>
      <c r="I326">
        <v>1</v>
      </c>
      <c r="J326" s="2" t="str">
        <f>_xlfn.XLOOKUP(SupplierQuality[[#This Row],[Defect Type ID]],Table5[ID],Table5[Defect Type],"Not found",0)</f>
        <v>No Impact</v>
      </c>
      <c r="K326">
        <v>3</v>
      </c>
      <c r="L326" s="2" t="str">
        <f>_xlfn.XLOOKUP(SupplierQuality[[#This Row],[DefectID]],Table2[ID],Table2[Defect],"Not found",0)</f>
        <v>Dirty</v>
      </c>
      <c r="M326" s="3">
        <v>37889</v>
      </c>
      <c r="N326" s="3">
        <v>1855</v>
      </c>
      <c r="O326" s="6">
        <f>SupplierQuality[[#This Row],[Total Downtime Minutes]]/60</f>
        <v>30.916666666666668</v>
      </c>
      <c r="P326" s="4">
        <v>420</v>
      </c>
      <c r="Q326" s="4">
        <f>SupplierQuality[[#This Row],[Total Defect Qty]]*SupplierQuality[[#This Row],[Unit Price]]</f>
        <v>15913380</v>
      </c>
    </row>
    <row r="327" spans="1:17" x14ac:dyDescent="0.25">
      <c r="A327" s="1">
        <v>43148</v>
      </c>
      <c r="B327" s="5" t="str">
        <f>TEXT(SupplierQuality[[#This Row],[Date]],"mmm")</f>
        <v>Feb</v>
      </c>
      <c r="C327" s="5" t="str">
        <f>TEXT(SupplierQuality[[#This Row],[Date]],"yyyy")</f>
        <v>2018</v>
      </c>
      <c r="D327" s="2" t="s">
        <v>227</v>
      </c>
      <c r="E327" s="2" t="s">
        <v>119</v>
      </c>
      <c r="F327" s="2" t="s">
        <v>14</v>
      </c>
      <c r="G327">
        <v>126</v>
      </c>
      <c r="H327" s="2" t="str">
        <f>VLOOKUP(SupplierQuality[[#This Row],[MaterialID]],Table4[#All],2,0)</f>
        <v>Motors</v>
      </c>
      <c r="I327">
        <v>2</v>
      </c>
      <c r="J327" s="2" t="str">
        <f>_xlfn.XLOOKUP(SupplierQuality[[#This Row],[Defect Type ID]],Table5[ID],Table5[Defect Type],"Not found",0)</f>
        <v>Rejected</v>
      </c>
      <c r="K327">
        <v>101</v>
      </c>
      <c r="L327" s="2" t="str">
        <f>_xlfn.XLOOKUP(SupplierQuality[[#This Row],[DefectID]],Table2[ID],Table2[Defect],"Not found",0)</f>
        <v>No Print</v>
      </c>
      <c r="M327" s="3">
        <v>654429</v>
      </c>
      <c r="N327" s="3">
        <v>2052</v>
      </c>
      <c r="O327" s="6">
        <f>SupplierQuality[[#This Row],[Total Downtime Minutes]]/60</f>
        <v>34.200000000000003</v>
      </c>
      <c r="P327" s="4">
        <v>329</v>
      </c>
      <c r="Q327" s="4">
        <f>SupplierQuality[[#This Row],[Total Defect Qty]]*SupplierQuality[[#This Row],[Unit Price]]</f>
        <v>215307141</v>
      </c>
    </row>
    <row r="328" spans="1:17" x14ac:dyDescent="0.25">
      <c r="A328" s="1">
        <v>43148</v>
      </c>
      <c r="B328" s="5" t="str">
        <f>TEXT(SupplierQuality[[#This Row],[Date]],"mmm")</f>
        <v>Feb</v>
      </c>
      <c r="C328" s="5" t="str">
        <f>TEXT(SupplierQuality[[#This Row],[Date]],"yyyy")</f>
        <v>2018</v>
      </c>
      <c r="D328" s="2" t="s">
        <v>342</v>
      </c>
      <c r="E328" s="2" t="s">
        <v>41</v>
      </c>
      <c r="F328" s="2" t="s">
        <v>17</v>
      </c>
      <c r="G328">
        <v>113</v>
      </c>
      <c r="H328" s="2" t="str">
        <f>VLOOKUP(SupplierQuality[[#This Row],[MaterialID]],Table4[#All],2,0)</f>
        <v>Raw Materials</v>
      </c>
      <c r="I328">
        <v>1</v>
      </c>
      <c r="J328" s="2" t="str">
        <f>_xlfn.XLOOKUP(SupplierQuality[[#This Row],[Defect Type ID]],Table5[ID],Table5[Defect Type],"Not found",0)</f>
        <v>No Impact</v>
      </c>
      <c r="K328">
        <v>166</v>
      </c>
      <c r="L328" s="2" t="str">
        <f>_xlfn.XLOOKUP(SupplierQuality[[#This Row],[DefectID]],Table2[ID],Table2[Defect],"Not found",0)</f>
        <v>Failed Tension Test</v>
      </c>
      <c r="M328" s="3">
        <v>393107</v>
      </c>
      <c r="N328" s="3">
        <v>2680</v>
      </c>
      <c r="O328" s="6">
        <f>SupplierQuality[[#This Row],[Total Downtime Minutes]]/60</f>
        <v>44.666666666666664</v>
      </c>
      <c r="P328" s="4">
        <v>325</v>
      </c>
      <c r="Q328" s="4">
        <f>SupplierQuality[[#This Row],[Total Defect Qty]]*SupplierQuality[[#This Row],[Unit Price]]</f>
        <v>127759775</v>
      </c>
    </row>
    <row r="329" spans="1:17" x14ac:dyDescent="0.25">
      <c r="A329" s="1">
        <v>43148</v>
      </c>
      <c r="B329" s="5" t="str">
        <f>TEXT(SupplierQuality[[#This Row],[Date]],"mmm")</f>
        <v>Feb</v>
      </c>
      <c r="C329" s="5" t="str">
        <f>TEXT(SupplierQuality[[#This Row],[Date]],"yyyy")</f>
        <v>2018</v>
      </c>
      <c r="D329" s="2" t="s">
        <v>26</v>
      </c>
      <c r="E329" s="2" t="s">
        <v>45</v>
      </c>
      <c r="F329" s="2" t="s">
        <v>14</v>
      </c>
      <c r="G329">
        <v>114</v>
      </c>
      <c r="H329" s="2" t="str">
        <f>VLOOKUP(SupplierQuality[[#This Row],[MaterialID]],Table4[#All],2,0)</f>
        <v>Carton</v>
      </c>
      <c r="I329">
        <v>1</v>
      </c>
      <c r="J329" s="2" t="str">
        <f>_xlfn.XLOOKUP(SupplierQuality[[#This Row],[Defect Type ID]],Table5[ID],Table5[Defect Type],"Not found",0)</f>
        <v>No Impact</v>
      </c>
      <c r="K329">
        <v>55</v>
      </c>
      <c r="L329" s="2" t="str">
        <f>_xlfn.XLOOKUP(SupplierQuality[[#This Row],[DefectID]],Table2[ID],Table2[Defect],"Not found",0)</f>
        <v>Wrong Fasteners</v>
      </c>
      <c r="M329" s="3">
        <v>226672</v>
      </c>
      <c r="N329" s="3">
        <v>3017</v>
      </c>
      <c r="O329" s="6">
        <f>SupplierQuality[[#This Row],[Total Downtime Minutes]]/60</f>
        <v>50.283333333333331</v>
      </c>
      <c r="P329" s="4">
        <v>418</v>
      </c>
      <c r="Q329" s="4">
        <f>SupplierQuality[[#This Row],[Total Defect Qty]]*SupplierQuality[[#This Row],[Unit Price]]</f>
        <v>94748896</v>
      </c>
    </row>
    <row r="330" spans="1:17" x14ac:dyDescent="0.25">
      <c r="A330" s="1">
        <v>43148</v>
      </c>
      <c r="B330" s="5" t="str">
        <f>TEXT(SupplierQuality[[#This Row],[Date]],"mmm")</f>
        <v>Feb</v>
      </c>
      <c r="C330" s="5" t="str">
        <f>TEXT(SupplierQuality[[#This Row],[Date]],"yyyy")</f>
        <v>2018</v>
      </c>
      <c r="D330" s="2" t="s">
        <v>26</v>
      </c>
      <c r="E330" s="2" t="s">
        <v>60</v>
      </c>
      <c r="F330" s="2" t="s">
        <v>14</v>
      </c>
      <c r="G330">
        <v>131</v>
      </c>
      <c r="H330" s="2" t="str">
        <f>VLOOKUP(SupplierQuality[[#This Row],[MaterialID]],Table4[#All],2,0)</f>
        <v>Valves</v>
      </c>
      <c r="I330">
        <v>1</v>
      </c>
      <c r="J330" s="2" t="str">
        <f>_xlfn.XLOOKUP(SupplierQuality[[#This Row],[Defect Type ID]],Table5[ID],Table5[Defect Type],"Not found",0)</f>
        <v>No Impact</v>
      </c>
      <c r="K330">
        <v>102</v>
      </c>
      <c r="L330" s="2" t="str">
        <f>_xlfn.XLOOKUP(SupplierQuality[[#This Row],[DefectID]],Table2[ID],Table2[Defect],"Not found",0)</f>
        <v>Wrong Codes</v>
      </c>
      <c r="M330" s="3">
        <v>194264</v>
      </c>
      <c r="N330" s="3">
        <v>523</v>
      </c>
      <c r="O330" s="6">
        <f>SupplierQuality[[#This Row],[Total Downtime Minutes]]/60</f>
        <v>8.7166666666666668</v>
      </c>
      <c r="P330" s="4">
        <v>300</v>
      </c>
      <c r="Q330" s="4">
        <f>SupplierQuality[[#This Row],[Total Defect Qty]]*SupplierQuality[[#This Row],[Unit Price]]</f>
        <v>58279200</v>
      </c>
    </row>
    <row r="331" spans="1:17" x14ac:dyDescent="0.25">
      <c r="A331" s="1">
        <v>43148</v>
      </c>
      <c r="B331" s="5" t="str">
        <f>TEXT(SupplierQuality[[#This Row],[Date]],"mmm")</f>
        <v>Feb</v>
      </c>
      <c r="C331" s="5" t="str">
        <f>TEXT(SupplierQuality[[#This Row],[Date]],"yyyy")</f>
        <v>2018</v>
      </c>
      <c r="D331" s="2" t="s">
        <v>88</v>
      </c>
      <c r="E331" s="2" t="s">
        <v>119</v>
      </c>
      <c r="F331" s="2" t="s">
        <v>17</v>
      </c>
      <c r="G331">
        <v>117</v>
      </c>
      <c r="H331" s="2" t="str">
        <f>VLOOKUP(SupplierQuality[[#This Row],[MaterialID]],Table4[#All],2,0)</f>
        <v>Labels</v>
      </c>
      <c r="I331">
        <v>3</v>
      </c>
      <c r="J331" s="2" t="str">
        <f>_xlfn.XLOOKUP(SupplierQuality[[#This Row],[Defect Type ID]],Table5[ID],Table5[Defect Type],"Not found",0)</f>
        <v>Impact</v>
      </c>
      <c r="K331">
        <v>172</v>
      </c>
      <c r="L331" s="2" t="str">
        <f>_xlfn.XLOOKUP(SupplierQuality[[#This Row],[DefectID]],Table2[ID],Table2[Defect],"Not found",0)</f>
        <v>Holes</v>
      </c>
      <c r="M331" s="3">
        <v>101492</v>
      </c>
      <c r="N331" s="3">
        <v>3852</v>
      </c>
      <c r="O331" s="6">
        <f>SupplierQuality[[#This Row],[Total Downtime Minutes]]/60</f>
        <v>64.2</v>
      </c>
      <c r="P331" s="4">
        <v>403</v>
      </c>
      <c r="Q331" s="4">
        <f>SupplierQuality[[#This Row],[Total Defect Qty]]*SupplierQuality[[#This Row],[Unit Price]]</f>
        <v>40901276</v>
      </c>
    </row>
    <row r="332" spans="1:17" x14ac:dyDescent="0.25">
      <c r="A332" s="1">
        <v>43148</v>
      </c>
      <c r="B332" s="5" t="str">
        <f>TEXT(SupplierQuality[[#This Row],[Date]],"mmm")</f>
        <v>Feb</v>
      </c>
      <c r="C332" s="5" t="str">
        <f>TEXT(SupplierQuality[[#This Row],[Date]],"yyyy")</f>
        <v>2018</v>
      </c>
      <c r="D332" s="2" t="s">
        <v>133</v>
      </c>
      <c r="E332" s="2" t="s">
        <v>27</v>
      </c>
      <c r="F332" s="2" t="s">
        <v>17</v>
      </c>
      <c r="G332">
        <v>132</v>
      </c>
      <c r="H332" s="2" t="str">
        <f>VLOOKUP(SupplierQuality[[#This Row],[MaterialID]],Table4[#All],2,0)</f>
        <v>Printed Materials</v>
      </c>
      <c r="I332">
        <v>3</v>
      </c>
      <c r="J332" s="2" t="str">
        <f>_xlfn.XLOOKUP(SupplierQuality[[#This Row],[Defect Type ID]],Table5[ID],Table5[Defect Type],"Not found",0)</f>
        <v>Impact</v>
      </c>
      <c r="K332">
        <v>23</v>
      </c>
      <c r="L332" s="2" t="str">
        <f>_xlfn.XLOOKUP(SupplierQuality[[#This Row],[DefectID]],Table2[ID],Table2[Defect],"Not found",0)</f>
        <v>Split Seams</v>
      </c>
      <c r="M332" s="3">
        <v>6829</v>
      </c>
      <c r="N332" s="3">
        <v>2801</v>
      </c>
      <c r="O332" s="6">
        <f>SupplierQuality[[#This Row],[Total Downtime Minutes]]/60</f>
        <v>46.68333333333333</v>
      </c>
      <c r="P332" s="4">
        <v>666</v>
      </c>
      <c r="Q332" s="4">
        <f>SupplierQuality[[#This Row],[Total Defect Qty]]*SupplierQuality[[#This Row],[Unit Price]]</f>
        <v>4548114</v>
      </c>
    </row>
    <row r="333" spans="1:17" x14ac:dyDescent="0.25">
      <c r="A333" s="1">
        <v>43149</v>
      </c>
      <c r="B333" s="5" t="str">
        <f>TEXT(SupplierQuality[[#This Row],[Date]],"mmm")</f>
        <v>Feb</v>
      </c>
      <c r="C333" s="5" t="str">
        <f>TEXT(SupplierQuality[[#This Row],[Date]],"yyyy")</f>
        <v>2018</v>
      </c>
      <c r="D333" s="2" t="s">
        <v>355</v>
      </c>
      <c r="E333" s="2" t="s">
        <v>16</v>
      </c>
      <c r="F333" s="2" t="s">
        <v>14</v>
      </c>
      <c r="G333">
        <v>122</v>
      </c>
      <c r="H333" s="2" t="str">
        <f>VLOOKUP(SupplierQuality[[#This Row],[MaterialID]],Table4[#All],2,0)</f>
        <v>Electrolytes</v>
      </c>
      <c r="I333">
        <v>1</v>
      </c>
      <c r="J333" s="2" t="str">
        <f>_xlfn.XLOOKUP(SupplierQuality[[#This Row],[Defect Type ID]],Table5[ID],Table5[Defect Type],"Not found",0)</f>
        <v>No Impact</v>
      </c>
      <c r="K333">
        <v>7</v>
      </c>
      <c r="L333" s="2" t="str">
        <f>_xlfn.XLOOKUP(SupplierQuality[[#This Row],[DefectID]],Table2[ID],Table2[Defect],"Not found",0)</f>
        <v>Misc</v>
      </c>
      <c r="M333" s="3">
        <v>876213</v>
      </c>
      <c r="N333" s="3">
        <v>2431</v>
      </c>
      <c r="O333" s="6">
        <f>SupplierQuality[[#This Row],[Total Downtime Minutes]]/60</f>
        <v>40.516666666666666</v>
      </c>
      <c r="P333" s="4">
        <v>390</v>
      </c>
      <c r="Q333" s="4">
        <f>SupplierQuality[[#This Row],[Total Defect Qty]]*SupplierQuality[[#This Row],[Unit Price]]</f>
        <v>341723070</v>
      </c>
    </row>
    <row r="334" spans="1:17" x14ac:dyDescent="0.25">
      <c r="A334" s="1">
        <v>43149</v>
      </c>
      <c r="B334" s="5" t="str">
        <f>TEXT(SupplierQuality[[#This Row],[Date]],"mmm")</f>
        <v>Feb</v>
      </c>
      <c r="C334" s="5" t="str">
        <f>TEXT(SupplierQuality[[#This Row],[Date]],"yyyy")</f>
        <v>2018</v>
      </c>
      <c r="D334" s="2" t="s">
        <v>140</v>
      </c>
      <c r="E334" s="2" t="s">
        <v>71</v>
      </c>
      <c r="F334" s="2" t="s">
        <v>14</v>
      </c>
      <c r="G334">
        <v>132</v>
      </c>
      <c r="H334" s="2" t="str">
        <f>VLOOKUP(SupplierQuality[[#This Row],[MaterialID]],Table4[#All],2,0)</f>
        <v>Printed Materials</v>
      </c>
      <c r="I334">
        <v>3</v>
      </c>
      <c r="J334" s="2" t="str">
        <f>_xlfn.XLOOKUP(SupplierQuality[[#This Row],[Defect Type ID]],Table5[ID],Table5[Defect Type],"Not found",0)</f>
        <v>Impact</v>
      </c>
      <c r="K334">
        <v>39</v>
      </c>
      <c r="L334" s="2" t="str">
        <f>_xlfn.XLOOKUP(SupplierQuality[[#This Row],[DefectID]],Table2[ID],Table2[Defect],"Not found",0)</f>
        <v>Sporadic Adhesive</v>
      </c>
      <c r="M334" s="3">
        <v>860658</v>
      </c>
      <c r="N334" s="3">
        <v>1016</v>
      </c>
      <c r="O334" s="6">
        <f>SupplierQuality[[#This Row],[Total Downtime Minutes]]/60</f>
        <v>16.933333333333334</v>
      </c>
      <c r="P334" s="4">
        <v>418</v>
      </c>
      <c r="Q334" s="4">
        <f>SupplierQuality[[#This Row],[Total Defect Qty]]*SupplierQuality[[#This Row],[Unit Price]]</f>
        <v>359755044</v>
      </c>
    </row>
    <row r="335" spans="1:17" x14ac:dyDescent="0.25">
      <c r="A335" s="1">
        <v>43149</v>
      </c>
      <c r="B335" s="5" t="str">
        <f>TEXT(SupplierQuality[[#This Row],[Date]],"mmm")</f>
        <v>Feb</v>
      </c>
      <c r="C335" s="5" t="str">
        <f>TEXT(SupplierQuality[[#This Row],[Date]],"yyyy")</f>
        <v>2018</v>
      </c>
      <c r="D335" s="2" t="s">
        <v>332</v>
      </c>
      <c r="E335" s="2" t="s">
        <v>13</v>
      </c>
      <c r="F335" s="2" t="s">
        <v>17</v>
      </c>
      <c r="G335">
        <v>129</v>
      </c>
      <c r="H335" s="2" t="str">
        <f>VLOOKUP(SupplierQuality[[#This Row],[MaterialID]],Table4[#All],2,0)</f>
        <v>Mechanicals</v>
      </c>
      <c r="I335">
        <v>3</v>
      </c>
      <c r="J335" s="2" t="str">
        <f>_xlfn.XLOOKUP(SupplierQuality[[#This Row],[Defect Type ID]],Table5[ID],Table5[Defect Type],"Not found",0)</f>
        <v>Impact</v>
      </c>
      <c r="K335">
        <v>118</v>
      </c>
      <c r="L335" s="2" t="str">
        <f>_xlfn.XLOOKUP(SupplierQuality[[#This Row],[DefectID]],Table2[ID],Table2[Defect],"Not found",0)</f>
        <v>Wrong Parts</v>
      </c>
      <c r="M335" s="3">
        <v>774425</v>
      </c>
      <c r="N335" s="3">
        <v>495</v>
      </c>
      <c r="O335" s="6">
        <f>SupplierQuality[[#This Row],[Total Downtime Minutes]]/60</f>
        <v>8.25</v>
      </c>
      <c r="P335" s="4">
        <v>402</v>
      </c>
      <c r="Q335" s="4">
        <f>SupplierQuality[[#This Row],[Total Defect Qty]]*SupplierQuality[[#This Row],[Unit Price]]</f>
        <v>311318850</v>
      </c>
    </row>
    <row r="336" spans="1:17" x14ac:dyDescent="0.25">
      <c r="A336" s="1">
        <v>43149</v>
      </c>
      <c r="B336" s="5" t="str">
        <f>TEXT(SupplierQuality[[#This Row],[Date]],"mmm")</f>
        <v>Feb</v>
      </c>
      <c r="C336" s="5" t="str">
        <f>TEXT(SupplierQuality[[#This Row],[Date]],"yyyy")</f>
        <v>2018</v>
      </c>
      <c r="D336" s="2" t="s">
        <v>56</v>
      </c>
      <c r="E336" s="2" t="s">
        <v>104</v>
      </c>
      <c r="F336" s="2" t="s">
        <v>42</v>
      </c>
      <c r="G336">
        <v>127</v>
      </c>
      <c r="H336" s="2" t="str">
        <f>VLOOKUP(SupplierQuality[[#This Row],[MaterialID]],Table4[#All],2,0)</f>
        <v>Crates</v>
      </c>
      <c r="I336">
        <v>1</v>
      </c>
      <c r="J336" s="2" t="str">
        <f>_xlfn.XLOOKUP(SupplierQuality[[#This Row],[Defect Type ID]],Table5[ID],Table5[Defect Type],"Not found",0)</f>
        <v>No Impact</v>
      </c>
      <c r="K336">
        <v>202</v>
      </c>
      <c r="L336" s="2" t="str">
        <f>_xlfn.XLOOKUP(SupplierQuality[[#This Row],[DefectID]],Table2[ID],Table2[Defect],"Not found",0)</f>
        <v>Wrong Surface</v>
      </c>
      <c r="M336" s="3">
        <v>576793</v>
      </c>
      <c r="N336" s="3">
        <v>2568</v>
      </c>
      <c r="O336" s="6">
        <f>SupplierQuality[[#This Row],[Total Downtime Minutes]]/60</f>
        <v>42.8</v>
      </c>
      <c r="P336" s="4">
        <v>608</v>
      </c>
      <c r="Q336" s="4">
        <f>SupplierQuality[[#This Row],[Total Defect Qty]]*SupplierQuality[[#This Row],[Unit Price]]</f>
        <v>350690144</v>
      </c>
    </row>
    <row r="337" spans="1:17" x14ac:dyDescent="0.25">
      <c r="A337" s="1">
        <v>43149</v>
      </c>
      <c r="B337" s="5" t="str">
        <f>TEXT(SupplierQuality[[#This Row],[Date]],"mmm")</f>
        <v>Feb</v>
      </c>
      <c r="C337" s="5" t="str">
        <f>TEXT(SupplierQuality[[#This Row],[Date]],"yyyy")</f>
        <v>2018</v>
      </c>
      <c r="D337" s="2" t="s">
        <v>194</v>
      </c>
      <c r="E337" s="2" t="s">
        <v>19</v>
      </c>
      <c r="F337" s="2" t="s">
        <v>14</v>
      </c>
      <c r="G337">
        <v>120</v>
      </c>
      <c r="H337" s="2" t="str">
        <f>VLOOKUP(SupplierQuality[[#This Row],[MaterialID]],Table4[#All],2,0)</f>
        <v>Film</v>
      </c>
      <c r="I337">
        <v>3</v>
      </c>
      <c r="J337" s="2" t="str">
        <f>_xlfn.XLOOKUP(SupplierQuality[[#This Row],[Defect Type ID]],Table5[ID],Table5[Defect Type],"Not found",0)</f>
        <v>Impact</v>
      </c>
      <c r="K337">
        <v>59</v>
      </c>
      <c r="L337" s="2" t="str">
        <f>_xlfn.XLOOKUP(SupplierQuality[[#This Row],[DefectID]],Table2[ID],Table2[Defect],"Not found",0)</f>
        <v>Cartons Not Opening</v>
      </c>
      <c r="M337" s="3">
        <v>478816</v>
      </c>
      <c r="N337" s="3">
        <v>180</v>
      </c>
      <c r="O337" s="6">
        <f>SupplierQuality[[#This Row],[Total Downtime Minutes]]/60</f>
        <v>3</v>
      </c>
      <c r="P337" s="4">
        <v>419</v>
      </c>
      <c r="Q337" s="4">
        <f>SupplierQuality[[#This Row],[Total Defect Qty]]*SupplierQuality[[#This Row],[Unit Price]]</f>
        <v>200623904</v>
      </c>
    </row>
    <row r="338" spans="1:17" x14ac:dyDescent="0.25">
      <c r="A338" s="1">
        <v>43149</v>
      </c>
      <c r="B338" s="5" t="str">
        <f>TEXT(SupplierQuality[[#This Row],[Date]],"mmm")</f>
        <v>Feb</v>
      </c>
      <c r="C338" s="5" t="str">
        <f>TEXT(SupplierQuality[[#This Row],[Date]],"yyyy")</f>
        <v>2018</v>
      </c>
      <c r="D338" s="2" t="s">
        <v>339</v>
      </c>
      <c r="E338" s="2" t="s">
        <v>60</v>
      </c>
      <c r="F338" s="2" t="s">
        <v>42</v>
      </c>
      <c r="G338">
        <v>133</v>
      </c>
      <c r="H338" s="2" t="str">
        <f>VLOOKUP(SupplierQuality[[#This Row],[MaterialID]],Table4[#All],2,0)</f>
        <v>Wires</v>
      </c>
      <c r="I338">
        <v>3</v>
      </c>
      <c r="J338" s="2" t="str">
        <f>_xlfn.XLOOKUP(SupplierQuality[[#This Row],[Defect Type ID]],Table5[ID],Table5[Defect Type],"Not found",0)</f>
        <v>Impact</v>
      </c>
      <c r="K338">
        <v>162</v>
      </c>
      <c r="L338" s="2" t="str">
        <f>_xlfn.XLOOKUP(SupplierQuality[[#This Row],[DefectID]],Table2[ID],Table2[Defect],"Not found",0)</f>
        <v>Moisture</v>
      </c>
      <c r="M338" s="3">
        <v>458726</v>
      </c>
      <c r="N338" s="3">
        <v>103</v>
      </c>
      <c r="O338" s="6">
        <f>SupplierQuality[[#This Row],[Total Downtime Minutes]]/60</f>
        <v>1.7166666666666666</v>
      </c>
      <c r="P338" s="4">
        <v>333</v>
      </c>
      <c r="Q338" s="4">
        <f>SupplierQuality[[#This Row],[Total Defect Qty]]*SupplierQuality[[#This Row],[Unit Price]]</f>
        <v>152755758</v>
      </c>
    </row>
    <row r="339" spans="1:17" x14ac:dyDescent="0.25">
      <c r="A339" s="1">
        <v>43149</v>
      </c>
      <c r="B339" s="5" t="str">
        <f>TEXT(SupplierQuality[[#This Row],[Date]],"mmm")</f>
        <v>Feb</v>
      </c>
      <c r="C339" s="5" t="str">
        <f>TEXT(SupplierQuality[[#This Row],[Date]],"yyyy")</f>
        <v>2018</v>
      </c>
      <c r="D339" s="2" t="s">
        <v>127</v>
      </c>
      <c r="E339" s="2" t="s">
        <v>55</v>
      </c>
      <c r="F339" s="2" t="s">
        <v>14</v>
      </c>
      <c r="G339">
        <v>133</v>
      </c>
      <c r="H339" s="2" t="str">
        <f>VLOOKUP(SupplierQuality[[#This Row],[MaterialID]],Table4[#All],2,0)</f>
        <v>Wires</v>
      </c>
      <c r="I339">
        <v>2</v>
      </c>
      <c r="J339" s="2" t="str">
        <f>_xlfn.XLOOKUP(SupplierQuality[[#This Row],[Defect Type ID]],Table5[ID],Table5[Defect Type],"Not found",0)</f>
        <v>Rejected</v>
      </c>
      <c r="K339">
        <v>174</v>
      </c>
      <c r="L339" s="2" t="str">
        <f>_xlfn.XLOOKUP(SupplierQuality[[#This Row],[DefectID]],Table2[ID],Table2[Defect],"Not found",0)</f>
        <v>Moisture Damage</v>
      </c>
      <c r="M339" s="3">
        <v>418010</v>
      </c>
      <c r="N339" s="3">
        <v>3779</v>
      </c>
      <c r="O339" s="6">
        <f>SupplierQuality[[#This Row],[Total Downtime Minutes]]/60</f>
        <v>62.983333333333334</v>
      </c>
      <c r="P339" s="4">
        <v>401</v>
      </c>
      <c r="Q339" s="4">
        <f>SupplierQuality[[#This Row],[Total Defect Qty]]*SupplierQuality[[#This Row],[Unit Price]]</f>
        <v>167622010</v>
      </c>
    </row>
    <row r="340" spans="1:17" x14ac:dyDescent="0.25">
      <c r="A340" s="1">
        <v>43149</v>
      </c>
      <c r="B340" s="5" t="str">
        <f>TEXT(SupplierQuality[[#This Row],[Date]],"mmm")</f>
        <v>Feb</v>
      </c>
      <c r="C340" s="5" t="str">
        <f>TEXT(SupplierQuality[[#This Row],[Date]],"yyyy")</f>
        <v>2018</v>
      </c>
      <c r="D340" s="2" t="s">
        <v>358</v>
      </c>
      <c r="E340" s="2" t="s">
        <v>32</v>
      </c>
      <c r="F340" s="2" t="s">
        <v>17</v>
      </c>
      <c r="G340">
        <v>112</v>
      </c>
      <c r="H340" s="2" t="str">
        <f>VLOOKUP(SupplierQuality[[#This Row],[MaterialID]],Table4[#All],2,0)</f>
        <v>Glass</v>
      </c>
      <c r="I340">
        <v>1</v>
      </c>
      <c r="J340" s="2" t="str">
        <f>_xlfn.XLOOKUP(SupplierQuality[[#This Row],[Defect Type ID]],Table5[ID],Table5[Defect Type],"Not found",0)</f>
        <v>No Impact</v>
      </c>
      <c r="K340">
        <v>89</v>
      </c>
      <c r="L340" s="2" t="str">
        <f>_xlfn.XLOOKUP(SupplierQuality[[#This Row],[DefectID]],Table2[ID],Table2[Defect],"Not found",0)</f>
        <v>Delamination</v>
      </c>
      <c r="M340" s="3">
        <v>326066</v>
      </c>
      <c r="N340" s="3">
        <v>3034</v>
      </c>
      <c r="O340" s="6">
        <f>SupplierQuality[[#This Row],[Total Downtime Minutes]]/60</f>
        <v>50.56666666666667</v>
      </c>
      <c r="P340" s="4">
        <v>692</v>
      </c>
      <c r="Q340" s="4">
        <f>SupplierQuality[[#This Row],[Total Defect Qty]]*SupplierQuality[[#This Row],[Unit Price]]</f>
        <v>225637672</v>
      </c>
    </row>
    <row r="341" spans="1:17" x14ac:dyDescent="0.25">
      <c r="A341" s="1">
        <v>43149</v>
      </c>
      <c r="B341" s="5" t="str">
        <f>TEXT(SupplierQuality[[#This Row],[Date]],"mmm")</f>
        <v>Feb</v>
      </c>
      <c r="C341" s="5" t="str">
        <f>TEXT(SupplierQuality[[#This Row],[Date]],"yyyy")</f>
        <v>2018</v>
      </c>
      <c r="D341" s="2" t="s">
        <v>295</v>
      </c>
      <c r="E341" s="2" t="s">
        <v>45</v>
      </c>
      <c r="F341" s="2" t="s">
        <v>14</v>
      </c>
      <c r="G341">
        <v>131</v>
      </c>
      <c r="H341" s="2" t="str">
        <f>VLOOKUP(SupplierQuality[[#This Row],[MaterialID]],Table4[#All],2,0)</f>
        <v>Valves</v>
      </c>
      <c r="I341">
        <v>1</v>
      </c>
      <c r="J341" s="2" t="str">
        <f>_xlfn.XLOOKUP(SupplierQuality[[#This Row],[Defect Type ID]],Table5[ID],Table5[Defect Type],"Not found",0)</f>
        <v>No Impact</v>
      </c>
      <c r="K341">
        <v>128</v>
      </c>
      <c r="L341" s="2" t="str">
        <f>_xlfn.XLOOKUP(SupplierQuality[[#This Row],[DefectID]],Table2[ID],Table2[Defect],"Not found",0)</f>
        <v>Incorrect Vertical Size</v>
      </c>
      <c r="M341" s="3">
        <v>191022</v>
      </c>
      <c r="N341" s="3">
        <v>3510</v>
      </c>
      <c r="O341" s="6">
        <f>SupplierQuality[[#This Row],[Total Downtime Minutes]]/60</f>
        <v>58.5</v>
      </c>
      <c r="P341" s="4">
        <v>310</v>
      </c>
      <c r="Q341" s="4">
        <f>SupplierQuality[[#This Row],[Total Defect Qty]]*SupplierQuality[[#This Row],[Unit Price]]</f>
        <v>59216820</v>
      </c>
    </row>
    <row r="342" spans="1:17" x14ac:dyDescent="0.25">
      <c r="A342" s="1">
        <v>43149</v>
      </c>
      <c r="B342" s="5" t="str">
        <f>TEXT(SupplierQuality[[#This Row],[Date]],"mmm")</f>
        <v>Feb</v>
      </c>
      <c r="C342" s="5" t="str">
        <f>TEXT(SupplierQuality[[#This Row],[Date]],"yyyy")</f>
        <v>2018</v>
      </c>
      <c r="D342" s="2" t="s">
        <v>31</v>
      </c>
      <c r="E342" s="2" t="s">
        <v>64</v>
      </c>
      <c r="F342" s="2" t="s">
        <v>691</v>
      </c>
      <c r="G342">
        <v>127</v>
      </c>
      <c r="H342" s="2" t="str">
        <f>VLOOKUP(SupplierQuality[[#This Row],[MaterialID]],Table4[#All],2,0)</f>
        <v>Crates</v>
      </c>
      <c r="I342">
        <v>2</v>
      </c>
      <c r="J342" s="2" t="str">
        <f>_xlfn.XLOOKUP(SupplierQuality[[#This Row],[Defect Type ID]],Table5[ID],Table5[Defect Type],"Not found",0)</f>
        <v>Rejected</v>
      </c>
      <c r="K342">
        <v>228</v>
      </c>
      <c r="L342" s="2" t="str">
        <f>_xlfn.XLOOKUP(SupplierQuality[[#This Row],[DefectID]],Table2[ID],Table2[Defect],"Not found",0)</f>
        <v>Container Out of Spec</v>
      </c>
      <c r="M342" s="3">
        <v>135852</v>
      </c>
      <c r="N342" s="3">
        <v>3672</v>
      </c>
      <c r="O342" s="6">
        <f>SupplierQuality[[#This Row],[Total Downtime Minutes]]/60</f>
        <v>61.2</v>
      </c>
      <c r="P342" s="4">
        <v>499</v>
      </c>
      <c r="Q342" s="4">
        <f>SupplierQuality[[#This Row],[Total Defect Qty]]*SupplierQuality[[#This Row],[Unit Price]]</f>
        <v>67790148</v>
      </c>
    </row>
    <row r="343" spans="1:17" x14ac:dyDescent="0.25">
      <c r="A343" s="1">
        <v>43150</v>
      </c>
      <c r="B343" s="5" t="str">
        <f>TEXT(SupplierQuality[[#This Row],[Date]],"mmm")</f>
        <v>Feb</v>
      </c>
      <c r="C343" s="5" t="str">
        <f>TEXT(SupplierQuality[[#This Row],[Date]],"yyyy")</f>
        <v>2018</v>
      </c>
      <c r="D343" s="2" t="s">
        <v>197</v>
      </c>
      <c r="E343" s="2" t="s">
        <v>58</v>
      </c>
      <c r="F343" s="2" t="s">
        <v>17</v>
      </c>
      <c r="G343">
        <v>114</v>
      </c>
      <c r="H343" s="2" t="str">
        <f>VLOOKUP(SupplierQuality[[#This Row],[MaterialID]],Table4[#All],2,0)</f>
        <v>Carton</v>
      </c>
      <c r="I343">
        <v>3</v>
      </c>
      <c r="J343" s="2" t="str">
        <f>_xlfn.XLOOKUP(SupplierQuality[[#This Row],[Defect Type ID]],Table5[ID],Table5[Defect Type],"Not found",0)</f>
        <v>Impact</v>
      </c>
      <c r="K343">
        <v>263</v>
      </c>
      <c r="L343" s="2" t="str">
        <f>_xlfn.XLOOKUP(SupplierQuality[[#This Row],[DefectID]],Table2[ID],Table2[Defect],"Not found",0)</f>
        <v>Packaging Wrong</v>
      </c>
      <c r="M343" s="3">
        <v>823021</v>
      </c>
      <c r="N343" s="3">
        <v>705</v>
      </c>
      <c r="O343" s="6">
        <f>SupplierQuality[[#This Row],[Total Downtime Minutes]]/60</f>
        <v>11.75</v>
      </c>
      <c r="P343" s="4">
        <v>634</v>
      </c>
      <c r="Q343" s="4">
        <f>SupplierQuality[[#This Row],[Total Defect Qty]]*SupplierQuality[[#This Row],[Unit Price]]</f>
        <v>521795314</v>
      </c>
    </row>
    <row r="344" spans="1:17" x14ac:dyDescent="0.25">
      <c r="A344" s="1">
        <v>43152</v>
      </c>
      <c r="B344" s="5" t="str">
        <f>TEXT(SupplierQuality[[#This Row],[Date]],"mmm")</f>
        <v>Feb</v>
      </c>
      <c r="C344" s="5" t="str">
        <f>TEXT(SupplierQuality[[#This Row],[Date]],"yyyy")</f>
        <v>2018</v>
      </c>
      <c r="D344" s="2" t="s">
        <v>219</v>
      </c>
      <c r="E344" s="2" t="s">
        <v>47</v>
      </c>
      <c r="F344" s="2" t="s">
        <v>691</v>
      </c>
      <c r="G344">
        <v>131</v>
      </c>
      <c r="H344" s="2" t="str">
        <f>VLOOKUP(SupplierQuality[[#This Row],[MaterialID]],Table4[#All],2,0)</f>
        <v>Valves</v>
      </c>
      <c r="I344">
        <v>2</v>
      </c>
      <c r="J344" s="2" t="str">
        <f>_xlfn.XLOOKUP(SupplierQuality[[#This Row],[Defect Type ID]],Table5[ID],Table5[Defect Type],"Not found",0)</f>
        <v>Rejected</v>
      </c>
      <c r="K344">
        <v>58</v>
      </c>
      <c r="L344" s="2" t="str">
        <f>_xlfn.XLOOKUP(SupplierQuality[[#This Row],[DefectID]],Table2[ID],Table2[Defect],"Not found",0)</f>
        <v>Deformed Parts</v>
      </c>
      <c r="M344" s="3">
        <v>989184</v>
      </c>
      <c r="N344" s="3">
        <v>4387</v>
      </c>
      <c r="O344" s="6">
        <f>SupplierQuality[[#This Row],[Total Downtime Minutes]]/60</f>
        <v>73.11666666666666</v>
      </c>
      <c r="P344" s="4">
        <v>556</v>
      </c>
      <c r="Q344" s="4">
        <f>SupplierQuality[[#This Row],[Total Defect Qty]]*SupplierQuality[[#This Row],[Unit Price]]</f>
        <v>549986304</v>
      </c>
    </row>
    <row r="345" spans="1:17" x14ac:dyDescent="0.25">
      <c r="A345" s="1">
        <v>43152</v>
      </c>
      <c r="B345" s="5" t="str">
        <f>TEXT(SupplierQuality[[#This Row],[Date]],"mmm")</f>
        <v>Feb</v>
      </c>
      <c r="C345" s="5" t="str">
        <f>TEXT(SupplierQuality[[#This Row],[Date]],"yyyy")</f>
        <v>2018</v>
      </c>
      <c r="D345" s="2" t="s">
        <v>25</v>
      </c>
      <c r="E345" s="2" t="s">
        <v>67</v>
      </c>
      <c r="F345" s="2" t="s">
        <v>17</v>
      </c>
      <c r="G345">
        <v>120</v>
      </c>
      <c r="H345" s="2" t="str">
        <f>VLOOKUP(SupplierQuality[[#This Row],[MaterialID]],Table4[#All],2,0)</f>
        <v>Film</v>
      </c>
      <c r="I345">
        <v>2</v>
      </c>
      <c r="J345" s="2" t="str">
        <f>_xlfn.XLOOKUP(SupplierQuality[[#This Row],[Defect Type ID]],Table5[ID],Table5[Defect Type],"Not found",0)</f>
        <v>Rejected</v>
      </c>
      <c r="K345">
        <v>181</v>
      </c>
      <c r="L345" s="2" t="str">
        <f>_xlfn.XLOOKUP(SupplierQuality[[#This Row],[DefectID]],Table2[ID],Table2[Defect],"Not found",0)</f>
        <v>Leaking Seals</v>
      </c>
      <c r="M345" s="3">
        <v>967872</v>
      </c>
      <c r="N345" s="3">
        <v>2939</v>
      </c>
      <c r="O345" s="6">
        <f>SupplierQuality[[#This Row],[Total Downtime Minutes]]/60</f>
        <v>48.983333333333334</v>
      </c>
      <c r="P345" s="4">
        <v>450</v>
      </c>
      <c r="Q345" s="4">
        <f>SupplierQuality[[#This Row],[Total Defect Qty]]*SupplierQuality[[#This Row],[Unit Price]]</f>
        <v>435542400</v>
      </c>
    </row>
    <row r="346" spans="1:17" x14ac:dyDescent="0.25">
      <c r="A346" s="1">
        <v>43152</v>
      </c>
      <c r="B346" s="5" t="str">
        <f>TEXT(SupplierQuality[[#This Row],[Date]],"mmm")</f>
        <v>Feb</v>
      </c>
      <c r="C346" s="5" t="str">
        <f>TEXT(SupplierQuality[[#This Row],[Date]],"yyyy")</f>
        <v>2018</v>
      </c>
      <c r="D346" s="2" t="s">
        <v>356</v>
      </c>
      <c r="E346" s="2" t="s">
        <v>13</v>
      </c>
      <c r="F346" s="2" t="s">
        <v>17</v>
      </c>
      <c r="G346">
        <v>128</v>
      </c>
      <c r="H346" s="2" t="str">
        <f>VLOOKUP(SupplierQuality[[#This Row],[MaterialID]],Table4[#All],2,0)</f>
        <v>Tape</v>
      </c>
      <c r="I346">
        <v>1</v>
      </c>
      <c r="J346" s="2" t="str">
        <f>_xlfn.XLOOKUP(SupplierQuality[[#This Row],[Defect Type ID]],Table5[ID],Table5[Defect Type],"Not found",0)</f>
        <v>No Impact</v>
      </c>
      <c r="K346">
        <v>243</v>
      </c>
      <c r="L346" s="2" t="str">
        <f>_xlfn.XLOOKUP(SupplierQuality[[#This Row],[DefectID]],Table2[ID],Table2[Defect],"Not found",0)</f>
        <v>Tops Bent</v>
      </c>
      <c r="M346" s="3">
        <v>950938</v>
      </c>
      <c r="N346" s="3">
        <v>4538</v>
      </c>
      <c r="O346" s="6">
        <f>SupplierQuality[[#This Row],[Total Downtime Minutes]]/60</f>
        <v>75.63333333333334</v>
      </c>
      <c r="P346" s="4">
        <v>309</v>
      </c>
      <c r="Q346" s="4">
        <f>SupplierQuality[[#This Row],[Total Defect Qty]]*SupplierQuality[[#This Row],[Unit Price]]</f>
        <v>293839842</v>
      </c>
    </row>
    <row r="347" spans="1:17" x14ac:dyDescent="0.25">
      <c r="A347" s="1">
        <v>43152</v>
      </c>
      <c r="B347" s="5" t="str">
        <f>TEXT(SupplierQuality[[#This Row],[Date]],"mmm")</f>
        <v>Feb</v>
      </c>
      <c r="C347" s="5" t="str">
        <f>TEXT(SupplierQuality[[#This Row],[Date]],"yyyy")</f>
        <v>2018</v>
      </c>
      <c r="D347" s="2" t="s">
        <v>113</v>
      </c>
      <c r="E347" s="2" t="s">
        <v>62</v>
      </c>
      <c r="F347" s="2" t="s">
        <v>14</v>
      </c>
      <c r="G347">
        <v>133</v>
      </c>
      <c r="H347" s="2" t="str">
        <f>VLOOKUP(SupplierQuality[[#This Row],[MaterialID]],Table4[#All],2,0)</f>
        <v>Wires</v>
      </c>
      <c r="I347">
        <v>2</v>
      </c>
      <c r="J347" s="2" t="str">
        <f>_xlfn.XLOOKUP(SupplierQuality[[#This Row],[Defect Type ID]],Table5[ID],Table5[Defect Type],"Not found",0)</f>
        <v>Rejected</v>
      </c>
      <c r="K347">
        <v>206</v>
      </c>
      <c r="L347" s="2" t="str">
        <f>_xlfn.XLOOKUP(SupplierQuality[[#This Row],[DefectID]],Table2[ID],Table2[Defect],"Not found",0)</f>
        <v>Codes Wrong</v>
      </c>
      <c r="M347" s="3">
        <v>917025</v>
      </c>
      <c r="N347" s="3">
        <v>2085</v>
      </c>
      <c r="O347" s="6">
        <f>SupplierQuality[[#This Row],[Total Downtime Minutes]]/60</f>
        <v>34.75</v>
      </c>
      <c r="P347" s="4">
        <v>477</v>
      </c>
      <c r="Q347" s="4">
        <f>SupplierQuality[[#This Row],[Total Defect Qty]]*SupplierQuality[[#This Row],[Unit Price]]</f>
        <v>437420925</v>
      </c>
    </row>
    <row r="348" spans="1:17" x14ac:dyDescent="0.25">
      <c r="A348" s="1">
        <v>43152</v>
      </c>
      <c r="B348" s="5" t="str">
        <f>TEXT(SupplierQuality[[#This Row],[Date]],"mmm")</f>
        <v>Feb</v>
      </c>
      <c r="C348" s="5" t="str">
        <f>TEXT(SupplierQuality[[#This Row],[Date]],"yyyy")</f>
        <v>2018</v>
      </c>
      <c r="D348" s="2" t="s">
        <v>317</v>
      </c>
      <c r="E348" s="2" t="s">
        <v>47</v>
      </c>
      <c r="F348" s="2" t="s">
        <v>14</v>
      </c>
      <c r="G348">
        <v>119</v>
      </c>
      <c r="H348" s="2" t="str">
        <f>VLOOKUP(SupplierQuality[[#This Row],[MaterialID]],Table4[#All],2,0)</f>
        <v>Batteries</v>
      </c>
      <c r="I348">
        <v>1</v>
      </c>
      <c r="J348" s="2" t="str">
        <f>_xlfn.XLOOKUP(SupplierQuality[[#This Row],[Defect Type ID]],Table5[ID],Table5[Defect Type],"Not found",0)</f>
        <v>No Impact</v>
      </c>
      <c r="K348">
        <v>140</v>
      </c>
      <c r="L348" s="2" t="str">
        <f>_xlfn.XLOOKUP(SupplierQuality[[#This Row],[DefectID]],Table2[ID],Table2[Defect],"Not found",0)</f>
        <v>No Liner</v>
      </c>
      <c r="M348" s="3">
        <v>886421</v>
      </c>
      <c r="N348" s="3">
        <v>1691</v>
      </c>
      <c r="O348" s="6">
        <f>SupplierQuality[[#This Row],[Total Downtime Minutes]]/60</f>
        <v>28.183333333333334</v>
      </c>
      <c r="P348" s="4">
        <v>288</v>
      </c>
      <c r="Q348" s="4">
        <f>SupplierQuality[[#This Row],[Total Defect Qty]]*SupplierQuality[[#This Row],[Unit Price]]</f>
        <v>255289248</v>
      </c>
    </row>
    <row r="349" spans="1:17" x14ac:dyDescent="0.25">
      <c r="A349" s="1">
        <v>43152</v>
      </c>
      <c r="B349" s="5" t="str">
        <f>TEXT(SupplierQuality[[#This Row],[Date]],"mmm")</f>
        <v>Feb</v>
      </c>
      <c r="C349" s="5" t="str">
        <f>TEXT(SupplierQuality[[#This Row],[Date]],"yyyy")</f>
        <v>2018</v>
      </c>
      <c r="D349" s="2" t="s">
        <v>249</v>
      </c>
      <c r="E349" s="2" t="s">
        <v>58</v>
      </c>
      <c r="F349" s="2" t="s">
        <v>17</v>
      </c>
      <c r="G349">
        <v>126</v>
      </c>
      <c r="H349" s="2" t="str">
        <f>VLOOKUP(SupplierQuality[[#This Row],[MaterialID]],Table4[#All],2,0)</f>
        <v>Motors</v>
      </c>
      <c r="I349">
        <v>2</v>
      </c>
      <c r="J349" s="2" t="str">
        <f>_xlfn.XLOOKUP(SupplierQuality[[#This Row],[Defect Type ID]],Table5[ID],Table5[Defect Type],"Not found",0)</f>
        <v>Rejected</v>
      </c>
      <c r="K349">
        <v>187</v>
      </c>
      <c r="L349" s="2" t="str">
        <f>_xlfn.XLOOKUP(SupplierQuality[[#This Row],[DefectID]],Table2[ID],Table2[Defect],"Not found",0)</f>
        <v>Bad Fasteners</v>
      </c>
      <c r="M349" s="3">
        <v>851481</v>
      </c>
      <c r="N349" s="3">
        <v>3190</v>
      </c>
      <c r="O349" s="6">
        <f>SupplierQuality[[#This Row],[Total Downtime Minutes]]/60</f>
        <v>53.166666666666664</v>
      </c>
      <c r="P349" s="4">
        <v>647</v>
      </c>
      <c r="Q349" s="4">
        <f>SupplierQuality[[#This Row],[Total Defect Qty]]*SupplierQuality[[#This Row],[Unit Price]]</f>
        <v>550908207</v>
      </c>
    </row>
    <row r="350" spans="1:17" x14ac:dyDescent="0.25">
      <c r="A350" s="1">
        <v>43152</v>
      </c>
      <c r="B350" s="5" t="str">
        <f>TEXT(SupplierQuality[[#This Row],[Date]],"mmm")</f>
        <v>Feb</v>
      </c>
      <c r="C350" s="5" t="str">
        <f>TEXT(SupplierQuality[[#This Row],[Date]],"yyyy")</f>
        <v>2018</v>
      </c>
      <c r="D350" s="2" t="s">
        <v>190</v>
      </c>
      <c r="E350" s="2" t="s">
        <v>23</v>
      </c>
      <c r="F350" s="2" t="s">
        <v>14</v>
      </c>
      <c r="G350">
        <v>131</v>
      </c>
      <c r="H350" s="2" t="str">
        <f>VLOOKUP(SupplierQuality[[#This Row],[MaterialID]],Table4[#All],2,0)</f>
        <v>Valves</v>
      </c>
      <c r="I350">
        <v>1</v>
      </c>
      <c r="J350" s="2" t="str">
        <f>_xlfn.XLOOKUP(SupplierQuality[[#This Row],[Defect Type ID]],Table5[ID],Table5[Defect Type],"Not found",0)</f>
        <v>No Impact</v>
      </c>
      <c r="K350">
        <v>70</v>
      </c>
      <c r="L350" s="2" t="str">
        <f>_xlfn.XLOOKUP(SupplierQuality[[#This Row],[DefectID]],Table2[ID],Table2[Defect],"Not found",0)</f>
        <v>Dirty Material</v>
      </c>
      <c r="M350" s="3">
        <v>805811</v>
      </c>
      <c r="N350" s="3">
        <v>4466</v>
      </c>
      <c r="O350" s="6">
        <f>SupplierQuality[[#This Row],[Total Downtime Minutes]]/60</f>
        <v>74.433333333333337</v>
      </c>
      <c r="P350" s="4">
        <v>560</v>
      </c>
      <c r="Q350" s="4">
        <f>SupplierQuality[[#This Row],[Total Defect Qty]]*SupplierQuality[[#This Row],[Unit Price]]</f>
        <v>451254160</v>
      </c>
    </row>
    <row r="351" spans="1:17" x14ac:dyDescent="0.25">
      <c r="A351" s="1">
        <v>43152</v>
      </c>
      <c r="B351" s="5" t="str">
        <f>TEXT(SupplierQuality[[#This Row],[Date]],"mmm")</f>
        <v>Feb</v>
      </c>
      <c r="C351" s="5" t="str">
        <f>TEXT(SupplierQuality[[#This Row],[Date]],"yyyy")</f>
        <v>2018</v>
      </c>
      <c r="D351" s="2" t="s">
        <v>115</v>
      </c>
      <c r="E351" s="2" t="s">
        <v>52</v>
      </c>
      <c r="F351" s="2" t="s">
        <v>42</v>
      </c>
      <c r="G351">
        <v>114</v>
      </c>
      <c r="H351" s="2" t="str">
        <f>VLOOKUP(SupplierQuality[[#This Row],[MaterialID]],Table4[#All],2,0)</f>
        <v>Carton</v>
      </c>
      <c r="I351">
        <v>3</v>
      </c>
      <c r="J351" s="2" t="str">
        <f>_xlfn.XLOOKUP(SupplierQuality[[#This Row],[Defect Type ID]],Table5[ID],Table5[Defect Type],"Not found",0)</f>
        <v>Impact</v>
      </c>
      <c r="K351">
        <v>259</v>
      </c>
      <c r="L351" s="2" t="str">
        <f>_xlfn.XLOOKUP(SupplierQuality[[#This Row],[DefectID]],Table2[ID],Table2[Defect],"Not found",0)</f>
        <v>Coating</v>
      </c>
      <c r="M351" s="3">
        <v>747092</v>
      </c>
      <c r="N351" s="3">
        <v>1834</v>
      </c>
      <c r="O351" s="6">
        <f>SupplierQuality[[#This Row],[Total Downtime Minutes]]/60</f>
        <v>30.566666666666666</v>
      </c>
      <c r="P351" s="4">
        <v>691</v>
      </c>
      <c r="Q351" s="4">
        <f>SupplierQuality[[#This Row],[Total Defect Qty]]*SupplierQuality[[#This Row],[Unit Price]]</f>
        <v>516240572</v>
      </c>
    </row>
    <row r="352" spans="1:17" x14ac:dyDescent="0.25">
      <c r="A352" s="1">
        <v>43152</v>
      </c>
      <c r="B352" s="5" t="str">
        <f>TEXT(SupplierQuality[[#This Row],[Date]],"mmm")</f>
        <v>Feb</v>
      </c>
      <c r="C352" s="5" t="str">
        <f>TEXT(SupplierQuality[[#This Row],[Date]],"yyyy")</f>
        <v>2018</v>
      </c>
      <c r="D352" s="2" t="s">
        <v>59</v>
      </c>
      <c r="E352" s="2" t="s">
        <v>47</v>
      </c>
      <c r="F352" s="2" t="s">
        <v>17</v>
      </c>
      <c r="G352">
        <v>112</v>
      </c>
      <c r="H352" s="2" t="str">
        <f>VLOOKUP(SupplierQuality[[#This Row],[MaterialID]],Table4[#All],2,0)</f>
        <v>Glass</v>
      </c>
      <c r="I352">
        <v>3</v>
      </c>
      <c r="J352" s="2" t="str">
        <f>_xlfn.XLOOKUP(SupplierQuality[[#This Row],[Defect Type ID]],Table5[ID],Table5[Defect Type],"Not found",0)</f>
        <v>Impact</v>
      </c>
      <c r="K352">
        <v>199</v>
      </c>
      <c r="L352" s="2" t="str">
        <f>_xlfn.XLOOKUP(SupplierQuality[[#This Row],[DefectID]],Table2[ID],Table2[Defect],"Not found",0)</f>
        <v>Bad Welding</v>
      </c>
      <c r="M352" s="3">
        <v>716076</v>
      </c>
      <c r="N352" s="3">
        <v>4881</v>
      </c>
      <c r="O352" s="6">
        <f>SupplierQuality[[#This Row],[Total Downtime Minutes]]/60</f>
        <v>81.349999999999994</v>
      </c>
      <c r="P352" s="4">
        <v>317</v>
      </c>
      <c r="Q352" s="4">
        <f>SupplierQuality[[#This Row],[Total Defect Qty]]*SupplierQuality[[#This Row],[Unit Price]]</f>
        <v>226996092</v>
      </c>
    </row>
    <row r="353" spans="1:17" x14ac:dyDescent="0.25">
      <c r="A353" s="1">
        <v>43152</v>
      </c>
      <c r="B353" s="5" t="str">
        <f>TEXT(SupplierQuality[[#This Row],[Date]],"mmm")</f>
        <v>Feb</v>
      </c>
      <c r="C353" s="5" t="str">
        <f>TEXT(SupplierQuality[[#This Row],[Date]],"yyyy")</f>
        <v>2018</v>
      </c>
      <c r="D353" s="2" t="s">
        <v>320</v>
      </c>
      <c r="E353" s="2" t="s">
        <v>104</v>
      </c>
      <c r="F353" s="2" t="s">
        <v>24</v>
      </c>
      <c r="G353">
        <v>124</v>
      </c>
      <c r="H353" s="2" t="str">
        <f>VLOOKUP(SupplierQuality[[#This Row],[MaterialID]],Table4[#All],2,0)</f>
        <v>Drives</v>
      </c>
      <c r="I353">
        <v>3</v>
      </c>
      <c r="J353" s="2" t="str">
        <f>_xlfn.XLOOKUP(SupplierQuality[[#This Row],[Defect Type ID]],Table5[ID],Table5[Defect Type],"Not found",0)</f>
        <v>Impact</v>
      </c>
      <c r="K353">
        <v>211</v>
      </c>
      <c r="L353" s="2" t="str">
        <f>_xlfn.XLOOKUP(SupplierQuality[[#This Row],[DefectID]],Table2[ID],Table2[Defect],"Not found",0)</f>
        <v>Poor Seam</v>
      </c>
      <c r="M353" s="3">
        <v>691374</v>
      </c>
      <c r="N353" s="3">
        <v>2617</v>
      </c>
      <c r="O353" s="6">
        <f>SupplierQuality[[#This Row],[Total Downtime Minutes]]/60</f>
        <v>43.616666666666667</v>
      </c>
      <c r="P353" s="4">
        <v>593</v>
      </c>
      <c r="Q353" s="4">
        <f>SupplierQuality[[#This Row],[Total Defect Qty]]*SupplierQuality[[#This Row],[Unit Price]]</f>
        <v>409984782</v>
      </c>
    </row>
    <row r="354" spans="1:17" x14ac:dyDescent="0.25">
      <c r="A354" s="1">
        <v>43152</v>
      </c>
      <c r="B354" s="5" t="str">
        <f>TEXT(SupplierQuality[[#This Row],[Date]],"mmm")</f>
        <v>Feb</v>
      </c>
      <c r="C354" s="5" t="str">
        <f>TEXT(SupplierQuality[[#This Row],[Date]],"yyyy")</f>
        <v>2018</v>
      </c>
      <c r="D354" s="2" t="s">
        <v>146</v>
      </c>
      <c r="E354" s="2" t="s">
        <v>30</v>
      </c>
      <c r="F354" s="2" t="s">
        <v>14</v>
      </c>
      <c r="G354">
        <v>121</v>
      </c>
      <c r="H354" s="2" t="str">
        <f>VLOOKUP(SupplierQuality[[#This Row],[MaterialID]],Table4[#All],2,0)</f>
        <v>Composites</v>
      </c>
      <c r="I354">
        <v>2</v>
      </c>
      <c r="J354" s="2" t="str">
        <f>_xlfn.XLOOKUP(SupplierQuality[[#This Row],[Defect Type ID]],Table5[ID],Table5[Defect Type],"Not found",0)</f>
        <v>Rejected</v>
      </c>
      <c r="K354">
        <v>90</v>
      </c>
      <c r="L354" s="2" t="str">
        <f>_xlfn.XLOOKUP(SupplierQuality[[#This Row],[DefectID]],Table2[ID],Table2[Defect],"Not found",0)</f>
        <v>Warping</v>
      </c>
      <c r="M354" s="3">
        <v>668606</v>
      </c>
      <c r="N354" s="3">
        <v>3756</v>
      </c>
      <c r="O354" s="6">
        <f>SupplierQuality[[#This Row],[Total Downtime Minutes]]/60</f>
        <v>62.6</v>
      </c>
      <c r="P354" s="4">
        <v>616</v>
      </c>
      <c r="Q354" s="4">
        <f>SupplierQuality[[#This Row],[Total Defect Qty]]*SupplierQuality[[#This Row],[Unit Price]]</f>
        <v>411861296</v>
      </c>
    </row>
    <row r="355" spans="1:17" x14ac:dyDescent="0.25">
      <c r="A355" s="1">
        <v>43152</v>
      </c>
      <c r="B355" s="5" t="str">
        <f>TEXT(SupplierQuality[[#This Row],[Date]],"mmm")</f>
        <v>Feb</v>
      </c>
      <c r="C355" s="5" t="str">
        <f>TEXT(SupplierQuality[[#This Row],[Date]],"yyyy")</f>
        <v>2018</v>
      </c>
      <c r="D355" s="2" t="s">
        <v>273</v>
      </c>
      <c r="E355" s="2" t="s">
        <v>58</v>
      </c>
      <c r="F355" s="2" t="s">
        <v>17</v>
      </c>
      <c r="G355">
        <v>112</v>
      </c>
      <c r="H355" s="2" t="str">
        <f>VLOOKUP(SupplierQuality[[#This Row],[MaterialID]],Table4[#All],2,0)</f>
        <v>Glass</v>
      </c>
      <c r="I355">
        <v>2</v>
      </c>
      <c r="J355" s="2" t="str">
        <f>_xlfn.XLOOKUP(SupplierQuality[[#This Row],[Defect Type ID]],Table5[ID],Table5[Defect Type],"Not found",0)</f>
        <v>Rejected</v>
      </c>
      <c r="K355">
        <v>57</v>
      </c>
      <c r="L355" s="2" t="str">
        <f>_xlfn.XLOOKUP(SupplierQuality[[#This Row],[DefectID]],Table2[ID],Table2[Defect],"Not found",0)</f>
        <v>Incorrect Labeling</v>
      </c>
      <c r="M355" s="3">
        <v>563453</v>
      </c>
      <c r="N355" s="3">
        <v>3093</v>
      </c>
      <c r="O355" s="6">
        <f>SupplierQuality[[#This Row],[Total Downtime Minutes]]/60</f>
        <v>51.55</v>
      </c>
      <c r="P355" s="4">
        <v>427</v>
      </c>
      <c r="Q355" s="4">
        <f>SupplierQuality[[#This Row],[Total Defect Qty]]*SupplierQuality[[#This Row],[Unit Price]]</f>
        <v>240594431</v>
      </c>
    </row>
    <row r="356" spans="1:17" x14ac:dyDescent="0.25">
      <c r="A356" s="1">
        <v>43152</v>
      </c>
      <c r="B356" s="5" t="str">
        <f>TEXT(SupplierQuality[[#This Row],[Date]],"mmm")</f>
        <v>Feb</v>
      </c>
      <c r="C356" s="5" t="str">
        <f>TEXT(SupplierQuality[[#This Row],[Date]],"yyyy")</f>
        <v>2018</v>
      </c>
      <c r="D356" s="2" t="s">
        <v>306</v>
      </c>
      <c r="E356" s="2" t="s">
        <v>16</v>
      </c>
      <c r="F356" s="2" t="s">
        <v>24</v>
      </c>
      <c r="G356">
        <v>128</v>
      </c>
      <c r="H356" s="2" t="str">
        <f>VLOOKUP(SupplierQuality[[#This Row],[MaterialID]],Table4[#All],2,0)</f>
        <v>Tape</v>
      </c>
      <c r="I356">
        <v>3</v>
      </c>
      <c r="J356" s="2" t="str">
        <f>_xlfn.XLOOKUP(SupplierQuality[[#This Row],[Defect Type ID]],Table5[ID],Table5[Defect Type],"Not found",0)</f>
        <v>Impact</v>
      </c>
      <c r="K356">
        <v>235</v>
      </c>
      <c r="L356" s="2" t="str">
        <f>_xlfn.XLOOKUP(SupplierQuality[[#This Row],[DefectID]],Table2[ID],Table2[Defect],"Not found",0)</f>
        <v>Spruced</v>
      </c>
      <c r="M356" s="3">
        <v>558144</v>
      </c>
      <c r="N356" s="3">
        <v>4348</v>
      </c>
      <c r="O356" s="6">
        <f>SupplierQuality[[#This Row],[Total Downtime Minutes]]/60</f>
        <v>72.466666666666669</v>
      </c>
      <c r="P356" s="4">
        <v>299</v>
      </c>
      <c r="Q356" s="4">
        <f>SupplierQuality[[#This Row],[Total Defect Qty]]*SupplierQuality[[#This Row],[Unit Price]]</f>
        <v>166885056</v>
      </c>
    </row>
    <row r="357" spans="1:17" x14ac:dyDescent="0.25">
      <c r="A357" s="1">
        <v>43152</v>
      </c>
      <c r="B357" s="5" t="str">
        <f>TEXT(SupplierQuality[[#This Row],[Date]],"mmm")</f>
        <v>Feb</v>
      </c>
      <c r="C357" s="5" t="str">
        <f>TEXT(SupplierQuality[[#This Row],[Date]],"yyyy")</f>
        <v>2018</v>
      </c>
      <c r="D357" s="2" t="s">
        <v>153</v>
      </c>
      <c r="E357" s="2" t="s">
        <v>64</v>
      </c>
      <c r="F357" s="2" t="s">
        <v>24</v>
      </c>
      <c r="G357">
        <v>132</v>
      </c>
      <c r="H357" s="2" t="str">
        <f>VLOOKUP(SupplierQuality[[#This Row],[MaterialID]],Table4[#All],2,0)</f>
        <v>Printed Materials</v>
      </c>
      <c r="I357">
        <v>2</v>
      </c>
      <c r="J357" s="2" t="str">
        <f>_xlfn.XLOOKUP(SupplierQuality[[#This Row],[Defect Type ID]],Table5[ID],Table5[Defect Type],"Not found",0)</f>
        <v>Rejected</v>
      </c>
      <c r="K357">
        <v>129</v>
      </c>
      <c r="L357" s="2" t="str">
        <f>_xlfn.XLOOKUP(SupplierQuality[[#This Row],[DefectID]],Table2[ID],Table2[Defect],"Not found",0)</f>
        <v>Color Variation</v>
      </c>
      <c r="M357" s="3">
        <v>550958</v>
      </c>
      <c r="N357" s="3">
        <v>3328</v>
      </c>
      <c r="O357" s="6">
        <f>SupplierQuality[[#This Row],[Total Downtime Minutes]]/60</f>
        <v>55.466666666666669</v>
      </c>
      <c r="P357" s="4">
        <v>681</v>
      </c>
      <c r="Q357" s="4">
        <f>SupplierQuality[[#This Row],[Total Defect Qty]]*SupplierQuality[[#This Row],[Unit Price]]</f>
        <v>375202398</v>
      </c>
    </row>
    <row r="358" spans="1:17" x14ac:dyDescent="0.25">
      <c r="A358" s="1">
        <v>43152</v>
      </c>
      <c r="B358" s="5" t="str">
        <f>TEXT(SupplierQuality[[#This Row],[Date]],"mmm")</f>
        <v>Feb</v>
      </c>
      <c r="C358" s="5" t="str">
        <f>TEXT(SupplierQuality[[#This Row],[Date]],"yyyy")</f>
        <v>2018</v>
      </c>
      <c r="D358" s="2" t="s">
        <v>88</v>
      </c>
      <c r="E358" s="2" t="s">
        <v>36</v>
      </c>
      <c r="F358" s="2" t="s">
        <v>24</v>
      </c>
      <c r="G358">
        <v>128</v>
      </c>
      <c r="H358" s="2" t="str">
        <f>VLOOKUP(SupplierQuality[[#This Row],[MaterialID]],Table4[#All],2,0)</f>
        <v>Tape</v>
      </c>
      <c r="I358">
        <v>2</v>
      </c>
      <c r="J358" s="2" t="str">
        <f>_xlfn.XLOOKUP(SupplierQuality[[#This Row],[Defect Type ID]],Table5[ID],Table5[Defect Type],"Not found",0)</f>
        <v>Rejected</v>
      </c>
      <c r="K358">
        <v>143</v>
      </c>
      <c r="L358" s="2" t="str">
        <f>_xlfn.XLOOKUP(SupplierQuality[[#This Row],[DefectID]],Table2[ID],Table2[Defect],"Not found",0)</f>
        <v>Bowed</v>
      </c>
      <c r="M358" s="3">
        <v>466956</v>
      </c>
      <c r="N358" s="3">
        <v>2590</v>
      </c>
      <c r="O358" s="6">
        <f>SupplierQuality[[#This Row],[Total Downtime Minutes]]/60</f>
        <v>43.166666666666664</v>
      </c>
      <c r="P358" s="4">
        <v>615</v>
      </c>
      <c r="Q358" s="4">
        <f>SupplierQuality[[#This Row],[Total Defect Qty]]*SupplierQuality[[#This Row],[Unit Price]]</f>
        <v>287177940</v>
      </c>
    </row>
    <row r="359" spans="1:17" x14ac:dyDescent="0.25">
      <c r="A359" s="1">
        <v>43152</v>
      </c>
      <c r="B359" s="5" t="str">
        <f>TEXT(SupplierQuality[[#This Row],[Date]],"mmm")</f>
        <v>Feb</v>
      </c>
      <c r="C359" s="5" t="str">
        <f>TEXT(SupplierQuality[[#This Row],[Date]],"yyyy")</f>
        <v>2018</v>
      </c>
      <c r="D359" s="2" t="s">
        <v>31</v>
      </c>
      <c r="E359" s="2" t="s">
        <v>64</v>
      </c>
      <c r="F359" s="2" t="s">
        <v>24</v>
      </c>
      <c r="G359">
        <v>128</v>
      </c>
      <c r="H359" s="2" t="str">
        <f>VLOOKUP(SupplierQuality[[#This Row],[MaterialID]],Table4[#All],2,0)</f>
        <v>Tape</v>
      </c>
      <c r="I359">
        <v>2</v>
      </c>
      <c r="J359" s="2" t="str">
        <f>_xlfn.XLOOKUP(SupplierQuality[[#This Row],[Defect Type ID]],Table5[ID],Table5[Defect Type],"Not found",0)</f>
        <v>Rejected</v>
      </c>
      <c r="K359">
        <v>93</v>
      </c>
      <c r="L359" s="2" t="str">
        <f>_xlfn.XLOOKUP(SupplierQuality[[#This Row],[DefectID]],Table2[ID],Table2[Defect],"Not found",0)</f>
        <v>Bowed/Warped</v>
      </c>
      <c r="M359" s="3">
        <v>444285</v>
      </c>
      <c r="N359" s="3">
        <v>1159</v>
      </c>
      <c r="O359" s="6">
        <f>SupplierQuality[[#This Row],[Total Downtime Minutes]]/60</f>
        <v>19.316666666666666</v>
      </c>
      <c r="P359" s="4">
        <v>629</v>
      </c>
      <c r="Q359" s="4">
        <f>SupplierQuality[[#This Row],[Total Defect Qty]]*SupplierQuality[[#This Row],[Unit Price]]</f>
        <v>279455265</v>
      </c>
    </row>
    <row r="360" spans="1:17" x14ac:dyDescent="0.25">
      <c r="A360" s="1">
        <v>43152</v>
      </c>
      <c r="B360" s="5" t="str">
        <f>TEXT(SupplierQuality[[#This Row],[Date]],"mmm")</f>
        <v>Feb</v>
      </c>
      <c r="C360" s="5" t="str">
        <f>TEXT(SupplierQuality[[#This Row],[Date]],"yyyy")</f>
        <v>2018</v>
      </c>
      <c r="D360" s="2" t="s">
        <v>111</v>
      </c>
      <c r="E360" s="2" t="s">
        <v>30</v>
      </c>
      <c r="F360" s="2" t="s">
        <v>17</v>
      </c>
      <c r="G360">
        <v>118</v>
      </c>
      <c r="H360" s="2" t="str">
        <f>VLOOKUP(SupplierQuality[[#This Row],[MaterialID]],Table4[#All],2,0)</f>
        <v>Corrugate</v>
      </c>
      <c r="I360">
        <v>2</v>
      </c>
      <c r="J360" s="2" t="str">
        <f>_xlfn.XLOOKUP(SupplierQuality[[#This Row],[Defect Type ID]],Table5[ID],Table5[Defect Type],"Not found",0)</f>
        <v>Rejected</v>
      </c>
      <c r="K360">
        <v>249</v>
      </c>
      <c r="L360" s="2" t="str">
        <f>_xlfn.XLOOKUP(SupplierQuality[[#This Row],[DefectID]],Table2[ID],Table2[Defect],"Not found",0)</f>
        <v>Excessive Lubricant</v>
      </c>
      <c r="M360" s="3">
        <v>403808</v>
      </c>
      <c r="N360" s="3">
        <v>1032</v>
      </c>
      <c r="O360" s="6">
        <f>SupplierQuality[[#This Row],[Total Downtime Minutes]]/60</f>
        <v>17.2</v>
      </c>
      <c r="P360" s="4">
        <v>569</v>
      </c>
      <c r="Q360" s="4">
        <f>SupplierQuality[[#This Row],[Total Defect Qty]]*SupplierQuality[[#This Row],[Unit Price]]</f>
        <v>229766752</v>
      </c>
    </row>
    <row r="361" spans="1:17" x14ac:dyDescent="0.25">
      <c r="A361" s="1">
        <v>43152</v>
      </c>
      <c r="B361" s="5" t="str">
        <f>TEXT(SupplierQuality[[#This Row],[Date]],"mmm")</f>
        <v>Feb</v>
      </c>
      <c r="C361" s="5" t="str">
        <f>TEXT(SupplierQuality[[#This Row],[Date]],"yyyy")</f>
        <v>2018</v>
      </c>
      <c r="D361" s="2" t="s">
        <v>86</v>
      </c>
      <c r="E361" s="2" t="s">
        <v>62</v>
      </c>
      <c r="F361" s="2" t="s">
        <v>691</v>
      </c>
      <c r="G361">
        <v>112</v>
      </c>
      <c r="H361" s="2" t="str">
        <f>VLOOKUP(SupplierQuality[[#This Row],[MaterialID]],Table4[#All],2,0)</f>
        <v>Glass</v>
      </c>
      <c r="I361">
        <v>1</v>
      </c>
      <c r="J361" s="2" t="str">
        <f>_xlfn.XLOOKUP(SupplierQuality[[#This Row],[Defect Type ID]],Table5[ID],Table5[Defect Type],"Not found",0)</f>
        <v>No Impact</v>
      </c>
      <c r="K361">
        <v>15</v>
      </c>
      <c r="L361" s="2" t="str">
        <f>_xlfn.XLOOKUP(SupplierQuality[[#This Row],[DefectID]],Table2[ID],Table2[Defect],"Not found",0)</f>
        <v>Tubs Stuck</v>
      </c>
      <c r="M361" s="3">
        <v>367253</v>
      </c>
      <c r="N361" s="3">
        <v>3823</v>
      </c>
      <c r="O361" s="6">
        <f>SupplierQuality[[#This Row],[Total Downtime Minutes]]/60</f>
        <v>63.716666666666669</v>
      </c>
      <c r="P361" s="4">
        <v>468</v>
      </c>
      <c r="Q361" s="4">
        <f>SupplierQuality[[#This Row],[Total Defect Qty]]*SupplierQuality[[#This Row],[Unit Price]]</f>
        <v>171874404</v>
      </c>
    </row>
    <row r="362" spans="1:17" x14ac:dyDescent="0.25">
      <c r="A362" s="1">
        <v>43152</v>
      </c>
      <c r="B362" s="5" t="str">
        <f>TEXT(SupplierQuality[[#This Row],[Date]],"mmm")</f>
        <v>Feb</v>
      </c>
      <c r="C362" s="5" t="str">
        <f>TEXT(SupplierQuality[[#This Row],[Date]],"yyyy")</f>
        <v>2018</v>
      </c>
      <c r="D362" s="2" t="s">
        <v>124</v>
      </c>
      <c r="E362" s="2" t="s">
        <v>30</v>
      </c>
      <c r="F362" s="2" t="s">
        <v>691</v>
      </c>
      <c r="G362">
        <v>127</v>
      </c>
      <c r="H362" s="2" t="str">
        <f>VLOOKUP(SupplierQuality[[#This Row],[MaterialID]],Table4[#All],2,0)</f>
        <v>Crates</v>
      </c>
      <c r="I362">
        <v>3</v>
      </c>
      <c r="J362" s="2" t="str">
        <f>_xlfn.XLOOKUP(SupplierQuality[[#This Row],[Defect Type ID]],Table5[ID],Table5[Defect Type],"Not found",0)</f>
        <v>Impact</v>
      </c>
      <c r="K362">
        <v>124</v>
      </c>
      <c r="L362" s="2" t="str">
        <f>_xlfn.XLOOKUP(SupplierQuality[[#This Row],[DefectID]],Table2[ID],Table2[Defect],"Not found",0)</f>
        <v>Print Impression</v>
      </c>
      <c r="M362" s="3">
        <v>342784</v>
      </c>
      <c r="N362" s="3">
        <v>2148</v>
      </c>
      <c r="O362" s="6">
        <f>SupplierQuality[[#This Row],[Total Downtime Minutes]]/60</f>
        <v>35.799999999999997</v>
      </c>
      <c r="P362" s="4">
        <v>672</v>
      </c>
      <c r="Q362" s="4">
        <f>SupplierQuality[[#This Row],[Total Defect Qty]]*SupplierQuality[[#This Row],[Unit Price]]</f>
        <v>230350848</v>
      </c>
    </row>
    <row r="363" spans="1:17" x14ac:dyDescent="0.25">
      <c r="A363" s="1">
        <v>43152</v>
      </c>
      <c r="B363" s="5" t="str">
        <f>TEXT(SupplierQuality[[#This Row],[Date]],"mmm")</f>
        <v>Feb</v>
      </c>
      <c r="C363" s="5" t="str">
        <f>TEXT(SupplierQuality[[#This Row],[Date]],"yyyy")</f>
        <v>2018</v>
      </c>
      <c r="D363" s="2" t="s">
        <v>297</v>
      </c>
      <c r="E363" s="2" t="s">
        <v>27</v>
      </c>
      <c r="F363" s="2" t="s">
        <v>17</v>
      </c>
      <c r="G363">
        <v>120</v>
      </c>
      <c r="H363" s="2" t="str">
        <f>VLOOKUP(SupplierQuality[[#This Row],[MaterialID]],Table4[#All],2,0)</f>
        <v>Film</v>
      </c>
      <c r="I363">
        <v>1</v>
      </c>
      <c r="J363" s="2" t="str">
        <f>_xlfn.XLOOKUP(SupplierQuality[[#This Row],[Defect Type ID]],Table5[ID],Table5[Defect Type],"Not found",0)</f>
        <v>No Impact</v>
      </c>
      <c r="K363">
        <v>49</v>
      </c>
      <c r="L363" s="2" t="str">
        <f>_xlfn.XLOOKUP(SupplierQuality[[#This Row],[DefectID]],Table2[ID],Table2[Defect],"Not found",0)</f>
        <v>Matts</v>
      </c>
      <c r="M363" s="3">
        <v>323342</v>
      </c>
      <c r="N363" s="3">
        <v>2863</v>
      </c>
      <c r="O363" s="6">
        <f>SupplierQuality[[#This Row],[Total Downtime Minutes]]/60</f>
        <v>47.716666666666669</v>
      </c>
      <c r="P363" s="4">
        <v>635</v>
      </c>
      <c r="Q363" s="4">
        <f>SupplierQuality[[#This Row],[Total Defect Qty]]*SupplierQuality[[#This Row],[Unit Price]]</f>
        <v>205322170</v>
      </c>
    </row>
    <row r="364" spans="1:17" x14ac:dyDescent="0.25">
      <c r="A364" s="1">
        <v>43152</v>
      </c>
      <c r="B364" s="5" t="str">
        <f>TEXT(SupplierQuality[[#This Row],[Date]],"mmm")</f>
        <v>Feb</v>
      </c>
      <c r="C364" s="5" t="str">
        <f>TEXT(SupplierQuality[[#This Row],[Date]],"yyyy")</f>
        <v>2018</v>
      </c>
      <c r="D364" s="2" t="s">
        <v>198</v>
      </c>
      <c r="E364" s="2" t="s">
        <v>13</v>
      </c>
      <c r="F364" s="2" t="s">
        <v>691</v>
      </c>
      <c r="G364">
        <v>112</v>
      </c>
      <c r="H364" s="2" t="str">
        <f>VLOOKUP(SupplierQuality[[#This Row],[MaterialID]],Table4[#All],2,0)</f>
        <v>Glass</v>
      </c>
      <c r="I364">
        <v>1</v>
      </c>
      <c r="J364" s="2" t="str">
        <f>_xlfn.XLOOKUP(SupplierQuality[[#This Row],[Defect Type ID]],Table5[ID],Table5[Defect Type],"Not found",0)</f>
        <v>No Impact</v>
      </c>
      <c r="K364">
        <v>131</v>
      </c>
      <c r="L364" s="2" t="str">
        <f>_xlfn.XLOOKUP(SupplierQuality[[#This Row],[DefectID]],Table2[ID],Table2[Defect],"Not found",0)</f>
        <v>Out of Specification</v>
      </c>
      <c r="M364" s="3">
        <v>146006</v>
      </c>
      <c r="N364" s="3">
        <v>3121</v>
      </c>
      <c r="O364" s="6">
        <f>SupplierQuality[[#This Row],[Total Downtime Minutes]]/60</f>
        <v>52.016666666666666</v>
      </c>
      <c r="P364" s="4">
        <v>296</v>
      </c>
      <c r="Q364" s="4">
        <f>SupplierQuality[[#This Row],[Total Defect Qty]]*SupplierQuality[[#This Row],[Unit Price]]</f>
        <v>43217776</v>
      </c>
    </row>
    <row r="365" spans="1:17" x14ac:dyDescent="0.25">
      <c r="A365" s="1">
        <v>43152</v>
      </c>
      <c r="B365" s="5" t="str">
        <f>TEXT(SupplierQuality[[#This Row],[Date]],"mmm")</f>
        <v>Feb</v>
      </c>
      <c r="C365" s="5" t="str">
        <f>TEXT(SupplierQuality[[#This Row],[Date]],"yyyy")</f>
        <v>2018</v>
      </c>
      <c r="D365" s="2" t="s">
        <v>177</v>
      </c>
      <c r="E365" s="2" t="s">
        <v>21</v>
      </c>
      <c r="F365" s="2" t="s">
        <v>24</v>
      </c>
      <c r="G365">
        <v>116</v>
      </c>
      <c r="H365" s="2" t="str">
        <f>VLOOKUP(SupplierQuality[[#This Row],[MaterialID]],Table4[#All],2,0)</f>
        <v>Molds</v>
      </c>
      <c r="I365">
        <v>3</v>
      </c>
      <c r="J365" s="2" t="str">
        <f>_xlfn.XLOOKUP(SupplierQuality[[#This Row],[Defect Type ID]],Table5[ID],Table5[Defect Type],"Not found",0)</f>
        <v>Impact</v>
      </c>
      <c r="K365">
        <v>111</v>
      </c>
      <c r="L365" s="2" t="str">
        <f>_xlfn.XLOOKUP(SupplierQuality[[#This Row],[DefectID]],Table2[ID],Table2[Defect],"Not found",0)</f>
        <v>Insufficient Parts</v>
      </c>
      <c r="M365" s="3">
        <v>100781</v>
      </c>
      <c r="N365" s="3">
        <v>3462</v>
      </c>
      <c r="O365" s="6">
        <f>SupplierQuality[[#This Row],[Total Downtime Minutes]]/60</f>
        <v>57.7</v>
      </c>
      <c r="P365" s="4">
        <v>559</v>
      </c>
      <c r="Q365" s="4">
        <f>SupplierQuality[[#This Row],[Total Defect Qty]]*SupplierQuality[[#This Row],[Unit Price]]</f>
        <v>56336579</v>
      </c>
    </row>
    <row r="366" spans="1:17" x14ac:dyDescent="0.25">
      <c r="A366" s="1">
        <v>43153</v>
      </c>
      <c r="B366" s="5" t="str">
        <f>TEXT(SupplierQuality[[#This Row],[Date]],"mmm")</f>
        <v>Feb</v>
      </c>
      <c r="C366" s="5" t="str">
        <f>TEXT(SupplierQuality[[#This Row],[Date]],"yyyy")</f>
        <v>2018</v>
      </c>
      <c r="D366" s="2" t="s">
        <v>31</v>
      </c>
      <c r="E366" s="2" t="s">
        <v>36</v>
      </c>
      <c r="F366" s="2" t="s">
        <v>14</v>
      </c>
      <c r="G366">
        <v>114</v>
      </c>
      <c r="H366" s="2" t="str">
        <f>VLOOKUP(SupplierQuality[[#This Row],[MaterialID]],Table4[#All],2,0)</f>
        <v>Carton</v>
      </c>
      <c r="I366">
        <v>1</v>
      </c>
      <c r="J366" s="2" t="str">
        <f>_xlfn.XLOOKUP(SupplierQuality[[#This Row],[Defect Type ID]],Table5[ID],Table5[Defect Type],"Not found",0)</f>
        <v>No Impact</v>
      </c>
      <c r="K366">
        <v>153</v>
      </c>
      <c r="L366" s="2" t="str">
        <f>_xlfn.XLOOKUP(SupplierQuality[[#This Row],[DefectID]],Table2[ID],Table2[Defect],"Not found",0)</f>
        <v>Over/Under Fill</v>
      </c>
      <c r="M366" s="3">
        <v>995822</v>
      </c>
      <c r="N366" s="3">
        <v>2744</v>
      </c>
      <c r="O366" s="6">
        <f>SupplierQuality[[#This Row],[Total Downtime Minutes]]/60</f>
        <v>45.733333333333334</v>
      </c>
      <c r="P366" s="4">
        <v>343</v>
      </c>
      <c r="Q366" s="4">
        <f>SupplierQuality[[#This Row],[Total Defect Qty]]*SupplierQuality[[#This Row],[Unit Price]]</f>
        <v>341566946</v>
      </c>
    </row>
    <row r="367" spans="1:17" x14ac:dyDescent="0.25">
      <c r="A367" s="1">
        <v>43153</v>
      </c>
      <c r="B367" s="5" t="str">
        <f>TEXT(SupplierQuality[[#This Row],[Date]],"mmm")</f>
        <v>Feb</v>
      </c>
      <c r="C367" s="5" t="str">
        <f>TEXT(SupplierQuality[[#This Row],[Date]],"yyyy")</f>
        <v>2018</v>
      </c>
      <c r="D367" s="2" t="s">
        <v>276</v>
      </c>
      <c r="E367" s="2" t="s">
        <v>32</v>
      </c>
      <c r="F367" s="2" t="s">
        <v>14</v>
      </c>
      <c r="G367">
        <v>116</v>
      </c>
      <c r="H367" s="2" t="str">
        <f>VLOOKUP(SupplierQuality[[#This Row],[MaterialID]],Table4[#All],2,0)</f>
        <v>Molds</v>
      </c>
      <c r="I367">
        <v>1</v>
      </c>
      <c r="J367" s="2" t="str">
        <f>_xlfn.XLOOKUP(SupplierQuality[[#This Row],[Defect Type ID]],Table5[ID],Table5[Defect Type],"Not found",0)</f>
        <v>No Impact</v>
      </c>
      <c r="K367">
        <v>129</v>
      </c>
      <c r="L367" s="2" t="str">
        <f>_xlfn.XLOOKUP(SupplierQuality[[#This Row],[DefectID]],Table2[ID],Table2[Defect],"Not found",0)</f>
        <v>Color Variation</v>
      </c>
      <c r="M367" s="3">
        <v>924009</v>
      </c>
      <c r="N367" s="3">
        <v>4521</v>
      </c>
      <c r="O367" s="6">
        <f>SupplierQuality[[#This Row],[Total Downtime Minutes]]/60</f>
        <v>75.349999999999994</v>
      </c>
      <c r="P367" s="4">
        <v>412</v>
      </c>
      <c r="Q367" s="4">
        <f>SupplierQuality[[#This Row],[Total Defect Qty]]*SupplierQuality[[#This Row],[Unit Price]]</f>
        <v>380691708</v>
      </c>
    </row>
    <row r="368" spans="1:17" x14ac:dyDescent="0.25">
      <c r="A368" s="1">
        <v>43153</v>
      </c>
      <c r="B368" s="5" t="str">
        <f>TEXT(SupplierQuality[[#This Row],[Date]],"mmm")</f>
        <v>Feb</v>
      </c>
      <c r="C368" s="5" t="str">
        <f>TEXT(SupplierQuality[[#This Row],[Date]],"yyyy")</f>
        <v>2018</v>
      </c>
      <c r="D368" s="2" t="s">
        <v>326</v>
      </c>
      <c r="E368" s="2" t="s">
        <v>13</v>
      </c>
      <c r="F368" s="2" t="s">
        <v>42</v>
      </c>
      <c r="G368">
        <v>114</v>
      </c>
      <c r="H368" s="2" t="str">
        <f>VLOOKUP(SupplierQuality[[#This Row],[MaterialID]],Table4[#All],2,0)</f>
        <v>Carton</v>
      </c>
      <c r="I368">
        <v>2</v>
      </c>
      <c r="J368" s="2" t="str">
        <f>_xlfn.XLOOKUP(SupplierQuality[[#This Row],[Defect Type ID]],Table5[ID],Table5[Defect Type],"Not found",0)</f>
        <v>Rejected</v>
      </c>
      <c r="K368">
        <v>171</v>
      </c>
      <c r="L368" s="2" t="str">
        <f>_xlfn.XLOOKUP(SupplierQuality[[#This Row],[DefectID]],Table2[ID],Table2[Defect],"Not found",0)</f>
        <v>Flaps - Incorrect Gap</v>
      </c>
      <c r="M368" s="3">
        <v>903199</v>
      </c>
      <c r="N368" s="3">
        <v>3927</v>
      </c>
      <c r="O368" s="6">
        <f>SupplierQuality[[#This Row],[Total Downtime Minutes]]/60</f>
        <v>65.45</v>
      </c>
      <c r="P368" s="4">
        <v>431</v>
      </c>
      <c r="Q368" s="4">
        <f>SupplierQuality[[#This Row],[Total Defect Qty]]*SupplierQuality[[#This Row],[Unit Price]]</f>
        <v>389278769</v>
      </c>
    </row>
    <row r="369" spans="1:17" x14ac:dyDescent="0.25">
      <c r="A369" s="1">
        <v>43153</v>
      </c>
      <c r="B369" s="5" t="str">
        <f>TEXT(SupplierQuality[[#This Row],[Date]],"mmm")</f>
        <v>Feb</v>
      </c>
      <c r="C369" s="5" t="str">
        <f>TEXT(SupplierQuality[[#This Row],[Date]],"yyyy")</f>
        <v>2018</v>
      </c>
      <c r="D369" s="2" t="s">
        <v>318</v>
      </c>
      <c r="E369" s="2" t="s">
        <v>32</v>
      </c>
      <c r="F369" s="2" t="s">
        <v>24</v>
      </c>
      <c r="G369">
        <v>132</v>
      </c>
      <c r="H369" s="2" t="str">
        <f>VLOOKUP(SupplierQuality[[#This Row],[MaterialID]],Table4[#All],2,0)</f>
        <v>Printed Materials</v>
      </c>
      <c r="I369">
        <v>2</v>
      </c>
      <c r="J369" s="2" t="str">
        <f>_xlfn.XLOOKUP(SupplierQuality[[#This Row],[Defect Type ID]],Table5[ID],Table5[Defect Type],"Not found",0)</f>
        <v>Rejected</v>
      </c>
      <c r="K369">
        <v>115</v>
      </c>
      <c r="L369" s="2" t="str">
        <f>_xlfn.XLOOKUP(SupplierQuality[[#This Row],[DefectID]],Table2[ID],Table2[Defect],"Not found",0)</f>
        <v>Roll Tension</v>
      </c>
      <c r="M369" s="3">
        <v>811658</v>
      </c>
      <c r="N369" s="3">
        <v>4530</v>
      </c>
      <c r="O369" s="6">
        <f>SupplierQuality[[#This Row],[Total Downtime Minutes]]/60</f>
        <v>75.5</v>
      </c>
      <c r="P369" s="4">
        <v>406</v>
      </c>
      <c r="Q369" s="4">
        <f>SupplierQuality[[#This Row],[Total Defect Qty]]*SupplierQuality[[#This Row],[Unit Price]]</f>
        <v>329533148</v>
      </c>
    </row>
    <row r="370" spans="1:17" x14ac:dyDescent="0.25">
      <c r="A370" s="1">
        <v>43153</v>
      </c>
      <c r="B370" s="5" t="str">
        <f>TEXT(SupplierQuality[[#This Row],[Date]],"mmm")</f>
        <v>Feb</v>
      </c>
      <c r="C370" s="5" t="str">
        <f>TEXT(SupplierQuality[[#This Row],[Date]],"yyyy")</f>
        <v>2018</v>
      </c>
      <c r="D370" s="2" t="s">
        <v>340</v>
      </c>
      <c r="E370" s="2" t="s">
        <v>84</v>
      </c>
      <c r="F370" s="2" t="s">
        <v>24</v>
      </c>
      <c r="G370">
        <v>114</v>
      </c>
      <c r="H370" s="2" t="str">
        <f>VLOOKUP(SupplierQuality[[#This Row],[MaterialID]],Table4[#All],2,0)</f>
        <v>Carton</v>
      </c>
      <c r="I370">
        <v>2</v>
      </c>
      <c r="J370" s="2" t="str">
        <f>_xlfn.XLOOKUP(SupplierQuality[[#This Row],[Defect Type ID]],Table5[ID],Table5[Defect Type],"Not found",0)</f>
        <v>Rejected</v>
      </c>
      <c r="K370">
        <v>103</v>
      </c>
      <c r="L370" s="2" t="str">
        <f>_xlfn.XLOOKUP(SupplierQuality[[#This Row],[DefectID]],Table2[ID],Table2[Defect],"Not found",0)</f>
        <v>No Fill</v>
      </c>
      <c r="M370" s="3">
        <v>773063</v>
      </c>
      <c r="N370" s="3">
        <v>822</v>
      </c>
      <c r="O370" s="6">
        <f>SupplierQuality[[#This Row],[Total Downtime Minutes]]/60</f>
        <v>13.7</v>
      </c>
      <c r="P370" s="4">
        <v>637</v>
      </c>
      <c r="Q370" s="4">
        <f>SupplierQuality[[#This Row],[Total Defect Qty]]*SupplierQuality[[#This Row],[Unit Price]]</f>
        <v>492441131</v>
      </c>
    </row>
    <row r="371" spans="1:17" x14ac:dyDescent="0.25">
      <c r="A371" s="1">
        <v>43153</v>
      </c>
      <c r="B371" s="5" t="str">
        <f>TEXT(SupplierQuality[[#This Row],[Date]],"mmm")</f>
        <v>Feb</v>
      </c>
      <c r="C371" s="5" t="str">
        <f>TEXT(SupplierQuality[[#This Row],[Date]],"yyyy")</f>
        <v>2018</v>
      </c>
      <c r="D371" s="2" t="s">
        <v>135</v>
      </c>
      <c r="E371" s="2" t="s">
        <v>58</v>
      </c>
      <c r="F371" s="2" t="s">
        <v>14</v>
      </c>
      <c r="G371">
        <v>114</v>
      </c>
      <c r="H371" s="2" t="str">
        <f>VLOOKUP(SupplierQuality[[#This Row],[MaterialID]],Table4[#All],2,0)</f>
        <v>Carton</v>
      </c>
      <c r="I371">
        <v>1</v>
      </c>
      <c r="J371" s="2" t="str">
        <f>_xlfn.XLOOKUP(SupplierQuality[[#This Row],[Defect Type ID]],Table5[ID],Table5[Defect Type],"Not found",0)</f>
        <v>No Impact</v>
      </c>
      <c r="K371">
        <v>21</v>
      </c>
      <c r="L371" s="2" t="str">
        <f>_xlfn.XLOOKUP(SupplierQuality[[#This Row],[DefectID]],Table2[ID],Table2[Defect],"Not found",0)</f>
        <v>Material Handling/ Shipping Requirements Error</v>
      </c>
      <c r="M371" s="3">
        <v>743095</v>
      </c>
      <c r="N371" s="3">
        <v>2164</v>
      </c>
      <c r="O371" s="6">
        <f>SupplierQuality[[#This Row],[Total Downtime Minutes]]/60</f>
        <v>36.06666666666667</v>
      </c>
      <c r="P371" s="4">
        <v>615</v>
      </c>
      <c r="Q371" s="4">
        <f>SupplierQuality[[#This Row],[Total Defect Qty]]*SupplierQuality[[#This Row],[Unit Price]]</f>
        <v>457003425</v>
      </c>
    </row>
    <row r="372" spans="1:17" x14ac:dyDescent="0.25">
      <c r="A372" s="1">
        <v>43153</v>
      </c>
      <c r="B372" s="5" t="str">
        <f>TEXT(SupplierQuality[[#This Row],[Date]],"mmm")</f>
        <v>Feb</v>
      </c>
      <c r="C372" s="5" t="str">
        <f>TEXT(SupplierQuality[[#This Row],[Date]],"yyyy")</f>
        <v>2018</v>
      </c>
      <c r="D372" s="2" t="s">
        <v>171</v>
      </c>
      <c r="E372" s="2" t="s">
        <v>71</v>
      </c>
      <c r="F372" s="2" t="s">
        <v>24</v>
      </c>
      <c r="G372">
        <v>120</v>
      </c>
      <c r="H372" s="2" t="str">
        <f>VLOOKUP(SupplierQuality[[#This Row],[MaterialID]],Table4[#All],2,0)</f>
        <v>Film</v>
      </c>
      <c r="I372">
        <v>3</v>
      </c>
      <c r="J372" s="2" t="str">
        <f>_xlfn.XLOOKUP(SupplierQuality[[#This Row],[Defect Type ID]],Table5[ID],Table5[Defect Type],"Not found",0)</f>
        <v>Impact</v>
      </c>
      <c r="K372">
        <v>71</v>
      </c>
      <c r="L372" s="2" t="str">
        <f>_xlfn.XLOOKUP(SupplierQuality[[#This Row],[DefectID]],Table2[ID],Table2[Defect],"Not found",0)</f>
        <v>Incorrect Dimensions</v>
      </c>
      <c r="M372" s="3">
        <v>613237</v>
      </c>
      <c r="N372" s="3">
        <v>4422</v>
      </c>
      <c r="O372" s="6">
        <f>SupplierQuality[[#This Row],[Total Downtime Minutes]]/60</f>
        <v>73.7</v>
      </c>
      <c r="P372" s="4">
        <v>605</v>
      </c>
      <c r="Q372" s="4">
        <f>SupplierQuality[[#This Row],[Total Defect Qty]]*SupplierQuality[[#This Row],[Unit Price]]</f>
        <v>371008385</v>
      </c>
    </row>
    <row r="373" spans="1:17" x14ac:dyDescent="0.25">
      <c r="A373" s="1">
        <v>43153</v>
      </c>
      <c r="B373" s="5" t="str">
        <f>TEXT(SupplierQuality[[#This Row],[Date]],"mmm")</f>
        <v>Feb</v>
      </c>
      <c r="C373" s="5" t="str">
        <f>TEXT(SupplierQuality[[#This Row],[Date]],"yyyy")</f>
        <v>2018</v>
      </c>
      <c r="D373" s="2" t="s">
        <v>273</v>
      </c>
      <c r="E373" s="2" t="s">
        <v>16</v>
      </c>
      <c r="F373" s="2" t="s">
        <v>24</v>
      </c>
      <c r="G373">
        <v>133</v>
      </c>
      <c r="H373" s="2" t="str">
        <f>VLOOKUP(SupplierQuality[[#This Row],[MaterialID]],Table4[#All],2,0)</f>
        <v>Wires</v>
      </c>
      <c r="I373">
        <v>2</v>
      </c>
      <c r="J373" s="2" t="str">
        <f>_xlfn.XLOOKUP(SupplierQuality[[#This Row],[Defect Type ID]],Table5[ID],Table5[Defect Type],"Not found",0)</f>
        <v>Rejected</v>
      </c>
      <c r="K373">
        <v>12</v>
      </c>
      <c r="L373" s="2" t="str">
        <f>_xlfn.XLOOKUP(SupplierQuality[[#This Row],[DefectID]],Table2[ID],Table2[Defect],"Not found",0)</f>
        <v>Integrity Failure</v>
      </c>
      <c r="M373" s="3">
        <v>391857</v>
      </c>
      <c r="N373" s="3">
        <v>617</v>
      </c>
      <c r="O373" s="6">
        <f>SupplierQuality[[#This Row],[Total Downtime Minutes]]/60</f>
        <v>10.283333333333333</v>
      </c>
      <c r="P373" s="4">
        <v>352</v>
      </c>
      <c r="Q373" s="4">
        <f>SupplierQuality[[#This Row],[Total Defect Qty]]*SupplierQuality[[#This Row],[Unit Price]]</f>
        <v>137933664</v>
      </c>
    </row>
    <row r="374" spans="1:17" x14ac:dyDescent="0.25">
      <c r="A374" s="1">
        <v>43153</v>
      </c>
      <c r="B374" s="5" t="str">
        <f>TEXT(SupplierQuality[[#This Row],[Date]],"mmm")</f>
        <v>Feb</v>
      </c>
      <c r="C374" s="5" t="str">
        <f>TEXT(SupplierQuality[[#This Row],[Date]],"yyyy")</f>
        <v>2018</v>
      </c>
      <c r="D374" s="2" t="s">
        <v>347</v>
      </c>
      <c r="E374" s="2" t="s">
        <v>74</v>
      </c>
      <c r="F374" s="2" t="s">
        <v>24</v>
      </c>
      <c r="G374">
        <v>120</v>
      </c>
      <c r="H374" s="2" t="str">
        <f>VLOOKUP(SupplierQuality[[#This Row],[MaterialID]],Table4[#All],2,0)</f>
        <v>Film</v>
      </c>
      <c r="I374">
        <v>2</v>
      </c>
      <c r="J374" s="2" t="str">
        <f>_xlfn.XLOOKUP(SupplierQuality[[#This Row],[Defect Type ID]],Table5[ID],Table5[Defect Type],"Not found",0)</f>
        <v>Rejected</v>
      </c>
      <c r="K374">
        <v>21</v>
      </c>
      <c r="L374" s="2" t="str">
        <f>_xlfn.XLOOKUP(SupplierQuality[[#This Row],[DefectID]],Table2[ID],Table2[Defect],"Not found",0)</f>
        <v>Material Handling/ Shipping Requirements Error</v>
      </c>
      <c r="M374" s="3">
        <v>90191</v>
      </c>
      <c r="N374" s="3">
        <v>3740</v>
      </c>
      <c r="O374" s="6">
        <f>SupplierQuality[[#This Row],[Total Downtime Minutes]]/60</f>
        <v>62.333333333333336</v>
      </c>
      <c r="P374" s="4">
        <v>620</v>
      </c>
      <c r="Q374" s="4">
        <f>SupplierQuality[[#This Row],[Total Defect Qty]]*SupplierQuality[[#This Row],[Unit Price]]</f>
        <v>55918420</v>
      </c>
    </row>
    <row r="375" spans="1:17" x14ac:dyDescent="0.25">
      <c r="A375" s="1">
        <v>43153</v>
      </c>
      <c r="B375" s="5" t="str">
        <f>TEXT(SupplierQuality[[#This Row],[Date]],"mmm")</f>
        <v>Feb</v>
      </c>
      <c r="C375" s="5" t="str">
        <f>TEXT(SupplierQuality[[#This Row],[Date]],"yyyy")</f>
        <v>2018</v>
      </c>
      <c r="D375" s="2" t="s">
        <v>142</v>
      </c>
      <c r="E375" s="2" t="s">
        <v>45</v>
      </c>
      <c r="F375" s="2" t="s">
        <v>691</v>
      </c>
      <c r="G375">
        <v>122</v>
      </c>
      <c r="H375" s="2" t="str">
        <f>VLOOKUP(SupplierQuality[[#This Row],[MaterialID]],Table4[#All],2,0)</f>
        <v>Electrolytes</v>
      </c>
      <c r="I375">
        <v>1</v>
      </c>
      <c r="J375" s="2" t="str">
        <f>_xlfn.XLOOKUP(SupplierQuality[[#This Row],[Defect Type ID]],Table5[ID],Table5[Defect Type],"Not found",0)</f>
        <v>No Impact</v>
      </c>
      <c r="K375">
        <v>209</v>
      </c>
      <c r="L375" s="2" t="str">
        <f>_xlfn.XLOOKUP(SupplierQuality[[#This Row],[DefectID]],Table2[ID],Table2[Defect],"Not found",0)</f>
        <v>Print Off Center</v>
      </c>
      <c r="M375" s="3">
        <v>87321</v>
      </c>
      <c r="N375" s="3">
        <v>780</v>
      </c>
      <c r="O375" s="6">
        <f>SupplierQuality[[#This Row],[Total Downtime Minutes]]/60</f>
        <v>13</v>
      </c>
      <c r="P375" s="4">
        <v>534</v>
      </c>
      <c r="Q375" s="4">
        <f>SupplierQuality[[#This Row],[Total Defect Qty]]*SupplierQuality[[#This Row],[Unit Price]]</f>
        <v>46629414</v>
      </c>
    </row>
    <row r="376" spans="1:17" x14ac:dyDescent="0.25">
      <c r="A376" s="1">
        <v>43153</v>
      </c>
      <c r="B376" s="5" t="str">
        <f>TEXT(SupplierQuality[[#This Row],[Date]],"mmm")</f>
        <v>Feb</v>
      </c>
      <c r="C376" s="5" t="str">
        <f>TEXT(SupplierQuality[[#This Row],[Date]],"yyyy")</f>
        <v>2018</v>
      </c>
      <c r="D376" s="2" t="s">
        <v>138</v>
      </c>
      <c r="E376" s="2" t="s">
        <v>62</v>
      </c>
      <c r="F376" s="2" t="s">
        <v>691</v>
      </c>
      <c r="G376">
        <v>114</v>
      </c>
      <c r="H376" s="2" t="str">
        <f>VLOOKUP(SupplierQuality[[#This Row],[MaterialID]],Table4[#All],2,0)</f>
        <v>Carton</v>
      </c>
      <c r="I376">
        <v>3</v>
      </c>
      <c r="J376" s="2" t="str">
        <f>_xlfn.XLOOKUP(SupplierQuality[[#This Row],[Defect Type ID]],Table5[ID],Table5[Defect Type],"Not found",0)</f>
        <v>Impact</v>
      </c>
      <c r="K376">
        <v>75</v>
      </c>
      <c r="L376" s="2" t="str">
        <f>_xlfn.XLOOKUP(SupplierQuality[[#This Row],[DefectID]],Table2[ID],Table2[Defect],"Not found",0)</f>
        <v>Crushed Sidewalls</v>
      </c>
      <c r="M376" s="3">
        <v>81966</v>
      </c>
      <c r="N376" s="3">
        <v>599</v>
      </c>
      <c r="O376" s="6">
        <f>SupplierQuality[[#This Row],[Total Downtime Minutes]]/60</f>
        <v>9.9833333333333325</v>
      </c>
      <c r="P376" s="4">
        <v>646</v>
      </c>
      <c r="Q376" s="4">
        <f>SupplierQuality[[#This Row],[Total Defect Qty]]*SupplierQuality[[#This Row],[Unit Price]]</f>
        <v>52950036</v>
      </c>
    </row>
    <row r="377" spans="1:17" x14ac:dyDescent="0.25">
      <c r="A377" s="1">
        <v>43153</v>
      </c>
      <c r="B377" s="5" t="str">
        <f>TEXT(SupplierQuality[[#This Row],[Date]],"mmm")</f>
        <v>Feb</v>
      </c>
      <c r="C377" s="5" t="str">
        <f>TEXT(SupplierQuality[[#This Row],[Date]],"yyyy")</f>
        <v>2018</v>
      </c>
      <c r="D377" s="2" t="s">
        <v>101</v>
      </c>
      <c r="E377" s="2" t="s">
        <v>104</v>
      </c>
      <c r="F377" s="2" t="s">
        <v>14</v>
      </c>
      <c r="G377">
        <v>123</v>
      </c>
      <c r="H377" s="2" t="str">
        <f>VLOOKUP(SupplierQuality[[#This Row],[MaterialID]],Table4[#All],2,0)</f>
        <v>Pump</v>
      </c>
      <c r="I377">
        <v>2</v>
      </c>
      <c r="J377" s="2" t="str">
        <f>_xlfn.XLOOKUP(SupplierQuality[[#This Row],[Defect Type ID]],Table5[ID],Table5[Defect Type],"Not found",0)</f>
        <v>Rejected</v>
      </c>
      <c r="K377">
        <v>180</v>
      </c>
      <c r="L377" s="2" t="str">
        <f>_xlfn.XLOOKUP(SupplierQuality[[#This Row],[DefectID]],Table2[ID],Table2[Defect],"Not found",0)</f>
        <v>Soft Sides</v>
      </c>
      <c r="M377" s="3">
        <v>75167</v>
      </c>
      <c r="N377" s="3">
        <v>507</v>
      </c>
      <c r="O377" s="6">
        <f>SupplierQuality[[#This Row],[Total Downtime Minutes]]/60</f>
        <v>8.4499999999999993</v>
      </c>
      <c r="P377" s="4">
        <v>697</v>
      </c>
      <c r="Q377" s="4">
        <f>SupplierQuality[[#This Row],[Total Defect Qty]]*SupplierQuality[[#This Row],[Unit Price]]</f>
        <v>52391399</v>
      </c>
    </row>
    <row r="378" spans="1:17" x14ac:dyDescent="0.25">
      <c r="A378" s="1">
        <v>43153</v>
      </c>
      <c r="B378" s="5" t="str">
        <f>TEXT(SupplierQuality[[#This Row],[Date]],"mmm")</f>
        <v>Feb</v>
      </c>
      <c r="C378" s="5" t="str">
        <f>TEXT(SupplierQuality[[#This Row],[Date]],"yyyy")</f>
        <v>2018</v>
      </c>
      <c r="D378" s="2" t="s">
        <v>223</v>
      </c>
      <c r="E378" s="2" t="s">
        <v>21</v>
      </c>
      <c r="F378" s="2" t="s">
        <v>24</v>
      </c>
      <c r="G378">
        <v>114</v>
      </c>
      <c r="H378" s="2" t="str">
        <f>VLOOKUP(SupplierQuality[[#This Row],[MaterialID]],Table4[#All],2,0)</f>
        <v>Carton</v>
      </c>
      <c r="I378">
        <v>3</v>
      </c>
      <c r="J378" s="2" t="str">
        <f>_xlfn.XLOOKUP(SupplierQuality[[#This Row],[Defect Type ID]],Table5[ID],Table5[Defect Type],"Not found",0)</f>
        <v>Impact</v>
      </c>
      <c r="K378">
        <v>59</v>
      </c>
      <c r="L378" s="2" t="str">
        <f>_xlfn.XLOOKUP(SupplierQuality[[#This Row],[DefectID]],Table2[ID],Table2[Defect],"Not found",0)</f>
        <v>Cartons Not Opening</v>
      </c>
      <c r="M378" s="3">
        <v>67628</v>
      </c>
      <c r="N378" s="3">
        <v>258</v>
      </c>
      <c r="O378" s="6">
        <f>SupplierQuality[[#This Row],[Total Downtime Minutes]]/60</f>
        <v>4.3</v>
      </c>
      <c r="P378" s="4">
        <v>335</v>
      </c>
      <c r="Q378" s="4">
        <f>SupplierQuality[[#This Row],[Total Defect Qty]]*SupplierQuality[[#This Row],[Unit Price]]</f>
        <v>22655380</v>
      </c>
    </row>
    <row r="379" spans="1:17" x14ac:dyDescent="0.25">
      <c r="A379" s="1">
        <v>43154</v>
      </c>
      <c r="B379" s="5" t="str">
        <f>TEXT(SupplierQuality[[#This Row],[Date]],"mmm")</f>
        <v>Feb</v>
      </c>
      <c r="C379" s="5" t="str">
        <f>TEXT(SupplierQuality[[#This Row],[Date]],"yyyy")</f>
        <v>2018</v>
      </c>
      <c r="D379" s="2" t="s">
        <v>287</v>
      </c>
      <c r="E379" s="2" t="s">
        <v>13</v>
      </c>
      <c r="F379" s="2" t="s">
        <v>24</v>
      </c>
      <c r="G379">
        <v>117</v>
      </c>
      <c r="H379" s="2" t="str">
        <f>VLOOKUP(SupplierQuality[[#This Row],[MaterialID]],Table4[#All],2,0)</f>
        <v>Labels</v>
      </c>
      <c r="I379">
        <v>1</v>
      </c>
      <c r="J379" s="2" t="str">
        <f>_xlfn.XLOOKUP(SupplierQuality[[#This Row],[Defect Type ID]],Table5[ID],Table5[Defect Type],"Not found",0)</f>
        <v>No Impact</v>
      </c>
      <c r="K379">
        <v>182</v>
      </c>
      <c r="L379" s="2" t="str">
        <f>_xlfn.XLOOKUP(SupplierQuality[[#This Row],[DefectID]],Table2[ID],Table2[Defect],"Not found",0)</f>
        <v>Bad Tops</v>
      </c>
      <c r="M379" s="3">
        <v>980584</v>
      </c>
      <c r="N379" s="3">
        <v>4403</v>
      </c>
      <c r="O379" s="6">
        <f>SupplierQuality[[#This Row],[Total Downtime Minutes]]/60</f>
        <v>73.38333333333334</v>
      </c>
      <c r="P379" s="4">
        <v>383</v>
      </c>
      <c r="Q379" s="4">
        <f>SupplierQuality[[#This Row],[Total Defect Qty]]*SupplierQuality[[#This Row],[Unit Price]]</f>
        <v>375563672</v>
      </c>
    </row>
    <row r="380" spans="1:17" x14ac:dyDescent="0.25">
      <c r="A380" s="1">
        <v>43154</v>
      </c>
      <c r="B380" s="5" t="str">
        <f>TEXT(SupplierQuality[[#This Row],[Date]],"mmm")</f>
        <v>Feb</v>
      </c>
      <c r="C380" s="5" t="str">
        <f>TEXT(SupplierQuality[[#This Row],[Date]],"yyyy")</f>
        <v>2018</v>
      </c>
      <c r="D380" s="2" t="s">
        <v>122</v>
      </c>
      <c r="E380" s="2" t="s">
        <v>45</v>
      </c>
      <c r="F380" s="2" t="s">
        <v>14</v>
      </c>
      <c r="G380">
        <v>123</v>
      </c>
      <c r="H380" s="2" t="str">
        <f>VLOOKUP(SupplierQuality[[#This Row],[MaterialID]],Table4[#All],2,0)</f>
        <v>Pump</v>
      </c>
      <c r="I380">
        <v>1</v>
      </c>
      <c r="J380" s="2" t="str">
        <f>_xlfn.XLOOKUP(SupplierQuality[[#This Row],[Defect Type ID]],Table5[ID],Table5[Defect Type],"Not found",0)</f>
        <v>No Impact</v>
      </c>
      <c r="K380">
        <v>64</v>
      </c>
      <c r="L380" s="2" t="str">
        <f>_xlfn.XLOOKUP(SupplierQuality[[#This Row],[DefectID]],Table2[ID],Table2[Defect],"Not found",0)</f>
        <v>Cut Box</v>
      </c>
      <c r="M380" s="3">
        <v>715444</v>
      </c>
      <c r="N380" s="3">
        <v>2741</v>
      </c>
      <c r="O380" s="6">
        <f>SupplierQuality[[#This Row],[Total Downtime Minutes]]/60</f>
        <v>45.68333333333333</v>
      </c>
      <c r="P380" s="4">
        <v>613</v>
      </c>
      <c r="Q380" s="4">
        <f>SupplierQuality[[#This Row],[Total Defect Qty]]*SupplierQuality[[#This Row],[Unit Price]]</f>
        <v>438567172</v>
      </c>
    </row>
    <row r="381" spans="1:17" x14ac:dyDescent="0.25">
      <c r="A381" s="1">
        <v>43154</v>
      </c>
      <c r="B381" s="5" t="str">
        <f>TEXT(SupplierQuality[[#This Row],[Date]],"mmm")</f>
        <v>Feb</v>
      </c>
      <c r="C381" s="5" t="str">
        <f>TEXT(SupplierQuality[[#This Row],[Date]],"yyyy")</f>
        <v>2018</v>
      </c>
      <c r="D381" s="2" t="s">
        <v>163</v>
      </c>
      <c r="E381" s="2" t="s">
        <v>55</v>
      </c>
      <c r="F381" s="2" t="s">
        <v>17</v>
      </c>
      <c r="G381">
        <v>118</v>
      </c>
      <c r="H381" s="2" t="str">
        <f>VLOOKUP(SupplierQuality[[#This Row],[MaterialID]],Table4[#All],2,0)</f>
        <v>Corrugate</v>
      </c>
      <c r="I381">
        <v>1</v>
      </c>
      <c r="J381" s="2" t="str">
        <f>_xlfn.XLOOKUP(SupplierQuality[[#This Row],[Defect Type ID]],Table5[ID],Table5[Defect Type],"Not found",0)</f>
        <v>No Impact</v>
      </c>
      <c r="K381">
        <v>49</v>
      </c>
      <c r="L381" s="2" t="str">
        <f>_xlfn.XLOOKUP(SupplierQuality[[#This Row],[DefectID]],Table2[ID],Table2[Defect],"Not found",0)</f>
        <v>Matts</v>
      </c>
      <c r="M381" s="3">
        <v>625836</v>
      </c>
      <c r="N381" s="3">
        <v>1615</v>
      </c>
      <c r="O381" s="6">
        <f>SupplierQuality[[#This Row],[Total Downtime Minutes]]/60</f>
        <v>26.916666666666668</v>
      </c>
      <c r="P381" s="4">
        <v>670</v>
      </c>
      <c r="Q381" s="4">
        <f>SupplierQuality[[#This Row],[Total Defect Qty]]*SupplierQuality[[#This Row],[Unit Price]]</f>
        <v>419310120</v>
      </c>
    </row>
    <row r="382" spans="1:17" x14ac:dyDescent="0.25">
      <c r="A382" s="1">
        <v>43154</v>
      </c>
      <c r="B382" s="5" t="str">
        <f>TEXT(SupplierQuality[[#This Row],[Date]],"mmm")</f>
        <v>Feb</v>
      </c>
      <c r="C382" s="5" t="str">
        <f>TEXT(SupplierQuality[[#This Row],[Date]],"yyyy")</f>
        <v>2018</v>
      </c>
      <c r="D382" s="2" t="s">
        <v>212</v>
      </c>
      <c r="E382" s="2" t="s">
        <v>30</v>
      </c>
      <c r="F382" s="2" t="s">
        <v>17</v>
      </c>
      <c r="G382">
        <v>122</v>
      </c>
      <c r="H382" s="2" t="str">
        <f>VLOOKUP(SupplierQuality[[#This Row],[MaterialID]],Table4[#All],2,0)</f>
        <v>Electrolytes</v>
      </c>
      <c r="I382">
        <v>3</v>
      </c>
      <c r="J382" s="2" t="str">
        <f>_xlfn.XLOOKUP(SupplierQuality[[#This Row],[Defect Type ID]],Table5[ID],Table5[Defect Type],"Not found",0)</f>
        <v>Impact</v>
      </c>
      <c r="K382">
        <v>27</v>
      </c>
      <c r="L382" s="2" t="str">
        <f>_xlfn.XLOOKUP(SupplierQuality[[#This Row],[DefectID]],Table2[ID],Table2[Defect],"Not found",0)</f>
        <v>Damaged Secondary Packaging</v>
      </c>
      <c r="M382" s="3">
        <v>486691</v>
      </c>
      <c r="N382" s="3">
        <v>2295</v>
      </c>
      <c r="O382" s="6">
        <f>SupplierQuality[[#This Row],[Total Downtime Minutes]]/60</f>
        <v>38.25</v>
      </c>
      <c r="P382" s="4">
        <v>540</v>
      </c>
      <c r="Q382" s="4">
        <f>SupplierQuality[[#This Row],[Total Defect Qty]]*SupplierQuality[[#This Row],[Unit Price]]</f>
        <v>262813140</v>
      </c>
    </row>
    <row r="383" spans="1:17" x14ac:dyDescent="0.25">
      <c r="A383" s="1">
        <v>43154</v>
      </c>
      <c r="B383" s="5" t="str">
        <f>TEXT(SupplierQuality[[#This Row],[Date]],"mmm")</f>
        <v>Feb</v>
      </c>
      <c r="C383" s="5" t="str">
        <f>TEXT(SupplierQuality[[#This Row],[Date]],"yyyy")</f>
        <v>2018</v>
      </c>
      <c r="D383" s="2" t="s">
        <v>307</v>
      </c>
      <c r="E383" s="2" t="s">
        <v>34</v>
      </c>
      <c r="F383" s="2" t="s">
        <v>14</v>
      </c>
      <c r="G383">
        <v>122</v>
      </c>
      <c r="H383" s="2" t="str">
        <f>VLOOKUP(SupplierQuality[[#This Row],[MaterialID]],Table4[#All],2,0)</f>
        <v>Electrolytes</v>
      </c>
      <c r="I383">
        <v>1</v>
      </c>
      <c r="J383" s="2" t="str">
        <f>_xlfn.XLOOKUP(SupplierQuality[[#This Row],[Defect Type ID]],Table5[ID],Table5[Defect Type],"Not found",0)</f>
        <v>No Impact</v>
      </c>
      <c r="K383">
        <v>197</v>
      </c>
      <c r="L383" s="2" t="str">
        <f>_xlfn.XLOOKUP(SupplierQuality[[#This Row],[DefectID]],Table2[ID],Table2[Defect],"Not found",0)</f>
        <v>Assembly Issues</v>
      </c>
      <c r="M383" s="3">
        <v>439907</v>
      </c>
      <c r="N383" s="3">
        <v>3974</v>
      </c>
      <c r="O383" s="6">
        <f>SupplierQuality[[#This Row],[Total Downtime Minutes]]/60</f>
        <v>66.233333333333334</v>
      </c>
      <c r="P383" s="4">
        <v>622</v>
      </c>
      <c r="Q383" s="4">
        <f>SupplierQuality[[#This Row],[Total Defect Qty]]*SupplierQuality[[#This Row],[Unit Price]]</f>
        <v>273622154</v>
      </c>
    </row>
    <row r="384" spans="1:17" x14ac:dyDescent="0.25">
      <c r="A384" s="1">
        <v>43154</v>
      </c>
      <c r="B384" s="5" t="str">
        <f>TEXT(SupplierQuality[[#This Row],[Date]],"mmm")</f>
        <v>Feb</v>
      </c>
      <c r="C384" s="5" t="str">
        <f>TEXT(SupplierQuality[[#This Row],[Date]],"yyyy")</f>
        <v>2018</v>
      </c>
      <c r="D384" s="2" t="s">
        <v>153</v>
      </c>
      <c r="E384" s="2" t="s">
        <v>23</v>
      </c>
      <c r="F384" s="2" t="s">
        <v>14</v>
      </c>
      <c r="G384">
        <v>121</v>
      </c>
      <c r="H384" s="2" t="str">
        <f>VLOOKUP(SupplierQuality[[#This Row],[MaterialID]],Table4[#All],2,0)</f>
        <v>Composites</v>
      </c>
      <c r="I384">
        <v>2</v>
      </c>
      <c r="J384" s="2" t="str">
        <f>_xlfn.XLOOKUP(SupplierQuality[[#This Row],[Defect Type ID]],Table5[ID],Table5[Defect Type],"Not found",0)</f>
        <v>Rejected</v>
      </c>
      <c r="K384">
        <v>128</v>
      </c>
      <c r="L384" s="2" t="str">
        <f>_xlfn.XLOOKUP(SupplierQuality[[#This Row],[DefectID]],Table2[ID],Table2[Defect],"Not found",0)</f>
        <v>Incorrect Vertical Size</v>
      </c>
      <c r="M384" s="3">
        <v>352251</v>
      </c>
      <c r="N384" s="3">
        <v>2998</v>
      </c>
      <c r="O384" s="6">
        <f>SupplierQuality[[#This Row],[Total Downtime Minutes]]/60</f>
        <v>49.966666666666669</v>
      </c>
      <c r="P384" s="4">
        <v>469</v>
      </c>
      <c r="Q384" s="4">
        <f>SupplierQuality[[#This Row],[Total Defect Qty]]*SupplierQuality[[#This Row],[Unit Price]]</f>
        <v>165205719</v>
      </c>
    </row>
    <row r="385" spans="1:17" x14ac:dyDescent="0.25">
      <c r="A385" s="1">
        <v>43154</v>
      </c>
      <c r="B385" s="5" t="str">
        <f>TEXT(SupplierQuality[[#This Row],[Date]],"mmm")</f>
        <v>Feb</v>
      </c>
      <c r="C385" s="5" t="str">
        <f>TEXT(SupplierQuality[[#This Row],[Date]],"yyyy")</f>
        <v>2018</v>
      </c>
      <c r="D385" s="2" t="s">
        <v>152</v>
      </c>
      <c r="E385" s="2" t="s">
        <v>62</v>
      </c>
      <c r="F385" s="2" t="s">
        <v>24</v>
      </c>
      <c r="G385">
        <v>114</v>
      </c>
      <c r="H385" s="2" t="str">
        <f>VLOOKUP(SupplierQuality[[#This Row],[MaterialID]],Table4[#All],2,0)</f>
        <v>Carton</v>
      </c>
      <c r="I385">
        <v>3</v>
      </c>
      <c r="J385" s="2" t="str">
        <f>_xlfn.XLOOKUP(SupplierQuality[[#This Row],[Defect Type ID]],Table5[ID],Table5[Defect Type],"Not found",0)</f>
        <v>Impact</v>
      </c>
      <c r="K385">
        <v>13</v>
      </c>
      <c r="L385" s="2" t="str">
        <f>_xlfn.XLOOKUP(SupplierQuality[[#This Row],[DefectID]],Table2[ID],Table2[Defect],"Not found",0)</f>
        <v>Damaged in Transit</v>
      </c>
      <c r="M385" s="3">
        <v>263518</v>
      </c>
      <c r="N385" s="3">
        <v>79</v>
      </c>
      <c r="O385" s="6">
        <f>SupplierQuality[[#This Row],[Total Downtime Minutes]]/60</f>
        <v>1.3166666666666667</v>
      </c>
      <c r="P385" s="4">
        <v>322</v>
      </c>
      <c r="Q385" s="4">
        <f>SupplierQuality[[#This Row],[Total Defect Qty]]*SupplierQuality[[#This Row],[Unit Price]]</f>
        <v>84852796</v>
      </c>
    </row>
    <row r="386" spans="1:17" x14ac:dyDescent="0.25">
      <c r="A386" s="1">
        <v>43154</v>
      </c>
      <c r="B386" s="5" t="str">
        <f>TEXT(SupplierQuality[[#This Row],[Date]],"mmm")</f>
        <v>Feb</v>
      </c>
      <c r="C386" s="5" t="str">
        <f>TEXT(SupplierQuality[[#This Row],[Date]],"yyyy")</f>
        <v>2018</v>
      </c>
      <c r="D386" s="2" t="s">
        <v>241</v>
      </c>
      <c r="E386" s="2" t="s">
        <v>64</v>
      </c>
      <c r="F386" s="2" t="s">
        <v>24</v>
      </c>
      <c r="G386">
        <v>126</v>
      </c>
      <c r="H386" s="2" t="str">
        <f>VLOOKUP(SupplierQuality[[#This Row],[MaterialID]],Table4[#All],2,0)</f>
        <v>Motors</v>
      </c>
      <c r="I386">
        <v>1</v>
      </c>
      <c r="J386" s="2" t="str">
        <f>_xlfn.XLOOKUP(SupplierQuality[[#This Row],[Defect Type ID]],Table5[ID],Table5[Defect Type],"Not found",0)</f>
        <v>No Impact</v>
      </c>
      <c r="K386">
        <v>13</v>
      </c>
      <c r="L386" s="2" t="str">
        <f>_xlfn.XLOOKUP(SupplierQuality[[#This Row],[DefectID]],Table2[ID],Table2[Defect],"Not found",0)</f>
        <v>Damaged in Transit</v>
      </c>
      <c r="M386" s="3">
        <v>256466</v>
      </c>
      <c r="N386" s="3">
        <v>3529</v>
      </c>
      <c r="O386" s="6">
        <f>SupplierQuality[[#This Row],[Total Downtime Minutes]]/60</f>
        <v>58.81666666666667</v>
      </c>
      <c r="P386" s="4">
        <v>460</v>
      </c>
      <c r="Q386" s="4">
        <f>SupplierQuality[[#This Row],[Total Defect Qty]]*SupplierQuality[[#This Row],[Unit Price]]</f>
        <v>117974360</v>
      </c>
    </row>
    <row r="387" spans="1:17" x14ac:dyDescent="0.25">
      <c r="A387" s="1">
        <v>43154</v>
      </c>
      <c r="B387" s="5" t="str">
        <f>TEXT(SupplierQuality[[#This Row],[Date]],"mmm")</f>
        <v>Feb</v>
      </c>
      <c r="C387" s="5" t="str">
        <f>TEXT(SupplierQuality[[#This Row],[Date]],"yyyy")</f>
        <v>2018</v>
      </c>
      <c r="D387" s="2" t="s">
        <v>211</v>
      </c>
      <c r="E387" s="2" t="s">
        <v>58</v>
      </c>
      <c r="F387" s="2" t="s">
        <v>14</v>
      </c>
      <c r="G387">
        <v>116</v>
      </c>
      <c r="H387" s="2" t="str">
        <f>VLOOKUP(SupplierQuality[[#This Row],[MaterialID]],Table4[#All],2,0)</f>
        <v>Molds</v>
      </c>
      <c r="I387">
        <v>3</v>
      </c>
      <c r="J387" s="2" t="str">
        <f>_xlfn.XLOOKUP(SupplierQuality[[#This Row],[Defect Type ID]],Table5[ID],Table5[Defect Type],"Not found",0)</f>
        <v>Impact</v>
      </c>
      <c r="K387">
        <v>83</v>
      </c>
      <c r="L387" s="2" t="str">
        <f>_xlfn.XLOOKUP(SupplierQuality[[#This Row],[DefectID]],Table2[ID],Table2[Defect],"Not found",0)</f>
        <v>Loose Core</v>
      </c>
      <c r="M387" s="3">
        <v>228065</v>
      </c>
      <c r="N387" s="3">
        <v>986</v>
      </c>
      <c r="O387" s="6">
        <f>SupplierQuality[[#This Row],[Total Downtime Minutes]]/60</f>
        <v>16.433333333333334</v>
      </c>
      <c r="P387" s="4">
        <v>598</v>
      </c>
      <c r="Q387" s="4">
        <f>SupplierQuality[[#This Row],[Total Defect Qty]]*SupplierQuality[[#This Row],[Unit Price]]</f>
        <v>136382870</v>
      </c>
    </row>
    <row r="388" spans="1:17" x14ac:dyDescent="0.25">
      <c r="A388" s="1">
        <v>43154</v>
      </c>
      <c r="B388" s="5" t="str">
        <f>TEXT(SupplierQuality[[#This Row],[Date]],"mmm")</f>
        <v>Feb</v>
      </c>
      <c r="C388" s="5" t="str">
        <f>TEXT(SupplierQuality[[#This Row],[Date]],"yyyy")</f>
        <v>2018</v>
      </c>
      <c r="D388" s="2" t="s">
        <v>259</v>
      </c>
      <c r="E388" s="2" t="s">
        <v>64</v>
      </c>
      <c r="F388" s="2" t="s">
        <v>14</v>
      </c>
      <c r="G388">
        <v>113</v>
      </c>
      <c r="H388" s="2" t="str">
        <f>VLOOKUP(SupplierQuality[[#This Row],[MaterialID]],Table4[#All],2,0)</f>
        <v>Raw Materials</v>
      </c>
      <c r="I388">
        <v>3</v>
      </c>
      <c r="J388" s="2" t="str">
        <f>_xlfn.XLOOKUP(SupplierQuality[[#This Row],[Defect Type ID]],Table5[ID],Table5[Defect Type],"Not found",0)</f>
        <v>Impact</v>
      </c>
      <c r="K388">
        <v>86</v>
      </c>
      <c r="L388" s="2" t="str">
        <f>_xlfn.XLOOKUP(SupplierQuality[[#This Row],[DefectID]],Table2[ID],Table2[Defect],"Not found",0)</f>
        <v>Smeared Print</v>
      </c>
      <c r="M388" s="3">
        <v>195663</v>
      </c>
      <c r="N388" s="3">
        <v>3029</v>
      </c>
      <c r="O388" s="6">
        <f>SupplierQuality[[#This Row],[Total Downtime Minutes]]/60</f>
        <v>50.483333333333334</v>
      </c>
      <c r="P388" s="4">
        <v>390</v>
      </c>
      <c r="Q388" s="4">
        <f>SupplierQuality[[#This Row],[Total Defect Qty]]*SupplierQuality[[#This Row],[Unit Price]]</f>
        <v>76308570</v>
      </c>
    </row>
    <row r="389" spans="1:17" x14ac:dyDescent="0.25">
      <c r="A389" s="1">
        <v>43154</v>
      </c>
      <c r="B389" s="5" t="str">
        <f>TEXT(SupplierQuality[[#This Row],[Date]],"mmm")</f>
        <v>Feb</v>
      </c>
      <c r="C389" s="5" t="str">
        <f>TEXT(SupplierQuality[[#This Row],[Date]],"yyyy")</f>
        <v>2018</v>
      </c>
      <c r="D389" s="2" t="s">
        <v>195</v>
      </c>
      <c r="E389" s="2" t="s">
        <v>67</v>
      </c>
      <c r="F389" s="2" t="s">
        <v>42</v>
      </c>
      <c r="G389">
        <v>123</v>
      </c>
      <c r="H389" s="2" t="str">
        <f>VLOOKUP(SupplierQuality[[#This Row],[MaterialID]],Table4[#All],2,0)</f>
        <v>Pump</v>
      </c>
      <c r="I389">
        <v>2</v>
      </c>
      <c r="J389" s="2" t="str">
        <f>_xlfn.XLOOKUP(SupplierQuality[[#This Row],[Defect Type ID]],Table5[ID],Table5[Defect Type],"Not found",0)</f>
        <v>Rejected</v>
      </c>
      <c r="K389">
        <v>114</v>
      </c>
      <c r="L389" s="2" t="str">
        <f>_xlfn.XLOOKUP(SupplierQuality[[#This Row],[DefectID]],Table2[ID],Table2[Defect],"Not found",0)</f>
        <v>Wrong Case Labels</v>
      </c>
      <c r="M389" s="3">
        <v>24497</v>
      </c>
      <c r="N389" s="3">
        <v>4144</v>
      </c>
      <c r="O389" s="6">
        <f>SupplierQuality[[#This Row],[Total Downtime Minutes]]/60</f>
        <v>69.066666666666663</v>
      </c>
      <c r="P389" s="4">
        <v>492</v>
      </c>
      <c r="Q389" s="4">
        <f>SupplierQuality[[#This Row],[Total Defect Qty]]*SupplierQuality[[#This Row],[Unit Price]]</f>
        <v>12052524</v>
      </c>
    </row>
    <row r="390" spans="1:17" x14ac:dyDescent="0.25">
      <c r="A390" s="1">
        <v>43155</v>
      </c>
      <c r="B390" s="5" t="str">
        <f>TEXT(SupplierQuality[[#This Row],[Date]],"mmm")</f>
        <v>Feb</v>
      </c>
      <c r="C390" s="5" t="str">
        <f>TEXT(SupplierQuality[[#This Row],[Date]],"yyyy")</f>
        <v>2018</v>
      </c>
      <c r="D390" s="2" t="s">
        <v>317</v>
      </c>
      <c r="E390" s="2" t="s">
        <v>84</v>
      </c>
      <c r="F390" s="2" t="s">
        <v>14</v>
      </c>
      <c r="G390">
        <v>121</v>
      </c>
      <c r="H390" s="2" t="str">
        <f>VLOOKUP(SupplierQuality[[#This Row],[MaterialID]],Table4[#All],2,0)</f>
        <v>Composites</v>
      </c>
      <c r="I390">
        <v>1</v>
      </c>
      <c r="J390" s="2" t="str">
        <f>_xlfn.XLOOKUP(SupplierQuality[[#This Row],[Defect Type ID]],Table5[ID],Table5[Defect Type],"Not found",0)</f>
        <v>No Impact</v>
      </c>
      <c r="K390">
        <v>122</v>
      </c>
      <c r="L390" s="2" t="str">
        <f>_xlfn.XLOOKUP(SupplierQuality[[#This Row],[DefectID]],Table2[ID],Table2[Defect],"Not found",0)</f>
        <v>Wrinkles / Scratches/ Scuffing</v>
      </c>
      <c r="M390" s="3">
        <v>766579</v>
      </c>
      <c r="N390" s="3">
        <v>1911</v>
      </c>
      <c r="O390" s="6">
        <f>SupplierQuality[[#This Row],[Total Downtime Minutes]]/60</f>
        <v>31.85</v>
      </c>
      <c r="P390" s="4">
        <v>307</v>
      </c>
      <c r="Q390" s="4">
        <f>SupplierQuality[[#This Row],[Total Defect Qty]]*SupplierQuality[[#This Row],[Unit Price]]</f>
        <v>235339753</v>
      </c>
    </row>
    <row r="391" spans="1:17" x14ac:dyDescent="0.25">
      <c r="A391" s="1">
        <v>43155</v>
      </c>
      <c r="B391" s="5" t="str">
        <f>TEXT(SupplierQuality[[#This Row],[Date]],"mmm")</f>
        <v>Feb</v>
      </c>
      <c r="C391" s="5" t="str">
        <f>TEXT(SupplierQuality[[#This Row],[Date]],"yyyy")</f>
        <v>2018</v>
      </c>
      <c r="D391" s="2" t="s">
        <v>263</v>
      </c>
      <c r="E391" s="2" t="s">
        <v>38</v>
      </c>
      <c r="F391" s="2" t="s">
        <v>14</v>
      </c>
      <c r="G391">
        <v>113</v>
      </c>
      <c r="H391" s="2" t="str">
        <f>VLOOKUP(SupplierQuality[[#This Row],[MaterialID]],Table4[#All],2,0)</f>
        <v>Raw Materials</v>
      </c>
      <c r="I391">
        <v>1</v>
      </c>
      <c r="J391" s="2" t="str">
        <f>_xlfn.XLOOKUP(SupplierQuality[[#This Row],[Defect Type ID]],Table5[ID],Table5[Defect Type],"Not found",0)</f>
        <v>No Impact</v>
      </c>
      <c r="K391">
        <v>10</v>
      </c>
      <c r="L391" s="2" t="str">
        <f>_xlfn.XLOOKUP(SupplierQuality[[#This Row],[DefectID]],Table2[ID],Table2[Defect],"Not found",0)</f>
        <v>Wrong material</v>
      </c>
      <c r="M391" s="3">
        <v>745439</v>
      </c>
      <c r="N391" s="3">
        <v>14</v>
      </c>
      <c r="O391" s="6">
        <f>SupplierQuality[[#This Row],[Total Downtime Minutes]]/60</f>
        <v>0.23333333333333334</v>
      </c>
      <c r="P391" s="4">
        <v>630</v>
      </c>
      <c r="Q391" s="4">
        <f>SupplierQuality[[#This Row],[Total Defect Qty]]*SupplierQuality[[#This Row],[Unit Price]]</f>
        <v>469626570</v>
      </c>
    </row>
    <row r="392" spans="1:17" x14ac:dyDescent="0.25">
      <c r="A392" s="1">
        <v>43155</v>
      </c>
      <c r="B392" s="5" t="str">
        <f>TEXT(SupplierQuality[[#This Row],[Date]],"mmm")</f>
        <v>Feb</v>
      </c>
      <c r="C392" s="5" t="str">
        <f>TEXT(SupplierQuality[[#This Row],[Date]],"yyyy")</f>
        <v>2018</v>
      </c>
      <c r="D392" s="2" t="s">
        <v>294</v>
      </c>
      <c r="E392" s="2" t="s">
        <v>74</v>
      </c>
      <c r="F392" s="2" t="s">
        <v>691</v>
      </c>
      <c r="G392">
        <v>130</v>
      </c>
      <c r="H392" s="2" t="str">
        <f>VLOOKUP(SupplierQuality[[#This Row],[MaterialID]],Table4[#All],2,0)</f>
        <v>Packaging</v>
      </c>
      <c r="I392">
        <v>1</v>
      </c>
      <c r="J392" s="2" t="str">
        <f>_xlfn.XLOOKUP(SupplierQuality[[#This Row],[Defect Type ID]],Table5[ID],Table5[Defect Type],"Not found",0)</f>
        <v>No Impact</v>
      </c>
      <c r="K392">
        <v>243</v>
      </c>
      <c r="L392" s="2" t="str">
        <f>_xlfn.XLOOKUP(SupplierQuality[[#This Row],[DefectID]],Table2[ID],Table2[Defect],"Not found",0)</f>
        <v>Tops Bent</v>
      </c>
      <c r="M392" s="3">
        <v>530164</v>
      </c>
      <c r="N392" s="3">
        <v>4312</v>
      </c>
      <c r="O392" s="6">
        <f>SupplierQuality[[#This Row],[Total Downtime Minutes]]/60</f>
        <v>71.86666666666666</v>
      </c>
      <c r="P392" s="4">
        <v>499</v>
      </c>
      <c r="Q392" s="4">
        <f>SupplierQuality[[#This Row],[Total Defect Qty]]*SupplierQuality[[#This Row],[Unit Price]]</f>
        <v>264551836</v>
      </c>
    </row>
    <row r="393" spans="1:17" x14ac:dyDescent="0.25">
      <c r="A393" s="1">
        <v>43155</v>
      </c>
      <c r="B393" s="5" t="str">
        <f>TEXT(SupplierQuality[[#This Row],[Date]],"mmm")</f>
        <v>Feb</v>
      </c>
      <c r="C393" s="5" t="str">
        <f>TEXT(SupplierQuality[[#This Row],[Date]],"yyyy")</f>
        <v>2018</v>
      </c>
      <c r="D393" s="2" t="s">
        <v>203</v>
      </c>
      <c r="E393" s="2" t="s">
        <v>52</v>
      </c>
      <c r="F393" s="2" t="s">
        <v>14</v>
      </c>
      <c r="G393">
        <v>119</v>
      </c>
      <c r="H393" s="2" t="str">
        <f>VLOOKUP(SupplierQuality[[#This Row],[MaterialID]],Table4[#All],2,0)</f>
        <v>Batteries</v>
      </c>
      <c r="I393">
        <v>1</v>
      </c>
      <c r="J393" s="2" t="str">
        <f>_xlfn.XLOOKUP(SupplierQuality[[#This Row],[Defect Type ID]],Table5[ID],Table5[Defect Type],"Not found",0)</f>
        <v>No Impact</v>
      </c>
      <c r="K393">
        <v>58</v>
      </c>
      <c r="L393" s="2" t="str">
        <f>_xlfn.XLOOKUP(SupplierQuality[[#This Row],[DefectID]],Table2[ID],Table2[Defect],"Not found",0)</f>
        <v>Deformed Parts</v>
      </c>
      <c r="M393" s="3">
        <v>466180</v>
      </c>
      <c r="N393" s="3">
        <v>3916</v>
      </c>
      <c r="O393" s="6">
        <f>SupplierQuality[[#This Row],[Total Downtime Minutes]]/60</f>
        <v>65.266666666666666</v>
      </c>
      <c r="P393" s="4">
        <v>474</v>
      </c>
      <c r="Q393" s="4">
        <f>SupplierQuality[[#This Row],[Total Defect Qty]]*SupplierQuality[[#This Row],[Unit Price]]</f>
        <v>220969320</v>
      </c>
    </row>
    <row r="394" spans="1:17" x14ac:dyDescent="0.25">
      <c r="A394" s="1">
        <v>43155</v>
      </c>
      <c r="B394" s="5" t="str">
        <f>TEXT(SupplierQuality[[#This Row],[Date]],"mmm")</f>
        <v>Feb</v>
      </c>
      <c r="C394" s="5" t="str">
        <f>TEXT(SupplierQuality[[#This Row],[Date]],"yyyy")</f>
        <v>2018</v>
      </c>
      <c r="D394" s="2" t="s">
        <v>142</v>
      </c>
      <c r="E394" s="2" t="s">
        <v>58</v>
      </c>
      <c r="F394" s="2" t="s">
        <v>691</v>
      </c>
      <c r="G394">
        <v>124</v>
      </c>
      <c r="H394" s="2" t="str">
        <f>VLOOKUP(SupplierQuality[[#This Row],[MaterialID]],Table4[#All],2,0)</f>
        <v>Drives</v>
      </c>
      <c r="I394">
        <v>3</v>
      </c>
      <c r="J394" s="2" t="str">
        <f>_xlfn.XLOOKUP(SupplierQuality[[#This Row],[Defect Type ID]],Table5[ID],Table5[Defect Type],"Not found",0)</f>
        <v>Impact</v>
      </c>
      <c r="K394">
        <v>227</v>
      </c>
      <c r="L394" s="2" t="str">
        <f>_xlfn.XLOOKUP(SupplierQuality[[#This Row],[DefectID]],Table2[ID],Table2[Defect],"Not found",0)</f>
        <v>Not Balanced</v>
      </c>
      <c r="M394" s="3">
        <v>127934</v>
      </c>
      <c r="N394" s="3">
        <v>1403</v>
      </c>
      <c r="O394" s="6">
        <f>SupplierQuality[[#This Row],[Total Downtime Minutes]]/60</f>
        <v>23.383333333333333</v>
      </c>
      <c r="P394" s="4">
        <v>306</v>
      </c>
      <c r="Q394" s="4">
        <f>SupplierQuality[[#This Row],[Total Defect Qty]]*SupplierQuality[[#This Row],[Unit Price]]</f>
        <v>39147804</v>
      </c>
    </row>
    <row r="395" spans="1:17" x14ac:dyDescent="0.25">
      <c r="A395" s="1">
        <v>43155</v>
      </c>
      <c r="B395" s="5" t="str">
        <f>TEXT(SupplierQuality[[#This Row],[Date]],"mmm")</f>
        <v>Feb</v>
      </c>
      <c r="C395" s="5" t="str">
        <f>TEXT(SupplierQuality[[#This Row],[Date]],"yyyy")</f>
        <v>2018</v>
      </c>
      <c r="D395" s="2" t="s">
        <v>289</v>
      </c>
      <c r="E395" s="2" t="s">
        <v>47</v>
      </c>
      <c r="F395" s="2" t="s">
        <v>691</v>
      </c>
      <c r="G395">
        <v>131</v>
      </c>
      <c r="H395" s="2" t="str">
        <f>VLOOKUP(SupplierQuality[[#This Row],[MaterialID]],Table4[#All],2,0)</f>
        <v>Valves</v>
      </c>
      <c r="I395">
        <v>2</v>
      </c>
      <c r="J395" s="2" t="str">
        <f>_xlfn.XLOOKUP(SupplierQuality[[#This Row],[Defect Type ID]],Table5[ID],Table5[Defect Type],"Not found",0)</f>
        <v>Rejected</v>
      </c>
      <c r="K395">
        <v>128</v>
      </c>
      <c r="L395" s="2" t="str">
        <f>_xlfn.XLOOKUP(SupplierQuality[[#This Row],[DefectID]],Table2[ID],Table2[Defect],"Not found",0)</f>
        <v>Incorrect Vertical Size</v>
      </c>
      <c r="M395" s="3">
        <v>100115</v>
      </c>
      <c r="N395" s="3">
        <v>1324</v>
      </c>
      <c r="O395" s="6">
        <f>SupplierQuality[[#This Row],[Total Downtime Minutes]]/60</f>
        <v>22.066666666666666</v>
      </c>
      <c r="P395" s="4">
        <v>320</v>
      </c>
      <c r="Q395" s="4">
        <f>SupplierQuality[[#This Row],[Total Defect Qty]]*SupplierQuality[[#This Row],[Unit Price]]</f>
        <v>32036800</v>
      </c>
    </row>
    <row r="396" spans="1:17" x14ac:dyDescent="0.25">
      <c r="A396" s="1">
        <v>43156</v>
      </c>
      <c r="B396" s="5" t="str">
        <f>TEXT(SupplierQuality[[#This Row],[Date]],"mmm")</f>
        <v>Feb</v>
      </c>
      <c r="C396" s="5" t="str">
        <f>TEXT(SupplierQuality[[#This Row],[Date]],"yyyy")</f>
        <v>2018</v>
      </c>
      <c r="D396" s="2" t="s">
        <v>297</v>
      </c>
      <c r="E396" s="2" t="s">
        <v>16</v>
      </c>
      <c r="F396" s="2" t="s">
        <v>14</v>
      </c>
      <c r="G396">
        <v>128</v>
      </c>
      <c r="H396" s="2" t="str">
        <f>VLOOKUP(SupplierQuality[[#This Row],[MaterialID]],Table4[#All],2,0)</f>
        <v>Tape</v>
      </c>
      <c r="I396">
        <v>2</v>
      </c>
      <c r="J396" s="2" t="str">
        <f>_xlfn.XLOOKUP(SupplierQuality[[#This Row],[Defect Type ID]],Table5[ID],Table5[Defect Type],"Not found",0)</f>
        <v>Rejected</v>
      </c>
      <c r="K396">
        <v>225</v>
      </c>
      <c r="L396" s="2" t="str">
        <f>_xlfn.XLOOKUP(SupplierQuality[[#This Row],[DefectID]],Table2[ID],Table2[Defect],"Not found",0)</f>
        <v>Ejector Pin Wrong</v>
      </c>
      <c r="M396" s="3">
        <v>807249</v>
      </c>
      <c r="N396" s="3">
        <v>2910</v>
      </c>
      <c r="O396" s="6">
        <f>SupplierQuality[[#This Row],[Total Downtime Minutes]]/60</f>
        <v>48.5</v>
      </c>
      <c r="P396" s="4">
        <v>401</v>
      </c>
      <c r="Q396" s="4">
        <f>SupplierQuality[[#This Row],[Total Defect Qty]]*SupplierQuality[[#This Row],[Unit Price]]</f>
        <v>323706849</v>
      </c>
    </row>
    <row r="397" spans="1:17" x14ac:dyDescent="0.25">
      <c r="A397" s="1">
        <v>43156</v>
      </c>
      <c r="B397" s="5" t="str">
        <f>TEXT(SupplierQuality[[#This Row],[Date]],"mmm")</f>
        <v>Feb</v>
      </c>
      <c r="C397" s="5" t="str">
        <f>TEXT(SupplierQuality[[#This Row],[Date]],"yyyy")</f>
        <v>2018</v>
      </c>
      <c r="D397" s="2" t="s">
        <v>286</v>
      </c>
      <c r="E397" s="2" t="s">
        <v>36</v>
      </c>
      <c r="F397" s="2" t="s">
        <v>14</v>
      </c>
      <c r="G397">
        <v>119</v>
      </c>
      <c r="H397" s="2" t="str">
        <f>VLOOKUP(SupplierQuality[[#This Row],[MaterialID]],Table4[#All],2,0)</f>
        <v>Batteries</v>
      </c>
      <c r="I397">
        <v>1</v>
      </c>
      <c r="J397" s="2" t="str">
        <f>_xlfn.XLOOKUP(SupplierQuality[[#This Row],[Defect Type ID]],Table5[ID],Table5[Defect Type],"Not found",0)</f>
        <v>No Impact</v>
      </c>
      <c r="K397">
        <v>180</v>
      </c>
      <c r="L397" s="2" t="str">
        <f>_xlfn.XLOOKUP(SupplierQuality[[#This Row],[DefectID]],Table2[ID],Table2[Defect],"Not found",0)</f>
        <v>Soft Sides</v>
      </c>
      <c r="M397" s="3">
        <v>753070</v>
      </c>
      <c r="N397" s="3">
        <v>4324</v>
      </c>
      <c r="O397" s="6">
        <f>SupplierQuality[[#This Row],[Total Downtime Minutes]]/60</f>
        <v>72.066666666666663</v>
      </c>
      <c r="P397" s="4">
        <v>322</v>
      </c>
      <c r="Q397" s="4">
        <f>SupplierQuality[[#This Row],[Total Defect Qty]]*SupplierQuality[[#This Row],[Unit Price]]</f>
        <v>242488540</v>
      </c>
    </row>
    <row r="398" spans="1:17" x14ac:dyDescent="0.25">
      <c r="A398" s="1">
        <v>43156</v>
      </c>
      <c r="B398" s="5" t="str">
        <f>TEXT(SupplierQuality[[#This Row],[Date]],"mmm")</f>
        <v>Feb</v>
      </c>
      <c r="C398" s="5" t="str">
        <f>TEXT(SupplierQuality[[#This Row],[Date]],"yyyy")</f>
        <v>2018</v>
      </c>
      <c r="D398" s="2" t="s">
        <v>160</v>
      </c>
      <c r="E398" s="2" t="s">
        <v>49</v>
      </c>
      <c r="F398" s="2" t="s">
        <v>14</v>
      </c>
      <c r="G398">
        <v>131</v>
      </c>
      <c r="H398" s="2" t="str">
        <f>VLOOKUP(SupplierQuality[[#This Row],[MaterialID]],Table4[#All],2,0)</f>
        <v>Valves</v>
      </c>
      <c r="I398">
        <v>3</v>
      </c>
      <c r="J398" s="2" t="str">
        <f>_xlfn.XLOOKUP(SupplierQuality[[#This Row],[Defect Type ID]],Table5[ID],Table5[Defect Type],"Not found",0)</f>
        <v>Impact</v>
      </c>
      <c r="K398">
        <v>146</v>
      </c>
      <c r="L398" s="2" t="str">
        <f>_xlfn.XLOOKUP(SupplierQuality[[#This Row],[DefectID]],Table2[ID],Table2[Defect],"Not found",0)</f>
        <v>Heat Damage</v>
      </c>
      <c r="M398" s="3">
        <v>362986</v>
      </c>
      <c r="N398" s="3">
        <v>1213</v>
      </c>
      <c r="O398" s="6">
        <f>SupplierQuality[[#This Row],[Total Downtime Minutes]]/60</f>
        <v>20.216666666666665</v>
      </c>
      <c r="P398" s="4">
        <v>465</v>
      </c>
      <c r="Q398" s="4">
        <f>SupplierQuality[[#This Row],[Total Defect Qty]]*SupplierQuality[[#This Row],[Unit Price]]</f>
        <v>168788490</v>
      </c>
    </row>
    <row r="399" spans="1:17" x14ac:dyDescent="0.25">
      <c r="A399" s="1">
        <v>43156</v>
      </c>
      <c r="B399" s="5" t="str">
        <f>TEXT(SupplierQuality[[#This Row],[Date]],"mmm")</f>
        <v>Feb</v>
      </c>
      <c r="C399" s="5" t="str">
        <f>TEXT(SupplierQuality[[#This Row],[Date]],"yyyy")</f>
        <v>2018</v>
      </c>
      <c r="D399" s="2" t="s">
        <v>92</v>
      </c>
      <c r="E399" s="2" t="s">
        <v>52</v>
      </c>
      <c r="F399" s="2" t="s">
        <v>24</v>
      </c>
      <c r="G399">
        <v>129</v>
      </c>
      <c r="H399" s="2" t="str">
        <f>VLOOKUP(SupplierQuality[[#This Row],[MaterialID]],Table4[#All],2,0)</f>
        <v>Mechanicals</v>
      </c>
      <c r="I399">
        <v>3</v>
      </c>
      <c r="J399" s="2" t="str">
        <f>_xlfn.XLOOKUP(SupplierQuality[[#This Row],[Defect Type ID]],Table5[ID],Table5[Defect Type],"Not found",0)</f>
        <v>Impact</v>
      </c>
      <c r="K399">
        <v>114</v>
      </c>
      <c r="L399" s="2" t="str">
        <f>_xlfn.XLOOKUP(SupplierQuality[[#This Row],[DefectID]],Table2[ID],Table2[Defect],"Not found",0)</f>
        <v>Wrong Case Labels</v>
      </c>
      <c r="M399" s="3">
        <v>340456</v>
      </c>
      <c r="N399" s="3">
        <v>2946</v>
      </c>
      <c r="O399" s="6">
        <f>SupplierQuality[[#This Row],[Total Downtime Minutes]]/60</f>
        <v>49.1</v>
      </c>
      <c r="P399" s="4">
        <v>601</v>
      </c>
      <c r="Q399" s="4">
        <f>SupplierQuality[[#This Row],[Total Defect Qty]]*SupplierQuality[[#This Row],[Unit Price]]</f>
        <v>204614056</v>
      </c>
    </row>
    <row r="400" spans="1:17" x14ac:dyDescent="0.25">
      <c r="A400" s="1">
        <v>43156</v>
      </c>
      <c r="B400" s="5" t="str">
        <f>TEXT(SupplierQuality[[#This Row],[Date]],"mmm")</f>
        <v>Feb</v>
      </c>
      <c r="C400" s="5" t="str">
        <f>TEXT(SupplierQuality[[#This Row],[Date]],"yyyy")</f>
        <v>2018</v>
      </c>
      <c r="D400" s="2" t="s">
        <v>356</v>
      </c>
      <c r="E400" s="2" t="s">
        <v>36</v>
      </c>
      <c r="F400" s="2" t="s">
        <v>24</v>
      </c>
      <c r="G400">
        <v>115</v>
      </c>
      <c r="H400" s="2" t="str">
        <f>VLOOKUP(SupplierQuality[[#This Row],[MaterialID]],Table4[#All],2,0)</f>
        <v>Controllers</v>
      </c>
      <c r="I400">
        <v>2</v>
      </c>
      <c r="J400" s="2" t="str">
        <f>_xlfn.XLOOKUP(SupplierQuality[[#This Row],[Defect Type ID]],Table5[ID],Table5[Defect Type],"Not found",0)</f>
        <v>Rejected</v>
      </c>
      <c r="K400">
        <v>155</v>
      </c>
      <c r="L400" s="2" t="str">
        <f>_xlfn.XLOOKUP(SupplierQuality[[#This Row],[DefectID]],Table2[ID],Table2[Defect],"Not found",0)</f>
        <v>Wrong Specification</v>
      </c>
      <c r="M400" s="3">
        <v>138421</v>
      </c>
      <c r="N400" s="3">
        <v>2848</v>
      </c>
      <c r="O400" s="6">
        <f>SupplierQuality[[#This Row],[Total Downtime Minutes]]/60</f>
        <v>47.466666666666669</v>
      </c>
      <c r="P400" s="4">
        <v>308</v>
      </c>
      <c r="Q400" s="4">
        <f>SupplierQuality[[#This Row],[Total Defect Qty]]*SupplierQuality[[#This Row],[Unit Price]]</f>
        <v>42633668</v>
      </c>
    </row>
    <row r="401" spans="1:17" x14ac:dyDescent="0.25">
      <c r="A401" s="1">
        <v>43158</v>
      </c>
      <c r="B401" s="5" t="str">
        <f>TEXT(SupplierQuality[[#This Row],[Date]],"mmm")</f>
        <v>Feb</v>
      </c>
      <c r="C401" s="5" t="str">
        <f>TEXT(SupplierQuality[[#This Row],[Date]],"yyyy")</f>
        <v>2018</v>
      </c>
      <c r="D401" s="2" t="s">
        <v>231</v>
      </c>
      <c r="E401" s="2" t="s">
        <v>98</v>
      </c>
      <c r="F401" s="2" t="s">
        <v>14</v>
      </c>
      <c r="G401">
        <v>123</v>
      </c>
      <c r="H401" s="2" t="str">
        <f>VLOOKUP(SupplierQuality[[#This Row],[MaterialID]],Table4[#All],2,0)</f>
        <v>Pump</v>
      </c>
      <c r="I401">
        <v>1</v>
      </c>
      <c r="J401" s="2" t="str">
        <f>_xlfn.XLOOKUP(SupplierQuality[[#This Row],[Defect Type ID]],Table5[ID],Table5[Defect Type],"Not found",0)</f>
        <v>No Impact</v>
      </c>
      <c r="K401">
        <v>84</v>
      </c>
      <c r="L401" s="2" t="str">
        <f>_xlfn.XLOOKUP(SupplierQuality[[#This Row],[DefectID]],Table2[ID],Table2[Defect],"Not found",0)</f>
        <v>Weak Walls</v>
      </c>
      <c r="M401" s="3">
        <v>665678</v>
      </c>
      <c r="N401" s="3">
        <v>2122</v>
      </c>
      <c r="O401" s="6">
        <f>SupplierQuality[[#This Row],[Total Downtime Minutes]]/60</f>
        <v>35.366666666666667</v>
      </c>
      <c r="P401" s="4">
        <v>286</v>
      </c>
      <c r="Q401" s="4">
        <f>SupplierQuality[[#This Row],[Total Defect Qty]]*SupplierQuality[[#This Row],[Unit Price]]</f>
        <v>190383908</v>
      </c>
    </row>
    <row r="402" spans="1:17" x14ac:dyDescent="0.25">
      <c r="A402" s="1">
        <v>43158</v>
      </c>
      <c r="B402" s="5" t="str">
        <f>TEXT(SupplierQuality[[#This Row],[Date]],"mmm")</f>
        <v>Feb</v>
      </c>
      <c r="C402" s="5" t="str">
        <f>TEXT(SupplierQuality[[#This Row],[Date]],"yyyy")</f>
        <v>2018</v>
      </c>
      <c r="D402" s="2" t="s">
        <v>309</v>
      </c>
      <c r="E402" s="2" t="s">
        <v>27</v>
      </c>
      <c r="F402" s="2" t="s">
        <v>24</v>
      </c>
      <c r="G402">
        <v>119</v>
      </c>
      <c r="H402" s="2" t="str">
        <f>VLOOKUP(SupplierQuality[[#This Row],[MaterialID]],Table4[#All],2,0)</f>
        <v>Batteries</v>
      </c>
      <c r="I402">
        <v>3</v>
      </c>
      <c r="J402" s="2" t="str">
        <f>_xlfn.XLOOKUP(SupplierQuality[[#This Row],[Defect Type ID]],Table5[ID],Table5[Defect Type],"Not found",0)</f>
        <v>Impact</v>
      </c>
      <c r="K402">
        <v>14</v>
      </c>
      <c r="L402" s="2" t="str">
        <f>_xlfn.XLOOKUP(SupplierQuality[[#This Row],[DefectID]],Table2[ID],Table2[Defect],"Not found",0)</f>
        <v>Gap Variation</v>
      </c>
      <c r="M402" s="3">
        <v>348047</v>
      </c>
      <c r="N402" s="3">
        <v>3481</v>
      </c>
      <c r="O402" s="6">
        <f>SupplierQuality[[#This Row],[Total Downtime Minutes]]/60</f>
        <v>58.016666666666666</v>
      </c>
      <c r="P402" s="4">
        <v>548</v>
      </c>
      <c r="Q402" s="4">
        <f>SupplierQuality[[#This Row],[Total Defect Qty]]*SupplierQuality[[#This Row],[Unit Price]]</f>
        <v>190729756</v>
      </c>
    </row>
    <row r="403" spans="1:17" x14ac:dyDescent="0.25">
      <c r="A403" s="1">
        <v>43158</v>
      </c>
      <c r="B403" s="5" t="str">
        <f>TEXT(SupplierQuality[[#This Row],[Date]],"mmm")</f>
        <v>Feb</v>
      </c>
      <c r="C403" s="5" t="str">
        <f>TEXT(SupplierQuality[[#This Row],[Date]],"yyyy")</f>
        <v>2018</v>
      </c>
      <c r="D403" s="2" t="s">
        <v>70</v>
      </c>
      <c r="E403" s="2" t="s">
        <v>16</v>
      </c>
      <c r="F403" s="2" t="s">
        <v>24</v>
      </c>
      <c r="G403">
        <v>125</v>
      </c>
      <c r="H403" s="2" t="str">
        <f>VLOOKUP(SupplierQuality[[#This Row],[MaterialID]],Table4[#All],2,0)</f>
        <v>Hardware</v>
      </c>
      <c r="I403">
        <v>3</v>
      </c>
      <c r="J403" s="2" t="str">
        <f>_xlfn.XLOOKUP(SupplierQuality[[#This Row],[Defect Type ID]],Table5[ID],Table5[Defect Type],"Not found",0)</f>
        <v>Impact</v>
      </c>
      <c r="K403">
        <v>214</v>
      </c>
      <c r="L403" s="2" t="str">
        <f>_xlfn.XLOOKUP(SupplierQuality[[#This Row],[DefectID]],Table2[ID],Table2[Defect],"Not found",0)</f>
        <v>Bad Insert</v>
      </c>
      <c r="M403" s="3">
        <v>16186</v>
      </c>
      <c r="N403" s="3">
        <v>2308</v>
      </c>
      <c r="O403" s="6">
        <f>SupplierQuality[[#This Row],[Total Downtime Minutes]]/60</f>
        <v>38.466666666666669</v>
      </c>
      <c r="P403" s="4">
        <v>333</v>
      </c>
      <c r="Q403" s="4">
        <f>SupplierQuality[[#This Row],[Total Defect Qty]]*SupplierQuality[[#This Row],[Unit Price]]</f>
        <v>5389938</v>
      </c>
    </row>
    <row r="404" spans="1:17" x14ac:dyDescent="0.25">
      <c r="A404" s="1">
        <v>43159</v>
      </c>
      <c r="B404" s="5" t="str">
        <f>TEXT(SupplierQuality[[#This Row],[Date]],"mmm")</f>
        <v>Feb</v>
      </c>
      <c r="C404" s="5" t="str">
        <f>TEXT(SupplierQuality[[#This Row],[Date]],"yyyy")</f>
        <v>2018</v>
      </c>
      <c r="D404" s="2" t="s">
        <v>336</v>
      </c>
      <c r="E404" s="2" t="s">
        <v>62</v>
      </c>
      <c r="F404" s="2" t="s">
        <v>14</v>
      </c>
      <c r="G404">
        <v>131</v>
      </c>
      <c r="H404" s="2" t="str">
        <f>VLOOKUP(SupplierQuality[[#This Row],[MaterialID]],Table4[#All],2,0)</f>
        <v>Valves</v>
      </c>
      <c r="I404">
        <v>3</v>
      </c>
      <c r="J404" s="2" t="str">
        <f>_xlfn.XLOOKUP(SupplierQuality[[#This Row],[Defect Type ID]],Table5[ID],Table5[Defect Type],"Not found",0)</f>
        <v>Impact</v>
      </c>
      <c r="K404">
        <v>96</v>
      </c>
      <c r="L404" s="2" t="str">
        <f>_xlfn.XLOOKUP(SupplierQuality[[#This Row],[DefectID]],Table2[ID],Table2[Defect],"Not found",0)</f>
        <v>Film Not Intact</v>
      </c>
      <c r="M404" s="3">
        <v>751982</v>
      </c>
      <c r="N404" s="3">
        <v>4681</v>
      </c>
      <c r="O404" s="6">
        <f>SupplierQuality[[#This Row],[Total Downtime Minutes]]/60</f>
        <v>78.016666666666666</v>
      </c>
      <c r="P404" s="4">
        <v>358</v>
      </c>
      <c r="Q404" s="4">
        <f>SupplierQuality[[#This Row],[Total Defect Qty]]*SupplierQuality[[#This Row],[Unit Price]]</f>
        <v>269209556</v>
      </c>
    </row>
    <row r="405" spans="1:17" x14ac:dyDescent="0.25">
      <c r="A405" s="1">
        <v>43159</v>
      </c>
      <c r="B405" s="5" t="str">
        <f>TEXT(SupplierQuality[[#This Row],[Date]],"mmm")</f>
        <v>Feb</v>
      </c>
      <c r="C405" s="5" t="str">
        <f>TEXT(SupplierQuality[[#This Row],[Date]],"yyyy")</f>
        <v>2018</v>
      </c>
      <c r="D405" s="2" t="s">
        <v>335</v>
      </c>
      <c r="E405" s="2" t="s">
        <v>62</v>
      </c>
      <c r="F405" s="2" t="s">
        <v>24</v>
      </c>
      <c r="G405">
        <v>121</v>
      </c>
      <c r="H405" s="2" t="str">
        <f>VLOOKUP(SupplierQuality[[#This Row],[MaterialID]],Table4[#All],2,0)</f>
        <v>Composites</v>
      </c>
      <c r="I405">
        <v>1</v>
      </c>
      <c r="J405" s="2" t="str">
        <f>_xlfn.XLOOKUP(SupplierQuality[[#This Row],[Defect Type ID]],Table5[ID],Table5[Defect Type],"Not found",0)</f>
        <v>No Impact</v>
      </c>
      <c r="K405">
        <v>242</v>
      </c>
      <c r="L405" s="2" t="str">
        <f>_xlfn.XLOOKUP(SupplierQuality[[#This Row],[DefectID]],Table2[ID],Table2[Defect],"Not found",0)</f>
        <v>Wrong Check</v>
      </c>
      <c r="M405" s="3">
        <v>711066</v>
      </c>
      <c r="N405" s="3">
        <v>1845</v>
      </c>
      <c r="O405" s="6">
        <f>SupplierQuality[[#This Row],[Total Downtime Minutes]]/60</f>
        <v>30.75</v>
      </c>
      <c r="P405" s="4">
        <v>678</v>
      </c>
      <c r="Q405" s="4">
        <f>SupplierQuality[[#This Row],[Total Defect Qty]]*SupplierQuality[[#This Row],[Unit Price]]</f>
        <v>482102748</v>
      </c>
    </row>
    <row r="406" spans="1:17" x14ac:dyDescent="0.25">
      <c r="A406" s="1">
        <v>43159</v>
      </c>
      <c r="B406" s="5" t="str">
        <f>TEXT(SupplierQuality[[#This Row],[Date]],"mmm")</f>
        <v>Feb</v>
      </c>
      <c r="C406" s="5" t="str">
        <f>TEXT(SupplierQuality[[#This Row],[Date]],"yyyy")</f>
        <v>2018</v>
      </c>
      <c r="D406" s="2" t="s">
        <v>167</v>
      </c>
      <c r="E406" s="2" t="s">
        <v>119</v>
      </c>
      <c r="F406" s="2" t="s">
        <v>14</v>
      </c>
      <c r="G406">
        <v>121</v>
      </c>
      <c r="H406" s="2" t="str">
        <f>VLOOKUP(SupplierQuality[[#This Row],[MaterialID]],Table4[#All],2,0)</f>
        <v>Composites</v>
      </c>
      <c r="I406">
        <v>2</v>
      </c>
      <c r="J406" s="2" t="str">
        <f>_xlfn.XLOOKUP(SupplierQuality[[#This Row],[Defect Type ID]],Table5[ID],Table5[Defect Type],"Not found",0)</f>
        <v>Rejected</v>
      </c>
      <c r="K406">
        <v>54</v>
      </c>
      <c r="L406" s="2" t="str">
        <f>_xlfn.XLOOKUP(SupplierQuality[[#This Row],[DefectID]],Table2[ID],Table2[Defect],"Not found",0)</f>
        <v>Sealed Together Internally</v>
      </c>
      <c r="M406" s="3">
        <v>430632</v>
      </c>
      <c r="N406" s="3">
        <v>3457</v>
      </c>
      <c r="O406" s="6">
        <f>SupplierQuality[[#This Row],[Total Downtime Minutes]]/60</f>
        <v>57.616666666666667</v>
      </c>
      <c r="P406" s="4">
        <v>651</v>
      </c>
      <c r="Q406" s="4">
        <f>SupplierQuality[[#This Row],[Total Defect Qty]]*SupplierQuality[[#This Row],[Unit Price]]</f>
        <v>280341432</v>
      </c>
    </row>
    <row r="407" spans="1:17" x14ac:dyDescent="0.25">
      <c r="A407" s="1">
        <v>43159</v>
      </c>
      <c r="B407" s="5" t="str">
        <f>TEXT(SupplierQuality[[#This Row],[Date]],"mmm")</f>
        <v>Feb</v>
      </c>
      <c r="C407" s="5" t="str">
        <f>TEXT(SupplierQuality[[#This Row],[Date]],"yyyy")</f>
        <v>2018</v>
      </c>
      <c r="D407" s="2" t="s">
        <v>230</v>
      </c>
      <c r="E407" s="2" t="s">
        <v>107</v>
      </c>
      <c r="F407" s="2" t="s">
        <v>24</v>
      </c>
      <c r="G407">
        <v>112</v>
      </c>
      <c r="H407" s="2" t="str">
        <f>VLOOKUP(SupplierQuality[[#This Row],[MaterialID]],Table4[#All],2,0)</f>
        <v>Glass</v>
      </c>
      <c r="I407">
        <v>3</v>
      </c>
      <c r="J407" s="2" t="str">
        <f>_xlfn.XLOOKUP(SupplierQuality[[#This Row],[Defect Type ID]],Table5[ID],Table5[Defect Type],"Not found",0)</f>
        <v>Impact</v>
      </c>
      <c r="K407">
        <v>125</v>
      </c>
      <c r="L407" s="2" t="str">
        <f>_xlfn.XLOOKUP(SupplierQuality[[#This Row],[DefectID]],Table2[ID],Table2[Defect],"Not found",0)</f>
        <v>Dimensions Wrong</v>
      </c>
      <c r="M407" s="3">
        <v>427354</v>
      </c>
      <c r="N407" s="3">
        <v>2908</v>
      </c>
      <c r="O407" s="6">
        <f>SupplierQuality[[#This Row],[Total Downtime Minutes]]/60</f>
        <v>48.466666666666669</v>
      </c>
      <c r="P407" s="4">
        <v>390</v>
      </c>
      <c r="Q407" s="4">
        <f>SupplierQuality[[#This Row],[Total Defect Qty]]*SupplierQuality[[#This Row],[Unit Price]]</f>
        <v>166668060</v>
      </c>
    </row>
    <row r="408" spans="1:17" x14ac:dyDescent="0.25">
      <c r="A408" s="1">
        <v>43159</v>
      </c>
      <c r="B408" s="5" t="str">
        <f>TEXT(SupplierQuality[[#This Row],[Date]],"mmm")</f>
        <v>Feb</v>
      </c>
      <c r="C408" s="5" t="str">
        <f>TEXT(SupplierQuality[[#This Row],[Date]],"yyyy")</f>
        <v>2018</v>
      </c>
      <c r="D408" s="2" t="s">
        <v>204</v>
      </c>
      <c r="E408" s="2" t="s">
        <v>16</v>
      </c>
      <c r="F408" s="2" t="s">
        <v>14</v>
      </c>
      <c r="G408">
        <v>130</v>
      </c>
      <c r="H408" s="2" t="str">
        <f>VLOOKUP(SupplierQuality[[#This Row],[MaterialID]],Table4[#All],2,0)</f>
        <v>Packaging</v>
      </c>
      <c r="I408">
        <v>1</v>
      </c>
      <c r="J408" s="2" t="str">
        <f>_xlfn.XLOOKUP(SupplierQuality[[#This Row],[Defect Type ID]],Table5[ID],Table5[Defect Type],"Not found",0)</f>
        <v>No Impact</v>
      </c>
      <c r="K408">
        <v>115</v>
      </c>
      <c r="L408" s="2" t="str">
        <f>_xlfn.XLOOKUP(SupplierQuality[[#This Row],[DefectID]],Table2[ID],Table2[Defect],"Not found",0)</f>
        <v>Roll Tension</v>
      </c>
      <c r="M408" s="3">
        <v>413489</v>
      </c>
      <c r="N408" s="3">
        <v>2651</v>
      </c>
      <c r="O408" s="6">
        <f>SupplierQuality[[#This Row],[Total Downtime Minutes]]/60</f>
        <v>44.18333333333333</v>
      </c>
      <c r="P408" s="4">
        <v>647</v>
      </c>
      <c r="Q408" s="4">
        <f>SupplierQuality[[#This Row],[Total Defect Qty]]*SupplierQuality[[#This Row],[Unit Price]]</f>
        <v>267527383</v>
      </c>
    </row>
    <row r="409" spans="1:17" x14ac:dyDescent="0.25">
      <c r="A409" s="1">
        <v>43159</v>
      </c>
      <c r="B409" s="5" t="str">
        <f>TEXT(SupplierQuality[[#This Row],[Date]],"mmm")</f>
        <v>Feb</v>
      </c>
      <c r="C409" s="5" t="str">
        <f>TEXT(SupplierQuality[[#This Row],[Date]],"yyyy")</f>
        <v>2018</v>
      </c>
      <c r="D409" s="2" t="s">
        <v>160</v>
      </c>
      <c r="E409" s="2" t="s">
        <v>104</v>
      </c>
      <c r="F409" s="2" t="s">
        <v>24</v>
      </c>
      <c r="G409">
        <v>116</v>
      </c>
      <c r="H409" s="2" t="str">
        <f>VLOOKUP(SupplierQuality[[#This Row],[MaterialID]],Table4[#All],2,0)</f>
        <v>Molds</v>
      </c>
      <c r="I409">
        <v>1</v>
      </c>
      <c r="J409" s="2" t="str">
        <f>_xlfn.XLOOKUP(SupplierQuality[[#This Row],[Defect Type ID]],Table5[ID],Table5[Defect Type],"Not found",0)</f>
        <v>No Impact</v>
      </c>
      <c r="K409">
        <v>231</v>
      </c>
      <c r="L409" s="2" t="str">
        <f>_xlfn.XLOOKUP(SupplierQuality[[#This Row],[DefectID]],Table2[ID],Table2[Defect],"Not found",0)</f>
        <v>Wrong Bands</v>
      </c>
      <c r="M409" s="3">
        <v>352724</v>
      </c>
      <c r="N409" s="3">
        <v>1867</v>
      </c>
      <c r="O409" s="6">
        <f>SupplierQuality[[#This Row],[Total Downtime Minutes]]/60</f>
        <v>31.116666666666667</v>
      </c>
      <c r="P409" s="4">
        <v>371</v>
      </c>
      <c r="Q409" s="4">
        <f>SupplierQuality[[#This Row],[Total Defect Qty]]*SupplierQuality[[#This Row],[Unit Price]]</f>
        <v>130860604</v>
      </c>
    </row>
    <row r="410" spans="1:17" x14ac:dyDescent="0.25">
      <c r="A410" s="1">
        <v>43159</v>
      </c>
      <c r="B410" s="5" t="str">
        <f>TEXT(SupplierQuality[[#This Row],[Date]],"mmm")</f>
        <v>Feb</v>
      </c>
      <c r="C410" s="5" t="str">
        <f>TEXT(SupplierQuality[[#This Row],[Date]],"yyyy")</f>
        <v>2018</v>
      </c>
      <c r="D410" s="2" t="s">
        <v>358</v>
      </c>
      <c r="E410" s="2" t="s">
        <v>45</v>
      </c>
      <c r="F410" s="2" t="s">
        <v>24</v>
      </c>
      <c r="G410">
        <v>131</v>
      </c>
      <c r="H410" s="2" t="str">
        <f>VLOOKUP(SupplierQuality[[#This Row],[MaterialID]],Table4[#All],2,0)</f>
        <v>Valves</v>
      </c>
      <c r="I410">
        <v>1</v>
      </c>
      <c r="J410" s="2" t="str">
        <f>_xlfn.XLOOKUP(SupplierQuality[[#This Row],[Defect Type ID]],Table5[ID],Table5[Defect Type],"Not found",0)</f>
        <v>No Impact</v>
      </c>
      <c r="K410">
        <v>210</v>
      </c>
      <c r="L410" s="2" t="str">
        <f>_xlfn.XLOOKUP(SupplierQuality[[#This Row],[DefectID]],Table2[ID],Table2[Defect],"Not found",0)</f>
        <v>Overlapping Seam</v>
      </c>
      <c r="M410" s="3">
        <v>256046</v>
      </c>
      <c r="N410" s="3">
        <v>4947</v>
      </c>
      <c r="O410" s="6">
        <f>SupplierQuality[[#This Row],[Total Downtime Minutes]]/60</f>
        <v>82.45</v>
      </c>
      <c r="P410" s="4">
        <v>616</v>
      </c>
      <c r="Q410" s="4">
        <f>SupplierQuality[[#This Row],[Total Defect Qty]]*SupplierQuality[[#This Row],[Unit Price]]</f>
        <v>157724336</v>
      </c>
    </row>
    <row r="411" spans="1:17" x14ac:dyDescent="0.25">
      <c r="A411" s="1">
        <v>43160</v>
      </c>
      <c r="B411" s="5" t="str">
        <f>TEXT(SupplierQuality[[#This Row],[Date]],"mmm")</f>
        <v>Mar</v>
      </c>
      <c r="C411" s="5" t="str">
        <f>TEXT(SupplierQuality[[#This Row],[Date]],"yyyy")</f>
        <v>2018</v>
      </c>
      <c r="D411" s="2" t="s">
        <v>185</v>
      </c>
      <c r="E411" s="2" t="s">
        <v>32</v>
      </c>
      <c r="F411" s="2" t="s">
        <v>17</v>
      </c>
      <c r="G411">
        <v>113</v>
      </c>
      <c r="H411" s="2" t="str">
        <f>VLOOKUP(SupplierQuality[[#This Row],[MaterialID]],Table4[#All],2,0)</f>
        <v>Raw Materials</v>
      </c>
      <c r="I411">
        <v>2</v>
      </c>
      <c r="J411" s="2" t="str">
        <f>_xlfn.XLOOKUP(SupplierQuality[[#This Row],[Defect Type ID]],Table5[ID],Table5[Defect Type],"Not found",0)</f>
        <v>Rejected</v>
      </c>
      <c r="K411">
        <v>64</v>
      </c>
      <c r="L411" s="2" t="str">
        <f>_xlfn.XLOOKUP(SupplierQuality[[#This Row],[DefectID]],Table2[ID],Table2[Defect],"Not found",0)</f>
        <v>Cut Box</v>
      </c>
      <c r="M411" s="3">
        <v>963573</v>
      </c>
      <c r="N411" s="3">
        <v>4945</v>
      </c>
      <c r="O411" s="6">
        <f>SupplierQuality[[#This Row],[Total Downtime Minutes]]/60</f>
        <v>82.416666666666671</v>
      </c>
      <c r="P411" s="4">
        <v>687</v>
      </c>
      <c r="Q411" s="4">
        <f>SupplierQuality[[#This Row],[Total Defect Qty]]*SupplierQuality[[#This Row],[Unit Price]]</f>
        <v>661974651</v>
      </c>
    </row>
    <row r="412" spans="1:17" x14ac:dyDescent="0.25">
      <c r="A412" s="1">
        <v>43160</v>
      </c>
      <c r="B412" s="5" t="str">
        <f>TEXT(SupplierQuality[[#This Row],[Date]],"mmm")</f>
        <v>Mar</v>
      </c>
      <c r="C412" s="5" t="str">
        <f>TEXT(SupplierQuality[[#This Row],[Date]],"yyyy")</f>
        <v>2018</v>
      </c>
      <c r="D412" s="2" t="s">
        <v>113</v>
      </c>
      <c r="E412" s="2" t="s">
        <v>107</v>
      </c>
      <c r="F412" s="2" t="s">
        <v>14</v>
      </c>
      <c r="G412">
        <v>122</v>
      </c>
      <c r="H412" s="2" t="str">
        <f>VLOOKUP(SupplierQuality[[#This Row],[MaterialID]],Table4[#All],2,0)</f>
        <v>Electrolytes</v>
      </c>
      <c r="I412">
        <v>1</v>
      </c>
      <c r="J412" s="2" t="str">
        <f>_xlfn.XLOOKUP(SupplierQuality[[#This Row],[Defect Type ID]],Table5[ID],Table5[Defect Type],"Not found",0)</f>
        <v>No Impact</v>
      </c>
      <c r="K412">
        <v>57</v>
      </c>
      <c r="L412" s="2" t="str">
        <f>_xlfn.XLOOKUP(SupplierQuality[[#This Row],[DefectID]],Table2[ID],Table2[Defect],"Not found",0)</f>
        <v>Incorrect Labeling</v>
      </c>
      <c r="M412" s="3">
        <v>963115</v>
      </c>
      <c r="N412" s="3">
        <v>1241</v>
      </c>
      <c r="O412" s="6">
        <f>SupplierQuality[[#This Row],[Total Downtime Minutes]]/60</f>
        <v>20.683333333333334</v>
      </c>
      <c r="P412" s="4">
        <v>413</v>
      </c>
      <c r="Q412" s="4">
        <f>SupplierQuality[[#This Row],[Total Defect Qty]]*SupplierQuality[[#This Row],[Unit Price]]</f>
        <v>397766495</v>
      </c>
    </row>
    <row r="413" spans="1:17" x14ac:dyDescent="0.25">
      <c r="A413" s="1">
        <v>43160</v>
      </c>
      <c r="B413" s="5" t="str">
        <f>TEXT(SupplierQuality[[#This Row],[Date]],"mmm")</f>
        <v>Mar</v>
      </c>
      <c r="C413" s="5" t="str">
        <f>TEXT(SupplierQuality[[#This Row],[Date]],"yyyy")</f>
        <v>2018</v>
      </c>
      <c r="D413" s="2" t="s">
        <v>329</v>
      </c>
      <c r="E413" s="2" t="s">
        <v>41</v>
      </c>
      <c r="F413" s="2" t="s">
        <v>14</v>
      </c>
      <c r="G413">
        <v>121</v>
      </c>
      <c r="H413" s="2" t="str">
        <f>VLOOKUP(SupplierQuality[[#This Row],[MaterialID]],Table4[#All],2,0)</f>
        <v>Composites</v>
      </c>
      <c r="I413">
        <v>2</v>
      </c>
      <c r="J413" s="2" t="str">
        <f>_xlfn.XLOOKUP(SupplierQuality[[#This Row],[Defect Type ID]],Table5[ID],Table5[Defect Type],"Not found",0)</f>
        <v>Rejected</v>
      </c>
      <c r="K413">
        <v>152</v>
      </c>
      <c r="L413" s="2" t="str">
        <f>_xlfn.XLOOKUP(SupplierQuality[[#This Row],[DefectID]],Table2[ID],Table2[Defect],"Not found",0)</f>
        <v>Component Failure</v>
      </c>
      <c r="M413" s="3">
        <v>961697</v>
      </c>
      <c r="N413" s="3">
        <v>2016</v>
      </c>
      <c r="O413" s="6">
        <f>SupplierQuality[[#This Row],[Total Downtime Minutes]]/60</f>
        <v>33.6</v>
      </c>
      <c r="P413" s="4">
        <v>349</v>
      </c>
      <c r="Q413" s="4">
        <f>SupplierQuality[[#This Row],[Total Defect Qty]]*SupplierQuality[[#This Row],[Unit Price]]</f>
        <v>335632253</v>
      </c>
    </row>
    <row r="414" spans="1:17" x14ac:dyDescent="0.25">
      <c r="A414" s="1">
        <v>43160</v>
      </c>
      <c r="B414" s="5" t="str">
        <f>TEXT(SupplierQuality[[#This Row],[Date]],"mmm")</f>
        <v>Mar</v>
      </c>
      <c r="C414" s="5" t="str">
        <f>TEXT(SupplierQuality[[#This Row],[Date]],"yyyy")</f>
        <v>2018</v>
      </c>
      <c r="D414" s="2" t="s">
        <v>333</v>
      </c>
      <c r="E414" s="2" t="s">
        <v>34</v>
      </c>
      <c r="F414" s="2" t="s">
        <v>17</v>
      </c>
      <c r="G414">
        <v>124</v>
      </c>
      <c r="H414" s="2" t="str">
        <f>VLOOKUP(SupplierQuality[[#This Row],[MaterialID]],Table4[#All],2,0)</f>
        <v>Drives</v>
      </c>
      <c r="I414">
        <v>1</v>
      </c>
      <c r="J414" s="2" t="str">
        <f>_xlfn.XLOOKUP(SupplierQuality[[#This Row],[Defect Type ID]],Table5[ID],Table5[Defect Type],"Not found",0)</f>
        <v>No Impact</v>
      </c>
      <c r="K414">
        <v>209</v>
      </c>
      <c r="L414" s="2" t="str">
        <f>_xlfn.XLOOKUP(SupplierQuality[[#This Row],[DefectID]],Table2[ID],Table2[Defect],"Not found",0)</f>
        <v>Print Off Center</v>
      </c>
      <c r="M414" s="3">
        <v>936142</v>
      </c>
      <c r="N414" s="3">
        <v>2198</v>
      </c>
      <c r="O414" s="6">
        <f>SupplierQuality[[#This Row],[Total Downtime Minutes]]/60</f>
        <v>36.633333333333333</v>
      </c>
      <c r="P414" s="4">
        <v>420</v>
      </c>
      <c r="Q414" s="4">
        <f>SupplierQuality[[#This Row],[Total Defect Qty]]*SupplierQuality[[#This Row],[Unit Price]]</f>
        <v>393179640</v>
      </c>
    </row>
    <row r="415" spans="1:17" x14ac:dyDescent="0.25">
      <c r="A415" s="1">
        <v>43160</v>
      </c>
      <c r="B415" s="5" t="str">
        <f>TEXT(SupplierQuality[[#This Row],[Date]],"mmm")</f>
        <v>Mar</v>
      </c>
      <c r="C415" s="5" t="str">
        <f>TEXT(SupplierQuality[[#This Row],[Date]],"yyyy")</f>
        <v>2018</v>
      </c>
      <c r="D415" s="2" t="s">
        <v>139</v>
      </c>
      <c r="E415" s="2" t="s">
        <v>104</v>
      </c>
      <c r="F415" s="2" t="s">
        <v>42</v>
      </c>
      <c r="G415">
        <v>116</v>
      </c>
      <c r="H415" s="2" t="str">
        <f>VLOOKUP(SupplierQuality[[#This Row],[MaterialID]],Table4[#All],2,0)</f>
        <v>Molds</v>
      </c>
      <c r="I415">
        <v>1</v>
      </c>
      <c r="J415" s="2" t="str">
        <f>_xlfn.XLOOKUP(SupplierQuality[[#This Row],[Defect Type ID]],Table5[ID],Table5[Defect Type],"Not found",0)</f>
        <v>No Impact</v>
      </c>
      <c r="K415">
        <v>91</v>
      </c>
      <c r="L415" s="2" t="str">
        <f>_xlfn.XLOOKUP(SupplierQuality[[#This Row],[DefectID]],Table2[ID],Table2[Defect],"Not found",0)</f>
        <v>Contamination</v>
      </c>
      <c r="M415" s="3">
        <v>909051</v>
      </c>
      <c r="N415" s="3">
        <v>982</v>
      </c>
      <c r="O415" s="6">
        <f>SupplierQuality[[#This Row],[Total Downtime Minutes]]/60</f>
        <v>16.366666666666667</v>
      </c>
      <c r="P415" s="4">
        <v>443</v>
      </c>
      <c r="Q415" s="4">
        <f>SupplierQuality[[#This Row],[Total Defect Qty]]*SupplierQuality[[#This Row],[Unit Price]]</f>
        <v>402709593</v>
      </c>
    </row>
    <row r="416" spans="1:17" x14ac:dyDescent="0.25">
      <c r="A416" s="1">
        <v>43160</v>
      </c>
      <c r="B416" s="5" t="str">
        <f>TEXT(SupplierQuality[[#This Row],[Date]],"mmm")</f>
        <v>Mar</v>
      </c>
      <c r="C416" s="5" t="str">
        <f>TEXT(SupplierQuality[[#This Row],[Date]],"yyyy")</f>
        <v>2018</v>
      </c>
      <c r="D416" s="2" t="s">
        <v>157</v>
      </c>
      <c r="E416" s="2" t="s">
        <v>23</v>
      </c>
      <c r="F416" s="2" t="s">
        <v>14</v>
      </c>
      <c r="G416">
        <v>128</v>
      </c>
      <c r="H416" s="2" t="str">
        <f>VLOOKUP(SupplierQuality[[#This Row],[MaterialID]],Table4[#All],2,0)</f>
        <v>Tape</v>
      </c>
      <c r="I416">
        <v>1</v>
      </c>
      <c r="J416" s="2" t="str">
        <f>_xlfn.XLOOKUP(SupplierQuality[[#This Row],[Defect Type ID]],Table5[ID],Table5[Defect Type],"Not found",0)</f>
        <v>No Impact</v>
      </c>
      <c r="K416">
        <v>211</v>
      </c>
      <c r="L416" s="2" t="str">
        <f>_xlfn.XLOOKUP(SupplierQuality[[#This Row],[DefectID]],Table2[ID],Table2[Defect],"Not found",0)</f>
        <v>Poor Seam</v>
      </c>
      <c r="M416" s="3">
        <v>908568</v>
      </c>
      <c r="N416" s="3">
        <v>1242</v>
      </c>
      <c r="O416" s="6">
        <f>SupplierQuality[[#This Row],[Total Downtime Minutes]]/60</f>
        <v>20.7</v>
      </c>
      <c r="P416" s="4">
        <v>565</v>
      </c>
      <c r="Q416" s="4">
        <f>SupplierQuality[[#This Row],[Total Defect Qty]]*SupplierQuality[[#This Row],[Unit Price]]</f>
        <v>513340920</v>
      </c>
    </row>
    <row r="417" spans="1:17" x14ac:dyDescent="0.25">
      <c r="A417" s="1">
        <v>43160</v>
      </c>
      <c r="B417" s="5" t="str">
        <f>TEXT(SupplierQuality[[#This Row],[Date]],"mmm")</f>
        <v>Mar</v>
      </c>
      <c r="C417" s="5" t="str">
        <f>TEXT(SupplierQuality[[#This Row],[Date]],"yyyy")</f>
        <v>2018</v>
      </c>
      <c r="D417" s="2" t="s">
        <v>48</v>
      </c>
      <c r="E417" s="2" t="s">
        <v>32</v>
      </c>
      <c r="F417" s="2" t="s">
        <v>14</v>
      </c>
      <c r="G417">
        <v>120</v>
      </c>
      <c r="H417" s="2" t="str">
        <f>VLOOKUP(SupplierQuality[[#This Row],[MaterialID]],Table4[#All],2,0)</f>
        <v>Film</v>
      </c>
      <c r="I417">
        <v>2</v>
      </c>
      <c r="J417" s="2" t="str">
        <f>_xlfn.XLOOKUP(SupplierQuality[[#This Row],[Defect Type ID]],Table5[ID],Table5[Defect Type],"Not found",0)</f>
        <v>Rejected</v>
      </c>
      <c r="K417">
        <v>153</v>
      </c>
      <c r="L417" s="2" t="str">
        <f>_xlfn.XLOOKUP(SupplierQuality[[#This Row],[DefectID]],Table2[ID],Table2[Defect],"Not found",0)</f>
        <v>Over/Under Fill</v>
      </c>
      <c r="M417" s="3">
        <v>873676</v>
      </c>
      <c r="N417" s="3">
        <v>3331</v>
      </c>
      <c r="O417" s="6">
        <f>SupplierQuality[[#This Row],[Total Downtime Minutes]]/60</f>
        <v>55.516666666666666</v>
      </c>
      <c r="P417" s="4">
        <v>514</v>
      </c>
      <c r="Q417" s="4">
        <f>SupplierQuality[[#This Row],[Total Defect Qty]]*SupplierQuality[[#This Row],[Unit Price]]</f>
        <v>449069464</v>
      </c>
    </row>
    <row r="418" spans="1:17" x14ac:dyDescent="0.25">
      <c r="A418" s="1">
        <v>43160</v>
      </c>
      <c r="B418" s="5" t="str">
        <f>TEXT(SupplierQuality[[#This Row],[Date]],"mmm")</f>
        <v>Mar</v>
      </c>
      <c r="C418" s="5" t="str">
        <f>TEXT(SupplierQuality[[#This Row],[Date]],"yyyy")</f>
        <v>2018</v>
      </c>
      <c r="D418" s="2" t="s">
        <v>252</v>
      </c>
      <c r="E418" s="2" t="s">
        <v>49</v>
      </c>
      <c r="F418" s="2" t="s">
        <v>24</v>
      </c>
      <c r="G418">
        <v>112</v>
      </c>
      <c r="H418" s="2" t="str">
        <f>VLOOKUP(SupplierQuality[[#This Row],[MaterialID]],Table4[#All],2,0)</f>
        <v>Glass</v>
      </c>
      <c r="I418">
        <v>1</v>
      </c>
      <c r="J418" s="2" t="str">
        <f>_xlfn.XLOOKUP(SupplierQuality[[#This Row],[Defect Type ID]],Table5[ID],Table5[Defect Type],"Not found",0)</f>
        <v>No Impact</v>
      </c>
      <c r="K418">
        <v>63</v>
      </c>
      <c r="L418" s="2" t="str">
        <f>_xlfn.XLOOKUP(SupplierQuality[[#This Row],[DefectID]],Table2[ID],Table2[Defect],"Not found",0)</f>
        <v>Bad Finish</v>
      </c>
      <c r="M418" s="3">
        <v>846653</v>
      </c>
      <c r="N418" s="3">
        <v>280</v>
      </c>
      <c r="O418" s="6">
        <f>SupplierQuality[[#This Row],[Total Downtime Minutes]]/60</f>
        <v>4.666666666666667</v>
      </c>
      <c r="P418" s="4">
        <v>369</v>
      </c>
      <c r="Q418" s="4">
        <f>SupplierQuality[[#This Row],[Total Defect Qty]]*SupplierQuality[[#This Row],[Unit Price]]</f>
        <v>312414957</v>
      </c>
    </row>
    <row r="419" spans="1:17" x14ac:dyDescent="0.25">
      <c r="A419" s="1">
        <v>43160</v>
      </c>
      <c r="B419" s="5" t="str">
        <f>TEXT(SupplierQuality[[#This Row],[Date]],"mmm")</f>
        <v>Mar</v>
      </c>
      <c r="C419" s="5" t="str">
        <f>TEXT(SupplierQuality[[#This Row],[Date]],"yyyy")</f>
        <v>2018</v>
      </c>
      <c r="D419" s="2" t="s">
        <v>328</v>
      </c>
      <c r="E419" s="2" t="s">
        <v>58</v>
      </c>
      <c r="F419" s="2" t="s">
        <v>14</v>
      </c>
      <c r="G419">
        <v>124</v>
      </c>
      <c r="H419" s="2" t="str">
        <f>VLOOKUP(SupplierQuality[[#This Row],[MaterialID]],Table4[#All],2,0)</f>
        <v>Drives</v>
      </c>
      <c r="I419">
        <v>3</v>
      </c>
      <c r="J419" s="2" t="str">
        <f>_xlfn.XLOOKUP(SupplierQuality[[#This Row],[Defect Type ID]],Table5[ID],Table5[Defect Type],"Not found",0)</f>
        <v>Impact</v>
      </c>
      <c r="K419">
        <v>165</v>
      </c>
      <c r="L419" s="2" t="str">
        <f>_xlfn.XLOOKUP(SupplierQuality[[#This Row],[DefectID]],Table2[ID],Table2[Defect],"Not found",0)</f>
        <v>Material Separation</v>
      </c>
      <c r="M419" s="3">
        <v>829788</v>
      </c>
      <c r="N419" s="3">
        <v>2395</v>
      </c>
      <c r="O419" s="6">
        <f>SupplierQuality[[#This Row],[Total Downtime Minutes]]/60</f>
        <v>39.916666666666664</v>
      </c>
      <c r="P419" s="4">
        <v>537</v>
      </c>
      <c r="Q419" s="4">
        <f>SupplierQuality[[#This Row],[Total Defect Qty]]*SupplierQuality[[#This Row],[Unit Price]]</f>
        <v>445596156</v>
      </c>
    </row>
    <row r="420" spans="1:17" x14ac:dyDescent="0.25">
      <c r="A420" s="1">
        <v>43160</v>
      </c>
      <c r="B420" s="5" t="str">
        <f>TEXT(SupplierQuality[[#This Row],[Date]],"mmm")</f>
        <v>Mar</v>
      </c>
      <c r="C420" s="5" t="str">
        <f>TEXT(SupplierQuality[[#This Row],[Date]],"yyyy")</f>
        <v>2018</v>
      </c>
      <c r="D420" s="2" t="s">
        <v>63</v>
      </c>
      <c r="E420" s="2" t="s">
        <v>11</v>
      </c>
      <c r="F420" s="2" t="s">
        <v>17</v>
      </c>
      <c r="G420">
        <v>127</v>
      </c>
      <c r="H420" s="2" t="str">
        <f>VLOOKUP(SupplierQuality[[#This Row],[MaterialID]],Table4[#All],2,0)</f>
        <v>Crates</v>
      </c>
      <c r="I420">
        <v>1</v>
      </c>
      <c r="J420" s="2" t="str">
        <f>_xlfn.XLOOKUP(SupplierQuality[[#This Row],[Defect Type ID]],Table5[ID],Table5[Defect Type],"Not found",0)</f>
        <v>No Impact</v>
      </c>
      <c r="K420">
        <v>224</v>
      </c>
      <c r="L420" s="2" t="str">
        <f>_xlfn.XLOOKUP(SupplierQuality[[#This Row],[DefectID]],Table2[ID],Table2[Defect],"Not found",0)</f>
        <v>Excessive Glue</v>
      </c>
      <c r="M420" s="3">
        <v>786643</v>
      </c>
      <c r="N420" s="3">
        <v>2067</v>
      </c>
      <c r="O420" s="6">
        <f>SupplierQuality[[#This Row],[Total Downtime Minutes]]/60</f>
        <v>34.450000000000003</v>
      </c>
      <c r="P420" s="4">
        <v>418</v>
      </c>
      <c r="Q420" s="4">
        <f>SupplierQuality[[#This Row],[Total Defect Qty]]*SupplierQuality[[#This Row],[Unit Price]]</f>
        <v>328816774</v>
      </c>
    </row>
    <row r="421" spans="1:17" x14ac:dyDescent="0.25">
      <c r="A421" s="1">
        <v>43160</v>
      </c>
      <c r="B421" s="5" t="str">
        <f>TEXT(SupplierQuality[[#This Row],[Date]],"mmm")</f>
        <v>Mar</v>
      </c>
      <c r="C421" s="5" t="str">
        <f>TEXT(SupplierQuality[[#This Row],[Date]],"yyyy")</f>
        <v>2018</v>
      </c>
      <c r="D421" s="2" t="s">
        <v>103</v>
      </c>
      <c r="E421" s="2" t="s">
        <v>16</v>
      </c>
      <c r="F421" s="2" t="s">
        <v>14</v>
      </c>
      <c r="G421">
        <v>124</v>
      </c>
      <c r="H421" s="2" t="str">
        <f>VLOOKUP(SupplierQuality[[#This Row],[MaterialID]],Table4[#All],2,0)</f>
        <v>Drives</v>
      </c>
      <c r="I421">
        <v>1</v>
      </c>
      <c r="J421" s="2" t="str">
        <f>_xlfn.XLOOKUP(SupplierQuality[[#This Row],[Defect Type ID]],Table5[ID],Table5[Defect Type],"Not found",0)</f>
        <v>No Impact</v>
      </c>
      <c r="K421">
        <v>163</v>
      </c>
      <c r="L421" s="2" t="str">
        <f>_xlfn.XLOOKUP(SupplierQuality[[#This Row],[DefectID]],Table2[ID],Table2[Defect],"Not found",0)</f>
        <v>Bubbling</v>
      </c>
      <c r="M421" s="3">
        <v>785698</v>
      </c>
      <c r="N421" s="3">
        <v>1646</v>
      </c>
      <c r="O421" s="6">
        <f>SupplierQuality[[#This Row],[Total Downtime Minutes]]/60</f>
        <v>27.433333333333334</v>
      </c>
      <c r="P421" s="4">
        <v>685</v>
      </c>
      <c r="Q421" s="4">
        <f>SupplierQuality[[#This Row],[Total Defect Qty]]*SupplierQuality[[#This Row],[Unit Price]]</f>
        <v>538203130</v>
      </c>
    </row>
    <row r="422" spans="1:17" x14ac:dyDescent="0.25">
      <c r="A422" s="1">
        <v>43160</v>
      </c>
      <c r="B422" s="5" t="str">
        <f>TEXT(SupplierQuality[[#This Row],[Date]],"mmm")</f>
        <v>Mar</v>
      </c>
      <c r="C422" s="5" t="str">
        <f>TEXT(SupplierQuality[[#This Row],[Date]],"yyyy")</f>
        <v>2018</v>
      </c>
      <c r="D422" s="2" t="s">
        <v>29</v>
      </c>
      <c r="E422" s="2" t="s">
        <v>60</v>
      </c>
      <c r="F422" s="2" t="s">
        <v>14</v>
      </c>
      <c r="G422">
        <v>118</v>
      </c>
      <c r="H422" s="2" t="str">
        <f>VLOOKUP(SupplierQuality[[#This Row],[MaterialID]],Table4[#All],2,0)</f>
        <v>Corrugate</v>
      </c>
      <c r="I422">
        <v>3</v>
      </c>
      <c r="J422" s="2" t="str">
        <f>_xlfn.XLOOKUP(SupplierQuality[[#This Row],[Defect Type ID]],Table5[ID],Table5[Defect Type],"Not found",0)</f>
        <v>Impact</v>
      </c>
      <c r="K422">
        <v>45</v>
      </c>
      <c r="L422" s="2" t="str">
        <f>_xlfn.XLOOKUP(SupplierQuality[[#This Row],[DefectID]],Table2[ID],Table2[Defect],"Not found",0)</f>
        <v>Short Walls</v>
      </c>
      <c r="M422" s="3">
        <v>761135</v>
      </c>
      <c r="N422" s="3">
        <v>2948</v>
      </c>
      <c r="O422" s="6">
        <f>SupplierQuality[[#This Row],[Total Downtime Minutes]]/60</f>
        <v>49.133333333333333</v>
      </c>
      <c r="P422" s="4">
        <v>657</v>
      </c>
      <c r="Q422" s="4">
        <f>SupplierQuality[[#This Row],[Total Defect Qty]]*SupplierQuality[[#This Row],[Unit Price]]</f>
        <v>500065695</v>
      </c>
    </row>
    <row r="423" spans="1:17" x14ac:dyDescent="0.25">
      <c r="A423" s="1">
        <v>43160</v>
      </c>
      <c r="B423" s="5" t="str">
        <f>TEXT(SupplierQuality[[#This Row],[Date]],"mmm")</f>
        <v>Mar</v>
      </c>
      <c r="C423" s="5" t="str">
        <f>TEXT(SupplierQuality[[#This Row],[Date]],"yyyy")</f>
        <v>2018</v>
      </c>
      <c r="D423" s="2" t="s">
        <v>334</v>
      </c>
      <c r="E423" s="2" t="s">
        <v>23</v>
      </c>
      <c r="F423" s="2" t="s">
        <v>42</v>
      </c>
      <c r="G423">
        <v>119</v>
      </c>
      <c r="H423" s="2" t="str">
        <f>VLOOKUP(SupplierQuality[[#This Row],[MaterialID]],Table4[#All],2,0)</f>
        <v>Batteries</v>
      </c>
      <c r="I423">
        <v>3</v>
      </c>
      <c r="J423" s="2" t="str">
        <f>_xlfn.XLOOKUP(SupplierQuality[[#This Row],[Defect Type ID]],Table5[ID],Table5[Defect Type],"Not found",0)</f>
        <v>Impact</v>
      </c>
      <c r="K423">
        <v>220</v>
      </c>
      <c r="L423" s="2" t="str">
        <f>_xlfn.XLOOKUP(SupplierQuality[[#This Row],[DefectID]],Table2[ID],Table2[Defect],"Not found",0)</f>
        <v>No Lock</v>
      </c>
      <c r="M423" s="3">
        <v>754926</v>
      </c>
      <c r="N423" s="3">
        <v>5000</v>
      </c>
      <c r="O423" s="6">
        <f>SupplierQuality[[#This Row],[Total Downtime Minutes]]/60</f>
        <v>83.333333333333329</v>
      </c>
      <c r="P423" s="4">
        <v>591</v>
      </c>
      <c r="Q423" s="4">
        <f>SupplierQuality[[#This Row],[Total Defect Qty]]*SupplierQuality[[#This Row],[Unit Price]]</f>
        <v>446161266</v>
      </c>
    </row>
    <row r="424" spans="1:17" x14ac:dyDescent="0.25">
      <c r="A424" s="1">
        <v>43160</v>
      </c>
      <c r="B424" s="5" t="str">
        <f>TEXT(SupplierQuality[[#This Row],[Date]],"mmm")</f>
        <v>Mar</v>
      </c>
      <c r="C424" s="5" t="str">
        <f>TEXT(SupplierQuality[[#This Row],[Date]],"yyyy")</f>
        <v>2018</v>
      </c>
      <c r="D424" s="2" t="s">
        <v>242</v>
      </c>
      <c r="E424" s="2" t="s">
        <v>55</v>
      </c>
      <c r="F424" s="2" t="s">
        <v>17</v>
      </c>
      <c r="G424">
        <v>130</v>
      </c>
      <c r="H424" s="2" t="str">
        <f>VLOOKUP(SupplierQuality[[#This Row],[MaterialID]],Table4[#All],2,0)</f>
        <v>Packaging</v>
      </c>
      <c r="I424">
        <v>2</v>
      </c>
      <c r="J424" s="2" t="str">
        <f>_xlfn.XLOOKUP(SupplierQuality[[#This Row],[Defect Type ID]],Table5[ID],Table5[Defect Type],"Not found",0)</f>
        <v>Rejected</v>
      </c>
      <c r="K424">
        <v>167</v>
      </c>
      <c r="L424" s="2" t="str">
        <f>_xlfn.XLOOKUP(SupplierQuality[[#This Row],[DefectID]],Table2[ID],Table2[Defect],"Not found",0)</f>
        <v>Missing Packaging</v>
      </c>
      <c r="M424" s="3">
        <v>724505</v>
      </c>
      <c r="N424" s="3">
        <v>1007</v>
      </c>
      <c r="O424" s="6">
        <f>SupplierQuality[[#This Row],[Total Downtime Minutes]]/60</f>
        <v>16.783333333333335</v>
      </c>
      <c r="P424" s="4">
        <v>391</v>
      </c>
      <c r="Q424" s="4">
        <f>SupplierQuality[[#This Row],[Total Defect Qty]]*SupplierQuality[[#This Row],[Unit Price]]</f>
        <v>283281455</v>
      </c>
    </row>
    <row r="425" spans="1:17" x14ac:dyDescent="0.25">
      <c r="A425" s="1">
        <v>43160</v>
      </c>
      <c r="B425" s="5" t="str">
        <f>TEXT(SupplierQuality[[#This Row],[Date]],"mmm")</f>
        <v>Mar</v>
      </c>
      <c r="C425" s="5" t="str">
        <f>TEXT(SupplierQuality[[#This Row],[Date]],"yyyy")</f>
        <v>2018</v>
      </c>
      <c r="D425" s="2" t="s">
        <v>242</v>
      </c>
      <c r="E425" s="2" t="s">
        <v>49</v>
      </c>
      <c r="F425" s="2" t="s">
        <v>14</v>
      </c>
      <c r="G425">
        <v>116</v>
      </c>
      <c r="H425" s="2" t="str">
        <f>VLOOKUP(SupplierQuality[[#This Row],[MaterialID]],Table4[#All],2,0)</f>
        <v>Molds</v>
      </c>
      <c r="I425">
        <v>2</v>
      </c>
      <c r="J425" s="2" t="str">
        <f>_xlfn.XLOOKUP(SupplierQuality[[#This Row],[Defect Type ID]],Table5[ID],Table5[Defect Type],"Not found",0)</f>
        <v>Rejected</v>
      </c>
      <c r="K425">
        <v>43</v>
      </c>
      <c r="L425" s="2" t="str">
        <f>_xlfn.XLOOKUP(SupplierQuality[[#This Row],[DefectID]],Table2[ID],Table2[Defect],"Not found",0)</f>
        <v>Creases / Wrinkles</v>
      </c>
      <c r="M425" s="3">
        <v>662283</v>
      </c>
      <c r="N425" s="3">
        <v>1531</v>
      </c>
      <c r="O425" s="6">
        <f>SupplierQuality[[#This Row],[Total Downtime Minutes]]/60</f>
        <v>25.516666666666666</v>
      </c>
      <c r="P425" s="4">
        <v>404</v>
      </c>
      <c r="Q425" s="4">
        <f>SupplierQuality[[#This Row],[Total Defect Qty]]*SupplierQuality[[#This Row],[Unit Price]]</f>
        <v>267562332</v>
      </c>
    </row>
    <row r="426" spans="1:17" x14ac:dyDescent="0.25">
      <c r="A426" s="1">
        <v>43160</v>
      </c>
      <c r="B426" s="5" t="str">
        <f>TEXT(SupplierQuality[[#This Row],[Date]],"mmm")</f>
        <v>Mar</v>
      </c>
      <c r="C426" s="5" t="str">
        <f>TEXT(SupplierQuality[[#This Row],[Date]],"yyyy")</f>
        <v>2018</v>
      </c>
      <c r="D426" s="2" t="s">
        <v>194</v>
      </c>
      <c r="E426" s="2" t="s">
        <v>62</v>
      </c>
      <c r="F426" s="2" t="s">
        <v>17</v>
      </c>
      <c r="G426">
        <v>116</v>
      </c>
      <c r="H426" s="2" t="str">
        <f>VLOOKUP(SupplierQuality[[#This Row],[MaterialID]],Table4[#All],2,0)</f>
        <v>Molds</v>
      </c>
      <c r="I426">
        <v>3</v>
      </c>
      <c r="J426" s="2" t="str">
        <f>_xlfn.XLOOKUP(SupplierQuality[[#This Row],[Defect Type ID]],Table5[ID],Table5[Defect Type],"Not found",0)</f>
        <v>Impact</v>
      </c>
      <c r="K426">
        <v>263</v>
      </c>
      <c r="L426" s="2" t="str">
        <f>_xlfn.XLOOKUP(SupplierQuality[[#This Row],[DefectID]],Table2[ID],Table2[Defect],"Not found",0)</f>
        <v>Packaging Wrong</v>
      </c>
      <c r="M426" s="3">
        <v>654198</v>
      </c>
      <c r="N426" s="3">
        <v>69</v>
      </c>
      <c r="O426" s="6">
        <f>SupplierQuality[[#This Row],[Total Downtime Minutes]]/60</f>
        <v>1.1499999999999999</v>
      </c>
      <c r="P426" s="4">
        <v>436</v>
      </c>
      <c r="Q426" s="4">
        <f>SupplierQuality[[#This Row],[Total Defect Qty]]*SupplierQuality[[#This Row],[Unit Price]]</f>
        <v>285230328</v>
      </c>
    </row>
    <row r="427" spans="1:17" x14ac:dyDescent="0.25">
      <c r="A427" s="1">
        <v>43160</v>
      </c>
      <c r="B427" s="5" t="str">
        <f>TEXT(SupplierQuality[[#This Row],[Date]],"mmm")</f>
        <v>Mar</v>
      </c>
      <c r="C427" s="5" t="str">
        <f>TEXT(SupplierQuality[[#This Row],[Date]],"yyyy")</f>
        <v>2018</v>
      </c>
      <c r="D427" s="2" t="s">
        <v>162</v>
      </c>
      <c r="E427" s="2" t="s">
        <v>52</v>
      </c>
      <c r="F427" s="2" t="s">
        <v>14</v>
      </c>
      <c r="G427">
        <v>129</v>
      </c>
      <c r="H427" s="2" t="str">
        <f>VLOOKUP(SupplierQuality[[#This Row],[MaterialID]],Table4[#All],2,0)</f>
        <v>Mechanicals</v>
      </c>
      <c r="I427">
        <v>2</v>
      </c>
      <c r="J427" s="2" t="str">
        <f>_xlfn.XLOOKUP(SupplierQuality[[#This Row],[Defect Type ID]],Table5[ID],Table5[Defect Type],"Not found",0)</f>
        <v>Rejected</v>
      </c>
      <c r="K427">
        <v>126</v>
      </c>
      <c r="L427" s="2" t="str">
        <f>_xlfn.XLOOKUP(SupplierQuality[[#This Row],[DefectID]],Table2[ID],Table2[Defect],"Not found",0)</f>
        <v>Printing Defect</v>
      </c>
      <c r="M427" s="3">
        <v>651278</v>
      </c>
      <c r="N427" s="3">
        <v>1266</v>
      </c>
      <c r="O427" s="6">
        <f>SupplierQuality[[#This Row],[Total Downtime Minutes]]/60</f>
        <v>21.1</v>
      </c>
      <c r="P427" s="4">
        <v>281</v>
      </c>
      <c r="Q427" s="4">
        <f>SupplierQuality[[#This Row],[Total Defect Qty]]*SupplierQuality[[#This Row],[Unit Price]]</f>
        <v>183009118</v>
      </c>
    </row>
    <row r="428" spans="1:17" x14ac:dyDescent="0.25">
      <c r="A428" s="1">
        <v>43160</v>
      </c>
      <c r="B428" s="5" t="str">
        <f>TEXT(SupplierQuality[[#This Row],[Date]],"mmm")</f>
        <v>Mar</v>
      </c>
      <c r="C428" s="5" t="str">
        <f>TEXT(SupplierQuality[[#This Row],[Date]],"yyyy")</f>
        <v>2018</v>
      </c>
      <c r="D428" s="2" t="s">
        <v>111</v>
      </c>
      <c r="E428" s="2" t="s">
        <v>30</v>
      </c>
      <c r="F428" s="2" t="s">
        <v>17</v>
      </c>
      <c r="G428">
        <v>129</v>
      </c>
      <c r="H428" s="2" t="str">
        <f>VLOOKUP(SupplierQuality[[#This Row],[MaterialID]],Table4[#All],2,0)</f>
        <v>Mechanicals</v>
      </c>
      <c r="I428">
        <v>1</v>
      </c>
      <c r="J428" s="2" t="str">
        <f>_xlfn.XLOOKUP(SupplierQuality[[#This Row],[Defect Type ID]],Table5[ID],Table5[Defect Type],"Not found",0)</f>
        <v>No Impact</v>
      </c>
      <c r="K428">
        <v>198</v>
      </c>
      <c r="L428" s="2" t="str">
        <f>_xlfn.XLOOKUP(SupplierQuality[[#This Row],[DefectID]],Table2[ID],Table2[Defect],"Not found",0)</f>
        <v>Missing Components</v>
      </c>
      <c r="M428" s="3">
        <v>623161</v>
      </c>
      <c r="N428" s="3">
        <v>1010</v>
      </c>
      <c r="O428" s="6">
        <f>SupplierQuality[[#This Row],[Total Downtime Minutes]]/60</f>
        <v>16.833333333333332</v>
      </c>
      <c r="P428" s="4">
        <v>456</v>
      </c>
      <c r="Q428" s="4">
        <f>SupplierQuality[[#This Row],[Total Defect Qty]]*SupplierQuality[[#This Row],[Unit Price]]</f>
        <v>284161416</v>
      </c>
    </row>
    <row r="429" spans="1:17" x14ac:dyDescent="0.25">
      <c r="A429" s="1">
        <v>43160</v>
      </c>
      <c r="B429" s="5" t="str">
        <f>TEXT(SupplierQuality[[#This Row],[Date]],"mmm")</f>
        <v>Mar</v>
      </c>
      <c r="C429" s="5" t="str">
        <f>TEXT(SupplierQuality[[#This Row],[Date]],"yyyy")</f>
        <v>2018</v>
      </c>
      <c r="D429" s="2" t="s">
        <v>346</v>
      </c>
      <c r="E429" s="2" t="s">
        <v>60</v>
      </c>
      <c r="F429" s="2" t="s">
        <v>14</v>
      </c>
      <c r="G429">
        <v>126</v>
      </c>
      <c r="H429" s="2" t="str">
        <f>VLOOKUP(SupplierQuality[[#This Row],[MaterialID]],Table4[#All],2,0)</f>
        <v>Motors</v>
      </c>
      <c r="I429">
        <v>2</v>
      </c>
      <c r="J429" s="2" t="str">
        <f>_xlfn.XLOOKUP(SupplierQuality[[#This Row],[Defect Type ID]],Table5[ID],Table5[Defect Type],"Not found",0)</f>
        <v>Rejected</v>
      </c>
      <c r="K429">
        <v>109</v>
      </c>
      <c r="L429" s="2" t="str">
        <f>_xlfn.XLOOKUP(SupplierQuality[[#This Row],[DefectID]],Table2[ID],Table2[Defect],"Not found",0)</f>
        <v>Inside Scoring</v>
      </c>
      <c r="M429" s="3">
        <v>607935</v>
      </c>
      <c r="N429" s="3">
        <v>563</v>
      </c>
      <c r="O429" s="6">
        <f>SupplierQuality[[#This Row],[Total Downtime Minutes]]/60</f>
        <v>9.3833333333333329</v>
      </c>
      <c r="P429" s="4">
        <v>518</v>
      </c>
      <c r="Q429" s="4">
        <f>SupplierQuality[[#This Row],[Total Defect Qty]]*SupplierQuality[[#This Row],[Unit Price]]</f>
        <v>314910330</v>
      </c>
    </row>
    <row r="430" spans="1:17" x14ac:dyDescent="0.25">
      <c r="A430" s="1">
        <v>43160</v>
      </c>
      <c r="B430" s="5" t="str">
        <f>TEXT(SupplierQuality[[#This Row],[Date]],"mmm")</f>
        <v>Mar</v>
      </c>
      <c r="C430" s="5" t="str">
        <f>TEXT(SupplierQuality[[#This Row],[Date]],"yyyy")</f>
        <v>2018</v>
      </c>
      <c r="D430" s="2" t="s">
        <v>356</v>
      </c>
      <c r="E430" s="2" t="s">
        <v>11</v>
      </c>
      <c r="F430" s="2" t="s">
        <v>24</v>
      </c>
      <c r="G430">
        <v>115</v>
      </c>
      <c r="H430" s="2" t="str">
        <f>VLOOKUP(SupplierQuality[[#This Row],[MaterialID]],Table4[#All],2,0)</f>
        <v>Controllers</v>
      </c>
      <c r="I430">
        <v>2</v>
      </c>
      <c r="J430" s="2" t="str">
        <f>_xlfn.XLOOKUP(SupplierQuality[[#This Row],[Defect Type ID]],Table5[ID],Table5[Defect Type],"Not found",0)</f>
        <v>Rejected</v>
      </c>
      <c r="K430">
        <v>142</v>
      </c>
      <c r="L430" s="2" t="str">
        <f>_xlfn.XLOOKUP(SupplierQuality[[#This Row],[DefectID]],Table2[ID],Table2[Defect],"Not found",0)</f>
        <v>Thin Packaging</v>
      </c>
      <c r="M430" s="3">
        <v>574830</v>
      </c>
      <c r="N430" s="3">
        <v>4089</v>
      </c>
      <c r="O430" s="6">
        <f>SupplierQuality[[#This Row],[Total Downtime Minutes]]/60</f>
        <v>68.150000000000006</v>
      </c>
      <c r="P430" s="4">
        <v>625</v>
      </c>
      <c r="Q430" s="4">
        <f>SupplierQuality[[#This Row],[Total Defect Qty]]*SupplierQuality[[#This Row],[Unit Price]]</f>
        <v>359268750</v>
      </c>
    </row>
    <row r="431" spans="1:17" x14ac:dyDescent="0.25">
      <c r="A431" s="1">
        <v>43160</v>
      </c>
      <c r="B431" s="5" t="str">
        <f>TEXT(SupplierQuality[[#This Row],[Date]],"mmm")</f>
        <v>Mar</v>
      </c>
      <c r="C431" s="5" t="str">
        <f>TEXT(SupplierQuality[[#This Row],[Date]],"yyyy")</f>
        <v>2018</v>
      </c>
      <c r="D431" s="2" t="s">
        <v>161</v>
      </c>
      <c r="E431" s="2" t="s">
        <v>30</v>
      </c>
      <c r="F431" s="2" t="s">
        <v>14</v>
      </c>
      <c r="G431">
        <v>129</v>
      </c>
      <c r="H431" s="2" t="str">
        <f>VLOOKUP(SupplierQuality[[#This Row],[MaterialID]],Table4[#All],2,0)</f>
        <v>Mechanicals</v>
      </c>
      <c r="I431">
        <v>1</v>
      </c>
      <c r="J431" s="2" t="str">
        <f>_xlfn.XLOOKUP(SupplierQuality[[#This Row],[Defect Type ID]],Table5[ID],Table5[Defect Type],"Not found",0)</f>
        <v>No Impact</v>
      </c>
      <c r="K431">
        <v>62</v>
      </c>
      <c r="L431" s="2" t="str">
        <f>_xlfn.XLOOKUP(SupplierQuality[[#This Row],[DefectID]],Table2[ID],Table2[Defect],"Not found",0)</f>
        <v>Damaged</v>
      </c>
      <c r="M431" s="3">
        <v>520668</v>
      </c>
      <c r="N431" s="3">
        <v>2907</v>
      </c>
      <c r="O431" s="6">
        <f>SupplierQuality[[#This Row],[Total Downtime Minutes]]/60</f>
        <v>48.45</v>
      </c>
      <c r="P431" s="4">
        <v>477</v>
      </c>
      <c r="Q431" s="4">
        <f>SupplierQuality[[#This Row],[Total Defect Qty]]*SupplierQuality[[#This Row],[Unit Price]]</f>
        <v>248358636</v>
      </c>
    </row>
    <row r="432" spans="1:17" x14ac:dyDescent="0.25">
      <c r="A432" s="1">
        <v>43160</v>
      </c>
      <c r="B432" s="5" t="str">
        <f>TEXT(SupplierQuality[[#This Row],[Date]],"mmm")</f>
        <v>Mar</v>
      </c>
      <c r="C432" s="5" t="str">
        <f>TEXT(SupplierQuality[[#This Row],[Date]],"yyyy")</f>
        <v>2018</v>
      </c>
      <c r="D432" s="2" t="s">
        <v>228</v>
      </c>
      <c r="E432" s="2" t="s">
        <v>98</v>
      </c>
      <c r="F432" s="2" t="s">
        <v>14</v>
      </c>
      <c r="G432">
        <v>115</v>
      </c>
      <c r="H432" s="2" t="str">
        <f>VLOOKUP(SupplierQuality[[#This Row],[MaterialID]],Table4[#All],2,0)</f>
        <v>Controllers</v>
      </c>
      <c r="I432">
        <v>2</v>
      </c>
      <c r="J432" s="2" t="str">
        <f>_xlfn.XLOOKUP(SupplierQuality[[#This Row],[Defect Type ID]],Table5[ID],Table5[Defect Type],"Not found",0)</f>
        <v>Rejected</v>
      </c>
      <c r="K432">
        <v>88</v>
      </c>
      <c r="L432" s="2" t="str">
        <f>_xlfn.XLOOKUP(SupplierQuality[[#This Row],[DefectID]],Table2[ID],Table2[Defect],"Not found",0)</f>
        <v>Cracked</v>
      </c>
      <c r="M432" s="3">
        <v>452234</v>
      </c>
      <c r="N432" s="3">
        <v>3366</v>
      </c>
      <c r="O432" s="6">
        <f>SupplierQuality[[#This Row],[Total Downtime Minutes]]/60</f>
        <v>56.1</v>
      </c>
      <c r="P432" s="4">
        <v>469</v>
      </c>
      <c r="Q432" s="4">
        <f>SupplierQuality[[#This Row],[Total Defect Qty]]*SupplierQuality[[#This Row],[Unit Price]]</f>
        <v>212097746</v>
      </c>
    </row>
    <row r="433" spans="1:17" x14ac:dyDescent="0.25">
      <c r="A433" s="1">
        <v>43160</v>
      </c>
      <c r="B433" s="5" t="str">
        <f>TEXT(SupplierQuality[[#This Row],[Date]],"mmm")</f>
        <v>Mar</v>
      </c>
      <c r="C433" s="5" t="str">
        <f>TEXT(SupplierQuality[[#This Row],[Date]],"yyyy")</f>
        <v>2018</v>
      </c>
      <c r="D433" s="2" t="s">
        <v>144</v>
      </c>
      <c r="E433" s="2" t="s">
        <v>45</v>
      </c>
      <c r="F433" s="2" t="s">
        <v>691</v>
      </c>
      <c r="G433">
        <v>121</v>
      </c>
      <c r="H433" s="2" t="str">
        <f>VLOOKUP(SupplierQuality[[#This Row],[MaterialID]],Table4[#All],2,0)</f>
        <v>Composites</v>
      </c>
      <c r="I433">
        <v>2</v>
      </c>
      <c r="J433" s="2" t="str">
        <f>_xlfn.XLOOKUP(SupplierQuality[[#This Row],[Defect Type ID]],Table5[ID],Table5[Defect Type],"Not found",0)</f>
        <v>Rejected</v>
      </c>
      <c r="K433">
        <v>108</v>
      </c>
      <c r="L433" s="2" t="str">
        <f>_xlfn.XLOOKUP(SupplierQuality[[#This Row],[DefectID]],Table2[ID],Table2[Defect],"Not found",0)</f>
        <v>Wrong Tails</v>
      </c>
      <c r="M433" s="3">
        <v>295561</v>
      </c>
      <c r="N433" s="3">
        <v>1833</v>
      </c>
      <c r="O433" s="6">
        <f>SupplierQuality[[#This Row],[Total Downtime Minutes]]/60</f>
        <v>30.55</v>
      </c>
      <c r="P433" s="4">
        <v>486</v>
      </c>
      <c r="Q433" s="4">
        <f>SupplierQuality[[#This Row],[Total Defect Qty]]*SupplierQuality[[#This Row],[Unit Price]]</f>
        <v>143642646</v>
      </c>
    </row>
    <row r="434" spans="1:17" x14ac:dyDescent="0.25">
      <c r="A434" s="1">
        <v>43160</v>
      </c>
      <c r="B434" s="5" t="str">
        <f>TEXT(SupplierQuality[[#This Row],[Date]],"mmm")</f>
        <v>Mar</v>
      </c>
      <c r="C434" s="5" t="str">
        <f>TEXT(SupplierQuality[[#This Row],[Date]],"yyyy")</f>
        <v>2018</v>
      </c>
      <c r="D434" s="2" t="s">
        <v>182</v>
      </c>
      <c r="E434" s="2" t="s">
        <v>45</v>
      </c>
      <c r="F434" s="2" t="s">
        <v>17</v>
      </c>
      <c r="G434">
        <v>123</v>
      </c>
      <c r="H434" s="2" t="str">
        <f>VLOOKUP(SupplierQuality[[#This Row],[MaterialID]],Table4[#All],2,0)</f>
        <v>Pump</v>
      </c>
      <c r="I434">
        <v>3</v>
      </c>
      <c r="J434" s="2" t="str">
        <f>_xlfn.XLOOKUP(SupplierQuality[[#This Row],[Defect Type ID]],Table5[ID],Table5[Defect Type],"Not found",0)</f>
        <v>Impact</v>
      </c>
      <c r="K434">
        <v>232</v>
      </c>
      <c r="L434" s="2" t="str">
        <f>_xlfn.XLOOKUP(SupplierQuality[[#This Row],[DefectID]],Table2[ID],Table2[Defect],"Not found",0)</f>
        <v>Wrong Coloring</v>
      </c>
      <c r="M434" s="3">
        <v>245745</v>
      </c>
      <c r="N434" s="3">
        <v>3321</v>
      </c>
      <c r="O434" s="6">
        <f>SupplierQuality[[#This Row],[Total Downtime Minutes]]/60</f>
        <v>55.35</v>
      </c>
      <c r="P434" s="4">
        <v>490</v>
      </c>
      <c r="Q434" s="4">
        <f>SupplierQuality[[#This Row],[Total Defect Qty]]*SupplierQuality[[#This Row],[Unit Price]]</f>
        <v>120415050</v>
      </c>
    </row>
    <row r="435" spans="1:17" x14ac:dyDescent="0.25">
      <c r="A435" s="1">
        <v>43160</v>
      </c>
      <c r="B435" s="5" t="str">
        <f>TEXT(SupplierQuality[[#This Row],[Date]],"mmm")</f>
        <v>Mar</v>
      </c>
      <c r="C435" s="5" t="str">
        <f>TEXT(SupplierQuality[[#This Row],[Date]],"yyyy")</f>
        <v>2018</v>
      </c>
      <c r="D435" s="2" t="s">
        <v>293</v>
      </c>
      <c r="E435" s="2" t="s">
        <v>62</v>
      </c>
      <c r="F435" s="2" t="s">
        <v>24</v>
      </c>
      <c r="G435">
        <v>129</v>
      </c>
      <c r="H435" s="2" t="str">
        <f>VLOOKUP(SupplierQuality[[#This Row],[MaterialID]],Table4[#All],2,0)</f>
        <v>Mechanicals</v>
      </c>
      <c r="I435">
        <v>1</v>
      </c>
      <c r="J435" s="2" t="str">
        <f>_xlfn.XLOOKUP(SupplierQuality[[#This Row],[Defect Type ID]],Table5[ID],Table5[Defect Type],"Not found",0)</f>
        <v>No Impact</v>
      </c>
      <c r="K435">
        <v>58</v>
      </c>
      <c r="L435" s="2" t="str">
        <f>_xlfn.XLOOKUP(SupplierQuality[[#This Row],[DefectID]],Table2[ID],Table2[Defect],"Not found",0)</f>
        <v>Deformed Parts</v>
      </c>
      <c r="M435" s="3">
        <v>209988</v>
      </c>
      <c r="N435" s="3">
        <v>3179</v>
      </c>
      <c r="O435" s="6">
        <f>SupplierQuality[[#This Row],[Total Downtime Minutes]]/60</f>
        <v>52.983333333333334</v>
      </c>
      <c r="P435" s="4">
        <v>593</v>
      </c>
      <c r="Q435" s="4">
        <f>SupplierQuality[[#This Row],[Total Defect Qty]]*SupplierQuality[[#This Row],[Unit Price]]</f>
        <v>124522884</v>
      </c>
    </row>
    <row r="436" spans="1:17" x14ac:dyDescent="0.25">
      <c r="A436" s="1">
        <v>43160</v>
      </c>
      <c r="B436" s="5" t="str">
        <f>TEXT(SupplierQuality[[#This Row],[Date]],"mmm")</f>
        <v>Mar</v>
      </c>
      <c r="C436" s="5" t="str">
        <f>TEXT(SupplierQuality[[#This Row],[Date]],"yyyy")</f>
        <v>2018</v>
      </c>
      <c r="D436" s="2" t="s">
        <v>204</v>
      </c>
      <c r="E436" s="2" t="s">
        <v>62</v>
      </c>
      <c r="F436" s="2" t="s">
        <v>42</v>
      </c>
      <c r="G436">
        <v>114</v>
      </c>
      <c r="H436" s="2" t="str">
        <f>VLOOKUP(SupplierQuality[[#This Row],[MaterialID]],Table4[#All],2,0)</f>
        <v>Carton</v>
      </c>
      <c r="I436">
        <v>3</v>
      </c>
      <c r="J436" s="2" t="str">
        <f>_xlfn.XLOOKUP(SupplierQuality[[#This Row],[Defect Type ID]],Table5[ID],Table5[Defect Type],"Not found",0)</f>
        <v>Impact</v>
      </c>
      <c r="K436">
        <v>201</v>
      </c>
      <c r="L436" s="2" t="str">
        <f>_xlfn.XLOOKUP(SupplierQuality[[#This Row],[DefectID]],Table2[ID],Table2[Defect],"Not found",0)</f>
        <v>Wrong Print</v>
      </c>
      <c r="M436" s="3">
        <v>127672</v>
      </c>
      <c r="N436" s="3">
        <v>3154</v>
      </c>
      <c r="O436" s="6">
        <f>SupplierQuality[[#This Row],[Total Downtime Minutes]]/60</f>
        <v>52.56666666666667</v>
      </c>
      <c r="P436" s="4">
        <v>553</v>
      </c>
      <c r="Q436" s="4">
        <f>SupplierQuality[[#This Row],[Total Defect Qty]]*SupplierQuality[[#This Row],[Unit Price]]</f>
        <v>70602616</v>
      </c>
    </row>
    <row r="437" spans="1:17" x14ac:dyDescent="0.25">
      <c r="A437" s="1">
        <v>43160</v>
      </c>
      <c r="B437" s="5" t="str">
        <f>TEXT(SupplierQuality[[#This Row],[Date]],"mmm")</f>
        <v>Mar</v>
      </c>
      <c r="C437" s="5" t="str">
        <f>TEXT(SupplierQuality[[#This Row],[Date]],"yyyy")</f>
        <v>2018</v>
      </c>
      <c r="D437" s="2" t="s">
        <v>345</v>
      </c>
      <c r="E437" s="2" t="s">
        <v>45</v>
      </c>
      <c r="F437" s="2" t="s">
        <v>24</v>
      </c>
      <c r="G437">
        <v>116</v>
      </c>
      <c r="H437" s="2" t="str">
        <f>VLOOKUP(SupplierQuality[[#This Row],[MaterialID]],Table4[#All],2,0)</f>
        <v>Molds</v>
      </c>
      <c r="I437">
        <v>3</v>
      </c>
      <c r="J437" s="2" t="str">
        <f>_xlfn.XLOOKUP(SupplierQuality[[#This Row],[Defect Type ID]],Table5[ID],Table5[Defect Type],"Not found",0)</f>
        <v>Impact</v>
      </c>
      <c r="K437">
        <v>181</v>
      </c>
      <c r="L437" s="2" t="str">
        <f>_xlfn.XLOOKUP(SupplierQuality[[#This Row],[DefectID]],Table2[ID],Table2[Defect],"Not found",0)</f>
        <v>Leaking Seals</v>
      </c>
      <c r="M437" s="3">
        <v>65844</v>
      </c>
      <c r="N437" s="3">
        <v>3313</v>
      </c>
      <c r="O437" s="6">
        <f>SupplierQuality[[#This Row],[Total Downtime Minutes]]/60</f>
        <v>55.216666666666669</v>
      </c>
      <c r="P437" s="4">
        <v>328</v>
      </c>
      <c r="Q437" s="4">
        <f>SupplierQuality[[#This Row],[Total Defect Qty]]*SupplierQuality[[#This Row],[Unit Price]]</f>
        <v>21596832</v>
      </c>
    </row>
    <row r="438" spans="1:17" x14ac:dyDescent="0.25">
      <c r="A438" s="1">
        <v>43161</v>
      </c>
      <c r="B438" s="5" t="str">
        <f>TEXT(SupplierQuality[[#This Row],[Date]],"mmm")</f>
        <v>Mar</v>
      </c>
      <c r="C438" s="5" t="str">
        <f>TEXT(SupplierQuality[[#This Row],[Date]],"yyyy")</f>
        <v>2018</v>
      </c>
      <c r="D438" s="2" t="s">
        <v>350</v>
      </c>
      <c r="E438" s="2" t="s">
        <v>23</v>
      </c>
      <c r="F438" s="2" t="s">
        <v>14</v>
      </c>
      <c r="G438">
        <v>122</v>
      </c>
      <c r="H438" s="2" t="str">
        <f>VLOOKUP(SupplierQuality[[#This Row],[MaterialID]],Table4[#All],2,0)</f>
        <v>Electrolytes</v>
      </c>
      <c r="I438">
        <v>1</v>
      </c>
      <c r="J438" s="2" t="str">
        <f>_xlfn.XLOOKUP(SupplierQuality[[#This Row],[Defect Type ID]],Table5[ID],Table5[Defect Type],"Not found",0)</f>
        <v>No Impact</v>
      </c>
      <c r="K438">
        <v>217</v>
      </c>
      <c r="L438" s="2" t="str">
        <f>_xlfn.XLOOKUP(SupplierQuality[[#This Row],[DefectID]],Table2[ID],Table2[Defect],"Not found",0)</f>
        <v>Incomplete Molding</v>
      </c>
      <c r="M438" s="3">
        <v>913995</v>
      </c>
      <c r="N438" s="3">
        <v>2632</v>
      </c>
      <c r="O438" s="6">
        <f>SupplierQuality[[#This Row],[Total Downtime Minutes]]/60</f>
        <v>43.866666666666667</v>
      </c>
      <c r="P438" s="4">
        <v>533</v>
      </c>
      <c r="Q438" s="4">
        <f>SupplierQuality[[#This Row],[Total Defect Qty]]*SupplierQuality[[#This Row],[Unit Price]]</f>
        <v>487159335</v>
      </c>
    </row>
    <row r="439" spans="1:17" x14ac:dyDescent="0.25">
      <c r="A439" s="1">
        <v>43161</v>
      </c>
      <c r="B439" s="5" t="str">
        <f>TEXT(SupplierQuality[[#This Row],[Date]],"mmm")</f>
        <v>Mar</v>
      </c>
      <c r="C439" s="5" t="str">
        <f>TEXT(SupplierQuality[[#This Row],[Date]],"yyyy")</f>
        <v>2018</v>
      </c>
      <c r="D439" s="2" t="s">
        <v>20</v>
      </c>
      <c r="E439" s="2" t="s">
        <v>67</v>
      </c>
      <c r="F439" s="2" t="s">
        <v>14</v>
      </c>
      <c r="G439">
        <v>115</v>
      </c>
      <c r="H439" s="2" t="str">
        <f>VLOOKUP(SupplierQuality[[#This Row],[MaterialID]],Table4[#All],2,0)</f>
        <v>Controllers</v>
      </c>
      <c r="I439">
        <v>1</v>
      </c>
      <c r="J439" s="2" t="str">
        <f>_xlfn.XLOOKUP(SupplierQuality[[#This Row],[Defect Type ID]],Table5[ID],Table5[Defect Type],"Not found",0)</f>
        <v>No Impact</v>
      </c>
      <c r="K439">
        <v>178</v>
      </c>
      <c r="L439" s="2" t="str">
        <f>_xlfn.XLOOKUP(SupplierQuality[[#This Row],[DefectID]],Table2[ID],Table2[Defect],"Not found",0)</f>
        <v>Corrugate Falling Apart</v>
      </c>
      <c r="M439" s="3">
        <v>794870</v>
      </c>
      <c r="N439" s="3">
        <v>1036</v>
      </c>
      <c r="O439" s="6">
        <f>SupplierQuality[[#This Row],[Total Downtime Minutes]]/60</f>
        <v>17.266666666666666</v>
      </c>
      <c r="P439" s="4">
        <v>441</v>
      </c>
      <c r="Q439" s="4">
        <f>SupplierQuality[[#This Row],[Total Defect Qty]]*SupplierQuality[[#This Row],[Unit Price]]</f>
        <v>350537670</v>
      </c>
    </row>
    <row r="440" spans="1:17" x14ac:dyDescent="0.25">
      <c r="A440" s="1">
        <v>43161</v>
      </c>
      <c r="B440" s="5" t="str">
        <f>TEXT(SupplierQuality[[#This Row],[Date]],"mmm")</f>
        <v>Mar</v>
      </c>
      <c r="C440" s="5" t="str">
        <f>TEXT(SupplierQuality[[#This Row],[Date]],"yyyy")</f>
        <v>2018</v>
      </c>
      <c r="D440" s="2" t="s">
        <v>126</v>
      </c>
      <c r="E440" s="2" t="s">
        <v>13</v>
      </c>
      <c r="F440" s="2" t="s">
        <v>14</v>
      </c>
      <c r="G440">
        <v>121</v>
      </c>
      <c r="H440" s="2" t="str">
        <f>VLOOKUP(SupplierQuality[[#This Row],[MaterialID]],Table4[#All],2,0)</f>
        <v>Composites</v>
      </c>
      <c r="I440">
        <v>3</v>
      </c>
      <c r="J440" s="2" t="str">
        <f>_xlfn.XLOOKUP(SupplierQuality[[#This Row],[Defect Type ID]],Table5[ID],Table5[Defect Type],"Not found",0)</f>
        <v>Impact</v>
      </c>
      <c r="K440">
        <v>64</v>
      </c>
      <c r="L440" s="2" t="str">
        <f>_xlfn.XLOOKUP(SupplierQuality[[#This Row],[DefectID]],Table2[ID],Table2[Defect],"Not found",0)</f>
        <v>Cut Box</v>
      </c>
      <c r="M440" s="3">
        <v>763261</v>
      </c>
      <c r="N440" s="3">
        <v>21</v>
      </c>
      <c r="O440" s="6">
        <f>SupplierQuality[[#This Row],[Total Downtime Minutes]]/60</f>
        <v>0.35</v>
      </c>
      <c r="P440" s="4">
        <v>389</v>
      </c>
      <c r="Q440" s="4">
        <f>SupplierQuality[[#This Row],[Total Defect Qty]]*SupplierQuality[[#This Row],[Unit Price]]</f>
        <v>296908529</v>
      </c>
    </row>
    <row r="441" spans="1:17" x14ac:dyDescent="0.25">
      <c r="A441" s="1">
        <v>43161</v>
      </c>
      <c r="B441" s="5" t="str">
        <f>TEXT(SupplierQuality[[#This Row],[Date]],"mmm")</f>
        <v>Mar</v>
      </c>
      <c r="C441" s="5" t="str">
        <f>TEXT(SupplierQuality[[#This Row],[Date]],"yyyy")</f>
        <v>2018</v>
      </c>
      <c r="D441" s="2" t="s">
        <v>65</v>
      </c>
      <c r="E441" s="2" t="s">
        <v>41</v>
      </c>
      <c r="F441" s="2" t="s">
        <v>14</v>
      </c>
      <c r="G441">
        <v>132</v>
      </c>
      <c r="H441" s="2" t="str">
        <f>VLOOKUP(SupplierQuality[[#This Row],[MaterialID]],Table4[#All],2,0)</f>
        <v>Printed Materials</v>
      </c>
      <c r="I441">
        <v>1</v>
      </c>
      <c r="J441" s="2" t="str">
        <f>_xlfn.XLOOKUP(SupplierQuality[[#This Row],[Defect Type ID]],Table5[ID],Table5[Defect Type],"Not found",0)</f>
        <v>No Impact</v>
      </c>
      <c r="K441">
        <v>41</v>
      </c>
      <c r="L441" s="2" t="str">
        <f>_xlfn.XLOOKUP(SupplierQuality[[#This Row],[DefectID]],Table2[ID],Table2[Defect],"Not found",0)</f>
        <v>Bad Tiles</v>
      </c>
      <c r="M441" s="3">
        <v>621111</v>
      </c>
      <c r="N441" s="3">
        <v>1687</v>
      </c>
      <c r="O441" s="6">
        <f>SupplierQuality[[#This Row],[Total Downtime Minutes]]/60</f>
        <v>28.116666666666667</v>
      </c>
      <c r="P441" s="4">
        <v>614</v>
      </c>
      <c r="Q441" s="4">
        <f>SupplierQuality[[#This Row],[Total Defect Qty]]*SupplierQuality[[#This Row],[Unit Price]]</f>
        <v>381362154</v>
      </c>
    </row>
    <row r="442" spans="1:17" x14ac:dyDescent="0.25">
      <c r="A442" s="1">
        <v>43161</v>
      </c>
      <c r="B442" s="5" t="str">
        <f>TEXT(SupplierQuality[[#This Row],[Date]],"mmm")</f>
        <v>Mar</v>
      </c>
      <c r="C442" s="5" t="str">
        <f>TEXT(SupplierQuality[[#This Row],[Date]],"yyyy")</f>
        <v>2018</v>
      </c>
      <c r="D442" s="2" t="s">
        <v>324</v>
      </c>
      <c r="E442" s="2" t="s">
        <v>71</v>
      </c>
      <c r="F442" s="2" t="s">
        <v>14</v>
      </c>
      <c r="G442">
        <v>115</v>
      </c>
      <c r="H442" s="2" t="str">
        <f>VLOOKUP(SupplierQuality[[#This Row],[MaterialID]],Table4[#All],2,0)</f>
        <v>Controllers</v>
      </c>
      <c r="I442">
        <v>1</v>
      </c>
      <c r="J442" s="2" t="str">
        <f>_xlfn.XLOOKUP(SupplierQuality[[#This Row],[Defect Type ID]],Table5[ID],Table5[Defect Type],"Not found",0)</f>
        <v>No Impact</v>
      </c>
      <c r="K442">
        <v>54</v>
      </c>
      <c r="L442" s="2" t="str">
        <f>_xlfn.XLOOKUP(SupplierQuality[[#This Row],[DefectID]],Table2[ID],Table2[Defect],"Not found",0)</f>
        <v>Sealed Together Internally</v>
      </c>
      <c r="M442" s="3">
        <v>386557</v>
      </c>
      <c r="N442" s="3">
        <v>3007</v>
      </c>
      <c r="O442" s="6">
        <f>SupplierQuality[[#This Row],[Total Downtime Minutes]]/60</f>
        <v>50.116666666666667</v>
      </c>
      <c r="P442" s="4">
        <v>513</v>
      </c>
      <c r="Q442" s="4">
        <f>SupplierQuality[[#This Row],[Total Defect Qty]]*SupplierQuality[[#This Row],[Unit Price]]</f>
        <v>198303741</v>
      </c>
    </row>
    <row r="443" spans="1:17" x14ac:dyDescent="0.25">
      <c r="A443" s="1">
        <v>43161</v>
      </c>
      <c r="B443" s="5" t="str">
        <f>TEXT(SupplierQuality[[#This Row],[Date]],"mmm")</f>
        <v>Mar</v>
      </c>
      <c r="C443" s="5" t="str">
        <f>TEXT(SupplierQuality[[#This Row],[Date]],"yyyy")</f>
        <v>2018</v>
      </c>
      <c r="D443" s="2" t="s">
        <v>91</v>
      </c>
      <c r="E443" s="2" t="s">
        <v>71</v>
      </c>
      <c r="F443" s="2" t="s">
        <v>17</v>
      </c>
      <c r="G443">
        <v>113</v>
      </c>
      <c r="H443" s="2" t="str">
        <f>VLOOKUP(SupplierQuality[[#This Row],[MaterialID]],Table4[#All],2,0)</f>
        <v>Raw Materials</v>
      </c>
      <c r="I443">
        <v>3</v>
      </c>
      <c r="J443" s="2" t="str">
        <f>_xlfn.XLOOKUP(SupplierQuality[[#This Row],[Defect Type ID]],Table5[ID],Table5[Defect Type],"Not found",0)</f>
        <v>Impact</v>
      </c>
      <c r="K443">
        <v>124</v>
      </c>
      <c r="L443" s="2" t="str">
        <f>_xlfn.XLOOKUP(SupplierQuality[[#This Row],[DefectID]],Table2[ID],Table2[Defect],"Not found",0)</f>
        <v>Print Impression</v>
      </c>
      <c r="M443" s="3">
        <v>204343</v>
      </c>
      <c r="N443" s="3">
        <v>4376</v>
      </c>
      <c r="O443" s="6">
        <f>SupplierQuality[[#This Row],[Total Downtime Minutes]]/60</f>
        <v>72.933333333333337</v>
      </c>
      <c r="P443" s="4">
        <v>587</v>
      </c>
      <c r="Q443" s="4">
        <f>SupplierQuality[[#This Row],[Total Defect Qty]]*SupplierQuality[[#This Row],[Unit Price]]</f>
        <v>119949341</v>
      </c>
    </row>
    <row r="444" spans="1:17" x14ac:dyDescent="0.25">
      <c r="A444" s="1">
        <v>43162</v>
      </c>
      <c r="B444" s="5" t="str">
        <f>TEXT(SupplierQuality[[#This Row],[Date]],"mmm")</f>
        <v>Mar</v>
      </c>
      <c r="C444" s="5" t="str">
        <f>TEXT(SupplierQuality[[#This Row],[Date]],"yyyy")</f>
        <v>2018</v>
      </c>
      <c r="D444" s="2" t="s">
        <v>247</v>
      </c>
      <c r="E444" s="2" t="s">
        <v>67</v>
      </c>
      <c r="F444" s="2" t="s">
        <v>14</v>
      </c>
      <c r="G444">
        <v>133</v>
      </c>
      <c r="H444" s="2" t="str">
        <f>VLOOKUP(SupplierQuality[[#This Row],[MaterialID]],Table4[#All],2,0)</f>
        <v>Wires</v>
      </c>
      <c r="I444">
        <v>1</v>
      </c>
      <c r="J444" s="2" t="str">
        <f>_xlfn.XLOOKUP(SupplierQuality[[#This Row],[Defect Type ID]],Table5[ID],Table5[Defect Type],"Not found",0)</f>
        <v>No Impact</v>
      </c>
      <c r="K444">
        <v>146</v>
      </c>
      <c r="L444" s="2" t="str">
        <f>_xlfn.XLOOKUP(SupplierQuality[[#This Row],[DefectID]],Table2[ID],Table2[Defect],"Not found",0)</f>
        <v>Heat Damage</v>
      </c>
      <c r="M444" s="3">
        <v>724348</v>
      </c>
      <c r="N444" s="3">
        <v>4613</v>
      </c>
      <c r="O444" s="6">
        <f>SupplierQuality[[#This Row],[Total Downtime Minutes]]/60</f>
        <v>76.88333333333334</v>
      </c>
      <c r="P444" s="4">
        <v>402</v>
      </c>
      <c r="Q444" s="4">
        <f>SupplierQuality[[#This Row],[Total Defect Qty]]*SupplierQuality[[#This Row],[Unit Price]]</f>
        <v>291187896</v>
      </c>
    </row>
    <row r="445" spans="1:17" x14ac:dyDescent="0.25">
      <c r="A445" s="1">
        <v>43162</v>
      </c>
      <c r="B445" s="5" t="str">
        <f>TEXT(SupplierQuality[[#This Row],[Date]],"mmm")</f>
        <v>Mar</v>
      </c>
      <c r="C445" s="5" t="str">
        <f>TEXT(SupplierQuality[[#This Row],[Date]],"yyyy")</f>
        <v>2018</v>
      </c>
      <c r="D445" s="2" t="s">
        <v>298</v>
      </c>
      <c r="E445" s="2" t="s">
        <v>84</v>
      </c>
      <c r="F445" s="2" t="s">
        <v>14</v>
      </c>
      <c r="G445">
        <v>130</v>
      </c>
      <c r="H445" s="2" t="str">
        <f>VLOOKUP(SupplierQuality[[#This Row],[MaterialID]],Table4[#All],2,0)</f>
        <v>Packaging</v>
      </c>
      <c r="I445">
        <v>2</v>
      </c>
      <c r="J445" s="2" t="str">
        <f>_xlfn.XLOOKUP(SupplierQuality[[#This Row],[Defect Type ID]],Table5[ID],Table5[Defect Type],"Not found",0)</f>
        <v>Rejected</v>
      </c>
      <c r="K445">
        <v>235</v>
      </c>
      <c r="L445" s="2" t="str">
        <f>_xlfn.XLOOKUP(SupplierQuality[[#This Row],[DefectID]],Table2[ID],Table2[Defect],"Not found",0)</f>
        <v>Spruced</v>
      </c>
      <c r="M445" s="3">
        <v>697496</v>
      </c>
      <c r="N445" s="3">
        <v>3481</v>
      </c>
      <c r="O445" s="6">
        <f>SupplierQuality[[#This Row],[Total Downtime Minutes]]/60</f>
        <v>58.016666666666666</v>
      </c>
      <c r="P445" s="4">
        <v>425</v>
      </c>
      <c r="Q445" s="4">
        <f>SupplierQuality[[#This Row],[Total Defect Qty]]*SupplierQuality[[#This Row],[Unit Price]]</f>
        <v>296435800</v>
      </c>
    </row>
    <row r="446" spans="1:17" x14ac:dyDescent="0.25">
      <c r="A446" s="1">
        <v>43162</v>
      </c>
      <c r="B446" s="5" t="str">
        <f>TEXT(SupplierQuality[[#This Row],[Date]],"mmm")</f>
        <v>Mar</v>
      </c>
      <c r="C446" s="5" t="str">
        <f>TEXT(SupplierQuality[[#This Row],[Date]],"yyyy")</f>
        <v>2018</v>
      </c>
      <c r="D446" s="2" t="s">
        <v>193</v>
      </c>
      <c r="E446" s="2" t="s">
        <v>60</v>
      </c>
      <c r="F446" s="2" t="s">
        <v>17</v>
      </c>
      <c r="G446">
        <v>118</v>
      </c>
      <c r="H446" s="2" t="str">
        <f>VLOOKUP(SupplierQuality[[#This Row],[MaterialID]],Table4[#All],2,0)</f>
        <v>Corrugate</v>
      </c>
      <c r="I446">
        <v>3</v>
      </c>
      <c r="J446" s="2" t="str">
        <f>_xlfn.XLOOKUP(SupplierQuality[[#This Row],[Defect Type ID]],Table5[ID],Table5[Defect Type],"Not found",0)</f>
        <v>Impact</v>
      </c>
      <c r="K446">
        <v>167</v>
      </c>
      <c r="L446" s="2" t="str">
        <f>_xlfn.XLOOKUP(SupplierQuality[[#This Row],[DefectID]],Table2[ID],Table2[Defect],"Not found",0)</f>
        <v>Missing Packaging</v>
      </c>
      <c r="M446" s="3">
        <v>657928</v>
      </c>
      <c r="N446" s="3">
        <v>846</v>
      </c>
      <c r="O446" s="6">
        <f>SupplierQuality[[#This Row],[Total Downtime Minutes]]/60</f>
        <v>14.1</v>
      </c>
      <c r="P446" s="4">
        <v>575</v>
      </c>
      <c r="Q446" s="4">
        <f>SupplierQuality[[#This Row],[Total Defect Qty]]*SupplierQuality[[#This Row],[Unit Price]]</f>
        <v>378308600</v>
      </c>
    </row>
    <row r="447" spans="1:17" x14ac:dyDescent="0.25">
      <c r="A447" s="1">
        <v>43162</v>
      </c>
      <c r="B447" s="5" t="str">
        <f>TEXT(SupplierQuality[[#This Row],[Date]],"mmm")</f>
        <v>Mar</v>
      </c>
      <c r="C447" s="5" t="str">
        <f>TEXT(SupplierQuality[[#This Row],[Date]],"yyyy")</f>
        <v>2018</v>
      </c>
      <c r="D447" s="2" t="s">
        <v>292</v>
      </c>
      <c r="E447" s="2" t="s">
        <v>55</v>
      </c>
      <c r="F447" s="2" t="s">
        <v>17</v>
      </c>
      <c r="G447">
        <v>123</v>
      </c>
      <c r="H447" s="2" t="str">
        <f>VLOOKUP(SupplierQuality[[#This Row],[MaterialID]],Table4[#All],2,0)</f>
        <v>Pump</v>
      </c>
      <c r="I447">
        <v>2</v>
      </c>
      <c r="J447" s="2" t="str">
        <f>_xlfn.XLOOKUP(SupplierQuality[[#This Row],[Defect Type ID]],Table5[ID],Table5[Defect Type],"Not found",0)</f>
        <v>Rejected</v>
      </c>
      <c r="K447">
        <v>12</v>
      </c>
      <c r="L447" s="2" t="str">
        <f>_xlfn.XLOOKUP(SupplierQuality[[#This Row],[DefectID]],Table2[ID],Table2[Defect],"Not found",0)</f>
        <v>Integrity Failure</v>
      </c>
      <c r="M447" s="3">
        <v>604648</v>
      </c>
      <c r="N447" s="3">
        <v>1648</v>
      </c>
      <c r="O447" s="6">
        <f>SupplierQuality[[#This Row],[Total Downtime Minutes]]/60</f>
        <v>27.466666666666665</v>
      </c>
      <c r="P447" s="4">
        <v>661</v>
      </c>
      <c r="Q447" s="4">
        <f>SupplierQuality[[#This Row],[Total Defect Qty]]*SupplierQuality[[#This Row],[Unit Price]]</f>
        <v>399672328</v>
      </c>
    </row>
    <row r="448" spans="1:17" x14ac:dyDescent="0.25">
      <c r="A448" s="1">
        <v>43162</v>
      </c>
      <c r="B448" s="5" t="str">
        <f>TEXT(SupplierQuality[[#This Row],[Date]],"mmm")</f>
        <v>Mar</v>
      </c>
      <c r="C448" s="5" t="str">
        <f>TEXT(SupplierQuality[[#This Row],[Date]],"yyyy")</f>
        <v>2018</v>
      </c>
      <c r="D448" s="2" t="s">
        <v>348</v>
      </c>
      <c r="E448" s="2" t="s">
        <v>104</v>
      </c>
      <c r="F448" s="2" t="s">
        <v>75</v>
      </c>
      <c r="G448">
        <v>129</v>
      </c>
      <c r="H448" s="2" t="str">
        <f>VLOOKUP(SupplierQuality[[#This Row],[MaterialID]],Table4[#All],2,0)</f>
        <v>Mechanicals</v>
      </c>
      <c r="I448">
        <v>1</v>
      </c>
      <c r="J448" s="2" t="str">
        <f>_xlfn.XLOOKUP(SupplierQuality[[#This Row],[Defect Type ID]],Table5[ID],Table5[Defect Type],"Not found",0)</f>
        <v>No Impact</v>
      </c>
      <c r="K448">
        <v>186</v>
      </c>
      <c r="L448" s="2" t="str">
        <f>_xlfn.XLOOKUP(SupplierQuality[[#This Row],[DefectID]],Table2[ID],Table2[Defect],"Not found",0)</f>
        <v>Torn Packaging</v>
      </c>
      <c r="M448" s="3">
        <v>485588</v>
      </c>
      <c r="N448" s="3">
        <v>4622</v>
      </c>
      <c r="O448" s="6">
        <f>SupplierQuality[[#This Row],[Total Downtime Minutes]]/60</f>
        <v>77.033333333333331</v>
      </c>
      <c r="P448" s="4">
        <v>279</v>
      </c>
      <c r="Q448" s="4">
        <f>SupplierQuality[[#This Row],[Total Defect Qty]]*SupplierQuality[[#This Row],[Unit Price]]</f>
        <v>135479052</v>
      </c>
    </row>
    <row r="449" spans="1:17" x14ac:dyDescent="0.25">
      <c r="A449" s="1">
        <v>43162</v>
      </c>
      <c r="B449" s="5" t="str">
        <f>TEXT(SupplierQuality[[#This Row],[Date]],"mmm")</f>
        <v>Mar</v>
      </c>
      <c r="C449" s="5" t="str">
        <f>TEXT(SupplierQuality[[#This Row],[Date]],"yyyy")</f>
        <v>2018</v>
      </c>
      <c r="D449" s="2" t="s">
        <v>199</v>
      </c>
      <c r="E449" s="2" t="s">
        <v>55</v>
      </c>
      <c r="F449" s="2" t="s">
        <v>75</v>
      </c>
      <c r="G449">
        <v>121</v>
      </c>
      <c r="H449" s="2" t="str">
        <f>VLOOKUP(SupplierQuality[[#This Row],[MaterialID]],Table4[#All],2,0)</f>
        <v>Composites</v>
      </c>
      <c r="I449">
        <v>3</v>
      </c>
      <c r="J449" s="2" t="str">
        <f>_xlfn.XLOOKUP(SupplierQuality[[#This Row],[Defect Type ID]],Table5[ID],Table5[Defect Type],"Not found",0)</f>
        <v>Impact</v>
      </c>
      <c r="K449">
        <v>208</v>
      </c>
      <c r="L449" s="2" t="str">
        <f>_xlfn.XLOOKUP(SupplierQuality[[#This Row],[DefectID]],Table2[ID],Table2[Defect],"Not found",0)</f>
        <v>Missing Liner</v>
      </c>
      <c r="M449" s="3">
        <v>415108</v>
      </c>
      <c r="N449" s="3">
        <v>1887</v>
      </c>
      <c r="O449" s="6">
        <f>SupplierQuality[[#This Row],[Total Downtime Minutes]]/60</f>
        <v>31.45</v>
      </c>
      <c r="P449" s="4">
        <v>425</v>
      </c>
      <c r="Q449" s="4">
        <f>SupplierQuality[[#This Row],[Total Defect Qty]]*SupplierQuality[[#This Row],[Unit Price]]</f>
        <v>176420900</v>
      </c>
    </row>
    <row r="450" spans="1:17" x14ac:dyDescent="0.25">
      <c r="A450" s="1">
        <v>43162</v>
      </c>
      <c r="B450" s="5" t="str">
        <f>TEXT(SupplierQuality[[#This Row],[Date]],"mmm")</f>
        <v>Mar</v>
      </c>
      <c r="C450" s="5" t="str">
        <f>TEXT(SupplierQuality[[#This Row],[Date]],"yyyy")</f>
        <v>2018</v>
      </c>
      <c r="D450" s="2" t="s">
        <v>56</v>
      </c>
      <c r="E450" s="2" t="s">
        <v>23</v>
      </c>
      <c r="F450" s="2" t="s">
        <v>17</v>
      </c>
      <c r="G450">
        <v>122</v>
      </c>
      <c r="H450" s="2" t="str">
        <f>VLOOKUP(SupplierQuality[[#This Row],[MaterialID]],Table4[#All],2,0)</f>
        <v>Electrolytes</v>
      </c>
      <c r="I450">
        <v>1</v>
      </c>
      <c r="J450" s="2" t="str">
        <f>_xlfn.XLOOKUP(SupplierQuality[[#This Row],[Defect Type ID]],Table5[ID],Table5[Defect Type],"Not found",0)</f>
        <v>No Impact</v>
      </c>
      <c r="K450">
        <v>189</v>
      </c>
      <c r="L450" s="2" t="str">
        <f>_xlfn.XLOOKUP(SupplierQuality[[#This Row],[DefectID]],Table2[ID],Table2[Defect],"Not found",0)</f>
        <v>Too Thin</v>
      </c>
      <c r="M450" s="3">
        <v>399957</v>
      </c>
      <c r="N450" s="3">
        <v>2540</v>
      </c>
      <c r="O450" s="6">
        <f>SupplierQuality[[#This Row],[Total Downtime Minutes]]/60</f>
        <v>42.333333333333336</v>
      </c>
      <c r="P450" s="4">
        <v>670</v>
      </c>
      <c r="Q450" s="4">
        <f>SupplierQuality[[#This Row],[Total Defect Qty]]*SupplierQuality[[#This Row],[Unit Price]]</f>
        <v>267971190</v>
      </c>
    </row>
    <row r="451" spans="1:17" x14ac:dyDescent="0.25">
      <c r="A451" s="1">
        <v>43162</v>
      </c>
      <c r="B451" s="5" t="str">
        <f>TEXT(SupplierQuality[[#This Row],[Date]],"mmm")</f>
        <v>Mar</v>
      </c>
      <c r="C451" s="5" t="str">
        <f>TEXT(SupplierQuality[[#This Row],[Date]],"yyyy")</f>
        <v>2018</v>
      </c>
      <c r="D451" s="2" t="s">
        <v>81</v>
      </c>
      <c r="E451" s="2" t="s">
        <v>45</v>
      </c>
      <c r="F451" s="2" t="s">
        <v>14</v>
      </c>
      <c r="G451">
        <v>127</v>
      </c>
      <c r="H451" s="2" t="str">
        <f>VLOOKUP(SupplierQuality[[#This Row],[MaterialID]],Table4[#All],2,0)</f>
        <v>Crates</v>
      </c>
      <c r="I451">
        <v>2</v>
      </c>
      <c r="J451" s="2" t="str">
        <f>_xlfn.XLOOKUP(SupplierQuality[[#This Row],[Defect Type ID]],Table5[ID],Table5[Defect Type],"Not found",0)</f>
        <v>Rejected</v>
      </c>
      <c r="K451">
        <v>14</v>
      </c>
      <c r="L451" s="2" t="str">
        <f>_xlfn.XLOOKUP(SupplierQuality[[#This Row],[DefectID]],Table2[ID],Table2[Defect],"Not found",0)</f>
        <v>Gap Variation</v>
      </c>
      <c r="M451" s="3">
        <v>329820</v>
      </c>
      <c r="N451" s="3">
        <v>4522</v>
      </c>
      <c r="O451" s="6">
        <f>SupplierQuality[[#This Row],[Total Downtime Minutes]]/60</f>
        <v>75.36666666666666</v>
      </c>
      <c r="P451" s="4">
        <v>289</v>
      </c>
      <c r="Q451" s="4">
        <f>SupplierQuality[[#This Row],[Total Defect Qty]]*SupplierQuality[[#This Row],[Unit Price]]</f>
        <v>95317980</v>
      </c>
    </row>
    <row r="452" spans="1:17" x14ac:dyDescent="0.25">
      <c r="A452" s="1">
        <v>43162</v>
      </c>
      <c r="B452" s="5" t="str">
        <f>TEXT(SupplierQuality[[#This Row],[Date]],"mmm")</f>
        <v>Mar</v>
      </c>
      <c r="C452" s="5" t="str">
        <f>TEXT(SupplierQuality[[#This Row],[Date]],"yyyy")</f>
        <v>2018</v>
      </c>
      <c r="D452" s="2" t="s">
        <v>261</v>
      </c>
      <c r="E452" s="2" t="s">
        <v>21</v>
      </c>
      <c r="F452" s="2" t="s">
        <v>14</v>
      </c>
      <c r="G452">
        <v>118</v>
      </c>
      <c r="H452" s="2" t="str">
        <f>VLOOKUP(SupplierQuality[[#This Row],[MaterialID]],Table4[#All],2,0)</f>
        <v>Corrugate</v>
      </c>
      <c r="I452">
        <v>1</v>
      </c>
      <c r="J452" s="2" t="str">
        <f>_xlfn.XLOOKUP(SupplierQuality[[#This Row],[Defect Type ID]],Table5[ID],Table5[Defect Type],"Not found",0)</f>
        <v>No Impact</v>
      </c>
      <c r="K452">
        <v>211</v>
      </c>
      <c r="L452" s="2" t="str">
        <f>_xlfn.XLOOKUP(SupplierQuality[[#This Row],[DefectID]],Table2[ID],Table2[Defect],"Not found",0)</f>
        <v>Poor Seam</v>
      </c>
      <c r="M452" s="3">
        <v>322102</v>
      </c>
      <c r="N452" s="3">
        <v>856</v>
      </c>
      <c r="O452" s="6">
        <f>SupplierQuality[[#This Row],[Total Downtime Minutes]]/60</f>
        <v>14.266666666666667</v>
      </c>
      <c r="P452" s="4">
        <v>601</v>
      </c>
      <c r="Q452" s="4">
        <f>SupplierQuality[[#This Row],[Total Defect Qty]]*SupplierQuality[[#This Row],[Unit Price]]</f>
        <v>193583302</v>
      </c>
    </row>
    <row r="453" spans="1:17" x14ac:dyDescent="0.25">
      <c r="A453" s="1">
        <v>43162</v>
      </c>
      <c r="B453" s="5" t="str">
        <f>TEXT(SupplierQuality[[#This Row],[Date]],"mmm")</f>
        <v>Mar</v>
      </c>
      <c r="C453" s="5" t="str">
        <f>TEXT(SupplierQuality[[#This Row],[Date]],"yyyy")</f>
        <v>2018</v>
      </c>
      <c r="D453" s="2" t="s">
        <v>350</v>
      </c>
      <c r="E453" s="2" t="s">
        <v>55</v>
      </c>
      <c r="F453" s="2" t="s">
        <v>17</v>
      </c>
      <c r="G453">
        <v>124</v>
      </c>
      <c r="H453" s="2" t="str">
        <f>VLOOKUP(SupplierQuality[[#This Row],[MaterialID]],Table4[#All],2,0)</f>
        <v>Drives</v>
      </c>
      <c r="I453">
        <v>2</v>
      </c>
      <c r="J453" s="2" t="str">
        <f>_xlfn.XLOOKUP(SupplierQuality[[#This Row],[Defect Type ID]],Table5[ID],Table5[Defect Type],"Not found",0)</f>
        <v>Rejected</v>
      </c>
      <c r="K453">
        <v>123</v>
      </c>
      <c r="L453" s="2" t="str">
        <f>_xlfn.XLOOKUP(SupplierQuality[[#This Row],[DefectID]],Table2[ID],Table2[Defect],"Not found",0)</f>
        <v>Sealed Together Externally</v>
      </c>
      <c r="M453" s="3">
        <v>299888</v>
      </c>
      <c r="N453" s="3">
        <v>943</v>
      </c>
      <c r="O453" s="6">
        <f>SupplierQuality[[#This Row],[Total Downtime Minutes]]/60</f>
        <v>15.716666666666667</v>
      </c>
      <c r="P453" s="4">
        <v>422</v>
      </c>
      <c r="Q453" s="4">
        <f>SupplierQuality[[#This Row],[Total Defect Qty]]*SupplierQuality[[#This Row],[Unit Price]]</f>
        <v>126552736</v>
      </c>
    </row>
    <row r="454" spans="1:17" x14ac:dyDescent="0.25">
      <c r="A454" s="1">
        <v>43162</v>
      </c>
      <c r="B454" s="5" t="str">
        <f>TEXT(SupplierQuality[[#This Row],[Date]],"mmm")</f>
        <v>Mar</v>
      </c>
      <c r="C454" s="5" t="str">
        <f>TEXT(SupplierQuality[[#This Row],[Date]],"yyyy")</f>
        <v>2018</v>
      </c>
      <c r="D454" s="2" t="s">
        <v>78</v>
      </c>
      <c r="E454" s="2" t="s">
        <v>64</v>
      </c>
      <c r="F454" s="2" t="s">
        <v>14</v>
      </c>
      <c r="G454">
        <v>117</v>
      </c>
      <c r="H454" s="2" t="str">
        <f>VLOOKUP(SupplierQuality[[#This Row],[MaterialID]],Table4[#All],2,0)</f>
        <v>Labels</v>
      </c>
      <c r="I454">
        <v>3</v>
      </c>
      <c r="J454" s="2" t="str">
        <f>_xlfn.XLOOKUP(SupplierQuality[[#This Row],[Defect Type ID]],Table5[ID],Table5[Defect Type],"Not found",0)</f>
        <v>Impact</v>
      </c>
      <c r="K454">
        <v>68</v>
      </c>
      <c r="L454" s="2" t="str">
        <f>_xlfn.XLOOKUP(SupplierQuality[[#This Row],[DefectID]],Table2[ID],Table2[Defect],"Not found",0)</f>
        <v>Bad Parameters</v>
      </c>
      <c r="M454" s="3">
        <v>220605</v>
      </c>
      <c r="N454" s="3">
        <v>4730</v>
      </c>
      <c r="O454" s="6">
        <f>SupplierQuality[[#This Row],[Total Downtime Minutes]]/60</f>
        <v>78.833333333333329</v>
      </c>
      <c r="P454" s="4">
        <v>680</v>
      </c>
      <c r="Q454" s="4">
        <f>SupplierQuality[[#This Row],[Total Defect Qty]]*SupplierQuality[[#This Row],[Unit Price]]</f>
        <v>150011400</v>
      </c>
    </row>
    <row r="455" spans="1:17" x14ac:dyDescent="0.25">
      <c r="A455" s="1">
        <v>43163</v>
      </c>
      <c r="B455" s="5" t="str">
        <f>TEXT(SupplierQuality[[#This Row],[Date]],"mmm")</f>
        <v>Mar</v>
      </c>
      <c r="C455" s="5" t="str">
        <f>TEXT(SupplierQuality[[#This Row],[Date]],"yyyy")</f>
        <v>2018</v>
      </c>
      <c r="D455" s="2" t="s">
        <v>73</v>
      </c>
      <c r="E455" s="2" t="s">
        <v>27</v>
      </c>
      <c r="F455" s="2" t="s">
        <v>14</v>
      </c>
      <c r="G455">
        <v>133</v>
      </c>
      <c r="H455" s="2" t="str">
        <f>VLOOKUP(SupplierQuality[[#This Row],[MaterialID]],Table4[#All],2,0)</f>
        <v>Wires</v>
      </c>
      <c r="I455">
        <v>3</v>
      </c>
      <c r="J455" s="2" t="str">
        <f>_xlfn.XLOOKUP(SupplierQuality[[#This Row],[Defect Type ID]],Table5[ID],Table5[Defect Type],"Not found",0)</f>
        <v>Impact</v>
      </c>
      <c r="K455">
        <v>56</v>
      </c>
      <c r="L455" s="2" t="str">
        <f>_xlfn.XLOOKUP(SupplierQuality[[#This Row],[DefectID]],Table2[ID],Table2[Defect],"Not found",0)</f>
        <v>Poor Pairing</v>
      </c>
      <c r="M455" s="3">
        <v>943396</v>
      </c>
      <c r="N455" s="3">
        <v>1451</v>
      </c>
      <c r="O455" s="6">
        <f>SupplierQuality[[#This Row],[Total Downtime Minutes]]/60</f>
        <v>24.183333333333334</v>
      </c>
      <c r="P455" s="4">
        <v>426</v>
      </c>
      <c r="Q455" s="4">
        <f>SupplierQuality[[#This Row],[Total Defect Qty]]*SupplierQuality[[#This Row],[Unit Price]]</f>
        <v>401886696</v>
      </c>
    </row>
    <row r="456" spans="1:17" x14ac:dyDescent="0.25">
      <c r="A456" s="1">
        <v>43163</v>
      </c>
      <c r="B456" s="5" t="str">
        <f>TEXT(SupplierQuality[[#This Row],[Date]],"mmm")</f>
        <v>Mar</v>
      </c>
      <c r="C456" s="5" t="str">
        <f>TEXT(SupplierQuality[[#This Row],[Date]],"yyyy")</f>
        <v>2018</v>
      </c>
      <c r="D456" s="2" t="s">
        <v>245</v>
      </c>
      <c r="E456" s="2" t="s">
        <v>41</v>
      </c>
      <c r="F456" s="2" t="s">
        <v>14</v>
      </c>
      <c r="G456">
        <v>130</v>
      </c>
      <c r="H456" s="2" t="str">
        <f>VLOOKUP(SupplierQuality[[#This Row],[MaterialID]],Table4[#All],2,0)</f>
        <v>Packaging</v>
      </c>
      <c r="I456">
        <v>3</v>
      </c>
      <c r="J456" s="2" t="str">
        <f>_xlfn.XLOOKUP(SupplierQuality[[#This Row],[Defect Type ID]],Table5[ID],Table5[Defect Type],"Not found",0)</f>
        <v>Impact</v>
      </c>
      <c r="K456">
        <v>123</v>
      </c>
      <c r="L456" s="2" t="str">
        <f>_xlfn.XLOOKUP(SupplierQuality[[#This Row],[DefectID]],Table2[ID],Table2[Defect],"Not found",0)</f>
        <v>Sealed Together Externally</v>
      </c>
      <c r="M456" s="3">
        <v>756716</v>
      </c>
      <c r="N456" s="3">
        <v>1332</v>
      </c>
      <c r="O456" s="6">
        <f>SupplierQuality[[#This Row],[Total Downtime Minutes]]/60</f>
        <v>22.2</v>
      </c>
      <c r="P456" s="4">
        <v>499</v>
      </c>
      <c r="Q456" s="4">
        <f>SupplierQuality[[#This Row],[Total Defect Qty]]*SupplierQuality[[#This Row],[Unit Price]]</f>
        <v>377601284</v>
      </c>
    </row>
    <row r="457" spans="1:17" x14ac:dyDescent="0.25">
      <c r="A457" s="1">
        <v>43163</v>
      </c>
      <c r="B457" s="5" t="str">
        <f>TEXT(SupplierQuality[[#This Row],[Date]],"mmm")</f>
        <v>Mar</v>
      </c>
      <c r="C457" s="5" t="str">
        <f>TEXT(SupplierQuality[[#This Row],[Date]],"yyyy")</f>
        <v>2018</v>
      </c>
      <c r="D457" s="2" t="s">
        <v>234</v>
      </c>
      <c r="E457" s="2" t="s">
        <v>32</v>
      </c>
      <c r="F457" s="2" t="s">
        <v>14</v>
      </c>
      <c r="G457">
        <v>126</v>
      </c>
      <c r="H457" s="2" t="str">
        <f>VLOOKUP(SupplierQuality[[#This Row],[MaterialID]],Table4[#All],2,0)</f>
        <v>Motors</v>
      </c>
      <c r="I457">
        <v>1</v>
      </c>
      <c r="J457" s="2" t="str">
        <f>_xlfn.XLOOKUP(SupplierQuality[[#This Row],[Defect Type ID]],Table5[ID],Table5[Defect Type],"Not found",0)</f>
        <v>No Impact</v>
      </c>
      <c r="K457">
        <v>117</v>
      </c>
      <c r="L457" s="2" t="str">
        <f>_xlfn.XLOOKUP(SupplierQuality[[#This Row],[DefectID]],Table2[ID],Table2[Defect],"Not found",0)</f>
        <v>Opened containers</v>
      </c>
      <c r="M457" s="3">
        <v>722405</v>
      </c>
      <c r="N457" s="3">
        <v>4543</v>
      </c>
      <c r="O457" s="6">
        <f>SupplierQuality[[#This Row],[Total Downtime Minutes]]/60</f>
        <v>75.716666666666669</v>
      </c>
      <c r="P457" s="4">
        <v>287</v>
      </c>
      <c r="Q457" s="4">
        <f>SupplierQuality[[#This Row],[Total Defect Qty]]*SupplierQuality[[#This Row],[Unit Price]]</f>
        <v>207330235</v>
      </c>
    </row>
    <row r="458" spans="1:17" x14ac:dyDescent="0.25">
      <c r="A458" s="1">
        <v>43163</v>
      </c>
      <c r="B458" s="5" t="str">
        <f>TEXT(SupplierQuality[[#This Row],[Date]],"mmm")</f>
        <v>Mar</v>
      </c>
      <c r="C458" s="5" t="str">
        <f>TEXT(SupplierQuality[[#This Row],[Date]],"yyyy")</f>
        <v>2018</v>
      </c>
      <c r="D458" s="2" t="s">
        <v>103</v>
      </c>
      <c r="E458" s="2" t="s">
        <v>71</v>
      </c>
      <c r="F458" s="2" t="s">
        <v>691</v>
      </c>
      <c r="G458">
        <v>132</v>
      </c>
      <c r="H458" s="2" t="str">
        <f>VLOOKUP(SupplierQuality[[#This Row],[MaterialID]],Table4[#All],2,0)</f>
        <v>Printed Materials</v>
      </c>
      <c r="I458">
        <v>1</v>
      </c>
      <c r="J458" s="2" t="str">
        <f>_xlfn.XLOOKUP(SupplierQuality[[#This Row],[Defect Type ID]],Table5[ID],Table5[Defect Type],"Not found",0)</f>
        <v>No Impact</v>
      </c>
      <c r="K458">
        <v>167</v>
      </c>
      <c r="L458" s="2" t="str">
        <f>_xlfn.XLOOKUP(SupplierQuality[[#This Row],[DefectID]],Table2[ID],Table2[Defect],"Not found",0)</f>
        <v>Missing Packaging</v>
      </c>
      <c r="M458" s="3">
        <v>599046</v>
      </c>
      <c r="N458" s="3">
        <v>2850</v>
      </c>
      <c r="O458" s="6">
        <f>SupplierQuality[[#This Row],[Total Downtime Minutes]]/60</f>
        <v>47.5</v>
      </c>
      <c r="P458" s="4">
        <v>683</v>
      </c>
      <c r="Q458" s="4">
        <f>SupplierQuality[[#This Row],[Total Defect Qty]]*SupplierQuality[[#This Row],[Unit Price]]</f>
        <v>409148418</v>
      </c>
    </row>
    <row r="459" spans="1:17" x14ac:dyDescent="0.25">
      <c r="A459" s="1">
        <v>43163</v>
      </c>
      <c r="B459" s="5" t="str">
        <f>TEXT(SupplierQuality[[#This Row],[Date]],"mmm")</f>
        <v>Mar</v>
      </c>
      <c r="C459" s="5" t="str">
        <f>TEXT(SupplierQuality[[#This Row],[Date]],"yyyy")</f>
        <v>2018</v>
      </c>
      <c r="D459" s="2" t="s">
        <v>353</v>
      </c>
      <c r="E459" s="2" t="s">
        <v>36</v>
      </c>
      <c r="F459" s="2" t="s">
        <v>691</v>
      </c>
      <c r="G459">
        <v>114</v>
      </c>
      <c r="H459" s="2" t="str">
        <f>VLOOKUP(SupplierQuality[[#This Row],[MaterialID]],Table4[#All],2,0)</f>
        <v>Carton</v>
      </c>
      <c r="I459">
        <v>2</v>
      </c>
      <c r="J459" s="2" t="str">
        <f>_xlfn.XLOOKUP(SupplierQuality[[#This Row],[Defect Type ID]],Table5[ID],Table5[Defect Type],"Not found",0)</f>
        <v>Rejected</v>
      </c>
      <c r="K459">
        <v>123</v>
      </c>
      <c r="L459" s="2" t="str">
        <f>_xlfn.XLOOKUP(SupplierQuality[[#This Row],[DefectID]],Table2[ID],Table2[Defect],"Not found",0)</f>
        <v>Sealed Together Externally</v>
      </c>
      <c r="M459" s="3">
        <v>416770</v>
      </c>
      <c r="N459" s="3">
        <v>4460</v>
      </c>
      <c r="O459" s="6">
        <f>SupplierQuality[[#This Row],[Total Downtime Minutes]]/60</f>
        <v>74.333333333333329</v>
      </c>
      <c r="P459" s="4">
        <v>331</v>
      </c>
      <c r="Q459" s="4">
        <f>SupplierQuality[[#This Row],[Total Defect Qty]]*SupplierQuality[[#This Row],[Unit Price]]</f>
        <v>137950870</v>
      </c>
    </row>
    <row r="460" spans="1:17" x14ac:dyDescent="0.25">
      <c r="A460" s="1">
        <v>43163</v>
      </c>
      <c r="B460" s="5" t="str">
        <f>TEXT(SupplierQuality[[#This Row],[Date]],"mmm")</f>
        <v>Mar</v>
      </c>
      <c r="C460" s="5" t="str">
        <f>TEXT(SupplierQuality[[#This Row],[Date]],"yyyy")</f>
        <v>2018</v>
      </c>
      <c r="D460" s="2" t="s">
        <v>343</v>
      </c>
      <c r="E460" s="2" t="s">
        <v>21</v>
      </c>
      <c r="F460" s="2" t="s">
        <v>691</v>
      </c>
      <c r="G460">
        <v>112</v>
      </c>
      <c r="H460" s="2" t="str">
        <f>VLOOKUP(SupplierQuality[[#This Row],[MaterialID]],Table4[#All],2,0)</f>
        <v>Glass</v>
      </c>
      <c r="I460">
        <v>1</v>
      </c>
      <c r="J460" s="2" t="str">
        <f>_xlfn.XLOOKUP(SupplierQuality[[#This Row],[Defect Type ID]],Table5[ID],Table5[Defect Type],"Not found",0)</f>
        <v>No Impact</v>
      </c>
      <c r="K460">
        <v>101</v>
      </c>
      <c r="L460" s="2" t="str">
        <f>_xlfn.XLOOKUP(SupplierQuality[[#This Row],[DefectID]],Table2[ID],Table2[Defect],"Not found",0)</f>
        <v>No Print</v>
      </c>
      <c r="M460" s="3">
        <v>396825</v>
      </c>
      <c r="N460" s="3">
        <v>3441</v>
      </c>
      <c r="O460" s="6">
        <f>SupplierQuality[[#This Row],[Total Downtime Minutes]]/60</f>
        <v>57.35</v>
      </c>
      <c r="P460" s="4">
        <v>422</v>
      </c>
      <c r="Q460" s="4">
        <f>SupplierQuality[[#This Row],[Total Defect Qty]]*SupplierQuality[[#This Row],[Unit Price]]</f>
        <v>167460150</v>
      </c>
    </row>
    <row r="461" spans="1:17" x14ac:dyDescent="0.25">
      <c r="A461" s="1">
        <v>43163</v>
      </c>
      <c r="B461" s="5" t="str">
        <f>TEXT(SupplierQuality[[#This Row],[Date]],"mmm")</f>
        <v>Mar</v>
      </c>
      <c r="C461" s="5" t="str">
        <f>TEXT(SupplierQuality[[#This Row],[Date]],"yyyy")</f>
        <v>2018</v>
      </c>
      <c r="D461" s="2" t="s">
        <v>303</v>
      </c>
      <c r="E461" s="2" t="s">
        <v>60</v>
      </c>
      <c r="F461" s="2" t="s">
        <v>691</v>
      </c>
      <c r="G461">
        <v>126</v>
      </c>
      <c r="H461" s="2" t="str">
        <f>VLOOKUP(SupplierQuality[[#This Row],[MaterialID]],Table4[#All],2,0)</f>
        <v>Motors</v>
      </c>
      <c r="I461">
        <v>3</v>
      </c>
      <c r="J461" s="2" t="str">
        <f>_xlfn.XLOOKUP(SupplierQuality[[#This Row],[Defect Type ID]],Table5[ID],Table5[Defect Type],"Not found",0)</f>
        <v>Impact</v>
      </c>
      <c r="K461">
        <v>111</v>
      </c>
      <c r="L461" s="2" t="str">
        <f>_xlfn.XLOOKUP(SupplierQuality[[#This Row],[DefectID]],Table2[ID],Table2[Defect],"Not found",0)</f>
        <v>Insufficient Parts</v>
      </c>
      <c r="M461" s="3">
        <v>334562</v>
      </c>
      <c r="N461" s="3">
        <v>840</v>
      </c>
      <c r="O461" s="6">
        <f>SupplierQuality[[#This Row],[Total Downtime Minutes]]/60</f>
        <v>14</v>
      </c>
      <c r="P461" s="4">
        <v>473</v>
      </c>
      <c r="Q461" s="4">
        <f>SupplierQuality[[#This Row],[Total Defect Qty]]*SupplierQuality[[#This Row],[Unit Price]]</f>
        <v>158247826</v>
      </c>
    </row>
    <row r="462" spans="1:17" x14ac:dyDescent="0.25">
      <c r="A462" s="1">
        <v>43163</v>
      </c>
      <c r="B462" s="5" t="str">
        <f>TEXT(SupplierQuality[[#This Row],[Date]],"mmm")</f>
        <v>Mar</v>
      </c>
      <c r="C462" s="5" t="str">
        <f>TEXT(SupplierQuality[[#This Row],[Date]],"yyyy")</f>
        <v>2018</v>
      </c>
      <c r="D462" s="2" t="s">
        <v>354</v>
      </c>
      <c r="E462" s="2" t="s">
        <v>60</v>
      </c>
      <c r="F462" s="2" t="s">
        <v>14</v>
      </c>
      <c r="G462">
        <v>130</v>
      </c>
      <c r="H462" s="2" t="str">
        <f>VLOOKUP(SupplierQuality[[#This Row],[MaterialID]],Table4[#All],2,0)</f>
        <v>Packaging</v>
      </c>
      <c r="I462">
        <v>3</v>
      </c>
      <c r="J462" s="2" t="str">
        <f>_xlfn.XLOOKUP(SupplierQuality[[#This Row],[Defect Type ID]],Table5[ID],Table5[Defect Type],"Not found",0)</f>
        <v>Impact</v>
      </c>
      <c r="K462">
        <v>7</v>
      </c>
      <c r="L462" s="2" t="str">
        <f>_xlfn.XLOOKUP(SupplierQuality[[#This Row],[DefectID]],Table2[ID],Table2[Defect],"Not found",0)</f>
        <v>Misc</v>
      </c>
      <c r="M462" s="3">
        <v>255595</v>
      </c>
      <c r="N462" s="3">
        <v>3489</v>
      </c>
      <c r="O462" s="6">
        <f>SupplierQuality[[#This Row],[Total Downtime Minutes]]/60</f>
        <v>58.15</v>
      </c>
      <c r="P462" s="4">
        <v>610</v>
      </c>
      <c r="Q462" s="4">
        <f>SupplierQuality[[#This Row],[Total Defect Qty]]*SupplierQuality[[#This Row],[Unit Price]]</f>
        <v>155912950</v>
      </c>
    </row>
    <row r="463" spans="1:17" x14ac:dyDescent="0.25">
      <c r="A463" s="1">
        <v>43163</v>
      </c>
      <c r="B463" s="5" t="str">
        <f>TEXT(SupplierQuality[[#This Row],[Date]],"mmm")</f>
        <v>Mar</v>
      </c>
      <c r="C463" s="5" t="str">
        <f>TEXT(SupplierQuality[[#This Row],[Date]],"yyyy")</f>
        <v>2018</v>
      </c>
      <c r="D463" s="2" t="s">
        <v>169</v>
      </c>
      <c r="E463" s="2" t="s">
        <v>49</v>
      </c>
      <c r="F463" s="2" t="s">
        <v>691</v>
      </c>
      <c r="G463">
        <v>116</v>
      </c>
      <c r="H463" s="2" t="str">
        <f>VLOOKUP(SupplierQuality[[#This Row],[MaterialID]],Table4[#All],2,0)</f>
        <v>Molds</v>
      </c>
      <c r="I463">
        <v>2</v>
      </c>
      <c r="J463" s="2" t="str">
        <f>_xlfn.XLOOKUP(SupplierQuality[[#This Row],[Defect Type ID]],Table5[ID],Table5[Defect Type],"Not found",0)</f>
        <v>Rejected</v>
      </c>
      <c r="K463">
        <v>233</v>
      </c>
      <c r="L463" s="2" t="str">
        <f>_xlfn.XLOOKUP(SupplierQuality[[#This Row],[DefectID]],Table2[ID],Table2[Defect],"Not found",0)</f>
        <v>Wrong Drive</v>
      </c>
      <c r="M463" s="3">
        <v>247999</v>
      </c>
      <c r="N463" s="3">
        <v>4124</v>
      </c>
      <c r="O463" s="6">
        <f>SupplierQuality[[#This Row],[Total Downtime Minutes]]/60</f>
        <v>68.733333333333334</v>
      </c>
      <c r="P463" s="4">
        <v>426</v>
      </c>
      <c r="Q463" s="4">
        <f>SupplierQuality[[#This Row],[Total Defect Qty]]*SupplierQuality[[#This Row],[Unit Price]]</f>
        <v>105647574</v>
      </c>
    </row>
    <row r="464" spans="1:17" x14ac:dyDescent="0.25">
      <c r="A464" s="1">
        <v>43163</v>
      </c>
      <c r="B464" s="5" t="str">
        <f>TEXT(SupplierQuality[[#This Row],[Date]],"mmm")</f>
        <v>Mar</v>
      </c>
      <c r="C464" s="5" t="str">
        <f>TEXT(SupplierQuality[[#This Row],[Date]],"yyyy")</f>
        <v>2018</v>
      </c>
      <c r="D464" s="2" t="s">
        <v>282</v>
      </c>
      <c r="E464" s="2" t="s">
        <v>107</v>
      </c>
      <c r="F464" s="2" t="s">
        <v>24</v>
      </c>
      <c r="G464">
        <v>131</v>
      </c>
      <c r="H464" s="2" t="str">
        <f>VLOOKUP(SupplierQuality[[#This Row],[MaterialID]],Table4[#All],2,0)</f>
        <v>Valves</v>
      </c>
      <c r="I464">
        <v>2</v>
      </c>
      <c r="J464" s="2" t="str">
        <f>_xlfn.XLOOKUP(SupplierQuality[[#This Row],[Defect Type ID]],Table5[ID],Table5[Defect Type],"Not found",0)</f>
        <v>Rejected</v>
      </c>
      <c r="K464">
        <v>166</v>
      </c>
      <c r="L464" s="2" t="str">
        <f>_xlfn.XLOOKUP(SupplierQuality[[#This Row],[DefectID]],Table2[ID],Table2[Defect],"Not found",0)</f>
        <v>Failed Tension Test</v>
      </c>
      <c r="M464" s="3">
        <v>184048</v>
      </c>
      <c r="N464" s="3">
        <v>1495</v>
      </c>
      <c r="O464" s="6">
        <f>SupplierQuality[[#This Row],[Total Downtime Minutes]]/60</f>
        <v>24.916666666666668</v>
      </c>
      <c r="P464" s="4">
        <v>619</v>
      </c>
      <c r="Q464" s="4">
        <f>SupplierQuality[[#This Row],[Total Defect Qty]]*SupplierQuality[[#This Row],[Unit Price]]</f>
        <v>113925712</v>
      </c>
    </row>
    <row r="465" spans="1:17" x14ac:dyDescent="0.25">
      <c r="A465" s="1">
        <v>43163</v>
      </c>
      <c r="B465" s="5" t="str">
        <f>TEXT(SupplierQuality[[#This Row],[Date]],"mmm")</f>
        <v>Mar</v>
      </c>
      <c r="C465" s="5" t="str">
        <f>TEXT(SupplierQuality[[#This Row],[Date]],"yyyy")</f>
        <v>2018</v>
      </c>
      <c r="D465" s="2" t="s">
        <v>96</v>
      </c>
      <c r="E465" s="2" t="s">
        <v>47</v>
      </c>
      <c r="F465" s="2" t="s">
        <v>691</v>
      </c>
      <c r="G465">
        <v>130</v>
      </c>
      <c r="H465" s="2" t="str">
        <f>VLOOKUP(SupplierQuality[[#This Row],[MaterialID]],Table4[#All],2,0)</f>
        <v>Packaging</v>
      </c>
      <c r="I465">
        <v>2</v>
      </c>
      <c r="J465" s="2" t="str">
        <f>_xlfn.XLOOKUP(SupplierQuality[[#This Row],[Defect Type ID]],Table5[ID],Table5[Defect Type],"Not found",0)</f>
        <v>Rejected</v>
      </c>
      <c r="K465">
        <v>107</v>
      </c>
      <c r="L465" s="2" t="str">
        <f>_xlfn.XLOOKUP(SupplierQuality[[#This Row],[DefectID]],Table2[ID],Table2[Defect],"Not found",0)</f>
        <v>No Tight Seal</v>
      </c>
      <c r="M465" s="3">
        <v>133989</v>
      </c>
      <c r="N465" s="3">
        <v>3317</v>
      </c>
      <c r="O465" s="6">
        <f>SupplierQuality[[#This Row],[Total Downtime Minutes]]/60</f>
        <v>55.283333333333331</v>
      </c>
      <c r="P465" s="4">
        <v>318</v>
      </c>
      <c r="Q465" s="4">
        <f>SupplierQuality[[#This Row],[Total Defect Qty]]*SupplierQuality[[#This Row],[Unit Price]]</f>
        <v>42608502</v>
      </c>
    </row>
    <row r="466" spans="1:17" x14ac:dyDescent="0.25">
      <c r="A466" s="1">
        <v>43163</v>
      </c>
      <c r="B466" s="5" t="str">
        <f>TEXT(SupplierQuality[[#This Row],[Date]],"mmm")</f>
        <v>Mar</v>
      </c>
      <c r="C466" s="5" t="str">
        <f>TEXT(SupplierQuality[[#This Row],[Date]],"yyyy")</f>
        <v>2018</v>
      </c>
      <c r="D466" s="2" t="s">
        <v>134</v>
      </c>
      <c r="E466" s="2" t="s">
        <v>21</v>
      </c>
      <c r="F466" s="2" t="s">
        <v>14</v>
      </c>
      <c r="G466">
        <v>128</v>
      </c>
      <c r="H466" s="2" t="str">
        <f>VLOOKUP(SupplierQuality[[#This Row],[MaterialID]],Table4[#All],2,0)</f>
        <v>Tape</v>
      </c>
      <c r="I466">
        <v>1</v>
      </c>
      <c r="J466" s="2" t="str">
        <f>_xlfn.XLOOKUP(SupplierQuality[[#This Row],[Defect Type ID]],Table5[ID],Table5[Defect Type],"Not found",0)</f>
        <v>No Impact</v>
      </c>
      <c r="K466">
        <v>193</v>
      </c>
      <c r="L466" s="2" t="str">
        <f>_xlfn.XLOOKUP(SupplierQuality[[#This Row],[DefectID]],Table2[ID],Table2[Defect],"Not found",0)</f>
        <v>Loose Fit</v>
      </c>
      <c r="M466" s="3">
        <v>24774</v>
      </c>
      <c r="N466" s="3">
        <v>3915</v>
      </c>
      <c r="O466" s="6">
        <f>SupplierQuality[[#This Row],[Total Downtime Minutes]]/60</f>
        <v>65.25</v>
      </c>
      <c r="P466" s="4">
        <v>447</v>
      </c>
      <c r="Q466" s="4">
        <f>SupplierQuality[[#This Row],[Total Defect Qty]]*SupplierQuality[[#This Row],[Unit Price]]</f>
        <v>11073978</v>
      </c>
    </row>
    <row r="467" spans="1:17" x14ac:dyDescent="0.25">
      <c r="A467" s="1">
        <v>43164</v>
      </c>
      <c r="B467" s="5" t="str">
        <f>TEXT(SupplierQuality[[#This Row],[Date]],"mmm")</f>
        <v>Mar</v>
      </c>
      <c r="C467" s="5" t="str">
        <f>TEXT(SupplierQuality[[#This Row],[Date]],"yyyy")</f>
        <v>2018</v>
      </c>
      <c r="D467" s="2" t="s">
        <v>166</v>
      </c>
      <c r="E467" s="2" t="s">
        <v>119</v>
      </c>
      <c r="F467" s="2" t="s">
        <v>24</v>
      </c>
      <c r="G467">
        <v>130</v>
      </c>
      <c r="H467" s="2" t="str">
        <f>VLOOKUP(SupplierQuality[[#This Row],[MaterialID]],Table4[#All],2,0)</f>
        <v>Packaging</v>
      </c>
      <c r="I467">
        <v>3</v>
      </c>
      <c r="J467" s="2" t="str">
        <f>_xlfn.XLOOKUP(SupplierQuality[[#This Row],[Defect Type ID]],Table5[ID],Table5[Defect Type],"Not found",0)</f>
        <v>Impact</v>
      </c>
      <c r="K467">
        <v>167</v>
      </c>
      <c r="L467" s="2" t="str">
        <f>_xlfn.XLOOKUP(SupplierQuality[[#This Row],[DefectID]],Table2[ID],Table2[Defect],"Not found",0)</f>
        <v>Missing Packaging</v>
      </c>
      <c r="M467" s="3">
        <v>951751</v>
      </c>
      <c r="N467" s="3">
        <v>4069</v>
      </c>
      <c r="O467" s="6">
        <f>SupplierQuality[[#This Row],[Total Downtime Minutes]]/60</f>
        <v>67.816666666666663</v>
      </c>
      <c r="P467" s="4">
        <v>436</v>
      </c>
      <c r="Q467" s="4">
        <f>SupplierQuality[[#This Row],[Total Defect Qty]]*SupplierQuality[[#This Row],[Unit Price]]</f>
        <v>414963436</v>
      </c>
    </row>
    <row r="468" spans="1:17" x14ac:dyDescent="0.25">
      <c r="A468" s="1">
        <v>43164</v>
      </c>
      <c r="B468" s="5" t="str">
        <f>TEXT(SupplierQuality[[#This Row],[Date]],"mmm")</f>
        <v>Mar</v>
      </c>
      <c r="C468" s="5" t="str">
        <f>TEXT(SupplierQuality[[#This Row],[Date]],"yyyy")</f>
        <v>2018</v>
      </c>
      <c r="D468" s="2" t="s">
        <v>223</v>
      </c>
      <c r="E468" s="2" t="s">
        <v>45</v>
      </c>
      <c r="F468" s="2" t="s">
        <v>17</v>
      </c>
      <c r="G468">
        <v>120</v>
      </c>
      <c r="H468" s="2" t="str">
        <f>VLOOKUP(SupplierQuality[[#This Row],[MaterialID]],Table4[#All],2,0)</f>
        <v>Film</v>
      </c>
      <c r="I468">
        <v>2</v>
      </c>
      <c r="J468" s="2" t="str">
        <f>_xlfn.XLOOKUP(SupplierQuality[[#This Row],[Defect Type ID]],Table5[ID],Table5[Defect Type],"Not found",0)</f>
        <v>Rejected</v>
      </c>
      <c r="K468">
        <v>191</v>
      </c>
      <c r="L468" s="2" t="str">
        <f>_xlfn.XLOOKUP(SupplierQuality[[#This Row],[DefectID]],Table2[ID],Table2[Defect],"Not found",0)</f>
        <v>Misformed Parts</v>
      </c>
      <c r="M468" s="3">
        <v>607630</v>
      </c>
      <c r="N468" s="3">
        <v>351</v>
      </c>
      <c r="O468" s="6">
        <f>SupplierQuality[[#This Row],[Total Downtime Minutes]]/60</f>
        <v>5.85</v>
      </c>
      <c r="P468" s="4">
        <v>311</v>
      </c>
      <c r="Q468" s="4">
        <f>SupplierQuality[[#This Row],[Total Defect Qty]]*SupplierQuality[[#This Row],[Unit Price]]</f>
        <v>188972930</v>
      </c>
    </row>
    <row r="469" spans="1:17" x14ac:dyDescent="0.25">
      <c r="A469" s="1">
        <v>43164</v>
      </c>
      <c r="B469" s="5" t="str">
        <f>TEXT(SupplierQuality[[#This Row],[Date]],"mmm")</f>
        <v>Mar</v>
      </c>
      <c r="C469" s="5" t="str">
        <f>TEXT(SupplierQuality[[#This Row],[Date]],"yyyy")</f>
        <v>2018</v>
      </c>
      <c r="D469" s="2" t="s">
        <v>121</v>
      </c>
      <c r="E469" s="2" t="s">
        <v>27</v>
      </c>
      <c r="F469" s="2" t="s">
        <v>42</v>
      </c>
      <c r="G469">
        <v>129</v>
      </c>
      <c r="H469" s="2" t="str">
        <f>VLOOKUP(SupplierQuality[[#This Row],[MaterialID]],Table4[#All],2,0)</f>
        <v>Mechanicals</v>
      </c>
      <c r="I469">
        <v>2</v>
      </c>
      <c r="J469" s="2" t="str">
        <f>_xlfn.XLOOKUP(SupplierQuality[[#This Row],[Defect Type ID]],Table5[ID],Table5[Defect Type],"Not found",0)</f>
        <v>Rejected</v>
      </c>
      <c r="K469">
        <v>190</v>
      </c>
      <c r="L469" s="2" t="str">
        <f>_xlfn.XLOOKUP(SupplierQuality[[#This Row],[DefectID]],Table2[ID],Table2[Defect],"Not found",0)</f>
        <v>Bad Distribution</v>
      </c>
      <c r="M469" s="3">
        <v>530442</v>
      </c>
      <c r="N469" s="3">
        <v>3497</v>
      </c>
      <c r="O469" s="6">
        <f>SupplierQuality[[#This Row],[Total Downtime Minutes]]/60</f>
        <v>58.283333333333331</v>
      </c>
      <c r="P469" s="4">
        <v>605</v>
      </c>
      <c r="Q469" s="4">
        <f>SupplierQuality[[#This Row],[Total Defect Qty]]*SupplierQuality[[#This Row],[Unit Price]]</f>
        <v>320917410</v>
      </c>
    </row>
    <row r="470" spans="1:17" x14ac:dyDescent="0.25">
      <c r="A470" s="1">
        <v>43164</v>
      </c>
      <c r="B470" s="5" t="str">
        <f>TEXT(SupplierQuality[[#This Row],[Date]],"mmm")</f>
        <v>Mar</v>
      </c>
      <c r="C470" s="5" t="str">
        <f>TEXT(SupplierQuality[[#This Row],[Date]],"yyyy")</f>
        <v>2018</v>
      </c>
      <c r="D470" s="2" t="s">
        <v>265</v>
      </c>
      <c r="E470" s="2" t="s">
        <v>30</v>
      </c>
      <c r="F470" s="2" t="s">
        <v>14</v>
      </c>
      <c r="G470">
        <v>119</v>
      </c>
      <c r="H470" s="2" t="str">
        <f>VLOOKUP(SupplierQuality[[#This Row],[MaterialID]],Table4[#All],2,0)</f>
        <v>Batteries</v>
      </c>
      <c r="I470">
        <v>2</v>
      </c>
      <c r="J470" s="2" t="str">
        <f>_xlfn.XLOOKUP(SupplierQuality[[#This Row],[Defect Type ID]],Table5[ID],Table5[Defect Type],"Not found",0)</f>
        <v>Rejected</v>
      </c>
      <c r="K470">
        <v>212</v>
      </c>
      <c r="L470" s="2" t="str">
        <f>_xlfn.XLOOKUP(SupplierQuality[[#This Row],[DefectID]],Table2[ID],Table2[Defect],"Not found",0)</f>
        <v>Burnt</v>
      </c>
      <c r="M470" s="3">
        <v>512000</v>
      </c>
      <c r="N470" s="3">
        <v>3620</v>
      </c>
      <c r="O470" s="6">
        <f>SupplierQuality[[#This Row],[Total Downtime Minutes]]/60</f>
        <v>60.333333333333336</v>
      </c>
      <c r="P470" s="4">
        <v>577</v>
      </c>
      <c r="Q470" s="4">
        <f>SupplierQuality[[#This Row],[Total Defect Qty]]*SupplierQuality[[#This Row],[Unit Price]]</f>
        <v>295424000</v>
      </c>
    </row>
    <row r="471" spans="1:17" x14ac:dyDescent="0.25">
      <c r="A471" s="1">
        <v>43164</v>
      </c>
      <c r="B471" s="5" t="str">
        <f>TEXT(SupplierQuality[[#This Row],[Date]],"mmm")</f>
        <v>Mar</v>
      </c>
      <c r="C471" s="5" t="str">
        <f>TEXT(SupplierQuality[[#This Row],[Date]],"yyyy")</f>
        <v>2018</v>
      </c>
      <c r="D471" s="2" t="s">
        <v>240</v>
      </c>
      <c r="E471" s="2" t="s">
        <v>21</v>
      </c>
      <c r="F471" s="2" t="s">
        <v>17</v>
      </c>
      <c r="G471">
        <v>112</v>
      </c>
      <c r="H471" s="2" t="str">
        <f>VLOOKUP(SupplierQuality[[#This Row],[MaterialID]],Table4[#All],2,0)</f>
        <v>Glass</v>
      </c>
      <c r="I471">
        <v>1</v>
      </c>
      <c r="J471" s="2" t="str">
        <f>_xlfn.XLOOKUP(SupplierQuality[[#This Row],[Defect Type ID]],Table5[ID],Table5[Defect Type],"Not found",0)</f>
        <v>No Impact</v>
      </c>
      <c r="K471">
        <v>39</v>
      </c>
      <c r="L471" s="2" t="str">
        <f>_xlfn.XLOOKUP(SupplierQuality[[#This Row],[DefectID]],Table2[ID],Table2[Defect],"Not found",0)</f>
        <v>Sporadic Adhesive</v>
      </c>
      <c r="M471" s="3">
        <v>442084</v>
      </c>
      <c r="N471" s="3">
        <v>335</v>
      </c>
      <c r="O471" s="6">
        <f>SupplierQuality[[#This Row],[Total Downtime Minutes]]/60</f>
        <v>5.583333333333333</v>
      </c>
      <c r="P471" s="4">
        <v>468</v>
      </c>
      <c r="Q471" s="4">
        <f>SupplierQuality[[#This Row],[Total Defect Qty]]*SupplierQuality[[#This Row],[Unit Price]]</f>
        <v>206895312</v>
      </c>
    </row>
    <row r="472" spans="1:17" x14ac:dyDescent="0.25">
      <c r="A472" s="1">
        <v>43164</v>
      </c>
      <c r="B472" s="5" t="str">
        <f>TEXT(SupplierQuality[[#This Row],[Date]],"mmm")</f>
        <v>Mar</v>
      </c>
      <c r="C472" s="5" t="str">
        <f>TEXT(SupplierQuality[[#This Row],[Date]],"yyyy")</f>
        <v>2018</v>
      </c>
      <c r="D472" s="2" t="s">
        <v>25</v>
      </c>
      <c r="E472" s="2" t="s">
        <v>60</v>
      </c>
      <c r="F472" s="2" t="s">
        <v>14</v>
      </c>
      <c r="G472">
        <v>120</v>
      </c>
      <c r="H472" s="2" t="str">
        <f>VLOOKUP(SupplierQuality[[#This Row],[MaterialID]],Table4[#All],2,0)</f>
        <v>Film</v>
      </c>
      <c r="I472">
        <v>3</v>
      </c>
      <c r="J472" s="2" t="str">
        <f>_xlfn.XLOOKUP(SupplierQuality[[#This Row],[Defect Type ID]],Table5[ID],Table5[Defect Type],"Not found",0)</f>
        <v>Impact</v>
      </c>
      <c r="K472">
        <v>47</v>
      </c>
      <c r="L472" s="2" t="str">
        <f>_xlfn.XLOOKUP(SupplierQuality[[#This Row],[DefectID]],Table2[ID],Table2[Defect],"Not found",0)</f>
        <v>Packaging Damaged</v>
      </c>
      <c r="M472" s="3">
        <v>283956</v>
      </c>
      <c r="N472" s="3">
        <v>4609</v>
      </c>
      <c r="O472" s="6">
        <f>SupplierQuality[[#This Row],[Total Downtime Minutes]]/60</f>
        <v>76.816666666666663</v>
      </c>
      <c r="P472" s="4">
        <v>694</v>
      </c>
      <c r="Q472" s="4">
        <f>SupplierQuality[[#This Row],[Total Defect Qty]]*SupplierQuality[[#This Row],[Unit Price]]</f>
        <v>197065464</v>
      </c>
    </row>
    <row r="473" spans="1:17" x14ac:dyDescent="0.25">
      <c r="A473" s="1">
        <v>43164</v>
      </c>
      <c r="B473" s="5" t="str">
        <f>TEXT(SupplierQuality[[#This Row],[Date]],"mmm")</f>
        <v>Mar</v>
      </c>
      <c r="C473" s="5" t="str">
        <f>TEXT(SupplierQuality[[#This Row],[Date]],"yyyy")</f>
        <v>2018</v>
      </c>
      <c r="D473" s="2" t="s">
        <v>132</v>
      </c>
      <c r="E473" s="2" t="s">
        <v>21</v>
      </c>
      <c r="F473" s="2" t="s">
        <v>17</v>
      </c>
      <c r="G473">
        <v>128</v>
      </c>
      <c r="H473" s="2" t="str">
        <f>VLOOKUP(SupplierQuality[[#This Row],[MaterialID]],Table4[#All],2,0)</f>
        <v>Tape</v>
      </c>
      <c r="I473">
        <v>1</v>
      </c>
      <c r="J473" s="2" t="str">
        <f>_xlfn.XLOOKUP(SupplierQuality[[#This Row],[Defect Type ID]],Table5[ID],Table5[Defect Type],"Not found",0)</f>
        <v>No Impact</v>
      </c>
      <c r="K473">
        <v>133</v>
      </c>
      <c r="L473" s="2" t="str">
        <f>_xlfn.XLOOKUP(SupplierQuality[[#This Row],[DefectID]],Table2[ID],Table2[Defect],"Not found",0)</f>
        <v>Skewed Cartons</v>
      </c>
      <c r="M473" s="3">
        <v>11746</v>
      </c>
      <c r="N473" s="3">
        <v>578</v>
      </c>
      <c r="O473" s="6">
        <f>SupplierQuality[[#This Row],[Total Downtime Minutes]]/60</f>
        <v>9.6333333333333329</v>
      </c>
      <c r="P473" s="4">
        <v>681</v>
      </c>
      <c r="Q473" s="4">
        <f>SupplierQuality[[#This Row],[Total Defect Qty]]*SupplierQuality[[#This Row],[Unit Price]]</f>
        <v>7999026</v>
      </c>
    </row>
    <row r="474" spans="1:17" x14ac:dyDescent="0.25">
      <c r="A474" s="1">
        <v>43165</v>
      </c>
      <c r="B474" s="5" t="str">
        <f>TEXT(SupplierQuality[[#This Row],[Date]],"mmm")</f>
        <v>Mar</v>
      </c>
      <c r="C474" s="5" t="str">
        <f>TEXT(SupplierQuality[[#This Row],[Date]],"yyyy")</f>
        <v>2018</v>
      </c>
      <c r="D474" s="2" t="s">
        <v>244</v>
      </c>
      <c r="E474" s="2" t="s">
        <v>104</v>
      </c>
      <c r="F474" s="2" t="s">
        <v>42</v>
      </c>
      <c r="G474">
        <v>112</v>
      </c>
      <c r="H474" s="2" t="str">
        <f>VLOOKUP(SupplierQuality[[#This Row],[MaterialID]],Table4[#All],2,0)</f>
        <v>Glass</v>
      </c>
      <c r="I474">
        <v>3</v>
      </c>
      <c r="J474" s="2" t="str">
        <f>_xlfn.XLOOKUP(SupplierQuality[[#This Row],[Defect Type ID]],Table5[ID],Table5[Defect Type],"Not found",0)</f>
        <v>Impact</v>
      </c>
      <c r="K474">
        <v>169</v>
      </c>
      <c r="L474" s="2" t="str">
        <f>_xlfn.XLOOKUP(SupplierQuality[[#This Row],[DefectID]],Table2[ID],Table2[Defect],"Not found",0)</f>
        <v>Poor Cut</v>
      </c>
      <c r="M474" s="3">
        <v>986881</v>
      </c>
      <c r="N474" s="3">
        <v>2911</v>
      </c>
      <c r="O474" s="6">
        <f>SupplierQuality[[#This Row],[Total Downtime Minutes]]/60</f>
        <v>48.516666666666666</v>
      </c>
      <c r="P474" s="4">
        <v>386</v>
      </c>
      <c r="Q474" s="4">
        <f>SupplierQuality[[#This Row],[Total Defect Qty]]*SupplierQuality[[#This Row],[Unit Price]]</f>
        <v>380936066</v>
      </c>
    </row>
    <row r="475" spans="1:17" x14ac:dyDescent="0.25">
      <c r="A475" s="1">
        <v>43165</v>
      </c>
      <c r="B475" s="5" t="str">
        <f>TEXT(SupplierQuality[[#This Row],[Date]],"mmm")</f>
        <v>Mar</v>
      </c>
      <c r="C475" s="5" t="str">
        <f>TEXT(SupplierQuality[[#This Row],[Date]],"yyyy")</f>
        <v>2018</v>
      </c>
      <c r="D475" s="2" t="s">
        <v>145</v>
      </c>
      <c r="E475" s="2" t="s">
        <v>62</v>
      </c>
      <c r="F475" s="2" t="s">
        <v>691</v>
      </c>
      <c r="G475">
        <v>123</v>
      </c>
      <c r="H475" s="2" t="str">
        <f>VLOOKUP(SupplierQuality[[#This Row],[MaterialID]],Table4[#All],2,0)</f>
        <v>Pump</v>
      </c>
      <c r="I475">
        <v>2</v>
      </c>
      <c r="J475" s="2" t="str">
        <f>_xlfn.XLOOKUP(SupplierQuality[[#This Row],[Defect Type ID]],Table5[ID],Table5[Defect Type],"Not found",0)</f>
        <v>Rejected</v>
      </c>
      <c r="K475">
        <v>102</v>
      </c>
      <c r="L475" s="2" t="str">
        <f>_xlfn.XLOOKUP(SupplierQuality[[#This Row],[DefectID]],Table2[ID],Table2[Defect],"Not found",0)</f>
        <v>Wrong Codes</v>
      </c>
      <c r="M475" s="3">
        <v>863584</v>
      </c>
      <c r="N475" s="3">
        <v>4263</v>
      </c>
      <c r="O475" s="6">
        <f>SupplierQuality[[#This Row],[Total Downtime Minutes]]/60</f>
        <v>71.05</v>
      </c>
      <c r="P475" s="4">
        <v>415</v>
      </c>
      <c r="Q475" s="4">
        <f>SupplierQuality[[#This Row],[Total Defect Qty]]*SupplierQuality[[#This Row],[Unit Price]]</f>
        <v>358387360</v>
      </c>
    </row>
    <row r="476" spans="1:17" x14ac:dyDescent="0.25">
      <c r="A476" s="1">
        <v>43165</v>
      </c>
      <c r="B476" s="5" t="str">
        <f>TEXT(SupplierQuality[[#This Row],[Date]],"mmm")</f>
        <v>Mar</v>
      </c>
      <c r="C476" s="5" t="str">
        <f>TEXT(SupplierQuality[[#This Row],[Date]],"yyyy")</f>
        <v>2018</v>
      </c>
      <c r="D476" s="2" t="s">
        <v>156</v>
      </c>
      <c r="E476" s="2" t="s">
        <v>74</v>
      </c>
      <c r="F476" s="2" t="s">
        <v>17</v>
      </c>
      <c r="G476">
        <v>115</v>
      </c>
      <c r="H476" s="2" t="str">
        <f>VLOOKUP(SupplierQuality[[#This Row],[MaterialID]],Table4[#All],2,0)</f>
        <v>Controllers</v>
      </c>
      <c r="I476">
        <v>2</v>
      </c>
      <c r="J476" s="2" t="str">
        <f>_xlfn.XLOOKUP(SupplierQuality[[#This Row],[Defect Type ID]],Table5[ID],Table5[Defect Type],"Not found",0)</f>
        <v>Rejected</v>
      </c>
      <c r="K476">
        <v>28</v>
      </c>
      <c r="L476" s="2" t="str">
        <f>_xlfn.XLOOKUP(SupplierQuality[[#This Row],[DefectID]],Table2[ID],Table2[Defect],"Not found",0)</f>
        <v>Poor Fit</v>
      </c>
      <c r="M476" s="3">
        <v>847749</v>
      </c>
      <c r="N476" s="3">
        <v>1270</v>
      </c>
      <c r="O476" s="6">
        <f>SupplierQuality[[#This Row],[Total Downtime Minutes]]/60</f>
        <v>21.166666666666668</v>
      </c>
      <c r="P476" s="4">
        <v>686</v>
      </c>
      <c r="Q476" s="4">
        <f>SupplierQuality[[#This Row],[Total Defect Qty]]*SupplierQuality[[#This Row],[Unit Price]]</f>
        <v>581555814</v>
      </c>
    </row>
    <row r="477" spans="1:17" x14ac:dyDescent="0.25">
      <c r="A477" s="1">
        <v>43165</v>
      </c>
      <c r="B477" s="5" t="str">
        <f>TEXT(SupplierQuality[[#This Row],[Date]],"mmm")</f>
        <v>Mar</v>
      </c>
      <c r="C477" s="5" t="str">
        <f>TEXT(SupplierQuality[[#This Row],[Date]],"yyyy")</f>
        <v>2018</v>
      </c>
      <c r="D477" s="2" t="s">
        <v>108</v>
      </c>
      <c r="E477" s="2" t="s">
        <v>47</v>
      </c>
      <c r="F477" s="2" t="s">
        <v>14</v>
      </c>
      <c r="G477">
        <v>124</v>
      </c>
      <c r="H477" s="2" t="str">
        <f>VLOOKUP(SupplierQuality[[#This Row],[MaterialID]],Table4[#All],2,0)</f>
        <v>Drives</v>
      </c>
      <c r="I477">
        <v>3</v>
      </c>
      <c r="J477" s="2" t="str">
        <f>_xlfn.XLOOKUP(SupplierQuality[[#This Row],[Defect Type ID]],Table5[ID],Table5[Defect Type],"Not found",0)</f>
        <v>Impact</v>
      </c>
      <c r="K477">
        <v>75</v>
      </c>
      <c r="L477" s="2" t="str">
        <f>_xlfn.XLOOKUP(SupplierQuality[[#This Row],[DefectID]],Table2[ID],Table2[Defect],"Not found",0)</f>
        <v>Crushed Sidewalls</v>
      </c>
      <c r="M477" s="3">
        <v>737706</v>
      </c>
      <c r="N477" s="3">
        <v>4109</v>
      </c>
      <c r="O477" s="6">
        <f>SupplierQuality[[#This Row],[Total Downtime Minutes]]/60</f>
        <v>68.483333333333334</v>
      </c>
      <c r="P477" s="4">
        <v>693</v>
      </c>
      <c r="Q477" s="4">
        <f>SupplierQuality[[#This Row],[Total Defect Qty]]*SupplierQuality[[#This Row],[Unit Price]]</f>
        <v>511230258</v>
      </c>
    </row>
    <row r="478" spans="1:17" x14ac:dyDescent="0.25">
      <c r="A478" s="1">
        <v>43165</v>
      </c>
      <c r="B478" s="5" t="str">
        <f>TEXT(SupplierQuality[[#This Row],[Date]],"mmm")</f>
        <v>Mar</v>
      </c>
      <c r="C478" s="5" t="str">
        <f>TEXT(SupplierQuality[[#This Row],[Date]],"yyyy")</f>
        <v>2018</v>
      </c>
      <c r="D478" s="2" t="s">
        <v>136</v>
      </c>
      <c r="E478" s="2" t="s">
        <v>36</v>
      </c>
      <c r="F478" s="2" t="s">
        <v>17</v>
      </c>
      <c r="G478">
        <v>117</v>
      </c>
      <c r="H478" s="2" t="str">
        <f>VLOOKUP(SupplierQuality[[#This Row],[MaterialID]],Table4[#All],2,0)</f>
        <v>Labels</v>
      </c>
      <c r="I478">
        <v>2</v>
      </c>
      <c r="J478" s="2" t="str">
        <f>_xlfn.XLOOKUP(SupplierQuality[[#This Row],[Defect Type ID]],Table5[ID],Table5[Defect Type],"Not found",0)</f>
        <v>Rejected</v>
      </c>
      <c r="K478">
        <v>244</v>
      </c>
      <c r="L478" s="2" t="str">
        <f>_xlfn.XLOOKUP(SupplierQuality[[#This Row],[DefectID]],Table2[ID],Table2[Defect],"Not found",0)</f>
        <v>Spacing Between Labels</v>
      </c>
      <c r="M478" s="3">
        <v>410140</v>
      </c>
      <c r="N478" s="3">
        <v>146</v>
      </c>
      <c r="O478" s="6">
        <f>SupplierQuality[[#This Row],[Total Downtime Minutes]]/60</f>
        <v>2.4333333333333331</v>
      </c>
      <c r="P478" s="4">
        <v>602</v>
      </c>
      <c r="Q478" s="4">
        <f>SupplierQuality[[#This Row],[Total Defect Qty]]*SupplierQuality[[#This Row],[Unit Price]]</f>
        <v>246904280</v>
      </c>
    </row>
    <row r="479" spans="1:17" x14ac:dyDescent="0.25">
      <c r="A479" s="1">
        <v>43165</v>
      </c>
      <c r="B479" s="5" t="str">
        <f>TEXT(SupplierQuality[[#This Row],[Date]],"mmm")</f>
        <v>Mar</v>
      </c>
      <c r="C479" s="5" t="str">
        <f>TEXT(SupplierQuality[[#This Row],[Date]],"yyyy")</f>
        <v>2018</v>
      </c>
      <c r="D479" s="2" t="s">
        <v>69</v>
      </c>
      <c r="E479" s="2" t="s">
        <v>13</v>
      </c>
      <c r="F479" s="2" t="s">
        <v>24</v>
      </c>
      <c r="G479">
        <v>130</v>
      </c>
      <c r="H479" s="2" t="str">
        <f>VLOOKUP(SupplierQuality[[#This Row],[MaterialID]],Table4[#All],2,0)</f>
        <v>Packaging</v>
      </c>
      <c r="I479">
        <v>1</v>
      </c>
      <c r="J479" s="2" t="str">
        <f>_xlfn.XLOOKUP(SupplierQuality[[#This Row],[Defect Type ID]],Table5[ID],Table5[Defect Type],"Not found",0)</f>
        <v>No Impact</v>
      </c>
      <c r="K479">
        <v>75</v>
      </c>
      <c r="L479" s="2" t="str">
        <f>_xlfn.XLOOKUP(SupplierQuality[[#This Row],[DefectID]],Table2[ID],Table2[Defect],"Not found",0)</f>
        <v>Crushed Sidewalls</v>
      </c>
      <c r="M479" s="3">
        <v>394073</v>
      </c>
      <c r="N479" s="3">
        <v>2102</v>
      </c>
      <c r="O479" s="6">
        <f>SupplierQuality[[#This Row],[Total Downtime Minutes]]/60</f>
        <v>35.033333333333331</v>
      </c>
      <c r="P479" s="4">
        <v>503</v>
      </c>
      <c r="Q479" s="4">
        <f>SupplierQuality[[#This Row],[Total Defect Qty]]*SupplierQuality[[#This Row],[Unit Price]]</f>
        <v>198218719</v>
      </c>
    </row>
    <row r="480" spans="1:17" x14ac:dyDescent="0.25">
      <c r="A480" s="1">
        <v>43165</v>
      </c>
      <c r="B480" s="5" t="str">
        <f>TEXT(SupplierQuality[[#This Row],[Date]],"mmm")</f>
        <v>Mar</v>
      </c>
      <c r="C480" s="5" t="str">
        <f>TEXT(SupplierQuality[[#This Row],[Date]],"yyyy")</f>
        <v>2018</v>
      </c>
      <c r="D480" s="2" t="s">
        <v>43</v>
      </c>
      <c r="E480" s="2" t="s">
        <v>84</v>
      </c>
      <c r="F480" s="2" t="s">
        <v>17</v>
      </c>
      <c r="G480">
        <v>119</v>
      </c>
      <c r="H480" s="2" t="str">
        <f>VLOOKUP(SupplierQuality[[#This Row],[MaterialID]],Table4[#All],2,0)</f>
        <v>Batteries</v>
      </c>
      <c r="I480">
        <v>2</v>
      </c>
      <c r="J480" s="2" t="str">
        <f>_xlfn.XLOOKUP(SupplierQuality[[#This Row],[Defect Type ID]],Table5[ID],Table5[Defect Type],"Not found",0)</f>
        <v>Rejected</v>
      </c>
      <c r="K480">
        <v>158</v>
      </c>
      <c r="L480" s="2" t="str">
        <f>_xlfn.XLOOKUP(SupplierQuality[[#This Row],[DefectID]],Table2[ID],Table2[Defect],"Not found",0)</f>
        <v>Irregular Shape</v>
      </c>
      <c r="M480" s="3">
        <v>301339</v>
      </c>
      <c r="N480" s="3">
        <v>3474</v>
      </c>
      <c r="O480" s="6">
        <f>SupplierQuality[[#This Row],[Total Downtime Minutes]]/60</f>
        <v>57.9</v>
      </c>
      <c r="P480" s="4">
        <v>285</v>
      </c>
      <c r="Q480" s="4">
        <f>SupplierQuality[[#This Row],[Total Defect Qty]]*SupplierQuality[[#This Row],[Unit Price]]</f>
        <v>85881615</v>
      </c>
    </row>
    <row r="481" spans="1:17" x14ac:dyDescent="0.25">
      <c r="A481" s="1">
        <v>43165</v>
      </c>
      <c r="B481" s="5" t="str">
        <f>TEXT(SupplierQuality[[#This Row],[Date]],"mmm")</f>
        <v>Mar</v>
      </c>
      <c r="C481" s="5" t="str">
        <f>TEXT(SupplierQuality[[#This Row],[Date]],"yyyy")</f>
        <v>2018</v>
      </c>
      <c r="D481" s="2" t="s">
        <v>265</v>
      </c>
      <c r="E481" s="2" t="s">
        <v>74</v>
      </c>
      <c r="F481" s="2" t="s">
        <v>17</v>
      </c>
      <c r="G481">
        <v>131</v>
      </c>
      <c r="H481" s="2" t="str">
        <f>VLOOKUP(SupplierQuality[[#This Row],[MaterialID]],Table4[#All],2,0)</f>
        <v>Valves</v>
      </c>
      <c r="I481">
        <v>2</v>
      </c>
      <c r="J481" s="2" t="str">
        <f>_xlfn.XLOOKUP(SupplierQuality[[#This Row],[Defect Type ID]],Table5[ID],Table5[Defect Type],"Not found",0)</f>
        <v>Rejected</v>
      </c>
      <c r="K481">
        <v>178</v>
      </c>
      <c r="L481" s="2" t="str">
        <f>_xlfn.XLOOKUP(SupplierQuality[[#This Row],[DefectID]],Table2[ID],Table2[Defect],"Not found",0)</f>
        <v>Corrugate Falling Apart</v>
      </c>
      <c r="M481" s="3">
        <v>265777</v>
      </c>
      <c r="N481" s="3">
        <v>4302</v>
      </c>
      <c r="O481" s="6">
        <f>SupplierQuality[[#This Row],[Total Downtime Minutes]]/60</f>
        <v>71.7</v>
      </c>
      <c r="P481" s="4">
        <v>326</v>
      </c>
      <c r="Q481" s="4">
        <f>SupplierQuality[[#This Row],[Total Defect Qty]]*SupplierQuality[[#This Row],[Unit Price]]</f>
        <v>86643302</v>
      </c>
    </row>
    <row r="482" spans="1:17" x14ac:dyDescent="0.25">
      <c r="A482" s="1">
        <v>43166</v>
      </c>
      <c r="B482" s="5" t="str">
        <f>TEXT(SupplierQuality[[#This Row],[Date]],"mmm")</f>
        <v>Mar</v>
      </c>
      <c r="C482" s="5" t="str">
        <f>TEXT(SupplierQuality[[#This Row],[Date]],"yyyy")</f>
        <v>2018</v>
      </c>
      <c r="D482" s="2" t="s">
        <v>97</v>
      </c>
      <c r="E482" s="2" t="s">
        <v>107</v>
      </c>
      <c r="F482" s="2" t="s">
        <v>24</v>
      </c>
      <c r="G482">
        <v>112</v>
      </c>
      <c r="H482" s="2" t="str">
        <f>VLOOKUP(SupplierQuality[[#This Row],[MaterialID]],Table4[#All],2,0)</f>
        <v>Glass</v>
      </c>
      <c r="I482">
        <v>1</v>
      </c>
      <c r="J482" s="2" t="str">
        <f>_xlfn.XLOOKUP(SupplierQuality[[#This Row],[Defect Type ID]],Table5[ID],Table5[Defect Type],"Not found",0)</f>
        <v>No Impact</v>
      </c>
      <c r="K482">
        <v>125</v>
      </c>
      <c r="L482" s="2" t="str">
        <f>_xlfn.XLOOKUP(SupplierQuality[[#This Row],[DefectID]],Table2[ID],Table2[Defect],"Not found",0)</f>
        <v>Dimensions Wrong</v>
      </c>
      <c r="M482" s="3">
        <v>916095</v>
      </c>
      <c r="N482" s="3">
        <v>877</v>
      </c>
      <c r="O482" s="6">
        <f>SupplierQuality[[#This Row],[Total Downtime Minutes]]/60</f>
        <v>14.616666666666667</v>
      </c>
      <c r="P482" s="4">
        <v>369</v>
      </c>
      <c r="Q482" s="4">
        <f>SupplierQuality[[#This Row],[Total Defect Qty]]*SupplierQuality[[#This Row],[Unit Price]]</f>
        <v>338039055</v>
      </c>
    </row>
    <row r="483" spans="1:17" x14ac:dyDescent="0.25">
      <c r="A483" s="1">
        <v>43166</v>
      </c>
      <c r="B483" s="5" t="str">
        <f>TEXT(SupplierQuality[[#This Row],[Date]],"mmm")</f>
        <v>Mar</v>
      </c>
      <c r="C483" s="5" t="str">
        <f>TEXT(SupplierQuality[[#This Row],[Date]],"yyyy")</f>
        <v>2018</v>
      </c>
      <c r="D483" s="2" t="s">
        <v>46</v>
      </c>
      <c r="E483" s="2" t="s">
        <v>36</v>
      </c>
      <c r="F483" s="2" t="s">
        <v>17</v>
      </c>
      <c r="G483">
        <v>118</v>
      </c>
      <c r="H483" s="2" t="str">
        <f>VLOOKUP(SupplierQuality[[#This Row],[MaterialID]],Table4[#All],2,0)</f>
        <v>Corrugate</v>
      </c>
      <c r="I483">
        <v>3</v>
      </c>
      <c r="J483" s="2" t="str">
        <f>_xlfn.XLOOKUP(SupplierQuality[[#This Row],[Defect Type ID]],Table5[ID],Table5[Defect Type],"Not found",0)</f>
        <v>Impact</v>
      </c>
      <c r="K483">
        <v>15</v>
      </c>
      <c r="L483" s="2" t="str">
        <f>_xlfn.XLOOKUP(SupplierQuality[[#This Row],[DefectID]],Table2[ID],Table2[Defect],"Not found",0)</f>
        <v>Tubs Stuck</v>
      </c>
      <c r="M483" s="3">
        <v>905804</v>
      </c>
      <c r="N483" s="3">
        <v>2155</v>
      </c>
      <c r="O483" s="6">
        <f>SupplierQuality[[#This Row],[Total Downtime Minutes]]/60</f>
        <v>35.916666666666664</v>
      </c>
      <c r="P483" s="4">
        <v>291</v>
      </c>
      <c r="Q483" s="4">
        <f>SupplierQuality[[#This Row],[Total Defect Qty]]*SupplierQuality[[#This Row],[Unit Price]]</f>
        <v>263588964</v>
      </c>
    </row>
    <row r="484" spans="1:17" x14ac:dyDescent="0.25">
      <c r="A484" s="1">
        <v>43166</v>
      </c>
      <c r="B484" s="5" t="str">
        <f>TEXT(SupplierQuality[[#This Row],[Date]],"mmm")</f>
        <v>Mar</v>
      </c>
      <c r="C484" s="5" t="str">
        <f>TEXT(SupplierQuality[[#This Row],[Date]],"yyyy")</f>
        <v>2018</v>
      </c>
      <c r="D484" s="2" t="s">
        <v>287</v>
      </c>
      <c r="E484" s="2" t="s">
        <v>27</v>
      </c>
      <c r="F484" s="2" t="s">
        <v>24</v>
      </c>
      <c r="G484">
        <v>112</v>
      </c>
      <c r="H484" s="2" t="str">
        <f>VLOOKUP(SupplierQuality[[#This Row],[MaterialID]],Table4[#All],2,0)</f>
        <v>Glass</v>
      </c>
      <c r="I484">
        <v>3</v>
      </c>
      <c r="J484" s="2" t="str">
        <f>_xlfn.XLOOKUP(SupplierQuality[[#This Row],[Defect Type ID]],Table5[ID],Table5[Defect Type],"Not found",0)</f>
        <v>Impact</v>
      </c>
      <c r="K484">
        <v>231</v>
      </c>
      <c r="L484" s="2" t="str">
        <f>_xlfn.XLOOKUP(SupplierQuality[[#This Row],[DefectID]],Table2[ID],Table2[Defect],"Not found",0)</f>
        <v>Wrong Bands</v>
      </c>
      <c r="M484" s="3">
        <v>807096</v>
      </c>
      <c r="N484" s="3">
        <v>698</v>
      </c>
      <c r="O484" s="6">
        <f>SupplierQuality[[#This Row],[Total Downtime Minutes]]/60</f>
        <v>11.633333333333333</v>
      </c>
      <c r="P484" s="4">
        <v>536</v>
      </c>
      <c r="Q484" s="4">
        <f>SupplierQuality[[#This Row],[Total Defect Qty]]*SupplierQuality[[#This Row],[Unit Price]]</f>
        <v>432603456</v>
      </c>
    </row>
    <row r="485" spans="1:17" x14ac:dyDescent="0.25">
      <c r="A485" s="1">
        <v>43166</v>
      </c>
      <c r="B485" s="5" t="str">
        <f>TEXT(SupplierQuality[[#This Row],[Date]],"mmm")</f>
        <v>Mar</v>
      </c>
      <c r="C485" s="5" t="str">
        <f>TEXT(SupplierQuality[[#This Row],[Date]],"yyyy")</f>
        <v>2018</v>
      </c>
      <c r="D485" s="2" t="s">
        <v>205</v>
      </c>
      <c r="E485" s="2" t="s">
        <v>58</v>
      </c>
      <c r="F485" s="2" t="s">
        <v>14</v>
      </c>
      <c r="G485">
        <v>116</v>
      </c>
      <c r="H485" s="2" t="str">
        <f>VLOOKUP(SupplierQuality[[#This Row],[MaterialID]],Table4[#All],2,0)</f>
        <v>Molds</v>
      </c>
      <c r="I485">
        <v>2</v>
      </c>
      <c r="J485" s="2" t="str">
        <f>_xlfn.XLOOKUP(SupplierQuality[[#This Row],[Defect Type ID]],Table5[ID],Table5[Defect Type],"Not found",0)</f>
        <v>Rejected</v>
      </c>
      <c r="K485">
        <v>155</v>
      </c>
      <c r="L485" s="2" t="str">
        <f>_xlfn.XLOOKUP(SupplierQuality[[#This Row],[DefectID]],Table2[ID],Table2[Defect],"Not found",0)</f>
        <v>Wrong Specification</v>
      </c>
      <c r="M485" s="3">
        <v>796804</v>
      </c>
      <c r="N485" s="3">
        <v>3754</v>
      </c>
      <c r="O485" s="6">
        <f>SupplierQuality[[#This Row],[Total Downtime Minutes]]/60</f>
        <v>62.56666666666667</v>
      </c>
      <c r="P485" s="4">
        <v>281</v>
      </c>
      <c r="Q485" s="4">
        <f>SupplierQuality[[#This Row],[Total Defect Qty]]*SupplierQuality[[#This Row],[Unit Price]]</f>
        <v>223901924</v>
      </c>
    </row>
    <row r="486" spans="1:17" x14ac:dyDescent="0.25">
      <c r="A486" s="1">
        <v>43166</v>
      </c>
      <c r="B486" s="5" t="str">
        <f>TEXT(SupplierQuality[[#This Row],[Date]],"mmm")</f>
        <v>Mar</v>
      </c>
      <c r="C486" s="5" t="str">
        <f>TEXT(SupplierQuality[[#This Row],[Date]],"yyyy")</f>
        <v>2018</v>
      </c>
      <c r="D486" s="2" t="s">
        <v>306</v>
      </c>
      <c r="E486" s="2" t="s">
        <v>32</v>
      </c>
      <c r="F486" s="2" t="s">
        <v>14</v>
      </c>
      <c r="G486">
        <v>120</v>
      </c>
      <c r="H486" s="2" t="str">
        <f>VLOOKUP(SupplierQuality[[#This Row],[MaterialID]],Table4[#All],2,0)</f>
        <v>Film</v>
      </c>
      <c r="I486">
        <v>2</v>
      </c>
      <c r="J486" s="2" t="str">
        <f>_xlfn.XLOOKUP(SupplierQuality[[#This Row],[Defect Type ID]],Table5[ID],Table5[Defect Type],"Not found",0)</f>
        <v>Rejected</v>
      </c>
      <c r="K486">
        <v>165</v>
      </c>
      <c r="L486" s="2" t="str">
        <f>_xlfn.XLOOKUP(SupplierQuality[[#This Row],[DefectID]],Table2[ID],Table2[Defect],"Not found",0)</f>
        <v>Material Separation</v>
      </c>
      <c r="M486" s="3">
        <v>771753</v>
      </c>
      <c r="N486" s="3">
        <v>3502</v>
      </c>
      <c r="O486" s="6">
        <f>SupplierQuality[[#This Row],[Total Downtime Minutes]]/60</f>
        <v>58.366666666666667</v>
      </c>
      <c r="P486" s="4">
        <v>331</v>
      </c>
      <c r="Q486" s="4">
        <f>SupplierQuality[[#This Row],[Total Defect Qty]]*SupplierQuality[[#This Row],[Unit Price]]</f>
        <v>255450243</v>
      </c>
    </row>
    <row r="487" spans="1:17" x14ac:dyDescent="0.25">
      <c r="A487" s="1">
        <v>43166</v>
      </c>
      <c r="B487" s="5" t="str">
        <f>TEXT(SupplierQuality[[#This Row],[Date]],"mmm")</f>
        <v>Mar</v>
      </c>
      <c r="C487" s="5" t="str">
        <f>TEXT(SupplierQuality[[#This Row],[Date]],"yyyy")</f>
        <v>2018</v>
      </c>
      <c r="D487" s="2" t="s">
        <v>221</v>
      </c>
      <c r="E487" s="2" t="s">
        <v>107</v>
      </c>
      <c r="F487" s="2" t="s">
        <v>14</v>
      </c>
      <c r="G487">
        <v>113</v>
      </c>
      <c r="H487" s="2" t="str">
        <f>VLOOKUP(SupplierQuality[[#This Row],[MaterialID]],Table4[#All],2,0)</f>
        <v>Raw Materials</v>
      </c>
      <c r="I487">
        <v>3</v>
      </c>
      <c r="J487" s="2" t="str">
        <f>_xlfn.XLOOKUP(SupplierQuality[[#This Row],[Defect Type ID]],Table5[ID],Table5[Defect Type],"Not found",0)</f>
        <v>Impact</v>
      </c>
      <c r="K487">
        <v>8</v>
      </c>
      <c r="L487" s="2" t="str">
        <f>_xlfn.XLOOKUP(SupplierQuality[[#This Row],[DefectID]],Table2[ID],Table2[Defect],"Not found",0)</f>
        <v>Printing Defects</v>
      </c>
      <c r="M487" s="3">
        <v>535554</v>
      </c>
      <c r="N487" s="3">
        <v>4284</v>
      </c>
      <c r="O487" s="6">
        <f>SupplierQuality[[#This Row],[Total Downtime Minutes]]/60</f>
        <v>71.400000000000006</v>
      </c>
      <c r="P487" s="4">
        <v>597</v>
      </c>
      <c r="Q487" s="4">
        <f>SupplierQuality[[#This Row],[Total Defect Qty]]*SupplierQuality[[#This Row],[Unit Price]]</f>
        <v>319725738</v>
      </c>
    </row>
    <row r="488" spans="1:17" x14ac:dyDescent="0.25">
      <c r="A488" s="1">
        <v>43166</v>
      </c>
      <c r="B488" s="5" t="str">
        <f>TEXT(SupplierQuality[[#This Row],[Date]],"mmm")</f>
        <v>Mar</v>
      </c>
      <c r="C488" s="5" t="str">
        <f>TEXT(SupplierQuality[[#This Row],[Date]],"yyyy")</f>
        <v>2018</v>
      </c>
      <c r="D488" s="2" t="s">
        <v>276</v>
      </c>
      <c r="E488" s="2" t="s">
        <v>67</v>
      </c>
      <c r="F488" s="2" t="s">
        <v>14</v>
      </c>
      <c r="G488">
        <v>112</v>
      </c>
      <c r="H488" s="2" t="str">
        <f>VLOOKUP(SupplierQuality[[#This Row],[MaterialID]],Table4[#All],2,0)</f>
        <v>Glass</v>
      </c>
      <c r="I488">
        <v>2</v>
      </c>
      <c r="J488" s="2" t="str">
        <f>_xlfn.XLOOKUP(SupplierQuality[[#This Row],[Defect Type ID]],Table5[ID],Table5[Defect Type],"Not found",0)</f>
        <v>Rejected</v>
      </c>
      <c r="K488">
        <v>251</v>
      </c>
      <c r="L488" s="2" t="str">
        <f>_xlfn.XLOOKUP(SupplierQuality[[#This Row],[DefectID]],Table2[ID],Table2[Defect],"Not found",0)</f>
        <v>Ink Smears</v>
      </c>
      <c r="M488" s="3">
        <v>531132</v>
      </c>
      <c r="N488" s="3">
        <v>1318</v>
      </c>
      <c r="O488" s="6">
        <f>SupplierQuality[[#This Row],[Total Downtime Minutes]]/60</f>
        <v>21.966666666666665</v>
      </c>
      <c r="P488" s="4">
        <v>556</v>
      </c>
      <c r="Q488" s="4">
        <f>SupplierQuality[[#This Row],[Total Defect Qty]]*SupplierQuality[[#This Row],[Unit Price]]</f>
        <v>295309392</v>
      </c>
    </row>
    <row r="489" spans="1:17" x14ac:dyDescent="0.25">
      <c r="A489" s="1">
        <v>43166</v>
      </c>
      <c r="B489" s="5" t="str">
        <f>TEXT(SupplierQuality[[#This Row],[Date]],"mmm")</f>
        <v>Mar</v>
      </c>
      <c r="C489" s="5" t="str">
        <f>TEXT(SupplierQuality[[#This Row],[Date]],"yyyy")</f>
        <v>2018</v>
      </c>
      <c r="D489" s="2" t="s">
        <v>252</v>
      </c>
      <c r="E489" s="2" t="s">
        <v>98</v>
      </c>
      <c r="F489" s="2" t="s">
        <v>24</v>
      </c>
      <c r="G489">
        <v>125</v>
      </c>
      <c r="H489" s="2" t="str">
        <f>VLOOKUP(SupplierQuality[[#This Row],[MaterialID]],Table4[#All],2,0)</f>
        <v>Hardware</v>
      </c>
      <c r="I489">
        <v>2</v>
      </c>
      <c r="J489" s="2" t="str">
        <f>_xlfn.XLOOKUP(SupplierQuality[[#This Row],[Defect Type ID]],Table5[ID],Table5[Defect Type],"Not found",0)</f>
        <v>Rejected</v>
      </c>
      <c r="K489">
        <v>70</v>
      </c>
      <c r="L489" s="2" t="str">
        <f>_xlfn.XLOOKUP(SupplierQuality[[#This Row],[DefectID]],Table2[ID],Table2[Defect],"Not found",0)</f>
        <v>Dirty Material</v>
      </c>
      <c r="M489" s="3">
        <v>493435</v>
      </c>
      <c r="N489" s="3">
        <v>1526</v>
      </c>
      <c r="O489" s="6">
        <f>SupplierQuality[[#This Row],[Total Downtime Minutes]]/60</f>
        <v>25.433333333333334</v>
      </c>
      <c r="P489" s="4">
        <v>677</v>
      </c>
      <c r="Q489" s="4">
        <f>SupplierQuality[[#This Row],[Total Defect Qty]]*SupplierQuality[[#This Row],[Unit Price]]</f>
        <v>334055495</v>
      </c>
    </row>
    <row r="490" spans="1:17" x14ac:dyDescent="0.25">
      <c r="A490" s="1">
        <v>43166</v>
      </c>
      <c r="B490" s="5" t="str">
        <f>TEXT(SupplierQuality[[#This Row],[Date]],"mmm")</f>
        <v>Mar</v>
      </c>
      <c r="C490" s="5" t="str">
        <f>TEXT(SupplierQuality[[#This Row],[Date]],"yyyy")</f>
        <v>2018</v>
      </c>
      <c r="D490" s="2" t="s">
        <v>293</v>
      </c>
      <c r="E490" s="2" t="s">
        <v>41</v>
      </c>
      <c r="F490" s="2" t="s">
        <v>14</v>
      </c>
      <c r="G490">
        <v>124</v>
      </c>
      <c r="H490" s="2" t="str">
        <f>VLOOKUP(SupplierQuality[[#This Row],[MaterialID]],Table4[#All],2,0)</f>
        <v>Drives</v>
      </c>
      <c r="I490">
        <v>1</v>
      </c>
      <c r="J490" s="2" t="str">
        <f>_xlfn.XLOOKUP(SupplierQuality[[#This Row],[Defect Type ID]],Table5[ID],Table5[Defect Type],"Not found",0)</f>
        <v>No Impact</v>
      </c>
      <c r="K490">
        <v>121</v>
      </c>
      <c r="L490" s="2" t="str">
        <f>_xlfn.XLOOKUP(SupplierQuality[[#This Row],[DefectID]],Table2[ID],Table2[Defect],"Not found",0)</f>
        <v>Odor</v>
      </c>
      <c r="M490" s="3">
        <v>328383</v>
      </c>
      <c r="N490" s="3">
        <v>502</v>
      </c>
      <c r="O490" s="6">
        <f>SupplierQuality[[#This Row],[Total Downtime Minutes]]/60</f>
        <v>8.3666666666666671</v>
      </c>
      <c r="P490" s="4">
        <v>394</v>
      </c>
      <c r="Q490" s="4">
        <f>SupplierQuality[[#This Row],[Total Defect Qty]]*SupplierQuality[[#This Row],[Unit Price]]</f>
        <v>129382902</v>
      </c>
    </row>
    <row r="491" spans="1:17" x14ac:dyDescent="0.25">
      <c r="A491" s="1">
        <v>43166</v>
      </c>
      <c r="B491" s="5" t="str">
        <f>TEXT(SupplierQuality[[#This Row],[Date]],"mmm")</f>
        <v>Mar</v>
      </c>
      <c r="C491" s="5" t="str">
        <f>TEXT(SupplierQuality[[#This Row],[Date]],"yyyy")</f>
        <v>2018</v>
      </c>
      <c r="D491" s="2" t="s">
        <v>87</v>
      </c>
      <c r="E491" s="2" t="s">
        <v>32</v>
      </c>
      <c r="F491" s="2" t="s">
        <v>24</v>
      </c>
      <c r="G491">
        <v>132</v>
      </c>
      <c r="H491" s="2" t="str">
        <f>VLOOKUP(SupplierQuality[[#This Row],[MaterialID]],Table4[#All],2,0)</f>
        <v>Printed Materials</v>
      </c>
      <c r="I491">
        <v>1</v>
      </c>
      <c r="J491" s="2" t="str">
        <f>_xlfn.XLOOKUP(SupplierQuality[[#This Row],[Defect Type ID]],Table5[ID],Table5[Defect Type],"Not found",0)</f>
        <v>No Impact</v>
      </c>
      <c r="K491">
        <v>197</v>
      </c>
      <c r="L491" s="2" t="str">
        <f>_xlfn.XLOOKUP(SupplierQuality[[#This Row],[DefectID]],Table2[ID],Table2[Defect],"Not found",0)</f>
        <v>Assembly Issues</v>
      </c>
      <c r="M491" s="3">
        <v>300783</v>
      </c>
      <c r="N491" s="3">
        <v>1992</v>
      </c>
      <c r="O491" s="6">
        <f>SupplierQuality[[#This Row],[Total Downtime Minutes]]/60</f>
        <v>33.200000000000003</v>
      </c>
      <c r="P491" s="4">
        <v>546</v>
      </c>
      <c r="Q491" s="4">
        <f>SupplierQuality[[#This Row],[Total Defect Qty]]*SupplierQuality[[#This Row],[Unit Price]]</f>
        <v>164227518</v>
      </c>
    </row>
    <row r="492" spans="1:17" x14ac:dyDescent="0.25">
      <c r="A492" s="1">
        <v>43166</v>
      </c>
      <c r="B492" s="5" t="str">
        <f>TEXT(SupplierQuality[[#This Row],[Date]],"mmm")</f>
        <v>Mar</v>
      </c>
      <c r="C492" s="5" t="str">
        <f>TEXT(SupplierQuality[[#This Row],[Date]],"yyyy")</f>
        <v>2018</v>
      </c>
      <c r="D492" s="2" t="s">
        <v>248</v>
      </c>
      <c r="E492" s="2" t="s">
        <v>67</v>
      </c>
      <c r="F492" s="2" t="s">
        <v>24</v>
      </c>
      <c r="G492">
        <v>131</v>
      </c>
      <c r="H492" s="2" t="str">
        <f>VLOOKUP(SupplierQuality[[#This Row],[MaterialID]],Table4[#All],2,0)</f>
        <v>Valves</v>
      </c>
      <c r="I492">
        <v>2</v>
      </c>
      <c r="J492" s="2" t="str">
        <f>_xlfn.XLOOKUP(SupplierQuality[[#This Row],[Defect Type ID]],Table5[ID],Table5[Defect Type],"Not found",0)</f>
        <v>Rejected</v>
      </c>
      <c r="K492">
        <v>244</v>
      </c>
      <c r="L492" s="2" t="str">
        <f>_xlfn.XLOOKUP(SupplierQuality[[#This Row],[DefectID]],Table2[ID],Table2[Defect],"Not found",0)</f>
        <v>Spacing Between Labels</v>
      </c>
      <c r="M492" s="3">
        <v>270550</v>
      </c>
      <c r="N492" s="3">
        <v>3339</v>
      </c>
      <c r="O492" s="6">
        <f>SupplierQuality[[#This Row],[Total Downtime Minutes]]/60</f>
        <v>55.65</v>
      </c>
      <c r="P492" s="4">
        <v>586</v>
      </c>
      <c r="Q492" s="4">
        <f>SupplierQuality[[#This Row],[Total Defect Qty]]*SupplierQuality[[#This Row],[Unit Price]]</f>
        <v>158542300</v>
      </c>
    </row>
    <row r="493" spans="1:17" x14ac:dyDescent="0.25">
      <c r="A493" s="1">
        <v>43166</v>
      </c>
      <c r="B493" s="5" t="str">
        <f>TEXT(SupplierQuality[[#This Row],[Date]],"mmm")</f>
        <v>Mar</v>
      </c>
      <c r="C493" s="5" t="str">
        <f>TEXT(SupplierQuality[[#This Row],[Date]],"yyyy")</f>
        <v>2018</v>
      </c>
      <c r="D493" s="2" t="s">
        <v>291</v>
      </c>
      <c r="E493" s="2" t="s">
        <v>71</v>
      </c>
      <c r="F493" s="2" t="s">
        <v>24</v>
      </c>
      <c r="G493">
        <v>120</v>
      </c>
      <c r="H493" s="2" t="str">
        <f>VLOOKUP(SupplierQuality[[#This Row],[MaterialID]],Table4[#All],2,0)</f>
        <v>Film</v>
      </c>
      <c r="I493">
        <v>3</v>
      </c>
      <c r="J493" s="2" t="str">
        <f>_xlfn.XLOOKUP(SupplierQuality[[#This Row],[Defect Type ID]],Table5[ID],Table5[Defect Type],"Not found",0)</f>
        <v>Impact</v>
      </c>
      <c r="K493">
        <v>133</v>
      </c>
      <c r="L493" s="2" t="str">
        <f>_xlfn.XLOOKUP(SupplierQuality[[#This Row],[DefectID]],Table2[ID],Table2[Defect],"Not found",0)</f>
        <v>Skewed Cartons</v>
      </c>
      <c r="M493" s="3">
        <v>253737</v>
      </c>
      <c r="N493" s="3">
        <v>1623</v>
      </c>
      <c r="O493" s="6">
        <f>SupplierQuality[[#This Row],[Total Downtime Minutes]]/60</f>
        <v>27.05</v>
      </c>
      <c r="P493" s="4">
        <v>671</v>
      </c>
      <c r="Q493" s="4">
        <f>SupplierQuality[[#This Row],[Total Defect Qty]]*SupplierQuality[[#This Row],[Unit Price]]</f>
        <v>170257527</v>
      </c>
    </row>
    <row r="494" spans="1:17" x14ac:dyDescent="0.25">
      <c r="A494" s="1">
        <v>43166</v>
      </c>
      <c r="B494" s="5" t="str">
        <f>TEXT(SupplierQuality[[#This Row],[Date]],"mmm")</f>
        <v>Mar</v>
      </c>
      <c r="C494" s="5" t="str">
        <f>TEXT(SupplierQuality[[#This Row],[Date]],"yyyy")</f>
        <v>2018</v>
      </c>
      <c r="D494" s="2" t="s">
        <v>124</v>
      </c>
      <c r="E494" s="2" t="s">
        <v>11</v>
      </c>
      <c r="F494" s="2" t="s">
        <v>14</v>
      </c>
      <c r="G494">
        <v>125</v>
      </c>
      <c r="H494" s="2" t="str">
        <f>VLOOKUP(SupplierQuality[[#This Row],[MaterialID]],Table4[#All],2,0)</f>
        <v>Hardware</v>
      </c>
      <c r="I494">
        <v>1</v>
      </c>
      <c r="J494" s="2" t="str">
        <f>_xlfn.XLOOKUP(SupplierQuality[[#This Row],[Defect Type ID]],Table5[ID],Table5[Defect Type],"Not found",0)</f>
        <v>No Impact</v>
      </c>
      <c r="K494">
        <v>104</v>
      </c>
      <c r="L494" s="2" t="str">
        <f>_xlfn.XLOOKUP(SupplierQuality[[#This Row],[DefectID]],Table2[ID],Table2[Defect],"Not found",0)</f>
        <v>Too Much Chemicals</v>
      </c>
      <c r="M494" s="3">
        <v>232001</v>
      </c>
      <c r="N494" s="3">
        <v>3422</v>
      </c>
      <c r="O494" s="6">
        <f>SupplierQuality[[#This Row],[Total Downtime Minutes]]/60</f>
        <v>57.033333333333331</v>
      </c>
      <c r="P494" s="4">
        <v>482</v>
      </c>
      <c r="Q494" s="4">
        <f>SupplierQuality[[#This Row],[Total Defect Qty]]*SupplierQuality[[#This Row],[Unit Price]]</f>
        <v>111824482</v>
      </c>
    </row>
    <row r="495" spans="1:17" x14ac:dyDescent="0.25">
      <c r="A495" s="1">
        <v>43166</v>
      </c>
      <c r="B495" s="5" t="str">
        <f>TEXT(SupplierQuality[[#This Row],[Date]],"mmm")</f>
        <v>Mar</v>
      </c>
      <c r="C495" s="5" t="str">
        <f>TEXT(SupplierQuality[[#This Row],[Date]],"yyyy")</f>
        <v>2018</v>
      </c>
      <c r="D495" s="2" t="s">
        <v>294</v>
      </c>
      <c r="E495" s="2" t="s">
        <v>27</v>
      </c>
      <c r="F495" s="2" t="s">
        <v>14</v>
      </c>
      <c r="G495">
        <v>131</v>
      </c>
      <c r="H495" s="2" t="str">
        <f>VLOOKUP(SupplierQuality[[#This Row],[MaterialID]],Table4[#All],2,0)</f>
        <v>Valves</v>
      </c>
      <c r="I495">
        <v>1</v>
      </c>
      <c r="J495" s="2" t="str">
        <f>_xlfn.XLOOKUP(SupplierQuality[[#This Row],[Defect Type ID]],Table5[ID],Table5[Defect Type],"Not found",0)</f>
        <v>No Impact</v>
      </c>
      <c r="K495">
        <v>250</v>
      </c>
      <c r="L495" s="2" t="str">
        <f>_xlfn.XLOOKUP(SupplierQuality[[#This Row],[DefectID]],Table2[ID],Table2[Defect],"Not found",0)</f>
        <v>Tampered</v>
      </c>
      <c r="M495" s="3">
        <v>215181</v>
      </c>
      <c r="N495" s="3">
        <v>264</v>
      </c>
      <c r="O495" s="6">
        <f>SupplierQuality[[#This Row],[Total Downtime Minutes]]/60</f>
        <v>4.4000000000000004</v>
      </c>
      <c r="P495" s="4">
        <v>677</v>
      </c>
      <c r="Q495" s="4">
        <f>SupplierQuality[[#This Row],[Total Defect Qty]]*SupplierQuality[[#This Row],[Unit Price]]</f>
        <v>145677537</v>
      </c>
    </row>
    <row r="496" spans="1:17" x14ac:dyDescent="0.25">
      <c r="A496" s="1">
        <v>43166</v>
      </c>
      <c r="B496" s="5" t="str">
        <f>TEXT(SupplierQuality[[#This Row],[Date]],"mmm")</f>
        <v>Mar</v>
      </c>
      <c r="C496" s="5" t="str">
        <f>TEXT(SupplierQuality[[#This Row],[Date]],"yyyy")</f>
        <v>2018</v>
      </c>
      <c r="D496" s="2" t="s">
        <v>86</v>
      </c>
      <c r="E496" s="2" t="s">
        <v>71</v>
      </c>
      <c r="F496" s="2" t="s">
        <v>24</v>
      </c>
      <c r="G496">
        <v>129</v>
      </c>
      <c r="H496" s="2" t="str">
        <f>VLOOKUP(SupplierQuality[[#This Row],[MaterialID]],Table4[#All],2,0)</f>
        <v>Mechanicals</v>
      </c>
      <c r="I496">
        <v>1</v>
      </c>
      <c r="J496" s="2" t="str">
        <f>_xlfn.XLOOKUP(SupplierQuality[[#This Row],[Defect Type ID]],Table5[ID],Table5[Defect Type],"Not found",0)</f>
        <v>No Impact</v>
      </c>
      <c r="K496">
        <v>20</v>
      </c>
      <c r="L496" s="2" t="str">
        <f>_xlfn.XLOOKUP(SupplierQuality[[#This Row],[DefectID]],Table2[ID],Table2[Defect],"Not found",0)</f>
        <v>Wrong  Size</v>
      </c>
      <c r="M496" s="3">
        <v>103740</v>
      </c>
      <c r="N496" s="3">
        <v>73</v>
      </c>
      <c r="O496" s="6">
        <f>SupplierQuality[[#This Row],[Total Downtime Minutes]]/60</f>
        <v>1.2166666666666666</v>
      </c>
      <c r="P496" s="4">
        <v>371</v>
      </c>
      <c r="Q496" s="4">
        <f>SupplierQuality[[#This Row],[Total Defect Qty]]*SupplierQuality[[#This Row],[Unit Price]]</f>
        <v>38487540</v>
      </c>
    </row>
    <row r="497" spans="1:17" x14ac:dyDescent="0.25">
      <c r="A497" s="1">
        <v>43167</v>
      </c>
      <c r="B497" s="5" t="str">
        <f>TEXT(SupplierQuality[[#This Row],[Date]],"mmm")</f>
        <v>Mar</v>
      </c>
      <c r="C497" s="5" t="str">
        <f>TEXT(SupplierQuality[[#This Row],[Date]],"yyyy")</f>
        <v>2018</v>
      </c>
      <c r="D497" s="2" t="s">
        <v>99</v>
      </c>
      <c r="E497" s="2" t="s">
        <v>119</v>
      </c>
      <c r="F497" s="2" t="s">
        <v>17</v>
      </c>
      <c r="G497">
        <v>125</v>
      </c>
      <c r="H497" s="2" t="str">
        <f>VLOOKUP(SupplierQuality[[#This Row],[MaterialID]],Table4[#All],2,0)</f>
        <v>Hardware</v>
      </c>
      <c r="I497">
        <v>2</v>
      </c>
      <c r="J497" s="2" t="str">
        <f>_xlfn.XLOOKUP(SupplierQuality[[#This Row],[Defect Type ID]],Table5[ID],Table5[Defect Type],"Not found",0)</f>
        <v>Rejected</v>
      </c>
      <c r="K497">
        <v>16</v>
      </c>
      <c r="L497" s="2" t="str">
        <f>_xlfn.XLOOKUP(SupplierQuality[[#This Row],[DefectID]],Table2[ID],Table2[Defect],"Not found",0)</f>
        <v>Print defects</v>
      </c>
      <c r="M497" s="3">
        <v>951163</v>
      </c>
      <c r="N497" s="3">
        <v>1920</v>
      </c>
      <c r="O497" s="6">
        <f>SupplierQuality[[#This Row],[Total Downtime Minutes]]/60</f>
        <v>32</v>
      </c>
      <c r="P497" s="4">
        <v>679</v>
      </c>
      <c r="Q497" s="4">
        <f>SupplierQuality[[#This Row],[Total Defect Qty]]*SupplierQuality[[#This Row],[Unit Price]]</f>
        <v>645839677</v>
      </c>
    </row>
    <row r="498" spans="1:17" x14ac:dyDescent="0.25">
      <c r="A498" s="1">
        <v>43167</v>
      </c>
      <c r="B498" s="5" t="str">
        <f>TEXT(SupplierQuality[[#This Row],[Date]],"mmm")</f>
        <v>Mar</v>
      </c>
      <c r="C498" s="5" t="str">
        <f>TEXT(SupplierQuality[[#This Row],[Date]],"yyyy")</f>
        <v>2018</v>
      </c>
      <c r="D498" s="2" t="s">
        <v>271</v>
      </c>
      <c r="E498" s="2" t="s">
        <v>119</v>
      </c>
      <c r="F498" s="2" t="s">
        <v>691</v>
      </c>
      <c r="G498">
        <v>132</v>
      </c>
      <c r="H498" s="2" t="str">
        <f>VLOOKUP(SupplierQuality[[#This Row],[MaterialID]],Table4[#All],2,0)</f>
        <v>Printed Materials</v>
      </c>
      <c r="I498">
        <v>3</v>
      </c>
      <c r="J498" s="2" t="str">
        <f>_xlfn.XLOOKUP(SupplierQuality[[#This Row],[Defect Type ID]],Table5[ID],Table5[Defect Type],"Not found",0)</f>
        <v>Impact</v>
      </c>
      <c r="K498">
        <v>163</v>
      </c>
      <c r="L498" s="2" t="str">
        <f>_xlfn.XLOOKUP(SupplierQuality[[#This Row],[DefectID]],Table2[ID],Table2[Defect],"Not found",0)</f>
        <v>Bubbling</v>
      </c>
      <c r="M498" s="3">
        <v>848889</v>
      </c>
      <c r="N498" s="3">
        <v>2526</v>
      </c>
      <c r="O498" s="6">
        <f>SupplierQuality[[#This Row],[Total Downtime Minutes]]/60</f>
        <v>42.1</v>
      </c>
      <c r="P498" s="4">
        <v>347</v>
      </c>
      <c r="Q498" s="4">
        <f>SupplierQuality[[#This Row],[Total Defect Qty]]*SupplierQuality[[#This Row],[Unit Price]]</f>
        <v>294564483</v>
      </c>
    </row>
    <row r="499" spans="1:17" x14ac:dyDescent="0.25">
      <c r="A499" s="1">
        <v>43167</v>
      </c>
      <c r="B499" s="5" t="str">
        <f>TEXT(SupplierQuality[[#This Row],[Date]],"mmm")</f>
        <v>Mar</v>
      </c>
      <c r="C499" s="5" t="str">
        <f>TEXT(SupplierQuality[[#This Row],[Date]],"yyyy")</f>
        <v>2018</v>
      </c>
      <c r="D499" s="2" t="s">
        <v>172</v>
      </c>
      <c r="E499" s="2" t="s">
        <v>21</v>
      </c>
      <c r="F499" s="2" t="s">
        <v>14</v>
      </c>
      <c r="G499">
        <v>126</v>
      </c>
      <c r="H499" s="2" t="str">
        <f>VLOOKUP(SupplierQuality[[#This Row],[MaterialID]],Table4[#All],2,0)</f>
        <v>Motors</v>
      </c>
      <c r="I499">
        <v>1</v>
      </c>
      <c r="J499" s="2" t="str">
        <f>_xlfn.XLOOKUP(SupplierQuality[[#This Row],[Defect Type ID]],Table5[ID],Table5[Defect Type],"Not found",0)</f>
        <v>No Impact</v>
      </c>
      <c r="K499">
        <v>105</v>
      </c>
      <c r="L499" s="2" t="str">
        <f>_xlfn.XLOOKUP(SupplierQuality[[#This Row],[DefectID]],Table2[ID],Table2[Defect],"Not found",0)</f>
        <v>Dimensions - Bad Finishing</v>
      </c>
      <c r="M499" s="3">
        <v>647751</v>
      </c>
      <c r="N499" s="3">
        <v>2044</v>
      </c>
      <c r="O499" s="6">
        <f>SupplierQuality[[#This Row],[Total Downtime Minutes]]/60</f>
        <v>34.06666666666667</v>
      </c>
      <c r="P499" s="4">
        <v>648</v>
      </c>
      <c r="Q499" s="4">
        <f>SupplierQuality[[#This Row],[Total Defect Qty]]*SupplierQuality[[#This Row],[Unit Price]]</f>
        <v>419742648</v>
      </c>
    </row>
    <row r="500" spans="1:17" x14ac:dyDescent="0.25">
      <c r="A500" s="1">
        <v>43167</v>
      </c>
      <c r="B500" s="5" t="str">
        <f>TEXT(SupplierQuality[[#This Row],[Date]],"mmm")</f>
        <v>Mar</v>
      </c>
      <c r="C500" s="5" t="str">
        <f>TEXT(SupplierQuality[[#This Row],[Date]],"yyyy")</f>
        <v>2018</v>
      </c>
      <c r="D500" s="2" t="s">
        <v>143</v>
      </c>
      <c r="E500" s="2" t="s">
        <v>52</v>
      </c>
      <c r="F500" s="2" t="s">
        <v>24</v>
      </c>
      <c r="G500">
        <v>133</v>
      </c>
      <c r="H500" s="2" t="str">
        <f>VLOOKUP(SupplierQuality[[#This Row],[MaterialID]],Table4[#All],2,0)</f>
        <v>Wires</v>
      </c>
      <c r="I500">
        <v>3</v>
      </c>
      <c r="J500" s="2" t="str">
        <f>_xlfn.XLOOKUP(SupplierQuality[[#This Row],[Defect Type ID]],Table5[ID],Table5[Defect Type],"Not found",0)</f>
        <v>Impact</v>
      </c>
      <c r="K500">
        <v>64</v>
      </c>
      <c r="L500" s="2" t="str">
        <f>_xlfn.XLOOKUP(SupplierQuality[[#This Row],[DefectID]],Table2[ID],Table2[Defect],"Not found",0)</f>
        <v>Cut Box</v>
      </c>
      <c r="M500" s="3">
        <v>617430</v>
      </c>
      <c r="N500" s="3">
        <v>3723</v>
      </c>
      <c r="O500" s="6">
        <f>SupplierQuality[[#This Row],[Total Downtime Minutes]]/60</f>
        <v>62.05</v>
      </c>
      <c r="P500" s="4">
        <v>595</v>
      </c>
      <c r="Q500" s="4">
        <f>SupplierQuality[[#This Row],[Total Defect Qty]]*SupplierQuality[[#This Row],[Unit Price]]</f>
        <v>367370850</v>
      </c>
    </row>
    <row r="501" spans="1:17" x14ac:dyDescent="0.25">
      <c r="A501" s="1">
        <v>43167</v>
      </c>
      <c r="B501" s="5" t="str">
        <f>TEXT(SupplierQuality[[#This Row],[Date]],"mmm")</f>
        <v>Mar</v>
      </c>
      <c r="C501" s="5" t="str">
        <f>TEXT(SupplierQuality[[#This Row],[Date]],"yyyy")</f>
        <v>2018</v>
      </c>
      <c r="D501" s="2" t="s">
        <v>226</v>
      </c>
      <c r="E501" s="2" t="s">
        <v>71</v>
      </c>
      <c r="F501" s="2" t="s">
        <v>14</v>
      </c>
      <c r="G501">
        <v>117</v>
      </c>
      <c r="H501" s="2" t="str">
        <f>VLOOKUP(SupplierQuality[[#This Row],[MaterialID]],Table4[#All],2,0)</f>
        <v>Labels</v>
      </c>
      <c r="I501">
        <v>2</v>
      </c>
      <c r="J501" s="2" t="str">
        <f>_xlfn.XLOOKUP(SupplierQuality[[#This Row],[Defect Type ID]],Table5[ID],Table5[Defect Type],"Not found",0)</f>
        <v>Rejected</v>
      </c>
      <c r="K501">
        <v>100</v>
      </c>
      <c r="L501" s="2" t="str">
        <f>_xlfn.XLOOKUP(SupplierQuality[[#This Row],[DefectID]],Table2[ID],Table2[Defect],"Not found",0)</f>
        <v>Bad Cut</v>
      </c>
      <c r="M501" s="3">
        <v>559568</v>
      </c>
      <c r="N501" s="3">
        <v>322</v>
      </c>
      <c r="O501" s="6">
        <f>SupplierQuality[[#This Row],[Total Downtime Minutes]]/60</f>
        <v>5.3666666666666663</v>
      </c>
      <c r="P501" s="4">
        <v>457</v>
      </c>
      <c r="Q501" s="4">
        <f>SupplierQuality[[#This Row],[Total Defect Qty]]*SupplierQuality[[#This Row],[Unit Price]]</f>
        <v>255722576</v>
      </c>
    </row>
    <row r="502" spans="1:17" x14ac:dyDescent="0.25">
      <c r="A502" s="1">
        <v>43167</v>
      </c>
      <c r="B502" s="5" t="str">
        <f>TEXT(SupplierQuality[[#This Row],[Date]],"mmm")</f>
        <v>Mar</v>
      </c>
      <c r="C502" s="5" t="str">
        <f>TEXT(SupplierQuality[[#This Row],[Date]],"yyyy")</f>
        <v>2018</v>
      </c>
      <c r="D502" s="2" t="s">
        <v>310</v>
      </c>
      <c r="E502" s="2" t="s">
        <v>74</v>
      </c>
      <c r="F502" s="2" t="s">
        <v>691</v>
      </c>
      <c r="G502">
        <v>120</v>
      </c>
      <c r="H502" s="2" t="str">
        <f>VLOOKUP(SupplierQuality[[#This Row],[MaterialID]],Table4[#All],2,0)</f>
        <v>Film</v>
      </c>
      <c r="I502">
        <v>2</v>
      </c>
      <c r="J502" s="2" t="str">
        <f>_xlfn.XLOOKUP(SupplierQuality[[#This Row],[Defect Type ID]],Table5[ID],Table5[Defect Type],"Not found",0)</f>
        <v>Rejected</v>
      </c>
      <c r="K502">
        <v>45</v>
      </c>
      <c r="L502" s="2" t="str">
        <f>_xlfn.XLOOKUP(SupplierQuality[[#This Row],[DefectID]],Table2[ID],Table2[Defect],"Not found",0)</f>
        <v>Short Walls</v>
      </c>
      <c r="M502" s="3">
        <v>528529</v>
      </c>
      <c r="N502" s="3">
        <v>3127</v>
      </c>
      <c r="O502" s="6">
        <f>SupplierQuality[[#This Row],[Total Downtime Minutes]]/60</f>
        <v>52.116666666666667</v>
      </c>
      <c r="P502" s="4">
        <v>498</v>
      </c>
      <c r="Q502" s="4">
        <f>SupplierQuality[[#This Row],[Total Defect Qty]]*SupplierQuality[[#This Row],[Unit Price]]</f>
        <v>263207442</v>
      </c>
    </row>
    <row r="503" spans="1:17" x14ac:dyDescent="0.25">
      <c r="A503" s="1">
        <v>43167</v>
      </c>
      <c r="B503" s="5" t="str">
        <f>TEXT(SupplierQuality[[#This Row],[Date]],"mmm")</f>
        <v>Mar</v>
      </c>
      <c r="C503" s="5" t="str">
        <f>TEXT(SupplierQuality[[#This Row],[Date]],"yyyy")</f>
        <v>2018</v>
      </c>
      <c r="D503" s="2" t="s">
        <v>81</v>
      </c>
      <c r="E503" s="2" t="s">
        <v>34</v>
      </c>
      <c r="F503" s="2" t="s">
        <v>24</v>
      </c>
      <c r="G503">
        <v>117</v>
      </c>
      <c r="H503" s="2" t="str">
        <f>VLOOKUP(SupplierQuality[[#This Row],[MaterialID]],Table4[#All],2,0)</f>
        <v>Labels</v>
      </c>
      <c r="I503">
        <v>3</v>
      </c>
      <c r="J503" s="2" t="str">
        <f>_xlfn.XLOOKUP(SupplierQuality[[#This Row],[Defect Type ID]],Table5[ID],Table5[Defect Type],"Not found",0)</f>
        <v>Impact</v>
      </c>
      <c r="K503">
        <v>56</v>
      </c>
      <c r="L503" s="2" t="str">
        <f>_xlfn.XLOOKUP(SupplierQuality[[#This Row],[DefectID]],Table2[ID],Table2[Defect],"Not found",0)</f>
        <v>Poor Pairing</v>
      </c>
      <c r="M503" s="3">
        <v>470609</v>
      </c>
      <c r="N503" s="3">
        <v>2154</v>
      </c>
      <c r="O503" s="6">
        <f>SupplierQuality[[#This Row],[Total Downtime Minutes]]/60</f>
        <v>35.9</v>
      </c>
      <c r="P503" s="4">
        <v>386</v>
      </c>
      <c r="Q503" s="4">
        <f>SupplierQuality[[#This Row],[Total Defect Qty]]*SupplierQuality[[#This Row],[Unit Price]]</f>
        <v>181655074</v>
      </c>
    </row>
    <row r="504" spans="1:17" x14ac:dyDescent="0.25">
      <c r="A504" s="1">
        <v>43167</v>
      </c>
      <c r="B504" s="5" t="str">
        <f>TEXT(SupplierQuality[[#This Row],[Date]],"mmm")</f>
        <v>Mar</v>
      </c>
      <c r="C504" s="5" t="str">
        <f>TEXT(SupplierQuality[[#This Row],[Date]],"yyyy")</f>
        <v>2018</v>
      </c>
      <c r="D504" s="2" t="s">
        <v>304</v>
      </c>
      <c r="E504" s="2" t="s">
        <v>60</v>
      </c>
      <c r="F504" s="2" t="s">
        <v>14</v>
      </c>
      <c r="G504">
        <v>131</v>
      </c>
      <c r="H504" s="2" t="str">
        <f>VLOOKUP(SupplierQuality[[#This Row],[MaterialID]],Table4[#All],2,0)</f>
        <v>Valves</v>
      </c>
      <c r="I504">
        <v>3</v>
      </c>
      <c r="J504" s="2" t="str">
        <f>_xlfn.XLOOKUP(SupplierQuality[[#This Row],[Defect Type ID]],Table5[ID],Table5[Defect Type],"Not found",0)</f>
        <v>Impact</v>
      </c>
      <c r="K504">
        <v>142</v>
      </c>
      <c r="L504" s="2" t="str">
        <f>_xlfn.XLOOKUP(SupplierQuality[[#This Row],[DefectID]],Table2[ID],Table2[Defect],"Not found",0)</f>
        <v>Thin Packaging</v>
      </c>
      <c r="M504" s="3">
        <v>455768</v>
      </c>
      <c r="N504" s="3">
        <v>4324</v>
      </c>
      <c r="O504" s="6">
        <f>SupplierQuality[[#This Row],[Total Downtime Minutes]]/60</f>
        <v>72.066666666666663</v>
      </c>
      <c r="P504" s="4">
        <v>488</v>
      </c>
      <c r="Q504" s="4">
        <f>SupplierQuality[[#This Row],[Total Defect Qty]]*SupplierQuality[[#This Row],[Unit Price]]</f>
        <v>222414784</v>
      </c>
    </row>
    <row r="505" spans="1:17" x14ac:dyDescent="0.25">
      <c r="A505" s="1">
        <v>43167</v>
      </c>
      <c r="B505" s="5" t="str">
        <f>TEXT(SupplierQuality[[#This Row],[Date]],"mmm")</f>
        <v>Mar</v>
      </c>
      <c r="C505" s="5" t="str">
        <f>TEXT(SupplierQuality[[#This Row],[Date]],"yyyy")</f>
        <v>2018</v>
      </c>
      <c r="D505" s="2" t="s">
        <v>118</v>
      </c>
      <c r="E505" s="2" t="s">
        <v>62</v>
      </c>
      <c r="F505" s="2" t="s">
        <v>14</v>
      </c>
      <c r="G505">
        <v>112</v>
      </c>
      <c r="H505" s="2" t="str">
        <f>VLOOKUP(SupplierQuality[[#This Row],[MaterialID]],Table4[#All],2,0)</f>
        <v>Glass</v>
      </c>
      <c r="I505">
        <v>3</v>
      </c>
      <c r="J505" s="2" t="str">
        <f>_xlfn.XLOOKUP(SupplierQuality[[#This Row],[Defect Type ID]],Table5[ID],Table5[Defect Type],"Not found",0)</f>
        <v>Impact</v>
      </c>
      <c r="K505">
        <v>173</v>
      </c>
      <c r="L505" s="2" t="str">
        <f>_xlfn.XLOOKUP(SupplierQuality[[#This Row],[DefectID]],Table2[ID],Table2[Defect],"Not found",0)</f>
        <v>Defective Packaging</v>
      </c>
      <c r="M505" s="3">
        <v>317955</v>
      </c>
      <c r="N505" s="3">
        <v>3727</v>
      </c>
      <c r="O505" s="6">
        <f>SupplierQuality[[#This Row],[Total Downtime Minutes]]/60</f>
        <v>62.116666666666667</v>
      </c>
      <c r="P505" s="4">
        <v>579</v>
      </c>
      <c r="Q505" s="4">
        <f>SupplierQuality[[#This Row],[Total Defect Qty]]*SupplierQuality[[#This Row],[Unit Price]]</f>
        <v>184095945</v>
      </c>
    </row>
    <row r="506" spans="1:17" x14ac:dyDescent="0.25">
      <c r="A506" s="1">
        <v>43167</v>
      </c>
      <c r="B506" s="5" t="str">
        <f>TEXT(SupplierQuality[[#This Row],[Date]],"mmm")</f>
        <v>Mar</v>
      </c>
      <c r="C506" s="5" t="str">
        <f>TEXT(SupplierQuality[[#This Row],[Date]],"yyyy")</f>
        <v>2018</v>
      </c>
      <c r="D506" s="2" t="s">
        <v>255</v>
      </c>
      <c r="E506" s="2" t="s">
        <v>47</v>
      </c>
      <c r="F506" s="2" t="s">
        <v>24</v>
      </c>
      <c r="G506">
        <v>124</v>
      </c>
      <c r="H506" s="2" t="str">
        <f>VLOOKUP(SupplierQuality[[#This Row],[MaterialID]],Table4[#All],2,0)</f>
        <v>Drives</v>
      </c>
      <c r="I506">
        <v>3</v>
      </c>
      <c r="J506" s="2" t="str">
        <f>_xlfn.XLOOKUP(SupplierQuality[[#This Row],[Defect Type ID]],Table5[ID],Table5[Defect Type],"Not found",0)</f>
        <v>Impact</v>
      </c>
      <c r="K506">
        <v>79</v>
      </c>
      <c r="L506" s="2" t="str">
        <f>_xlfn.XLOOKUP(SupplierQuality[[#This Row],[DefectID]],Table2[ID],Table2[Defect],"Not found",0)</f>
        <v>Scratched Glass</v>
      </c>
      <c r="M506" s="3">
        <v>159596</v>
      </c>
      <c r="N506" s="3">
        <v>4828</v>
      </c>
      <c r="O506" s="6">
        <f>SupplierQuality[[#This Row],[Total Downtime Minutes]]/60</f>
        <v>80.466666666666669</v>
      </c>
      <c r="P506" s="4">
        <v>307</v>
      </c>
      <c r="Q506" s="4">
        <f>SupplierQuality[[#This Row],[Total Defect Qty]]*SupplierQuality[[#This Row],[Unit Price]]</f>
        <v>48995972</v>
      </c>
    </row>
    <row r="507" spans="1:17" x14ac:dyDescent="0.25">
      <c r="A507" s="1">
        <v>43167</v>
      </c>
      <c r="B507" s="5" t="str">
        <f>TEXT(SupplierQuality[[#This Row],[Date]],"mmm")</f>
        <v>Mar</v>
      </c>
      <c r="C507" s="5" t="str">
        <f>TEXT(SupplierQuality[[#This Row],[Date]],"yyyy")</f>
        <v>2018</v>
      </c>
      <c r="D507" s="2" t="s">
        <v>280</v>
      </c>
      <c r="E507" s="2" t="s">
        <v>27</v>
      </c>
      <c r="F507" s="2" t="s">
        <v>14</v>
      </c>
      <c r="G507">
        <v>115</v>
      </c>
      <c r="H507" s="2" t="str">
        <f>VLOOKUP(SupplierQuality[[#This Row],[MaterialID]],Table4[#All],2,0)</f>
        <v>Controllers</v>
      </c>
      <c r="I507">
        <v>2</v>
      </c>
      <c r="J507" s="2" t="str">
        <f>_xlfn.XLOOKUP(SupplierQuality[[#This Row],[Defect Type ID]],Table5[ID],Table5[Defect Type],"Not found",0)</f>
        <v>Rejected</v>
      </c>
      <c r="K507">
        <v>154</v>
      </c>
      <c r="L507" s="2" t="str">
        <f>_xlfn.XLOOKUP(SupplierQuality[[#This Row],[DefectID]],Table2[ID],Table2[Defect],"Not found",0)</f>
        <v>Missing Labels</v>
      </c>
      <c r="M507" s="3">
        <v>146274</v>
      </c>
      <c r="N507" s="3">
        <v>3595</v>
      </c>
      <c r="O507" s="6">
        <f>SupplierQuality[[#This Row],[Total Downtime Minutes]]/60</f>
        <v>59.916666666666664</v>
      </c>
      <c r="P507" s="4">
        <v>677</v>
      </c>
      <c r="Q507" s="4">
        <f>SupplierQuality[[#This Row],[Total Defect Qty]]*SupplierQuality[[#This Row],[Unit Price]]</f>
        <v>99027498</v>
      </c>
    </row>
    <row r="508" spans="1:17" x14ac:dyDescent="0.25">
      <c r="A508" s="1">
        <v>43167</v>
      </c>
      <c r="B508" s="5" t="str">
        <f>TEXT(SupplierQuality[[#This Row],[Date]],"mmm")</f>
        <v>Mar</v>
      </c>
      <c r="C508" s="5" t="str">
        <f>TEXT(SupplierQuality[[#This Row],[Date]],"yyyy")</f>
        <v>2018</v>
      </c>
      <c r="D508" s="2" t="s">
        <v>217</v>
      </c>
      <c r="E508" s="2" t="s">
        <v>32</v>
      </c>
      <c r="F508" s="2" t="s">
        <v>691</v>
      </c>
      <c r="G508">
        <v>120</v>
      </c>
      <c r="H508" s="2" t="str">
        <f>VLOOKUP(SupplierQuality[[#This Row],[MaterialID]],Table4[#All],2,0)</f>
        <v>Film</v>
      </c>
      <c r="I508">
        <v>3</v>
      </c>
      <c r="J508" s="2" t="str">
        <f>_xlfn.XLOOKUP(SupplierQuality[[#This Row],[Defect Type ID]],Table5[ID],Table5[Defect Type],"Not found",0)</f>
        <v>Impact</v>
      </c>
      <c r="K508">
        <v>5</v>
      </c>
      <c r="L508" s="2" t="str">
        <f>_xlfn.XLOOKUP(SupplierQuality[[#This Row],[DefectID]],Table2[ID],Table2[Defect],"Not found",0)</f>
        <v>Other</v>
      </c>
      <c r="M508" s="3">
        <v>33639</v>
      </c>
      <c r="N508" s="3">
        <v>4853</v>
      </c>
      <c r="O508" s="6">
        <f>SupplierQuality[[#This Row],[Total Downtime Minutes]]/60</f>
        <v>80.88333333333334</v>
      </c>
      <c r="P508" s="4">
        <v>639</v>
      </c>
      <c r="Q508" s="4">
        <f>SupplierQuality[[#This Row],[Total Defect Qty]]*SupplierQuality[[#This Row],[Unit Price]]</f>
        <v>21495321</v>
      </c>
    </row>
    <row r="509" spans="1:17" x14ac:dyDescent="0.25">
      <c r="A509" s="1">
        <v>43170</v>
      </c>
      <c r="B509" s="5" t="str">
        <f>TEXT(SupplierQuality[[#This Row],[Date]],"mmm")</f>
        <v>Mar</v>
      </c>
      <c r="C509" s="5" t="str">
        <f>TEXT(SupplierQuality[[#This Row],[Date]],"yyyy")</f>
        <v>2018</v>
      </c>
      <c r="D509" s="2" t="s">
        <v>46</v>
      </c>
      <c r="E509" s="2" t="s">
        <v>11</v>
      </c>
      <c r="F509" s="2" t="s">
        <v>691</v>
      </c>
      <c r="G509">
        <v>117</v>
      </c>
      <c r="H509" s="2" t="str">
        <f>VLOOKUP(SupplierQuality[[#This Row],[MaterialID]],Table4[#All],2,0)</f>
        <v>Labels</v>
      </c>
      <c r="I509">
        <v>3</v>
      </c>
      <c r="J509" s="2" t="str">
        <f>_xlfn.XLOOKUP(SupplierQuality[[#This Row],[Defect Type ID]],Table5[ID],Table5[Defect Type],"Not found",0)</f>
        <v>Impact</v>
      </c>
      <c r="K509">
        <v>144</v>
      </c>
      <c r="L509" s="2" t="str">
        <f>_xlfn.XLOOKUP(SupplierQuality[[#This Row],[DefectID]],Table2[ID],Table2[Defect],"Not found",0)</f>
        <v>String Defects</v>
      </c>
      <c r="M509" s="3">
        <v>952943</v>
      </c>
      <c r="N509" s="3">
        <v>221</v>
      </c>
      <c r="O509" s="6">
        <f>SupplierQuality[[#This Row],[Total Downtime Minutes]]/60</f>
        <v>3.6833333333333331</v>
      </c>
      <c r="P509" s="4">
        <v>646</v>
      </c>
      <c r="Q509" s="4">
        <f>SupplierQuality[[#This Row],[Total Defect Qty]]*SupplierQuality[[#This Row],[Unit Price]]</f>
        <v>615601178</v>
      </c>
    </row>
    <row r="510" spans="1:17" x14ac:dyDescent="0.25">
      <c r="A510" s="1">
        <v>43170</v>
      </c>
      <c r="B510" s="5" t="str">
        <f>TEXT(SupplierQuality[[#This Row],[Date]],"mmm")</f>
        <v>Mar</v>
      </c>
      <c r="C510" s="5" t="str">
        <f>TEXT(SupplierQuality[[#This Row],[Date]],"yyyy")</f>
        <v>2018</v>
      </c>
      <c r="D510" s="2" t="s">
        <v>144</v>
      </c>
      <c r="E510" s="2" t="s">
        <v>21</v>
      </c>
      <c r="F510" s="2" t="s">
        <v>17</v>
      </c>
      <c r="G510">
        <v>129</v>
      </c>
      <c r="H510" s="2" t="str">
        <f>VLOOKUP(SupplierQuality[[#This Row],[MaterialID]],Table4[#All],2,0)</f>
        <v>Mechanicals</v>
      </c>
      <c r="I510">
        <v>2</v>
      </c>
      <c r="J510" s="2" t="str">
        <f>_xlfn.XLOOKUP(SupplierQuality[[#This Row],[Defect Type ID]],Table5[ID],Table5[Defect Type],"Not found",0)</f>
        <v>Rejected</v>
      </c>
      <c r="K510">
        <v>42</v>
      </c>
      <c r="L510" s="2" t="str">
        <f>_xlfn.XLOOKUP(SupplierQuality[[#This Row],[DefectID]],Table2[ID],Table2[Defect],"Not found",0)</f>
        <v>No Screws</v>
      </c>
      <c r="M510" s="3">
        <v>925797</v>
      </c>
      <c r="N510" s="3">
        <v>2148</v>
      </c>
      <c r="O510" s="6">
        <f>SupplierQuality[[#This Row],[Total Downtime Minutes]]/60</f>
        <v>35.799999999999997</v>
      </c>
      <c r="P510" s="4">
        <v>512</v>
      </c>
      <c r="Q510" s="4">
        <f>SupplierQuality[[#This Row],[Total Defect Qty]]*SupplierQuality[[#This Row],[Unit Price]]</f>
        <v>474008064</v>
      </c>
    </row>
    <row r="511" spans="1:17" x14ac:dyDescent="0.25">
      <c r="A511" s="1">
        <v>43170</v>
      </c>
      <c r="B511" s="5" t="str">
        <f>TEXT(SupplierQuality[[#This Row],[Date]],"mmm")</f>
        <v>Mar</v>
      </c>
      <c r="C511" s="5" t="str">
        <f>TEXT(SupplierQuality[[#This Row],[Date]],"yyyy")</f>
        <v>2018</v>
      </c>
      <c r="D511" s="2" t="s">
        <v>252</v>
      </c>
      <c r="E511" s="2" t="s">
        <v>74</v>
      </c>
      <c r="F511" s="2" t="s">
        <v>14</v>
      </c>
      <c r="G511">
        <v>116</v>
      </c>
      <c r="H511" s="2" t="str">
        <f>VLOOKUP(SupplierQuality[[#This Row],[MaterialID]],Table4[#All],2,0)</f>
        <v>Molds</v>
      </c>
      <c r="I511">
        <v>1</v>
      </c>
      <c r="J511" s="2" t="str">
        <f>_xlfn.XLOOKUP(SupplierQuality[[#This Row],[Defect Type ID]],Table5[ID],Table5[Defect Type],"Not found",0)</f>
        <v>No Impact</v>
      </c>
      <c r="K511">
        <v>33</v>
      </c>
      <c r="L511" s="2" t="str">
        <f>_xlfn.XLOOKUP(SupplierQuality[[#This Row],[DefectID]],Table2[ID],Table2[Defect],"Not found",0)</f>
        <v>No Bar Code</v>
      </c>
      <c r="M511" s="3">
        <v>877625</v>
      </c>
      <c r="N511" s="3">
        <v>2888</v>
      </c>
      <c r="O511" s="6">
        <f>SupplierQuality[[#This Row],[Total Downtime Minutes]]/60</f>
        <v>48.133333333333333</v>
      </c>
      <c r="P511" s="4">
        <v>346</v>
      </c>
      <c r="Q511" s="4">
        <f>SupplierQuality[[#This Row],[Total Defect Qty]]*SupplierQuality[[#This Row],[Unit Price]]</f>
        <v>303658250</v>
      </c>
    </row>
    <row r="512" spans="1:17" x14ac:dyDescent="0.25">
      <c r="A512" s="1">
        <v>43170</v>
      </c>
      <c r="B512" s="5" t="str">
        <f>TEXT(SupplierQuality[[#This Row],[Date]],"mmm")</f>
        <v>Mar</v>
      </c>
      <c r="C512" s="5" t="str">
        <f>TEXT(SupplierQuality[[#This Row],[Date]],"yyyy")</f>
        <v>2018</v>
      </c>
      <c r="D512" s="2" t="s">
        <v>246</v>
      </c>
      <c r="E512" s="2" t="s">
        <v>64</v>
      </c>
      <c r="F512" s="2" t="s">
        <v>17</v>
      </c>
      <c r="G512">
        <v>123</v>
      </c>
      <c r="H512" s="2" t="str">
        <f>VLOOKUP(SupplierQuality[[#This Row],[MaterialID]],Table4[#All],2,0)</f>
        <v>Pump</v>
      </c>
      <c r="I512">
        <v>1</v>
      </c>
      <c r="J512" s="2" t="str">
        <f>_xlfn.XLOOKUP(SupplierQuality[[#This Row],[Defect Type ID]],Table5[ID],Table5[Defect Type],"Not found",0)</f>
        <v>No Impact</v>
      </c>
      <c r="K512">
        <v>110</v>
      </c>
      <c r="L512" s="2" t="str">
        <f>_xlfn.XLOOKUP(SupplierQuality[[#This Row],[DefectID]],Table2[ID],Table2[Defect],"Not found",0)</f>
        <v>Missing Codes</v>
      </c>
      <c r="M512" s="3">
        <v>840433</v>
      </c>
      <c r="N512" s="3">
        <v>4441</v>
      </c>
      <c r="O512" s="6">
        <f>SupplierQuality[[#This Row],[Total Downtime Minutes]]/60</f>
        <v>74.016666666666666</v>
      </c>
      <c r="P512" s="4">
        <v>455</v>
      </c>
      <c r="Q512" s="4">
        <f>SupplierQuality[[#This Row],[Total Defect Qty]]*SupplierQuality[[#This Row],[Unit Price]]</f>
        <v>382397015</v>
      </c>
    </row>
    <row r="513" spans="1:17" x14ac:dyDescent="0.25">
      <c r="A513" s="1">
        <v>43170</v>
      </c>
      <c r="B513" s="5" t="str">
        <f>TEXT(SupplierQuality[[#This Row],[Date]],"mmm")</f>
        <v>Mar</v>
      </c>
      <c r="C513" s="5" t="str">
        <f>TEXT(SupplierQuality[[#This Row],[Date]],"yyyy")</f>
        <v>2018</v>
      </c>
      <c r="D513" s="2" t="s">
        <v>157</v>
      </c>
      <c r="E513" s="2" t="s">
        <v>98</v>
      </c>
      <c r="F513" s="2" t="s">
        <v>691</v>
      </c>
      <c r="G513">
        <v>116</v>
      </c>
      <c r="H513" s="2" t="str">
        <f>VLOOKUP(SupplierQuality[[#This Row],[MaterialID]],Table4[#All],2,0)</f>
        <v>Molds</v>
      </c>
      <c r="I513">
        <v>2</v>
      </c>
      <c r="J513" s="2" t="str">
        <f>_xlfn.XLOOKUP(SupplierQuality[[#This Row],[Defect Type ID]],Table5[ID],Table5[Defect Type],"Not found",0)</f>
        <v>Rejected</v>
      </c>
      <c r="K513">
        <v>203</v>
      </c>
      <c r="L513" s="2" t="str">
        <f>_xlfn.XLOOKUP(SupplierQuality[[#This Row],[DefectID]],Table2[ID],Table2[Defect],"Not found",0)</f>
        <v>Color Deviation</v>
      </c>
      <c r="M513" s="3">
        <v>806524</v>
      </c>
      <c r="N513" s="3">
        <v>282</v>
      </c>
      <c r="O513" s="6">
        <f>SupplierQuality[[#This Row],[Total Downtime Minutes]]/60</f>
        <v>4.7</v>
      </c>
      <c r="P513" s="4">
        <v>548</v>
      </c>
      <c r="Q513" s="4">
        <f>SupplierQuality[[#This Row],[Total Defect Qty]]*SupplierQuality[[#This Row],[Unit Price]]</f>
        <v>441975152</v>
      </c>
    </row>
    <row r="514" spans="1:17" x14ac:dyDescent="0.25">
      <c r="A514" s="1">
        <v>43170</v>
      </c>
      <c r="B514" s="5" t="str">
        <f>TEXT(SupplierQuality[[#This Row],[Date]],"mmm")</f>
        <v>Mar</v>
      </c>
      <c r="C514" s="5" t="str">
        <f>TEXT(SupplierQuality[[#This Row],[Date]],"yyyy")</f>
        <v>2018</v>
      </c>
      <c r="D514" s="2" t="s">
        <v>292</v>
      </c>
      <c r="E514" s="2" t="s">
        <v>62</v>
      </c>
      <c r="F514" s="2" t="s">
        <v>691</v>
      </c>
      <c r="G514">
        <v>118</v>
      </c>
      <c r="H514" s="2" t="str">
        <f>VLOOKUP(SupplierQuality[[#This Row],[MaterialID]],Table4[#All],2,0)</f>
        <v>Corrugate</v>
      </c>
      <c r="I514">
        <v>2</v>
      </c>
      <c r="J514" s="2" t="str">
        <f>_xlfn.XLOOKUP(SupplierQuality[[#This Row],[Defect Type ID]],Table5[ID],Table5[Defect Type],"Not found",0)</f>
        <v>Rejected</v>
      </c>
      <c r="K514">
        <v>83</v>
      </c>
      <c r="L514" s="2" t="str">
        <f>_xlfn.XLOOKUP(SupplierQuality[[#This Row],[DefectID]],Table2[ID],Table2[Defect],"Not found",0)</f>
        <v>Loose Core</v>
      </c>
      <c r="M514" s="3">
        <v>693923</v>
      </c>
      <c r="N514" s="3">
        <v>4955</v>
      </c>
      <c r="O514" s="6">
        <f>SupplierQuality[[#This Row],[Total Downtime Minutes]]/60</f>
        <v>82.583333333333329</v>
      </c>
      <c r="P514" s="4">
        <v>509</v>
      </c>
      <c r="Q514" s="4">
        <f>SupplierQuality[[#This Row],[Total Defect Qty]]*SupplierQuality[[#This Row],[Unit Price]]</f>
        <v>353206807</v>
      </c>
    </row>
    <row r="515" spans="1:17" x14ac:dyDescent="0.25">
      <c r="A515" s="1">
        <v>43170</v>
      </c>
      <c r="B515" s="5" t="str">
        <f>TEXT(SupplierQuality[[#This Row],[Date]],"mmm")</f>
        <v>Mar</v>
      </c>
      <c r="C515" s="5" t="str">
        <f>TEXT(SupplierQuality[[#This Row],[Date]],"yyyy")</f>
        <v>2018</v>
      </c>
      <c r="D515" s="2" t="s">
        <v>209</v>
      </c>
      <c r="E515" s="2" t="s">
        <v>58</v>
      </c>
      <c r="F515" s="2" t="s">
        <v>691</v>
      </c>
      <c r="G515">
        <v>130</v>
      </c>
      <c r="H515" s="2" t="str">
        <f>VLOOKUP(SupplierQuality[[#This Row],[MaterialID]],Table4[#All],2,0)</f>
        <v>Packaging</v>
      </c>
      <c r="I515">
        <v>2</v>
      </c>
      <c r="J515" s="2" t="str">
        <f>_xlfn.XLOOKUP(SupplierQuality[[#This Row],[Defect Type ID]],Table5[ID],Table5[Defect Type],"Not found",0)</f>
        <v>Rejected</v>
      </c>
      <c r="K515">
        <v>103</v>
      </c>
      <c r="L515" s="2" t="str">
        <f>_xlfn.XLOOKUP(SupplierQuality[[#This Row],[DefectID]],Table2[ID],Table2[Defect],"Not found",0)</f>
        <v>No Fill</v>
      </c>
      <c r="M515" s="3">
        <v>665241</v>
      </c>
      <c r="N515" s="3">
        <v>3021</v>
      </c>
      <c r="O515" s="6">
        <f>SupplierQuality[[#This Row],[Total Downtime Minutes]]/60</f>
        <v>50.35</v>
      </c>
      <c r="P515" s="4">
        <v>645</v>
      </c>
      <c r="Q515" s="4">
        <f>SupplierQuality[[#This Row],[Total Defect Qty]]*SupplierQuality[[#This Row],[Unit Price]]</f>
        <v>429080445</v>
      </c>
    </row>
    <row r="516" spans="1:17" x14ac:dyDescent="0.25">
      <c r="A516" s="1">
        <v>43170</v>
      </c>
      <c r="B516" s="5" t="str">
        <f>TEXT(SupplierQuality[[#This Row],[Date]],"mmm")</f>
        <v>Mar</v>
      </c>
      <c r="C516" s="5" t="str">
        <f>TEXT(SupplierQuality[[#This Row],[Date]],"yyyy")</f>
        <v>2018</v>
      </c>
      <c r="D516" s="2" t="s">
        <v>318</v>
      </c>
      <c r="E516" s="2" t="s">
        <v>16</v>
      </c>
      <c r="F516" s="2" t="s">
        <v>42</v>
      </c>
      <c r="G516">
        <v>114</v>
      </c>
      <c r="H516" s="2" t="str">
        <f>VLOOKUP(SupplierQuality[[#This Row],[MaterialID]],Table4[#All],2,0)</f>
        <v>Carton</v>
      </c>
      <c r="I516">
        <v>1</v>
      </c>
      <c r="J516" s="2" t="str">
        <f>_xlfn.XLOOKUP(SupplierQuality[[#This Row],[Defect Type ID]],Table5[ID],Table5[Defect Type],"Not found",0)</f>
        <v>No Impact</v>
      </c>
      <c r="K516">
        <v>229</v>
      </c>
      <c r="L516" s="2" t="str">
        <f>_xlfn.XLOOKUP(SupplierQuality[[#This Row],[DefectID]],Table2[ID],Table2[Defect],"Not found",0)</f>
        <v>Carton Delamination</v>
      </c>
      <c r="M516" s="3">
        <v>587730</v>
      </c>
      <c r="N516" s="3">
        <v>579</v>
      </c>
      <c r="O516" s="6">
        <f>SupplierQuality[[#This Row],[Total Downtime Minutes]]/60</f>
        <v>9.65</v>
      </c>
      <c r="P516" s="4">
        <v>652</v>
      </c>
      <c r="Q516" s="4">
        <f>SupplierQuality[[#This Row],[Total Defect Qty]]*SupplierQuality[[#This Row],[Unit Price]]</f>
        <v>383199960</v>
      </c>
    </row>
    <row r="517" spans="1:17" x14ac:dyDescent="0.25">
      <c r="A517" s="1">
        <v>43170</v>
      </c>
      <c r="B517" s="5" t="str">
        <f>TEXT(SupplierQuality[[#This Row],[Date]],"mmm")</f>
        <v>Mar</v>
      </c>
      <c r="C517" s="5" t="str">
        <f>TEXT(SupplierQuality[[#This Row],[Date]],"yyyy")</f>
        <v>2018</v>
      </c>
      <c r="D517" s="2" t="s">
        <v>139</v>
      </c>
      <c r="E517" s="2" t="s">
        <v>38</v>
      </c>
      <c r="F517" s="2" t="s">
        <v>24</v>
      </c>
      <c r="G517">
        <v>129</v>
      </c>
      <c r="H517" s="2" t="str">
        <f>VLOOKUP(SupplierQuality[[#This Row],[MaterialID]],Table4[#All],2,0)</f>
        <v>Mechanicals</v>
      </c>
      <c r="I517">
        <v>1</v>
      </c>
      <c r="J517" s="2" t="str">
        <f>_xlfn.XLOOKUP(SupplierQuality[[#This Row],[Defect Type ID]],Table5[ID],Table5[Defect Type],"Not found",0)</f>
        <v>No Impact</v>
      </c>
      <c r="K517">
        <v>106</v>
      </c>
      <c r="L517" s="2" t="str">
        <f>_xlfn.XLOOKUP(SupplierQuality[[#This Row],[DefectID]],Table2[ID],Table2[Defect],"Not found",0)</f>
        <v>Parting Tops</v>
      </c>
      <c r="M517" s="3">
        <v>539320</v>
      </c>
      <c r="N517" s="3">
        <v>1186</v>
      </c>
      <c r="O517" s="6">
        <f>SupplierQuality[[#This Row],[Total Downtime Minutes]]/60</f>
        <v>19.766666666666666</v>
      </c>
      <c r="P517" s="4">
        <v>318</v>
      </c>
      <c r="Q517" s="4">
        <f>SupplierQuality[[#This Row],[Total Defect Qty]]*SupplierQuality[[#This Row],[Unit Price]]</f>
        <v>171503760</v>
      </c>
    </row>
    <row r="518" spans="1:17" x14ac:dyDescent="0.25">
      <c r="A518" s="1">
        <v>43170</v>
      </c>
      <c r="B518" s="5" t="str">
        <f>TEXT(SupplierQuality[[#This Row],[Date]],"mmm")</f>
        <v>Mar</v>
      </c>
      <c r="C518" s="5" t="str">
        <f>TEXT(SupplierQuality[[#This Row],[Date]],"yyyy")</f>
        <v>2018</v>
      </c>
      <c r="D518" s="2" t="s">
        <v>206</v>
      </c>
      <c r="E518" s="2" t="s">
        <v>16</v>
      </c>
      <c r="F518" s="2" t="s">
        <v>691</v>
      </c>
      <c r="G518">
        <v>124</v>
      </c>
      <c r="H518" s="2" t="str">
        <f>VLOOKUP(SupplierQuality[[#This Row],[MaterialID]],Table4[#All],2,0)</f>
        <v>Drives</v>
      </c>
      <c r="I518">
        <v>2</v>
      </c>
      <c r="J518" s="2" t="str">
        <f>_xlfn.XLOOKUP(SupplierQuality[[#This Row],[Defect Type ID]],Table5[ID],Table5[Defect Type],"Not found",0)</f>
        <v>Rejected</v>
      </c>
      <c r="K518">
        <v>231</v>
      </c>
      <c r="L518" s="2" t="str">
        <f>_xlfn.XLOOKUP(SupplierQuality[[#This Row],[DefectID]],Table2[ID],Table2[Defect],"Not found",0)</f>
        <v>Wrong Bands</v>
      </c>
      <c r="M518" s="3">
        <v>502139</v>
      </c>
      <c r="N518" s="3">
        <v>4662</v>
      </c>
      <c r="O518" s="6">
        <f>SupplierQuality[[#This Row],[Total Downtime Minutes]]/60</f>
        <v>77.7</v>
      </c>
      <c r="P518" s="4">
        <v>537</v>
      </c>
      <c r="Q518" s="4">
        <f>SupplierQuality[[#This Row],[Total Defect Qty]]*SupplierQuality[[#This Row],[Unit Price]]</f>
        <v>269648643</v>
      </c>
    </row>
    <row r="519" spans="1:17" x14ac:dyDescent="0.25">
      <c r="A519" s="1">
        <v>43170</v>
      </c>
      <c r="B519" s="5" t="str">
        <f>TEXT(SupplierQuality[[#This Row],[Date]],"mmm")</f>
        <v>Mar</v>
      </c>
      <c r="C519" s="5" t="str">
        <f>TEXT(SupplierQuality[[#This Row],[Date]],"yyyy")</f>
        <v>2018</v>
      </c>
      <c r="D519" s="2" t="s">
        <v>297</v>
      </c>
      <c r="E519" s="2" t="s">
        <v>47</v>
      </c>
      <c r="F519" s="2" t="s">
        <v>691</v>
      </c>
      <c r="G519">
        <v>128</v>
      </c>
      <c r="H519" s="2" t="str">
        <f>VLOOKUP(SupplierQuality[[#This Row],[MaterialID]],Table4[#All],2,0)</f>
        <v>Tape</v>
      </c>
      <c r="I519">
        <v>3</v>
      </c>
      <c r="J519" s="2" t="str">
        <f>_xlfn.XLOOKUP(SupplierQuality[[#This Row],[Defect Type ID]],Table5[ID],Table5[Defect Type],"Not found",0)</f>
        <v>Impact</v>
      </c>
      <c r="K519">
        <v>57</v>
      </c>
      <c r="L519" s="2" t="str">
        <f>_xlfn.XLOOKUP(SupplierQuality[[#This Row],[DefectID]],Table2[ID],Table2[Defect],"Not found",0)</f>
        <v>Incorrect Labeling</v>
      </c>
      <c r="M519" s="3">
        <v>155427</v>
      </c>
      <c r="N519" s="3">
        <v>4302</v>
      </c>
      <c r="O519" s="6">
        <f>SupplierQuality[[#This Row],[Total Downtime Minutes]]/60</f>
        <v>71.7</v>
      </c>
      <c r="P519" s="4">
        <v>594</v>
      </c>
      <c r="Q519" s="4">
        <f>SupplierQuality[[#This Row],[Total Defect Qty]]*SupplierQuality[[#This Row],[Unit Price]]</f>
        <v>92323638</v>
      </c>
    </row>
    <row r="520" spans="1:17" x14ac:dyDescent="0.25">
      <c r="A520" s="1">
        <v>43170</v>
      </c>
      <c r="B520" s="5" t="str">
        <f>TEXT(SupplierQuality[[#This Row],[Date]],"mmm")</f>
        <v>Mar</v>
      </c>
      <c r="C520" s="5" t="str">
        <f>TEXT(SupplierQuality[[#This Row],[Date]],"yyyy")</f>
        <v>2018</v>
      </c>
      <c r="D520" s="2" t="s">
        <v>323</v>
      </c>
      <c r="E520" s="2" t="s">
        <v>60</v>
      </c>
      <c r="F520" s="2" t="s">
        <v>691</v>
      </c>
      <c r="G520">
        <v>114</v>
      </c>
      <c r="H520" s="2" t="str">
        <f>VLOOKUP(SupplierQuality[[#This Row],[MaterialID]],Table4[#All],2,0)</f>
        <v>Carton</v>
      </c>
      <c r="I520">
        <v>2</v>
      </c>
      <c r="J520" s="2" t="str">
        <f>_xlfn.XLOOKUP(SupplierQuality[[#This Row],[Defect Type ID]],Table5[ID],Table5[Defect Type],"Not found",0)</f>
        <v>Rejected</v>
      </c>
      <c r="K520">
        <v>31</v>
      </c>
      <c r="L520" s="2" t="str">
        <f>_xlfn.XLOOKUP(SupplierQuality[[#This Row],[DefectID]],Table2[ID],Table2[Defect],"Not found",0)</f>
        <v>Tension Issues</v>
      </c>
      <c r="M520" s="3">
        <v>58665</v>
      </c>
      <c r="N520" s="3">
        <v>2827</v>
      </c>
      <c r="O520" s="6">
        <f>SupplierQuality[[#This Row],[Total Downtime Minutes]]/60</f>
        <v>47.116666666666667</v>
      </c>
      <c r="P520" s="4">
        <v>515</v>
      </c>
      <c r="Q520" s="4">
        <f>SupplierQuality[[#This Row],[Total Defect Qty]]*SupplierQuality[[#This Row],[Unit Price]]</f>
        <v>30212475</v>
      </c>
    </row>
    <row r="521" spans="1:17" x14ac:dyDescent="0.25">
      <c r="A521" s="1">
        <v>43171</v>
      </c>
      <c r="B521" s="5" t="str">
        <f>TEXT(SupplierQuality[[#This Row],[Date]],"mmm")</f>
        <v>Mar</v>
      </c>
      <c r="C521" s="5" t="str">
        <f>TEXT(SupplierQuality[[#This Row],[Date]],"yyyy")</f>
        <v>2018</v>
      </c>
      <c r="D521" s="2" t="s">
        <v>65</v>
      </c>
      <c r="E521" s="2" t="s">
        <v>107</v>
      </c>
      <c r="F521" s="2" t="s">
        <v>691</v>
      </c>
      <c r="G521">
        <v>122</v>
      </c>
      <c r="H521" s="2" t="str">
        <f>VLOOKUP(SupplierQuality[[#This Row],[MaterialID]],Table4[#All],2,0)</f>
        <v>Electrolytes</v>
      </c>
      <c r="I521">
        <v>1</v>
      </c>
      <c r="J521" s="2" t="str">
        <f>_xlfn.XLOOKUP(SupplierQuality[[#This Row],[Defect Type ID]],Table5[ID],Table5[Defect Type],"Not found",0)</f>
        <v>No Impact</v>
      </c>
      <c r="K521">
        <v>213</v>
      </c>
      <c r="L521" s="2" t="str">
        <f>_xlfn.XLOOKUP(SupplierQuality[[#This Row],[DefectID]],Table2[ID],Table2[Defect],"Not found",0)</f>
        <v>Broken Valve Seal</v>
      </c>
      <c r="M521" s="3">
        <v>864963</v>
      </c>
      <c r="N521" s="3">
        <v>1795</v>
      </c>
      <c r="O521" s="6">
        <f>SupplierQuality[[#This Row],[Total Downtime Minutes]]/60</f>
        <v>29.916666666666668</v>
      </c>
      <c r="P521" s="4">
        <v>649</v>
      </c>
      <c r="Q521" s="4">
        <f>SupplierQuality[[#This Row],[Total Defect Qty]]*SupplierQuality[[#This Row],[Unit Price]]</f>
        <v>561360987</v>
      </c>
    </row>
    <row r="522" spans="1:17" x14ac:dyDescent="0.25">
      <c r="A522" s="1">
        <v>43171</v>
      </c>
      <c r="B522" s="5" t="str">
        <f>TEXT(SupplierQuality[[#This Row],[Date]],"mmm")</f>
        <v>Mar</v>
      </c>
      <c r="C522" s="5" t="str">
        <f>TEXT(SupplierQuality[[#This Row],[Date]],"yyyy")</f>
        <v>2018</v>
      </c>
      <c r="D522" s="2" t="s">
        <v>360</v>
      </c>
      <c r="E522" s="2" t="s">
        <v>36</v>
      </c>
      <c r="F522" s="2" t="s">
        <v>691</v>
      </c>
      <c r="G522">
        <v>126</v>
      </c>
      <c r="H522" s="2" t="str">
        <f>VLOOKUP(SupplierQuality[[#This Row],[MaterialID]],Table4[#All],2,0)</f>
        <v>Motors</v>
      </c>
      <c r="I522">
        <v>3</v>
      </c>
      <c r="J522" s="2" t="str">
        <f>_xlfn.XLOOKUP(SupplierQuality[[#This Row],[Defect Type ID]],Table5[ID],Table5[Defect Type],"Not found",0)</f>
        <v>Impact</v>
      </c>
      <c r="K522">
        <v>41</v>
      </c>
      <c r="L522" s="2" t="str">
        <f>_xlfn.XLOOKUP(SupplierQuality[[#This Row],[DefectID]],Table2[ID],Table2[Defect],"Not found",0)</f>
        <v>Bad Tiles</v>
      </c>
      <c r="M522" s="3">
        <v>554177</v>
      </c>
      <c r="N522" s="3">
        <v>4217</v>
      </c>
      <c r="O522" s="6">
        <f>SupplierQuality[[#This Row],[Total Downtime Minutes]]/60</f>
        <v>70.283333333333331</v>
      </c>
      <c r="P522" s="4">
        <v>432</v>
      </c>
      <c r="Q522" s="4">
        <f>SupplierQuality[[#This Row],[Total Defect Qty]]*SupplierQuality[[#This Row],[Unit Price]]</f>
        <v>239404464</v>
      </c>
    </row>
    <row r="523" spans="1:17" x14ac:dyDescent="0.25">
      <c r="A523" s="1">
        <v>43171</v>
      </c>
      <c r="B523" s="5" t="str">
        <f>TEXT(SupplierQuality[[#This Row],[Date]],"mmm")</f>
        <v>Mar</v>
      </c>
      <c r="C523" s="5" t="str">
        <f>TEXT(SupplierQuality[[#This Row],[Date]],"yyyy")</f>
        <v>2018</v>
      </c>
      <c r="D523" s="2" t="s">
        <v>205</v>
      </c>
      <c r="E523" s="2" t="s">
        <v>38</v>
      </c>
      <c r="F523" s="2" t="s">
        <v>42</v>
      </c>
      <c r="G523">
        <v>130</v>
      </c>
      <c r="H523" s="2" t="str">
        <f>VLOOKUP(SupplierQuality[[#This Row],[MaterialID]],Table4[#All],2,0)</f>
        <v>Packaging</v>
      </c>
      <c r="I523">
        <v>2</v>
      </c>
      <c r="J523" s="2" t="str">
        <f>_xlfn.XLOOKUP(SupplierQuality[[#This Row],[Defect Type ID]],Table5[ID],Table5[Defect Type],"Not found",0)</f>
        <v>Rejected</v>
      </c>
      <c r="K523">
        <v>149</v>
      </c>
      <c r="L523" s="2" t="str">
        <f>_xlfn.XLOOKUP(SupplierQuality[[#This Row],[DefectID]],Table2[ID],Table2[Defect],"Not found",0)</f>
        <v>Blisters</v>
      </c>
      <c r="M523" s="3">
        <v>495369</v>
      </c>
      <c r="N523" s="3">
        <v>1113</v>
      </c>
      <c r="O523" s="6">
        <f>SupplierQuality[[#This Row],[Total Downtime Minutes]]/60</f>
        <v>18.55</v>
      </c>
      <c r="P523" s="4">
        <v>627</v>
      </c>
      <c r="Q523" s="4">
        <f>SupplierQuality[[#This Row],[Total Defect Qty]]*SupplierQuality[[#This Row],[Unit Price]]</f>
        <v>310596363</v>
      </c>
    </row>
    <row r="524" spans="1:17" x14ac:dyDescent="0.25">
      <c r="A524" s="1">
        <v>43171</v>
      </c>
      <c r="B524" s="5" t="str">
        <f>TEXT(SupplierQuality[[#This Row],[Date]],"mmm")</f>
        <v>Mar</v>
      </c>
      <c r="C524" s="5" t="str">
        <f>TEXT(SupplierQuality[[#This Row],[Date]],"yyyy")</f>
        <v>2018</v>
      </c>
      <c r="D524" s="2" t="s">
        <v>28</v>
      </c>
      <c r="E524" s="2" t="s">
        <v>84</v>
      </c>
      <c r="F524" s="2" t="s">
        <v>14</v>
      </c>
      <c r="G524">
        <v>123</v>
      </c>
      <c r="H524" s="2" t="str">
        <f>VLOOKUP(SupplierQuality[[#This Row],[MaterialID]],Table4[#All],2,0)</f>
        <v>Pump</v>
      </c>
      <c r="I524">
        <v>1</v>
      </c>
      <c r="J524" s="2" t="str">
        <f>_xlfn.XLOOKUP(SupplierQuality[[#This Row],[Defect Type ID]],Table5[ID],Table5[Defect Type],"Not found",0)</f>
        <v>No Impact</v>
      </c>
      <c r="K524">
        <v>92</v>
      </c>
      <c r="L524" s="2" t="str">
        <f>_xlfn.XLOOKUP(SupplierQuality[[#This Row],[DefectID]],Table2[ID],Table2[Defect],"Not found",0)</f>
        <v>No Adhesive</v>
      </c>
      <c r="M524" s="3">
        <v>472048</v>
      </c>
      <c r="N524" s="3">
        <v>2979</v>
      </c>
      <c r="O524" s="6">
        <f>SupplierQuality[[#This Row],[Total Downtime Minutes]]/60</f>
        <v>49.65</v>
      </c>
      <c r="P524" s="4">
        <v>398</v>
      </c>
      <c r="Q524" s="4">
        <f>SupplierQuality[[#This Row],[Total Defect Qty]]*SupplierQuality[[#This Row],[Unit Price]]</f>
        <v>187875104</v>
      </c>
    </row>
    <row r="525" spans="1:17" x14ac:dyDescent="0.25">
      <c r="A525" s="1">
        <v>43171</v>
      </c>
      <c r="B525" s="5" t="str">
        <f>TEXT(SupplierQuality[[#This Row],[Date]],"mmm")</f>
        <v>Mar</v>
      </c>
      <c r="C525" s="5" t="str">
        <f>TEXT(SupplierQuality[[#This Row],[Date]],"yyyy")</f>
        <v>2018</v>
      </c>
      <c r="D525" s="2" t="s">
        <v>28</v>
      </c>
      <c r="E525" s="2" t="s">
        <v>30</v>
      </c>
      <c r="F525" s="2" t="s">
        <v>14</v>
      </c>
      <c r="G525">
        <v>120</v>
      </c>
      <c r="H525" s="2" t="str">
        <f>VLOOKUP(SupplierQuality[[#This Row],[MaterialID]],Table4[#All],2,0)</f>
        <v>Film</v>
      </c>
      <c r="I525">
        <v>1</v>
      </c>
      <c r="J525" s="2" t="str">
        <f>_xlfn.XLOOKUP(SupplierQuality[[#This Row],[Defect Type ID]],Table5[ID],Table5[Defect Type],"Not found",0)</f>
        <v>No Impact</v>
      </c>
      <c r="K525">
        <v>87</v>
      </c>
      <c r="L525" s="2" t="str">
        <f>_xlfn.XLOOKUP(SupplierQuality[[#This Row],[DefectID]],Table2[ID],Table2[Defect],"Not found",0)</f>
        <v>Wrong Registration</v>
      </c>
      <c r="M525" s="3">
        <v>463450</v>
      </c>
      <c r="N525" s="3">
        <v>696</v>
      </c>
      <c r="O525" s="6">
        <f>SupplierQuality[[#This Row],[Total Downtime Minutes]]/60</f>
        <v>11.6</v>
      </c>
      <c r="P525" s="4">
        <v>518</v>
      </c>
      <c r="Q525" s="4">
        <f>SupplierQuality[[#This Row],[Total Defect Qty]]*SupplierQuality[[#This Row],[Unit Price]]</f>
        <v>240067100</v>
      </c>
    </row>
    <row r="526" spans="1:17" x14ac:dyDescent="0.25">
      <c r="A526" s="1">
        <v>43171</v>
      </c>
      <c r="B526" s="5" t="str">
        <f>TEXT(SupplierQuality[[#This Row],[Date]],"mmm")</f>
        <v>Mar</v>
      </c>
      <c r="C526" s="5" t="str">
        <f>TEXT(SupplierQuality[[#This Row],[Date]],"yyyy")</f>
        <v>2018</v>
      </c>
      <c r="D526" s="2" t="s">
        <v>138</v>
      </c>
      <c r="E526" s="2" t="s">
        <v>55</v>
      </c>
      <c r="F526" s="2" t="s">
        <v>24</v>
      </c>
      <c r="G526">
        <v>124</v>
      </c>
      <c r="H526" s="2" t="str">
        <f>VLOOKUP(SupplierQuality[[#This Row],[MaterialID]],Table4[#All],2,0)</f>
        <v>Drives</v>
      </c>
      <c r="I526">
        <v>3</v>
      </c>
      <c r="J526" s="2" t="str">
        <f>_xlfn.XLOOKUP(SupplierQuality[[#This Row],[Defect Type ID]],Table5[ID],Table5[Defect Type],"Not found",0)</f>
        <v>Impact</v>
      </c>
      <c r="K526">
        <v>87</v>
      </c>
      <c r="L526" s="2" t="str">
        <f>_xlfn.XLOOKUP(SupplierQuality[[#This Row],[DefectID]],Table2[ID],Table2[Defect],"Not found",0)</f>
        <v>Wrong Registration</v>
      </c>
      <c r="M526" s="3">
        <v>415572</v>
      </c>
      <c r="N526" s="3">
        <v>3702</v>
      </c>
      <c r="O526" s="6">
        <f>SupplierQuality[[#This Row],[Total Downtime Minutes]]/60</f>
        <v>61.7</v>
      </c>
      <c r="P526" s="4">
        <v>608</v>
      </c>
      <c r="Q526" s="4">
        <f>SupplierQuality[[#This Row],[Total Defect Qty]]*SupplierQuality[[#This Row],[Unit Price]]</f>
        <v>252667776</v>
      </c>
    </row>
    <row r="527" spans="1:17" x14ac:dyDescent="0.25">
      <c r="A527" s="1">
        <v>43171</v>
      </c>
      <c r="B527" s="5" t="str">
        <f>TEXT(SupplierQuality[[#This Row],[Date]],"mmm")</f>
        <v>Mar</v>
      </c>
      <c r="C527" s="5" t="str">
        <f>TEXT(SupplierQuality[[#This Row],[Date]],"yyyy")</f>
        <v>2018</v>
      </c>
      <c r="D527" s="2" t="s">
        <v>217</v>
      </c>
      <c r="E527" s="2" t="s">
        <v>21</v>
      </c>
      <c r="F527" s="2" t="s">
        <v>14</v>
      </c>
      <c r="G527">
        <v>118</v>
      </c>
      <c r="H527" s="2" t="str">
        <f>VLOOKUP(SupplierQuality[[#This Row],[MaterialID]],Table4[#All],2,0)</f>
        <v>Corrugate</v>
      </c>
      <c r="I527">
        <v>3</v>
      </c>
      <c r="J527" s="2" t="str">
        <f>_xlfn.XLOOKUP(SupplierQuality[[#This Row],[Defect Type ID]],Table5[ID],Table5[Defect Type],"Not found",0)</f>
        <v>Impact</v>
      </c>
      <c r="K527">
        <v>11</v>
      </c>
      <c r="L527" s="2" t="str">
        <f>_xlfn.XLOOKUP(SupplierQuality[[#This Row],[DefectID]],Table2[ID],Table2[Defect],"Not found",0)</f>
        <v>Misaligned Slots</v>
      </c>
      <c r="M527" s="3">
        <v>317429</v>
      </c>
      <c r="N527" s="3">
        <v>2731</v>
      </c>
      <c r="O527" s="6">
        <f>SupplierQuality[[#This Row],[Total Downtime Minutes]]/60</f>
        <v>45.516666666666666</v>
      </c>
      <c r="P527" s="4">
        <v>370</v>
      </c>
      <c r="Q527" s="4">
        <f>SupplierQuality[[#This Row],[Total Defect Qty]]*SupplierQuality[[#This Row],[Unit Price]]</f>
        <v>117448730</v>
      </c>
    </row>
    <row r="528" spans="1:17" x14ac:dyDescent="0.25">
      <c r="A528" s="1">
        <v>43171</v>
      </c>
      <c r="B528" s="5" t="str">
        <f>TEXT(SupplierQuality[[#This Row],[Date]],"mmm")</f>
        <v>Mar</v>
      </c>
      <c r="C528" s="5" t="str">
        <f>TEXT(SupplierQuality[[#This Row],[Date]],"yyyy")</f>
        <v>2018</v>
      </c>
      <c r="D528" s="2" t="s">
        <v>50</v>
      </c>
      <c r="E528" s="2" t="s">
        <v>98</v>
      </c>
      <c r="F528" s="2" t="s">
        <v>14</v>
      </c>
      <c r="G528">
        <v>131</v>
      </c>
      <c r="H528" s="2" t="str">
        <f>VLOOKUP(SupplierQuality[[#This Row],[MaterialID]],Table4[#All],2,0)</f>
        <v>Valves</v>
      </c>
      <c r="I528">
        <v>2</v>
      </c>
      <c r="J528" s="2" t="str">
        <f>_xlfn.XLOOKUP(SupplierQuality[[#This Row],[Defect Type ID]],Table5[ID],Table5[Defect Type],"Not found",0)</f>
        <v>Rejected</v>
      </c>
      <c r="K528">
        <v>144</v>
      </c>
      <c r="L528" s="2" t="str">
        <f>_xlfn.XLOOKUP(SupplierQuality[[#This Row],[DefectID]],Table2[ID],Table2[Defect],"Not found",0)</f>
        <v>String Defects</v>
      </c>
      <c r="M528" s="3">
        <v>194657</v>
      </c>
      <c r="N528" s="3">
        <v>697</v>
      </c>
      <c r="O528" s="6">
        <f>SupplierQuality[[#This Row],[Total Downtime Minutes]]/60</f>
        <v>11.616666666666667</v>
      </c>
      <c r="P528" s="4">
        <v>563</v>
      </c>
      <c r="Q528" s="4">
        <f>SupplierQuality[[#This Row],[Total Defect Qty]]*SupplierQuality[[#This Row],[Unit Price]]</f>
        <v>109591891</v>
      </c>
    </row>
    <row r="529" spans="1:17" x14ac:dyDescent="0.25">
      <c r="A529" s="1">
        <v>43171</v>
      </c>
      <c r="B529" s="5" t="str">
        <f>TEXT(SupplierQuality[[#This Row],[Date]],"mmm")</f>
        <v>Mar</v>
      </c>
      <c r="C529" s="5" t="str">
        <f>TEXT(SupplierQuality[[#This Row],[Date]],"yyyy")</f>
        <v>2018</v>
      </c>
      <c r="D529" s="2" t="s">
        <v>80</v>
      </c>
      <c r="E529" s="2" t="s">
        <v>98</v>
      </c>
      <c r="F529" s="2" t="s">
        <v>14</v>
      </c>
      <c r="G529">
        <v>121</v>
      </c>
      <c r="H529" s="2" t="str">
        <f>VLOOKUP(SupplierQuality[[#This Row],[MaterialID]],Table4[#All],2,0)</f>
        <v>Composites</v>
      </c>
      <c r="I529">
        <v>2</v>
      </c>
      <c r="J529" s="2" t="str">
        <f>_xlfn.XLOOKUP(SupplierQuality[[#This Row],[Defect Type ID]],Table5[ID],Table5[Defect Type],"Not found",0)</f>
        <v>Rejected</v>
      </c>
      <c r="K529">
        <v>112</v>
      </c>
      <c r="L529" s="2" t="str">
        <f>_xlfn.XLOOKUP(SupplierQuality[[#This Row],[DefectID]],Table2[ID],Table2[Defect],"Not found",0)</f>
        <v>Gaps</v>
      </c>
      <c r="M529" s="3">
        <v>73677</v>
      </c>
      <c r="N529" s="3">
        <v>1166</v>
      </c>
      <c r="O529" s="6">
        <f>SupplierQuality[[#This Row],[Total Downtime Minutes]]/60</f>
        <v>19.433333333333334</v>
      </c>
      <c r="P529" s="4">
        <v>393</v>
      </c>
      <c r="Q529" s="4">
        <f>SupplierQuality[[#This Row],[Total Defect Qty]]*SupplierQuality[[#This Row],[Unit Price]]</f>
        <v>28955061</v>
      </c>
    </row>
    <row r="530" spans="1:17" x14ac:dyDescent="0.25">
      <c r="A530" s="1">
        <v>43171</v>
      </c>
      <c r="B530" s="5" t="str">
        <f>TEXT(SupplierQuality[[#This Row],[Date]],"mmm")</f>
        <v>Mar</v>
      </c>
      <c r="C530" s="5" t="str">
        <f>TEXT(SupplierQuality[[#This Row],[Date]],"yyyy")</f>
        <v>2018</v>
      </c>
      <c r="D530" s="2" t="s">
        <v>215</v>
      </c>
      <c r="E530" s="2" t="s">
        <v>60</v>
      </c>
      <c r="F530" s="2" t="s">
        <v>24</v>
      </c>
      <c r="G530">
        <v>121</v>
      </c>
      <c r="H530" s="2" t="str">
        <f>VLOOKUP(SupplierQuality[[#This Row],[MaterialID]],Table4[#All],2,0)</f>
        <v>Composites</v>
      </c>
      <c r="I530">
        <v>2</v>
      </c>
      <c r="J530" s="2" t="str">
        <f>_xlfn.XLOOKUP(SupplierQuality[[#This Row],[Defect Type ID]],Table5[ID],Table5[Defect Type],"Not found",0)</f>
        <v>Rejected</v>
      </c>
      <c r="K530">
        <v>74</v>
      </c>
      <c r="L530" s="2" t="str">
        <f>_xlfn.XLOOKUP(SupplierQuality[[#This Row],[DefectID]],Table2[ID],Table2[Defect],"Not found",0)</f>
        <v>Film Not Sealing</v>
      </c>
      <c r="M530" s="3">
        <v>36433</v>
      </c>
      <c r="N530" s="3">
        <v>4031</v>
      </c>
      <c r="O530" s="6">
        <f>SupplierQuality[[#This Row],[Total Downtime Minutes]]/60</f>
        <v>67.183333333333337</v>
      </c>
      <c r="P530" s="4">
        <v>407</v>
      </c>
      <c r="Q530" s="4">
        <f>SupplierQuality[[#This Row],[Total Defect Qty]]*SupplierQuality[[#This Row],[Unit Price]]</f>
        <v>14828231</v>
      </c>
    </row>
    <row r="531" spans="1:17" x14ac:dyDescent="0.25">
      <c r="A531" s="1">
        <v>43172</v>
      </c>
      <c r="B531" s="5" t="str">
        <f>TEXT(SupplierQuality[[#This Row],[Date]],"mmm")</f>
        <v>Mar</v>
      </c>
      <c r="C531" s="5" t="str">
        <f>TEXT(SupplierQuality[[#This Row],[Date]],"yyyy")</f>
        <v>2018</v>
      </c>
      <c r="D531" s="2" t="s">
        <v>295</v>
      </c>
      <c r="E531" s="2" t="s">
        <v>74</v>
      </c>
      <c r="F531" s="2" t="s">
        <v>75</v>
      </c>
      <c r="G531">
        <v>133</v>
      </c>
      <c r="H531" s="2" t="str">
        <f>VLOOKUP(SupplierQuality[[#This Row],[MaterialID]],Table4[#All],2,0)</f>
        <v>Wires</v>
      </c>
      <c r="I531">
        <v>1</v>
      </c>
      <c r="J531" s="2" t="str">
        <f>_xlfn.XLOOKUP(SupplierQuality[[#This Row],[Defect Type ID]],Table5[ID],Table5[Defect Type],"Not found",0)</f>
        <v>No Impact</v>
      </c>
      <c r="K531">
        <v>28</v>
      </c>
      <c r="L531" s="2" t="str">
        <f>_xlfn.XLOOKUP(SupplierQuality[[#This Row],[DefectID]],Table2[ID],Table2[Defect],"Not found",0)</f>
        <v>Poor Fit</v>
      </c>
      <c r="M531" s="3">
        <v>974415</v>
      </c>
      <c r="N531" s="3">
        <v>2917</v>
      </c>
      <c r="O531" s="6">
        <f>SupplierQuality[[#This Row],[Total Downtime Minutes]]/60</f>
        <v>48.616666666666667</v>
      </c>
      <c r="P531" s="4">
        <v>470</v>
      </c>
      <c r="Q531" s="4">
        <f>SupplierQuality[[#This Row],[Total Defect Qty]]*SupplierQuality[[#This Row],[Unit Price]]</f>
        <v>457975050</v>
      </c>
    </row>
    <row r="532" spans="1:17" x14ac:dyDescent="0.25">
      <c r="A532" s="1">
        <v>43172</v>
      </c>
      <c r="B532" s="5" t="str">
        <f>TEXT(SupplierQuality[[#This Row],[Date]],"mmm")</f>
        <v>Mar</v>
      </c>
      <c r="C532" s="5" t="str">
        <f>TEXT(SupplierQuality[[#This Row],[Date]],"yyyy")</f>
        <v>2018</v>
      </c>
      <c r="D532" s="2" t="s">
        <v>31</v>
      </c>
      <c r="E532" s="2" t="s">
        <v>23</v>
      </c>
      <c r="F532" s="2" t="s">
        <v>24</v>
      </c>
      <c r="G532">
        <v>119</v>
      </c>
      <c r="H532" s="2" t="str">
        <f>VLOOKUP(SupplierQuality[[#This Row],[MaterialID]],Table4[#All],2,0)</f>
        <v>Batteries</v>
      </c>
      <c r="I532">
        <v>1</v>
      </c>
      <c r="J532" s="2" t="str">
        <f>_xlfn.XLOOKUP(SupplierQuality[[#This Row],[Defect Type ID]],Table5[ID],Table5[Defect Type],"Not found",0)</f>
        <v>No Impact</v>
      </c>
      <c r="K532">
        <v>178</v>
      </c>
      <c r="L532" s="2" t="str">
        <f>_xlfn.XLOOKUP(SupplierQuality[[#This Row],[DefectID]],Table2[ID],Table2[Defect],"Not found",0)</f>
        <v>Corrugate Falling Apart</v>
      </c>
      <c r="M532" s="3">
        <v>969023</v>
      </c>
      <c r="N532" s="3">
        <v>3399</v>
      </c>
      <c r="O532" s="6">
        <f>SupplierQuality[[#This Row],[Total Downtime Minutes]]/60</f>
        <v>56.65</v>
      </c>
      <c r="P532" s="4">
        <v>424</v>
      </c>
      <c r="Q532" s="4">
        <f>SupplierQuality[[#This Row],[Total Defect Qty]]*SupplierQuality[[#This Row],[Unit Price]]</f>
        <v>410865752</v>
      </c>
    </row>
    <row r="533" spans="1:17" x14ac:dyDescent="0.25">
      <c r="A533" s="1">
        <v>43172</v>
      </c>
      <c r="B533" s="5" t="str">
        <f>TEXT(SupplierQuality[[#This Row],[Date]],"mmm")</f>
        <v>Mar</v>
      </c>
      <c r="C533" s="5" t="str">
        <f>TEXT(SupplierQuality[[#This Row],[Date]],"yyyy")</f>
        <v>2018</v>
      </c>
      <c r="D533" s="2" t="s">
        <v>235</v>
      </c>
      <c r="E533" s="2" t="s">
        <v>74</v>
      </c>
      <c r="F533" s="2" t="s">
        <v>24</v>
      </c>
      <c r="G533">
        <v>122</v>
      </c>
      <c r="H533" s="2" t="str">
        <f>VLOOKUP(SupplierQuality[[#This Row],[MaterialID]],Table4[#All],2,0)</f>
        <v>Electrolytes</v>
      </c>
      <c r="I533">
        <v>3</v>
      </c>
      <c r="J533" s="2" t="str">
        <f>_xlfn.XLOOKUP(SupplierQuality[[#This Row],[Defect Type ID]],Table5[ID],Table5[Defect Type],"Not found",0)</f>
        <v>Impact</v>
      </c>
      <c r="K533">
        <v>97</v>
      </c>
      <c r="L533" s="2" t="str">
        <f>_xlfn.XLOOKUP(SupplierQuality[[#This Row],[DefectID]],Table2[ID],Table2[Defect],"Not found",0)</f>
        <v>Bad Carton Packaging</v>
      </c>
      <c r="M533" s="3">
        <v>967318</v>
      </c>
      <c r="N533" s="3">
        <v>1937</v>
      </c>
      <c r="O533" s="6">
        <f>SupplierQuality[[#This Row],[Total Downtime Minutes]]/60</f>
        <v>32.283333333333331</v>
      </c>
      <c r="P533" s="4">
        <v>615</v>
      </c>
      <c r="Q533" s="4">
        <f>SupplierQuality[[#This Row],[Total Defect Qty]]*SupplierQuality[[#This Row],[Unit Price]]</f>
        <v>594900570</v>
      </c>
    </row>
    <row r="534" spans="1:17" x14ac:dyDescent="0.25">
      <c r="A534" s="1">
        <v>43172</v>
      </c>
      <c r="B534" s="5" t="str">
        <f>TEXT(SupplierQuality[[#This Row],[Date]],"mmm")</f>
        <v>Mar</v>
      </c>
      <c r="C534" s="5" t="str">
        <f>TEXT(SupplierQuality[[#This Row],[Date]],"yyyy")</f>
        <v>2018</v>
      </c>
      <c r="D534" s="2" t="s">
        <v>59</v>
      </c>
      <c r="E534" s="2" t="s">
        <v>62</v>
      </c>
      <c r="F534" s="2" t="s">
        <v>691</v>
      </c>
      <c r="G534">
        <v>121</v>
      </c>
      <c r="H534" s="2" t="str">
        <f>VLOOKUP(SupplierQuality[[#This Row],[MaterialID]],Table4[#All],2,0)</f>
        <v>Composites</v>
      </c>
      <c r="I534">
        <v>1</v>
      </c>
      <c r="J534" s="2" t="str">
        <f>_xlfn.XLOOKUP(SupplierQuality[[#This Row],[Defect Type ID]],Table5[ID],Table5[Defect Type],"Not found",0)</f>
        <v>No Impact</v>
      </c>
      <c r="K534">
        <v>246</v>
      </c>
      <c r="L534" s="2" t="str">
        <f>_xlfn.XLOOKUP(SupplierQuality[[#This Row],[DefectID]],Table2[ID],Table2[Defect],"Not found",0)</f>
        <v>Wrong Item</v>
      </c>
      <c r="M534" s="3">
        <v>569706</v>
      </c>
      <c r="N534" s="3">
        <v>4931</v>
      </c>
      <c r="O534" s="6">
        <f>SupplierQuality[[#This Row],[Total Downtime Minutes]]/60</f>
        <v>82.183333333333337</v>
      </c>
      <c r="P534" s="4">
        <v>614</v>
      </c>
      <c r="Q534" s="4">
        <f>SupplierQuality[[#This Row],[Total Defect Qty]]*SupplierQuality[[#This Row],[Unit Price]]</f>
        <v>349799484</v>
      </c>
    </row>
    <row r="535" spans="1:17" x14ac:dyDescent="0.25">
      <c r="A535" s="1">
        <v>43172</v>
      </c>
      <c r="B535" s="5" t="str">
        <f>TEXT(SupplierQuality[[#This Row],[Date]],"mmm")</f>
        <v>Mar</v>
      </c>
      <c r="C535" s="5" t="str">
        <f>TEXT(SupplierQuality[[#This Row],[Date]],"yyyy")</f>
        <v>2018</v>
      </c>
      <c r="D535" s="2" t="s">
        <v>293</v>
      </c>
      <c r="E535" s="2" t="s">
        <v>49</v>
      </c>
      <c r="F535" s="2" t="s">
        <v>17</v>
      </c>
      <c r="G535">
        <v>129</v>
      </c>
      <c r="H535" s="2" t="str">
        <f>VLOOKUP(SupplierQuality[[#This Row],[MaterialID]],Table4[#All],2,0)</f>
        <v>Mechanicals</v>
      </c>
      <c r="I535">
        <v>2</v>
      </c>
      <c r="J535" s="2" t="str">
        <f>_xlfn.XLOOKUP(SupplierQuality[[#This Row],[Defect Type ID]],Table5[ID],Table5[Defect Type],"Not found",0)</f>
        <v>Rejected</v>
      </c>
      <c r="K535">
        <v>52</v>
      </c>
      <c r="L535" s="2" t="str">
        <f>_xlfn.XLOOKUP(SupplierQuality[[#This Row],[DefectID]],Table2[ID],Table2[Defect],"Not found",0)</f>
        <v>Wrong Core</v>
      </c>
      <c r="M535" s="3">
        <v>436694</v>
      </c>
      <c r="N535" s="3">
        <v>3263</v>
      </c>
      <c r="O535" s="6">
        <f>SupplierQuality[[#This Row],[Total Downtime Minutes]]/60</f>
        <v>54.383333333333333</v>
      </c>
      <c r="P535" s="4">
        <v>655</v>
      </c>
      <c r="Q535" s="4">
        <f>SupplierQuality[[#This Row],[Total Defect Qty]]*SupplierQuality[[#This Row],[Unit Price]]</f>
        <v>286034570</v>
      </c>
    </row>
    <row r="536" spans="1:17" x14ac:dyDescent="0.25">
      <c r="A536" s="1">
        <v>43172</v>
      </c>
      <c r="B536" s="5" t="str">
        <f>TEXT(SupplierQuality[[#This Row],[Date]],"mmm")</f>
        <v>Mar</v>
      </c>
      <c r="C536" s="5" t="str">
        <f>TEXT(SupplierQuality[[#This Row],[Date]],"yyyy")</f>
        <v>2018</v>
      </c>
      <c r="D536" s="2" t="s">
        <v>313</v>
      </c>
      <c r="E536" s="2" t="s">
        <v>49</v>
      </c>
      <c r="F536" s="2" t="s">
        <v>42</v>
      </c>
      <c r="G536">
        <v>119</v>
      </c>
      <c r="H536" s="2" t="str">
        <f>VLOOKUP(SupplierQuality[[#This Row],[MaterialID]],Table4[#All],2,0)</f>
        <v>Batteries</v>
      </c>
      <c r="I536">
        <v>1</v>
      </c>
      <c r="J536" s="2" t="str">
        <f>_xlfn.XLOOKUP(SupplierQuality[[#This Row],[Defect Type ID]],Table5[ID],Table5[Defect Type],"Not found",0)</f>
        <v>No Impact</v>
      </c>
      <c r="K536">
        <v>242</v>
      </c>
      <c r="L536" s="2" t="str">
        <f>_xlfn.XLOOKUP(SupplierQuality[[#This Row],[DefectID]],Table2[ID],Table2[Defect],"Not found",0)</f>
        <v>Wrong Check</v>
      </c>
      <c r="M536" s="3">
        <v>409427</v>
      </c>
      <c r="N536" s="3">
        <v>4203</v>
      </c>
      <c r="O536" s="6">
        <f>SupplierQuality[[#This Row],[Total Downtime Minutes]]/60</f>
        <v>70.05</v>
      </c>
      <c r="P536" s="4">
        <v>458</v>
      </c>
      <c r="Q536" s="4">
        <f>SupplierQuality[[#This Row],[Total Defect Qty]]*SupplierQuality[[#This Row],[Unit Price]]</f>
        <v>187517566</v>
      </c>
    </row>
    <row r="537" spans="1:17" x14ac:dyDescent="0.25">
      <c r="A537" s="1">
        <v>43172</v>
      </c>
      <c r="B537" s="5" t="str">
        <f>TEXT(SupplierQuality[[#This Row],[Date]],"mmm")</f>
        <v>Mar</v>
      </c>
      <c r="C537" s="5" t="str">
        <f>TEXT(SupplierQuality[[#This Row],[Date]],"yyyy")</f>
        <v>2018</v>
      </c>
      <c r="D537" s="2" t="s">
        <v>310</v>
      </c>
      <c r="E537" s="2" t="s">
        <v>45</v>
      </c>
      <c r="F537" s="2" t="s">
        <v>14</v>
      </c>
      <c r="G537">
        <v>129</v>
      </c>
      <c r="H537" s="2" t="str">
        <f>VLOOKUP(SupplierQuality[[#This Row],[MaterialID]],Table4[#All],2,0)</f>
        <v>Mechanicals</v>
      </c>
      <c r="I537">
        <v>1</v>
      </c>
      <c r="J537" s="2" t="str">
        <f>_xlfn.XLOOKUP(SupplierQuality[[#This Row],[Defect Type ID]],Table5[ID],Table5[Defect Type],"Not found",0)</f>
        <v>No Impact</v>
      </c>
      <c r="K537">
        <v>94</v>
      </c>
      <c r="L537" s="2" t="str">
        <f>_xlfn.XLOOKUP(SupplierQuality[[#This Row],[DefectID]],Table2[ID],Table2[Defect],"Not found",0)</f>
        <v>Stones and Sand</v>
      </c>
      <c r="M537" s="3">
        <v>401327</v>
      </c>
      <c r="N537" s="3">
        <v>2290</v>
      </c>
      <c r="O537" s="6">
        <f>SupplierQuality[[#This Row],[Total Downtime Minutes]]/60</f>
        <v>38.166666666666664</v>
      </c>
      <c r="P537" s="4">
        <v>314</v>
      </c>
      <c r="Q537" s="4">
        <f>SupplierQuality[[#This Row],[Total Defect Qty]]*SupplierQuality[[#This Row],[Unit Price]]</f>
        <v>126016678</v>
      </c>
    </row>
    <row r="538" spans="1:17" x14ac:dyDescent="0.25">
      <c r="A538" s="1">
        <v>43172</v>
      </c>
      <c r="B538" s="5" t="str">
        <f>TEXT(SupplierQuality[[#This Row],[Date]],"mmm")</f>
        <v>Mar</v>
      </c>
      <c r="C538" s="5" t="str">
        <f>TEXT(SupplierQuality[[#This Row],[Date]],"yyyy")</f>
        <v>2018</v>
      </c>
      <c r="D538" s="2" t="s">
        <v>241</v>
      </c>
      <c r="E538" s="2" t="s">
        <v>41</v>
      </c>
      <c r="F538" s="2" t="s">
        <v>691</v>
      </c>
      <c r="G538">
        <v>114</v>
      </c>
      <c r="H538" s="2" t="str">
        <f>VLOOKUP(SupplierQuality[[#This Row],[MaterialID]],Table4[#All],2,0)</f>
        <v>Carton</v>
      </c>
      <c r="I538">
        <v>1</v>
      </c>
      <c r="J538" s="2" t="str">
        <f>_xlfn.XLOOKUP(SupplierQuality[[#This Row],[Defect Type ID]],Table5[ID],Table5[Defect Type],"Not found",0)</f>
        <v>No Impact</v>
      </c>
      <c r="K538">
        <v>155</v>
      </c>
      <c r="L538" s="2" t="str">
        <f>_xlfn.XLOOKUP(SupplierQuality[[#This Row],[DefectID]],Table2[ID],Table2[Defect],"Not found",0)</f>
        <v>Wrong Specification</v>
      </c>
      <c r="M538" s="3">
        <v>213655</v>
      </c>
      <c r="N538" s="3">
        <v>2367</v>
      </c>
      <c r="O538" s="6">
        <f>SupplierQuality[[#This Row],[Total Downtime Minutes]]/60</f>
        <v>39.450000000000003</v>
      </c>
      <c r="P538" s="4">
        <v>362</v>
      </c>
      <c r="Q538" s="4">
        <f>SupplierQuality[[#This Row],[Total Defect Qty]]*SupplierQuality[[#This Row],[Unit Price]]</f>
        <v>77343110</v>
      </c>
    </row>
    <row r="539" spans="1:17" x14ac:dyDescent="0.25">
      <c r="A539" s="1">
        <v>43172</v>
      </c>
      <c r="B539" s="5" t="str">
        <f>TEXT(SupplierQuality[[#This Row],[Date]],"mmm")</f>
        <v>Mar</v>
      </c>
      <c r="C539" s="5" t="str">
        <f>TEXT(SupplierQuality[[#This Row],[Date]],"yyyy")</f>
        <v>2018</v>
      </c>
      <c r="D539" s="2" t="s">
        <v>357</v>
      </c>
      <c r="E539" s="2" t="s">
        <v>49</v>
      </c>
      <c r="F539" s="2" t="s">
        <v>691</v>
      </c>
      <c r="G539">
        <v>120</v>
      </c>
      <c r="H539" s="2" t="str">
        <f>VLOOKUP(SupplierQuality[[#This Row],[MaterialID]],Table4[#All],2,0)</f>
        <v>Film</v>
      </c>
      <c r="I539">
        <v>1</v>
      </c>
      <c r="J539" s="2" t="str">
        <f>_xlfn.XLOOKUP(SupplierQuality[[#This Row],[Defect Type ID]],Table5[ID],Table5[Defect Type],"Not found",0)</f>
        <v>No Impact</v>
      </c>
      <c r="K539">
        <v>147</v>
      </c>
      <c r="L539" s="2" t="str">
        <f>_xlfn.XLOOKUP(SupplierQuality[[#This Row],[DefectID]],Table2[ID],Table2[Defect],"Not found",0)</f>
        <v>Shallow Slots</v>
      </c>
      <c r="M539" s="3">
        <v>106850</v>
      </c>
      <c r="N539" s="3">
        <v>3559</v>
      </c>
      <c r="O539" s="6">
        <f>SupplierQuality[[#This Row],[Total Downtime Minutes]]/60</f>
        <v>59.31666666666667</v>
      </c>
      <c r="P539" s="4">
        <v>582</v>
      </c>
      <c r="Q539" s="4">
        <f>SupplierQuality[[#This Row],[Total Defect Qty]]*SupplierQuality[[#This Row],[Unit Price]]</f>
        <v>62186700</v>
      </c>
    </row>
    <row r="540" spans="1:17" x14ac:dyDescent="0.25">
      <c r="A540" s="1">
        <v>43172</v>
      </c>
      <c r="B540" s="5" t="str">
        <f>TEXT(SupplierQuality[[#This Row],[Date]],"mmm")</f>
        <v>Mar</v>
      </c>
      <c r="C540" s="5" t="str">
        <f>TEXT(SupplierQuality[[#This Row],[Date]],"yyyy")</f>
        <v>2018</v>
      </c>
      <c r="D540" s="2" t="s">
        <v>126</v>
      </c>
      <c r="E540" s="2" t="s">
        <v>84</v>
      </c>
      <c r="F540" s="2" t="s">
        <v>691</v>
      </c>
      <c r="G540">
        <v>123</v>
      </c>
      <c r="H540" s="2" t="str">
        <f>VLOOKUP(SupplierQuality[[#This Row],[MaterialID]],Table4[#All],2,0)</f>
        <v>Pump</v>
      </c>
      <c r="I540">
        <v>3</v>
      </c>
      <c r="J540" s="2" t="str">
        <f>_xlfn.XLOOKUP(SupplierQuality[[#This Row],[Defect Type ID]],Table5[ID],Table5[Defect Type],"Not found",0)</f>
        <v>Impact</v>
      </c>
      <c r="K540">
        <v>166</v>
      </c>
      <c r="L540" s="2" t="str">
        <f>_xlfn.XLOOKUP(SupplierQuality[[#This Row],[DefectID]],Table2[ID],Table2[Defect],"Not found",0)</f>
        <v>Failed Tension Test</v>
      </c>
      <c r="M540" s="3">
        <v>71857</v>
      </c>
      <c r="N540" s="3">
        <v>3787</v>
      </c>
      <c r="O540" s="6">
        <f>SupplierQuality[[#This Row],[Total Downtime Minutes]]/60</f>
        <v>63.116666666666667</v>
      </c>
      <c r="P540" s="4">
        <v>675</v>
      </c>
      <c r="Q540" s="4">
        <f>SupplierQuality[[#This Row],[Total Defect Qty]]*SupplierQuality[[#This Row],[Unit Price]]</f>
        <v>48503475</v>
      </c>
    </row>
    <row r="541" spans="1:17" x14ac:dyDescent="0.25">
      <c r="A541" s="1">
        <v>43172</v>
      </c>
      <c r="B541" s="5" t="str">
        <f>TEXT(SupplierQuality[[#This Row],[Date]],"mmm")</f>
        <v>Mar</v>
      </c>
      <c r="C541" s="5" t="str">
        <f>TEXT(SupplierQuality[[#This Row],[Date]],"yyyy")</f>
        <v>2018</v>
      </c>
      <c r="D541" s="2" t="s">
        <v>121</v>
      </c>
      <c r="E541" s="2" t="s">
        <v>62</v>
      </c>
      <c r="F541" s="2" t="s">
        <v>24</v>
      </c>
      <c r="G541">
        <v>130</v>
      </c>
      <c r="H541" s="2" t="str">
        <f>VLOOKUP(SupplierQuality[[#This Row],[MaterialID]],Table4[#All],2,0)</f>
        <v>Packaging</v>
      </c>
      <c r="I541">
        <v>3</v>
      </c>
      <c r="J541" s="2" t="str">
        <f>_xlfn.XLOOKUP(SupplierQuality[[#This Row],[Defect Type ID]],Table5[ID],Table5[Defect Type],"Not found",0)</f>
        <v>Impact</v>
      </c>
      <c r="K541">
        <v>59</v>
      </c>
      <c r="L541" s="2" t="str">
        <f>_xlfn.XLOOKUP(SupplierQuality[[#This Row],[DefectID]],Table2[ID],Table2[Defect],"Not found",0)</f>
        <v>Cartons Not Opening</v>
      </c>
      <c r="M541" s="3">
        <v>45391</v>
      </c>
      <c r="N541" s="3">
        <v>1326</v>
      </c>
      <c r="O541" s="6">
        <f>SupplierQuality[[#This Row],[Total Downtime Minutes]]/60</f>
        <v>22.1</v>
      </c>
      <c r="P541" s="4">
        <v>553</v>
      </c>
      <c r="Q541" s="4">
        <f>SupplierQuality[[#This Row],[Total Defect Qty]]*SupplierQuality[[#This Row],[Unit Price]]</f>
        <v>25101223</v>
      </c>
    </row>
    <row r="542" spans="1:17" x14ac:dyDescent="0.25">
      <c r="A542" s="1">
        <v>43172</v>
      </c>
      <c r="B542" s="5" t="str">
        <f>TEXT(SupplierQuality[[#This Row],[Date]],"mmm")</f>
        <v>Mar</v>
      </c>
      <c r="C542" s="5" t="str">
        <f>TEXT(SupplierQuality[[#This Row],[Date]],"yyyy")</f>
        <v>2018</v>
      </c>
      <c r="D542" s="2" t="s">
        <v>279</v>
      </c>
      <c r="E542" s="2" t="s">
        <v>36</v>
      </c>
      <c r="F542" s="2" t="s">
        <v>24</v>
      </c>
      <c r="G542">
        <v>129</v>
      </c>
      <c r="H542" s="2" t="str">
        <f>VLOOKUP(SupplierQuality[[#This Row],[MaterialID]],Table4[#All],2,0)</f>
        <v>Mechanicals</v>
      </c>
      <c r="I542">
        <v>1</v>
      </c>
      <c r="J542" s="2" t="str">
        <f>_xlfn.XLOOKUP(SupplierQuality[[#This Row],[Defect Type ID]],Table5[ID],Table5[Defect Type],"Not found",0)</f>
        <v>No Impact</v>
      </c>
      <c r="K542">
        <v>96</v>
      </c>
      <c r="L542" s="2" t="str">
        <f>_xlfn.XLOOKUP(SupplierQuality[[#This Row],[DefectID]],Table2[ID],Table2[Defect],"Not found",0)</f>
        <v>Film Not Intact</v>
      </c>
      <c r="M542" s="3">
        <v>37733</v>
      </c>
      <c r="N542" s="3">
        <v>187</v>
      </c>
      <c r="O542" s="6">
        <f>SupplierQuality[[#This Row],[Total Downtime Minutes]]/60</f>
        <v>3.1166666666666667</v>
      </c>
      <c r="P542" s="4">
        <v>414</v>
      </c>
      <c r="Q542" s="4">
        <f>SupplierQuality[[#This Row],[Total Defect Qty]]*SupplierQuality[[#This Row],[Unit Price]]</f>
        <v>15621462</v>
      </c>
    </row>
    <row r="543" spans="1:17" x14ac:dyDescent="0.25">
      <c r="A543" s="1">
        <v>43173</v>
      </c>
      <c r="B543" s="5" t="str">
        <f>TEXT(SupplierQuality[[#This Row],[Date]],"mmm")</f>
        <v>Mar</v>
      </c>
      <c r="C543" s="5" t="str">
        <f>TEXT(SupplierQuality[[#This Row],[Date]],"yyyy")</f>
        <v>2018</v>
      </c>
      <c r="D543" s="2" t="s">
        <v>164</v>
      </c>
      <c r="E543" s="2" t="s">
        <v>71</v>
      </c>
      <c r="F543" s="2" t="s">
        <v>17</v>
      </c>
      <c r="G543">
        <v>124</v>
      </c>
      <c r="H543" s="2" t="str">
        <f>VLOOKUP(SupplierQuality[[#This Row],[MaterialID]],Table4[#All],2,0)</f>
        <v>Drives</v>
      </c>
      <c r="I543">
        <v>2</v>
      </c>
      <c r="J543" s="2" t="str">
        <f>_xlfn.XLOOKUP(SupplierQuality[[#This Row],[Defect Type ID]],Table5[ID],Table5[Defect Type],"Not found",0)</f>
        <v>Rejected</v>
      </c>
      <c r="K543">
        <v>155</v>
      </c>
      <c r="L543" s="2" t="str">
        <f>_xlfn.XLOOKUP(SupplierQuality[[#This Row],[DefectID]],Table2[ID],Table2[Defect],"Not found",0)</f>
        <v>Wrong Specification</v>
      </c>
      <c r="M543" s="3">
        <v>985189</v>
      </c>
      <c r="N543" s="3">
        <v>3894</v>
      </c>
      <c r="O543" s="6">
        <f>SupplierQuality[[#This Row],[Total Downtime Minutes]]/60</f>
        <v>64.900000000000006</v>
      </c>
      <c r="P543" s="4">
        <v>280</v>
      </c>
      <c r="Q543" s="4">
        <f>SupplierQuality[[#This Row],[Total Defect Qty]]*SupplierQuality[[#This Row],[Unit Price]]</f>
        <v>275852920</v>
      </c>
    </row>
    <row r="544" spans="1:17" x14ac:dyDescent="0.25">
      <c r="A544" s="1">
        <v>43173</v>
      </c>
      <c r="B544" s="5" t="str">
        <f>TEXT(SupplierQuality[[#This Row],[Date]],"mmm")</f>
        <v>Mar</v>
      </c>
      <c r="C544" s="5" t="str">
        <f>TEXT(SupplierQuality[[#This Row],[Date]],"yyyy")</f>
        <v>2018</v>
      </c>
      <c r="D544" s="2" t="s">
        <v>341</v>
      </c>
      <c r="E544" s="2" t="s">
        <v>34</v>
      </c>
      <c r="F544" s="2" t="s">
        <v>14</v>
      </c>
      <c r="G544">
        <v>115</v>
      </c>
      <c r="H544" s="2" t="str">
        <f>VLOOKUP(SupplierQuality[[#This Row],[MaterialID]],Table4[#All],2,0)</f>
        <v>Controllers</v>
      </c>
      <c r="I544">
        <v>2</v>
      </c>
      <c r="J544" s="2" t="str">
        <f>_xlfn.XLOOKUP(SupplierQuality[[#This Row],[Defect Type ID]],Table5[ID],Table5[Defect Type],"Not found",0)</f>
        <v>Rejected</v>
      </c>
      <c r="K544">
        <v>56</v>
      </c>
      <c r="L544" s="2" t="str">
        <f>_xlfn.XLOOKUP(SupplierQuality[[#This Row],[DefectID]],Table2[ID],Table2[Defect],"Not found",0)</f>
        <v>Poor Pairing</v>
      </c>
      <c r="M544" s="3">
        <v>749294</v>
      </c>
      <c r="N544" s="3">
        <v>1068</v>
      </c>
      <c r="O544" s="6">
        <f>SupplierQuality[[#This Row],[Total Downtime Minutes]]/60</f>
        <v>17.8</v>
      </c>
      <c r="P544" s="4">
        <v>533</v>
      </c>
      <c r="Q544" s="4">
        <f>SupplierQuality[[#This Row],[Total Defect Qty]]*SupplierQuality[[#This Row],[Unit Price]]</f>
        <v>399373702</v>
      </c>
    </row>
    <row r="545" spans="1:17" x14ac:dyDescent="0.25">
      <c r="A545" s="1">
        <v>43173</v>
      </c>
      <c r="B545" s="5" t="str">
        <f>TEXT(SupplierQuality[[#This Row],[Date]],"mmm")</f>
        <v>Mar</v>
      </c>
      <c r="C545" s="5" t="str">
        <f>TEXT(SupplierQuality[[#This Row],[Date]],"yyyy")</f>
        <v>2018</v>
      </c>
      <c r="D545" s="2" t="s">
        <v>307</v>
      </c>
      <c r="E545" s="2" t="s">
        <v>84</v>
      </c>
      <c r="F545" s="2" t="s">
        <v>691</v>
      </c>
      <c r="G545">
        <v>112</v>
      </c>
      <c r="H545" s="2" t="str">
        <f>VLOOKUP(SupplierQuality[[#This Row],[MaterialID]],Table4[#All],2,0)</f>
        <v>Glass</v>
      </c>
      <c r="I545">
        <v>1</v>
      </c>
      <c r="J545" s="2" t="str">
        <f>_xlfn.XLOOKUP(SupplierQuality[[#This Row],[Defect Type ID]],Table5[ID],Table5[Defect Type],"Not found",0)</f>
        <v>No Impact</v>
      </c>
      <c r="K545">
        <v>143</v>
      </c>
      <c r="L545" s="2" t="str">
        <f>_xlfn.XLOOKUP(SupplierQuality[[#This Row],[DefectID]],Table2[ID],Table2[Defect],"Not found",0)</f>
        <v>Bowed</v>
      </c>
      <c r="M545" s="3">
        <v>610321</v>
      </c>
      <c r="N545" s="3">
        <v>1378</v>
      </c>
      <c r="O545" s="6">
        <f>SupplierQuality[[#This Row],[Total Downtime Minutes]]/60</f>
        <v>22.966666666666665</v>
      </c>
      <c r="P545" s="4">
        <v>495</v>
      </c>
      <c r="Q545" s="4">
        <f>SupplierQuality[[#This Row],[Total Defect Qty]]*SupplierQuality[[#This Row],[Unit Price]]</f>
        <v>302108895</v>
      </c>
    </row>
    <row r="546" spans="1:17" x14ac:dyDescent="0.25">
      <c r="A546" s="1">
        <v>43173</v>
      </c>
      <c r="B546" s="5" t="str">
        <f>TEXT(SupplierQuality[[#This Row],[Date]],"mmm")</f>
        <v>Mar</v>
      </c>
      <c r="C546" s="5" t="str">
        <f>TEXT(SupplierQuality[[#This Row],[Date]],"yyyy")</f>
        <v>2018</v>
      </c>
      <c r="D546" s="2" t="s">
        <v>174</v>
      </c>
      <c r="E546" s="2" t="s">
        <v>58</v>
      </c>
      <c r="F546" s="2" t="s">
        <v>17</v>
      </c>
      <c r="G546">
        <v>133</v>
      </c>
      <c r="H546" s="2" t="str">
        <f>VLOOKUP(SupplierQuality[[#This Row],[MaterialID]],Table4[#All],2,0)</f>
        <v>Wires</v>
      </c>
      <c r="I546">
        <v>1</v>
      </c>
      <c r="J546" s="2" t="str">
        <f>_xlfn.XLOOKUP(SupplierQuality[[#This Row],[Defect Type ID]],Table5[ID],Table5[Defect Type],"Not found",0)</f>
        <v>No Impact</v>
      </c>
      <c r="K546">
        <v>242</v>
      </c>
      <c r="L546" s="2" t="str">
        <f>_xlfn.XLOOKUP(SupplierQuality[[#This Row],[DefectID]],Table2[ID],Table2[Defect],"Not found",0)</f>
        <v>Wrong Check</v>
      </c>
      <c r="M546" s="3">
        <v>532606</v>
      </c>
      <c r="N546" s="3">
        <v>10</v>
      </c>
      <c r="O546" s="6">
        <f>SupplierQuality[[#This Row],[Total Downtime Minutes]]/60</f>
        <v>0.16666666666666666</v>
      </c>
      <c r="P546" s="4">
        <v>583</v>
      </c>
      <c r="Q546" s="4">
        <f>SupplierQuality[[#This Row],[Total Defect Qty]]*SupplierQuality[[#This Row],[Unit Price]]</f>
        <v>310509298</v>
      </c>
    </row>
    <row r="547" spans="1:17" x14ac:dyDescent="0.25">
      <c r="A547" s="1">
        <v>43173</v>
      </c>
      <c r="B547" s="5" t="str">
        <f>TEXT(SupplierQuality[[#This Row],[Date]],"mmm")</f>
        <v>Mar</v>
      </c>
      <c r="C547" s="5" t="str">
        <f>TEXT(SupplierQuality[[#This Row],[Date]],"yyyy")</f>
        <v>2018</v>
      </c>
      <c r="D547" s="2" t="s">
        <v>118</v>
      </c>
      <c r="E547" s="2" t="s">
        <v>38</v>
      </c>
      <c r="F547" s="2" t="s">
        <v>14</v>
      </c>
      <c r="G547">
        <v>133</v>
      </c>
      <c r="H547" s="2" t="str">
        <f>VLOOKUP(SupplierQuality[[#This Row],[MaterialID]],Table4[#All],2,0)</f>
        <v>Wires</v>
      </c>
      <c r="I547">
        <v>1</v>
      </c>
      <c r="J547" s="2" t="str">
        <f>_xlfn.XLOOKUP(SupplierQuality[[#This Row],[Defect Type ID]],Table5[ID],Table5[Defect Type],"Not found",0)</f>
        <v>No Impact</v>
      </c>
      <c r="K547">
        <v>36</v>
      </c>
      <c r="L547" s="2" t="str">
        <f>_xlfn.XLOOKUP(SupplierQuality[[#This Row],[DefectID]],Table2[ID],Table2[Defect],"Not found",0)</f>
        <v>Scrap attached</v>
      </c>
      <c r="M547" s="3">
        <v>504701</v>
      </c>
      <c r="N547" s="3">
        <v>4231</v>
      </c>
      <c r="O547" s="6">
        <f>SupplierQuality[[#This Row],[Total Downtime Minutes]]/60</f>
        <v>70.516666666666666</v>
      </c>
      <c r="P547" s="4">
        <v>605</v>
      </c>
      <c r="Q547" s="4">
        <f>SupplierQuality[[#This Row],[Total Defect Qty]]*SupplierQuality[[#This Row],[Unit Price]]</f>
        <v>305344105</v>
      </c>
    </row>
    <row r="548" spans="1:17" x14ac:dyDescent="0.25">
      <c r="A548" s="1">
        <v>43173</v>
      </c>
      <c r="B548" s="5" t="str">
        <f>TEXT(SupplierQuality[[#This Row],[Date]],"mmm")</f>
        <v>Mar</v>
      </c>
      <c r="C548" s="5" t="str">
        <f>TEXT(SupplierQuality[[#This Row],[Date]],"yyyy")</f>
        <v>2018</v>
      </c>
      <c r="D548" s="2" t="s">
        <v>351</v>
      </c>
      <c r="E548" s="2" t="s">
        <v>64</v>
      </c>
      <c r="F548" s="2" t="s">
        <v>14</v>
      </c>
      <c r="G548">
        <v>115</v>
      </c>
      <c r="H548" s="2" t="str">
        <f>VLOOKUP(SupplierQuality[[#This Row],[MaterialID]],Table4[#All],2,0)</f>
        <v>Controllers</v>
      </c>
      <c r="I548">
        <v>1</v>
      </c>
      <c r="J548" s="2" t="str">
        <f>_xlfn.XLOOKUP(SupplierQuality[[#This Row],[Defect Type ID]],Table5[ID],Table5[Defect Type],"Not found",0)</f>
        <v>No Impact</v>
      </c>
      <c r="K548">
        <v>256</v>
      </c>
      <c r="L548" s="2" t="str">
        <f>_xlfn.XLOOKUP(SupplierQuality[[#This Row],[DefectID]],Table2[ID],Table2[Defect],"Not found",0)</f>
        <v>Incomplete Tops</v>
      </c>
      <c r="M548" s="3">
        <v>485251</v>
      </c>
      <c r="N548" s="3">
        <v>2662</v>
      </c>
      <c r="O548" s="6">
        <f>SupplierQuality[[#This Row],[Total Downtime Minutes]]/60</f>
        <v>44.366666666666667</v>
      </c>
      <c r="P548" s="4">
        <v>376</v>
      </c>
      <c r="Q548" s="4">
        <f>SupplierQuality[[#This Row],[Total Defect Qty]]*SupplierQuality[[#This Row],[Unit Price]]</f>
        <v>182454376</v>
      </c>
    </row>
    <row r="549" spans="1:17" x14ac:dyDescent="0.25">
      <c r="A549" s="1">
        <v>43173</v>
      </c>
      <c r="B549" s="5" t="str">
        <f>TEXT(SupplierQuality[[#This Row],[Date]],"mmm")</f>
        <v>Mar</v>
      </c>
      <c r="C549" s="5" t="str">
        <f>TEXT(SupplierQuality[[#This Row],[Date]],"yyyy")</f>
        <v>2018</v>
      </c>
      <c r="D549" s="2" t="s">
        <v>57</v>
      </c>
      <c r="E549" s="2" t="s">
        <v>13</v>
      </c>
      <c r="F549" s="2" t="s">
        <v>14</v>
      </c>
      <c r="G549">
        <v>116</v>
      </c>
      <c r="H549" s="2" t="str">
        <f>VLOOKUP(SupplierQuality[[#This Row],[MaterialID]],Table4[#All],2,0)</f>
        <v>Molds</v>
      </c>
      <c r="I549">
        <v>1</v>
      </c>
      <c r="J549" s="2" t="str">
        <f>_xlfn.XLOOKUP(SupplierQuality[[#This Row],[Defect Type ID]],Table5[ID],Table5[Defect Type],"Not found",0)</f>
        <v>No Impact</v>
      </c>
      <c r="K549">
        <v>37</v>
      </c>
      <c r="L549" s="2" t="str">
        <f>_xlfn.XLOOKUP(SupplierQuality[[#This Row],[DefectID]],Table2[ID],Table2[Defect],"Not found",0)</f>
        <v>Foreign Material</v>
      </c>
      <c r="M549" s="3">
        <v>216466</v>
      </c>
      <c r="N549" s="3">
        <v>2699</v>
      </c>
      <c r="O549" s="6">
        <f>SupplierQuality[[#This Row],[Total Downtime Minutes]]/60</f>
        <v>44.983333333333334</v>
      </c>
      <c r="P549" s="4">
        <v>311</v>
      </c>
      <c r="Q549" s="4">
        <f>SupplierQuality[[#This Row],[Total Defect Qty]]*SupplierQuality[[#This Row],[Unit Price]]</f>
        <v>67320926</v>
      </c>
    </row>
    <row r="550" spans="1:17" x14ac:dyDescent="0.25">
      <c r="A550" s="1">
        <v>43174</v>
      </c>
      <c r="B550" s="5" t="str">
        <f>TEXT(SupplierQuality[[#This Row],[Date]],"mmm")</f>
        <v>Mar</v>
      </c>
      <c r="C550" s="5" t="str">
        <f>TEXT(SupplierQuality[[#This Row],[Date]],"yyyy")</f>
        <v>2018</v>
      </c>
      <c r="D550" s="2" t="s">
        <v>274</v>
      </c>
      <c r="E550" s="2" t="s">
        <v>107</v>
      </c>
      <c r="F550" s="2" t="s">
        <v>691</v>
      </c>
      <c r="G550">
        <v>125</v>
      </c>
      <c r="H550" s="2" t="str">
        <f>VLOOKUP(SupplierQuality[[#This Row],[MaterialID]],Table4[#All],2,0)</f>
        <v>Hardware</v>
      </c>
      <c r="I550">
        <v>1</v>
      </c>
      <c r="J550" s="2" t="str">
        <f>_xlfn.XLOOKUP(SupplierQuality[[#This Row],[Defect Type ID]],Table5[ID],Table5[Defect Type],"Not found",0)</f>
        <v>No Impact</v>
      </c>
      <c r="K550">
        <v>114</v>
      </c>
      <c r="L550" s="2" t="str">
        <f>_xlfn.XLOOKUP(SupplierQuality[[#This Row],[DefectID]],Table2[ID],Table2[Defect],"Not found",0)</f>
        <v>Wrong Case Labels</v>
      </c>
      <c r="M550" s="3">
        <v>779347</v>
      </c>
      <c r="N550" s="3">
        <v>4435</v>
      </c>
      <c r="O550" s="6">
        <f>SupplierQuality[[#This Row],[Total Downtime Minutes]]/60</f>
        <v>73.916666666666671</v>
      </c>
      <c r="P550" s="4">
        <v>329</v>
      </c>
      <c r="Q550" s="4">
        <f>SupplierQuality[[#This Row],[Total Defect Qty]]*SupplierQuality[[#This Row],[Unit Price]]</f>
        <v>256405163</v>
      </c>
    </row>
    <row r="551" spans="1:17" x14ac:dyDescent="0.25">
      <c r="A551" s="1">
        <v>43174</v>
      </c>
      <c r="B551" s="5" t="str">
        <f>TEXT(SupplierQuality[[#This Row],[Date]],"mmm")</f>
        <v>Mar</v>
      </c>
      <c r="C551" s="5" t="str">
        <f>TEXT(SupplierQuality[[#This Row],[Date]],"yyyy")</f>
        <v>2018</v>
      </c>
      <c r="D551" s="2" t="s">
        <v>287</v>
      </c>
      <c r="E551" s="2" t="s">
        <v>32</v>
      </c>
      <c r="F551" s="2" t="s">
        <v>17</v>
      </c>
      <c r="G551">
        <v>133</v>
      </c>
      <c r="H551" s="2" t="str">
        <f>VLOOKUP(SupplierQuality[[#This Row],[MaterialID]],Table4[#All],2,0)</f>
        <v>Wires</v>
      </c>
      <c r="I551">
        <v>3</v>
      </c>
      <c r="J551" s="2" t="str">
        <f>_xlfn.XLOOKUP(SupplierQuality[[#This Row],[Defect Type ID]],Table5[ID],Table5[Defect Type],"Not found",0)</f>
        <v>Impact</v>
      </c>
      <c r="K551">
        <v>58</v>
      </c>
      <c r="L551" s="2" t="str">
        <f>_xlfn.XLOOKUP(SupplierQuality[[#This Row],[DefectID]],Table2[ID],Table2[Defect],"Not found",0)</f>
        <v>Deformed Parts</v>
      </c>
      <c r="M551" s="3">
        <v>776924</v>
      </c>
      <c r="N551" s="3">
        <v>782</v>
      </c>
      <c r="O551" s="6">
        <f>SupplierQuality[[#This Row],[Total Downtime Minutes]]/60</f>
        <v>13.033333333333333</v>
      </c>
      <c r="P551" s="4">
        <v>561</v>
      </c>
      <c r="Q551" s="4">
        <f>SupplierQuality[[#This Row],[Total Defect Qty]]*SupplierQuality[[#This Row],[Unit Price]]</f>
        <v>435854364</v>
      </c>
    </row>
    <row r="552" spans="1:17" x14ac:dyDescent="0.25">
      <c r="A552" s="1">
        <v>43174</v>
      </c>
      <c r="B552" s="5" t="str">
        <f>TEXT(SupplierQuality[[#This Row],[Date]],"mmm")</f>
        <v>Mar</v>
      </c>
      <c r="C552" s="5" t="str">
        <f>TEXT(SupplierQuality[[#This Row],[Date]],"yyyy")</f>
        <v>2018</v>
      </c>
      <c r="D552" s="2" t="s">
        <v>53</v>
      </c>
      <c r="E552" s="2" t="s">
        <v>11</v>
      </c>
      <c r="F552" s="2" t="s">
        <v>14</v>
      </c>
      <c r="G552">
        <v>112</v>
      </c>
      <c r="H552" s="2" t="str">
        <f>VLOOKUP(SupplierQuality[[#This Row],[MaterialID]],Table4[#All],2,0)</f>
        <v>Glass</v>
      </c>
      <c r="I552">
        <v>2</v>
      </c>
      <c r="J552" s="2" t="str">
        <f>_xlfn.XLOOKUP(SupplierQuality[[#This Row],[Defect Type ID]],Table5[ID],Table5[Defect Type],"Not found",0)</f>
        <v>Rejected</v>
      </c>
      <c r="K552">
        <v>23</v>
      </c>
      <c r="L552" s="2" t="str">
        <f>_xlfn.XLOOKUP(SupplierQuality[[#This Row],[DefectID]],Table2[ID],Table2[Defect],"Not found",0)</f>
        <v>Split Seams</v>
      </c>
      <c r="M552" s="3">
        <v>772822</v>
      </c>
      <c r="N552" s="3">
        <v>2062</v>
      </c>
      <c r="O552" s="6">
        <f>SupplierQuality[[#This Row],[Total Downtime Minutes]]/60</f>
        <v>34.366666666666667</v>
      </c>
      <c r="P552" s="4">
        <v>688</v>
      </c>
      <c r="Q552" s="4">
        <f>SupplierQuality[[#This Row],[Total Defect Qty]]*SupplierQuality[[#This Row],[Unit Price]]</f>
        <v>531701536</v>
      </c>
    </row>
    <row r="553" spans="1:17" x14ac:dyDescent="0.25">
      <c r="A553" s="1">
        <v>43174</v>
      </c>
      <c r="B553" s="5" t="str">
        <f>TEXT(SupplierQuality[[#This Row],[Date]],"mmm")</f>
        <v>Mar</v>
      </c>
      <c r="C553" s="5" t="str">
        <f>TEXT(SupplierQuality[[#This Row],[Date]],"yyyy")</f>
        <v>2018</v>
      </c>
      <c r="D553" s="2" t="s">
        <v>323</v>
      </c>
      <c r="E553" s="2" t="s">
        <v>19</v>
      </c>
      <c r="F553" s="2" t="s">
        <v>17</v>
      </c>
      <c r="G553">
        <v>124</v>
      </c>
      <c r="H553" s="2" t="str">
        <f>VLOOKUP(SupplierQuality[[#This Row],[MaterialID]],Table4[#All],2,0)</f>
        <v>Drives</v>
      </c>
      <c r="I553">
        <v>1</v>
      </c>
      <c r="J553" s="2" t="str">
        <f>_xlfn.XLOOKUP(SupplierQuality[[#This Row],[Defect Type ID]],Table5[ID],Table5[Defect Type],"Not found",0)</f>
        <v>No Impact</v>
      </c>
      <c r="K553">
        <v>137</v>
      </c>
      <c r="L553" s="2" t="str">
        <f>_xlfn.XLOOKUP(SupplierQuality[[#This Row],[DefectID]],Table2[ID],Table2[Defect],"Not found",0)</f>
        <v>Weak Wrap</v>
      </c>
      <c r="M553" s="3">
        <v>361095</v>
      </c>
      <c r="N553" s="3">
        <v>2987</v>
      </c>
      <c r="O553" s="6">
        <f>SupplierQuality[[#This Row],[Total Downtime Minutes]]/60</f>
        <v>49.783333333333331</v>
      </c>
      <c r="P553" s="4">
        <v>439</v>
      </c>
      <c r="Q553" s="4">
        <f>SupplierQuality[[#This Row],[Total Defect Qty]]*SupplierQuality[[#This Row],[Unit Price]]</f>
        <v>158520705</v>
      </c>
    </row>
    <row r="554" spans="1:17" x14ac:dyDescent="0.25">
      <c r="A554" s="1">
        <v>43174</v>
      </c>
      <c r="B554" s="5" t="str">
        <f>TEXT(SupplierQuality[[#This Row],[Date]],"mmm")</f>
        <v>Mar</v>
      </c>
      <c r="C554" s="5" t="str">
        <f>TEXT(SupplierQuality[[#This Row],[Date]],"yyyy")</f>
        <v>2018</v>
      </c>
      <c r="D554" s="2" t="s">
        <v>204</v>
      </c>
      <c r="E554" s="2" t="s">
        <v>45</v>
      </c>
      <c r="F554" s="2" t="s">
        <v>17</v>
      </c>
      <c r="G554">
        <v>120</v>
      </c>
      <c r="H554" s="2" t="str">
        <f>VLOOKUP(SupplierQuality[[#This Row],[MaterialID]],Table4[#All],2,0)</f>
        <v>Film</v>
      </c>
      <c r="I554">
        <v>2</v>
      </c>
      <c r="J554" s="2" t="str">
        <f>_xlfn.XLOOKUP(SupplierQuality[[#This Row],[Defect Type ID]],Table5[ID],Table5[Defect Type],"Not found",0)</f>
        <v>Rejected</v>
      </c>
      <c r="K554">
        <v>243</v>
      </c>
      <c r="L554" s="2" t="str">
        <f>_xlfn.XLOOKUP(SupplierQuality[[#This Row],[DefectID]],Table2[ID],Table2[Defect],"Not found",0)</f>
        <v>Tops Bent</v>
      </c>
      <c r="M554" s="3">
        <v>265250</v>
      </c>
      <c r="N554" s="3">
        <v>4907</v>
      </c>
      <c r="O554" s="6">
        <f>SupplierQuality[[#This Row],[Total Downtime Minutes]]/60</f>
        <v>81.783333333333331</v>
      </c>
      <c r="P554" s="4">
        <v>503</v>
      </c>
      <c r="Q554" s="4">
        <f>SupplierQuality[[#This Row],[Total Defect Qty]]*SupplierQuality[[#This Row],[Unit Price]]</f>
        <v>133420750</v>
      </c>
    </row>
    <row r="555" spans="1:17" x14ac:dyDescent="0.25">
      <c r="A555" s="1">
        <v>43175</v>
      </c>
      <c r="B555" s="5" t="str">
        <f>TEXT(SupplierQuality[[#This Row],[Date]],"mmm")</f>
        <v>Mar</v>
      </c>
      <c r="C555" s="5" t="str">
        <f>TEXT(SupplierQuality[[#This Row],[Date]],"yyyy")</f>
        <v>2018</v>
      </c>
      <c r="D555" s="2" t="s">
        <v>108</v>
      </c>
      <c r="E555" s="2" t="s">
        <v>64</v>
      </c>
      <c r="F555" s="2" t="s">
        <v>17</v>
      </c>
      <c r="G555">
        <v>132</v>
      </c>
      <c r="H555" s="2" t="str">
        <f>VLOOKUP(SupplierQuality[[#This Row],[MaterialID]],Table4[#All],2,0)</f>
        <v>Printed Materials</v>
      </c>
      <c r="I555">
        <v>2</v>
      </c>
      <c r="J555" s="2" t="str">
        <f>_xlfn.XLOOKUP(SupplierQuality[[#This Row],[Defect Type ID]],Table5[ID],Table5[Defect Type],"Not found",0)</f>
        <v>Rejected</v>
      </c>
      <c r="K555">
        <v>123</v>
      </c>
      <c r="L555" s="2" t="str">
        <f>_xlfn.XLOOKUP(SupplierQuality[[#This Row],[DefectID]],Table2[ID],Table2[Defect],"Not found",0)</f>
        <v>Sealed Together Externally</v>
      </c>
      <c r="M555" s="3">
        <v>871274</v>
      </c>
      <c r="N555" s="3">
        <v>2625</v>
      </c>
      <c r="O555" s="6">
        <f>SupplierQuality[[#This Row],[Total Downtime Minutes]]/60</f>
        <v>43.75</v>
      </c>
      <c r="P555" s="4">
        <v>643</v>
      </c>
      <c r="Q555" s="4">
        <f>SupplierQuality[[#This Row],[Total Defect Qty]]*SupplierQuality[[#This Row],[Unit Price]]</f>
        <v>560229182</v>
      </c>
    </row>
    <row r="556" spans="1:17" x14ac:dyDescent="0.25">
      <c r="A556" s="1">
        <v>43175</v>
      </c>
      <c r="B556" s="5" t="str">
        <f>TEXT(SupplierQuality[[#This Row],[Date]],"mmm")</f>
        <v>Mar</v>
      </c>
      <c r="C556" s="5" t="str">
        <f>TEXT(SupplierQuality[[#This Row],[Date]],"yyyy")</f>
        <v>2018</v>
      </c>
      <c r="D556" s="2" t="s">
        <v>188</v>
      </c>
      <c r="E556" s="2" t="s">
        <v>45</v>
      </c>
      <c r="F556" s="2" t="s">
        <v>17</v>
      </c>
      <c r="G556">
        <v>124</v>
      </c>
      <c r="H556" s="2" t="str">
        <f>VLOOKUP(SupplierQuality[[#This Row],[MaterialID]],Table4[#All],2,0)</f>
        <v>Drives</v>
      </c>
      <c r="I556">
        <v>2</v>
      </c>
      <c r="J556" s="2" t="str">
        <f>_xlfn.XLOOKUP(SupplierQuality[[#This Row],[Defect Type ID]],Table5[ID],Table5[Defect Type],"Not found",0)</f>
        <v>Rejected</v>
      </c>
      <c r="K556">
        <v>33</v>
      </c>
      <c r="L556" s="2" t="str">
        <f>_xlfn.XLOOKUP(SupplierQuality[[#This Row],[DefectID]],Table2[ID],Table2[Defect],"Not found",0)</f>
        <v>No Bar Code</v>
      </c>
      <c r="M556" s="3">
        <v>432113</v>
      </c>
      <c r="N556" s="3">
        <v>3719</v>
      </c>
      <c r="O556" s="6">
        <f>SupplierQuality[[#This Row],[Total Downtime Minutes]]/60</f>
        <v>61.983333333333334</v>
      </c>
      <c r="P556" s="4">
        <v>352</v>
      </c>
      <c r="Q556" s="4">
        <f>SupplierQuality[[#This Row],[Total Defect Qty]]*SupplierQuality[[#This Row],[Unit Price]]</f>
        <v>152103776</v>
      </c>
    </row>
    <row r="557" spans="1:17" x14ac:dyDescent="0.25">
      <c r="A557" s="1">
        <v>43175</v>
      </c>
      <c r="B557" s="5" t="str">
        <f>TEXT(SupplierQuality[[#This Row],[Date]],"mmm")</f>
        <v>Mar</v>
      </c>
      <c r="C557" s="5" t="str">
        <f>TEXT(SupplierQuality[[#This Row],[Date]],"yyyy")</f>
        <v>2018</v>
      </c>
      <c r="D557" s="2" t="s">
        <v>59</v>
      </c>
      <c r="E557" s="2" t="s">
        <v>13</v>
      </c>
      <c r="F557" s="2" t="s">
        <v>42</v>
      </c>
      <c r="G557">
        <v>112</v>
      </c>
      <c r="H557" s="2" t="str">
        <f>VLOOKUP(SupplierQuality[[#This Row],[MaterialID]],Table4[#All],2,0)</f>
        <v>Glass</v>
      </c>
      <c r="I557">
        <v>1</v>
      </c>
      <c r="J557" s="2" t="str">
        <f>_xlfn.XLOOKUP(SupplierQuality[[#This Row],[Defect Type ID]],Table5[ID],Table5[Defect Type],"Not found",0)</f>
        <v>No Impact</v>
      </c>
      <c r="K557">
        <v>201</v>
      </c>
      <c r="L557" s="2" t="str">
        <f>_xlfn.XLOOKUP(SupplierQuality[[#This Row],[DefectID]],Table2[ID],Table2[Defect],"Not found",0)</f>
        <v>Wrong Print</v>
      </c>
      <c r="M557" s="3">
        <v>403667</v>
      </c>
      <c r="N557" s="3">
        <v>4062</v>
      </c>
      <c r="O557" s="6">
        <f>SupplierQuality[[#This Row],[Total Downtime Minutes]]/60</f>
        <v>67.7</v>
      </c>
      <c r="P557" s="4">
        <v>665</v>
      </c>
      <c r="Q557" s="4">
        <f>SupplierQuality[[#This Row],[Total Defect Qty]]*SupplierQuality[[#This Row],[Unit Price]]</f>
        <v>268438555</v>
      </c>
    </row>
    <row r="558" spans="1:17" x14ac:dyDescent="0.25">
      <c r="A558" s="1">
        <v>43175</v>
      </c>
      <c r="B558" s="5" t="str">
        <f>TEXT(SupplierQuality[[#This Row],[Date]],"mmm")</f>
        <v>Mar</v>
      </c>
      <c r="C558" s="5" t="str">
        <f>TEXT(SupplierQuality[[#This Row],[Date]],"yyyy")</f>
        <v>2018</v>
      </c>
      <c r="D558" s="2" t="s">
        <v>302</v>
      </c>
      <c r="E558" s="2" t="s">
        <v>38</v>
      </c>
      <c r="F558" s="2" t="s">
        <v>17</v>
      </c>
      <c r="G558">
        <v>123</v>
      </c>
      <c r="H558" s="2" t="str">
        <f>VLOOKUP(SupplierQuality[[#This Row],[MaterialID]],Table4[#All],2,0)</f>
        <v>Pump</v>
      </c>
      <c r="I558">
        <v>2</v>
      </c>
      <c r="J558" s="2" t="str">
        <f>_xlfn.XLOOKUP(SupplierQuality[[#This Row],[Defect Type ID]],Table5[ID],Table5[Defect Type],"Not found",0)</f>
        <v>Rejected</v>
      </c>
      <c r="K558">
        <v>210</v>
      </c>
      <c r="L558" s="2" t="str">
        <f>_xlfn.XLOOKUP(SupplierQuality[[#This Row],[DefectID]],Table2[ID],Table2[Defect],"Not found",0)</f>
        <v>Overlapping Seam</v>
      </c>
      <c r="M558" s="3">
        <v>52520</v>
      </c>
      <c r="N558" s="3">
        <v>2603</v>
      </c>
      <c r="O558" s="6">
        <f>SupplierQuality[[#This Row],[Total Downtime Minutes]]/60</f>
        <v>43.383333333333333</v>
      </c>
      <c r="P558" s="4">
        <v>698</v>
      </c>
      <c r="Q558" s="4">
        <f>SupplierQuality[[#This Row],[Total Defect Qty]]*SupplierQuality[[#This Row],[Unit Price]]</f>
        <v>36658960</v>
      </c>
    </row>
    <row r="559" spans="1:17" x14ac:dyDescent="0.25">
      <c r="A559" s="1">
        <v>43175</v>
      </c>
      <c r="B559" s="5" t="str">
        <f>TEXT(SupplierQuality[[#This Row],[Date]],"mmm")</f>
        <v>Mar</v>
      </c>
      <c r="C559" s="5" t="str">
        <f>TEXT(SupplierQuality[[#This Row],[Date]],"yyyy")</f>
        <v>2018</v>
      </c>
      <c r="D559" s="2" t="s">
        <v>72</v>
      </c>
      <c r="E559" s="2" t="s">
        <v>74</v>
      </c>
      <c r="F559" s="2" t="s">
        <v>17</v>
      </c>
      <c r="G559">
        <v>124</v>
      </c>
      <c r="H559" s="2" t="str">
        <f>VLOOKUP(SupplierQuality[[#This Row],[MaterialID]],Table4[#All],2,0)</f>
        <v>Drives</v>
      </c>
      <c r="I559">
        <v>3</v>
      </c>
      <c r="J559" s="2" t="str">
        <f>_xlfn.XLOOKUP(SupplierQuality[[#This Row],[Defect Type ID]],Table5[ID],Table5[Defect Type],"Not found",0)</f>
        <v>Impact</v>
      </c>
      <c r="K559">
        <v>185</v>
      </c>
      <c r="L559" s="2" t="str">
        <f>_xlfn.XLOOKUP(SupplierQuality[[#This Row],[DefectID]],Table2[ID],Table2[Defect],"Not found",0)</f>
        <v>Soft Tops</v>
      </c>
      <c r="M559" s="3">
        <v>23268</v>
      </c>
      <c r="N559" s="3">
        <v>4619</v>
      </c>
      <c r="O559" s="6">
        <f>SupplierQuality[[#This Row],[Total Downtime Minutes]]/60</f>
        <v>76.983333333333334</v>
      </c>
      <c r="P559" s="4">
        <v>638</v>
      </c>
      <c r="Q559" s="4">
        <f>SupplierQuality[[#This Row],[Total Defect Qty]]*SupplierQuality[[#This Row],[Unit Price]]</f>
        <v>14844984</v>
      </c>
    </row>
    <row r="560" spans="1:17" x14ac:dyDescent="0.25">
      <c r="A560" s="1">
        <v>43177</v>
      </c>
      <c r="B560" s="5" t="str">
        <f>TEXT(SupplierQuality[[#This Row],[Date]],"mmm")</f>
        <v>Mar</v>
      </c>
      <c r="C560" s="5" t="str">
        <f>TEXT(SupplierQuality[[#This Row],[Date]],"yyyy")</f>
        <v>2018</v>
      </c>
      <c r="D560" s="2" t="s">
        <v>274</v>
      </c>
      <c r="E560" s="2" t="s">
        <v>11</v>
      </c>
      <c r="F560" s="2" t="s">
        <v>75</v>
      </c>
      <c r="G560">
        <v>130</v>
      </c>
      <c r="H560" s="2" t="str">
        <f>VLOOKUP(SupplierQuality[[#This Row],[MaterialID]],Table4[#All],2,0)</f>
        <v>Packaging</v>
      </c>
      <c r="I560">
        <v>2</v>
      </c>
      <c r="J560" s="2" t="str">
        <f>_xlfn.XLOOKUP(SupplierQuality[[#This Row],[Defect Type ID]],Table5[ID],Table5[Defect Type],"Not found",0)</f>
        <v>Rejected</v>
      </c>
      <c r="K560">
        <v>195</v>
      </c>
      <c r="L560" s="2" t="str">
        <f>_xlfn.XLOOKUP(SupplierQuality[[#This Row],[DefectID]],Table2[ID],Table2[Defect],"Not found",0)</f>
        <v>Crooked</v>
      </c>
      <c r="M560" s="3">
        <v>960708</v>
      </c>
      <c r="N560" s="3">
        <v>1883</v>
      </c>
      <c r="O560" s="6">
        <f>SupplierQuality[[#This Row],[Total Downtime Minutes]]/60</f>
        <v>31.383333333333333</v>
      </c>
      <c r="P560" s="4">
        <v>350</v>
      </c>
      <c r="Q560" s="4">
        <f>SupplierQuality[[#This Row],[Total Defect Qty]]*SupplierQuality[[#This Row],[Unit Price]]</f>
        <v>336247800</v>
      </c>
    </row>
    <row r="561" spans="1:17" x14ac:dyDescent="0.25">
      <c r="A561" s="1">
        <v>43177</v>
      </c>
      <c r="B561" s="5" t="str">
        <f>TEXT(SupplierQuality[[#This Row],[Date]],"mmm")</f>
        <v>Mar</v>
      </c>
      <c r="C561" s="5" t="str">
        <f>TEXT(SupplierQuality[[#This Row],[Date]],"yyyy")</f>
        <v>2018</v>
      </c>
      <c r="D561" s="2" t="s">
        <v>153</v>
      </c>
      <c r="E561" s="2" t="s">
        <v>30</v>
      </c>
      <c r="F561" s="2" t="s">
        <v>14</v>
      </c>
      <c r="G561">
        <v>118</v>
      </c>
      <c r="H561" s="2" t="str">
        <f>VLOOKUP(SupplierQuality[[#This Row],[MaterialID]],Table4[#All],2,0)</f>
        <v>Corrugate</v>
      </c>
      <c r="I561">
        <v>2</v>
      </c>
      <c r="J561" s="2" t="str">
        <f>_xlfn.XLOOKUP(SupplierQuality[[#This Row],[Defect Type ID]],Table5[ID],Table5[Defect Type],"Not found",0)</f>
        <v>Rejected</v>
      </c>
      <c r="K561">
        <v>187</v>
      </c>
      <c r="L561" s="2" t="str">
        <f>_xlfn.XLOOKUP(SupplierQuality[[#This Row],[DefectID]],Table2[ID],Table2[Defect],"Not found",0)</f>
        <v>Bad Fasteners</v>
      </c>
      <c r="M561" s="3">
        <v>940828</v>
      </c>
      <c r="N561" s="3">
        <v>4227</v>
      </c>
      <c r="O561" s="6">
        <f>SupplierQuality[[#This Row],[Total Downtime Minutes]]/60</f>
        <v>70.45</v>
      </c>
      <c r="P561" s="4">
        <v>306</v>
      </c>
      <c r="Q561" s="4">
        <f>SupplierQuality[[#This Row],[Total Defect Qty]]*SupplierQuality[[#This Row],[Unit Price]]</f>
        <v>287893368</v>
      </c>
    </row>
    <row r="562" spans="1:17" x14ac:dyDescent="0.25">
      <c r="A562" s="1">
        <v>43177</v>
      </c>
      <c r="B562" s="5" t="str">
        <f>TEXT(SupplierQuality[[#This Row],[Date]],"mmm")</f>
        <v>Mar</v>
      </c>
      <c r="C562" s="5" t="str">
        <f>TEXT(SupplierQuality[[#This Row],[Date]],"yyyy")</f>
        <v>2018</v>
      </c>
      <c r="D562" s="2" t="s">
        <v>10</v>
      </c>
      <c r="E562" s="2" t="s">
        <v>11</v>
      </c>
      <c r="F562" s="2" t="s">
        <v>691</v>
      </c>
      <c r="G562">
        <v>112</v>
      </c>
      <c r="H562" s="2" t="str">
        <f>VLOOKUP(SupplierQuality[[#This Row],[MaterialID]],Table4[#All],2,0)</f>
        <v>Glass</v>
      </c>
      <c r="I562">
        <v>1</v>
      </c>
      <c r="J562" s="2" t="str">
        <f>_xlfn.XLOOKUP(SupplierQuality[[#This Row],[Defect Type ID]],Table5[ID],Table5[Defect Type],"Not found",0)</f>
        <v>No Impact</v>
      </c>
      <c r="K562">
        <v>1</v>
      </c>
      <c r="L562" s="2" t="str">
        <f>_xlfn.XLOOKUP(SupplierQuality[[#This Row],[DefectID]],Table2[ID],Table2[Defect],"Not found",0)</f>
        <v>Bad Bearings</v>
      </c>
      <c r="M562" s="3">
        <v>929547</v>
      </c>
      <c r="N562" s="3">
        <v>3983</v>
      </c>
      <c r="O562" s="6">
        <f>SupplierQuality[[#This Row],[Total Downtime Minutes]]/60</f>
        <v>66.38333333333334</v>
      </c>
      <c r="P562" s="4">
        <v>570</v>
      </c>
      <c r="Q562" s="4">
        <f>SupplierQuality[[#This Row],[Total Defect Qty]]*SupplierQuality[[#This Row],[Unit Price]]</f>
        <v>529841790</v>
      </c>
    </row>
    <row r="563" spans="1:17" x14ac:dyDescent="0.25">
      <c r="A563" s="1">
        <v>43177</v>
      </c>
      <c r="B563" s="5" t="str">
        <f>TEXT(SupplierQuality[[#This Row],[Date]],"mmm")</f>
        <v>Mar</v>
      </c>
      <c r="C563" s="5" t="str">
        <f>TEXT(SupplierQuality[[#This Row],[Date]],"yyyy")</f>
        <v>2018</v>
      </c>
      <c r="D563" s="2" t="s">
        <v>200</v>
      </c>
      <c r="E563" s="2" t="s">
        <v>23</v>
      </c>
      <c r="F563" s="2" t="s">
        <v>691</v>
      </c>
      <c r="G563">
        <v>119</v>
      </c>
      <c r="H563" s="2" t="str">
        <f>VLOOKUP(SupplierQuality[[#This Row],[MaterialID]],Table4[#All],2,0)</f>
        <v>Batteries</v>
      </c>
      <c r="I563">
        <v>1</v>
      </c>
      <c r="J563" s="2" t="str">
        <f>_xlfn.XLOOKUP(SupplierQuality[[#This Row],[Defect Type ID]],Table5[ID],Table5[Defect Type],"Not found",0)</f>
        <v>No Impact</v>
      </c>
      <c r="K563">
        <v>124</v>
      </c>
      <c r="L563" s="2" t="str">
        <f>_xlfn.XLOOKUP(SupplierQuality[[#This Row],[DefectID]],Table2[ID],Table2[Defect],"Not found",0)</f>
        <v>Print Impression</v>
      </c>
      <c r="M563" s="3">
        <v>697225</v>
      </c>
      <c r="N563" s="3">
        <v>2142</v>
      </c>
      <c r="O563" s="6">
        <f>SupplierQuality[[#This Row],[Total Downtime Minutes]]/60</f>
        <v>35.700000000000003</v>
      </c>
      <c r="P563" s="4">
        <v>295</v>
      </c>
      <c r="Q563" s="4">
        <f>SupplierQuality[[#This Row],[Total Defect Qty]]*SupplierQuality[[#This Row],[Unit Price]]</f>
        <v>205681375</v>
      </c>
    </row>
    <row r="564" spans="1:17" x14ac:dyDescent="0.25">
      <c r="A564" s="1">
        <v>43177</v>
      </c>
      <c r="B564" s="5" t="str">
        <f>TEXT(SupplierQuality[[#This Row],[Date]],"mmm")</f>
        <v>Mar</v>
      </c>
      <c r="C564" s="5" t="str">
        <f>TEXT(SupplierQuality[[#This Row],[Date]],"yyyy")</f>
        <v>2018</v>
      </c>
      <c r="D564" s="2" t="s">
        <v>70</v>
      </c>
      <c r="E564" s="2" t="s">
        <v>23</v>
      </c>
      <c r="F564" s="2" t="s">
        <v>42</v>
      </c>
      <c r="G564">
        <v>128</v>
      </c>
      <c r="H564" s="2" t="str">
        <f>VLOOKUP(SupplierQuality[[#This Row],[MaterialID]],Table4[#All],2,0)</f>
        <v>Tape</v>
      </c>
      <c r="I564">
        <v>3</v>
      </c>
      <c r="J564" s="2" t="str">
        <f>_xlfn.XLOOKUP(SupplierQuality[[#This Row],[Defect Type ID]],Table5[ID],Table5[Defect Type],"Not found",0)</f>
        <v>Impact</v>
      </c>
      <c r="K564">
        <v>151</v>
      </c>
      <c r="L564" s="2" t="str">
        <f>_xlfn.XLOOKUP(SupplierQuality[[#This Row],[DefectID]],Table2[ID],Table2[Defect],"Not found",0)</f>
        <v>Does Not Run</v>
      </c>
      <c r="M564" s="3">
        <v>681867</v>
      </c>
      <c r="N564" s="3">
        <v>4143</v>
      </c>
      <c r="O564" s="6">
        <f>SupplierQuality[[#This Row],[Total Downtime Minutes]]/60</f>
        <v>69.05</v>
      </c>
      <c r="P564" s="4">
        <v>349</v>
      </c>
      <c r="Q564" s="4">
        <f>SupplierQuality[[#This Row],[Total Defect Qty]]*SupplierQuality[[#This Row],[Unit Price]]</f>
        <v>237971583</v>
      </c>
    </row>
    <row r="565" spans="1:17" x14ac:dyDescent="0.25">
      <c r="A565" s="1">
        <v>43177</v>
      </c>
      <c r="B565" s="5" t="str">
        <f>TEXT(SupplierQuality[[#This Row],[Date]],"mmm")</f>
        <v>Mar</v>
      </c>
      <c r="C565" s="5" t="str">
        <f>TEXT(SupplierQuality[[#This Row],[Date]],"yyyy")</f>
        <v>2018</v>
      </c>
      <c r="D565" s="2" t="s">
        <v>118</v>
      </c>
      <c r="E565" s="2" t="s">
        <v>38</v>
      </c>
      <c r="F565" s="2" t="s">
        <v>14</v>
      </c>
      <c r="G565">
        <v>131</v>
      </c>
      <c r="H565" s="2" t="str">
        <f>VLOOKUP(SupplierQuality[[#This Row],[MaterialID]],Table4[#All],2,0)</f>
        <v>Valves</v>
      </c>
      <c r="I565">
        <v>2</v>
      </c>
      <c r="J565" s="2" t="str">
        <f>_xlfn.XLOOKUP(SupplierQuality[[#This Row],[Defect Type ID]],Table5[ID],Table5[Defect Type],"Not found",0)</f>
        <v>Rejected</v>
      </c>
      <c r="K565">
        <v>74</v>
      </c>
      <c r="L565" s="2" t="str">
        <f>_xlfn.XLOOKUP(SupplierQuality[[#This Row],[DefectID]],Table2[ID],Table2[Defect],"Not found",0)</f>
        <v>Film Not Sealing</v>
      </c>
      <c r="M565" s="3">
        <v>664291</v>
      </c>
      <c r="N565" s="3">
        <v>354</v>
      </c>
      <c r="O565" s="6">
        <f>SupplierQuality[[#This Row],[Total Downtime Minutes]]/60</f>
        <v>5.9</v>
      </c>
      <c r="P565" s="4">
        <v>490</v>
      </c>
      <c r="Q565" s="4">
        <f>SupplierQuality[[#This Row],[Total Defect Qty]]*SupplierQuality[[#This Row],[Unit Price]]</f>
        <v>325502590</v>
      </c>
    </row>
    <row r="566" spans="1:17" x14ac:dyDescent="0.25">
      <c r="A566" s="1">
        <v>43177</v>
      </c>
      <c r="B566" s="5" t="str">
        <f>TEXT(SupplierQuality[[#This Row],[Date]],"mmm")</f>
        <v>Mar</v>
      </c>
      <c r="C566" s="5" t="str">
        <f>TEXT(SupplierQuality[[#This Row],[Date]],"yyyy")</f>
        <v>2018</v>
      </c>
      <c r="D566" s="2" t="s">
        <v>80</v>
      </c>
      <c r="E566" s="2" t="s">
        <v>67</v>
      </c>
      <c r="F566" s="2" t="s">
        <v>14</v>
      </c>
      <c r="G566">
        <v>118</v>
      </c>
      <c r="H566" s="2" t="str">
        <f>VLOOKUP(SupplierQuality[[#This Row],[MaterialID]],Table4[#All],2,0)</f>
        <v>Corrugate</v>
      </c>
      <c r="I566">
        <v>1</v>
      </c>
      <c r="J566" s="2" t="str">
        <f>_xlfn.XLOOKUP(SupplierQuality[[#This Row],[Defect Type ID]],Table5[ID],Table5[Defect Type],"Not found",0)</f>
        <v>No Impact</v>
      </c>
      <c r="K566">
        <v>79</v>
      </c>
      <c r="L566" s="2" t="str">
        <f>_xlfn.XLOOKUP(SupplierQuality[[#This Row],[DefectID]],Table2[ID],Table2[Defect],"Not found",0)</f>
        <v>Scratched Glass</v>
      </c>
      <c r="M566" s="3">
        <v>514580</v>
      </c>
      <c r="N566" s="3">
        <v>2964</v>
      </c>
      <c r="O566" s="6">
        <f>SupplierQuality[[#This Row],[Total Downtime Minutes]]/60</f>
        <v>49.4</v>
      </c>
      <c r="P566" s="4">
        <v>347</v>
      </c>
      <c r="Q566" s="4">
        <f>SupplierQuality[[#This Row],[Total Defect Qty]]*SupplierQuality[[#This Row],[Unit Price]]</f>
        <v>178559260</v>
      </c>
    </row>
    <row r="567" spans="1:17" x14ac:dyDescent="0.25">
      <c r="A567" s="1">
        <v>43177</v>
      </c>
      <c r="B567" s="5" t="str">
        <f>TEXT(SupplierQuality[[#This Row],[Date]],"mmm")</f>
        <v>Mar</v>
      </c>
      <c r="C567" s="5" t="str">
        <f>TEXT(SupplierQuality[[#This Row],[Date]],"yyyy")</f>
        <v>2018</v>
      </c>
      <c r="D567" s="2" t="s">
        <v>83</v>
      </c>
      <c r="E567" s="2" t="s">
        <v>52</v>
      </c>
      <c r="F567" s="2" t="s">
        <v>24</v>
      </c>
      <c r="G567">
        <v>124</v>
      </c>
      <c r="H567" s="2" t="str">
        <f>VLOOKUP(SupplierQuality[[#This Row],[MaterialID]],Table4[#All],2,0)</f>
        <v>Drives</v>
      </c>
      <c r="I567">
        <v>1</v>
      </c>
      <c r="J567" s="2" t="str">
        <f>_xlfn.XLOOKUP(SupplierQuality[[#This Row],[Defect Type ID]],Table5[ID],Table5[Defect Type],"Not found",0)</f>
        <v>No Impact</v>
      </c>
      <c r="K567">
        <v>241</v>
      </c>
      <c r="L567" s="2" t="str">
        <f>_xlfn.XLOOKUP(SupplierQuality[[#This Row],[DefectID]],Table2[ID],Table2[Defect],"Not found",0)</f>
        <v>Water Damage</v>
      </c>
      <c r="M567" s="3">
        <v>402974</v>
      </c>
      <c r="N567" s="3">
        <v>1490</v>
      </c>
      <c r="O567" s="6">
        <f>SupplierQuality[[#This Row],[Total Downtime Minutes]]/60</f>
        <v>24.833333333333332</v>
      </c>
      <c r="P567" s="4">
        <v>614</v>
      </c>
      <c r="Q567" s="4">
        <f>SupplierQuality[[#This Row],[Total Defect Qty]]*SupplierQuality[[#This Row],[Unit Price]]</f>
        <v>247426036</v>
      </c>
    </row>
    <row r="568" spans="1:17" x14ac:dyDescent="0.25">
      <c r="A568" s="1">
        <v>43177</v>
      </c>
      <c r="B568" s="5" t="str">
        <f>TEXT(SupplierQuality[[#This Row],[Date]],"mmm")</f>
        <v>Mar</v>
      </c>
      <c r="C568" s="5" t="str">
        <f>TEXT(SupplierQuality[[#This Row],[Date]],"yyyy")</f>
        <v>2018</v>
      </c>
      <c r="D568" s="2" t="s">
        <v>311</v>
      </c>
      <c r="E568" s="2" t="s">
        <v>23</v>
      </c>
      <c r="F568" s="2" t="s">
        <v>24</v>
      </c>
      <c r="G568">
        <v>124</v>
      </c>
      <c r="H568" s="2" t="str">
        <f>VLOOKUP(SupplierQuality[[#This Row],[MaterialID]],Table4[#All],2,0)</f>
        <v>Drives</v>
      </c>
      <c r="I568">
        <v>2</v>
      </c>
      <c r="J568" s="2" t="str">
        <f>_xlfn.XLOOKUP(SupplierQuality[[#This Row],[Defect Type ID]],Table5[ID],Table5[Defect Type],"Not found",0)</f>
        <v>Rejected</v>
      </c>
      <c r="K568">
        <v>73</v>
      </c>
      <c r="L568" s="2" t="str">
        <f>_xlfn.XLOOKUP(SupplierQuality[[#This Row],[DefectID]],Table2[ID],Table2[Defect],"Not found",0)</f>
        <v>No Slip Sheets</v>
      </c>
      <c r="M568" s="3">
        <v>308823</v>
      </c>
      <c r="N568" s="3">
        <v>3839</v>
      </c>
      <c r="O568" s="6">
        <f>SupplierQuality[[#This Row],[Total Downtime Minutes]]/60</f>
        <v>63.983333333333334</v>
      </c>
      <c r="P568" s="4">
        <v>279</v>
      </c>
      <c r="Q568" s="4">
        <f>SupplierQuality[[#This Row],[Total Defect Qty]]*SupplierQuality[[#This Row],[Unit Price]]</f>
        <v>86161617</v>
      </c>
    </row>
    <row r="569" spans="1:17" x14ac:dyDescent="0.25">
      <c r="A569" s="1">
        <v>43177</v>
      </c>
      <c r="B569" s="5" t="str">
        <f>TEXT(SupplierQuality[[#This Row],[Date]],"mmm")</f>
        <v>Mar</v>
      </c>
      <c r="C569" s="5" t="str">
        <f>TEXT(SupplierQuality[[#This Row],[Date]],"yyyy")</f>
        <v>2018</v>
      </c>
      <c r="D569" s="2" t="s">
        <v>308</v>
      </c>
      <c r="E569" s="2" t="s">
        <v>27</v>
      </c>
      <c r="F569" s="2" t="s">
        <v>691</v>
      </c>
      <c r="G569">
        <v>112</v>
      </c>
      <c r="H569" s="2" t="str">
        <f>VLOOKUP(SupplierQuality[[#This Row],[MaterialID]],Table4[#All],2,0)</f>
        <v>Glass</v>
      </c>
      <c r="I569">
        <v>1</v>
      </c>
      <c r="J569" s="2" t="str">
        <f>_xlfn.XLOOKUP(SupplierQuality[[#This Row],[Defect Type ID]],Table5[ID],Table5[Defect Type],"Not found",0)</f>
        <v>No Impact</v>
      </c>
      <c r="K569">
        <v>209</v>
      </c>
      <c r="L569" s="2" t="str">
        <f>_xlfn.XLOOKUP(SupplierQuality[[#This Row],[DefectID]],Table2[ID],Table2[Defect],"Not found",0)</f>
        <v>Print Off Center</v>
      </c>
      <c r="M569" s="3">
        <v>283635</v>
      </c>
      <c r="N569" s="3">
        <v>4366</v>
      </c>
      <c r="O569" s="6">
        <f>SupplierQuality[[#This Row],[Total Downtime Minutes]]/60</f>
        <v>72.766666666666666</v>
      </c>
      <c r="P569" s="4">
        <v>529</v>
      </c>
      <c r="Q569" s="4">
        <f>SupplierQuality[[#This Row],[Total Defect Qty]]*SupplierQuality[[#This Row],[Unit Price]]</f>
        <v>150042915</v>
      </c>
    </row>
    <row r="570" spans="1:17" x14ac:dyDescent="0.25">
      <c r="A570" s="1">
        <v>43177</v>
      </c>
      <c r="B570" s="5" t="str">
        <f>TEXT(SupplierQuality[[#This Row],[Date]],"mmm")</f>
        <v>Mar</v>
      </c>
      <c r="C570" s="5" t="str">
        <f>TEXT(SupplierQuality[[#This Row],[Date]],"yyyy")</f>
        <v>2018</v>
      </c>
      <c r="D570" s="2" t="s">
        <v>140</v>
      </c>
      <c r="E570" s="2" t="s">
        <v>58</v>
      </c>
      <c r="F570" s="2" t="s">
        <v>14</v>
      </c>
      <c r="G570">
        <v>118</v>
      </c>
      <c r="H570" s="2" t="str">
        <f>VLOOKUP(SupplierQuality[[#This Row],[MaterialID]],Table4[#All],2,0)</f>
        <v>Corrugate</v>
      </c>
      <c r="I570">
        <v>3</v>
      </c>
      <c r="J570" s="2" t="str">
        <f>_xlfn.XLOOKUP(SupplierQuality[[#This Row],[Defect Type ID]],Table5[ID],Table5[Defect Type],"Not found",0)</f>
        <v>Impact</v>
      </c>
      <c r="K570">
        <v>259</v>
      </c>
      <c r="L570" s="2" t="str">
        <f>_xlfn.XLOOKUP(SupplierQuality[[#This Row],[DefectID]],Table2[ID],Table2[Defect],"Not found",0)</f>
        <v>Coating</v>
      </c>
      <c r="M570" s="3">
        <v>236118</v>
      </c>
      <c r="N570" s="3">
        <v>241</v>
      </c>
      <c r="O570" s="6">
        <f>SupplierQuality[[#This Row],[Total Downtime Minutes]]/60</f>
        <v>4.0166666666666666</v>
      </c>
      <c r="P570" s="4">
        <v>613</v>
      </c>
      <c r="Q570" s="4">
        <f>SupplierQuality[[#This Row],[Total Defect Qty]]*SupplierQuality[[#This Row],[Unit Price]]</f>
        <v>144740334</v>
      </c>
    </row>
    <row r="571" spans="1:17" x14ac:dyDescent="0.25">
      <c r="A571" s="1">
        <v>43177</v>
      </c>
      <c r="B571" s="5" t="str">
        <f>TEXT(SupplierQuality[[#This Row],[Date]],"mmm")</f>
        <v>Mar</v>
      </c>
      <c r="C571" s="5" t="str">
        <f>TEXT(SupplierQuality[[#This Row],[Date]],"yyyy")</f>
        <v>2018</v>
      </c>
      <c r="D571" s="2" t="s">
        <v>260</v>
      </c>
      <c r="E571" s="2" t="s">
        <v>67</v>
      </c>
      <c r="F571" s="2" t="s">
        <v>24</v>
      </c>
      <c r="G571">
        <v>112</v>
      </c>
      <c r="H571" s="2" t="str">
        <f>VLOOKUP(SupplierQuality[[#This Row],[MaterialID]],Table4[#All],2,0)</f>
        <v>Glass</v>
      </c>
      <c r="I571">
        <v>3</v>
      </c>
      <c r="J571" s="2" t="str">
        <f>_xlfn.XLOOKUP(SupplierQuality[[#This Row],[Defect Type ID]],Table5[ID],Table5[Defect Type],"Not found",0)</f>
        <v>Impact</v>
      </c>
      <c r="K571">
        <v>59</v>
      </c>
      <c r="L571" s="2" t="str">
        <f>_xlfn.XLOOKUP(SupplierQuality[[#This Row],[DefectID]],Table2[ID],Table2[Defect],"Not found",0)</f>
        <v>Cartons Not Opening</v>
      </c>
      <c r="M571" s="3">
        <v>193637</v>
      </c>
      <c r="N571" s="3">
        <v>3447</v>
      </c>
      <c r="O571" s="6">
        <f>SupplierQuality[[#This Row],[Total Downtime Minutes]]/60</f>
        <v>57.45</v>
      </c>
      <c r="P571" s="4">
        <v>508</v>
      </c>
      <c r="Q571" s="4">
        <f>SupplierQuality[[#This Row],[Total Defect Qty]]*SupplierQuality[[#This Row],[Unit Price]]</f>
        <v>98367596</v>
      </c>
    </row>
    <row r="572" spans="1:17" x14ac:dyDescent="0.25">
      <c r="A572" s="1">
        <v>43177</v>
      </c>
      <c r="B572" s="5" t="str">
        <f>TEXT(SupplierQuality[[#This Row],[Date]],"mmm")</f>
        <v>Mar</v>
      </c>
      <c r="C572" s="5" t="str">
        <f>TEXT(SupplierQuality[[#This Row],[Date]],"yyyy")</f>
        <v>2018</v>
      </c>
      <c r="D572" s="2" t="s">
        <v>233</v>
      </c>
      <c r="E572" s="2" t="s">
        <v>104</v>
      </c>
      <c r="F572" s="2" t="s">
        <v>691</v>
      </c>
      <c r="G572">
        <v>112</v>
      </c>
      <c r="H572" s="2" t="str">
        <f>VLOOKUP(SupplierQuality[[#This Row],[MaterialID]],Table4[#All],2,0)</f>
        <v>Glass</v>
      </c>
      <c r="I572">
        <v>3</v>
      </c>
      <c r="J572" s="2" t="str">
        <f>_xlfn.XLOOKUP(SupplierQuality[[#This Row],[Defect Type ID]],Table5[ID],Table5[Defect Type],"Not found",0)</f>
        <v>Impact</v>
      </c>
      <c r="K572">
        <v>35</v>
      </c>
      <c r="L572" s="2" t="str">
        <f>_xlfn.XLOOKUP(SupplierQuality[[#This Row],[DefectID]],Table2[ID],Table2[Defect],"Not found",0)</f>
        <v>Bad Fill</v>
      </c>
      <c r="M572" s="3">
        <v>157071</v>
      </c>
      <c r="N572" s="3">
        <v>4884</v>
      </c>
      <c r="O572" s="6">
        <f>SupplierQuality[[#This Row],[Total Downtime Minutes]]/60</f>
        <v>81.400000000000006</v>
      </c>
      <c r="P572" s="4">
        <v>666</v>
      </c>
      <c r="Q572" s="4">
        <f>SupplierQuality[[#This Row],[Total Defect Qty]]*SupplierQuality[[#This Row],[Unit Price]]</f>
        <v>104609286</v>
      </c>
    </row>
    <row r="573" spans="1:17" x14ac:dyDescent="0.25">
      <c r="A573" s="1">
        <v>43177</v>
      </c>
      <c r="B573" s="5" t="str">
        <f>TEXT(SupplierQuality[[#This Row],[Date]],"mmm")</f>
        <v>Mar</v>
      </c>
      <c r="C573" s="5" t="str">
        <f>TEXT(SupplierQuality[[#This Row],[Date]],"yyyy")</f>
        <v>2018</v>
      </c>
      <c r="D573" s="2" t="s">
        <v>257</v>
      </c>
      <c r="E573" s="2" t="s">
        <v>34</v>
      </c>
      <c r="F573" s="2" t="s">
        <v>14</v>
      </c>
      <c r="G573">
        <v>124</v>
      </c>
      <c r="H573" s="2" t="str">
        <f>VLOOKUP(SupplierQuality[[#This Row],[MaterialID]],Table4[#All],2,0)</f>
        <v>Drives</v>
      </c>
      <c r="I573">
        <v>2</v>
      </c>
      <c r="J573" s="2" t="str">
        <f>_xlfn.XLOOKUP(SupplierQuality[[#This Row],[Defect Type ID]],Table5[ID],Table5[Defect Type],"Not found",0)</f>
        <v>Rejected</v>
      </c>
      <c r="K573">
        <v>45</v>
      </c>
      <c r="L573" s="2" t="str">
        <f>_xlfn.XLOOKUP(SupplierQuality[[#This Row],[DefectID]],Table2[ID],Table2[Defect],"Not found",0)</f>
        <v>Short Walls</v>
      </c>
      <c r="M573" s="3">
        <v>127432</v>
      </c>
      <c r="N573" s="3">
        <v>1881</v>
      </c>
      <c r="O573" s="6">
        <f>SupplierQuality[[#This Row],[Total Downtime Minutes]]/60</f>
        <v>31.35</v>
      </c>
      <c r="P573" s="4">
        <v>424</v>
      </c>
      <c r="Q573" s="4">
        <f>SupplierQuality[[#This Row],[Total Defect Qty]]*SupplierQuality[[#This Row],[Unit Price]]</f>
        <v>54031168</v>
      </c>
    </row>
    <row r="574" spans="1:17" x14ac:dyDescent="0.25">
      <c r="A574" s="1">
        <v>43177</v>
      </c>
      <c r="B574" s="5" t="str">
        <f>TEXT(SupplierQuality[[#This Row],[Date]],"mmm")</f>
        <v>Mar</v>
      </c>
      <c r="C574" s="5" t="str">
        <f>TEXT(SupplierQuality[[#This Row],[Date]],"yyyy")</f>
        <v>2018</v>
      </c>
      <c r="D574" s="2" t="s">
        <v>165</v>
      </c>
      <c r="E574" s="2" t="s">
        <v>58</v>
      </c>
      <c r="F574" s="2" t="s">
        <v>14</v>
      </c>
      <c r="G574">
        <v>114</v>
      </c>
      <c r="H574" s="2" t="str">
        <f>VLOOKUP(SupplierQuality[[#This Row],[MaterialID]],Table4[#All],2,0)</f>
        <v>Carton</v>
      </c>
      <c r="I574">
        <v>1</v>
      </c>
      <c r="J574" s="2" t="str">
        <f>_xlfn.XLOOKUP(SupplierQuality[[#This Row],[Defect Type ID]],Table5[ID],Table5[Defect Type],"Not found",0)</f>
        <v>No Impact</v>
      </c>
      <c r="K574">
        <v>81</v>
      </c>
      <c r="L574" s="2" t="str">
        <f>_xlfn.XLOOKUP(SupplierQuality[[#This Row],[DefectID]],Table2[ID],Table2[Defect],"Not found",0)</f>
        <v>Bad Shots</v>
      </c>
      <c r="M574" s="3">
        <v>114576</v>
      </c>
      <c r="N574" s="3">
        <v>1010</v>
      </c>
      <c r="O574" s="6">
        <f>SupplierQuality[[#This Row],[Total Downtime Minutes]]/60</f>
        <v>16.833333333333332</v>
      </c>
      <c r="P574" s="4">
        <v>657</v>
      </c>
      <c r="Q574" s="4">
        <f>SupplierQuality[[#This Row],[Total Defect Qty]]*SupplierQuality[[#This Row],[Unit Price]]</f>
        <v>75276432</v>
      </c>
    </row>
    <row r="575" spans="1:17" x14ac:dyDescent="0.25">
      <c r="A575" s="1">
        <v>43177</v>
      </c>
      <c r="B575" s="5" t="str">
        <f>TEXT(SupplierQuality[[#This Row],[Date]],"mmm")</f>
        <v>Mar</v>
      </c>
      <c r="C575" s="5" t="str">
        <f>TEXT(SupplierQuality[[#This Row],[Date]],"yyyy")</f>
        <v>2018</v>
      </c>
      <c r="D575" s="2" t="s">
        <v>323</v>
      </c>
      <c r="E575" s="2" t="s">
        <v>21</v>
      </c>
      <c r="F575" s="2" t="s">
        <v>14</v>
      </c>
      <c r="G575">
        <v>117</v>
      </c>
      <c r="H575" s="2" t="str">
        <f>VLOOKUP(SupplierQuality[[#This Row],[MaterialID]],Table4[#All],2,0)</f>
        <v>Labels</v>
      </c>
      <c r="I575">
        <v>3</v>
      </c>
      <c r="J575" s="2" t="str">
        <f>_xlfn.XLOOKUP(SupplierQuality[[#This Row],[Defect Type ID]],Table5[ID],Table5[Defect Type],"Not found",0)</f>
        <v>Impact</v>
      </c>
      <c r="K575">
        <v>206</v>
      </c>
      <c r="L575" s="2" t="str">
        <f>_xlfn.XLOOKUP(SupplierQuality[[#This Row],[DefectID]],Table2[ID],Table2[Defect],"Not found",0)</f>
        <v>Codes Wrong</v>
      </c>
      <c r="M575" s="3">
        <v>54279</v>
      </c>
      <c r="N575" s="3">
        <v>2649</v>
      </c>
      <c r="O575" s="6">
        <f>SupplierQuality[[#This Row],[Total Downtime Minutes]]/60</f>
        <v>44.15</v>
      </c>
      <c r="P575" s="4">
        <v>572</v>
      </c>
      <c r="Q575" s="4">
        <f>SupplierQuality[[#This Row],[Total Defect Qty]]*SupplierQuality[[#This Row],[Unit Price]]</f>
        <v>31047588</v>
      </c>
    </row>
    <row r="576" spans="1:17" x14ac:dyDescent="0.25">
      <c r="A576" s="1">
        <v>43177</v>
      </c>
      <c r="B576" s="5" t="str">
        <f>TEXT(SupplierQuality[[#This Row],[Date]],"mmm")</f>
        <v>Mar</v>
      </c>
      <c r="C576" s="5" t="str">
        <f>TEXT(SupplierQuality[[#This Row],[Date]],"yyyy")</f>
        <v>2018</v>
      </c>
      <c r="D576" s="2" t="s">
        <v>109</v>
      </c>
      <c r="E576" s="2" t="s">
        <v>32</v>
      </c>
      <c r="F576" s="2" t="s">
        <v>691</v>
      </c>
      <c r="G576">
        <v>126</v>
      </c>
      <c r="H576" s="2" t="str">
        <f>VLOOKUP(SupplierQuality[[#This Row],[MaterialID]],Table4[#All],2,0)</f>
        <v>Motors</v>
      </c>
      <c r="I576">
        <v>1</v>
      </c>
      <c r="J576" s="2" t="str">
        <f>_xlfn.XLOOKUP(SupplierQuality[[#This Row],[Defect Type ID]],Table5[ID],Table5[Defect Type],"Not found",0)</f>
        <v>No Impact</v>
      </c>
      <c r="K576">
        <v>157</v>
      </c>
      <c r="L576" s="2" t="str">
        <f>_xlfn.XLOOKUP(SupplierQuality[[#This Row],[DefectID]],Table2[ID],Table2[Defect],"Not found",0)</f>
        <v>Liner Misalignment</v>
      </c>
      <c r="M576" s="3">
        <v>26379</v>
      </c>
      <c r="N576" s="3">
        <v>2120</v>
      </c>
      <c r="O576" s="6">
        <f>SupplierQuality[[#This Row],[Total Downtime Minutes]]/60</f>
        <v>35.333333333333336</v>
      </c>
      <c r="P576" s="4">
        <v>476</v>
      </c>
      <c r="Q576" s="4">
        <f>SupplierQuality[[#This Row],[Total Defect Qty]]*SupplierQuality[[#This Row],[Unit Price]]</f>
        <v>12556404</v>
      </c>
    </row>
    <row r="577" spans="1:17" x14ac:dyDescent="0.25">
      <c r="A577" s="1">
        <v>43178</v>
      </c>
      <c r="B577" s="5" t="str">
        <f>TEXT(SupplierQuality[[#This Row],[Date]],"mmm")</f>
        <v>Mar</v>
      </c>
      <c r="C577" s="5" t="str">
        <f>TEXT(SupplierQuality[[#This Row],[Date]],"yyyy")</f>
        <v>2018</v>
      </c>
      <c r="D577" s="2" t="s">
        <v>293</v>
      </c>
      <c r="E577" s="2" t="s">
        <v>64</v>
      </c>
      <c r="F577" s="2" t="s">
        <v>24</v>
      </c>
      <c r="G577">
        <v>131</v>
      </c>
      <c r="H577" s="2" t="str">
        <f>VLOOKUP(SupplierQuality[[#This Row],[MaterialID]],Table4[#All],2,0)</f>
        <v>Valves</v>
      </c>
      <c r="I577">
        <v>1</v>
      </c>
      <c r="J577" s="2" t="str">
        <f>_xlfn.XLOOKUP(SupplierQuality[[#This Row],[Defect Type ID]],Table5[ID],Table5[Defect Type],"Not found",0)</f>
        <v>No Impact</v>
      </c>
      <c r="K577">
        <v>184</v>
      </c>
      <c r="L577" s="2" t="str">
        <f>_xlfn.XLOOKUP(SupplierQuality[[#This Row],[DefectID]],Table2[ID],Table2[Defect],"Not found",0)</f>
        <v>Leaking Packaging</v>
      </c>
      <c r="M577" s="3">
        <v>965530</v>
      </c>
      <c r="N577" s="3">
        <v>2624</v>
      </c>
      <c r="O577" s="6">
        <f>SupplierQuality[[#This Row],[Total Downtime Minutes]]/60</f>
        <v>43.733333333333334</v>
      </c>
      <c r="P577" s="4">
        <v>610</v>
      </c>
      <c r="Q577" s="4">
        <f>SupplierQuality[[#This Row],[Total Defect Qty]]*SupplierQuality[[#This Row],[Unit Price]]</f>
        <v>588973300</v>
      </c>
    </row>
    <row r="578" spans="1:17" x14ac:dyDescent="0.25">
      <c r="A578" s="1">
        <v>43178</v>
      </c>
      <c r="B578" s="5" t="str">
        <f>TEXT(SupplierQuality[[#This Row],[Date]],"mmm")</f>
        <v>Mar</v>
      </c>
      <c r="C578" s="5" t="str">
        <f>TEXT(SupplierQuality[[#This Row],[Date]],"yyyy")</f>
        <v>2018</v>
      </c>
      <c r="D578" s="2" t="s">
        <v>120</v>
      </c>
      <c r="E578" s="2" t="s">
        <v>38</v>
      </c>
      <c r="F578" s="2" t="s">
        <v>14</v>
      </c>
      <c r="G578">
        <v>127</v>
      </c>
      <c r="H578" s="2" t="str">
        <f>VLOOKUP(SupplierQuality[[#This Row],[MaterialID]],Table4[#All],2,0)</f>
        <v>Crates</v>
      </c>
      <c r="I578">
        <v>1</v>
      </c>
      <c r="J578" s="2" t="str">
        <f>_xlfn.XLOOKUP(SupplierQuality[[#This Row],[Defect Type ID]],Table5[ID],Table5[Defect Type],"Not found",0)</f>
        <v>No Impact</v>
      </c>
      <c r="K578">
        <v>82</v>
      </c>
      <c r="L578" s="2" t="str">
        <f>_xlfn.XLOOKUP(SupplierQuality[[#This Row],[DefectID]],Table2[ID],Table2[Defect],"Not found",0)</f>
        <v>Mixed Parts</v>
      </c>
      <c r="M578" s="3">
        <v>920097</v>
      </c>
      <c r="N578" s="3">
        <v>2434</v>
      </c>
      <c r="O578" s="6">
        <f>SupplierQuality[[#This Row],[Total Downtime Minutes]]/60</f>
        <v>40.56666666666667</v>
      </c>
      <c r="P578" s="4">
        <v>327</v>
      </c>
      <c r="Q578" s="4">
        <f>SupplierQuality[[#This Row],[Total Defect Qty]]*SupplierQuality[[#This Row],[Unit Price]]</f>
        <v>300871719</v>
      </c>
    </row>
    <row r="579" spans="1:17" x14ac:dyDescent="0.25">
      <c r="A579" s="1">
        <v>43178</v>
      </c>
      <c r="B579" s="5" t="str">
        <f>TEXT(SupplierQuality[[#This Row],[Date]],"mmm")</f>
        <v>Mar</v>
      </c>
      <c r="C579" s="5" t="str">
        <f>TEXT(SupplierQuality[[#This Row],[Date]],"yyyy")</f>
        <v>2018</v>
      </c>
      <c r="D579" s="2" t="s">
        <v>359</v>
      </c>
      <c r="E579" s="2" t="s">
        <v>30</v>
      </c>
      <c r="F579" s="2" t="s">
        <v>42</v>
      </c>
      <c r="G579">
        <v>120</v>
      </c>
      <c r="H579" s="2" t="str">
        <f>VLOOKUP(SupplierQuality[[#This Row],[MaterialID]],Table4[#All],2,0)</f>
        <v>Film</v>
      </c>
      <c r="I579">
        <v>3</v>
      </c>
      <c r="J579" s="2" t="str">
        <f>_xlfn.XLOOKUP(SupplierQuality[[#This Row],[Defect Type ID]],Table5[ID],Table5[Defect Type],"Not found",0)</f>
        <v>Impact</v>
      </c>
      <c r="K579">
        <v>253</v>
      </c>
      <c r="L579" s="2" t="str">
        <f>_xlfn.XLOOKUP(SupplierQuality[[#This Row],[DefectID]],Table2[ID],Table2[Defect],"Not found",0)</f>
        <v>Warped  Sheets</v>
      </c>
      <c r="M579" s="3">
        <v>888793</v>
      </c>
      <c r="N579" s="3">
        <v>2869</v>
      </c>
      <c r="O579" s="6">
        <f>SupplierQuality[[#This Row],[Total Downtime Minutes]]/60</f>
        <v>47.81666666666667</v>
      </c>
      <c r="P579" s="4">
        <v>627</v>
      </c>
      <c r="Q579" s="4">
        <f>SupplierQuality[[#This Row],[Total Defect Qty]]*SupplierQuality[[#This Row],[Unit Price]]</f>
        <v>557273211</v>
      </c>
    </row>
    <row r="580" spans="1:17" x14ac:dyDescent="0.25">
      <c r="A580" s="1">
        <v>43178</v>
      </c>
      <c r="B580" s="5" t="str">
        <f>TEXT(SupplierQuality[[#This Row],[Date]],"mmm")</f>
        <v>Mar</v>
      </c>
      <c r="C580" s="5" t="str">
        <f>TEXT(SupplierQuality[[#This Row],[Date]],"yyyy")</f>
        <v>2018</v>
      </c>
      <c r="D580" s="2" t="s">
        <v>149</v>
      </c>
      <c r="E580" s="2" t="s">
        <v>98</v>
      </c>
      <c r="F580" s="2" t="s">
        <v>75</v>
      </c>
      <c r="G580">
        <v>114</v>
      </c>
      <c r="H580" s="2" t="str">
        <f>VLOOKUP(SupplierQuality[[#This Row],[MaterialID]],Table4[#All],2,0)</f>
        <v>Carton</v>
      </c>
      <c r="I580">
        <v>2</v>
      </c>
      <c r="J580" s="2" t="str">
        <f>_xlfn.XLOOKUP(SupplierQuality[[#This Row],[Defect Type ID]],Table5[ID],Table5[Defect Type],"Not found",0)</f>
        <v>Rejected</v>
      </c>
      <c r="K580">
        <v>193</v>
      </c>
      <c r="L580" s="2" t="str">
        <f>_xlfn.XLOOKUP(SupplierQuality[[#This Row],[DefectID]],Table2[ID],Table2[Defect],"Not found",0)</f>
        <v>Loose Fit</v>
      </c>
      <c r="M580" s="3">
        <v>864664</v>
      </c>
      <c r="N580" s="3">
        <v>525</v>
      </c>
      <c r="O580" s="6">
        <f>SupplierQuality[[#This Row],[Total Downtime Minutes]]/60</f>
        <v>8.75</v>
      </c>
      <c r="P580" s="4">
        <v>330</v>
      </c>
      <c r="Q580" s="4">
        <f>SupplierQuality[[#This Row],[Total Defect Qty]]*SupplierQuality[[#This Row],[Unit Price]]</f>
        <v>285339120</v>
      </c>
    </row>
    <row r="581" spans="1:17" x14ac:dyDescent="0.25">
      <c r="A581" s="1">
        <v>43178</v>
      </c>
      <c r="B581" s="5" t="str">
        <f>TEXT(SupplierQuality[[#This Row],[Date]],"mmm")</f>
        <v>Mar</v>
      </c>
      <c r="C581" s="5" t="str">
        <f>TEXT(SupplierQuality[[#This Row],[Date]],"yyyy")</f>
        <v>2018</v>
      </c>
      <c r="D581" s="2" t="s">
        <v>234</v>
      </c>
      <c r="E581" s="2" t="s">
        <v>84</v>
      </c>
      <c r="F581" s="2" t="s">
        <v>17</v>
      </c>
      <c r="G581">
        <v>132</v>
      </c>
      <c r="H581" s="2" t="str">
        <f>VLOOKUP(SupplierQuality[[#This Row],[MaterialID]],Table4[#All],2,0)</f>
        <v>Printed Materials</v>
      </c>
      <c r="I581">
        <v>2</v>
      </c>
      <c r="J581" s="2" t="str">
        <f>_xlfn.XLOOKUP(SupplierQuality[[#This Row],[Defect Type ID]],Table5[ID],Table5[Defect Type],"Not found",0)</f>
        <v>Rejected</v>
      </c>
      <c r="K581">
        <v>263</v>
      </c>
      <c r="L581" s="2" t="str">
        <f>_xlfn.XLOOKUP(SupplierQuality[[#This Row],[DefectID]],Table2[ID],Table2[Defect],"Not found",0)</f>
        <v>Packaging Wrong</v>
      </c>
      <c r="M581" s="3">
        <v>664766</v>
      </c>
      <c r="N581" s="3">
        <v>1440</v>
      </c>
      <c r="O581" s="6">
        <f>SupplierQuality[[#This Row],[Total Downtime Minutes]]/60</f>
        <v>24</v>
      </c>
      <c r="P581" s="4">
        <v>331</v>
      </c>
      <c r="Q581" s="4">
        <f>SupplierQuality[[#This Row],[Total Defect Qty]]*SupplierQuality[[#This Row],[Unit Price]]</f>
        <v>220037546</v>
      </c>
    </row>
    <row r="582" spans="1:17" x14ac:dyDescent="0.25">
      <c r="A582" s="1">
        <v>43178</v>
      </c>
      <c r="B582" s="5" t="str">
        <f>TEXT(SupplierQuality[[#This Row],[Date]],"mmm")</f>
        <v>Mar</v>
      </c>
      <c r="C582" s="5" t="str">
        <f>TEXT(SupplierQuality[[#This Row],[Date]],"yyyy")</f>
        <v>2018</v>
      </c>
      <c r="D582" s="2" t="s">
        <v>51</v>
      </c>
      <c r="E582" s="2" t="s">
        <v>21</v>
      </c>
      <c r="F582" s="2" t="s">
        <v>24</v>
      </c>
      <c r="G582">
        <v>117</v>
      </c>
      <c r="H582" s="2" t="str">
        <f>VLOOKUP(SupplierQuality[[#This Row],[MaterialID]],Table4[#All],2,0)</f>
        <v>Labels</v>
      </c>
      <c r="I582">
        <v>1</v>
      </c>
      <c r="J582" s="2" t="str">
        <f>_xlfn.XLOOKUP(SupplierQuality[[#This Row],[Defect Type ID]],Table5[ID],Table5[Defect Type],"Not found",0)</f>
        <v>No Impact</v>
      </c>
      <c r="K582">
        <v>148</v>
      </c>
      <c r="L582" s="2" t="str">
        <f>_xlfn.XLOOKUP(SupplierQuality[[#This Row],[DefectID]],Table2[ID],Table2[Defect],"Not found",0)</f>
        <v>Dents</v>
      </c>
      <c r="M582" s="3">
        <v>589433</v>
      </c>
      <c r="N582" s="3">
        <v>3620</v>
      </c>
      <c r="O582" s="6">
        <f>SupplierQuality[[#This Row],[Total Downtime Minutes]]/60</f>
        <v>60.333333333333336</v>
      </c>
      <c r="P582" s="4">
        <v>509</v>
      </c>
      <c r="Q582" s="4">
        <f>SupplierQuality[[#This Row],[Total Defect Qty]]*SupplierQuality[[#This Row],[Unit Price]]</f>
        <v>300021397</v>
      </c>
    </row>
    <row r="583" spans="1:17" x14ac:dyDescent="0.25">
      <c r="A583" s="1">
        <v>43178</v>
      </c>
      <c r="B583" s="5" t="str">
        <f>TEXT(SupplierQuality[[#This Row],[Date]],"mmm")</f>
        <v>Mar</v>
      </c>
      <c r="C583" s="5" t="str">
        <f>TEXT(SupplierQuality[[#This Row],[Date]],"yyyy")</f>
        <v>2018</v>
      </c>
      <c r="D583" s="2" t="s">
        <v>136</v>
      </c>
      <c r="E583" s="2" t="s">
        <v>41</v>
      </c>
      <c r="F583" s="2" t="s">
        <v>42</v>
      </c>
      <c r="G583">
        <v>124</v>
      </c>
      <c r="H583" s="2" t="str">
        <f>VLOOKUP(SupplierQuality[[#This Row],[MaterialID]],Table4[#All],2,0)</f>
        <v>Drives</v>
      </c>
      <c r="I583">
        <v>2</v>
      </c>
      <c r="J583" s="2" t="str">
        <f>_xlfn.XLOOKUP(SupplierQuality[[#This Row],[Defect Type ID]],Table5[ID],Table5[Defect Type],"Not found",0)</f>
        <v>Rejected</v>
      </c>
      <c r="K583">
        <v>101</v>
      </c>
      <c r="L583" s="2" t="str">
        <f>_xlfn.XLOOKUP(SupplierQuality[[#This Row],[DefectID]],Table2[ID],Table2[Defect],"Not found",0)</f>
        <v>No Print</v>
      </c>
      <c r="M583" s="3">
        <v>580848</v>
      </c>
      <c r="N583" s="3">
        <v>3503</v>
      </c>
      <c r="O583" s="6">
        <f>SupplierQuality[[#This Row],[Total Downtime Minutes]]/60</f>
        <v>58.383333333333333</v>
      </c>
      <c r="P583" s="4">
        <v>546</v>
      </c>
      <c r="Q583" s="4">
        <f>SupplierQuality[[#This Row],[Total Defect Qty]]*SupplierQuality[[#This Row],[Unit Price]]</f>
        <v>317143008</v>
      </c>
    </row>
    <row r="584" spans="1:17" x14ac:dyDescent="0.25">
      <c r="A584" s="1">
        <v>43178</v>
      </c>
      <c r="B584" s="5" t="str">
        <f>TEXT(SupplierQuality[[#This Row],[Date]],"mmm")</f>
        <v>Mar</v>
      </c>
      <c r="C584" s="5" t="str">
        <f>TEXT(SupplierQuality[[#This Row],[Date]],"yyyy")</f>
        <v>2018</v>
      </c>
      <c r="D584" s="2" t="s">
        <v>54</v>
      </c>
      <c r="E584" s="2" t="s">
        <v>119</v>
      </c>
      <c r="F584" s="2" t="s">
        <v>14</v>
      </c>
      <c r="G584">
        <v>127</v>
      </c>
      <c r="H584" s="2" t="str">
        <f>VLOOKUP(SupplierQuality[[#This Row],[MaterialID]],Table4[#All],2,0)</f>
        <v>Crates</v>
      </c>
      <c r="I584">
        <v>1</v>
      </c>
      <c r="J584" s="2" t="str">
        <f>_xlfn.XLOOKUP(SupplierQuality[[#This Row],[Defect Type ID]],Table5[ID],Table5[Defect Type],"Not found",0)</f>
        <v>No Impact</v>
      </c>
      <c r="K584">
        <v>54</v>
      </c>
      <c r="L584" s="2" t="str">
        <f>_xlfn.XLOOKUP(SupplierQuality[[#This Row],[DefectID]],Table2[ID],Table2[Defect],"Not found",0)</f>
        <v>Sealed Together Internally</v>
      </c>
      <c r="M584" s="3">
        <v>559023</v>
      </c>
      <c r="N584" s="3">
        <v>2150</v>
      </c>
      <c r="O584" s="6">
        <f>SupplierQuality[[#This Row],[Total Downtime Minutes]]/60</f>
        <v>35.833333333333336</v>
      </c>
      <c r="P584" s="4">
        <v>464</v>
      </c>
      <c r="Q584" s="4">
        <f>SupplierQuality[[#This Row],[Total Defect Qty]]*SupplierQuality[[#This Row],[Unit Price]]</f>
        <v>259386672</v>
      </c>
    </row>
    <row r="585" spans="1:17" x14ac:dyDescent="0.25">
      <c r="A585" s="1">
        <v>43178</v>
      </c>
      <c r="B585" s="5" t="str">
        <f>TEXT(SupplierQuality[[#This Row],[Date]],"mmm")</f>
        <v>Mar</v>
      </c>
      <c r="C585" s="5" t="str">
        <f>TEXT(SupplierQuality[[#This Row],[Date]],"yyyy")</f>
        <v>2018</v>
      </c>
      <c r="D585" s="2" t="s">
        <v>77</v>
      </c>
      <c r="E585" s="2" t="s">
        <v>119</v>
      </c>
      <c r="F585" s="2" t="s">
        <v>42</v>
      </c>
      <c r="G585">
        <v>113</v>
      </c>
      <c r="H585" s="2" t="str">
        <f>VLOOKUP(SupplierQuality[[#This Row],[MaterialID]],Table4[#All],2,0)</f>
        <v>Raw Materials</v>
      </c>
      <c r="I585">
        <v>3</v>
      </c>
      <c r="J585" s="2" t="str">
        <f>_xlfn.XLOOKUP(SupplierQuality[[#This Row],[Defect Type ID]],Table5[ID],Table5[Defect Type],"Not found",0)</f>
        <v>Impact</v>
      </c>
      <c r="K585">
        <v>236</v>
      </c>
      <c r="L585" s="2" t="str">
        <f>_xlfn.XLOOKUP(SupplierQuality[[#This Row],[DefectID]],Table2[ID],Table2[Defect],"Not found",0)</f>
        <v>Cuts</v>
      </c>
      <c r="M585" s="3">
        <v>551320</v>
      </c>
      <c r="N585" s="3">
        <v>4352</v>
      </c>
      <c r="O585" s="6">
        <f>SupplierQuality[[#This Row],[Total Downtime Minutes]]/60</f>
        <v>72.533333333333331</v>
      </c>
      <c r="P585" s="4">
        <v>606</v>
      </c>
      <c r="Q585" s="4">
        <f>SupplierQuality[[#This Row],[Total Defect Qty]]*SupplierQuality[[#This Row],[Unit Price]]</f>
        <v>334099920</v>
      </c>
    </row>
    <row r="586" spans="1:17" x14ac:dyDescent="0.25">
      <c r="A586" s="1">
        <v>43178</v>
      </c>
      <c r="B586" s="5" t="str">
        <f>TEXT(SupplierQuality[[#This Row],[Date]],"mmm")</f>
        <v>Mar</v>
      </c>
      <c r="C586" s="5" t="str">
        <f>TEXT(SupplierQuality[[#This Row],[Date]],"yyyy")</f>
        <v>2018</v>
      </c>
      <c r="D586" s="2" t="s">
        <v>264</v>
      </c>
      <c r="E586" s="2" t="s">
        <v>19</v>
      </c>
      <c r="F586" s="2" t="s">
        <v>17</v>
      </c>
      <c r="G586">
        <v>121</v>
      </c>
      <c r="H586" s="2" t="str">
        <f>VLOOKUP(SupplierQuality[[#This Row],[MaterialID]],Table4[#All],2,0)</f>
        <v>Composites</v>
      </c>
      <c r="I586">
        <v>3</v>
      </c>
      <c r="J586" s="2" t="str">
        <f>_xlfn.XLOOKUP(SupplierQuality[[#This Row],[Defect Type ID]],Table5[ID],Table5[Defect Type],"Not found",0)</f>
        <v>Impact</v>
      </c>
      <c r="K586">
        <v>188</v>
      </c>
      <c r="L586" s="2" t="str">
        <f>_xlfn.XLOOKUP(SupplierQuality[[#This Row],[DefectID]],Table2[ID],Table2[Defect],"Not found",0)</f>
        <v>Wrong Flaps</v>
      </c>
      <c r="M586" s="3">
        <v>304664</v>
      </c>
      <c r="N586" s="3">
        <v>4815</v>
      </c>
      <c r="O586" s="6">
        <f>SupplierQuality[[#This Row],[Total Downtime Minutes]]/60</f>
        <v>80.25</v>
      </c>
      <c r="P586" s="4">
        <v>543</v>
      </c>
      <c r="Q586" s="4">
        <f>SupplierQuality[[#This Row],[Total Defect Qty]]*SupplierQuality[[#This Row],[Unit Price]]</f>
        <v>165432552</v>
      </c>
    </row>
    <row r="587" spans="1:17" x14ac:dyDescent="0.25">
      <c r="A587" s="1">
        <v>43178</v>
      </c>
      <c r="B587" s="5" t="str">
        <f>TEXT(SupplierQuality[[#This Row],[Date]],"mmm")</f>
        <v>Mar</v>
      </c>
      <c r="C587" s="5" t="str">
        <f>TEXT(SupplierQuality[[#This Row],[Date]],"yyyy")</f>
        <v>2018</v>
      </c>
      <c r="D587" s="2" t="s">
        <v>145</v>
      </c>
      <c r="E587" s="2" t="s">
        <v>36</v>
      </c>
      <c r="F587" s="2" t="s">
        <v>14</v>
      </c>
      <c r="G587">
        <v>122</v>
      </c>
      <c r="H587" s="2" t="str">
        <f>VLOOKUP(SupplierQuality[[#This Row],[MaterialID]],Table4[#All],2,0)</f>
        <v>Electrolytes</v>
      </c>
      <c r="I587">
        <v>3</v>
      </c>
      <c r="J587" s="2" t="str">
        <f>_xlfn.XLOOKUP(SupplierQuality[[#This Row],[Defect Type ID]],Table5[ID],Table5[Defect Type],"Not found",0)</f>
        <v>Impact</v>
      </c>
      <c r="K587">
        <v>159</v>
      </c>
      <c r="L587" s="2" t="str">
        <f>_xlfn.XLOOKUP(SupplierQuality[[#This Row],[DefectID]],Table2[ID],Table2[Defect],"Not found",0)</f>
        <v>No Insert</v>
      </c>
      <c r="M587" s="3">
        <v>50540</v>
      </c>
      <c r="N587" s="3">
        <v>908</v>
      </c>
      <c r="O587" s="6">
        <f>SupplierQuality[[#This Row],[Total Downtime Minutes]]/60</f>
        <v>15.133333333333333</v>
      </c>
      <c r="P587" s="4">
        <v>606</v>
      </c>
      <c r="Q587" s="4">
        <f>SupplierQuality[[#This Row],[Total Defect Qty]]*SupplierQuality[[#This Row],[Unit Price]]</f>
        <v>30627240</v>
      </c>
    </row>
    <row r="588" spans="1:17" x14ac:dyDescent="0.25">
      <c r="A588" s="1">
        <v>43179</v>
      </c>
      <c r="B588" s="5" t="str">
        <f>TEXT(SupplierQuality[[#This Row],[Date]],"mmm")</f>
        <v>Mar</v>
      </c>
      <c r="C588" s="5" t="str">
        <f>TEXT(SupplierQuality[[#This Row],[Date]],"yyyy")</f>
        <v>2018</v>
      </c>
      <c r="D588" s="2" t="s">
        <v>63</v>
      </c>
      <c r="E588" s="2" t="s">
        <v>32</v>
      </c>
      <c r="F588" s="2" t="s">
        <v>14</v>
      </c>
      <c r="G588">
        <v>122</v>
      </c>
      <c r="H588" s="2" t="str">
        <f>VLOOKUP(SupplierQuality[[#This Row],[MaterialID]],Table4[#All],2,0)</f>
        <v>Electrolytes</v>
      </c>
      <c r="I588">
        <v>2</v>
      </c>
      <c r="J588" s="2" t="str">
        <f>_xlfn.XLOOKUP(SupplierQuality[[#This Row],[Defect Type ID]],Table5[ID],Table5[Defect Type],"Not found",0)</f>
        <v>Rejected</v>
      </c>
      <c r="K588">
        <v>57</v>
      </c>
      <c r="L588" s="2" t="str">
        <f>_xlfn.XLOOKUP(SupplierQuality[[#This Row],[DefectID]],Table2[ID],Table2[Defect],"Not found",0)</f>
        <v>Incorrect Labeling</v>
      </c>
      <c r="M588" s="3">
        <v>993057</v>
      </c>
      <c r="N588" s="3">
        <v>1551</v>
      </c>
      <c r="O588" s="6">
        <f>SupplierQuality[[#This Row],[Total Downtime Minutes]]/60</f>
        <v>25.85</v>
      </c>
      <c r="P588" s="4">
        <v>565</v>
      </c>
      <c r="Q588" s="4">
        <f>SupplierQuality[[#This Row],[Total Defect Qty]]*SupplierQuality[[#This Row],[Unit Price]]</f>
        <v>561077205</v>
      </c>
    </row>
    <row r="589" spans="1:17" x14ac:dyDescent="0.25">
      <c r="A589" s="1">
        <v>43179</v>
      </c>
      <c r="B589" s="5" t="str">
        <f>TEXT(SupplierQuality[[#This Row],[Date]],"mmm")</f>
        <v>Mar</v>
      </c>
      <c r="C589" s="5" t="str">
        <f>TEXT(SupplierQuality[[#This Row],[Date]],"yyyy")</f>
        <v>2018</v>
      </c>
      <c r="D589" s="2" t="s">
        <v>81</v>
      </c>
      <c r="E589" s="2" t="s">
        <v>19</v>
      </c>
      <c r="F589" s="2" t="s">
        <v>14</v>
      </c>
      <c r="G589">
        <v>112</v>
      </c>
      <c r="H589" s="2" t="str">
        <f>VLOOKUP(SupplierQuality[[#This Row],[MaterialID]],Table4[#All],2,0)</f>
        <v>Glass</v>
      </c>
      <c r="I589">
        <v>3</v>
      </c>
      <c r="J589" s="2" t="str">
        <f>_xlfn.XLOOKUP(SupplierQuality[[#This Row],[Defect Type ID]],Table5[ID],Table5[Defect Type],"Not found",0)</f>
        <v>Impact</v>
      </c>
      <c r="K589">
        <v>187</v>
      </c>
      <c r="L589" s="2" t="str">
        <f>_xlfn.XLOOKUP(SupplierQuality[[#This Row],[DefectID]],Table2[ID],Table2[Defect],"Not found",0)</f>
        <v>Bad Fasteners</v>
      </c>
      <c r="M589" s="3">
        <v>816290</v>
      </c>
      <c r="N589" s="3">
        <v>1930</v>
      </c>
      <c r="O589" s="6">
        <f>SupplierQuality[[#This Row],[Total Downtime Minutes]]/60</f>
        <v>32.166666666666664</v>
      </c>
      <c r="P589" s="4">
        <v>430</v>
      </c>
      <c r="Q589" s="4">
        <f>SupplierQuality[[#This Row],[Total Defect Qty]]*SupplierQuality[[#This Row],[Unit Price]]</f>
        <v>351004700</v>
      </c>
    </row>
    <row r="590" spans="1:17" x14ac:dyDescent="0.25">
      <c r="A590" s="1">
        <v>43179</v>
      </c>
      <c r="B590" s="5" t="str">
        <f>TEXT(SupplierQuality[[#This Row],[Date]],"mmm")</f>
        <v>Mar</v>
      </c>
      <c r="C590" s="5" t="str">
        <f>TEXT(SupplierQuality[[#This Row],[Date]],"yyyy")</f>
        <v>2018</v>
      </c>
      <c r="D590" s="2" t="s">
        <v>83</v>
      </c>
      <c r="E590" s="2" t="s">
        <v>62</v>
      </c>
      <c r="F590" s="2" t="s">
        <v>17</v>
      </c>
      <c r="G590">
        <v>115</v>
      </c>
      <c r="H590" s="2" t="str">
        <f>VLOOKUP(SupplierQuality[[#This Row],[MaterialID]],Table4[#All],2,0)</f>
        <v>Controllers</v>
      </c>
      <c r="I590">
        <v>1</v>
      </c>
      <c r="J590" s="2" t="str">
        <f>_xlfn.XLOOKUP(SupplierQuality[[#This Row],[Defect Type ID]],Table5[ID],Table5[Defect Type],"Not found",0)</f>
        <v>No Impact</v>
      </c>
      <c r="K590">
        <v>198</v>
      </c>
      <c r="L590" s="2" t="str">
        <f>_xlfn.XLOOKUP(SupplierQuality[[#This Row],[DefectID]],Table2[ID],Table2[Defect],"Not found",0)</f>
        <v>Missing Components</v>
      </c>
      <c r="M590" s="3">
        <v>782883</v>
      </c>
      <c r="N590" s="3">
        <v>3530</v>
      </c>
      <c r="O590" s="6">
        <f>SupplierQuality[[#This Row],[Total Downtime Minutes]]/60</f>
        <v>58.833333333333336</v>
      </c>
      <c r="P590" s="4">
        <v>536</v>
      </c>
      <c r="Q590" s="4">
        <f>SupplierQuality[[#This Row],[Total Defect Qty]]*SupplierQuality[[#This Row],[Unit Price]]</f>
        <v>419625288</v>
      </c>
    </row>
    <row r="591" spans="1:17" x14ac:dyDescent="0.25">
      <c r="A591" s="1">
        <v>43179</v>
      </c>
      <c r="B591" s="5" t="str">
        <f>TEXT(SupplierQuality[[#This Row],[Date]],"mmm")</f>
        <v>Mar</v>
      </c>
      <c r="C591" s="5" t="str">
        <f>TEXT(SupplierQuality[[#This Row],[Date]],"yyyy")</f>
        <v>2018</v>
      </c>
      <c r="D591" s="2" t="s">
        <v>288</v>
      </c>
      <c r="E591" s="2" t="s">
        <v>23</v>
      </c>
      <c r="F591" s="2" t="s">
        <v>14</v>
      </c>
      <c r="G591">
        <v>131</v>
      </c>
      <c r="H591" s="2" t="str">
        <f>VLOOKUP(SupplierQuality[[#This Row],[MaterialID]],Table4[#All],2,0)</f>
        <v>Valves</v>
      </c>
      <c r="I591">
        <v>3</v>
      </c>
      <c r="J591" s="2" t="str">
        <f>_xlfn.XLOOKUP(SupplierQuality[[#This Row],[Defect Type ID]],Table5[ID],Table5[Defect Type],"Not found",0)</f>
        <v>Impact</v>
      </c>
      <c r="K591">
        <v>224</v>
      </c>
      <c r="L591" s="2" t="str">
        <f>_xlfn.XLOOKUP(SupplierQuality[[#This Row],[DefectID]],Table2[ID],Table2[Defect],"Not found",0)</f>
        <v>Excessive Glue</v>
      </c>
      <c r="M591" s="3">
        <v>672306</v>
      </c>
      <c r="N591" s="3">
        <v>406</v>
      </c>
      <c r="O591" s="6">
        <f>SupplierQuality[[#This Row],[Total Downtime Minutes]]/60</f>
        <v>6.7666666666666666</v>
      </c>
      <c r="P591" s="4">
        <v>579</v>
      </c>
      <c r="Q591" s="4">
        <f>SupplierQuality[[#This Row],[Total Defect Qty]]*SupplierQuality[[#This Row],[Unit Price]]</f>
        <v>389265174</v>
      </c>
    </row>
    <row r="592" spans="1:17" x14ac:dyDescent="0.25">
      <c r="A592" s="1">
        <v>43179</v>
      </c>
      <c r="B592" s="5" t="str">
        <f>TEXT(SupplierQuality[[#This Row],[Date]],"mmm")</f>
        <v>Mar</v>
      </c>
      <c r="C592" s="5" t="str">
        <f>TEXT(SupplierQuality[[#This Row],[Date]],"yyyy")</f>
        <v>2018</v>
      </c>
      <c r="D592" s="2" t="s">
        <v>111</v>
      </c>
      <c r="E592" s="2" t="s">
        <v>47</v>
      </c>
      <c r="F592" s="2" t="s">
        <v>14</v>
      </c>
      <c r="G592">
        <v>117</v>
      </c>
      <c r="H592" s="2" t="str">
        <f>VLOOKUP(SupplierQuality[[#This Row],[MaterialID]],Table4[#All],2,0)</f>
        <v>Labels</v>
      </c>
      <c r="I592">
        <v>3</v>
      </c>
      <c r="J592" s="2" t="str">
        <f>_xlfn.XLOOKUP(SupplierQuality[[#This Row],[Defect Type ID]],Table5[ID],Table5[Defect Type],"Not found",0)</f>
        <v>Impact</v>
      </c>
      <c r="K592">
        <v>86</v>
      </c>
      <c r="L592" s="2" t="str">
        <f>_xlfn.XLOOKUP(SupplierQuality[[#This Row],[DefectID]],Table2[ID],Table2[Defect],"Not found",0)</f>
        <v>Smeared Print</v>
      </c>
      <c r="M592" s="3">
        <v>654746</v>
      </c>
      <c r="N592" s="3">
        <v>966</v>
      </c>
      <c r="O592" s="6">
        <f>SupplierQuality[[#This Row],[Total Downtime Minutes]]/60</f>
        <v>16.100000000000001</v>
      </c>
      <c r="P592" s="4">
        <v>450</v>
      </c>
      <c r="Q592" s="4">
        <f>SupplierQuality[[#This Row],[Total Defect Qty]]*SupplierQuality[[#This Row],[Unit Price]]</f>
        <v>294635700</v>
      </c>
    </row>
    <row r="593" spans="1:17" x14ac:dyDescent="0.25">
      <c r="A593" s="1">
        <v>43179</v>
      </c>
      <c r="B593" s="5" t="str">
        <f>TEXT(SupplierQuality[[#This Row],[Date]],"mmm")</f>
        <v>Mar</v>
      </c>
      <c r="C593" s="5" t="str">
        <f>TEXT(SupplierQuality[[#This Row],[Date]],"yyyy")</f>
        <v>2018</v>
      </c>
      <c r="D593" s="2" t="s">
        <v>261</v>
      </c>
      <c r="E593" s="2" t="s">
        <v>98</v>
      </c>
      <c r="F593" s="2" t="s">
        <v>24</v>
      </c>
      <c r="G593">
        <v>116</v>
      </c>
      <c r="H593" s="2" t="str">
        <f>VLOOKUP(SupplierQuality[[#This Row],[MaterialID]],Table4[#All],2,0)</f>
        <v>Molds</v>
      </c>
      <c r="I593">
        <v>3</v>
      </c>
      <c r="J593" s="2" t="str">
        <f>_xlfn.XLOOKUP(SupplierQuality[[#This Row],[Defect Type ID]],Table5[ID],Table5[Defect Type],"Not found",0)</f>
        <v>Impact</v>
      </c>
      <c r="K593">
        <v>255</v>
      </c>
      <c r="L593" s="2" t="str">
        <f>_xlfn.XLOOKUP(SupplierQuality[[#This Row],[DefectID]],Table2[ID],Table2[Defect],"Not found",0)</f>
        <v>Components Stuck</v>
      </c>
      <c r="M593" s="3">
        <v>368718</v>
      </c>
      <c r="N593" s="3">
        <v>2064</v>
      </c>
      <c r="O593" s="6">
        <f>SupplierQuality[[#This Row],[Total Downtime Minutes]]/60</f>
        <v>34.4</v>
      </c>
      <c r="P593" s="4">
        <v>580</v>
      </c>
      <c r="Q593" s="4">
        <f>SupplierQuality[[#This Row],[Total Defect Qty]]*SupplierQuality[[#This Row],[Unit Price]]</f>
        <v>213856440</v>
      </c>
    </row>
    <row r="594" spans="1:17" x14ac:dyDescent="0.25">
      <c r="A594" s="1">
        <v>43179</v>
      </c>
      <c r="B594" s="5" t="str">
        <f>TEXT(SupplierQuality[[#This Row],[Date]],"mmm")</f>
        <v>Mar</v>
      </c>
      <c r="C594" s="5" t="str">
        <f>TEXT(SupplierQuality[[#This Row],[Date]],"yyyy")</f>
        <v>2018</v>
      </c>
      <c r="D594" s="2" t="s">
        <v>134</v>
      </c>
      <c r="E594" s="2" t="s">
        <v>32</v>
      </c>
      <c r="F594" s="2" t="s">
        <v>75</v>
      </c>
      <c r="G594">
        <v>121</v>
      </c>
      <c r="H594" s="2" t="str">
        <f>VLOOKUP(SupplierQuality[[#This Row],[MaterialID]],Table4[#All],2,0)</f>
        <v>Composites</v>
      </c>
      <c r="I594">
        <v>3</v>
      </c>
      <c r="J594" s="2" t="str">
        <f>_xlfn.XLOOKUP(SupplierQuality[[#This Row],[Defect Type ID]],Table5[ID],Table5[Defect Type],"Not found",0)</f>
        <v>Impact</v>
      </c>
      <c r="K594">
        <v>68</v>
      </c>
      <c r="L594" s="2" t="str">
        <f>_xlfn.XLOOKUP(SupplierQuality[[#This Row],[DefectID]],Table2[ID],Table2[Defect],"Not found",0)</f>
        <v>Bad Parameters</v>
      </c>
      <c r="M594" s="3">
        <v>322226</v>
      </c>
      <c r="N594" s="3">
        <v>3276</v>
      </c>
      <c r="O594" s="6">
        <f>SupplierQuality[[#This Row],[Total Downtime Minutes]]/60</f>
        <v>54.6</v>
      </c>
      <c r="P594" s="4">
        <v>394</v>
      </c>
      <c r="Q594" s="4">
        <f>SupplierQuality[[#This Row],[Total Defect Qty]]*SupplierQuality[[#This Row],[Unit Price]]</f>
        <v>126957044</v>
      </c>
    </row>
    <row r="595" spans="1:17" x14ac:dyDescent="0.25">
      <c r="A595" s="1">
        <v>43179</v>
      </c>
      <c r="B595" s="5" t="str">
        <f>TEXT(SupplierQuality[[#This Row],[Date]],"mmm")</f>
        <v>Mar</v>
      </c>
      <c r="C595" s="5" t="str">
        <f>TEXT(SupplierQuality[[#This Row],[Date]],"yyyy")</f>
        <v>2018</v>
      </c>
      <c r="D595" s="2" t="s">
        <v>317</v>
      </c>
      <c r="E595" s="2" t="s">
        <v>23</v>
      </c>
      <c r="F595" s="2" t="s">
        <v>14</v>
      </c>
      <c r="G595">
        <v>123</v>
      </c>
      <c r="H595" s="2" t="str">
        <f>VLOOKUP(SupplierQuality[[#This Row],[MaterialID]],Table4[#All],2,0)</f>
        <v>Pump</v>
      </c>
      <c r="I595">
        <v>3</v>
      </c>
      <c r="J595" s="2" t="str">
        <f>_xlfn.XLOOKUP(SupplierQuality[[#This Row],[Defect Type ID]],Table5[ID],Table5[Defect Type],"Not found",0)</f>
        <v>Impact</v>
      </c>
      <c r="K595">
        <v>6</v>
      </c>
      <c r="L595" s="2" t="str">
        <f>_xlfn.XLOOKUP(SupplierQuality[[#This Row],[DefectID]],Table2[ID],Table2[Defect],"Not found",0)</f>
        <v>Wrong Ink</v>
      </c>
      <c r="M595" s="3">
        <v>306307</v>
      </c>
      <c r="N595" s="3">
        <v>435</v>
      </c>
      <c r="O595" s="6">
        <f>SupplierQuality[[#This Row],[Total Downtime Minutes]]/60</f>
        <v>7.25</v>
      </c>
      <c r="P595" s="4">
        <v>610</v>
      </c>
      <c r="Q595" s="4">
        <f>SupplierQuality[[#This Row],[Total Defect Qty]]*SupplierQuality[[#This Row],[Unit Price]]</f>
        <v>186847270</v>
      </c>
    </row>
    <row r="596" spans="1:17" x14ac:dyDescent="0.25">
      <c r="A596" s="1">
        <v>43179</v>
      </c>
      <c r="B596" s="5" t="str">
        <f>TEXT(SupplierQuality[[#This Row],[Date]],"mmm")</f>
        <v>Mar</v>
      </c>
      <c r="C596" s="5" t="str">
        <f>TEXT(SupplierQuality[[#This Row],[Date]],"yyyy")</f>
        <v>2018</v>
      </c>
      <c r="D596" s="2" t="s">
        <v>235</v>
      </c>
      <c r="E596" s="2" t="s">
        <v>36</v>
      </c>
      <c r="F596" s="2" t="s">
        <v>75</v>
      </c>
      <c r="G596">
        <v>117</v>
      </c>
      <c r="H596" s="2" t="str">
        <f>VLOOKUP(SupplierQuality[[#This Row],[MaterialID]],Table4[#All],2,0)</f>
        <v>Labels</v>
      </c>
      <c r="I596">
        <v>1</v>
      </c>
      <c r="J596" s="2" t="str">
        <f>_xlfn.XLOOKUP(SupplierQuality[[#This Row],[Defect Type ID]],Table5[ID],Table5[Defect Type],"Not found",0)</f>
        <v>No Impact</v>
      </c>
      <c r="K596">
        <v>240</v>
      </c>
      <c r="L596" s="2" t="str">
        <f>_xlfn.XLOOKUP(SupplierQuality[[#This Row],[DefectID]],Table2[ID],Table2[Defect],"Not found",0)</f>
        <v>Spring damanged</v>
      </c>
      <c r="M596" s="3">
        <v>299814</v>
      </c>
      <c r="N596" s="3">
        <v>1449</v>
      </c>
      <c r="O596" s="6">
        <f>SupplierQuality[[#This Row],[Total Downtime Minutes]]/60</f>
        <v>24.15</v>
      </c>
      <c r="P596" s="4">
        <v>609</v>
      </c>
      <c r="Q596" s="4">
        <f>SupplierQuality[[#This Row],[Total Defect Qty]]*SupplierQuality[[#This Row],[Unit Price]]</f>
        <v>182586726</v>
      </c>
    </row>
    <row r="597" spans="1:17" x14ac:dyDescent="0.25">
      <c r="A597" s="1">
        <v>43179</v>
      </c>
      <c r="B597" s="5" t="str">
        <f>TEXT(SupplierQuality[[#This Row],[Date]],"mmm")</f>
        <v>Mar</v>
      </c>
      <c r="C597" s="5" t="str">
        <f>TEXT(SupplierQuality[[#This Row],[Date]],"yyyy")</f>
        <v>2018</v>
      </c>
      <c r="D597" s="2" t="s">
        <v>101</v>
      </c>
      <c r="E597" s="2" t="s">
        <v>34</v>
      </c>
      <c r="F597" s="2" t="s">
        <v>14</v>
      </c>
      <c r="G597">
        <v>122</v>
      </c>
      <c r="H597" s="2" t="str">
        <f>VLOOKUP(SupplierQuality[[#This Row],[MaterialID]],Table4[#All],2,0)</f>
        <v>Electrolytes</v>
      </c>
      <c r="I597">
        <v>3</v>
      </c>
      <c r="J597" s="2" t="str">
        <f>_xlfn.XLOOKUP(SupplierQuality[[#This Row],[Defect Type ID]],Table5[ID],Table5[Defect Type],"Not found",0)</f>
        <v>Impact</v>
      </c>
      <c r="K597">
        <v>113</v>
      </c>
      <c r="L597" s="2" t="str">
        <f>_xlfn.XLOOKUP(SupplierQuality[[#This Row],[DefectID]],Table2[ID],Table2[Defect],"Not found",0)</f>
        <v>Packaging Integrity</v>
      </c>
      <c r="M597" s="3">
        <v>267449</v>
      </c>
      <c r="N597" s="3">
        <v>2239</v>
      </c>
      <c r="O597" s="6">
        <f>SupplierQuality[[#This Row],[Total Downtime Minutes]]/60</f>
        <v>37.31666666666667</v>
      </c>
      <c r="P597" s="4">
        <v>342</v>
      </c>
      <c r="Q597" s="4">
        <f>SupplierQuality[[#This Row],[Total Defect Qty]]*SupplierQuality[[#This Row],[Unit Price]]</f>
        <v>91467558</v>
      </c>
    </row>
    <row r="598" spans="1:17" x14ac:dyDescent="0.25">
      <c r="A598" s="1">
        <v>43179</v>
      </c>
      <c r="B598" s="5" t="str">
        <f>TEXT(SupplierQuality[[#This Row],[Date]],"mmm")</f>
        <v>Mar</v>
      </c>
      <c r="C598" s="5" t="str">
        <f>TEXT(SupplierQuality[[#This Row],[Date]],"yyyy")</f>
        <v>2018</v>
      </c>
      <c r="D598" s="2" t="s">
        <v>140</v>
      </c>
      <c r="E598" s="2" t="s">
        <v>36</v>
      </c>
      <c r="F598" s="2" t="s">
        <v>14</v>
      </c>
      <c r="G598">
        <v>129</v>
      </c>
      <c r="H598" s="2" t="str">
        <f>VLOOKUP(SupplierQuality[[#This Row],[MaterialID]],Table4[#All],2,0)</f>
        <v>Mechanicals</v>
      </c>
      <c r="I598">
        <v>3</v>
      </c>
      <c r="J598" s="2" t="str">
        <f>_xlfn.XLOOKUP(SupplierQuality[[#This Row],[Defect Type ID]],Table5[ID],Table5[Defect Type],"Not found",0)</f>
        <v>Impact</v>
      </c>
      <c r="K598">
        <v>24</v>
      </c>
      <c r="L598" s="2" t="str">
        <f>_xlfn.XLOOKUP(SupplierQuality[[#This Row],[DefectID]],Table2[ID],Table2[Defect],"Not found",0)</f>
        <v>Not Cleaned</v>
      </c>
      <c r="M598" s="3">
        <v>258911</v>
      </c>
      <c r="N598" s="3">
        <v>2652</v>
      </c>
      <c r="O598" s="6">
        <f>SupplierQuality[[#This Row],[Total Downtime Minutes]]/60</f>
        <v>44.2</v>
      </c>
      <c r="P598" s="4">
        <v>475</v>
      </c>
      <c r="Q598" s="4">
        <f>SupplierQuality[[#This Row],[Total Defect Qty]]*SupplierQuality[[#This Row],[Unit Price]]</f>
        <v>122982725</v>
      </c>
    </row>
    <row r="599" spans="1:17" x14ac:dyDescent="0.25">
      <c r="A599" s="1">
        <v>43179</v>
      </c>
      <c r="B599" s="5" t="str">
        <f>TEXT(SupplierQuality[[#This Row],[Date]],"mmm")</f>
        <v>Mar</v>
      </c>
      <c r="C599" s="5" t="str">
        <f>TEXT(SupplierQuality[[#This Row],[Date]],"yyyy")</f>
        <v>2018</v>
      </c>
      <c r="D599" s="2" t="s">
        <v>307</v>
      </c>
      <c r="E599" s="2" t="s">
        <v>34</v>
      </c>
      <c r="F599" s="2" t="s">
        <v>24</v>
      </c>
      <c r="G599">
        <v>121</v>
      </c>
      <c r="H599" s="2" t="str">
        <f>VLOOKUP(SupplierQuality[[#This Row],[MaterialID]],Table4[#All],2,0)</f>
        <v>Composites</v>
      </c>
      <c r="I599">
        <v>2</v>
      </c>
      <c r="J599" s="2" t="str">
        <f>_xlfn.XLOOKUP(SupplierQuality[[#This Row],[Defect Type ID]],Table5[ID],Table5[Defect Type],"Not found",0)</f>
        <v>Rejected</v>
      </c>
      <c r="K599">
        <v>4</v>
      </c>
      <c r="L599" s="2" t="str">
        <f>_xlfn.XLOOKUP(SupplierQuality[[#This Row],[DefectID]],Table2[ID],Table2[Defect],"Not found",0)</f>
        <v>Warped</v>
      </c>
      <c r="M599" s="3">
        <v>258007</v>
      </c>
      <c r="N599" s="3">
        <v>1337</v>
      </c>
      <c r="O599" s="6">
        <f>SupplierQuality[[#This Row],[Total Downtime Minutes]]/60</f>
        <v>22.283333333333335</v>
      </c>
      <c r="P599" s="4">
        <v>346</v>
      </c>
      <c r="Q599" s="4">
        <f>SupplierQuality[[#This Row],[Total Defect Qty]]*SupplierQuality[[#This Row],[Unit Price]]</f>
        <v>89270422</v>
      </c>
    </row>
    <row r="600" spans="1:17" x14ac:dyDescent="0.25">
      <c r="A600" s="1">
        <v>43179</v>
      </c>
      <c r="B600" s="5" t="str">
        <f>TEXT(SupplierQuality[[#This Row],[Date]],"mmm")</f>
        <v>Mar</v>
      </c>
      <c r="C600" s="5" t="str">
        <f>TEXT(SupplierQuality[[#This Row],[Date]],"yyyy")</f>
        <v>2018</v>
      </c>
      <c r="D600" s="2" t="s">
        <v>29</v>
      </c>
      <c r="E600" s="2" t="s">
        <v>52</v>
      </c>
      <c r="F600" s="2" t="s">
        <v>75</v>
      </c>
      <c r="G600">
        <v>116</v>
      </c>
      <c r="H600" s="2" t="str">
        <f>VLOOKUP(SupplierQuality[[#This Row],[MaterialID]],Table4[#All],2,0)</f>
        <v>Molds</v>
      </c>
      <c r="I600">
        <v>1</v>
      </c>
      <c r="J600" s="2" t="str">
        <f>_xlfn.XLOOKUP(SupplierQuality[[#This Row],[Defect Type ID]],Table5[ID],Table5[Defect Type],"Not found",0)</f>
        <v>No Impact</v>
      </c>
      <c r="K600">
        <v>241</v>
      </c>
      <c r="L600" s="2" t="str">
        <f>_xlfn.XLOOKUP(SupplierQuality[[#This Row],[DefectID]],Table2[ID],Table2[Defect],"Not found",0)</f>
        <v>Water Damage</v>
      </c>
      <c r="M600" s="3">
        <v>191459</v>
      </c>
      <c r="N600" s="3">
        <v>2731</v>
      </c>
      <c r="O600" s="6">
        <f>SupplierQuality[[#This Row],[Total Downtime Minutes]]/60</f>
        <v>45.516666666666666</v>
      </c>
      <c r="P600" s="4">
        <v>520</v>
      </c>
      <c r="Q600" s="4">
        <f>SupplierQuality[[#This Row],[Total Defect Qty]]*SupplierQuality[[#This Row],[Unit Price]]</f>
        <v>99558680</v>
      </c>
    </row>
    <row r="601" spans="1:17" x14ac:dyDescent="0.25">
      <c r="A601" s="1">
        <v>43179</v>
      </c>
      <c r="B601" s="5" t="str">
        <f>TEXT(SupplierQuality[[#This Row],[Date]],"mmm")</f>
        <v>Mar</v>
      </c>
      <c r="C601" s="5" t="str">
        <f>TEXT(SupplierQuality[[#This Row],[Date]],"yyyy")</f>
        <v>2018</v>
      </c>
      <c r="D601" s="2" t="s">
        <v>137</v>
      </c>
      <c r="E601" s="2" t="s">
        <v>47</v>
      </c>
      <c r="F601" s="2" t="s">
        <v>14</v>
      </c>
      <c r="G601">
        <v>117</v>
      </c>
      <c r="H601" s="2" t="str">
        <f>VLOOKUP(SupplierQuality[[#This Row],[MaterialID]],Table4[#All],2,0)</f>
        <v>Labels</v>
      </c>
      <c r="I601">
        <v>3</v>
      </c>
      <c r="J601" s="2" t="str">
        <f>_xlfn.XLOOKUP(SupplierQuality[[#This Row],[Defect Type ID]],Table5[ID],Table5[Defect Type],"Not found",0)</f>
        <v>Impact</v>
      </c>
      <c r="K601">
        <v>82</v>
      </c>
      <c r="L601" s="2" t="str">
        <f>_xlfn.XLOOKUP(SupplierQuality[[#This Row],[DefectID]],Table2[ID],Table2[Defect],"Not found",0)</f>
        <v>Mixed Parts</v>
      </c>
      <c r="M601" s="3">
        <v>145541</v>
      </c>
      <c r="N601" s="3">
        <v>4245</v>
      </c>
      <c r="O601" s="6">
        <f>SupplierQuality[[#This Row],[Total Downtime Minutes]]/60</f>
        <v>70.75</v>
      </c>
      <c r="P601" s="4">
        <v>634</v>
      </c>
      <c r="Q601" s="4">
        <f>SupplierQuality[[#This Row],[Total Defect Qty]]*SupplierQuality[[#This Row],[Unit Price]]</f>
        <v>92272994</v>
      </c>
    </row>
    <row r="602" spans="1:17" x14ac:dyDescent="0.25">
      <c r="A602" s="1">
        <v>43179</v>
      </c>
      <c r="B602" s="5" t="str">
        <f>TEXT(SupplierQuality[[#This Row],[Date]],"mmm")</f>
        <v>Mar</v>
      </c>
      <c r="C602" s="5" t="str">
        <f>TEXT(SupplierQuality[[#This Row],[Date]],"yyyy")</f>
        <v>2018</v>
      </c>
      <c r="D602" s="2" t="s">
        <v>324</v>
      </c>
      <c r="E602" s="2" t="s">
        <v>67</v>
      </c>
      <c r="F602" s="2" t="s">
        <v>42</v>
      </c>
      <c r="G602">
        <v>119</v>
      </c>
      <c r="H602" s="2" t="str">
        <f>VLOOKUP(SupplierQuality[[#This Row],[MaterialID]],Table4[#All],2,0)</f>
        <v>Batteries</v>
      </c>
      <c r="I602">
        <v>1</v>
      </c>
      <c r="J602" s="2" t="str">
        <f>_xlfn.XLOOKUP(SupplierQuality[[#This Row],[Defect Type ID]],Table5[ID],Table5[Defect Type],"Not found",0)</f>
        <v>No Impact</v>
      </c>
      <c r="K602">
        <v>12</v>
      </c>
      <c r="L602" s="2" t="str">
        <f>_xlfn.XLOOKUP(SupplierQuality[[#This Row],[DefectID]],Table2[ID],Table2[Defect],"Not found",0)</f>
        <v>Integrity Failure</v>
      </c>
      <c r="M602" s="3">
        <v>24236</v>
      </c>
      <c r="N602" s="3">
        <v>785</v>
      </c>
      <c r="O602" s="6">
        <f>SupplierQuality[[#This Row],[Total Downtime Minutes]]/60</f>
        <v>13.083333333333334</v>
      </c>
      <c r="P602" s="4">
        <v>445</v>
      </c>
      <c r="Q602" s="4">
        <f>SupplierQuality[[#This Row],[Total Defect Qty]]*SupplierQuality[[#This Row],[Unit Price]]</f>
        <v>10785020</v>
      </c>
    </row>
    <row r="603" spans="1:17" x14ac:dyDescent="0.25">
      <c r="A603" s="1">
        <v>43179</v>
      </c>
      <c r="B603" s="5" t="str">
        <f>TEXT(SupplierQuality[[#This Row],[Date]],"mmm")</f>
        <v>Mar</v>
      </c>
      <c r="C603" s="5" t="str">
        <f>TEXT(SupplierQuality[[#This Row],[Date]],"yyyy")</f>
        <v>2018</v>
      </c>
      <c r="D603" s="2" t="s">
        <v>172</v>
      </c>
      <c r="E603" s="2" t="s">
        <v>52</v>
      </c>
      <c r="F603" s="2" t="s">
        <v>24</v>
      </c>
      <c r="G603">
        <v>113</v>
      </c>
      <c r="H603" s="2" t="str">
        <f>VLOOKUP(SupplierQuality[[#This Row],[MaterialID]],Table4[#All],2,0)</f>
        <v>Raw Materials</v>
      </c>
      <c r="I603">
        <v>1</v>
      </c>
      <c r="J603" s="2" t="str">
        <f>_xlfn.XLOOKUP(SupplierQuality[[#This Row],[Defect Type ID]],Table5[ID],Table5[Defect Type],"Not found",0)</f>
        <v>No Impact</v>
      </c>
      <c r="K603">
        <v>238</v>
      </c>
      <c r="L603" s="2" t="str">
        <f>_xlfn.XLOOKUP(SupplierQuality[[#This Row],[DefectID]],Table2[ID],Table2[Defect],"Not found",0)</f>
        <v>No Docs</v>
      </c>
      <c r="M603" s="3">
        <v>5347</v>
      </c>
      <c r="N603" s="3">
        <v>591</v>
      </c>
      <c r="O603" s="6">
        <f>SupplierQuality[[#This Row],[Total Downtime Minutes]]/60</f>
        <v>9.85</v>
      </c>
      <c r="P603" s="4">
        <v>478</v>
      </c>
      <c r="Q603" s="4">
        <f>SupplierQuality[[#This Row],[Total Defect Qty]]*SupplierQuality[[#This Row],[Unit Price]]</f>
        <v>2555866</v>
      </c>
    </row>
    <row r="604" spans="1:17" x14ac:dyDescent="0.25">
      <c r="A604" s="1">
        <v>43180</v>
      </c>
      <c r="B604" s="5" t="str">
        <f>TEXT(SupplierQuality[[#This Row],[Date]],"mmm")</f>
        <v>Mar</v>
      </c>
      <c r="C604" s="5" t="str">
        <f>TEXT(SupplierQuality[[#This Row],[Date]],"yyyy")</f>
        <v>2018</v>
      </c>
      <c r="D604" s="2" t="s">
        <v>102</v>
      </c>
      <c r="E604" s="2" t="s">
        <v>32</v>
      </c>
      <c r="F604" s="2" t="s">
        <v>691</v>
      </c>
      <c r="G604">
        <v>118</v>
      </c>
      <c r="H604" s="2" t="str">
        <f>VLOOKUP(SupplierQuality[[#This Row],[MaterialID]],Table4[#All],2,0)</f>
        <v>Corrugate</v>
      </c>
      <c r="I604">
        <v>1</v>
      </c>
      <c r="J604" s="2" t="str">
        <f>_xlfn.XLOOKUP(SupplierQuality[[#This Row],[Defect Type ID]],Table5[ID],Table5[Defect Type],"Not found",0)</f>
        <v>No Impact</v>
      </c>
      <c r="K604">
        <v>53</v>
      </c>
      <c r="L604" s="2" t="str">
        <f>_xlfn.XLOOKUP(SupplierQuality[[#This Row],[DefectID]],Table2[ID],Table2[Defect],"Not found",0)</f>
        <v>Incorrect Material</v>
      </c>
      <c r="M604" s="3">
        <v>982513</v>
      </c>
      <c r="N604" s="3">
        <v>2264</v>
      </c>
      <c r="O604" s="6">
        <f>SupplierQuality[[#This Row],[Total Downtime Minutes]]/60</f>
        <v>37.733333333333334</v>
      </c>
      <c r="P604" s="4">
        <v>603</v>
      </c>
      <c r="Q604" s="4">
        <f>SupplierQuality[[#This Row],[Total Defect Qty]]*SupplierQuality[[#This Row],[Unit Price]]</f>
        <v>592455339</v>
      </c>
    </row>
    <row r="605" spans="1:17" x14ac:dyDescent="0.25">
      <c r="A605" s="1">
        <v>43180</v>
      </c>
      <c r="B605" s="5" t="str">
        <f>TEXT(SupplierQuality[[#This Row],[Date]],"mmm")</f>
        <v>Mar</v>
      </c>
      <c r="C605" s="5" t="str">
        <f>TEXT(SupplierQuality[[#This Row],[Date]],"yyyy")</f>
        <v>2018</v>
      </c>
      <c r="D605" s="2" t="s">
        <v>61</v>
      </c>
      <c r="E605" s="2" t="s">
        <v>13</v>
      </c>
      <c r="F605" s="2" t="s">
        <v>17</v>
      </c>
      <c r="G605">
        <v>114</v>
      </c>
      <c r="H605" s="2" t="str">
        <f>VLOOKUP(SupplierQuality[[#This Row],[MaterialID]],Table4[#All],2,0)</f>
        <v>Carton</v>
      </c>
      <c r="I605">
        <v>2</v>
      </c>
      <c r="J605" s="2" t="str">
        <f>_xlfn.XLOOKUP(SupplierQuality[[#This Row],[Defect Type ID]],Table5[ID],Table5[Defect Type],"Not found",0)</f>
        <v>Rejected</v>
      </c>
      <c r="K605">
        <v>229</v>
      </c>
      <c r="L605" s="2" t="str">
        <f>_xlfn.XLOOKUP(SupplierQuality[[#This Row],[DefectID]],Table2[ID],Table2[Defect],"Not found",0)</f>
        <v>Carton Delamination</v>
      </c>
      <c r="M605" s="3">
        <v>949230</v>
      </c>
      <c r="N605" s="3">
        <v>3377</v>
      </c>
      <c r="O605" s="6">
        <f>SupplierQuality[[#This Row],[Total Downtime Minutes]]/60</f>
        <v>56.283333333333331</v>
      </c>
      <c r="P605" s="4">
        <v>459</v>
      </c>
      <c r="Q605" s="4">
        <f>SupplierQuality[[#This Row],[Total Defect Qty]]*SupplierQuality[[#This Row],[Unit Price]]</f>
        <v>435696570</v>
      </c>
    </row>
    <row r="606" spans="1:17" x14ac:dyDescent="0.25">
      <c r="A606" s="1">
        <v>43180</v>
      </c>
      <c r="B606" s="5" t="str">
        <f>TEXT(SupplierQuality[[#This Row],[Date]],"mmm")</f>
        <v>Mar</v>
      </c>
      <c r="C606" s="5" t="str">
        <f>TEXT(SupplierQuality[[#This Row],[Date]],"yyyy")</f>
        <v>2018</v>
      </c>
      <c r="D606" s="2" t="s">
        <v>224</v>
      </c>
      <c r="E606" s="2" t="s">
        <v>55</v>
      </c>
      <c r="F606" s="2" t="s">
        <v>24</v>
      </c>
      <c r="G606">
        <v>121</v>
      </c>
      <c r="H606" s="2" t="str">
        <f>VLOOKUP(SupplierQuality[[#This Row],[MaterialID]],Table4[#All],2,0)</f>
        <v>Composites</v>
      </c>
      <c r="I606">
        <v>1</v>
      </c>
      <c r="J606" s="2" t="str">
        <f>_xlfn.XLOOKUP(SupplierQuality[[#This Row],[Defect Type ID]],Table5[ID],Table5[Defect Type],"Not found",0)</f>
        <v>No Impact</v>
      </c>
      <c r="K606">
        <v>134</v>
      </c>
      <c r="L606" s="2" t="str">
        <f>_xlfn.XLOOKUP(SupplierQuality[[#This Row],[DefectID]],Table2[ID],Table2[Defect],"Not found",0)</f>
        <v>Scratches</v>
      </c>
      <c r="M606" s="3">
        <v>901109</v>
      </c>
      <c r="N606" s="3">
        <v>1319</v>
      </c>
      <c r="O606" s="6">
        <f>SupplierQuality[[#This Row],[Total Downtime Minutes]]/60</f>
        <v>21.983333333333334</v>
      </c>
      <c r="P606" s="4">
        <v>537</v>
      </c>
      <c r="Q606" s="4">
        <f>SupplierQuality[[#This Row],[Total Defect Qty]]*SupplierQuality[[#This Row],[Unit Price]]</f>
        <v>483895533</v>
      </c>
    </row>
    <row r="607" spans="1:17" x14ac:dyDescent="0.25">
      <c r="A607" s="1">
        <v>43180</v>
      </c>
      <c r="B607" s="5" t="str">
        <f>TEXT(SupplierQuality[[#This Row],[Date]],"mmm")</f>
        <v>Mar</v>
      </c>
      <c r="C607" s="5" t="str">
        <f>TEXT(SupplierQuality[[#This Row],[Date]],"yyyy")</f>
        <v>2018</v>
      </c>
      <c r="D607" s="2" t="s">
        <v>251</v>
      </c>
      <c r="E607" s="2" t="s">
        <v>21</v>
      </c>
      <c r="F607" s="2" t="s">
        <v>42</v>
      </c>
      <c r="G607">
        <v>130</v>
      </c>
      <c r="H607" s="2" t="str">
        <f>VLOOKUP(SupplierQuality[[#This Row],[MaterialID]],Table4[#All],2,0)</f>
        <v>Packaging</v>
      </c>
      <c r="I607">
        <v>1</v>
      </c>
      <c r="J607" s="2" t="str">
        <f>_xlfn.XLOOKUP(SupplierQuality[[#This Row],[Defect Type ID]],Table5[ID],Table5[Defect Type],"Not found",0)</f>
        <v>No Impact</v>
      </c>
      <c r="K607">
        <v>69</v>
      </c>
      <c r="L607" s="2" t="str">
        <f>_xlfn.XLOOKUP(SupplierQuality[[#This Row],[DefectID]],Table2[ID],Table2[Defect],"Not found",0)</f>
        <v>Wrong Makeup</v>
      </c>
      <c r="M607" s="3">
        <v>770352</v>
      </c>
      <c r="N607" s="3">
        <v>2350</v>
      </c>
      <c r="O607" s="6">
        <f>SupplierQuality[[#This Row],[Total Downtime Minutes]]/60</f>
        <v>39.166666666666664</v>
      </c>
      <c r="P607" s="4">
        <v>329</v>
      </c>
      <c r="Q607" s="4">
        <f>SupplierQuality[[#This Row],[Total Defect Qty]]*SupplierQuality[[#This Row],[Unit Price]]</f>
        <v>253445808</v>
      </c>
    </row>
    <row r="608" spans="1:17" x14ac:dyDescent="0.25">
      <c r="A608" s="1">
        <v>43180</v>
      </c>
      <c r="B608" s="5" t="str">
        <f>TEXT(SupplierQuality[[#This Row],[Date]],"mmm")</f>
        <v>Mar</v>
      </c>
      <c r="C608" s="5" t="str">
        <f>TEXT(SupplierQuality[[#This Row],[Date]],"yyyy")</f>
        <v>2018</v>
      </c>
      <c r="D608" s="2" t="s">
        <v>319</v>
      </c>
      <c r="E608" s="2" t="s">
        <v>64</v>
      </c>
      <c r="F608" s="2" t="s">
        <v>17</v>
      </c>
      <c r="G608">
        <v>122</v>
      </c>
      <c r="H608" s="2" t="str">
        <f>VLOOKUP(SupplierQuality[[#This Row],[MaterialID]],Table4[#All],2,0)</f>
        <v>Electrolytes</v>
      </c>
      <c r="I608">
        <v>3</v>
      </c>
      <c r="J608" s="2" t="str">
        <f>_xlfn.XLOOKUP(SupplierQuality[[#This Row],[Defect Type ID]],Table5[ID],Table5[Defect Type],"Not found",0)</f>
        <v>Impact</v>
      </c>
      <c r="K608">
        <v>31</v>
      </c>
      <c r="L608" s="2" t="str">
        <f>_xlfn.XLOOKUP(SupplierQuality[[#This Row],[DefectID]],Table2[ID],Table2[Defect],"Not found",0)</f>
        <v>Tension Issues</v>
      </c>
      <c r="M608" s="3">
        <v>765674</v>
      </c>
      <c r="N608" s="3">
        <v>3994</v>
      </c>
      <c r="O608" s="6">
        <f>SupplierQuality[[#This Row],[Total Downtime Minutes]]/60</f>
        <v>66.566666666666663</v>
      </c>
      <c r="P608" s="4">
        <v>626</v>
      </c>
      <c r="Q608" s="4">
        <f>SupplierQuality[[#This Row],[Total Defect Qty]]*SupplierQuality[[#This Row],[Unit Price]]</f>
        <v>479311924</v>
      </c>
    </row>
    <row r="609" spans="1:17" x14ac:dyDescent="0.25">
      <c r="A609" s="1">
        <v>43180</v>
      </c>
      <c r="B609" s="5" t="str">
        <f>TEXT(SupplierQuality[[#This Row],[Date]],"mmm")</f>
        <v>Mar</v>
      </c>
      <c r="C609" s="5" t="str">
        <f>TEXT(SupplierQuality[[#This Row],[Date]],"yyyy")</f>
        <v>2018</v>
      </c>
      <c r="D609" s="2" t="s">
        <v>228</v>
      </c>
      <c r="E609" s="2" t="s">
        <v>62</v>
      </c>
      <c r="F609" s="2" t="s">
        <v>691</v>
      </c>
      <c r="G609">
        <v>121</v>
      </c>
      <c r="H609" s="2" t="str">
        <f>VLOOKUP(SupplierQuality[[#This Row],[MaterialID]],Table4[#All],2,0)</f>
        <v>Composites</v>
      </c>
      <c r="I609">
        <v>3</v>
      </c>
      <c r="J609" s="2" t="str">
        <f>_xlfn.XLOOKUP(SupplierQuality[[#This Row],[Defect Type ID]],Table5[ID],Table5[Defect Type],"Not found",0)</f>
        <v>Impact</v>
      </c>
      <c r="K609">
        <v>252</v>
      </c>
      <c r="L609" s="2" t="str">
        <f>_xlfn.XLOOKUP(SupplierQuality[[#This Row],[DefectID]],Table2[ID],Table2[Defect],"Not found",0)</f>
        <v>Raw Material</v>
      </c>
      <c r="M609" s="3">
        <v>594882</v>
      </c>
      <c r="N609" s="3">
        <v>2533</v>
      </c>
      <c r="O609" s="6">
        <f>SupplierQuality[[#This Row],[Total Downtime Minutes]]/60</f>
        <v>42.216666666666669</v>
      </c>
      <c r="P609" s="4">
        <v>610</v>
      </c>
      <c r="Q609" s="4">
        <f>SupplierQuality[[#This Row],[Total Defect Qty]]*SupplierQuality[[#This Row],[Unit Price]]</f>
        <v>362878020</v>
      </c>
    </row>
    <row r="610" spans="1:17" x14ac:dyDescent="0.25">
      <c r="A610" s="1">
        <v>43180</v>
      </c>
      <c r="B610" s="5" t="str">
        <f>TEXT(SupplierQuality[[#This Row],[Date]],"mmm")</f>
        <v>Mar</v>
      </c>
      <c r="C610" s="5" t="str">
        <f>TEXT(SupplierQuality[[#This Row],[Date]],"yyyy")</f>
        <v>2018</v>
      </c>
      <c r="D610" s="2" t="s">
        <v>139</v>
      </c>
      <c r="E610" s="2" t="s">
        <v>47</v>
      </c>
      <c r="F610" s="2" t="s">
        <v>691</v>
      </c>
      <c r="G610">
        <v>133</v>
      </c>
      <c r="H610" s="2" t="str">
        <f>VLOOKUP(SupplierQuality[[#This Row],[MaterialID]],Table4[#All],2,0)</f>
        <v>Wires</v>
      </c>
      <c r="I610">
        <v>3</v>
      </c>
      <c r="J610" s="2" t="str">
        <f>_xlfn.XLOOKUP(SupplierQuality[[#This Row],[Defect Type ID]],Table5[ID],Table5[Defect Type],"Not found",0)</f>
        <v>Impact</v>
      </c>
      <c r="K610">
        <v>122</v>
      </c>
      <c r="L610" s="2" t="str">
        <f>_xlfn.XLOOKUP(SupplierQuality[[#This Row],[DefectID]],Table2[ID],Table2[Defect],"Not found",0)</f>
        <v>Wrinkles / Scratches/ Scuffing</v>
      </c>
      <c r="M610" s="3">
        <v>507678</v>
      </c>
      <c r="N610" s="3">
        <v>167</v>
      </c>
      <c r="O610" s="6">
        <f>SupplierQuality[[#This Row],[Total Downtime Minutes]]/60</f>
        <v>2.7833333333333332</v>
      </c>
      <c r="P610" s="4">
        <v>401</v>
      </c>
      <c r="Q610" s="4">
        <f>SupplierQuality[[#This Row],[Total Defect Qty]]*SupplierQuality[[#This Row],[Unit Price]]</f>
        <v>203578878</v>
      </c>
    </row>
    <row r="611" spans="1:17" x14ac:dyDescent="0.25">
      <c r="A611" s="1">
        <v>43180</v>
      </c>
      <c r="B611" s="5" t="str">
        <f>TEXT(SupplierQuality[[#This Row],[Date]],"mmm")</f>
        <v>Mar</v>
      </c>
      <c r="C611" s="5" t="str">
        <f>TEXT(SupplierQuality[[#This Row],[Date]],"yyyy")</f>
        <v>2018</v>
      </c>
      <c r="D611" s="2" t="s">
        <v>167</v>
      </c>
      <c r="E611" s="2" t="s">
        <v>45</v>
      </c>
      <c r="F611" s="2" t="s">
        <v>17</v>
      </c>
      <c r="G611">
        <v>122</v>
      </c>
      <c r="H611" s="2" t="str">
        <f>VLOOKUP(SupplierQuality[[#This Row],[MaterialID]],Table4[#All],2,0)</f>
        <v>Electrolytes</v>
      </c>
      <c r="I611">
        <v>1</v>
      </c>
      <c r="J611" s="2" t="str">
        <f>_xlfn.XLOOKUP(SupplierQuality[[#This Row],[Defect Type ID]],Table5[ID],Table5[Defect Type],"Not found",0)</f>
        <v>No Impact</v>
      </c>
      <c r="K611">
        <v>151</v>
      </c>
      <c r="L611" s="2" t="str">
        <f>_xlfn.XLOOKUP(SupplierQuality[[#This Row],[DefectID]],Table2[ID],Table2[Defect],"Not found",0)</f>
        <v>Does Not Run</v>
      </c>
      <c r="M611" s="3">
        <v>292709</v>
      </c>
      <c r="N611" s="3">
        <v>4611</v>
      </c>
      <c r="O611" s="6">
        <f>SupplierQuality[[#This Row],[Total Downtime Minutes]]/60</f>
        <v>76.849999999999994</v>
      </c>
      <c r="P611" s="4">
        <v>478</v>
      </c>
      <c r="Q611" s="4">
        <f>SupplierQuality[[#This Row],[Total Defect Qty]]*SupplierQuality[[#This Row],[Unit Price]]</f>
        <v>139914902</v>
      </c>
    </row>
    <row r="612" spans="1:17" x14ac:dyDescent="0.25">
      <c r="A612" s="1">
        <v>43180</v>
      </c>
      <c r="B612" s="5" t="str">
        <f>TEXT(SupplierQuality[[#This Row],[Date]],"mmm")</f>
        <v>Mar</v>
      </c>
      <c r="C612" s="5" t="str">
        <f>TEXT(SupplierQuality[[#This Row],[Date]],"yyyy")</f>
        <v>2018</v>
      </c>
      <c r="D612" s="2" t="s">
        <v>134</v>
      </c>
      <c r="E612" s="2" t="s">
        <v>67</v>
      </c>
      <c r="F612" s="2" t="s">
        <v>14</v>
      </c>
      <c r="G612">
        <v>119</v>
      </c>
      <c r="H612" s="2" t="str">
        <f>VLOOKUP(SupplierQuality[[#This Row],[MaterialID]],Table4[#All],2,0)</f>
        <v>Batteries</v>
      </c>
      <c r="I612">
        <v>1</v>
      </c>
      <c r="J612" s="2" t="str">
        <f>_xlfn.XLOOKUP(SupplierQuality[[#This Row],[Defect Type ID]],Table5[ID],Table5[Defect Type],"Not found",0)</f>
        <v>No Impact</v>
      </c>
      <c r="K612">
        <v>152</v>
      </c>
      <c r="L612" s="2" t="str">
        <f>_xlfn.XLOOKUP(SupplierQuality[[#This Row],[DefectID]],Table2[ID],Table2[Defect],"Not found",0)</f>
        <v>Component Failure</v>
      </c>
      <c r="M612" s="3">
        <v>264044</v>
      </c>
      <c r="N612" s="3">
        <v>4251</v>
      </c>
      <c r="O612" s="6">
        <f>SupplierQuality[[#This Row],[Total Downtime Minutes]]/60</f>
        <v>70.849999999999994</v>
      </c>
      <c r="P612" s="4">
        <v>365</v>
      </c>
      <c r="Q612" s="4">
        <f>SupplierQuality[[#This Row],[Total Defect Qty]]*SupplierQuality[[#This Row],[Unit Price]]</f>
        <v>96376060</v>
      </c>
    </row>
    <row r="613" spans="1:17" x14ac:dyDescent="0.25">
      <c r="A613" s="1">
        <v>43180</v>
      </c>
      <c r="B613" s="5" t="str">
        <f>TEXT(SupplierQuality[[#This Row],[Date]],"mmm")</f>
        <v>Mar</v>
      </c>
      <c r="C613" s="5" t="str">
        <f>TEXT(SupplierQuality[[#This Row],[Date]],"yyyy")</f>
        <v>2018</v>
      </c>
      <c r="D613" s="2" t="s">
        <v>291</v>
      </c>
      <c r="E613" s="2" t="s">
        <v>13</v>
      </c>
      <c r="F613" s="2" t="s">
        <v>691</v>
      </c>
      <c r="G613">
        <v>116</v>
      </c>
      <c r="H613" s="2" t="str">
        <f>VLOOKUP(SupplierQuality[[#This Row],[MaterialID]],Table4[#All],2,0)</f>
        <v>Molds</v>
      </c>
      <c r="I613">
        <v>3</v>
      </c>
      <c r="J613" s="2" t="str">
        <f>_xlfn.XLOOKUP(SupplierQuality[[#This Row],[Defect Type ID]],Table5[ID],Table5[Defect Type],"Not found",0)</f>
        <v>Impact</v>
      </c>
      <c r="K613">
        <v>243</v>
      </c>
      <c r="L613" s="2" t="str">
        <f>_xlfn.XLOOKUP(SupplierQuality[[#This Row],[DefectID]],Table2[ID],Table2[Defect],"Not found",0)</f>
        <v>Tops Bent</v>
      </c>
      <c r="M613" s="3">
        <v>142368</v>
      </c>
      <c r="N613" s="3">
        <v>683</v>
      </c>
      <c r="O613" s="6">
        <f>SupplierQuality[[#This Row],[Total Downtime Minutes]]/60</f>
        <v>11.383333333333333</v>
      </c>
      <c r="P613" s="4">
        <v>409</v>
      </c>
      <c r="Q613" s="4">
        <f>SupplierQuality[[#This Row],[Total Defect Qty]]*SupplierQuality[[#This Row],[Unit Price]]</f>
        <v>58228512</v>
      </c>
    </row>
    <row r="614" spans="1:17" x14ac:dyDescent="0.25">
      <c r="A614" s="1">
        <v>43180</v>
      </c>
      <c r="B614" s="5" t="str">
        <f>TEXT(SupplierQuality[[#This Row],[Date]],"mmm")</f>
        <v>Mar</v>
      </c>
      <c r="C614" s="5" t="str">
        <f>TEXT(SupplierQuality[[#This Row],[Date]],"yyyy")</f>
        <v>2018</v>
      </c>
      <c r="D614" s="2" t="s">
        <v>22</v>
      </c>
      <c r="E614" s="2" t="s">
        <v>49</v>
      </c>
      <c r="F614" s="2" t="s">
        <v>14</v>
      </c>
      <c r="G614">
        <v>128</v>
      </c>
      <c r="H614" s="2" t="str">
        <f>VLOOKUP(SupplierQuality[[#This Row],[MaterialID]],Table4[#All],2,0)</f>
        <v>Tape</v>
      </c>
      <c r="I614">
        <v>1</v>
      </c>
      <c r="J614" s="2" t="str">
        <f>_xlfn.XLOOKUP(SupplierQuality[[#This Row],[Defect Type ID]],Table5[ID],Table5[Defect Type],"Not found",0)</f>
        <v>No Impact</v>
      </c>
      <c r="K614">
        <v>161</v>
      </c>
      <c r="L614" s="2" t="str">
        <f>_xlfn.XLOOKUP(SupplierQuality[[#This Row],[DefectID]],Table2[ID],Table2[Defect],"Not found",0)</f>
        <v>Soft Parts</v>
      </c>
      <c r="M614" s="3">
        <v>115231</v>
      </c>
      <c r="N614" s="3">
        <v>3374</v>
      </c>
      <c r="O614" s="6">
        <f>SupplierQuality[[#This Row],[Total Downtime Minutes]]/60</f>
        <v>56.233333333333334</v>
      </c>
      <c r="P614" s="4">
        <v>496</v>
      </c>
      <c r="Q614" s="4">
        <f>SupplierQuality[[#This Row],[Total Defect Qty]]*SupplierQuality[[#This Row],[Unit Price]]</f>
        <v>57154576</v>
      </c>
    </row>
    <row r="615" spans="1:17" x14ac:dyDescent="0.25">
      <c r="A615" s="1">
        <v>43180</v>
      </c>
      <c r="B615" s="5" t="str">
        <f>TEXT(SupplierQuality[[#This Row],[Date]],"mmm")</f>
        <v>Mar</v>
      </c>
      <c r="C615" s="5" t="str">
        <f>TEXT(SupplierQuality[[#This Row],[Date]],"yyyy")</f>
        <v>2018</v>
      </c>
      <c r="D615" s="2" t="s">
        <v>316</v>
      </c>
      <c r="E615" s="2" t="s">
        <v>36</v>
      </c>
      <c r="F615" s="2" t="s">
        <v>14</v>
      </c>
      <c r="G615">
        <v>113</v>
      </c>
      <c r="H615" s="2" t="str">
        <f>VLOOKUP(SupplierQuality[[#This Row],[MaterialID]],Table4[#All],2,0)</f>
        <v>Raw Materials</v>
      </c>
      <c r="I615">
        <v>1</v>
      </c>
      <c r="J615" s="2" t="str">
        <f>_xlfn.XLOOKUP(SupplierQuality[[#This Row],[Defect Type ID]],Table5[ID],Table5[Defect Type],"Not found",0)</f>
        <v>No Impact</v>
      </c>
      <c r="K615">
        <v>126</v>
      </c>
      <c r="L615" s="2" t="str">
        <f>_xlfn.XLOOKUP(SupplierQuality[[#This Row],[DefectID]],Table2[ID],Table2[Defect],"Not found",0)</f>
        <v>Printing Defect</v>
      </c>
      <c r="M615" s="3">
        <v>80987</v>
      </c>
      <c r="N615" s="3">
        <v>2784</v>
      </c>
      <c r="O615" s="6">
        <f>SupplierQuality[[#This Row],[Total Downtime Minutes]]/60</f>
        <v>46.4</v>
      </c>
      <c r="P615" s="4">
        <v>671</v>
      </c>
      <c r="Q615" s="4">
        <f>SupplierQuality[[#This Row],[Total Defect Qty]]*SupplierQuality[[#This Row],[Unit Price]]</f>
        <v>54342277</v>
      </c>
    </row>
    <row r="616" spans="1:17" x14ac:dyDescent="0.25">
      <c r="A616" s="1">
        <v>43180</v>
      </c>
      <c r="B616" s="5" t="str">
        <f>TEXT(SupplierQuality[[#This Row],[Date]],"mmm")</f>
        <v>Mar</v>
      </c>
      <c r="C616" s="5" t="str">
        <f>TEXT(SupplierQuality[[#This Row],[Date]],"yyyy")</f>
        <v>2018</v>
      </c>
      <c r="D616" s="2" t="s">
        <v>212</v>
      </c>
      <c r="E616" s="2" t="s">
        <v>98</v>
      </c>
      <c r="F616" s="2" t="s">
        <v>691</v>
      </c>
      <c r="G616">
        <v>112</v>
      </c>
      <c r="H616" s="2" t="str">
        <f>VLOOKUP(SupplierQuality[[#This Row],[MaterialID]],Table4[#All],2,0)</f>
        <v>Glass</v>
      </c>
      <c r="I616">
        <v>1</v>
      </c>
      <c r="J616" s="2" t="str">
        <f>_xlfn.XLOOKUP(SupplierQuality[[#This Row],[Defect Type ID]],Table5[ID],Table5[Defect Type],"Not found",0)</f>
        <v>No Impact</v>
      </c>
      <c r="K616">
        <v>245</v>
      </c>
      <c r="L616" s="2" t="str">
        <f>_xlfn.XLOOKUP(SupplierQuality[[#This Row],[DefectID]],Table2[ID],Table2[Defect],"Not found",0)</f>
        <v>Roll Pattern</v>
      </c>
      <c r="M616" s="3">
        <v>24280</v>
      </c>
      <c r="N616" s="3">
        <v>3714</v>
      </c>
      <c r="O616" s="6">
        <f>SupplierQuality[[#This Row],[Total Downtime Minutes]]/60</f>
        <v>61.9</v>
      </c>
      <c r="P616" s="4">
        <v>633</v>
      </c>
      <c r="Q616" s="4">
        <f>SupplierQuality[[#This Row],[Total Defect Qty]]*SupplierQuality[[#This Row],[Unit Price]]</f>
        <v>15369240</v>
      </c>
    </row>
    <row r="617" spans="1:17" x14ac:dyDescent="0.25">
      <c r="A617" s="1">
        <v>43181</v>
      </c>
      <c r="B617" s="5" t="str">
        <f>TEXT(SupplierQuality[[#This Row],[Date]],"mmm")</f>
        <v>Mar</v>
      </c>
      <c r="C617" s="5" t="str">
        <f>TEXT(SupplierQuality[[#This Row],[Date]],"yyyy")</f>
        <v>2018</v>
      </c>
      <c r="D617" s="2" t="s">
        <v>315</v>
      </c>
      <c r="E617" s="2" t="s">
        <v>104</v>
      </c>
      <c r="F617" s="2" t="s">
        <v>17</v>
      </c>
      <c r="G617">
        <v>113</v>
      </c>
      <c r="H617" s="2" t="str">
        <f>VLOOKUP(SupplierQuality[[#This Row],[MaterialID]],Table4[#All],2,0)</f>
        <v>Raw Materials</v>
      </c>
      <c r="I617">
        <v>3</v>
      </c>
      <c r="J617" s="2" t="str">
        <f>_xlfn.XLOOKUP(SupplierQuality[[#This Row],[Defect Type ID]],Table5[ID],Table5[Defect Type],"Not found",0)</f>
        <v>Impact</v>
      </c>
      <c r="K617">
        <v>194</v>
      </c>
      <c r="L617" s="2" t="str">
        <f>_xlfn.XLOOKUP(SupplierQuality[[#This Row],[DefectID]],Table2[ID],Table2[Defect],"Not found",0)</f>
        <v>Double Labeling</v>
      </c>
      <c r="M617" s="3">
        <v>993246</v>
      </c>
      <c r="N617" s="3">
        <v>750</v>
      </c>
      <c r="O617" s="6">
        <f>SupplierQuality[[#This Row],[Total Downtime Minutes]]/60</f>
        <v>12.5</v>
      </c>
      <c r="P617" s="4">
        <v>505</v>
      </c>
      <c r="Q617" s="4">
        <f>SupplierQuality[[#This Row],[Total Defect Qty]]*SupplierQuality[[#This Row],[Unit Price]]</f>
        <v>501589230</v>
      </c>
    </row>
    <row r="618" spans="1:17" x14ac:dyDescent="0.25">
      <c r="A618" s="1">
        <v>43181</v>
      </c>
      <c r="B618" s="5" t="str">
        <f>TEXT(SupplierQuality[[#This Row],[Date]],"mmm")</f>
        <v>Mar</v>
      </c>
      <c r="C618" s="5" t="str">
        <f>TEXT(SupplierQuality[[#This Row],[Date]],"yyyy")</f>
        <v>2018</v>
      </c>
      <c r="D618" s="2" t="s">
        <v>343</v>
      </c>
      <c r="E618" s="2" t="s">
        <v>23</v>
      </c>
      <c r="F618" s="2" t="s">
        <v>14</v>
      </c>
      <c r="G618">
        <v>115</v>
      </c>
      <c r="H618" s="2" t="str">
        <f>VLOOKUP(SupplierQuality[[#This Row],[MaterialID]],Table4[#All],2,0)</f>
        <v>Controllers</v>
      </c>
      <c r="I618">
        <v>1</v>
      </c>
      <c r="J618" s="2" t="str">
        <f>_xlfn.XLOOKUP(SupplierQuality[[#This Row],[Defect Type ID]],Table5[ID],Table5[Defect Type],"Not found",0)</f>
        <v>No Impact</v>
      </c>
      <c r="K618">
        <v>6</v>
      </c>
      <c r="L618" s="2" t="str">
        <f>_xlfn.XLOOKUP(SupplierQuality[[#This Row],[DefectID]],Table2[ID],Table2[Defect],"Not found",0)</f>
        <v>Wrong Ink</v>
      </c>
      <c r="M618" s="3">
        <v>925520</v>
      </c>
      <c r="N618" s="3">
        <v>3774</v>
      </c>
      <c r="O618" s="6">
        <f>SupplierQuality[[#This Row],[Total Downtime Minutes]]/60</f>
        <v>62.9</v>
      </c>
      <c r="P618" s="4">
        <v>671</v>
      </c>
      <c r="Q618" s="4">
        <f>SupplierQuality[[#This Row],[Total Defect Qty]]*SupplierQuality[[#This Row],[Unit Price]]</f>
        <v>621023920</v>
      </c>
    </row>
    <row r="619" spans="1:17" x14ac:dyDescent="0.25">
      <c r="A619" s="1">
        <v>43181</v>
      </c>
      <c r="B619" s="5" t="str">
        <f>TEXT(SupplierQuality[[#This Row],[Date]],"mmm")</f>
        <v>Mar</v>
      </c>
      <c r="C619" s="5" t="str">
        <f>TEXT(SupplierQuality[[#This Row],[Date]],"yyyy")</f>
        <v>2018</v>
      </c>
      <c r="D619" s="2" t="s">
        <v>265</v>
      </c>
      <c r="E619" s="2" t="s">
        <v>58</v>
      </c>
      <c r="F619" s="2" t="s">
        <v>17</v>
      </c>
      <c r="G619">
        <v>127</v>
      </c>
      <c r="H619" s="2" t="str">
        <f>VLOOKUP(SupplierQuality[[#This Row],[MaterialID]],Table4[#All],2,0)</f>
        <v>Crates</v>
      </c>
      <c r="I619">
        <v>3</v>
      </c>
      <c r="J619" s="2" t="str">
        <f>_xlfn.XLOOKUP(SupplierQuality[[#This Row],[Defect Type ID]],Table5[ID],Table5[Defect Type],"Not found",0)</f>
        <v>Impact</v>
      </c>
      <c r="K619">
        <v>164</v>
      </c>
      <c r="L619" s="2" t="str">
        <f>_xlfn.XLOOKUP(SupplierQuality[[#This Row],[DefectID]],Table2[ID],Table2[Defect],"Not found",0)</f>
        <v>Foreign Objects</v>
      </c>
      <c r="M619" s="3">
        <v>760140</v>
      </c>
      <c r="N619" s="3">
        <v>1473</v>
      </c>
      <c r="O619" s="6">
        <f>SupplierQuality[[#This Row],[Total Downtime Minutes]]/60</f>
        <v>24.55</v>
      </c>
      <c r="P619" s="4">
        <v>693</v>
      </c>
      <c r="Q619" s="4">
        <f>SupplierQuality[[#This Row],[Total Defect Qty]]*SupplierQuality[[#This Row],[Unit Price]]</f>
        <v>526777020</v>
      </c>
    </row>
    <row r="620" spans="1:17" x14ac:dyDescent="0.25">
      <c r="A620" s="1">
        <v>43181</v>
      </c>
      <c r="B620" s="5" t="str">
        <f>TEXT(SupplierQuality[[#This Row],[Date]],"mmm")</f>
        <v>Mar</v>
      </c>
      <c r="C620" s="5" t="str">
        <f>TEXT(SupplierQuality[[#This Row],[Date]],"yyyy")</f>
        <v>2018</v>
      </c>
      <c r="D620" s="2" t="s">
        <v>227</v>
      </c>
      <c r="E620" s="2" t="s">
        <v>23</v>
      </c>
      <c r="F620" s="2" t="s">
        <v>17</v>
      </c>
      <c r="G620">
        <v>125</v>
      </c>
      <c r="H620" s="2" t="str">
        <f>VLOOKUP(SupplierQuality[[#This Row],[MaterialID]],Table4[#All],2,0)</f>
        <v>Hardware</v>
      </c>
      <c r="I620">
        <v>1</v>
      </c>
      <c r="J620" s="2" t="str">
        <f>_xlfn.XLOOKUP(SupplierQuality[[#This Row],[Defect Type ID]],Table5[ID],Table5[Defect Type],"Not found",0)</f>
        <v>No Impact</v>
      </c>
      <c r="K620">
        <v>170</v>
      </c>
      <c r="L620" s="2" t="str">
        <f>_xlfn.XLOOKUP(SupplierQuality[[#This Row],[DefectID]],Table2[ID],Table2[Defect],"Not found",0)</f>
        <v>Bad Fit</v>
      </c>
      <c r="M620" s="3">
        <v>671860</v>
      </c>
      <c r="N620" s="3">
        <v>1931</v>
      </c>
      <c r="O620" s="6">
        <f>SupplierQuality[[#This Row],[Total Downtime Minutes]]/60</f>
        <v>32.18333333333333</v>
      </c>
      <c r="P620" s="4">
        <v>386</v>
      </c>
      <c r="Q620" s="4">
        <f>SupplierQuality[[#This Row],[Total Defect Qty]]*SupplierQuality[[#This Row],[Unit Price]]</f>
        <v>259337960</v>
      </c>
    </row>
    <row r="621" spans="1:17" x14ac:dyDescent="0.25">
      <c r="A621" s="1">
        <v>43181</v>
      </c>
      <c r="B621" s="5" t="str">
        <f>TEXT(SupplierQuality[[#This Row],[Date]],"mmm")</f>
        <v>Mar</v>
      </c>
      <c r="C621" s="5" t="str">
        <f>TEXT(SupplierQuality[[#This Row],[Date]],"yyyy")</f>
        <v>2018</v>
      </c>
      <c r="D621" s="2" t="s">
        <v>118</v>
      </c>
      <c r="E621" s="2" t="s">
        <v>64</v>
      </c>
      <c r="F621" s="2" t="s">
        <v>14</v>
      </c>
      <c r="G621">
        <v>126</v>
      </c>
      <c r="H621" s="2" t="str">
        <f>VLOOKUP(SupplierQuality[[#This Row],[MaterialID]],Table4[#All],2,0)</f>
        <v>Motors</v>
      </c>
      <c r="I621">
        <v>3</v>
      </c>
      <c r="J621" s="2" t="str">
        <f>_xlfn.XLOOKUP(SupplierQuality[[#This Row],[Defect Type ID]],Table5[ID],Table5[Defect Type],"Not found",0)</f>
        <v>Impact</v>
      </c>
      <c r="K621">
        <v>11</v>
      </c>
      <c r="L621" s="2" t="str">
        <f>_xlfn.XLOOKUP(SupplierQuality[[#This Row],[DefectID]],Table2[ID],Table2[Defect],"Not found",0)</f>
        <v>Misaligned Slots</v>
      </c>
      <c r="M621" s="3">
        <v>544476</v>
      </c>
      <c r="N621" s="3">
        <v>2663</v>
      </c>
      <c r="O621" s="6">
        <f>SupplierQuality[[#This Row],[Total Downtime Minutes]]/60</f>
        <v>44.383333333333333</v>
      </c>
      <c r="P621" s="4">
        <v>644</v>
      </c>
      <c r="Q621" s="4">
        <f>SupplierQuality[[#This Row],[Total Defect Qty]]*SupplierQuality[[#This Row],[Unit Price]]</f>
        <v>350642544</v>
      </c>
    </row>
    <row r="622" spans="1:17" x14ac:dyDescent="0.25">
      <c r="A622" s="1">
        <v>43181</v>
      </c>
      <c r="B622" s="5" t="str">
        <f>TEXT(SupplierQuality[[#This Row],[Date]],"mmm")</f>
        <v>Mar</v>
      </c>
      <c r="C622" s="5" t="str">
        <f>TEXT(SupplierQuality[[#This Row],[Date]],"yyyy")</f>
        <v>2018</v>
      </c>
      <c r="D622" s="2" t="s">
        <v>139</v>
      </c>
      <c r="E622" s="2" t="s">
        <v>19</v>
      </c>
      <c r="F622" s="2" t="s">
        <v>14</v>
      </c>
      <c r="G622">
        <v>126</v>
      </c>
      <c r="H622" s="2" t="str">
        <f>VLOOKUP(SupplierQuality[[#This Row],[MaterialID]],Table4[#All],2,0)</f>
        <v>Motors</v>
      </c>
      <c r="I622">
        <v>3</v>
      </c>
      <c r="J622" s="2" t="str">
        <f>_xlfn.XLOOKUP(SupplierQuality[[#This Row],[Defect Type ID]],Table5[ID],Table5[Defect Type],"Not found",0)</f>
        <v>Impact</v>
      </c>
      <c r="K622">
        <v>49</v>
      </c>
      <c r="L622" s="2" t="str">
        <f>_xlfn.XLOOKUP(SupplierQuality[[#This Row],[DefectID]],Table2[ID],Table2[Defect],"Not found",0)</f>
        <v>Matts</v>
      </c>
      <c r="M622" s="3">
        <v>103468</v>
      </c>
      <c r="N622" s="3">
        <v>1786</v>
      </c>
      <c r="O622" s="6">
        <f>SupplierQuality[[#This Row],[Total Downtime Minutes]]/60</f>
        <v>29.766666666666666</v>
      </c>
      <c r="P622" s="4">
        <v>546</v>
      </c>
      <c r="Q622" s="4">
        <f>SupplierQuality[[#This Row],[Total Defect Qty]]*SupplierQuality[[#This Row],[Unit Price]]</f>
        <v>56493528</v>
      </c>
    </row>
    <row r="623" spans="1:17" x14ac:dyDescent="0.25">
      <c r="A623" s="1">
        <v>43181</v>
      </c>
      <c r="B623" s="5" t="str">
        <f>TEXT(SupplierQuality[[#This Row],[Date]],"mmm")</f>
        <v>Mar</v>
      </c>
      <c r="C623" s="5" t="str">
        <f>TEXT(SupplierQuality[[#This Row],[Date]],"yyyy")</f>
        <v>2018</v>
      </c>
      <c r="D623" s="2" t="s">
        <v>207</v>
      </c>
      <c r="E623" s="2" t="s">
        <v>32</v>
      </c>
      <c r="F623" s="2" t="s">
        <v>14</v>
      </c>
      <c r="G623">
        <v>121</v>
      </c>
      <c r="H623" s="2" t="str">
        <f>VLOOKUP(SupplierQuality[[#This Row],[MaterialID]],Table4[#All],2,0)</f>
        <v>Composites</v>
      </c>
      <c r="I623">
        <v>3</v>
      </c>
      <c r="J623" s="2" t="str">
        <f>_xlfn.XLOOKUP(SupplierQuality[[#This Row],[Defect Type ID]],Table5[ID],Table5[Defect Type],"Not found",0)</f>
        <v>Impact</v>
      </c>
      <c r="K623">
        <v>178</v>
      </c>
      <c r="L623" s="2" t="str">
        <f>_xlfn.XLOOKUP(SupplierQuality[[#This Row],[DefectID]],Table2[ID],Table2[Defect],"Not found",0)</f>
        <v>Corrugate Falling Apart</v>
      </c>
      <c r="M623" s="3">
        <v>35973</v>
      </c>
      <c r="N623" s="3">
        <v>3576</v>
      </c>
      <c r="O623" s="6">
        <f>SupplierQuality[[#This Row],[Total Downtime Minutes]]/60</f>
        <v>59.6</v>
      </c>
      <c r="P623" s="4">
        <v>558</v>
      </c>
      <c r="Q623" s="4">
        <f>SupplierQuality[[#This Row],[Total Defect Qty]]*SupplierQuality[[#This Row],[Unit Price]]</f>
        <v>20072934</v>
      </c>
    </row>
    <row r="624" spans="1:17" x14ac:dyDescent="0.25">
      <c r="A624" s="1">
        <v>43182</v>
      </c>
      <c r="B624" s="5" t="str">
        <f>TEXT(SupplierQuality[[#This Row],[Date]],"mmm")</f>
        <v>Mar</v>
      </c>
      <c r="C624" s="5" t="str">
        <f>TEXT(SupplierQuality[[#This Row],[Date]],"yyyy")</f>
        <v>2018</v>
      </c>
      <c r="D624" s="2" t="s">
        <v>133</v>
      </c>
      <c r="E624" s="2" t="s">
        <v>98</v>
      </c>
      <c r="F624" s="2" t="s">
        <v>42</v>
      </c>
      <c r="G624">
        <v>131</v>
      </c>
      <c r="H624" s="2" t="str">
        <f>VLOOKUP(SupplierQuality[[#This Row],[MaterialID]],Table4[#All],2,0)</f>
        <v>Valves</v>
      </c>
      <c r="I624">
        <v>3</v>
      </c>
      <c r="J624" s="2" t="str">
        <f>_xlfn.XLOOKUP(SupplierQuality[[#This Row],[Defect Type ID]],Table5[ID],Table5[Defect Type],"Not found",0)</f>
        <v>Impact</v>
      </c>
      <c r="K624">
        <v>130</v>
      </c>
      <c r="L624" s="2" t="str">
        <f>_xlfn.XLOOKUP(SupplierQuality[[#This Row],[DefectID]],Table2[ID],Table2[Defect],"Not found",0)</f>
        <v>No Close</v>
      </c>
      <c r="M624" s="3">
        <v>799330</v>
      </c>
      <c r="N624" s="3">
        <v>2111</v>
      </c>
      <c r="O624" s="6">
        <f>SupplierQuality[[#This Row],[Total Downtime Minutes]]/60</f>
        <v>35.18333333333333</v>
      </c>
      <c r="P624" s="4">
        <v>382</v>
      </c>
      <c r="Q624" s="4">
        <f>SupplierQuality[[#This Row],[Total Defect Qty]]*SupplierQuality[[#This Row],[Unit Price]]</f>
        <v>305344060</v>
      </c>
    </row>
    <row r="625" spans="1:17" x14ac:dyDescent="0.25">
      <c r="A625" s="1">
        <v>43184</v>
      </c>
      <c r="B625" s="5" t="str">
        <f>TEXT(SupplierQuality[[#This Row],[Date]],"mmm")</f>
        <v>Mar</v>
      </c>
      <c r="C625" s="5" t="str">
        <f>TEXT(SupplierQuality[[#This Row],[Date]],"yyyy")</f>
        <v>2018</v>
      </c>
      <c r="D625" s="2" t="s">
        <v>106</v>
      </c>
      <c r="E625" s="2" t="s">
        <v>27</v>
      </c>
      <c r="F625" s="2" t="s">
        <v>17</v>
      </c>
      <c r="G625">
        <v>129</v>
      </c>
      <c r="H625" s="2" t="str">
        <f>VLOOKUP(SupplierQuality[[#This Row],[MaterialID]],Table4[#All],2,0)</f>
        <v>Mechanicals</v>
      </c>
      <c r="I625">
        <v>2</v>
      </c>
      <c r="J625" s="2" t="str">
        <f>_xlfn.XLOOKUP(SupplierQuality[[#This Row],[Defect Type ID]],Table5[ID],Table5[Defect Type],"Not found",0)</f>
        <v>Rejected</v>
      </c>
      <c r="K625">
        <v>96</v>
      </c>
      <c r="L625" s="2" t="str">
        <f>_xlfn.XLOOKUP(SupplierQuality[[#This Row],[DefectID]],Table2[ID],Table2[Defect],"Not found",0)</f>
        <v>Film Not Intact</v>
      </c>
      <c r="M625" s="3">
        <v>857885</v>
      </c>
      <c r="N625" s="3">
        <v>2637</v>
      </c>
      <c r="O625" s="6">
        <f>SupplierQuality[[#This Row],[Total Downtime Minutes]]/60</f>
        <v>43.95</v>
      </c>
      <c r="P625" s="4">
        <v>543</v>
      </c>
      <c r="Q625" s="4">
        <f>SupplierQuality[[#This Row],[Total Defect Qty]]*SupplierQuality[[#This Row],[Unit Price]]</f>
        <v>465831555</v>
      </c>
    </row>
    <row r="626" spans="1:17" x14ac:dyDescent="0.25">
      <c r="A626" s="1">
        <v>43184</v>
      </c>
      <c r="B626" s="5" t="str">
        <f>TEXT(SupplierQuality[[#This Row],[Date]],"mmm")</f>
        <v>Mar</v>
      </c>
      <c r="C626" s="5" t="str">
        <f>TEXT(SupplierQuality[[#This Row],[Date]],"yyyy")</f>
        <v>2018</v>
      </c>
      <c r="D626" s="2" t="s">
        <v>284</v>
      </c>
      <c r="E626" s="2" t="s">
        <v>27</v>
      </c>
      <c r="F626" s="2" t="s">
        <v>691</v>
      </c>
      <c r="G626">
        <v>131</v>
      </c>
      <c r="H626" s="2" t="str">
        <f>VLOOKUP(SupplierQuality[[#This Row],[MaterialID]],Table4[#All],2,0)</f>
        <v>Valves</v>
      </c>
      <c r="I626">
        <v>1</v>
      </c>
      <c r="J626" s="2" t="str">
        <f>_xlfn.XLOOKUP(SupplierQuality[[#This Row],[Defect Type ID]],Table5[ID],Table5[Defect Type],"Not found",0)</f>
        <v>No Impact</v>
      </c>
      <c r="K626">
        <v>44</v>
      </c>
      <c r="L626" s="2" t="str">
        <f>_xlfn.XLOOKUP(SupplierQuality[[#This Row],[DefectID]],Table2[ID],Table2[Defect],"Not found",0)</f>
        <v>Broken Glass</v>
      </c>
      <c r="M626" s="3">
        <v>849508</v>
      </c>
      <c r="N626" s="3">
        <v>3060</v>
      </c>
      <c r="O626" s="6">
        <f>SupplierQuality[[#This Row],[Total Downtime Minutes]]/60</f>
        <v>51</v>
      </c>
      <c r="P626" s="4">
        <v>362</v>
      </c>
      <c r="Q626" s="4">
        <f>SupplierQuality[[#This Row],[Total Defect Qty]]*SupplierQuality[[#This Row],[Unit Price]]</f>
        <v>307521896</v>
      </c>
    </row>
    <row r="627" spans="1:17" x14ac:dyDescent="0.25">
      <c r="A627" s="1">
        <v>43184</v>
      </c>
      <c r="B627" s="5" t="str">
        <f>TEXT(SupplierQuality[[#This Row],[Date]],"mmm")</f>
        <v>Mar</v>
      </c>
      <c r="C627" s="5" t="str">
        <f>TEXT(SupplierQuality[[#This Row],[Date]],"yyyy")</f>
        <v>2018</v>
      </c>
      <c r="D627" s="2" t="s">
        <v>154</v>
      </c>
      <c r="E627" s="2" t="s">
        <v>71</v>
      </c>
      <c r="F627" s="2" t="s">
        <v>17</v>
      </c>
      <c r="G627">
        <v>126</v>
      </c>
      <c r="H627" s="2" t="str">
        <f>VLOOKUP(SupplierQuality[[#This Row],[MaterialID]],Table4[#All],2,0)</f>
        <v>Motors</v>
      </c>
      <c r="I627">
        <v>3</v>
      </c>
      <c r="J627" s="2" t="str">
        <f>_xlfn.XLOOKUP(SupplierQuality[[#This Row],[Defect Type ID]],Table5[ID],Table5[Defect Type],"Not found",0)</f>
        <v>Impact</v>
      </c>
      <c r="K627">
        <v>103</v>
      </c>
      <c r="L627" s="2" t="str">
        <f>_xlfn.XLOOKUP(SupplierQuality[[#This Row],[DefectID]],Table2[ID],Table2[Defect],"Not found",0)</f>
        <v>No Fill</v>
      </c>
      <c r="M627" s="3">
        <v>797671</v>
      </c>
      <c r="N627" s="3">
        <v>1927</v>
      </c>
      <c r="O627" s="6">
        <f>SupplierQuality[[#This Row],[Total Downtime Minutes]]/60</f>
        <v>32.116666666666667</v>
      </c>
      <c r="P627" s="4">
        <v>531</v>
      </c>
      <c r="Q627" s="4">
        <f>SupplierQuality[[#This Row],[Total Defect Qty]]*SupplierQuality[[#This Row],[Unit Price]]</f>
        <v>423563301</v>
      </c>
    </row>
    <row r="628" spans="1:17" x14ac:dyDescent="0.25">
      <c r="A628" s="1">
        <v>43184</v>
      </c>
      <c r="B628" s="5" t="str">
        <f>TEXT(SupplierQuality[[#This Row],[Date]],"mmm")</f>
        <v>Mar</v>
      </c>
      <c r="C628" s="5" t="str">
        <f>TEXT(SupplierQuality[[#This Row],[Date]],"yyyy")</f>
        <v>2018</v>
      </c>
      <c r="D628" s="2" t="s">
        <v>315</v>
      </c>
      <c r="E628" s="2" t="s">
        <v>107</v>
      </c>
      <c r="F628" s="2" t="s">
        <v>24</v>
      </c>
      <c r="G628">
        <v>128</v>
      </c>
      <c r="H628" s="2" t="str">
        <f>VLOOKUP(SupplierQuality[[#This Row],[MaterialID]],Table4[#All],2,0)</f>
        <v>Tape</v>
      </c>
      <c r="I628">
        <v>3</v>
      </c>
      <c r="J628" s="2" t="str">
        <f>_xlfn.XLOOKUP(SupplierQuality[[#This Row],[Defect Type ID]],Table5[ID],Table5[Defect Type],"Not found",0)</f>
        <v>Impact</v>
      </c>
      <c r="K628">
        <v>61</v>
      </c>
      <c r="L628" s="2" t="str">
        <f>_xlfn.XLOOKUP(SupplierQuality[[#This Row],[DefectID]],Table2[ID],Table2[Defect],"Not found",0)</f>
        <v>No Sealing</v>
      </c>
      <c r="M628" s="3">
        <v>746502</v>
      </c>
      <c r="N628" s="3">
        <v>3277</v>
      </c>
      <c r="O628" s="6">
        <f>SupplierQuality[[#This Row],[Total Downtime Minutes]]/60</f>
        <v>54.616666666666667</v>
      </c>
      <c r="P628" s="4">
        <v>596</v>
      </c>
      <c r="Q628" s="4">
        <f>SupplierQuality[[#This Row],[Total Defect Qty]]*SupplierQuality[[#This Row],[Unit Price]]</f>
        <v>444915192</v>
      </c>
    </row>
    <row r="629" spans="1:17" x14ac:dyDescent="0.25">
      <c r="A629" s="1">
        <v>43184</v>
      </c>
      <c r="B629" s="5" t="str">
        <f>TEXT(SupplierQuality[[#This Row],[Date]],"mmm")</f>
        <v>Mar</v>
      </c>
      <c r="C629" s="5" t="str">
        <f>TEXT(SupplierQuality[[#This Row],[Date]],"yyyy")</f>
        <v>2018</v>
      </c>
      <c r="D629" s="2" t="s">
        <v>199</v>
      </c>
      <c r="E629" s="2" t="s">
        <v>19</v>
      </c>
      <c r="F629" s="2" t="s">
        <v>17</v>
      </c>
      <c r="G629">
        <v>131</v>
      </c>
      <c r="H629" s="2" t="str">
        <f>VLOOKUP(SupplierQuality[[#This Row],[MaterialID]],Table4[#All],2,0)</f>
        <v>Valves</v>
      </c>
      <c r="I629">
        <v>1</v>
      </c>
      <c r="J629" s="2" t="str">
        <f>_xlfn.XLOOKUP(SupplierQuality[[#This Row],[Defect Type ID]],Table5[ID],Table5[Defect Type],"Not found",0)</f>
        <v>No Impact</v>
      </c>
      <c r="K629">
        <v>86</v>
      </c>
      <c r="L629" s="2" t="str">
        <f>_xlfn.XLOOKUP(SupplierQuality[[#This Row],[DefectID]],Table2[ID],Table2[Defect],"Not found",0)</f>
        <v>Smeared Print</v>
      </c>
      <c r="M629" s="3">
        <v>642072</v>
      </c>
      <c r="N629" s="3">
        <v>2466</v>
      </c>
      <c r="O629" s="6">
        <f>SupplierQuality[[#This Row],[Total Downtime Minutes]]/60</f>
        <v>41.1</v>
      </c>
      <c r="P629" s="4">
        <v>536</v>
      </c>
      <c r="Q629" s="4">
        <f>SupplierQuality[[#This Row],[Total Defect Qty]]*SupplierQuality[[#This Row],[Unit Price]]</f>
        <v>344150592</v>
      </c>
    </row>
    <row r="630" spans="1:17" x14ac:dyDescent="0.25">
      <c r="A630" s="1">
        <v>43184</v>
      </c>
      <c r="B630" s="5" t="str">
        <f>TEXT(SupplierQuality[[#This Row],[Date]],"mmm")</f>
        <v>Mar</v>
      </c>
      <c r="C630" s="5" t="str">
        <f>TEXT(SupplierQuality[[#This Row],[Date]],"yyyy")</f>
        <v>2018</v>
      </c>
      <c r="D630" s="2" t="s">
        <v>251</v>
      </c>
      <c r="E630" s="2" t="s">
        <v>16</v>
      </c>
      <c r="F630" s="2" t="s">
        <v>24</v>
      </c>
      <c r="G630">
        <v>131</v>
      </c>
      <c r="H630" s="2" t="str">
        <f>VLOOKUP(SupplierQuality[[#This Row],[MaterialID]],Table4[#All],2,0)</f>
        <v>Valves</v>
      </c>
      <c r="I630">
        <v>2</v>
      </c>
      <c r="J630" s="2" t="str">
        <f>_xlfn.XLOOKUP(SupplierQuality[[#This Row],[Defect Type ID]],Table5[ID],Table5[Defect Type],"Not found",0)</f>
        <v>Rejected</v>
      </c>
      <c r="K630">
        <v>264</v>
      </c>
      <c r="L630" s="2" t="str">
        <f>_xlfn.XLOOKUP(SupplierQuality[[#This Row],[DefectID]],Table2[ID],Table2[Defect],"Not found",0)</f>
        <v>Off-set</v>
      </c>
      <c r="M630" s="3">
        <v>640318</v>
      </c>
      <c r="N630" s="3">
        <v>1543</v>
      </c>
      <c r="O630" s="6">
        <f>SupplierQuality[[#This Row],[Total Downtime Minutes]]/60</f>
        <v>25.716666666666665</v>
      </c>
      <c r="P630" s="4">
        <v>453</v>
      </c>
      <c r="Q630" s="4">
        <f>SupplierQuality[[#This Row],[Total Defect Qty]]*SupplierQuality[[#This Row],[Unit Price]]</f>
        <v>290064054</v>
      </c>
    </row>
    <row r="631" spans="1:17" x14ac:dyDescent="0.25">
      <c r="A631" s="1">
        <v>43184</v>
      </c>
      <c r="B631" s="5" t="str">
        <f>TEXT(SupplierQuality[[#This Row],[Date]],"mmm")</f>
        <v>Mar</v>
      </c>
      <c r="C631" s="5" t="str">
        <f>TEXT(SupplierQuality[[#This Row],[Date]],"yyyy")</f>
        <v>2018</v>
      </c>
      <c r="D631" s="2" t="s">
        <v>229</v>
      </c>
      <c r="E631" s="2" t="s">
        <v>62</v>
      </c>
      <c r="F631" s="2" t="s">
        <v>24</v>
      </c>
      <c r="G631">
        <v>120</v>
      </c>
      <c r="H631" s="2" t="str">
        <f>VLOOKUP(SupplierQuality[[#This Row],[MaterialID]],Table4[#All],2,0)</f>
        <v>Film</v>
      </c>
      <c r="I631">
        <v>1</v>
      </c>
      <c r="J631" s="2" t="str">
        <f>_xlfn.XLOOKUP(SupplierQuality[[#This Row],[Defect Type ID]],Table5[ID],Table5[Defect Type],"Not found",0)</f>
        <v>No Impact</v>
      </c>
      <c r="K631">
        <v>259</v>
      </c>
      <c r="L631" s="2" t="str">
        <f>_xlfn.XLOOKUP(SupplierQuality[[#This Row],[DefectID]],Table2[ID],Table2[Defect],"Not found",0)</f>
        <v>Coating</v>
      </c>
      <c r="M631" s="3">
        <v>496234</v>
      </c>
      <c r="N631" s="3">
        <v>3832</v>
      </c>
      <c r="O631" s="6">
        <f>SupplierQuality[[#This Row],[Total Downtime Minutes]]/60</f>
        <v>63.866666666666667</v>
      </c>
      <c r="P631" s="4">
        <v>368</v>
      </c>
      <c r="Q631" s="4">
        <f>SupplierQuality[[#This Row],[Total Defect Qty]]*SupplierQuality[[#This Row],[Unit Price]]</f>
        <v>182614112</v>
      </c>
    </row>
    <row r="632" spans="1:17" x14ac:dyDescent="0.25">
      <c r="A632" s="1">
        <v>43184</v>
      </c>
      <c r="B632" s="5" t="str">
        <f>TEXT(SupplierQuality[[#This Row],[Date]],"mmm")</f>
        <v>Mar</v>
      </c>
      <c r="C632" s="5" t="str">
        <f>TEXT(SupplierQuality[[#This Row],[Date]],"yyyy")</f>
        <v>2018</v>
      </c>
      <c r="D632" s="2" t="s">
        <v>233</v>
      </c>
      <c r="E632" s="2" t="s">
        <v>47</v>
      </c>
      <c r="F632" s="2" t="s">
        <v>24</v>
      </c>
      <c r="G632">
        <v>130</v>
      </c>
      <c r="H632" s="2" t="str">
        <f>VLOOKUP(SupplierQuality[[#This Row],[MaterialID]],Table4[#All],2,0)</f>
        <v>Packaging</v>
      </c>
      <c r="I632">
        <v>1</v>
      </c>
      <c r="J632" s="2" t="str">
        <f>_xlfn.XLOOKUP(SupplierQuality[[#This Row],[Defect Type ID]],Table5[ID],Table5[Defect Type],"Not found",0)</f>
        <v>No Impact</v>
      </c>
      <c r="K632">
        <v>119</v>
      </c>
      <c r="L632" s="2" t="str">
        <f>_xlfn.XLOOKUP(SupplierQuality[[#This Row],[DefectID]],Table2[ID],Table2[Defect],"Not found",0)</f>
        <v>Print Problems</v>
      </c>
      <c r="M632" s="3">
        <v>469036</v>
      </c>
      <c r="N632" s="3">
        <v>2263</v>
      </c>
      <c r="O632" s="6">
        <f>SupplierQuality[[#This Row],[Total Downtime Minutes]]/60</f>
        <v>37.716666666666669</v>
      </c>
      <c r="P632" s="4">
        <v>454</v>
      </c>
      <c r="Q632" s="4">
        <f>SupplierQuality[[#This Row],[Total Defect Qty]]*SupplierQuality[[#This Row],[Unit Price]]</f>
        <v>212942344</v>
      </c>
    </row>
    <row r="633" spans="1:17" x14ac:dyDescent="0.25">
      <c r="A633" s="1">
        <v>43184</v>
      </c>
      <c r="B633" s="5" t="str">
        <f>TEXT(SupplierQuality[[#This Row],[Date]],"mmm")</f>
        <v>Mar</v>
      </c>
      <c r="C633" s="5" t="str">
        <f>TEXT(SupplierQuality[[#This Row],[Date]],"yyyy")</f>
        <v>2018</v>
      </c>
      <c r="D633" s="2" t="s">
        <v>351</v>
      </c>
      <c r="E633" s="2" t="s">
        <v>45</v>
      </c>
      <c r="F633" s="2" t="s">
        <v>691</v>
      </c>
      <c r="G633">
        <v>129</v>
      </c>
      <c r="H633" s="2" t="str">
        <f>VLOOKUP(SupplierQuality[[#This Row],[MaterialID]],Table4[#All],2,0)</f>
        <v>Mechanicals</v>
      </c>
      <c r="I633">
        <v>3</v>
      </c>
      <c r="J633" s="2" t="str">
        <f>_xlfn.XLOOKUP(SupplierQuality[[#This Row],[Defect Type ID]],Table5[ID],Table5[Defect Type],"Not found",0)</f>
        <v>Impact</v>
      </c>
      <c r="K633">
        <v>98</v>
      </c>
      <c r="L633" s="2" t="str">
        <f>_xlfn.XLOOKUP(SupplierQuality[[#This Row],[DefectID]],Table2[ID],Table2[Defect],"Not found",0)</f>
        <v>Damaged Rolls</v>
      </c>
      <c r="M633" s="3">
        <v>416906</v>
      </c>
      <c r="N633" s="3">
        <v>4131</v>
      </c>
      <c r="O633" s="6">
        <f>SupplierQuality[[#This Row],[Total Downtime Minutes]]/60</f>
        <v>68.849999999999994</v>
      </c>
      <c r="P633" s="4">
        <v>422</v>
      </c>
      <c r="Q633" s="4">
        <f>SupplierQuality[[#This Row],[Total Defect Qty]]*SupplierQuality[[#This Row],[Unit Price]]</f>
        <v>175934332</v>
      </c>
    </row>
    <row r="634" spans="1:17" x14ac:dyDescent="0.25">
      <c r="A634" s="1">
        <v>43184</v>
      </c>
      <c r="B634" s="5" t="str">
        <f>TEXT(SupplierQuality[[#This Row],[Date]],"mmm")</f>
        <v>Mar</v>
      </c>
      <c r="C634" s="5" t="str">
        <f>TEXT(SupplierQuality[[#This Row],[Date]],"yyyy")</f>
        <v>2018</v>
      </c>
      <c r="D634" s="2" t="s">
        <v>307</v>
      </c>
      <c r="E634" s="2" t="s">
        <v>107</v>
      </c>
      <c r="F634" s="2" t="s">
        <v>14</v>
      </c>
      <c r="G634">
        <v>128</v>
      </c>
      <c r="H634" s="2" t="str">
        <f>VLOOKUP(SupplierQuality[[#This Row],[MaterialID]],Table4[#All],2,0)</f>
        <v>Tape</v>
      </c>
      <c r="I634">
        <v>3</v>
      </c>
      <c r="J634" s="2" t="str">
        <f>_xlfn.XLOOKUP(SupplierQuality[[#This Row],[Defect Type ID]],Table5[ID],Table5[Defect Type],"Not found",0)</f>
        <v>Impact</v>
      </c>
      <c r="K634">
        <v>7</v>
      </c>
      <c r="L634" s="2" t="str">
        <f>_xlfn.XLOOKUP(SupplierQuality[[#This Row],[DefectID]],Table2[ID],Table2[Defect],"Not found",0)</f>
        <v>Misc</v>
      </c>
      <c r="M634" s="3">
        <v>305049</v>
      </c>
      <c r="N634" s="3">
        <v>515</v>
      </c>
      <c r="O634" s="6">
        <f>SupplierQuality[[#This Row],[Total Downtime Minutes]]/60</f>
        <v>8.5833333333333339</v>
      </c>
      <c r="P634" s="4">
        <v>563</v>
      </c>
      <c r="Q634" s="4">
        <f>SupplierQuality[[#This Row],[Total Defect Qty]]*SupplierQuality[[#This Row],[Unit Price]]</f>
        <v>171742587</v>
      </c>
    </row>
    <row r="635" spans="1:17" x14ac:dyDescent="0.25">
      <c r="A635" s="1">
        <v>43184</v>
      </c>
      <c r="B635" s="5" t="str">
        <f>TEXT(SupplierQuality[[#This Row],[Date]],"mmm")</f>
        <v>Mar</v>
      </c>
      <c r="C635" s="5" t="str">
        <f>TEXT(SupplierQuality[[#This Row],[Date]],"yyyy")</f>
        <v>2018</v>
      </c>
      <c r="D635" s="2" t="s">
        <v>343</v>
      </c>
      <c r="E635" s="2" t="s">
        <v>98</v>
      </c>
      <c r="F635" s="2" t="s">
        <v>17</v>
      </c>
      <c r="G635">
        <v>126</v>
      </c>
      <c r="H635" s="2" t="str">
        <f>VLOOKUP(SupplierQuality[[#This Row],[MaterialID]],Table4[#All],2,0)</f>
        <v>Motors</v>
      </c>
      <c r="I635">
        <v>1</v>
      </c>
      <c r="J635" s="2" t="str">
        <f>_xlfn.XLOOKUP(SupplierQuality[[#This Row],[Defect Type ID]],Table5[ID],Table5[Defect Type],"Not found",0)</f>
        <v>No Impact</v>
      </c>
      <c r="K635">
        <v>229</v>
      </c>
      <c r="L635" s="2" t="str">
        <f>_xlfn.XLOOKUP(SupplierQuality[[#This Row],[DefectID]],Table2[ID],Table2[Defect],"Not found",0)</f>
        <v>Carton Delamination</v>
      </c>
      <c r="M635" s="3">
        <v>104202</v>
      </c>
      <c r="N635" s="3">
        <v>4828</v>
      </c>
      <c r="O635" s="6">
        <f>SupplierQuality[[#This Row],[Total Downtime Minutes]]/60</f>
        <v>80.466666666666669</v>
      </c>
      <c r="P635" s="4">
        <v>608</v>
      </c>
      <c r="Q635" s="4">
        <f>SupplierQuality[[#This Row],[Total Defect Qty]]*SupplierQuality[[#This Row],[Unit Price]]</f>
        <v>63354816</v>
      </c>
    </row>
    <row r="636" spans="1:17" x14ac:dyDescent="0.25">
      <c r="A636" s="1">
        <v>43185</v>
      </c>
      <c r="B636" s="5" t="str">
        <f>TEXT(SupplierQuality[[#This Row],[Date]],"mmm")</f>
        <v>Mar</v>
      </c>
      <c r="C636" s="5" t="str">
        <f>TEXT(SupplierQuality[[#This Row],[Date]],"yyyy")</f>
        <v>2018</v>
      </c>
      <c r="D636" s="2" t="s">
        <v>160</v>
      </c>
      <c r="E636" s="2" t="s">
        <v>58</v>
      </c>
      <c r="F636" s="2" t="s">
        <v>17</v>
      </c>
      <c r="G636">
        <v>127</v>
      </c>
      <c r="H636" s="2" t="str">
        <f>VLOOKUP(SupplierQuality[[#This Row],[MaterialID]],Table4[#All],2,0)</f>
        <v>Crates</v>
      </c>
      <c r="I636">
        <v>1</v>
      </c>
      <c r="J636" s="2" t="str">
        <f>_xlfn.XLOOKUP(SupplierQuality[[#This Row],[Defect Type ID]],Table5[ID],Table5[Defect Type],"Not found",0)</f>
        <v>No Impact</v>
      </c>
      <c r="K636">
        <v>120</v>
      </c>
      <c r="L636" s="2" t="str">
        <f>_xlfn.XLOOKUP(SupplierQuality[[#This Row],[DefectID]],Table2[ID],Table2[Defect],"Not found",0)</f>
        <v>No Disk</v>
      </c>
      <c r="M636" s="3">
        <v>624587</v>
      </c>
      <c r="N636" s="3">
        <v>196</v>
      </c>
      <c r="O636" s="6">
        <f>SupplierQuality[[#This Row],[Total Downtime Minutes]]/60</f>
        <v>3.2666666666666666</v>
      </c>
      <c r="P636" s="4">
        <v>649</v>
      </c>
      <c r="Q636" s="4">
        <f>SupplierQuality[[#This Row],[Total Defect Qty]]*SupplierQuality[[#This Row],[Unit Price]]</f>
        <v>405356963</v>
      </c>
    </row>
    <row r="637" spans="1:17" x14ac:dyDescent="0.25">
      <c r="A637" s="1">
        <v>43185</v>
      </c>
      <c r="B637" s="5" t="str">
        <f>TEXT(SupplierQuality[[#This Row],[Date]],"mmm")</f>
        <v>Mar</v>
      </c>
      <c r="C637" s="5" t="str">
        <f>TEXT(SupplierQuality[[#This Row],[Date]],"yyyy")</f>
        <v>2018</v>
      </c>
      <c r="D637" s="2" t="s">
        <v>268</v>
      </c>
      <c r="E637" s="2" t="s">
        <v>21</v>
      </c>
      <c r="F637" s="2" t="s">
        <v>691</v>
      </c>
      <c r="G637">
        <v>125</v>
      </c>
      <c r="H637" s="2" t="str">
        <f>VLOOKUP(SupplierQuality[[#This Row],[MaterialID]],Table4[#All],2,0)</f>
        <v>Hardware</v>
      </c>
      <c r="I637">
        <v>2</v>
      </c>
      <c r="J637" s="2" t="str">
        <f>_xlfn.XLOOKUP(SupplierQuality[[#This Row],[Defect Type ID]],Table5[ID],Table5[Defect Type],"Not found",0)</f>
        <v>Rejected</v>
      </c>
      <c r="K637">
        <v>32</v>
      </c>
      <c r="L637" s="2" t="str">
        <f>_xlfn.XLOOKUP(SupplierQuality[[#This Row],[DefectID]],Table2[ID],Table2[Defect],"Not found",0)</f>
        <v>Wrong Shade of Color</v>
      </c>
      <c r="M637" s="3">
        <v>609712</v>
      </c>
      <c r="N637" s="3">
        <v>611</v>
      </c>
      <c r="O637" s="6">
        <f>SupplierQuality[[#This Row],[Total Downtime Minutes]]/60</f>
        <v>10.183333333333334</v>
      </c>
      <c r="P637" s="4">
        <v>662</v>
      </c>
      <c r="Q637" s="4">
        <f>SupplierQuality[[#This Row],[Total Defect Qty]]*SupplierQuality[[#This Row],[Unit Price]]</f>
        <v>403629344</v>
      </c>
    </row>
    <row r="638" spans="1:17" x14ac:dyDescent="0.25">
      <c r="A638" s="1">
        <v>43185</v>
      </c>
      <c r="B638" s="5" t="str">
        <f>TEXT(SupplierQuality[[#This Row],[Date]],"mmm")</f>
        <v>Mar</v>
      </c>
      <c r="C638" s="5" t="str">
        <f>TEXT(SupplierQuality[[#This Row],[Date]],"yyyy")</f>
        <v>2018</v>
      </c>
      <c r="D638" s="2" t="s">
        <v>323</v>
      </c>
      <c r="E638" s="2" t="s">
        <v>104</v>
      </c>
      <c r="F638" s="2" t="s">
        <v>691</v>
      </c>
      <c r="G638">
        <v>131</v>
      </c>
      <c r="H638" s="2" t="str">
        <f>VLOOKUP(SupplierQuality[[#This Row],[MaterialID]],Table4[#All],2,0)</f>
        <v>Valves</v>
      </c>
      <c r="I638">
        <v>1</v>
      </c>
      <c r="J638" s="2" t="str">
        <f>_xlfn.XLOOKUP(SupplierQuality[[#This Row],[Defect Type ID]],Table5[ID],Table5[Defect Type],"Not found",0)</f>
        <v>No Impact</v>
      </c>
      <c r="K638">
        <v>242</v>
      </c>
      <c r="L638" s="2" t="str">
        <f>_xlfn.XLOOKUP(SupplierQuality[[#This Row],[DefectID]],Table2[ID],Table2[Defect],"Not found",0)</f>
        <v>Wrong Check</v>
      </c>
      <c r="M638" s="3">
        <v>600521</v>
      </c>
      <c r="N638" s="3">
        <v>4965</v>
      </c>
      <c r="O638" s="6">
        <f>SupplierQuality[[#This Row],[Total Downtime Minutes]]/60</f>
        <v>82.75</v>
      </c>
      <c r="P638" s="4">
        <v>388</v>
      </c>
      <c r="Q638" s="4">
        <f>SupplierQuality[[#This Row],[Total Defect Qty]]*SupplierQuality[[#This Row],[Unit Price]]</f>
        <v>233002148</v>
      </c>
    </row>
    <row r="639" spans="1:17" x14ac:dyDescent="0.25">
      <c r="A639" s="1">
        <v>43185</v>
      </c>
      <c r="B639" s="5" t="str">
        <f>TEXT(SupplierQuality[[#This Row],[Date]],"mmm")</f>
        <v>Mar</v>
      </c>
      <c r="C639" s="5" t="str">
        <f>TEXT(SupplierQuality[[#This Row],[Date]],"yyyy")</f>
        <v>2018</v>
      </c>
      <c r="D639" s="2" t="s">
        <v>69</v>
      </c>
      <c r="E639" s="2" t="s">
        <v>13</v>
      </c>
      <c r="F639" s="2" t="s">
        <v>42</v>
      </c>
      <c r="G639">
        <v>128</v>
      </c>
      <c r="H639" s="2" t="str">
        <f>VLOOKUP(SupplierQuality[[#This Row],[MaterialID]],Table4[#All],2,0)</f>
        <v>Tape</v>
      </c>
      <c r="I639">
        <v>1</v>
      </c>
      <c r="J639" s="2" t="str">
        <f>_xlfn.XLOOKUP(SupplierQuality[[#This Row],[Defect Type ID]],Table5[ID],Table5[Defect Type],"Not found",0)</f>
        <v>No Impact</v>
      </c>
      <c r="K639">
        <v>247</v>
      </c>
      <c r="L639" s="2" t="str">
        <f>_xlfn.XLOOKUP(SupplierQuality[[#This Row],[DefectID]],Table2[ID],Table2[Defect],"Not found",0)</f>
        <v>Splinter</v>
      </c>
      <c r="M639" s="3">
        <v>568086</v>
      </c>
      <c r="N639" s="3">
        <v>974</v>
      </c>
      <c r="O639" s="6">
        <f>SupplierQuality[[#This Row],[Total Downtime Minutes]]/60</f>
        <v>16.233333333333334</v>
      </c>
      <c r="P639" s="4">
        <v>359</v>
      </c>
      <c r="Q639" s="4">
        <f>SupplierQuality[[#This Row],[Total Defect Qty]]*SupplierQuality[[#This Row],[Unit Price]]</f>
        <v>203942874</v>
      </c>
    </row>
    <row r="640" spans="1:17" x14ac:dyDescent="0.25">
      <c r="A640" s="1">
        <v>43185</v>
      </c>
      <c r="B640" s="5" t="str">
        <f>TEXT(SupplierQuality[[#This Row],[Date]],"mmm")</f>
        <v>Mar</v>
      </c>
      <c r="C640" s="5" t="str">
        <f>TEXT(SupplierQuality[[#This Row],[Date]],"yyyy")</f>
        <v>2018</v>
      </c>
      <c r="D640" s="2" t="s">
        <v>214</v>
      </c>
      <c r="E640" s="2" t="s">
        <v>107</v>
      </c>
      <c r="F640" s="2" t="s">
        <v>14</v>
      </c>
      <c r="G640">
        <v>133</v>
      </c>
      <c r="H640" s="2" t="str">
        <f>VLOOKUP(SupplierQuality[[#This Row],[MaterialID]],Table4[#All],2,0)</f>
        <v>Wires</v>
      </c>
      <c r="I640">
        <v>2</v>
      </c>
      <c r="J640" s="2" t="str">
        <f>_xlfn.XLOOKUP(SupplierQuality[[#This Row],[Defect Type ID]],Table5[ID],Table5[Defect Type],"Not found",0)</f>
        <v>Rejected</v>
      </c>
      <c r="K640">
        <v>238</v>
      </c>
      <c r="L640" s="2" t="str">
        <f>_xlfn.XLOOKUP(SupplierQuality[[#This Row],[DefectID]],Table2[ID],Table2[Defect],"Not found",0)</f>
        <v>No Docs</v>
      </c>
      <c r="M640" s="3">
        <v>317733</v>
      </c>
      <c r="N640" s="3">
        <v>1555</v>
      </c>
      <c r="O640" s="6">
        <f>SupplierQuality[[#This Row],[Total Downtime Minutes]]/60</f>
        <v>25.916666666666668</v>
      </c>
      <c r="P640" s="4">
        <v>434</v>
      </c>
      <c r="Q640" s="4">
        <f>SupplierQuality[[#This Row],[Total Defect Qty]]*SupplierQuality[[#This Row],[Unit Price]]</f>
        <v>137896122</v>
      </c>
    </row>
    <row r="641" spans="1:17" x14ac:dyDescent="0.25">
      <c r="A641" s="1">
        <v>43185</v>
      </c>
      <c r="B641" s="5" t="str">
        <f>TEXT(SupplierQuality[[#This Row],[Date]],"mmm")</f>
        <v>Mar</v>
      </c>
      <c r="C641" s="5" t="str">
        <f>TEXT(SupplierQuality[[#This Row],[Date]],"yyyy")</f>
        <v>2018</v>
      </c>
      <c r="D641" s="2" t="s">
        <v>345</v>
      </c>
      <c r="E641" s="2" t="s">
        <v>67</v>
      </c>
      <c r="F641" s="2" t="s">
        <v>14</v>
      </c>
      <c r="G641">
        <v>120</v>
      </c>
      <c r="H641" s="2" t="str">
        <f>VLOOKUP(SupplierQuality[[#This Row],[MaterialID]],Table4[#All],2,0)</f>
        <v>Film</v>
      </c>
      <c r="I641">
        <v>3</v>
      </c>
      <c r="J641" s="2" t="str">
        <f>_xlfn.XLOOKUP(SupplierQuality[[#This Row],[Defect Type ID]],Table5[ID],Table5[Defect Type],"Not found",0)</f>
        <v>Impact</v>
      </c>
      <c r="K641">
        <v>229</v>
      </c>
      <c r="L641" s="2" t="str">
        <f>_xlfn.XLOOKUP(SupplierQuality[[#This Row],[DefectID]],Table2[ID],Table2[Defect],"Not found",0)</f>
        <v>Carton Delamination</v>
      </c>
      <c r="M641" s="3">
        <v>158850</v>
      </c>
      <c r="N641" s="3">
        <v>2465</v>
      </c>
      <c r="O641" s="6">
        <f>SupplierQuality[[#This Row],[Total Downtime Minutes]]/60</f>
        <v>41.083333333333336</v>
      </c>
      <c r="P641" s="4">
        <v>697</v>
      </c>
      <c r="Q641" s="4">
        <f>SupplierQuality[[#This Row],[Total Defect Qty]]*SupplierQuality[[#This Row],[Unit Price]]</f>
        <v>110718450</v>
      </c>
    </row>
    <row r="642" spans="1:17" x14ac:dyDescent="0.25">
      <c r="A642" s="1">
        <v>43185</v>
      </c>
      <c r="B642" s="5" t="str">
        <f>TEXT(SupplierQuality[[#This Row],[Date]],"mmm")</f>
        <v>Mar</v>
      </c>
      <c r="C642" s="5" t="str">
        <f>TEXT(SupplierQuality[[#This Row],[Date]],"yyyy")</f>
        <v>2018</v>
      </c>
      <c r="D642" s="2" t="s">
        <v>37</v>
      </c>
      <c r="E642" s="2" t="s">
        <v>64</v>
      </c>
      <c r="F642" s="2" t="s">
        <v>691</v>
      </c>
      <c r="G642">
        <v>132</v>
      </c>
      <c r="H642" s="2" t="str">
        <f>VLOOKUP(SupplierQuality[[#This Row],[MaterialID]],Table4[#All],2,0)</f>
        <v>Printed Materials</v>
      </c>
      <c r="I642">
        <v>3</v>
      </c>
      <c r="J642" s="2" t="str">
        <f>_xlfn.XLOOKUP(SupplierQuality[[#This Row],[Defect Type ID]],Table5[ID],Table5[Defect Type],"Not found",0)</f>
        <v>Impact</v>
      </c>
      <c r="K642">
        <v>35</v>
      </c>
      <c r="L642" s="2" t="str">
        <f>_xlfn.XLOOKUP(SupplierQuality[[#This Row],[DefectID]],Table2[ID],Table2[Defect],"Not found",0)</f>
        <v>Bad Fill</v>
      </c>
      <c r="M642" s="3">
        <v>121931</v>
      </c>
      <c r="N642" s="3">
        <v>1368</v>
      </c>
      <c r="O642" s="6">
        <f>SupplierQuality[[#This Row],[Total Downtime Minutes]]/60</f>
        <v>22.8</v>
      </c>
      <c r="P642" s="4">
        <v>403</v>
      </c>
      <c r="Q642" s="4">
        <f>SupplierQuality[[#This Row],[Total Defect Qty]]*SupplierQuality[[#This Row],[Unit Price]]</f>
        <v>49138193</v>
      </c>
    </row>
    <row r="643" spans="1:17" x14ac:dyDescent="0.25">
      <c r="A643" s="1">
        <v>43185</v>
      </c>
      <c r="B643" s="5" t="str">
        <f>TEXT(SupplierQuality[[#This Row],[Date]],"mmm")</f>
        <v>Mar</v>
      </c>
      <c r="C643" s="5" t="str">
        <f>TEXT(SupplierQuality[[#This Row],[Date]],"yyyy")</f>
        <v>2018</v>
      </c>
      <c r="D643" s="2" t="s">
        <v>57</v>
      </c>
      <c r="E643" s="2" t="s">
        <v>60</v>
      </c>
      <c r="F643" s="2" t="s">
        <v>14</v>
      </c>
      <c r="G643">
        <v>115</v>
      </c>
      <c r="H643" s="2" t="str">
        <f>VLOOKUP(SupplierQuality[[#This Row],[MaterialID]],Table4[#All],2,0)</f>
        <v>Controllers</v>
      </c>
      <c r="I643">
        <v>1</v>
      </c>
      <c r="J643" s="2" t="str">
        <f>_xlfn.XLOOKUP(SupplierQuality[[#This Row],[Defect Type ID]],Table5[ID],Table5[Defect Type],"Not found",0)</f>
        <v>No Impact</v>
      </c>
      <c r="K643">
        <v>62</v>
      </c>
      <c r="L643" s="2" t="str">
        <f>_xlfn.XLOOKUP(SupplierQuality[[#This Row],[DefectID]],Table2[ID],Table2[Defect],"Not found",0)</f>
        <v>Damaged</v>
      </c>
      <c r="M643" s="3">
        <v>67665</v>
      </c>
      <c r="N643" s="3">
        <v>4773</v>
      </c>
      <c r="O643" s="6">
        <f>SupplierQuality[[#This Row],[Total Downtime Minutes]]/60</f>
        <v>79.55</v>
      </c>
      <c r="P643" s="4">
        <v>504</v>
      </c>
      <c r="Q643" s="4">
        <f>SupplierQuality[[#This Row],[Total Defect Qty]]*SupplierQuality[[#This Row],[Unit Price]]</f>
        <v>34103160</v>
      </c>
    </row>
    <row r="644" spans="1:17" x14ac:dyDescent="0.25">
      <c r="A644" s="1">
        <v>43185</v>
      </c>
      <c r="B644" s="5" t="str">
        <f>TEXT(SupplierQuality[[#This Row],[Date]],"mmm")</f>
        <v>Mar</v>
      </c>
      <c r="C644" s="5" t="str">
        <f>TEXT(SupplierQuality[[#This Row],[Date]],"yyyy")</f>
        <v>2018</v>
      </c>
      <c r="D644" s="2" t="s">
        <v>20</v>
      </c>
      <c r="E644" s="2" t="s">
        <v>71</v>
      </c>
      <c r="F644" s="2" t="s">
        <v>17</v>
      </c>
      <c r="G644">
        <v>126</v>
      </c>
      <c r="H644" s="2" t="str">
        <f>VLOOKUP(SupplierQuality[[#This Row],[MaterialID]],Table4[#All],2,0)</f>
        <v>Motors</v>
      </c>
      <c r="I644">
        <v>3</v>
      </c>
      <c r="J644" s="2" t="str">
        <f>_xlfn.XLOOKUP(SupplierQuality[[#This Row],[Defect Type ID]],Table5[ID],Table5[Defect Type],"Not found",0)</f>
        <v>Impact</v>
      </c>
      <c r="K644">
        <v>17</v>
      </c>
      <c r="L644" s="2" t="str">
        <f>_xlfn.XLOOKUP(SupplierQuality[[#This Row],[DefectID]],Table2[ID],Table2[Defect],"Not found",0)</f>
        <v>Folding - Wrong Crease</v>
      </c>
      <c r="M644" s="3">
        <v>42991</v>
      </c>
      <c r="N644" s="3">
        <v>3217</v>
      </c>
      <c r="O644" s="6">
        <f>SupplierQuality[[#This Row],[Total Downtime Minutes]]/60</f>
        <v>53.616666666666667</v>
      </c>
      <c r="P644" s="4">
        <v>341</v>
      </c>
      <c r="Q644" s="4">
        <f>SupplierQuality[[#This Row],[Total Defect Qty]]*SupplierQuality[[#This Row],[Unit Price]]</f>
        <v>14659931</v>
      </c>
    </row>
    <row r="645" spans="1:17" x14ac:dyDescent="0.25">
      <c r="A645" s="1">
        <v>43185</v>
      </c>
      <c r="B645" s="5" t="str">
        <f>TEXT(SupplierQuality[[#This Row],[Date]],"mmm")</f>
        <v>Mar</v>
      </c>
      <c r="C645" s="5" t="str">
        <f>TEXT(SupplierQuality[[#This Row],[Date]],"yyyy")</f>
        <v>2018</v>
      </c>
      <c r="D645" s="2" t="s">
        <v>76</v>
      </c>
      <c r="E645" s="2" t="s">
        <v>60</v>
      </c>
      <c r="F645" s="2" t="s">
        <v>14</v>
      </c>
      <c r="G645">
        <v>123</v>
      </c>
      <c r="H645" s="2" t="str">
        <f>VLOOKUP(SupplierQuality[[#This Row],[MaterialID]],Table4[#All],2,0)</f>
        <v>Pump</v>
      </c>
      <c r="I645">
        <v>2</v>
      </c>
      <c r="J645" s="2" t="str">
        <f>_xlfn.XLOOKUP(SupplierQuality[[#This Row],[Defect Type ID]],Table5[ID],Table5[Defect Type],"Not found",0)</f>
        <v>Rejected</v>
      </c>
      <c r="K645">
        <v>54</v>
      </c>
      <c r="L645" s="2" t="str">
        <f>_xlfn.XLOOKUP(SupplierQuality[[#This Row],[DefectID]],Table2[ID],Table2[Defect],"Not found",0)</f>
        <v>Sealed Together Internally</v>
      </c>
      <c r="M645" s="3">
        <v>20404</v>
      </c>
      <c r="N645" s="3">
        <v>2883</v>
      </c>
      <c r="O645" s="6">
        <f>SupplierQuality[[#This Row],[Total Downtime Minutes]]/60</f>
        <v>48.05</v>
      </c>
      <c r="P645" s="4">
        <v>300</v>
      </c>
      <c r="Q645" s="4">
        <f>SupplierQuality[[#This Row],[Total Defect Qty]]*SupplierQuality[[#This Row],[Unit Price]]</f>
        <v>6121200</v>
      </c>
    </row>
    <row r="646" spans="1:17" x14ac:dyDescent="0.25">
      <c r="A646" s="1">
        <v>43186</v>
      </c>
      <c r="B646" s="5" t="str">
        <f>TEXT(SupplierQuality[[#This Row],[Date]],"mmm")</f>
        <v>Mar</v>
      </c>
      <c r="C646" s="5" t="str">
        <f>TEXT(SupplierQuality[[#This Row],[Date]],"yyyy")</f>
        <v>2018</v>
      </c>
      <c r="D646" s="2" t="s">
        <v>163</v>
      </c>
      <c r="E646" s="2" t="s">
        <v>38</v>
      </c>
      <c r="F646" s="2" t="s">
        <v>75</v>
      </c>
      <c r="G646">
        <v>117</v>
      </c>
      <c r="H646" s="2" t="str">
        <f>VLOOKUP(SupplierQuality[[#This Row],[MaterialID]],Table4[#All],2,0)</f>
        <v>Labels</v>
      </c>
      <c r="I646">
        <v>3</v>
      </c>
      <c r="J646" s="2" t="str">
        <f>_xlfn.XLOOKUP(SupplierQuality[[#This Row],[Defect Type ID]],Table5[ID],Table5[Defect Type],"Not found",0)</f>
        <v>Impact</v>
      </c>
      <c r="K646">
        <v>60</v>
      </c>
      <c r="L646" s="2" t="str">
        <f>_xlfn.XLOOKUP(SupplierQuality[[#This Row],[DefectID]],Table2[ID],Table2[Defect],"Not found",0)</f>
        <v>Unsealed Cartons</v>
      </c>
      <c r="M646" s="3">
        <v>912492</v>
      </c>
      <c r="N646" s="3">
        <v>1944</v>
      </c>
      <c r="O646" s="6">
        <f>SupplierQuality[[#This Row],[Total Downtime Minutes]]/60</f>
        <v>32.4</v>
      </c>
      <c r="P646" s="4">
        <v>662</v>
      </c>
      <c r="Q646" s="4">
        <f>SupplierQuality[[#This Row],[Total Defect Qty]]*SupplierQuality[[#This Row],[Unit Price]]</f>
        <v>604069704</v>
      </c>
    </row>
    <row r="647" spans="1:17" x14ac:dyDescent="0.25">
      <c r="A647" s="1">
        <v>43186</v>
      </c>
      <c r="B647" s="5" t="str">
        <f>TEXT(SupplierQuality[[#This Row],[Date]],"mmm")</f>
        <v>Mar</v>
      </c>
      <c r="C647" s="5" t="str">
        <f>TEXT(SupplierQuality[[#This Row],[Date]],"yyyy")</f>
        <v>2018</v>
      </c>
      <c r="D647" s="2" t="s">
        <v>46</v>
      </c>
      <c r="E647" s="2" t="s">
        <v>47</v>
      </c>
      <c r="F647" s="2" t="s">
        <v>24</v>
      </c>
      <c r="G647">
        <v>130</v>
      </c>
      <c r="H647" s="2" t="str">
        <f>VLOOKUP(SupplierQuality[[#This Row],[MaterialID]],Table4[#All],2,0)</f>
        <v>Packaging</v>
      </c>
      <c r="I647">
        <v>1</v>
      </c>
      <c r="J647" s="2" t="str">
        <f>_xlfn.XLOOKUP(SupplierQuality[[#This Row],[Defect Type ID]],Table5[ID],Table5[Defect Type],"Not found",0)</f>
        <v>No Impact</v>
      </c>
      <c r="K647">
        <v>19</v>
      </c>
      <c r="L647" s="2" t="str">
        <f>_xlfn.XLOOKUP(SupplierQuality[[#This Row],[DefectID]],Table2[ID],Table2[Defect],"Not found",0)</f>
        <v>Dirty Containers</v>
      </c>
      <c r="M647" s="3">
        <v>758738</v>
      </c>
      <c r="N647" s="3">
        <v>4729</v>
      </c>
      <c r="O647" s="6">
        <f>SupplierQuality[[#This Row],[Total Downtime Minutes]]/60</f>
        <v>78.816666666666663</v>
      </c>
      <c r="P647" s="4">
        <v>337</v>
      </c>
      <c r="Q647" s="4">
        <f>SupplierQuality[[#This Row],[Total Defect Qty]]*SupplierQuality[[#This Row],[Unit Price]]</f>
        <v>255694706</v>
      </c>
    </row>
    <row r="648" spans="1:17" x14ac:dyDescent="0.25">
      <c r="A648" s="1">
        <v>43186</v>
      </c>
      <c r="B648" s="5" t="str">
        <f>TEXT(SupplierQuality[[#This Row],[Date]],"mmm")</f>
        <v>Mar</v>
      </c>
      <c r="C648" s="5" t="str">
        <f>TEXT(SupplierQuality[[#This Row],[Date]],"yyyy")</f>
        <v>2018</v>
      </c>
      <c r="D648" s="2" t="s">
        <v>123</v>
      </c>
      <c r="E648" s="2" t="s">
        <v>52</v>
      </c>
      <c r="F648" s="2" t="s">
        <v>17</v>
      </c>
      <c r="G648">
        <v>129</v>
      </c>
      <c r="H648" s="2" t="str">
        <f>VLOOKUP(SupplierQuality[[#This Row],[MaterialID]],Table4[#All],2,0)</f>
        <v>Mechanicals</v>
      </c>
      <c r="I648">
        <v>3</v>
      </c>
      <c r="J648" s="2" t="str">
        <f>_xlfn.XLOOKUP(SupplierQuality[[#This Row],[Defect Type ID]],Table5[ID],Table5[Defect Type],"Not found",0)</f>
        <v>Impact</v>
      </c>
      <c r="K648">
        <v>210</v>
      </c>
      <c r="L648" s="2" t="str">
        <f>_xlfn.XLOOKUP(SupplierQuality[[#This Row],[DefectID]],Table2[ID],Table2[Defect],"Not found",0)</f>
        <v>Overlapping Seam</v>
      </c>
      <c r="M648" s="3">
        <v>723604</v>
      </c>
      <c r="N648" s="3">
        <v>597</v>
      </c>
      <c r="O648" s="6">
        <f>SupplierQuality[[#This Row],[Total Downtime Minutes]]/60</f>
        <v>9.9499999999999993</v>
      </c>
      <c r="P648" s="4">
        <v>551</v>
      </c>
      <c r="Q648" s="4">
        <f>SupplierQuality[[#This Row],[Total Defect Qty]]*SupplierQuality[[#This Row],[Unit Price]]</f>
        <v>398705804</v>
      </c>
    </row>
    <row r="649" spans="1:17" x14ac:dyDescent="0.25">
      <c r="A649" s="1">
        <v>43186</v>
      </c>
      <c r="B649" s="5" t="str">
        <f>TEXT(SupplierQuality[[#This Row],[Date]],"mmm")</f>
        <v>Mar</v>
      </c>
      <c r="C649" s="5" t="str">
        <f>TEXT(SupplierQuality[[#This Row],[Date]],"yyyy")</f>
        <v>2018</v>
      </c>
      <c r="D649" s="2" t="s">
        <v>291</v>
      </c>
      <c r="E649" s="2" t="s">
        <v>32</v>
      </c>
      <c r="F649" s="2" t="s">
        <v>17</v>
      </c>
      <c r="G649">
        <v>114</v>
      </c>
      <c r="H649" s="2" t="str">
        <f>VLOOKUP(SupplierQuality[[#This Row],[MaterialID]],Table4[#All],2,0)</f>
        <v>Carton</v>
      </c>
      <c r="I649">
        <v>2</v>
      </c>
      <c r="J649" s="2" t="str">
        <f>_xlfn.XLOOKUP(SupplierQuality[[#This Row],[Defect Type ID]],Table5[ID],Table5[Defect Type],"Not found",0)</f>
        <v>Rejected</v>
      </c>
      <c r="K649">
        <v>181</v>
      </c>
      <c r="L649" s="2" t="str">
        <f>_xlfn.XLOOKUP(SupplierQuality[[#This Row],[DefectID]],Table2[ID],Table2[Defect],"Not found",0)</f>
        <v>Leaking Seals</v>
      </c>
      <c r="M649" s="3">
        <v>489537</v>
      </c>
      <c r="N649" s="3">
        <v>3990</v>
      </c>
      <c r="O649" s="6">
        <f>SupplierQuality[[#This Row],[Total Downtime Minutes]]/60</f>
        <v>66.5</v>
      </c>
      <c r="P649" s="4">
        <v>552</v>
      </c>
      <c r="Q649" s="4">
        <f>SupplierQuality[[#This Row],[Total Defect Qty]]*SupplierQuality[[#This Row],[Unit Price]]</f>
        <v>270224424</v>
      </c>
    </row>
    <row r="650" spans="1:17" x14ac:dyDescent="0.25">
      <c r="A650" s="1">
        <v>43186</v>
      </c>
      <c r="B650" s="5" t="str">
        <f>TEXT(SupplierQuality[[#This Row],[Date]],"mmm")</f>
        <v>Mar</v>
      </c>
      <c r="C650" s="5" t="str">
        <f>TEXT(SupplierQuality[[#This Row],[Date]],"yyyy")</f>
        <v>2018</v>
      </c>
      <c r="D650" s="2" t="s">
        <v>160</v>
      </c>
      <c r="E650" s="2" t="s">
        <v>119</v>
      </c>
      <c r="F650" s="2" t="s">
        <v>24</v>
      </c>
      <c r="G650">
        <v>128</v>
      </c>
      <c r="H650" s="2" t="str">
        <f>VLOOKUP(SupplierQuality[[#This Row],[MaterialID]],Table4[#All],2,0)</f>
        <v>Tape</v>
      </c>
      <c r="I650">
        <v>3</v>
      </c>
      <c r="J650" s="2" t="str">
        <f>_xlfn.XLOOKUP(SupplierQuality[[#This Row],[Defect Type ID]],Table5[ID],Table5[Defect Type],"Not found",0)</f>
        <v>Impact</v>
      </c>
      <c r="K650">
        <v>131</v>
      </c>
      <c r="L650" s="2" t="str">
        <f>_xlfn.XLOOKUP(SupplierQuality[[#This Row],[DefectID]],Table2[ID],Table2[Defect],"Not found",0)</f>
        <v>Out of Specification</v>
      </c>
      <c r="M650" s="3">
        <v>435902</v>
      </c>
      <c r="N650" s="3">
        <v>1971</v>
      </c>
      <c r="O650" s="6">
        <f>SupplierQuality[[#This Row],[Total Downtime Minutes]]/60</f>
        <v>32.85</v>
      </c>
      <c r="P650" s="4">
        <v>466</v>
      </c>
      <c r="Q650" s="4">
        <f>SupplierQuality[[#This Row],[Total Defect Qty]]*SupplierQuality[[#This Row],[Unit Price]]</f>
        <v>203130332</v>
      </c>
    </row>
    <row r="651" spans="1:17" x14ac:dyDescent="0.25">
      <c r="A651" s="1">
        <v>43186</v>
      </c>
      <c r="B651" s="5" t="str">
        <f>TEXT(SupplierQuality[[#This Row],[Date]],"mmm")</f>
        <v>Mar</v>
      </c>
      <c r="C651" s="5" t="str">
        <f>TEXT(SupplierQuality[[#This Row],[Date]],"yyyy")</f>
        <v>2018</v>
      </c>
      <c r="D651" s="2" t="s">
        <v>193</v>
      </c>
      <c r="E651" s="2" t="s">
        <v>32</v>
      </c>
      <c r="F651" s="2" t="s">
        <v>75</v>
      </c>
      <c r="G651">
        <v>120</v>
      </c>
      <c r="H651" s="2" t="str">
        <f>VLOOKUP(SupplierQuality[[#This Row],[MaterialID]],Table4[#All],2,0)</f>
        <v>Film</v>
      </c>
      <c r="I651">
        <v>2</v>
      </c>
      <c r="J651" s="2" t="str">
        <f>_xlfn.XLOOKUP(SupplierQuality[[#This Row],[Defect Type ID]],Table5[ID],Table5[Defect Type],"Not found",0)</f>
        <v>Rejected</v>
      </c>
      <c r="K651">
        <v>185</v>
      </c>
      <c r="L651" s="2" t="str">
        <f>_xlfn.XLOOKUP(SupplierQuality[[#This Row],[DefectID]],Table2[ID],Table2[Defect],"Not found",0)</f>
        <v>Soft Tops</v>
      </c>
      <c r="M651" s="3">
        <v>408132</v>
      </c>
      <c r="N651" s="3">
        <v>530</v>
      </c>
      <c r="O651" s="6">
        <f>SupplierQuality[[#This Row],[Total Downtime Minutes]]/60</f>
        <v>8.8333333333333339</v>
      </c>
      <c r="P651" s="4">
        <v>449</v>
      </c>
      <c r="Q651" s="4">
        <f>SupplierQuality[[#This Row],[Total Defect Qty]]*SupplierQuality[[#This Row],[Unit Price]]</f>
        <v>183251268</v>
      </c>
    </row>
    <row r="652" spans="1:17" x14ac:dyDescent="0.25">
      <c r="A652" s="1">
        <v>43186</v>
      </c>
      <c r="B652" s="5" t="str">
        <f>TEXT(SupplierQuality[[#This Row],[Date]],"mmm")</f>
        <v>Mar</v>
      </c>
      <c r="C652" s="5" t="str">
        <f>TEXT(SupplierQuality[[#This Row],[Date]],"yyyy")</f>
        <v>2018</v>
      </c>
      <c r="D652" s="2" t="s">
        <v>89</v>
      </c>
      <c r="E652" s="2" t="s">
        <v>36</v>
      </c>
      <c r="F652" s="2" t="s">
        <v>17</v>
      </c>
      <c r="G652">
        <v>113</v>
      </c>
      <c r="H652" s="2" t="str">
        <f>VLOOKUP(SupplierQuality[[#This Row],[MaterialID]],Table4[#All],2,0)</f>
        <v>Raw Materials</v>
      </c>
      <c r="I652">
        <v>2</v>
      </c>
      <c r="J652" s="2" t="str">
        <f>_xlfn.XLOOKUP(SupplierQuality[[#This Row],[Defect Type ID]],Table5[ID],Table5[Defect Type],"Not found",0)</f>
        <v>Rejected</v>
      </c>
      <c r="K652">
        <v>82</v>
      </c>
      <c r="L652" s="2" t="str">
        <f>_xlfn.XLOOKUP(SupplierQuality[[#This Row],[DefectID]],Table2[ID],Table2[Defect],"Not found",0)</f>
        <v>Mixed Parts</v>
      </c>
      <c r="M652" s="3">
        <v>402214</v>
      </c>
      <c r="N652" s="3">
        <v>2632</v>
      </c>
      <c r="O652" s="6">
        <f>SupplierQuality[[#This Row],[Total Downtime Minutes]]/60</f>
        <v>43.866666666666667</v>
      </c>
      <c r="P652" s="4">
        <v>613</v>
      </c>
      <c r="Q652" s="4">
        <f>SupplierQuality[[#This Row],[Total Defect Qty]]*SupplierQuality[[#This Row],[Unit Price]]</f>
        <v>246557182</v>
      </c>
    </row>
    <row r="653" spans="1:17" x14ac:dyDescent="0.25">
      <c r="A653" s="1">
        <v>43186</v>
      </c>
      <c r="B653" s="5" t="str">
        <f>TEXT(SupplierQuality[[#This Row],[Date]],"mmm")</f>
        <v>Mar</v>
      </c>
      <c r="C653" s="5" t="str">
        <f>TEXT(SupplierQuality[[#This Row],[Date]],"yyyy")</f>
        <v>2018</v>
      </c>
      <c r="D653" s="2" t="s">
        <v>270</v>
      </c>
      <c r="E653" s="2" t="s">
        <v>58</v>
      </c>
      <c r="F653" s="2" t="s">
        <v>24</v>
      </c>
      <c r="G653">
        <v>131</v>
      </c>
      <c r="H653" s="2" t="str">
        <f>VLOOKUP(SupplierQuality[[#This Row],[MaterialID]],Table4[#All],2,0)</f>
        <v>Valves</v>
      </c>
      <c r="I653">
        <v>2</v>
      </c>
      <c r="J653" s="2" t="str">
        <f>_xlfn.XLOOKUP(SupplierQuality[[#This Row],[Defect Type ID]],Table5[ID],Table5[Defect Type],"Not found",0)</f>
        <v>Rejected</v>
      </c>
      <c r="K653">
        <v>224</v>
      </c>
      <c r="L653" s="2" t="str">
        <f>_xlfn.XLOOKUP(SupplierQuality[[#This Row],[DefectID]],Table2[ID],Table2[Defect],"Not found",0)</f>
        <v>Excessive Glue</v>
      </c>
      <c r="M653" s="3">
        <v>333117</v>
      </c>
      <c r="N653" s="3">
        <v>161</v>
      </c>
      <c r="O653" s="6">
        <f>SupplierQuality[[#This Row],[Total Downtime Minutes]]/60</f>
        <v>2.6833333333333331</v>
      </c>
      <c r="P653" s="4">
        <v>412</v>
      </c>
      <c r="Q653" s="4">
        <f>SupplierQuality[[#This Row],[Total Defect Qty]]*SupplierQuality[[#This Row],[Unit Price]]</f>
        <v>137244204</v>
      </c>
    </row>
    <row r="654" spans="1:17" x14ac:dyDescent="0.25">
      <c r="A654" s="1">
        <v>43186</v>
      </c>
      <c r="B654" s="5" t="str">
        <f>TEXT(SupplierQuality[[#This Row],[Date]],"mmm")</f>
        <v>Mar</v>
      </c>
      <c r="C654" s="5" t="str">
        <f>TEXT(SupplierQuality[[#This Row],[Date]],"yyyy")</f>
        <v>2018</v>
      </c>
      <c r="D654" s="2" t="s">
        <v>330</v>
      </c>
      <c r="E654" s="2" t="s">
        <v>32</v>
      </c>
      <c r="F654" s="2" t="s">
        <v>75</v>
      </c>
      <c r="G654">
        <v>130</v>
      </c>
      <c r="H654" s="2" t="str">
        <f>VLOOKUP(SupplierQuality[[#This Row],[MaterialID]],Table4[#All],2,0)</f>
        <v>Packaging</v>
      </c>
      <c r="I654">
        <v>3</v>
      </c>
      <c r="J654" s="2" t="str">
        <f>_xlfn.XLOOKUP(SupplierQuality[[#This Row],[Defect Type ID]],Table5[ID],Table5[Defect Type],"Not found",0)</f>
        <v>Impact</v>
      </c>
      <c r="K654">
        <v>209</v>
      </c>
      <c r="L654" s="2" t="str">
        <f>_xlfn.XLOOKUP(SupplierQuality[[#This Row],[DefectID]],Table2[ID],Table2[Defect],"Not found",0)</f>
        <v>Print Off Center</v>
      </c>
      <c r="M654" s="3">
        <v>237587</v>
      </c>
      <c r="N654" s="3">
        <v>1196</v>
      </c>
      <c r="O654" s="6">
        <f>SupplierQuality[[#This Row],[Total Downtime Minutes]]/60</f>
        <v>19.933333333333334</v>
      </c>
      <c r="P654" s="4">
        <v>691</v>
      </c>
      <c r="Q654" s="4">
        <f>SupplierQuality[[#This Row],[Total Defect Qty]]*SupplierQuality[[#This Row],[Unit Price]]</f>
        <v>164172617</v>
      </c>
    </row>
    <row r="655" spans="1:17" x14ac:dyDescent="0.25">
      <c r="A655" s="1">
        <v>43186</v>
      </c>
      <c r="B655" s="5" t="str">
        <f>TEXT(SupplierQuality[[#This Row],[Date]],"mmm")</f>
        <v>Mar</v>
      </c>
      <c r="C655" s="5" t="str">
        <f>TEXT(SupplierQuality[[#This Row],[Date]],"yyyy")</f>
        <v>2018</v>
      </c>
      <c r="D655" s="2" t="s">
        <v>307</v>
      </c>
      <c r="E655" s="2" t="s">
        <v>36</v>
      </c>
      <c r="F655" s="2" t="s">
        <v>17</v>
      </c>
      <c r="G655">
        <v>133</v>
      </c>
      <c r="H655" s="2" t="str">
        <f>VLOOKUP(SupplierQuality[[#This Row],[MaterialID]],Table4[#All],2,0)</f>
        <v>Wires</v>
      </c>
      <c r="I655">
        <v>3</v>
      </c>
      <c r="J655" s="2" t="str">
        <f>_xlfn.XLOOKUP(SupplierQuality[[#This Row],[Defect Type ID]],Table5[ID],Table5[Defect Type],"Not found",0)</f>
        <v>Impact</v>
      </c>
      <c r="K655">
        <v>236</v>
      </c>
      <c r="L655" s="2" t="str">
        <f>_xlfn.XLOOKUP(SupplierQuality[[#This Row],[DefectID]],Table2[ID],Table2[Defect],"Not found",0)</f>
        <v>Cuts</v>
      </c>
      <c r="M655" s="3">
        <v>182893</v>
      </c>
      <c r="N655" s="3">
        <v>344</v>
      </c>
      <c r="O655" s="6">
        <f>SupplierQuality[[#This Row],[Total Downtime Minutes]]/60</f>
        <v>5.7333333333333334</v>
      </c>
      <c r="P655" s="4">
        <v>377</v>
      </c>
      <c r="Q655" s="4">
        <f>SupplierQuality[[#This Row],[Total Defect Qty]]*SupplierQuality[[#This Row],[Unit Price]]</f>
        <v>68950661</v>
      </c>
    </row>
    <row r="656" spans="1:17" x14ac:dyDescent="0.25">
      <c r="A656" s="1">
        <v>43186</v>
      </c>
      <c r="B656" s="5" t="str">
        <f>TEXT(SupplierQuality[[#This Row],[Date]],"mmm")</f>
        <v>Mar</v>
      </c>
      <c r="C656" s="5" t="str">
        <f>TEXT(SupplierQuality[[#This Row],[Date]],"yyyy")</f>
        <v>2018</v>
      </c>
      <c r="D656" s="2" t="s">
        <v>167</v>
      </c>
      <c r="E656" s="2" t="s">
        <v>84</v>
      </c>
      <c r="F656" s="2" t="s">
        <v>17</v>
      </c>
      <c r="G656">
        <v>113</v>
      </c>
      <c r="H656" s="2" t="str">
        <f>VLOOKUP(SupplierQuality[[#This Row],[MaterialID]],Table4[#All],2,0)</f>
        <v>Raw Materials</v>
      </c>
      <c r="I656">
        <v>1</v>
      </c>
      <c r="J656" s="2" t="str">
        <f>_xlfn.XLOOKUP(SupplierQuality[[#This Row],[Defect Type ID]],Table5[ID],Table5[Defect Type],"Not found",0)</f>
        <v>No Impact</v>
      </c>
      <c r="K656">
        <v>236</v>
      </c>
      <c r="L656" s="2" t="str">
        <f>_xlfn.XLOOKUP(SupplierQuality[[#This Row],[DefectID]],Table2[ID],Table2[Defect],"Not found",0)</f>
        <v>Cuts</v>
      </c>
      <c r="M656" s="3">
        <v>82824</v>
      </c>
      <c r="N656" s="3">
        <v>2979</v>
      </c>
      <c r="O656" s="6">
        <f>SupplierQuality[[#This Row],[Total Downtime Minutes]]/60</f>
        <v>49.65</v>
      </c>
      <c r="P656" s="4">
        <v>306</v>
      </c>
      <c r="Q656" s="4">
        <f>SupplierQuality[[#This Row],[Total Defect Qty]]*SupplierQuality[[#This Row],[Unit Price]]</f>
        <v>25344144</v>
      </c>
    </row>
    <row r="657" spans="1:17" x14ac:dyDescent="0.25">
      <c r="A657" s="1">
        <v>43186</v>
      </c>
      <c r="B657" s="5" t="str">
        <f>TEXT(SupplierQuality[[#This Row],[Date]],"mmm")</f>
        <v>Mar</v>
      </c>
      <c r="C657" s="5" t="str">
        <f>TEXT(SupplierQuality[[#This Row],[Date]],"yyyy")</f>
        <v>2018</v>
      </c>
      <c r="D657" s="2" t="s">
        <v>203</v>
      </c>
      <c r="E657" s="2" t="s">
        <v>38</v>
      </c>
      <c r="F657" s="2" t="s">
        <v>42</v>
      </c>
      <c r="G657">
        <v>130</v>
      </c>
      <c r="H657" s="2" t="str">
        <f>VLOOKUP(SupplierQuality[[#This Row],[MaterialID]],Table4[#All],2,0)</f>
        <v>Packaging</v>
      </c>
      <c r="I657">
        <v>1</v>
      </c>
      <c r="J657" s="2" t="str">
        <f>_xlfn.XLOOKUP(SupplierQuality[[#This Row],[Defect Type ID]],Table5[ID],Table5[Defect Type],"Not found",0)</f>
        <v>No Impact</v>
      </c>
      <c r="K657">
        <v>177</v>
      </c>
      <c r="L657" s="2" t="str">
        <f>_xlfn.XLOOKUP(SupplierQuality[[#This Row],[DefectID]],Table2[ID],Table2[Defect],"Not found",0)</f>
        <v>Weak Bands</v>
      </c>
      <c r="M657" s="3">
        <v>38687</v>
      </c>
      <c r="N657" s="3">
        <v>4290</v>
      </c>
      <c r="O657" s="6">
        <f>SupplierQuality[[#This Row],[Total Downtime Minutes]]/60</f>
        <v>71.5</v>
      </c>
      <c r="P657" s="4">
        <v>500</v>
      </c>
      <c r="Q657" s="4">
        <f>SupplierQuality[[#This Row],[Total Defect Qty]]*SupplierQuality[[#This Row],[Unit Price]]</f>
        <v>19343500</v>
      </c>
    </row>
    <row r="658" spans="1:17" x14ac:dyDescent="0.25">
      <c r="A658" s="1">
        <v>43187</v>
      </c>
      <c r="B658" s="5" t="str">
        <f>TEXT(SupplierQuality[[#This Row],[Date]],"mmm")</f>
        <v>Mar</v>
      </c>
      <c r="C658" s="5" t="str">
        <f>TEXT(SupplierQuality[[#This Row],[Date]],"yyyy")</f>
        <v>2018</v>
      </c>
      <c r="D658" s="2" t="s">
        <v>161</v>
      </c>
      <c r="E658" s="2" t="s">
        <v>58</v>
      </c>
      <c r="F658" s="2" t="s">
        <v>14</v>
      </c>
      <c r="G658">
        <v>114</v>
      </c>
      <c r="H658" s="2" t="str">
        <f>VLOOKUP(SupplierQuality[[#This Row],[MaterialID]],Table4[#All],2,0)</f>
        <v>Carton</v>
      </c>
      <c r="I658">
        <v>3</v>
      </c>
      <c r="J658" s="2" t="str">
        <f>_xlfn.XLOOKUP(SupplierQuality[[#This Row],[Defect Type ID]],Table5[ID],Table5[Defect Type],"Not found",0)</f>
        <v>Impact</v>
      </c>
      <c r="K658">
        <v>153</v>
      </c>
      <c r="L658" s="2" t="str">
        <f>_xlfn.XLOOKUP(SupplierQuality[[#This Row],[DefectID]],Table2[ID],Table2[Defect],"Not found",0)</f>
        <v>Over/Under Fill</v>
      </c>
      <c r="M658" s="3">
        <v>956025</v>
      </c>
      <c r="N658" s="3">
        <v>4148</v>
      </c>
      <c r="O658" s="6">
        <f>SupplierQuality[[#This Row],[Total Downtime Minutes]]/60</f>
        <v>69.13333333333334</v>
      </c>
      <c r="P658" s="4">
        <v>496</v>
      </c>
      <c r="Q658" s="4">
        <f>SupplierQuality[[#This Row],[Total Defect Qty]]*SupplierQuality[[#This Row],[Unit Price]]</f>
        <v>474188400</v>
      </c>
    </row>
    <row r="659" spans="1:17" x14ac:dyDescent="0.25">
      <c r="A659" s="1">
        <v>43187</v>
      </c>
      <c r="B659" s="5" t="str">
        <f>TEXT(SupplierQuality[[#This Row],[Date]],"mmm")</f>
        <v>Mar</v>
      </c>
      <c r="C659" s="5" t="str">
        <f>TEXT(SupplierQuality[[#This Row],[Date]],"yyyy")</f>
        <v>2018</v>
      </c>
      <c r="D659" s="2" t="s">
        <v>257</v>
      </c>
      <c r="E659" s="2" t="s">
        <v>41</v>
      </c>
      <c r="F659" s="2" t="s">
        <v>17</v>
      </c>
      <c r="G659">
        <v>133</v>
      </c>
      <c r="H659" s="2" t="str">
        <f>VLOOKUP(SupplierQuality[[#This Row],[MaterialID]],Table4[#All],2,0)</f>
        <v>Wires</v>
      </c>
      <c r="I659">
        <v>3</v>
      </c>
      <c r="J659" s="2" t="str">
        <f>_xlfn.XLOOKUP(SupplierQuality[[#This Row],[Defect Type ID]],Table5[ID],Table5[Defect Type],"Not found",0)</f>
        <v>Impact</v>
      </c>
      <c r="K659">
        <v>72</v>
      </c>
      <c r="L659" s="2" t="str">
        <f>_xlfn.XLOOKUP(SupplierQuality[[#This Row],[DefectID]],Table2[ID],Table2[Defect],"Not found",0)</f>
        <v>Wrong Label</v>
      </c>
      <c r="M659" s="3">
        <v>887248</v>
      </c>
      <c r="N659" s="3">
        <v>3472</v>
      </c>
      <c r="O659" s="6">
        <f>SupplierQuality[[#This Row],[Total Downtime Minutes]]/60</f>
        <v>57.866666666666667</v>
      </c>
      <c r="P659" s="4">
        <v>676</v>
      </c>
      <c r="Q659" s="4">
        <f>SupplierQuality[[#This Row],[Total Defect Qty]]*SupplierQuality[[#This Row],[Unit Price]]</f>
        <v>599779648</v>
      </c>
    </row>
    <row r="660" spans="1:17" x14ac:dyDescent="0.25">
      <c r="A660" s="1">
        <v>43187</v>
      </c>
      <c r="B660" s="5" t="str">
        <f>TEXT(SupplierQuality[[#This Row],[Date]],"mmm")</f>
        <v>Mar</v>
      </c>
      <c r="C660" s="5" t="str">
        <f>TEXT(SupplierQuality[[#This Row],[Date]],"yyyy")</f>
        <v>2018</v>
      </c>
      <c r="D660" s="2" t="s">
        <v>281</v>
      </c>
      <c r="E660" s="2" t="s">
        <v>71</v>
      </c>
      <c r="F660" s="2" t="s">
        <v>24</v>
      </c>
      <c r="G660">
        <v>128</v>
      </c>
      <c r="H660" s="2" t="str">
        <f>VLOOKUP(SupplierQuality[[#This Row],[MaterialID]],Table4[#All],2,0)</f>
        <v>Tape</v>
      </c>
      <c r="I660">
        <v>3</v>
      </c>
      <c r="J660" s="2" t="str">
        <f>_xlfn.XLOOKUP(SupplierQuality[[#This Row],[Defect Type ID]],Table5[ID],Table5[Defect Type],"Not found",0)</f>
        <v>Impact</v>
      </c>
      <c r="K660">
        <v>97</v>
      </c>
      <c r="L660" s="2" t="str">
        <f>_xlfn.XLOOKUP(SupplierQuality[[#This Row],[DefectID]],Table2[ID],Table2[Defect],"Not found",0)</f>
        <v>Bad Carton Packaging</v>
      </c>
      <c r="M660" s="3">
        <v>776838</v>
      </c>
      <c r="N660" s="3">
        <v>1414</v>
      </c>
      <c r="O660" s="6">
        <f>SupplierQuality[[#This Row],[Total Downtime Minutes]]/60</f>
        <v>23.566666666666666</v>
      </c>
      <c r="P660" s="4">
        <v>293</v>
      </c>
      <c r="Q660" s="4">
        <f>SupplierQuality[[#This Row],[Total Defect Qty]]*SupplierQuality[[#This Row],[Unit Price]]</f>
        <v>227613534</v>
      </c>
    </row>
    <row r="661" spans="1:17" x14ac:dyDescent="0.25">
      <c r="A661" s="1">
        <v>43187</v>
      </c>
      <c r="B661" s="5" t="str">
        <f>TEXT(SupplierQuality[[#This Row],[Date]],"mmm")</f>
        <v>Mar</v>
      </c>
      <c r="C661" s="5" t="str">
        <f>TEXT(SupplierQuality[[#This Row],[Date]],"yyyy")</f>
        <v>2018</v>
      </c>
      <c r="D661" s="2" t="s">
        <v>296</v>
      </c>
      <c r="E661" s="2" t="s">
        <v>19</v>
      </c>
      <c r="F661" s="2" t="s">
        <v>24</v>
      </c>
      <c r="G661">
        <v>129</v>
      </c>
      <c r="H661" s="2" t="str">
        <f>VLOOKUP(SupplierQuality[[#This Row],[MaterialID]],Table4[#All],2,0)</f>
        <v>Mechanicals</v>
      </c>
      <c r="I661">
        <v>2</v>
      </c>
      <c r="J661" s="2" t="str">
        <f>_xlfn.XLOOKUP(SupplierQuality[[#This Row],[Defect Type ID]],Table5[ID],Table5[Defect Type],"Not found",0)</f>
        <v>Rejected</v>
      </c>
      <c r="K661">
        <v>248</v>
      </c>
      <c r="L661" s="2" t="str">
        <f>_xlfn.XLOOKUP(SupplierQuality[[#This Row],[DefectID]],Table2[ID],Table2[Defect],"Not found",0)</f>
        <v>Material Contamination</v>
      </c>
      <c r="M661" s="3">
        <v>722143</v>
      </c>
      <c r="N661" s="3">
        <v>2284</v>
      </c>
      <c r="O661" s="6">
        <f>SupplierQuality[[#This Row],[Total Downtime Minutes]]/60</f>
        <v>38.06666666666667</v>
      </c>
      <c r="P661" s="4">
        <v>693</v>
      </c>
      <c r="Q661" s="4">
        <f>SupplierQuality[[#This Row],[Total Defect Qty]]*SupplierQuality[[#This Row],[Unit Price]]</f>
        <v>500445099</v>
      </c>
    </row>
    <row r="662" spans="1:17" x14ac:dyDescent="0.25">
      <c r="A662" s="1">
        <v>43187</v>
      </c>
      <c r="B662" s="5" t="str">
        <f>TEXT(SupplierQuality[[#This Row],[Date]],"mmm")</f>
        <v>Mar</v>
      </c>
      <c r="C662" s="5" t="str">
        <f>TEXT(SupplierQuality[[#This Row],[Date]],"yyyy")</f>
        <v>2018</v>
      </c>
      <c r="D662" s="2" t="s">
        <v>87</v>
      </c>
      <c r="E662" s="2" t="s">
        <v>104</v>
      </c>
      <c r="F662" s="2" t="s">
        <v>24</v>
      </c>
      <c r="G662">
        <v>116</v>
      </c>
      <c r="H662" s="2" t="str">
        <f>VLOOKUP(SupplierQuality[[#This Row],[MaterialID]],Table4[#All],2,0)</f>
        <v>Molds</v>
      </c>
      <c r="I662">
        <v>1</v>
      </c>
      <c r="J662" s="2" t="str">
        <f>_xlfn.XLOOKUP(SupplierQuality[[#This Row],[Defect Type ID]],Table5[ID],Table5[Defect Type],"Not found",0)</f>
        <v>No Impact</v>
      </c>
      <c r="K662">
        <v>157</v>
      </c>
      <c r="L662" s="2" t="str">
        <f>_xlfn.XLOOKUP(SupplierQuality[[#This Row],[DefectID]],Table2[ID],Table2[Defect],"Not found",0)</f>
        <v>Liner Misalignment</v>
      </c>
      <c r="M662" s="3">
        <v>650340</v>
      </c>
      <c r="N662" s="3">
        <v>3563</v>
      </c>
      <c r="O662" s="6">
        <f>SupplierQuality[[#This Row],[Total Downtime Minutes]]/60</f>
        <v>59.383333333333333</v>
      </c>
      <c r="P662" s="4">
        <v>428</v>
      </c>
      <c r="Q662" s="4">
        <f>SupplierQuality[[#This Row],[Total Defect Qty]]*SupplierQuality[[#This Row],[Unit Price]]</f>
        <v>278345520</v>
      </c>
    </row>
    <row r="663" spans="1:17" x14ac:dyDescent="0.25">
      <c r="A663" s="1">
        <v>43187</v>
      </c>
      <c r="B663" s="5" t="str">
        <f>TEXT(SupplierQuality[[#This Row],[Date]],"mmm")</f>
        <v>Mar</v>
      </c>
      <c r="C663" s="5" t="str">
        <f>TEXT(SupplierQuality[[#This Row],[Date]],"yyyy")</f>
        <v>2018</v>
      </c>
      <c r="D663" s="2" t="s">
        <v>123</v>
      </c>
      <c r="E663" s="2" t="s">
        <v>36</v>
      </c>
      <c r="F663" s="2" t="s">
        <v>14</v>
      </c>
      <c r="G663">
        <v>113</v>
      </c>
      <c r="H663" s="2" t="str">
        <f>VLOOKUP(SupplierQuality[[#This Row],[MaterialID]],Table4[#All],2,0)</f>
        <v>Raw Materials</v>
      </c>
      <c r="I663">
        <v>1</v>
      </c>
      <c r="J663" s="2" t="str">
        <f>_xlfn.XLOOKUP(SupplierQuality[[#This Row],[Defect Type ID]],Table5[ID],Table5[Defect Type],"Not found",0)</f>
        <v>No Impact</v>
      </c>
      <c r="K663">
        <v>178</v>
      </c>
      <c r="L663" s="2" t="str">
        <f>_xlfn.XLOOKUP(SupplierQuality[[#This Row],[DefectID]],Table2[ID],Table2[Defect],"Not found",0)</f>
        <v>Corrugate Falling Apart</v>
      </c>
      <c r="M663" s="3">
        <v>639929</v>
      </c>
      <c r="N663" s="3">
        <v>232</v>
      </c>
      <c r="O663" s="6">
        <f>SupplierQuality[[#This Row],[Total Downtime Minutes]]/60</f>
        <v>3.8666666666666667</v>
      </c>
      <c r="P663" s="4">
        <v>502</v>
      </c>
      <c r="Q663" s="4">
        <f>SupplierQuality[[#This Row],[Total Defect Qty]]*SupplierQuality[[#This Row],[Unit Price]]</f>
        <v>321244358</v>
      </c>
    </row>
    <row r="664" spans="1:17" x14ac:dyDescent="0.25">
      <c r="A664" s="1">
        <v>43187</v>
      </c>
      <c r="B664" s="5" t="str">
        <f>TEXT(SupplierQuality[[#This Row],[Date]],"mmm")</f>
        <v>Mar</v>
      </c>
      <c r="C664" s="5" t="str">
        <f>TEXT(SupplierQuality[[#This Row],[Date]],"yyyy")</f>
        <v>2018</v>
      </c>
      <c r="D664" s="2" t="s">
        <v>309</v>
      </c>
      <c r="E664" s="2" t="s">
        <v>11</v>
      </c>
      <c r="F664" s="2" t="s">
        <v>24</v>
      </c>
      <c r="G664">
        <v>124</v>
      </c>
      <c r="H664" s="2" t="str">
        <f>VLOOKUP(SupplierQuality[[#This Row],[MaterialID]],Table4[#All],2,0)</f>
        <v>Drives</v>
      </c>
      <c r="I664">
        <v>1</v>
      </c>
      <c r="J664" s="2" t="str">
        <f>_xlfn.XLOOKUP(SupplierQuality[[#This Row],[Defect Type ID]],Table5[ID],Table5[Defect Type],"Not found",0)</f>
        <v>No Impact</v>
      </c>
      <c r="K664">
        <v>113</v>
      </c>
      <c r="L664" s="2" t="str">
        <f>_xlfn.XLOOKUP(SupplierQuality[[#This Row],[DefectID]],Table2[ID],Table2[Defect],"Not found",0)</f>
        <v>Packaging Integrity</v>
      </c>
      <c r="M664" s="3">
        <v>477016</v>
      </c>
      <c r="N664" s="3">
        <v>1696</v>
      </c>
      <c r="O664" s="6">
        <f>SupplierQuality[[#This Row],[Total Downtime Minutes]]/60</f>
        <v>28.266666666666666</v>
      </c>
      <c r="P664" s="4">
        <v>417</v>
      </c>
      <c r="Q664" s="4">
        <f>SupplierQuality[[#This Row],[Total Defect Qty]]*SupplierQuality[[#This Row],[Unit Price]]</f>
        <v>198915672</v>
      </c>
    </row>
    <row r="665" spans="1:17" x14ac:dyDescent="0.25">
      <c r="A665" s="1">
        <v>43187</v>
      </c>
      <c r="B665" s="5" t="str">
        <f>TEXT(SupplierQuality[[#This Row],[Date]],"mmm")</f>
        <v>Mar</v>
      </c>
      <c r="C665" s="5" t="str">
        <f>TEXT(SupplierQuality[[#This Row],[Date]],"yyyy")</f>
        <v>2018</v>
      </c>
      <c r="D665" s="2" t="s">
        <v>196</v>
      </c>
      <c r="E665" s="2" t="s">
        <v>58</v>
      </c>
      <c r="F665" s="2" t="s">
        <v>42</v>
      </c>
      <c r="G665">
        <v>126</v>
      </c>
      <c r="H665" s="2" t="str">
        <f>VLOOKUP(SupplierQuality[[#This Row],[MaterialID]],Table4[#All],2,0)</f>
        <v>Motors</v>
      </c>
      <c r="I665">
        <v>2</v>
      </c>
      <c r="J665" s="2" t="str">
        <f>_xlfn.XLOOKUP(SupplierQuality[[#This Row],[Defect Type ID]],Table5[ID],Table5[Defect Type],"Not found",0)</f>
        <v>Rejected</v>
      </c>
      <c r="K665">
        <v>189</v>
      </c>
      <c r="L665" s="2" t="str">
        <f>_xlfn.XLOOKUP(SupplierQuality[[#This Row],[DefectID]],Table2[ID],Table2[Defect],"Not found",0)</f>
        <v>Too Thin</v>
      </c>
      <c r="M665" s="3">
        <v>452815</v>
      </c>
      <c r="N665" s="3">
        <v>1936</v>
      </c>
      <c r="O665" s="6">
        <f>SupplierQuality[[#This Row],[Total Downtime Minutes]]/60</f>
        <v>32.266666666666666</v>
      </c>
      <c r="P665" s="4">
        <v>680</v>
      </c>
      <c r="Q665" s="4">
        <f>SupplierQuality[[#This Row],[Total Defect Qty]]*SupplierQuality[[#This Row],[Unit Price]]</f>
        <v>307914200</v>
      </c>
    </row>
    <row r="666" spans="1:17" x14ac:dyDescent="0.25">
      <c r="A666" s="1">
        <v>43187</v>
      </c>
      <c r="B666" s="5" t="str">
        <f>TEXT(SupplierQuality[[#This Row],[Date]],"mmm")</f>
        <v>Mar</v>
      </c>
      <c r="C666" s="5" t="str">
        <f>TEXT(SupplierQuality[[#This Row],[Date]],"yyyy")</f>
        <v>2018</v>
      </c>
      <c r="D666" s="2" t="s">
        <v>117</v>
      </c>
      <c r="E666" s="2" t="s">
        <v>84</v>
      </c>
      <c r="F666" s="2" t="s">
        <v>24</v>
      </c>
      <c r="G666">
        <v>133</v>
      </c>
      <c r="H666" s="2" t="str">
        <f>VLOOKUP(SupplierQuality[[#This Row],[MaterialID]],Table4[#All],2,0)</f>
        <v>Wires</v>
      </c>
      <c r="I666">
        <v>1</v>
      </c>
      <c r="J666" s="2" t="str">
        <f>_xlfn.XLOOKUP(SupplierQuality[[#This Row],[Defect Type ID]],Table5[ID],Table5[Defect Type],"Not found",0)</f>
        <v>No Impact</v>
      </c>
      <c r="K666">
        <v>192</v>
      </c>
      <c r="L666" s="2" t="str">
        <f>_xlfn.XLOOKUP(SupplierQuality[[#This Row],[DefectID]],Table2[ID],Table2[Defect],"Not found",0)</f>
        <v>Open Caps</v>
      </c>
      <c r="M666" s="3">
        <v>302537</v>
      </c>
      <c r="N666" s="3">
        <v>1724</v>
      </c>
      <c r="O666" s="6">
        <f>SupplierQuality[[#This Row],[Total Downtime Minutes]]/60</f>
        <v>28.733333333333334</v>
      </c>
      <c r="P666" s="4">
        <v>454</v>
      </c>
      <c r="Q666" s="4">
        <f>SupplierQuality[[#This Row],[Total Defect Qty]]*SupplierQuality[[#This Row],[Unit Price]]</f>
        <v>137351798</v>
      </c>
    </row>
    <row r="667" spans="1:17" x14ac:dyDescent="0.25">
      <c r="A667" s="1">
        <v>43187</v>
      </c>
      <c r="B667" s="5" t="str">
        <f>TEXT(SupplierQuality[[#This Row],[Date]],"mmm")</f>
        <v>Mar</v>
      </c>
      <c r="C667" s="5" t="str">
        <f>TEXT(SupplierQuality[[#This Row],[Date]],"yyyy")</f>
        <v>2018</v>
      </c>
      <c r="D667" s="2" t="s">
        <v>222</v>
      </c>
      <c r="E667" s="2" t="s">
        <v>36</v>
      </c>
      <c r="F667" s="2" t="s">
        <v>24</v>
      </c>
      <c r="G667">
        <v>120</v>
      </c>
      <c r="H667" s="2" t="str">
        <f>VLOOKUP(SupplierQuality[[#This Row],[MaterialID]],Table4[#All],2,0)</f>
        <v>Film</v>
      </c>
      <c r="I667">
        <v>1</v>
      </c>
      <c r="J667" s="2" t="str">
        <f>_xlfn.XLOOKUP(SupplierQuality[[#This Row],[Defect Type ID]],Table5[ID],Table5[Defect Type],"Not found",0)</f>
        <v>No Impact</v>
      </c>
      <c r="K667">
        <v>93</v>
      </c>
      <c r="L667" s="2" t="str">
        <f>_xlfn.XLOOKUP(SupplierQuality[[#This Row],[DefectID]],Table2[ID],Table2[Defect],"Not found",0)</f>
        <v>Bowed/Warped</v>
      </c>
      <c r="M667" s="3">
        <v>255721</v>
      </c>
      <c r="N667" s="3">
        <v>3461</v>
      </c>
      <c r="O667" s="6">
        <f>SupplierQuality[[#This Row],[Total Downtime Minutes]]/60</f>
        <v>57.68333333333333</v>
      </c>
      <c r="P667" s="4">
        <v>414</v>
      </c>
      <c r="Q667" s="4">
        <f>SupplierQuality[[#This Row],[Total Defect Qty]]*SupplierQuality[[#This Row],[Unit Price]]</f>
        <v>105868494</v>
      </c>
    </row>
    <row r="668" spans="1:17" x14ac:dyDescent="0.25">
      <c r="A668" s="1">
        <v>43187</v>
      </c>
      <c r="B668" s="5" t="str">
        <f>TEXT(SupplierQuality[[#This Row],[Date]],"mmm")</f>
        <v>Mar</v>
      </c>
      <c r="C668" s="5" t="str">
        <f>TEXT(SupplierQuality[[#This Row],[Date]],"yyyy")</f>
        <v>2018</v>
      </c>
      <c r="D668" s="2" t="s">
        <v>317</v>
      </c>
      <c r="E668" s="2" t="s">
        <v>38</v>
      </c>
      <c r="F668" s="2" t="s">
        <v>24</v>
      </c>
      <c r="G668">
        <v>114</v>
      </c>
      <c r="H668" s="2" t="str">
        <f>VLOOKUP(SupplierQuality[[#This Row],[MaterialID]],Table4[#All],2,0)</f>
        <v>Carton</v>
      </c>
      <c r="I668">
        <v>2</v>
      </c>
      <c r="J668" s="2" t="str">
        <f>_xlfn.XLOOKUP(SupplierQuality[[#This Row],[Defect Type ID]],Table5[ID],Table5[Defect Type],"Not found",0)</f>
        <v>Rejected</v>
      </c>
      <c r="K668">
        <v>45</v>
      </c>
      <c r="L668" s="2" t="str">
        <f>_xlfn.XLOOKUP(SupplierQuality[[#This Row],[DefectID]],Table2[ID],Table2[Defect],"Not found",0)</f>
        <v>Short Walls</v>
      </c>
      <c r="M668" s="3">
        <v>120304</v>
      </c>
      <c r="N668" s="3">
        <v>593</v>
      </c>
      <c r="O668" s="6">
        <f>SupplierQuality[[#This Row],[Total Downtime Minutes]]/60</f>
        <v>9.8833333333333329</v>
      </c>
      <c r="P668" s="4">
        <v>332</v>
      </c>
      <c r="Q668" s="4">
        <f>SupplierQuality[[#This Row],[Total Defect Qty]]*SupplierQuality[[#This Row],[Unit Price]]</f>
        <v>39940928</v>
      </c>
    </row>
    <row r="669" spans="1:17" x14ac:dyDescent="0.25">
      <c r="A669" s="1">
        <v>43187</v>
      </c>
      <c r="B669" s="5" t="str">
        <f>TEXT(SupplierQuality[[#This Row],[Date]],"mmm")</f>
        <v>Mar</v>
      </c>
      <c r="C669" s="5" t="str">
        <f>TEXT(SupplierQuality[[#This Row],[Date]],"yyyy")</f>
        <v>2018</v>
      </c>
      <c r="D669" s="2" t="s">
        <v>191</v>
      </c>
      <c r="E669" s="2" t="s">
        <v>38</v>
      </c>
      <c r="F669" s="2" t="s">
        <v>14</v>
      </c>
      <c r="G669">
        <v>132</v>
      </c>
      <c r="H669" s="2" t="str">
        <f>VLOOKUP(SupplierQuality[[#This Row],[MaterialID]],Table4[#All],2,0)</f>
        <v>Printed Materials</v>
      </c>
      <c r="I669">
        <v>2</v>
      </c>
      <c r="J669" s="2" t="str">
        <f>_xlfn.XLOOKUP(SupplierQuality[[#This Row],[Defect Type ID]],Table5[ID],Table5[Defect Type],"Not found",0)</f>
        <v>Rejected</v>
      </c>
      <c r="K669">
        <v>189</v>
      </c>
      <c r="L669" s="2" t="str">
        <f>_xlfn.XLOOKUP(SupplierQuality[[#This Row],[DefectID]],Table2[ID],Table2[Defect],"Not found",0)</f>
        <v>Too Thin</v>
      </c>
      <c r="M669" s="3">
        <v>80477</v>
      </c>
      <c r="N669" s="3">
        <v>1642</v>
      </c>
      <c r="O669" s="6">
        <f>SupplierQuality[[#This Row],[Total Downtime Minutes]]/60</f>
        <v>27.366666666666667</v>
      </c>
      <c r="P669" s="4">
        <v>429</v>
      </c>
      <c r="Q669" s="4">
        <f>SupplierQuality[[#This Row],[Total Defect Qty]]*SupplierQuality[[#This Row],[Unit Price]]</f>
        <v>34524633</v>
      </c>
    </row>
    <row r="670" spans="1:17" x14ac:dyDescent="0.25">
      <c r="A670" s="1">
        <v>43187</v>
      </c>
      <c r="B670" s="5" t="str">
        <f>TEXT(SupplierQuality[[#This Row],[Date]],"mmm")</f>
        <v>Mar</v>
      </c>
      <c r="C670" s="5" t="str">
        <f>TEXT(SupplierQuality[[#This Row],[Date]],"yyyy")</f>
        <v>2018</v>
      </c>
      <c r="D670" s="2" t="s">
        <v>233</v>
      </c>
      <c r="E670" s="2" t="s">
        <v>27</v>
      </c>
      <c r="F670" s="2" t="s">
        <v>24</v>
      </c>
      <c r="G670">
        <v>130</v>
      </c>
      <c r="H670" s="2" t="str">
        <f>VLOOKUP(SupplierQuality[[#This Row],[MaterialID]],Table4[#All],2,0)</f>
        <v>Packaging</v>
      </c>
      <c r="I670">
        <v>1</v>
      </c>
      <c r="J670" s="2" t="str">
        <f>_xlfn.XLOOKUP(SupplierQuality[[#This Row],[Defect Type ID]],Table5[ID],Table5[Defect Type],"Not found",0)</f>
        <v>No Impact</v>
      </c>
      <c r="K670">
        <v>189</v>
      </c>
      <c r="L670" s="2" t="str">
        <f>_xlfn.XLOOKUP(SupplierQuality[[#This Row],[DefectID]],Table2[ID],Table2[Defect],"Not found",0)</f>
        <v>Too Thin</v>
      </c>
      <c r="M670" s="3">
        <v>51123</v>
      </c>
      <c r="N670" s="3">
        <v>870</v>
      </c>
      <c r="O670" s="6">
        <f>SupplierQuality[[#This Row],[Total Downtime Minutes]]/60</f>
        <v>14.5</v>
      </c>
      <c r="P670" s="4">
        <v>344</v>
      </c>
      <c r="Q670" s="4">
        <f>SupplierQuality[[#This Row],[Total Defect Qty]]*SupplierQuality[[#This Row],[Unit Price]]</f>
        <v>17586312</v>
      </c>
    </row>
    <row r="671" spans="1:17" x14ac:dyDescent="0.25">
      <c r="A671" s="1">
        <v>43188</v>
      </c>
      <c r="B671" s="5" t="str">
        <f>TEXT(SupplierQuality[[#This Row],[Date]],"mmm")</f>
        <v>Mar</v>
      </c>
      <c r="C671" s="5" t="str">
        <f>TEXT(SupplierQuality[[#This Row],[Date]],"yyyy")</f>
        <v>2018</v>
      </c>
      <c r="D671" s="2" t="s">
        <v>291</v>
      </c>
      <c r="E671" s="2" t="s">
        <v>52</v>
      </c>
      <c r="F671" s="2" t="s">
        <v>17</v>
      </c>
      <c r="G671">
        <v>127</v>
      </c>
      <c r="H671" s="2" t="str">
        <f>VLOOKUP(SupplierQuality[[#This Row],[MaterialID]],Table4[#All],2,0)</f>
        <v>Crates</v>
      </c>
      <c r="I671">
        <v>3</v>
      </c>
      <c r="J671" s="2" t="str">
        <f>_xlfn.XLOOKUP(SupplierQuality[[#This Row],[Defect Type ID]],Table5[ID],Table5[Defect Type],"Not found",0)</f>
        <v>Impact</v>
      </c>
      <c r="K671">
        <v>180</v>
      </c>
      <c r="L671" s="2" t="str">
        <f>_xlfn.XLOOKUP(SupplierQuality[[#This Row],[DefectID]],Table2[ID],Table2[Defect],"Not found",0)</f>
        <v>Soft Sides</v>
      </c>
      <c r="M671" s="3">
        <v>970087</v>
      </c>
      <c r="N671" s="3">
        <v>580</v>
      </c>
      <c r="O671" s="6">
        <f>SupplierQuality[[#This Row],[Total Downtime Minutes]]/60</f>
        <v>9.6666666666666661</v>
      </c>
      <c r="P671" s="4">
        <v>304</v>
      </c>
      <c r="Q671" s="4">
        <f>SupplierQuality[[#This Row],[Total Defect Qty]]*SupplierQuality[[#This Row],[Unit Price]]</f>
        <v>294906448</v>
      </c>
    </row>
    <row r="672" spans="1:17" x14ac:dyDescent="0.25">
      <c r="A672" s="1">
        <v>43188</v>
      </c>
      <c r="B672" s="5" t="str">
        <f>TEXT(SupplierQuality[[#This Row],[Date]],"mmm")</f>
        <v>Mar</v>
      </c>
      <c r="C672" s="5" t="str">
        <f>TEXT(SupplierQuality[[#This Row],[Date]],"yyyy")</f>
        <v>2018</v>
      </c>
      <c r="D672" s="2" t="s">
        <v>178</v>
      </c>
      <c r="E672" s="2" t="s">
        <v>107</v>
      </c>
      <c r="F672" s="2" t="s">
        <v>14</v>
      </c>
      <c r="G672">
        <v>127</v>
      </c>
      <c r="H672" s="2" t="str">
        <f>VLOOKUP(SupplierQuality[[#This Row],[MaterialID]],Table4[#All],2,0)</f>
        <v>Crates</v>
      </c>
      <c r="I672">
        <v>3</v>
      </c>
      <c r="J672" s="2" t="str">
        <f>_xlfn.XLOOKUP(SupplierQuality[[#This Row],[Defect Type ID]],Table5[ID],Table5[Defect Type],"Not found",0)</f>
        <v>Impact</v>
      </c>
      <c r="K672">
        <v>74</v>
      </c>
      <c r="L672" s="2" t="str">
        <f>_xlfn.XLOOKUP(SupplierQuality[[#This Row],[DefectID]],Table2[ID],Table2[Defect],"Not found",0)</f>
        <v>Film Not Sealing</v>
      </c>
      <c r="M672" s="3">
        <v>869113</v>
      </c>
      <c r="N672" s="3">
        <v>4455</v>
      </c>
      <c r="O672" s="6">
        <f>SupplierQuality[[#This Row],[Total Downtime Minutes]]/60</f>
        <v>74.25</v>
      </c>
      <c r="P672" s="4">
        <v>588</v>
      </c>
      <c r="Q672" s="4">
        <f>SupplierQuality[[#This Row],[Total Defect Qty]]*SupplierQuality[[#This Row],[Unit Price]]</f>
        <v>511038444</v>
      </c>
    </row>
    <row r="673" spans="1:17" x14ac:dyDescent="0.25">
      <c r="A673" s="1">
        <v>43188</v>
      </c>
      <c r="B673" s="5" t="str">
        <f>TEXT(SupplierQuality[[#This Row],[Date]],"mmm")</f>
        <v>Mar</v>
      </c>
      <c r="C673" s="5" t="str">
        <f>TEXT(SupplierQuality[[#This Row],[Date]],"yyyy")</f>
        <v>2018</v>
      </c>
      <c r="D673" s="2" t="s">
        <v>108</v>
      </c>
      <c r="E673" s="2" t="s">
        <v>38</v>
      </c>
      <c r="F673" s="2" t="s">
        <v>14</v>
      </c>
      <c r="G673">
        <v>127</v>
      </c>
      <c r="H673" s="2" t="str">
        <f>VLOOKUP(SupplierQuality[[#This Row],[MaterialID]],Table4[#All],2,0)</f>
        <v>Crates</v>
      </c>
      <c r="I673">
        <v>2</v>
      </c>
      <c r="J673" s="2" t="str">
        <f>_xlfn.XLOOKUP(SupplierQuality[[#This Row],[Defect Type ID]],Table5[ID],Table5[Defect Type],"Not found",0)</f>
        <v>Rejected</v>
      </c>
      <c r="K673">
        <v>60</v>
      </c>
      <c r="L673" s="2" t="str">
        <f>_xlfn.XLOOKUP(SupplierQuality[[#This Row],[DefectID]],Table2[ID],Table2[Defect],"Not found",0)</f>
        <v>Unsealed Cartons</v>
      </c>
      <c r="M673" s="3">
        <v>841506</v>
      </c>
      <c r="N673" s="3">
        <v>1901</v>
      </c>
      <c r="O673" s="6">
        <f>SupplierQuality[[#This Row],[Total Downtime Minutes]]/60</f>
        <v>31.683333333333334</v>
      </c>
      <c r="P673" s="4">
        <v>474</v>
      </c>
      <c r="Q673" s="4">
        <f>SupplierQuality[[#This Row],[Total Defect Qty]]*SupplierQuality[[#This Row],[Unit Price]]</f>
        <v>398873844</v>
      </c>
    </row>
    <row r="674" spans="1:17" x14ac:dyDescent="0.25">
      <c r="A674" s="1">
        <v>43188</v>
      </c>
      <c r="B674" s="5" t="str">
        <f>TEXT(SupplierQuality[[#This Row],[Date]],"mmm")</f>
        <v>Mar</v>
      </c>
      <c r="C674" s="5" t="str">
        <f>TEXT(SupplierQuality[[#This Row],[Date]],"yyyy")</f>
        <v>2018</v>
      </c>
      <c r="D674" s="2" t="s">
        <v>35</v>
      </c>
      <c r="E674" s="2" t="s">
        <v>47</v>
      </c>
      <c r="F674" s="2" t="s">
        <v>14</v>
      </c>
      <c r="G674">
        <v>123</v>
      </c>
      <c r="H674" s="2" t="str">
        <f>VLOOKUP(SupplierQuality[[#This Row],[MaterialID]],Table4[#All],2,0)</f>
        <v>Pump</v>
      </c>
      <c r="I674">
        <v>2</v>
      </c>
      <c r="J674" s="2" t="str">
        <f>_xlfn.XLOOKUP(SupplierQuality[[#This Row],[Defect Type ID]],Table5[ID],Table5[Defect Type],"Not found",0)</f>
        <v>Rejected</v>
      </c>
      <c r="K674">
        <v>98</v>
      </c>
      <c r="L674" s="2" t="str">
        <f>_xlfn.XLOOKUP(SupplierQuality[[#This Row],[DefectID]],Table2[ID],Table2[Defect],"Not found",0)</f>
        <v>Damaged Rolls</v>
      </c>
      <c r="M674" s="3">
        <v>832447</v>
      </c>
      <c r="N674" s="3">
        <v>950</v>
      </c>
      <c r="O674" s="6">
        <f>SupplierQuality[[#This Row],[Total Downtime Minutes]]/60</f>
        <v>15.833333333333334</v>
      </c>
      <c r="P674" s="4">
        <v>627</v>
      </c>
      <c r="Q674" s="4">
        <f>SupplierQuality[[#This Row],[Total Defect Qty]]*SupplierQuality[[#This Row],[Unit Price]]</f>
        <v>521944269</v>
      </c>
    </row>
    <row r="675" spans="1:17" x14ac:dyDescent="0.25">
      <c r="A675" s="1">
        <v>43188</v>
      </c>
      <c r="B675" s="5" t="str">
        <f>TEXT(SupplierQuality[[#This Row],[Date]],"mmm")</f>
        <v>Mar</v>
      </c>
      <c r="C675" s="5" t="str">
        <f>TEXT(SupplierQuality[[#This Row],[Date]],"yyyy")</f>
        <v>2018</v>
      </c>
      <c r="D675" s="2" t="s">
        <v>335</v>
      </c>
      <c r="E675" s="2" t="s">
        <v>47</v>
      </c>
      <c r="F675" s="2" t="s">
        <v>14</v>
      </c>
      <c r="G675">
        <v>115</v>
      </c>
      <c r="H675" s="2" t="str">
        <f>VLOOKUP(SupplierQuality[[#This Row],[MaterialID]],Table4[#All],2,0)</f>
        <v>Controllers</v>
      </c>
      <c r="I675">
        <v>3</v>
      </c>
      <c r="J675" s="2" t="str">
        <f>_xlfn.XLOOKUP(SupplierQuality[[#This Row],[Defect Type ID]],Table5[ID],Table5[Defect Type],"Not found",0)</f>
        <v>Impact</v>
      </c>
      <c r="K675">
        <v>160</v>
      </c>
      <c r="L675" s="2" t="str">
        <f>_xlfn.XLOOKUP(SupplierQuality[[#This Row],[DefectID]],Table2[ID],Table2[Defect],"Not found",0)</f>
        <v>Lay Flat Dimension</v>
      </c>
      <c r="M675" s="3">
        <v>771904</v>
      </c>
      <c r="N675" s="3">
        <v>3919</v>
      </c>
      <c r="O675" s="6">
        <f>SupplierQuality[[#This Row],[Total Downtime Minutes]]/60</f>
        <v>65.316666666666663</v>
      </c>
      <c r="P675" s="4">
        <v>565</v>
      </c>
      <c r="Q675" s="4">
        <f>SupplierQuality[[#This Row],[Total Defect Qty]]*SupplierQuality[[#This Row],[Unit Price]]</f>
        <v>436125760</v>
      </c>
    </row>
    <row r="676" spans="1:17" x14ac:dyDescent="0.25">
      <c r="A676" s="1">
        <v>43188</v>
      </c>
      <c r="B676" s="5" t="str">
        <f>TEXT(SupplierQuality[[#This Row],[Date]],"mmm")</f>
        <v>Mar</v>
      </c>
      <c r="C676" s="5" t="str">
        <f>TEXT(SupplierQuality[[#This Row],[Date]],"yyyy")</f>
        <v>2018</v>
      </c>
      <c r="D676" s="2" t="s">
        <v>341</v>
      </c>
      <c r="E676" s="2" t="s">
        <v>71</v>
      </c>
      <c r="F676" s="2" t="s">
        <v>14</v>
      </c>
      <c r="G676">
        <v>123</v>
      </c>
      <c r="H676" s="2" t="str">
        <f>VLOOKUP(SupplierQuality[[#This Row],[MaterialID]],Table4[#All],2,0)</f>
        <v>Pump</v>
      </c>
      <c r="I676">
        <v>1</v>
      </c>
      <c r="J676" s="2" t="str">
        <f>_xlfn.XLOOKUP(SupplierQuality[[#This Row],[Defect Type ID]],Table5[ID],Table5[Defect Type],"Not found",0)</f>
        <v>No Impact</v>
      </c>
      <c r="K676">
        <v>118</v>
      </c>
      <c r="L676" s="2" t="str">
        <f>_xlfn.XLOOKUP(SupplierQuality[[#This Row],[DefectID]],Table2[ID],Table2[Defect],"Not found",0)</f>
        <v>Wrong Parts</v>
      </c>
      <c r="M676" s="3">
        <v>684198</v>
      </c>
      <c r="N676" s="3">
        <v>2283</v>
      </c>
      <c r="O676" s="6">
        <f>SupplierQuality[[#This Row],[Total Downtime Minutes]]/60</f>
        <v>38.049999999999997</v>
      </c>
      <c r="P676" s="4">
        <v>587</v>
      </c>
      <c r="Q676" s="4">
        <f>SupplierQuality[[#This Row],[Total Defect Qty]]*SupplierQuality[[#This Row],[Unit Price]]</f>
        <v>401624226</v>
      </c>
    </row>
    <row r="677" spans="1:17" x14ac:dyDescent="0.25">
      <c r="A677" s="1">
        <v>43188</v>
      </c>
      <c r="B677" s="5" t="str">
        <f>TEXT(SupplierQuality[[#This Row],[Date]],"mmm")</f>
        <v>Mar</v>
      </c>
      <c r="C677" s="5" t="str">
        <f>TEXT(SupplierQuality[[#This Row],[Date]],"yyyy")</f>
        <v>2018</v>
      </c>
      <c r="D677" s="2" t="s">
        <v>102</v>
      </c>
      <c r="E677" s="2" t="s">
        <v>55</v>
      </c>
      <c r="F677" s="2" t="s">
        <v>24</v>
      </c>
      <c r="G677">
        <v>132</v>
      </c>
      <c r="H677" s="2" t="str">
        <f>VLOOKUP(SupplierQuality[[#This Row],[MaterialID]],Table4[#All],2,0)</f>
        <v>Printed Materials</v>
      </c>
      <c r="I677">
        <v>2</v>
      </c>
      <c r="J677" s="2" t="str">
        <f>_xlfn.XLOOKUP(SupplierQuality[[#This Row],[Defect Type ID]],Table5[ID],Table5[Defect Type],"Not found",0)</f>
        <v>Rejected</v>
      </c>
      <c r="K677">
        <v>65</v>
      </c>
      <c r="L677" s="2" t="str">
        <f>_xlfn.XLOOKUP(SupplierQuality[[#This Row],[DefectID]],Table2[ID],Table2[Defect],"Not found",0)</f>
        <v>Slitting Erorrs</v>
      </c>
      <c r="M677" s="3">
        <v>641501</v>
      </c>
      <c r="N677" s="3">
        <v>2524</v>
      </c>
      <c r="O677" s="6">
        <f>SupplierQuality[[#This Row],[Total Downtime Minutes]]/60</f>
        <v>42.06666666666667</v>
      </c>
      <c r="P677" s="4">
        <v>615</v>
      </c>
      <c r="Q677" s="4">
        <f>SupplierQuality[[#This Row],[Total Defect Qty]]*SupplierQuality[[#This Row],[Unit Price]]</f>
        <v>394523115</v>
      </c>
    </row>
    <row r="678" spans="1:17" x14ac:dyDescent="0.25">
      <c r="A678" s="1">
        <v>43188</v>
      </c>
      <c r="B678" s="5" t="str">
        <f>TEXT(SupplierQuality[[#This Row],[Date]],"mmm")</f>
        <v>Mar</v>
      </c>
      <c r="C678" s="5" t="str">
        <f>TEXT(SupplierQuality[[#This Row],[Date]],"yyyy")</f>
        <v>2018</v>
      </c>
      <c r="D678" s="2" t="s">
        <v>77</v>
      </c>
      <c r="E678" s="2" t="s">
        <v>98</v>
      </c>
      <c r="F678" s="2" t="s">
        <v>14</v>
      </c>
      <c r="G678">
        <v>126</v>
      </c>
      <c r="H678" s="2" t="str">
        <f>VLOOKUP(SupplierQuality[[#This Row],[MaterialID]],Table4[#All],2,0)</f>
        <v>Motors</v>
      </c>
      <c r="I678">
        <v>1</v>
      </c>
      <c r="J678" s="2" t="str">
        <f>_xlfn.XLOOKUP(SupplierQuality[[#This Row],[Defect Type ID]],Table5[ID],Table5[Defect Type],"Not found",0)</f>
        <v>No Impact</v>
      </c>
      <c r="K678">
        <v>97</v>
      </c>
      <c r="L678" s="2" t="str">
        <f>_xlfn.XLOOKUP(SupplierQuality[[#This Row],[DefectID]],Table2[ID],Table2[Defect],"Not found",0)</f>
        <v>Bad Carton Packaging</v>
      </c>
      <c r="M678" s="3">
        <v>588689</v>
      </c>
      <c r="N678" s="3">
        <v>3738</v>
      </c>
      <c r="O678" s="6">
        <f>SupplierQuality[[#This Row],[Total Downtime Minutes]]/60</f>
        <v>62.3</v>
      </c>
      <c r="P678" s="4">
        <v>588</v>
      </c>
      <c r="Q678" s="4">
        <f>SupplierQuality[[#This Row],[Total Defect Qty]]*SupplierQuality[[#This Row],[Unit Price]]</f>
        <v>346149132</v>
      </c>
    </row>
    <row r="679" spans="1:17" x14ac:dyDescent="0.25">
      <c r="A679" s="1">
        <v>43188</v>
      </c>
      <c r="B679" s="5" t="str">
        <f>TEXT(SupplierQuality[[#This Row],[Date]],"mmm")</f>
        <v>Mar</v>
      </c>
      <c r="C679" s="5" t="str">
        <f>TEXT(SupplierQuality[[#This Row],[Date]],"yyyy")</f>
        <v>2018</v>
      </c>
      <c r="D679" s="2" t="s">
        <v>323</v>
      </c>
      <c r="E679" s="2" t="s">
        <v>45</v>
      </c>
      <c r="F679" s="2" t="s">
        <v>14</v>
      </c>
      <c r="G679">
        <v>130</v>
      </c>
      <c r="H679" s="2" t="str">
        <f>VLOOKUP(SupplierQuality[[#This Row],[MaterialID]],Table4[#All],2,0)</f>
        <v>Packaging</v>
      </c>
      <c r="I679">
        <v>1</v>
      </c>
      <c r="J679" s="2" t="str">
        <f>_xlfn.XLOOKUP(SupplierQuality[[#This Row],[Defect Type ID]],Table5[ID],Table5[Defect Type],"Not found",0)</f>
        <v>No Impact</v>
      </c>
      <c r="K679">
        <v>87</v>
      </c>
      <c r="L679" s="2" t="str">
        <f>_xlfn.XLOOKUP(SupplierQuality[[#This Row],[DefectID]],Table2[ID],Table2[Defect],"Not found",0)</f>
        <v>Wrong Registration</v>
      </c>
      <c r="M679" s="3">
        <v>554871</v>
      </c>
      <c r="N679" s="3">
        <v>2904</v>
      </c>
      <c r="O679" s="6">
        <f>SupplierQuality[[#This Row],[Total Downtime Minutes]]/60</f>
        <v>48.4</v>
      </c>
      <c r="P679" s="4">
        <v>683</v>
      </c>
      <c r="Q679" s="4">
        <f>SupplierQuality[[#This Row],[Total Defect Qty]]*SupplierQuality[[#This Row],[Unit Price]]</f>
        <v>378976893</v>
      </c>
    </row>
    <row r="680" spans="1:17" x14ac:dyDescent="0.25">
      <c r="A680" s="1">
        <v>43188</v>
      </c>
      <c r="B680" s="5" t="str">
        <f>TEXT(SupplierQuality[[#This Row],[Date]],"mmm")</f>
        <v>Mar</v>
      </c>
      <c r="C680" s="5" t="str">
        <f>TEXT(SupplierQuality[[#This Row],[Date]],"yyyy")</f>
        <v>2018</v>
      </c>
      <c r="D680" s="2" t="s">
        <v>270</v>
      </c>
      <c r="E680" s="2" t="s">
        <v>64</v>
      </c>
      <c r="F680" s="2" t="s">
        <v>14</v>
      </c>
      <c r="G680">
        <v>117</v>
      </c>
      <c r="H680" s="2" t="str">
        <f>VLOOKUP(SupplierQuality[[#This Row],[MaterialID]],Table4[#All],2,0)</f>
        <v>Labels</v>
      </c>
      <c r="I680">
        <v>1</v>
      </c>
      <c r="J680" s="2" t="str">
        <f>_xlfn.XLOOKUP(SupplierQuality[[#This Row],[Defect Type ID]],Table5[ID],Table5[Defect Type],"Not found",0)</f>
        <v>No Impact</v>
      </c>
      <c r="K680">
        <v>120</v>
      </c>
      <c r="L680" s="2" t="str">
        <f>_xlfn.XLOOKUP(SupplierQuality[[#This Row],[DefectID]],Table2[ID],Table2[Defect],"Not found",0)</f>
        <v>No Disk</v>
      </c>
      <c r="M680" s="3">
        <v>545944</v>
      </c>
      <c r="N680" s="3">
        <v>4633</v>
      </c>
      <c r="O680" s="6">
        <f>SupplierQuality[[#This Row],[Total Downtime Minutes]]/60</f>
        <v>77.216666666666669</v>
      </c>
      <c r="P680" s="4">
        <v>680</v>
      </c>
      <c r="Q680" s="4">
        <f>SupplierQuality[[#This Row],[Total Defect Qty]]*SupplierQuality[[#This Row],[Unit Price]]</f>
        <v>371241920</v>
      </c>
    </row>
    <row r="681" spans="1:17" x14ac:dyDescent="0.25">
      <c r="A681" s="1">
        <v>43188</v>
      </c>
      <c r="B681" s="5" t="str">
        <f>TEXT(SupplierQuality[[#This Row],[Date]],"mmm")</f>
        <v>Mar</v>
      </c>
      <c r="C681" s="5" t="str">
        <f>TEXT(SupplierQuality[[#This Row],[Date]],"yyyy")</f>
        <v>2018</v>
      </c>
      <c r="D681" s="2" t="s">
        <v>228</v>
      </c>
      <c r="E681" s="2" t="s">
        <v>45</v>
      </c>
      <c r="F681" s="2" t="s">
        <v>24</v>
      </c>
      <c r="G681">
        <v>129</v>
      </c>
      <c r="H681" s="2" t="str">
        <f>VLOOKUP(SupplierQuality[[#This Row],[MaterialID]],Table4[#All],2,0)</f>
        <v>Mechanicals</v>
      </c>
      <c r="I681">
        <v>1</v>
      </c>
      <c r="J681" s="2" t="str">
        <f>_xlfn.XLOOKUP(SupplierQuality[[#This Row],[Defect Type ID]],Table5[ID],Table5[Defect Type],"Not found",0)</f>
        <v>No Impact</v>
      </c>
      <c r="K681">
        <v>170</v>
      </c>
      <c r="L681" s="2" t="str">
        <f>_xlfn.XLOOKUP(SupplierQuality[[#This Row],[DefectID]],Table2[ID],Table2[Defect],"Not found",0)</f>
        <v>Bad Fit</v>
      </c>
      <c r="M681" s="3">
        <v>497748</v>
      </c>
      <c r="N681" s="3">
        <v>4895</v>
      </c>
      <c r="O681" s="6">
        <f>SupplierQuality[[#This Row],[Total Downtime Minutes]]/60</f>
        <v>81.583333333333329</v>
      </c>
      <c r="P681" s="4">
        <v>656</v>
      </c>
      <c r="Q681" s="4">
        <f>SupplierQuality[[#This Row],[Total Defect Qty]]*SupplierQuality[[#This Row],[Unit Price]]</f>
        <v>326522688</v>
      </c>
    </row>
    <row r="682" spans="1:17" x14ac:dyDescent="0.25">
      <c r="A682" s="1">
        <v>43188</v>
      </c>
      <c r="B682" s="5" t="str">
        <f>TEXT(SupplierQuality[[#This Row],[Date]],"mmm")</f>
        <v>Mar</v>
      </c>
      <c r="C682" s="5" t="str">
        <f>TEXT(SupplierQuality[[#This Row],[Date]],"yyyy")</f>
        <v>2018</v>
      </c>
      <c r="D682" s="2" t="s">
        <v>357</v>
      </c>
      <c r="E682" s="2" t="s">
        <v>32</v>
      </c>
      <c r="F682" s="2" t="s">
        <v>14</v>
      </c>
      <c r="G682">
        <v>131</v>
      </c>
      <c r="H682" s="2" t="str">
        <f>VLOOKUP(SupplierQuality[[#This Row],[MaterialID]],Table4[#All],2,0)</f>
        <v>Valves</v>
      </c>
      <c r="I682">
        <v>2</v>
      </c>
      <c r="J682" s="2" t="str">
        <f>_xlfn.XLOOKUP(SupplierQuality[[#This Row],[Defect Type ID]],Table5[ID],Table5[Defect Type],"Not found",0)</f>
        <v>Rejected</v>
      </c>
      <c r="K682">
        <v>162</v>
      </c>
      <c r="L682" s="2" t="str">
        <f>_xlfn.XLOOKUP(SupplierQuality[[#This Row],[DefectID]],Table2[ID],Table2[Defect],"Not found",0)</f>
        <v>Moisture</v>
      </c>
      <c r="M682" s="3">
        <v>480383</v>
      </c>
      <c r="N682" s="3">
        <v>455</v>
      </c>
      <c r="O682" s="6">
        <f>SupplierQuality[[#This Row],[Total Downtime Minutes]]/60</f>
        <v>7.583333333333333</v>
      </c>
      <c r="P682" s="4">
        <v>514</v>
      </c>
      <c r="Q682" s="4">
        <f>SupplierQuality[[#This Row],[Total Defect Qty]]*SupplierQuality[[#This Row],[Unit Price]]</f>
        <v>246916862</v>
      </c>
    </row>
    <row r="683" spans="1:17" x14ac:dyDescent="0.25">
      <c r="A683" s="1">
        <v>43188</v>
      </c>
      <c r="B683" s="5" t="str">
        <f>TEXT(SupplierQuality[[#This Row],[Date]],"mmm")</f>
        <v>Mar</v>
      </c>
      <c r="C683" s="5" t="str">
        <f>TEXT(SupplierQuality[[#This Row],[Date]],"yyyy")</f>
        <v>2018</v>
      </c>
      <c r="D683" s="2" t="s">
        <v>234</v>
      </c>
      <c r="E683" s="2" t="s">
        <v>38</v>
      </c>
      <c r="F683" s="2" t="s">
        <v>75</v>
      </c>
      <c r="G683">
        <v>133</v>
      </c>
      <c r="H683" s="2" t="str">
        <f>VLOOKUP(SupplierQuality[[#This Row],[MaterialID]],Table4[#All],2,0)</f>
        <v>Wires</v>
      </c>
      <c r="I683">
        <v>1</v>
      </c>
      <c r="J683" s="2" t="str">
        <f>_xlfn.XLOOKUP(SupplierQuality[[#This Row],[Defect Type ID]],Table5[ID],Table5[Defect Type],"Not found",0)</f>
        <v>No Impact</v>
      </c>
      <c r="K683">
        <v>238</v>
      </c>
      <c r="L683" s="2" t="str">
        <f>_xlfn.XLOOKUP(SupplierQuality[[#This Row],[DefectID]],Table2[ID],Table2[Defect],"Not found",0)</f>
        <v>No Docs</v>
      </c>
      <c r="M683" s="3">
        <v>365568</v>
      </c>
      <c r="N683" s="3">
        <v>3175</v>
      </c>
      <c r="O683" s="6">
        <f>SupplierQuality[[#This Row],[Total Downtime Minutes]]/60</f>
        <v>52.916666666666664</v>
      </c>
      <c r="P683" s="4">
        <v>292</v>
      </c>
      <c r="Q683" s="4">
        <f>SupplierQuality[[#This Row],[Total Defect Qty]]*SupplierQuality[[#This Row],[Unit Price]]</f>
        <v>106745856</v>
      </c>
    </row>
    <row r="684" spans="1:17" x14ac:dyDescent="0.25">
      <c r="A684" s="1">
        <v>43188</v>
      </c>
      <c r="B684" s="5" t="str">
        <f>TEXT(SupplierQuality[[#This Row],[Date]],"mmm")</f>
        <v>Mar</v>
      </c>
      <c r="C684" s="5" t="str">
        <f>TEXT(SupplierQuality[[#This Row],[Date]],"yyyy")</f>
        <v>2018</v>
      </c>
      <c r="D684" s="2" t="s">
        <v>137</v>
      </c>
      <c r="E684" s="2" t="s">
        <v>45</v>
      </c>
      <c r="F684" s="2" t="s">
        <v>24</v>
      </c>
      <c r="G684">
        <v>120</v>
      </c>
      <c r="H684" s="2" t="str">
        <f>VLOOKUP(SupplierQuality[[#This Row],[MaterialID]],Table4[#All],2,0)</f>
        <v>Film</v>
      </c>
      <c r="I684">
        <v>3</v>
      </c>
      <c r="J684" s="2" t="str">
        <f>_xlfn.XLOOKUP(SupplierQuality[[#This Row],[Defect Type ID]],Table5[ID],Table5[Defect Type],"Not found",0)</f>
        <v>Impact</v>
      </c>
      <c r="K684">
        <v>191</v>
      </c>
      <c r="L684" s="2" t="str">
        <f>_xlfn.XLOOKUP(SupplierQuality[[#This Row],[DefectID]],Table2[ID],Table2[Defect],"Not found",0)</f>
        <v>Misformed Parts</v>
      </c>
      <c r="M684" s="3">
        <v>297775</v>
      </c>
      <c r="N684" s="3">
        <v>531</v>
      </c>
      <c r="O684" s="6">
        <f>SupplierQuality[[#This Row],[Total Downtime Minutes]]/60</f>
        <v>8.85</v>
      </c>
      <c r="P684" s="4">
        <v>487</v>
      </c>
      <c r="Q684" s="4">
        <f>SupplierQuality[[#This Row],[Total Defect Qty]]*SupplierQuality[[#This Row],[Unit Price]]</f>
        <v>145016425</v>
      </c>
    </row>
    <row r="685" spans="1:17" x14ac:dyDescent="0.25">
      <c r="A685" s="1">
        <v>43188</v>
      </c>
      <c r="B685" s="5" t="str">
        <f>TEXT(SupplierQuality[[#This Row],[Date]],"mmm")</f>
        <v>Mar</v>
      </c>
      <c r="C685" s="5" t="str">
        <f>TEXT(SupplierQuality[[#This Row],[Date]],"yyyy")</f>
        <v>2018</v>
      </c>
      <c r="D685" s="2" t="s">
        <v>93</v>
      </c>
      <c r="E685" s="2" t="s">
        <v>13</v>
      </c>
      <c r="F685" s="2" t="s">
        <v>14</v>
      </c>
      <c r="G685">
        <v>131</v>
      </c>
      <c r="H685" s="2" t="str">
        <f>VLOOKUP(SupplierQuality[[#This Row],[MaterialID]],Table4[#All],2,0)</f>
        <v>Valves</v>
      </c>
      <c r="I685">
        <v>3</v>
      </c>
      <c r="J685" s="2" t="str">
        <f>_xlfn.XLOOKUP(SupplierQuality[[#This Row],[Defect Type ID]],Table5[ID],Table5[Defect Type],"Not found",0)</f>
        <v>Impact</v>
      </c>
      <c r="K685">
        <v>212</v>
      </c>
      <c r="L685" s="2" t="str">
        <f>_xlfn.XLOOKUP(SupplierQuality[[#This Row],[DefectID]],Table2[ID],Table2[Defect],"Not found",0)</f>
        <v>Burnt</v>
      </c>
      <c r="M685" s="3">
        <v>252068</v>
      </c>
      <c r="N685" s="3">
        <v>1591</v>
      </c>
      <c r="O685" s="6">
        <f>SupplierQuality[[#This Row],[Total Downtime Minutes]]/60</f>
        <v>26.516666666666666</v>
      </c>
      <c r="P685" s="4">
        <v>627</v>
      </c>
      <c r="Q685" s="4">
        <f>SupplierQuality[[#This Row],[Total Defect Qty]]*SupplierQuality[[#This Row],[Unit Price]]</f>
        <v>158046636</v>
      </c>
    </row>
    <row r="686" spans="1:17" x14ac:dyDescent="0.25">
      <c r="A686" s="1">
        <v>43188</v>
      </c>
      <c r="B686" s="5" t="str">
        <f>TEXT(SupplierQuality[[#This Row],[Date]],"mmm")</f>
        <v>Mar</v>
      </c>
      <c r="C686" s="5" t="str">
        <f>TEXT(SupplierQuality[[#This Row],[Date]],"yyyy")</f>
        <v>2018</v>
      </c>
      <c r="D686" s="2" t="s">
        <v>177</v>
      </c>
      <c r="E686" s="2" t="s">
        <v>55</v>
      </c>
      <c r="F686" s="2" t="s">
        <v>75</v>
      </c>
      <c r="G686">
        <v>123</v>
      </c>
      <c r="H686" s="2" t="str">
        <f>VLOOKUP(SupplierQuality[[#This Row],[MaterialID]],Table4[#All],2,0)</f>
        <v>Pump</v>
      </c>
      <c r="I686">
        <v>2</v>
      </c>
      <c r="J686" s="2" t="str">
        <f>_xlfn.XLOOKUP(SupplierQuality[[#This Row],[Defect Type ID]],Table5[ID],Table5[Defect Type],"Not found",0)</f>
        <v>Rejected</v>
      </c>
      <c r="K686">
        <v>222</v>
      </c>
      <c r="L686" s="2" t="str">
        <f>_xlfn.XLOOKUP(SupplierQuality[[#This Row],[DefectID]],Table2[ID],Table2[Defect],"Not found",0)</f>
        <v>Bad Valves</v>
      </c>
      <c r="M686" s="3">
        <v>198216</v>
      </c>
      <c r="N686" s="3">
        <v>3780</v>
      </c>
      <c r="O686" s="6">
        <f>SupplierQuality[[#This Row],[Total Downtime Minutes]]/60</f>
        <v>63</v>
      </c>
      <c r="P686" s="4">
        <v>411</v>
      </c>
      <c r="Q686" s="4">
        <f>SupplierQuality[[#This Row],[Total Defect Qty]]*SupplierQuality[[#This Row],[Unit Price]]</f>
        <v>81466776</v>
      </c>
    </row>
    <row r="687" spans="1:17" x14ac:dyDescent="0.25">
      <c r="A687" s="1">
        <v>43188</v>
      </c>
      <c r="B687" s="5" t="str">
        <f>TEXT(SupplierQuality[[#This Row],[Date]],"mmm")</f>
        <v>Mar</v>
      </c>
      <c r="C687" s="5" t="str">
        <f>TEXT(SupplierQuality[[#This Row],[Date]],"yyyy")</f>
        <v>2018</v>
      </c>
      <c r="D687" s="2" t="s">
        <v>82</v>
      </c>
      <c r="E687" s="2" t="s">
        <v>38</v>
      </c>
      <c r="F687" s="2" t="s">
        <v>24</v>
      </c>
      <c r="G687">
        <v>132</v>
      </c>
      <c r="H687" s="2" t="str">
        <f>VLOOKUP(SupplierQuality[[#This Row],[MaterialID]],Table4[#All],2,0)</f>
        <v>Printed Materials</v>
      </c>
      <c r="I687">
        <v>1</v>
      </c>
      <c r="J687" s="2" t="str">
        <f>_xlfn.XLOOKUP(SupplierQuality[[#This Row],[Defect Type ID]],Table5[ID],Table5[Defect Type],"Not found",0)</f>
        <v>No Impact</v>
      </c>
      <c r="K687">
        <v>43</v>
      </c>
      <c r="L687" s="2" t="str">
        <f>_xlfn.XLOOKUP(SupplierQuality[[#This Row],[DefectID]],Table2[ID],Table2[Defect],"Not found",0)</f>
        <v>Creases / Wrinkles</v>
      </c>
      <c r="M687" s="3">
        <v>187283</v>
      </c>
      <c r="N687" s="3">
        <v>2563</v>
      </c>
      <c r="O687" s="6">
        <f>SupplierQuality[[#This Row],[Total Downtime Minutes]]/60</f>
        <v>42.716666666666669</v>
      </c>
      <c r="P687" s="4">
        <v>392</v>
      </c>
      <c r="Q687" s="4">
        <f>SupplierQuality[[#This Row],[Total Defect Qty]]*SupplierQuality[[#This Row],[Unit Price]]</f>
        <v>73414936</v>
      </c>
    </row>
    <row r="688" spans="1:17" x14ac:dyDescent="0.25">
      <c r="A688" s="1">
        <v>43188</v>
      </c>
      <c r="B688" s="5" t="str">
        <f>TEXT(SupplierQuality[[#This Row],[Date]],"mmm")</f>
        <v>Mar</v>
      </c>
      <c r="C688" s="5" t="str">
        <f>TEXT(SupplierQuality[[#This Row],[Date]],"yyyy")</f>
        <v>2018</v>
      </c>
      <c r="D688" s="2" t="s">
        <v>203</v>
      </c>
      <c r="E688" s="2" t="s">
        <v>64</v>
      </c>
      <c r="F688" s="2" t="s">
        <v>24</v>
      </c>
      <c r="G688">
        <v>112</v>
      </c>
      <c r="H688" s="2" t="str">
        <f>VLOOKUP(SupplierQuality[[#This Row],[MaterialID]],Table4[#All],2,0)</f>
        <v>Glass</v>
      </c>
      <c r="I688">
        <v>1</v>
      </c>
      <c r="J688" s="2" t="str">
        <f>_xlfn.XLOOKUP(SupplierQuality[[#This Row],[Defect Type ID]],Table5[ID],Table5[Defect Type],"Not found",0)</f>
        <v>No Impact</v>
      </c>
      <c r="K688">
        <v>199</v>
      </c>
      <c r="L688" s="2" t="str">
        <f>_xlfn.XLOOKUP(SupplierQuality[[#This Row],[DefectID]],Table2[ID],Table2[Defect],"Not found",0)</f>
        <v>Bad Welding</v>
      </c>
      <c r="M688" s="3">
        <v>110931</v>
      </c>
      <c r="N688" s="3">
        <v>3568</v>
      </c>
      <c r="O688" s="6">
        <f>SupplierQuality[[#This Row],[Total Downtime Minutes]]/60</f>
        <v>59.466666666666669</v>
      </c>
      <c r="P688" s="4">
        <v>337</v>
      </c>
      <c r="Q688" s="4">
        <f>SupplierQuality[[#This Row],[Total Defect Qty]]*SupplierQuality[[#This Row],[Unit Price]]</f>
        <v>37383747</v>
      </c>
    </row>
    <row r="689" spans="1:17" x14ac:dyDescent="0.25">
      <c r="A689" s="1">
        <v>43188</v>
      </c>
      <c r="B689" s="5" t="str">
        <f>TEXT(SupplierQuality[[#This Row],[Date]],"mmm")</f>
        <v>Mar</v>
      </c>
      <c r="C689" s="5" t="str">
        <f>TEXT(SupplierQuality[[#This Row],[Date]],"yyyy")</f>
        <v>2018</v>
      </c>
      <c r="D689" s="2" t="s">
        <v>321</v>
      </c>
      <c r="E689" s="2" t="s">
        <v>84</v>
      </c>
      <c r="F689" s="2" t="s">
        <v>14</v>
      </c>
      <c r="G689">
        <v>118</v>
      </c>
      <c r="H689" s="2" t="str">
        <f>VLOOKUP(SupplierQuality[[#This Row],[MaterialID]],Table4[#All],2,0)</f>
        <v>Corrugate</v>
      </c>
      <c r="I689">
        <v>3</v>
      </c>
      <c r="J689" s="2" t="str">
        <f>_xlfn.XLOOKUP(SupplierQuality[[#This Row],[Defect Type ID]],Table5[ID],Table5[Defect Type],"Not found",0)</f>
        <v>Impact</v>
      </c>
      <c r="K689">
        <v>109</v>
      </c>
      <c r="L689" s="2" t="str">
        <f>_xlfn.XLOOKUP(SupplierQuality[[#This Row],[DefectID]],Table2[ID],Table2[Defect],"Not found",0)</f>
        <v>Inside Scoring</v>
      </c>
      <c r="M689" s="3">
        <v>109184</v>
      </c>
      <c r="N689" s="3">
        <v>3558</v>
      </c>
      <c r="O689" s="6">
        <f>SupplierQuality[[#This Row],[Total Downtime Minutes]]/60</f>
        <v>59.3</v>
      </c>
      <c r="P689" s="4">
        <v>654</v>
      </c>
      <c r="Q689" s="4">
        <f>SupplierQuality[[#This Row],[Total Defect Qty]]*SupplierQuality[[#This Row],[Unit Price]]</f>
        <v>71406336</v>
      </c>
    </row>
    <row r="690" spans="1:17" x14ac:dyDescent="0.25">
      <c r="A690" s="1">
        <v>43188</v>
      </c>
      <c r="B690" s="5" t="str">
        <f>TEXT(SupplierQuality[[#This Row],[Date]],"mmm")</f>
        <v>Mar</v>
      </c>
      <c r="C690" s="5" t="str">
        <f>TEXT(SupplierQuality[[#This Row],[Date]],"yyyy")</f>
        <v>2018</v>
      </c>
      <c r="D690" s="2" t="s">
        <v>229</v>
      </c>
      <c r="E690" s="2" t="s">
        <v>30</v>
      </c>
      <c r="F690" s="2" t="s">
        <v>24</v>
      </c>
      <c r="G690">
        <v>114</v>
      </c>
      <c r="H690" s="2" t="str">
        <f>VLOOKUP(SupplierQuality[[#This Row],[MaterialID]],Table4[#All],2,0)</f>
        <v>Carton</v>
      </c>
      <c r="I690">
        <v>3</v>
      </c>
      <c r="J690" s="2" t="str">
        <f>_xlfn.XLOOKUP(SupplierQuality[[#This Row],[Defect Type ID]],Table5[ID],Table5[Defect Type],"Not found",0)</f>
        <v>Impact</v>
      </c>
      <c r="K690">
        <v>83</v>
      </c>
      <c r="L690" s="2" t="str">
        <f>_xlfn.XLOOKUP(SupplierQuality[[#This Row],[DefectID]],Table2[ID],Table2[Defect],"Not found",0)</f>
        <v>Loose Core</v>
      </c>
      <c r="M690" s="3">
        <v>15373</v>
      </c>
      <c r="N690" s="3">
        <v>955</v>
      </c>
      <c r="O690" s="6">
        <f>SupplierQuality[[#This Row],[Total Downtime Minutes]]/60</f>
        <v>15.916666666666666</v>
      </c>
      <c r="P690" s="4">
        <v>508</v>
      </c>
      <c r="Q690" s="4">
        <f>SupplierQuality[[#This Row],[Total Defect Qty]]*SupplierQuality[[#This Row],[Unit Price]]</f>
        <v>7809484</v>
      </c>
    </row>
    <row r="691" spans="1:17" x14ac:dyDescent="0.25">
      <c r="A691" s="1">
        <v>43189</v>
      </c>
      <c r="B691" s="5" t="str">
        <f>TEXT(SupplierQuality[[#This Row],[Date]],"mmm")</f>
        <v>Mar</v>
      </c>
      <c r="C691" s="5" t="str">
        <f>TEXT(SupplierQuality[[#This Row],[Date]],"yyyy")</f>
        <v>2018</v>
      </c>
      <c r="D691" s="2" t="s">
        <v>322</v>
      </c>
      <c r="E691" s="2" t="s">
        <v>13</v>
      </c>
      <c r="F691" s="2" t="s">
        <v>17</v>
      </c>
      <c r="G691">
        <v>122</v>
      </c>
      <c r="H691" s="2" t="str">
        <f>VLOOKUP(SupplierQuality[[#This Row],[MaterialID]],Table4[#All],2,0)</f>
        <v>Electrolytes</v>
      </c>
      <c r="I691">
        <v>3</v>
      </c>
      <c r="J691" s="2" t="str">
        <f>_xlfn.XLOOKUP(SupplierQuality[[#This Row],[Defect Type ID]],Table5[ID],Table5[Defect Type],"Not found",0)</f>
        <v>Impact</v>
      </c>
      <c r="K691">
        <v>211</v>
      </c>
      <c r="L691" s="2" t="str">
        <f>_xlfn.XLOOKUP(SupplierQuality[[#This Row],[DefectID]],Table2[ID],Table2[Defect],"Not found",0)</f>
        <v>Poor Seam</v>
      </c>
      <c r="M691" s="3">
        <v>299918</v>
      </c>
      <c r="N691" s="3">
        <v>146</v>
      </c>
      <c r="O691" s="6">
        <f>SupplierQuality[[#This Row],[Total Downtime Minutes]]/60</f>
        <v>2.4333333333333331</v>
      </c>
      <c r="P691" s="4">
        <v>413</v>
      </c>
      <c r="Q691" s="4">
        <f>SupplierQuality[[#This Row],[Total Defect Qty]]*SupplierQuality[[#This Row],[Unit Price]]</f>
        <v>123866134</v>
      </c>
    </row>
    <row r="692" spans="1:17" x14ac:dyDescent="0.25">
      <c r="A692" s="1">
        <v>43189</v>
      </c>
      <c r="B692" s="5" t="str">
        <f>TEXT(SupplierQuality[[#This Row],[Date]],"mmm")</f>
        <v>Mar</v>
      </c>
      <c r="C692" s="5" t="str">
        <f>TEXT(SupplierQuality[[#This Row],[Date]],"yyyy")</f>
        <v>2018</v>
      </c>
      <c r="D692" s="2" t="s">
        <v>278</v>
      </c>
      <c r="E692" s="2" t="s">
        <v>62</v>
      </c>
      <c r="F692" s="2" t="s">
        <v>17</v>
      </c>
      <c r="G692">
        <v>121</v>
      </c>
      <c r="H692" s="2" t="str">
        <f>VLOOKUP(SupplierQuality[[#This Row],[MaterialID]],Table4[#All],2,0)</f>
        <v>Composites</v>
      </c>
      <c r="I692">
        <v>1</v>
      </c>
      <c r="J692" s="2" t="str">
        <f>_xlfn.XLOOKUP(SupplierQuality[[#This Row],[Defect Type ID]],Table5[ID],Table5[Defect Type],"Not found",0)</f>
        <v>No Impact</v>
      </c>
      <c r="K692">
        <v>110</v>
      </c>
      <c r="L692" s="2" t="str">
        <f>_xlfn.XLOOKUP(SupplierQuality[[#This Row],[DefectID]],Table2[ID],Table2[Defect],"Not found",0)</f>
        <v>Missing Codes</v>
      </c>
      <c r="M692" s="3">
        <v>126822</v>
      </c>
      <c r="N692" s="3">
        <v>698</v>
      </c>
      <c r="O692" s="6">
        <f>SupplierQuality[[#This Row],[Total Downtime Minutes]]/60</f>
        <v>11.633333333333333</v>
      </c>
      <c r="P692" s="4">
        <v>327</v>
      </c>
      <c r="Q692" s="4">
        <f>SupplierQuality[[#This Row],[Total Defect Qty]]*SupplierQuality[[#This Row],[Unit Price]]</f>
        <v>41470794</v>
      </c>
    </row>
    <row r="693" spans="1:17" x14ac:dyDescent="0.25">
      <c r="A693" s="1">
        <v>43192</v>
      </c>
      <c r="B693" s="5" t="str">
        <f>TEXT(SupplierQuality[[#This Row],[Date]],"mmm")</f>
        <v>Apr</v>
      </c>
      <c r="C693" s="5" t="str">
        <f>TEXT(SupplierQuality[[#This Row],[Date]],"yyyy")</f>
        <v>2018</v>
      </c>
      <c r="D693" s="2" t="s">
        <v>254</v>
      </c>
      <c r="E693" s="2" t="s">
        <v>19</v>
      </c>
      <c r="F693" s="2" t="s">
        <v>17</v>
      </c>
      <c r="G693">
        <v>116</v>
      </c>
      <c r="H693" s="2" t="str">
        <f>VLOOKUP(SupplierQuality[[#This Row],[MaterialID]],Table4[#All],2,0)</f>
        <v>Molds</v>
      </c>
      <c r="I693">
        <v>1</v>
      </c>
      <c r="J693" s="2" t="str">
        <f>_xlfn.XLOOKUP(SupplierQuality[[#This Row],[Defect Type ID]],Table5[ID],Table5[Defect Type],"Not found",0)</f>
        <v>No Impact</v>
      </c>
      <c r="K693">
        <v>51</v>
      </c>
      <c r="L693" s="2" t="str">
        <f>_xlfn.XLOOKUP(SupplierQuality[[#This Row],[DefectID]],Table2[ID],Table2[Defect],"Not found",0)</f>
        <v>Foreign objects found</v>
      </c>
      <c r="M693" s="3">
        <v>777263</v>
      </c>
      <c r="N693" s="3">
        <v>650</v>
      </c>
      <c r="O693" s="6">
        <f>SupplierQuality[[#This Row],[Total Downtime Minutes]]/60</f>
        <v>10.833333333333334</v>
      </c>
      <c r="P693" s="4">
        <v>531</v>
      </c>
      <c r="Q693" s="4">
        <f>SupplierQuality[[#This Row],[Total Defect Qty]]*SupplierQuality[[#This Row],[Unit Price]]</f>
        <v>412726653</v>
      </c>
    </row>
    <row r="694" spans="1:17" x14ac:dyDescent="0.25">
      <c r="A694" s="1">
        <v>43192</v>
      </c>
      <c r="B694" s="5" t="str">
        <f>TEXT(SupplierQuality[[#This Row],[Date]],"mmm")</f>
        <v>Apr</v>
      </c>
      <c r="C694" s="5" t="str">
        <f>TEXT(SupplierQuality[[#This Row],[Date]],"yyyy")</f>
        <v>2018</v>
      </c>
      <c r="D694" s="2" t="s">
        <v>342</v>
      </c>
      <c r="E694" s="2" t="s">
        <v>21</v>
      </c>
      <c r="F694" s="2" t="s">
        <v>14</v>
      </c>
      <c r="G694">
        <v>117</v>
      </c>
      <c r="H694" s="2" t="str">
        <f>VLOOKUP(SupplierQuality[[#This Row],[MaterialID]],Table4[#All],2,0)</f>
        <v>Labels</v>
      </c>
      <c r="I694">
        <v>2</v>
      </c>
      <c r="J694" s="2" t="str">
        <f>_xlfn.XLOOKUP(SupplierQuality[[#This Row],[Defect Type ID]],Table5[ID],Table5[Defect Type],"Not found",0)</f>
        <v>Rejected</v>
      </c>
      <c r="K694">
        <v>114</v>
      </c>
      <c r="L694" s="2" t="str">
        <f>_xlfn.XLOOKUP(SupplierQuality[[#This Row],[DefectID]],Table2[ID],Table2[Defect],"Not found",0)</f>
        <v>Wrong Case Labels</v>
      </c>
      <c r="M694" s="3">
        <v>700177</v>
      </c>
      <c r="N694" s="3">
        <v>343</v>
      </c>
      <c r="O694" s="6">
        <f>SupplierQuality[[#This Row],[Total Downtime Minutes]]/60</f>
        <v>5.7166666666666668</v>
      </c>
      <c r="P694" s="4">
        <v>537</v>
      </c>
      <c r="Q694" s="4">
        <f>SupplierQuality[[#This Row],[Total Defect Qty]]*SupplierQuality[[#This Row],[Unit Price]]</f>
        <v>375995049</v>
      </c>
    </row>
    <row r="695" spans="1:17" x14ac:dyDescent="0.25">
      <c r="A695" s="1">
        <v>43192</v>
      </c>
      <c r="B695" s="5" t="str">
        <f>TEXT(SupplierQuality[[#This Row],[Date]],"mmm")</f>
        <v>Apr</v>
      </c>
      <c r="C695" s="5" t="str">
        <f>TEXT(SupplierQuality[[#This Row],[Date]],"yyyy")</f>
        <v>2018</v>
      </c>
      <c r="D695" s="2" t="s">
        <v>325</v>
      </c>
      <c r="E695" s="2" t="s">
        <v>60</v>
      </c>
      <c r="F695" s="2" t="s">
        <v>14</v>
      </c>
      <c r="G695">
        <v>128</v>
      </c>
      <c r="H695" s="2" t="str">
        <f>VLOOKUP(SupplierQuality[[#This Row],[MaterialID]],Table4[#All],2,0)</f>
        <v>Tape</v>
      </c>
      <c r="I695">
        <v>1</v>
      </c>
      <c r="J695" s="2" t="str">
        <f>_xlfn.XLOOKUP(SupplierQuality[[#This Row],[Defect Type ID]],Table5[ID],Table5[Defect Type],"Not found",0)</f>
        <v>No Impact</v>
      </c>
      <c r="K695">
        <v>107</v>
      </c>
      <c r="L695" s="2" t="str">
        <f>_xlfn.XLOOKUP(SupplierQuality[[#This Row],[DefectID]],Table2[ID],Table2[Defect],"Not found",0)</f>
        <v>No Tight Seal</v>
      </c>
      <c r="M695" s="3">
        <v>558440</v>
      </c>
      <c r="N695" s="3">
        <v>1330</v>
      </c>
      <c r="O695" s="6">
        <f>SupplierQuality[[#This Row],[Total Downtime Minutes]]/60</f>
        <v>22.166666666666668</v>
      </c>
      <c r="P695" s="4">
        <v>592</v>
      </c>
      <c r="Q695" s="4">
        <f>SupplierQuality[[#This Row],[Total Defect Qty]]*SupplierQuality[[#This Row],[Unit Price]]</f>
        <v>330596480</v>
      </c>
    </row>
    <row r="696" spans="1:17" x14ac:dyDescent="0.25">
      <c r="A696" s="1">
        <v>43192</v>
      </c>
      <c r="B696" s="5" t="str">
        <f>TEXT(SupplierQuality[[#This Row],[Date]],"mmm")</f>
        <v>Apr</v>
      </c>
      <c r="C696" s="5" t="str">
        <f>TEXT(SupplierQuality[[#This Row],[Date]],"yyyy")</f>
        <v>2018</v>
      </c>
      <c r="D696" s="2" t="s">
        <v>124</v>
      </c>
      <c r="E696" s="2" t="s">
        <v>45</v>
      </c>
      <c r="F696" s="2" t="s">
        <v>14</v>
      </c>
      <c r="G696">
        <v>114</v>
      </c>
      <c r="H696" s="2" t="str">
        <f>VLOOKUP(SupplierQuality[[#This Row],[MaterialID]],Table4[#All],2,0)</f>
        <v>Carton</v>
      </c>
      <c r="I696">
        <v>2</v>
      </c>
      <c r="J696" s="2" t="str">
        <f>_xlfn.XLOOKUP(SupplierQuality[[#This Row],[Defect Type ID]],Table5[ID],Table5[Defect Type],"Not found",0)</f>
        <v>Rejected</v>
      </c>
      <c r="K696">
        <v>37</v>
      </c>
      <c r="L696" s="2" t="str">
        <f>_xlfn.XLOOKUP(SupplierQuality[[#This Row],[DefectID]],Table2[ID],Table2[Defect],"Not found",0)</f>
        <v>Foreign Material</v>
      </c>
      <c r="M696" s="3">
        <v>246666</v>
      </c>
      <c r="N696" s="3">
        <v>1121</v>
      </c>
      <c r="O696" s="6">
        <f>SupplierQuality[[#This Row],[Total Downtime Minutes]]/60</f>
        <v>18.683333333333334</v>
      </c>
      <c r="P696" s="4">
        <v>409</v>
      </c>
      <c r="Q696" s="4">
        <f>SupplierQuality[[#This Row],[Total Defect Qty]]*SupplierQuality[[#This Row],[Unit Price]]</f>
        <v>100886394</v>
      </c>
    </row>
    <row r="697" spans="1:17" x14ac:dyDescent="0.25">
      <c r="A697" s="1">
        <v>43192</v>
      </c>
      <c r="B697" s="5" t="str">
        <f>TEXT(SupplierQuality[[#This Row],[Date]],"mmm")</f>
        <v>Apr</v>
      </c>
      <c r="C697" s="5" t="str">
        <f>TEXT(SupplierQuality[[#This Row],[Date]],"yyyy")</f>
        <v>2018</v>
      </c>
      <c r="D697" s="2" t="s">
        <v>339</v>
      </c>
      <c r="E697" s="2" t="s">
        <v>71</v>
      </c>
      <c r="F697" s="2" t="s">
        <v>14</v>
      </c>
      <c r="G697">
        <v>126</v>
      </c>
      <c r="H697" s="2" t="str">
        <f>VLOOKUP(SupplierQuality[[#This Row],[MaterialID]],Table4[#All],2,0)</f>
        <v>Motors</v>
      </c>
      <c r="I697">
        <v>3</v>
      </c>
      <c r="J697" s="2" t="str">
        <f>_xlfn.XLOOKUP(SupplierQuality[[#This Row],[Defect Type ID]],Table5[ID],Table5[Defect Type],"Not found",0)</f>
        <v>Impact</v>
      </c>
      <c r="K697">
        <v>165</v>
      </c>
      <c r="L697" s="2" t="str">
        <f>_xlfn.XLOOKUP(SupplierQuality[[#This Row],[DefectID]],Table2[ID],Table2[Defect],"Not found",0)</f>
        <v>Material Separation</v>
      </c>
      <c r="M697" s="3">
        <v>100341</v>
      </c>
      <c r="N697" s="3">
        <v>2291</v>
      </c>
      <c r="O697" s="6">
        <f>SupplierQuality[[#This Row],[Total Downtime Minutes]]/60</f>
        <v>38.18333333333333</v>
      </c>
      <c r="P697" s="4">
        <v>451</v>
      </c>
      <c r="Q697" s="4">
        <f>SupplierQuality[[#This Row],[Total Defect Qty]]*SupplierQuality[[#This Row],[Unit Price]]</f>
        <v>45253791</v>
      </c>
    </row>
    <row r="698" spans="1:17" x14ac:dyDescent="0.25">
      <c r="A698" s="1">
        <v>43192</v>
      </c>
      <c r="B698" s="5" t="str">
        <f>TEXT(SupplierQuality[[#This Row],[Date]],"mmm")</f>
        <v>Apr</v>
      </c>
      <c r="C698" s="5" t="str">
        <f>TEXT(SupplierQuality[[#This Row],[Date]],"yyyy")</f>
        <v>2018</v>
      </c>
      <c r="D698" s="2" t="s">
        <v>236</v>
      </c>
      <c r="E698" s="2" t="s">
        <v>38</v>
      </c>
      <c r="F698" s="2" t="s">
        <v>14</v>
      </c>
      <c r="G698">
        <v>117</v>
      </c>
      <c r="H698" s="2" t="str">
        <f>VLOOKUP(SupplierQuality[[#This Row],[MaterialID]],Table4[#All],2,0)</f>
        <v>Labels</v>
      </c>
      <c r="I698">
        <v>2</v>
      </c>
      <c r="J698" s="2" t="str">
        <f>_xlfn.XLOOKUP(SupplierQuality[[#This Row],[Defect Type ID]],Table5[ID],Table5[Defect Type],"Not found",0)</f>
        <v>Rejected</v>
      </c>
      <c r="K698">
        <v>162</v>
      </c>
      <c r="L698" s="2" t="str">
        <f>_xlfn.XLOOKUP(SupplierQuality[[#This Row],[DefectID]],Table2[ID],Table2[Defect],"Not found",0)</f>
        <v>Moisture</v>
      </c>
      <c r="M698" s="3">
        <v>17263</v>
      </c>
      <c r="N698" s="3">
        <v>4420</v>
      </c>
      <c r="O698" s="6">
        <f>SupplierQuality[[#This Row],[Total Downtime Minutes]]/60</f>
        <v>73.666666666666671</v>
      </c>
      <c r="P698" s="4">
        <v>421</v>
      </c>
      <c r="Q698" s="4">
        <f>SupplierQuality[[#This Row],[Total Defect Qty]]*SupplierQuality[[#This Row],[Unit Price]]</f>
        <v>7267723</v>
      </c>
    </row>
    <row r="699" spans="1:17" x14ac:dyDescent="0.25">
      <c r="A699" s="1">
        <v>43193</v>
      </c>
      <c r="B699" s="5" t="str">
        <f>TEXT(SupplierQuality[[#This Row],[Date]],"mmm")</f>
        <v>Apr</v>
      </c>
      <c r="C699" s="5" t="str">
        <f>TEXT(SupplierQuality[[#This Row],[Date]],"yyyy")</f>
        <v>2018</v>
      </c>
      <c r="D699" s="2" t="s">
        <v>37</v>
      </c>
      <c r="E699" s="2" t="s">
        <v>38</v>
      </c>
      <c r="F699" s="2" t="s">
        <v>17</v>
      </c>
      <c r="G699">
        <v>117</v>
      </c>
      <c r="H699" s="2" t="str">
        <f>VLOOKUP(SupplierQuality[[#This Row],[MaterialID]],Table4[#All],2,0)</f>
        <v>Labels</v>
      </c>
      <c r="I699">
        <v>2</v>
      </c>
      <c r="J699" s="2" t="str">
        <f>_xlfn.XLOOKUP(SupplierQuality[[#This Row],[Defect Type ID]],Table5[ID],Table5[Defect Type],"Not found",0)</f>
        <v>Rejected</v>
      </c>
      <c r="K699">
        <v>96</v>
      </c>
      <c r="L699" s="2" t="str">
        <f>_xlfn.XLOOKUP(SupplierQuality[[#This Row],[DefectID]],Table2[ID],Table2[Defect],"Not found",0)</f>
        <v>Film Not Intact</v>
      </c>
      <c r="M699" s="3">
        <v>862045</v>
      </c>
      <c r="N699" s="3">
        <v>3225</v>
      </c>
      <c r="O699" s="6">
        <f>SupplierQuality[[#This Row],[Total Downtime Minutes]]/60</f>
        <v>53.75</v>
      </c>
      <c r="P699" s="4">
        <v>499</v>
      </c>
      <c r="Q699" s="4">
        <f>SupplierQuality[[#This Row],[Total Defect Qty]]*SupplierQuality[[#This Row],[Unit Price]]</f>
        <v>430160455</v>
      </c>
    </row>
    <row r="700" spans="1:17" x14ac:dyDescent="0.25">
      <c r="A700" s="1">
        <v>43193</v>
      </c>
      <c r="B700" s="5" t="str">
        <f>TEXT(SupplierQuality[[#This Row],[Date]],"mmm")</f>
        <v>Apr</v>
      </c>
      <c r="C700" s="5" t="str">
        <f>TEXT(SupplierQuality[[#This Row],[Date]],"yyyy")</f>
        <v>2018</v>
      </c>
      <c r="D700" s="2" t="s">
        <v>271</v>
      </c>
      <c r="E700" s="2" t="s">
        <v>38</v>
      </c>
      <c r="F700" s="2" t="s">
        <v>17</v>
      </c>
      <c r="G700">
        <v>126</v>
      </c>
      <c r="H700" s="2" t="str">
        <f>VLOOKUP(SupplierQuality[[#This Row],[MaterialID]],Table4[#All],2,0)</f>
        <v>Motors</v>
      </c>
      <c r="I700">
        <v>3</v>
      </c>
      <c r="J700" s="2" t="str">
        <f>_xlfn.XLOOKUP(SupplierQuality[[#This Row],[Defect Type ID]],Table5[ID],Table5[Defect Type],"Not found",0)</f>
        <v>Impact</v>
      </c>
      <c r="K700">
        <v>161</v>
      </c>
      <c r="L700" s="2" t="str">
        <f>_xlfn.XLOOKUP(SupplierQuality[[#This Row],[DefectID]],Table2[ID],Table2[Defect],"Not found",0)</f>
        <v>Soft Parts</v>
      </c>
      <c r="M700" s="3">
        <v>839664</v>
      </c>
      <c r="N700" s="3">
        <v>1225</v>
      </c>
      <c r="O700" s="6">
        <f>SupplierQuality[[#This Row],[Total Downtime Minutes]]/60</f>
        <v>20.416666666666668</v>
      </c>
      <c r="P700" s="4">
        <v>479</v>
      </c>
      <c r="Q700" s="4">
        <f>SupplierQuality[[#This Row],[Total Defect Qty]]*SupplierQuality[[#This Row],[Unit Price]]</f>
        <v>402199056</v>
      </c>
    </row>
    <row r="701" spans="1:17" x14ac:dyDescent="0.25">
      <c r="A701" s="1">
        <v>43193</v>
      </c>
      <c r="B701" s="5" t="str">
        <f>TEXT(SupplierQuality[[#This Row],[Date]],"mmm")</f>
        <v>Apr</v>
      </c>
      <c r="C701" s="5" t="str">
        <f>TEXT(SupplierQuality[[#This Row],[Date]],"yyyy")</f>
        <v>2018</v>
      </c>
      <c r="D701" s="2" t="s">
        <v>111</v>
      </c>
      <c r="E701" s="2" t="s">
        <v>38</v>
      </c>
      <c r="F701" s="2" t="s">
        <v>14</v>
      </c>
      <c r="G701">
        <v>129</v>
      </c>
      <c r="H701" s="2" t="str">
        <f>VLOOKUP(SupplierQuality[[#This Row],[MaterialID]],Table4[#All],2,0)</f>
        <v>Mechanicals</v>
      </c>
      <c r="I701">
        <v>2</v>
      </c>
      <c r="J701" s="2" t="str">
        <f>_xlfn.XLOOKUP(SupplierQuality[[#This Row],[Defect Type ID]],Table5[ID],Table5[Defect Type],"Not found",0)</f>
        <v>Rejected</v>
      </c>
      <c r="K701">
        <v>76</v>
      </c>
      <c r="L701" s="2" t="str">
        <f>_xlfn.XLOOKUP(SupplierQuality[[#This Row],[DefectID]],Table2[ID],Table2[Defect],"Not found",0)</f>
        <v>Errors in Packaging</v>
      </c>
      <c r="M701" s="3">
        <v>636003</v>
      </c>
      <c r="N701" s="3">
        <v>1610</v>
      </c>
      <c r="O701" s="6">
        <f>SupplierQuality[[#This Row],[Total Downtime Minutes]]/60</f>
        <v>26.833333333333332</v>
      </c>
      <c r="P701" s="4">
        <v>438</v>
      </c>
      <c r="Q701" s="4">
        <f>SupplierQuality[[#This Row],[Total Defect Qty]]*SupplierQuality[[#This Row],[Unit Price]]</f>
        <v>278569314</v>
      </c>
    </row>
    <row r="702" spans="1:17" x14ac:dyDescent="0.25">
      <c r="A702" s="1">
        <v>43193</v>
      </c>
      <c r="B702" s="5" t="str">
        <f>TEXT(SupplierQuality[[#This Row],[Date]],"mmm")</f>
        <v>Apr</v>
      </c>
      <c r="C702" s="5" t="str">
        <f>TEXT(SupplierQuality[[#This Row],[Date]],"yyyy")</f>
        <v>2018</v>
      </c>
      <c r="D702" s="2" t="s">
        <v>348</v>
      </c>
      <c r="E702" s="2" t="s">
        <v>119</v>
      </c>
      <c r="F702" s="2" t="s">
        <v>17</v>
      </c>
      <c r="G702">
        <v>124</v>
      </c>
      <c r="H702" s="2" t="str">
        <f>VLOOKUP(SupplierQuality[[#This Row],[MaterialID]],Table4[#All],2,0)</f>
        <v>Drives</v>
      </c>
      <c r="I702">
        <v>2</v>
      </c>
      <c r="J702" s="2" t="str">
        <f>_xlfn.XLOOKUP(SupplierQuality[[#This Row],[Defect Type ID]],Table5[ID],Table5[Defect Type],"Not found",0)</f>
        <v>Rejected</v>
      </c>
      <c r="K702">
        <v>41</v>
      </c>
      <c r="L702" s="2" t="str">
        <f>_xlfn.XLOOKUP(SupplierQuality[[#This Row],[DefectID]],Table2[ID],Table2[Defect],"Not found",0)</f>
        <v>Bad Tiles</v>
      </c>
      <c r="M702" s="3">
        <v>623510</v>
      </c>
      <c r="N702" s="3">
        <v>316</v>
      </c>
      <c r="O702" s="6">
        <f>SupplierQuality[[#This Row],[Total Downtime Minutes]]/60</f>
        <v>5.2666666666666666</v>
      </c>
      <c r="P702" s="4">
        <v>582</v>
      </c>
      <c r="Q702" s="4">
        <f>SupplierQuality[[#This Row],[Total Defect Qty]]*SupplierQuality[[#This Row],[Unit Price]]</f>
        <v>362882820</v>
      </c>
    </row>
    <row r="703" spans="1:17" x14ac:dyDescent="0.25">
      <c r="A703" s="1">
        <v>43193</v>
      </c>
      <c r="B703" s="5" t="str">
        <f>TEXT(SupplierQuality[[#This Row],[Date]],"mmm")</f>
        <v>Apr</v>
      </c>
      <c r="C703" s="5" t="str">
        <f>TEXT(SupplierQuality[[#This Row],[Date]],"yyyy")</f>
        <v>2018</v>
      </c>
      <c r="D703" s="2" t="s">
        <v>79</v>
      </c>
      <c r="E703" s="2" t="s">
        <v>34</v>
      </c>
      <c r="F703" s="2" t="s">
        <v>24</v>
      </c>
      <c r="G703">
        <v>121</v>
      </c>
      <c r="H703" s="2" t="str">
        <f>VLOOKUP(SupplierQuality[[#This Row],[MaterialID]],Table4[#All],2,0)</f>
        <v>Composites</v>
      </c>
      <c r="I703">
        <v>3</v>
      </c>
      <c r="J703" s="2" t="str">
        <f>_xlfn.XLOOKUP(SupplierQuality[[#This Row],[Defect Type ID]],Table5[ID],Table5[Defect Type],"Not found",0)</f>
        <v>Impact</v>
      </c>
      <c r="K703">
        <v>18</v>
      </c>
      <c r="L703" s="2" t="str">
        <f>_xlfn.XLOOKUP(SupplierQuality[[#This Row],[DefectID]],Table2[ID],Table2[Defect],"Not found",0)</f>
        <v>Too Heavy</v>
      </c>
      <c r="M703" s="3">
        <v>595610</v>
      </c>
      <c r="N703" s="3">
        <v>2510</v>
      </c>
      <c r="O703" s="6">
        <f>SupplierQuality[[#This Row],[Total Downtime Minutes]]/60</f>
        <v>41.833333333333336</v>
      </c>
      <c r="P703" s="4">
        <v>603</v>
      </c>
      <c r="Q703" s="4">
        <f>SupplierQuality[[#This Row],[Total Defect Qty]]*SupplierQuality[[#This Row],[Unit Price]]</f>
        <v>359152830</v>
      </c>
    </row>
    <row r="704" spans="1:17" x14ac:dyDescent="0.25">
      <c r="A704" s="1">
        <v>43193</v>
      </c>
      <c r="B704" s="5" t="str">
        <f>TEXT(SupplierQuality[[#This Row],[Date]],"mmm")</f>
        <v>Apr</v>
      </c>
      <c r="C704" s="5" t="str">
        <f>TEXT(SupplierQuality[[#This Row],[Date]],"yyyy")</f>
        <v>2018</v>
      </c>
      <c r="D704" s="2" t="s">
        <v>207</v>
      </c>
      <c r="E704" s="2" t="s">
        <v>27</v>
      </c>
      <c r="F704" s="2" t="s">
        <v>691</v>
      </c>
      <c r="G704">
        <v>124</v>
      </c>
      <c r="H704" s="2" t="str">
        <f>VLOOKUP(SupplierQuality[[#This Row],[MaterialID]],Table4[#All],2,0)</f>
        <v>Drives</v>
      </c>
      <c r="I704">
        <v>3</v>
      </c>
      <c r="J704" s="2" t="str">
        <f>_xlfn.XLOOKUP(SupplierQuality[[#This Row],[Defect Type ID]],Table5[ID],Table5[Defect Type],"Not found",0)</f>
        <v>Impact</v>
      </c>
      <c r="K704">
        <v>157</v>
      </c>
      <c r="L704" s="2" t="str">
        <f>_xlfn.XLOOKUP(SupplierQuality[[#This Row],[DefectID]],Table2[ID],Table2[Defect],"Not found",0)</f>
        <v>Liner Misalignment</v>
      </c>
      <c r="M704" s="3">
        <v>293826</v>
      </c>
      <c r="N704" s="3">
        <v>3924</v>
      </c>
      <c r="O704" s="6">
        <f>SupplierQuality[[#This Row],[Total Downtime Minutes]]/60</f>
        <v>65.400000000000006</v>
      </c>
      <c r="P704" s="4">
        <v>651</v>
      </c>
      <c r="Q704" s="4">
        <f>SupplierQuality[[#This Row],[Total Defect Qty]]*SupplierQuality[[#This Row],[Unit Price]]</f>
        <v>191280726</v>
      </c>
    </row>
    <row r="705" spans="1:17" x14ac:dyDescent="0.25">
      <c r="A705" s="1">
        <v>43193</v>
      </c>
      <c r="B705" s="5" t="str">
        <f>TEXT(SupplierQuality[[#This Row],[Date]],"mmm")</f>
        <v>Apr</v>
      </c>
      <c r="C705" s="5" t="str">
        <f>TEXT(SupplierQuality[[#This Row],[Date]],"yyyy")</f>
        <v>2018</v>
      </c>
      <c r="D705" s="2" t="s">
        <v>308</v>
      </c>
      <c r="E705" s="2" t="s">
        <v>34</v>
      </c>
      <c r="F705" s="2" t="s">
        <v>14</v>
      </c>
      <c r="G705">
        <v>132</v>
      </c>
      <c r="H705" s="2" t="str">
        <f>VLOOKUP(SupplierQuality[[#This Row],[MaterialID]],Table4[#All],2,0)</f>
        <v>Printed Materials</v>
      </c>
      <c r="I705">
        <v>3</v>
      </c>
      <c r="J705" s="2" t="str">
        <f>_xlfn.XLOOKUP(SupplierQuality[[#This Row],[Defect Type ID]],Table5[ID],Table5[Defect Type],"Not found",0)</f>
        <v>Impact</v>
      </c>
      <c r="K705">
        <v>113</v>
      </c>
      <c r="L705" s="2" t="str">
        <f>_xlfn.XLOOKUP(SupplierQuality[[#This Row],[DefectID]],Table2[ID],Table2[Defect],"Not found",0)</f>
        <v>Packaging Integrity</v>
      </c>
      <c r="M705" s="3">
        <v>185970</v>
      </c>
      <c r="N705" s="3">
        <v>282</v>
      </c>
      <c r="O705" s="6">
        <f>SupplierQuality[[#This Row],[Total Downtime Minutes]]/60</f>
        <v>4.7</v>
      </c>
      <c r="P705" s="4">
        <v>517</v>
      </c>
      <c r="Q705" s="4">
        <f>SupplierQuality[[#This Row],[Total Defect Qty]]*SupplierQuality[[#This Row],[Unit Price]]</f>
        <v>96146490</v>
      </c>
    </row>
    <row r="706" spans="1:17" x14ac:dyDescent="0.25">
      <c r="A706" s="1">
        <v>43193</v>
      </c>
      <c r="B706" s="5" t="str">
        <f>TEXT(SupplierQuality[[#This Row],[Date]],"mmm")</f>
        <v>Apr</v>
      </c>
      <c r="C706" s="5" t="str">
        <f>TEXT(SupplierQuality[[#This Row],[Date]],"yyyy")</f>
        <v>2018</v>
      </c>
      <c r="D706" s="2" t="s">
        <v>340</v>
      </c>
      <c r="E706" s="2" t="s">
        <v>98</v>
      </c>
      <c r="F706" s="2" t="s">
        <v>17</v>
      </c>
      <c r="G706">
        <v>129</v>
      </c>
      <c r="H706" s="2" t="str">
        <f>VLOOKUP(SupplierQuality[[#This Row],[MaterialID]],Table4[#All],2,0)</f>
        <v>Mechanicals</v>
      </c>
      <c r="I706">
        <v>2</v>
      </c>
      <c r="J706" s="2" t="str">
        <f>_xlfn.XLOOKUP(SupplierQuality[[#This Row],[Defect Type ID]],Table5[ID],Table5[Defect Type],"Not found",0)</f>
        <v>Rejected</v>
      </c>
      <c r="K706">
        <v>80</v>
      </c>
      <c r="L706" s="2" t="str">
        <f>_xlfn.XLOOKUP(SupplierQuality[[#This Row],[DefectID]],Table2[ID],Table2[Defect],"Not found",0)</f>
        <v>Bad Labels</v>
      </c>
      <c r="M706" s="3">
        <v>174733</v>
      </c>
      <c r="N706" s="3">
        <v>3145</v>
      </c>
      <c r="O706" s="6">
        <f>SupplierQuality[[#This Row],[Total Downtime Minutes]]/60</f>
        <v>52.416666666666664</v>
      </c>
      <c r="P706" s="4">
        <v>387</v>
      </c>
      <c r="Q706" s="4">
        <f>SupplierQuality[[#This Row],[Total Defect Qty]]*SupplierQuality[[#This Row],[Unit Price]]</f>
        <v>67621671</v>
      </c>
    </row>
    <row r="707" spans="1:17" x14ac:dyDescent="0.25">
      <c r="A707" s="1">
        <v>43193</v>
      </c>
      <c r="B707" s="5" t="str">
        <f>TEXT(SupplierQuality[[#This Row],[Date]],"mmm")</f>
        <v>Apr</v>
      </c>
      <c r="C707" s="5" t="str">
        <f>TEXT(SupplierQuality[[#This Row],[Date]],"yyyy")</f>
        <v>2018</v>
      </c>
      <c r="D707" s="2" t="s">
        <v>172</v>
      </c>
      <c r="E707" s="2" t="s">
        <v>60</v>
      </c>
      <c r="F707" s="2" t="s">
        <v>75</v>
      </c>
      <c r="G707">
        <v>126</v>
      </c>
      <c r="H707" s="2" t="str">
        <f>VLOOKUP(SupplierQuality[[#This Row],[MaterialID]],Table4[#All],2,0)</f>
        <v>Motors</v>
      </c>
      <c r="I707">
        <v>2</v>
      </c>
      <c r="J707" s="2" t="str">
        <f>_xlfn.XLOOKUP(SupplierQuality[[#This Row],[Defect Type ID]],Table5[ID],Table5[Defect Type],"Not found",0)</f>
        <v>Rejected</v>
      </c>
      <c r="K707">
        <v>253</v>
      </c>
      <c r="L707" s="2" t="str">
        <f>_xlfn.XLOOKUP(SupplierQuality[[#This Row],[DefectID]],Table2[ID],Table2[Defect],"Not found",0)</f>
        <v>Warped  Sheets</v>
      </c>
      <c r="M707" s="3">
        <v>172148</v>
      </c>
      <c r="N707" s="3">
        <v>851</v>
      </c>
      <c r="O707" s="6">
        <f>SupplierQuality[[#This Row],[Total Downtime Minutes]]/60</f>
        <v>14.183333333333334</v>
      </c>
      <c r="P707" s="4">
        <v>568</v>
      </c>
      <c r="Q707" s="4">
        <f>SupplierQuality[[#This Row],[Total Defect Qty]]*SupplierQuality[[#This Row],[Unit Price]]</f>
        <v>97780064</v>
      </c>
    </row>
    <row r="708" spans="1:17" x14ac:dyDescent="0.25">
      <c r="A708" s="1">
        <v>43193</v>
      </c>
      <c r="B708" s="5" t="str">
        <f>TEXT(SupplierQuality[[#This Row],[Date]],"mmm")</f>
        <v>Apr</v>
      </c>
      <c r="C708" s="5" t="str">
        <f>TEXT(SupplierQuality[[#This Row],[Date]],"yyyy")</f>
        <v>2018</v>
      </c>
      <c r="D708" s="2" t="s">
        <v>167</v>
      </c>
      <c r="E708" s="2" t="s">
        <v>34</v>
      </c>
      <c r="F708" s="2" t="s">
        <v>17</v>
      </c>
      <c r="G708">
        <v>133</v>
      </c>
      <c r="H708" s="2" t="str">
        <f>VLOOKUP(SupplierQuality[[#This Row],[MaterialID]],Table4[#All],2,0)</f>
        <v>Wires</v>
      </c>
      <c r="I708">
        <v>2</v>
      </c>
      <c r="J708" s="2" t="str">
        <f>_xlfn.XLOOKUP(SupplierQuality[[#This Row],[Defect Type ID]],Table5[ID],Table5[Defect Type],"Not found",0)</f>
        <v>Rejected</v>
      </c>
      <c r="K708">
        <v>102</v>
      </c>
      <c r="L708" s="2" t="str">
        <f>_xlfn.XLOOKUP(SupplierQuality[[#This Row],[DefectID]],Table2[ID],Table2[Defect],"Not found",0)</f>
        <v>Wrong Codes</v>
      </c>
      <c r="M708" s="3">
        <v>31685</v>
      </c>
      <c r="N708" s="3">
        <v>3389</v>
      </c>
      <c r="O708" s="6">
        <f>SupplierQuality[[#This Row],[Total Downtime Minutes]]/60</f>
        <v>56.483333333333334</v>
      </c>
      <c r="P708" s="4">
        <v>585</v>
      </c>
      <c r="Q708" s="4">
        <f>SupplierQuality[[#This Row],[Total Defect Qty]]*SupplierQuality[[#This Row],[Unit Price]]</f>
        <v>18535725</v>
      </c>
    </row>
    <row r="709" spans="1:17" x14ac:dyDescent="0.25">
      <c r="A709" s="1">
        <v>43194</v>
      </c>
      <c r="B709" s="5" t="str">
        <f>TEXT(SupplierQuality[[#This Row],[Date]],"mmm")</f>
        <v>Apr</v>
      </c>
      <c r="C709" s="5" t="str">
        <f>TEXT(SupplierQuality[[#This Row],[Date]],"yyyy")</f>
        <v>2018</v>
      </c>
      <c r="D709" s="2" t="s">
        <v>80</v>
      </c>
      <c r="E709" s="2" t="s">
        <v>38</v>
      </c>
      <c r="F709" s="2" t="s">
        <v>691</v>
      </c>
      <c r="G709">
        <v>126</v>
      </c>
      <c r="H709" s="2" t="str">
        <f>VLOOKUP(SupplierQuality[[#This Row],[MaterialID]],Table4[#All],2,0)</f>
        <v>Motors</v>
      </c>
      <c r="I709">
        <v>3</v>
      </c>
      <c r="J709" s="2" t="str">
        <f>_xlfn.XLOOKUP(SupplierQuality[[#This Row],[Defect Type ID]],Table5[ID],Table5[Defect Type],"Not found",0)</f>
        <v>Impact</v>
      </c>
      <c r="K709">
        <v>13</v>
      </c>
      <c r="L709" s="2" t="str">
        <f>_xlfn.XLOOKUP(SupplierQuality[[#This Row],[DefectID]],Table2[ID],Table2[Defect],"Not found",0)</f>
        <v>Damaged in Transit</v>
      </c>
      <c r="M709" s="3">
        <v>956439</v>
      </c>
      <c r="N709" s="3">
        <v>3512</v>
      </c>
      <c r="O709" s="6">
        <f>SupplierQuality[[#This Row],[Total Downtime Minutes]]/60</f>
        <v>58.533333333333331</v>
      </c>
      <c r="P709" s="4">
        <v>483</v>
      </c>
      <c r="Q709" s="4">
        <f>SupplierQuality[[#This Row],[Total Defect Qty]]*SupplierQuality[[#This Row],[Unit Price]]</f>
        <v>461960037</v>
      </c>
    </row>
    <row r="710" spans="1:17" x14ac:dyDescent="0.25">
      <c r="A710" s="1">
        <v>43194</v>
      </c>
      <c r="B710" s="5" t="str">
        <f>TEXT(SupplierQuality[[#This Row],[Date]],"mmm")</f>
        <v>Apr</v>
      </c>
      <c r="C710" s="5" t="str">
        <f>TEXT(SupplierQuality[[#This Row],[Date]],"yyyy")</f>
        <v>2018</v>
      </c>
      <c r="D710" s="2" t="s">
        <v>37</v>
      </c>
      <c r="E710" s="2" t="s">
        <v>32</v>
      </c>
      <c r="F710" s="2" t="s">
        <v>14</v>
      </c>
      <c r="G710">
        <v>120</v>
      </c>
      <c r="H710" s="2" t="str">
        <f>VLOOKUP(SupplierQuality[[#This Row],[MaterialID]],Table4[#All],2,0)</f>
        <v>Film</v>
      </c>
      <c r="I710">
        <v>2</v>
      </c>
      <c r="J710" s="2" t="str">
        <f>_xlfn.XLOOKUP(SupplierQuality[[#This Row],[Defect Type ID]],Table5[ID],Table5[Defect Type],"Not found",0)</f>
        <v>Rejected</v>
      </c>
      <c r="K710">
        <v>25</v>
      </c>
      <c r="L710" s="2" t="str">
        <f>_xlfn.XLOOKUP(SupplierQuality[[#This Row],[DefectID]],Table2[ID],Table2[Defect],"Not found",0)</f>
        <v>Seams</v>
      </c>
      <c r="M710" s="3">
        <v>937352</v>
      </c>
      <c r="N710" s="3">
        <v>2362</v>
      </c>
      <c r="O710" s="6">
        <f>SupplierQuality[[#This Row],[Total Downtime Minutes]]/60</f>
        <v>39.366666666666667</v>
      </c>
      <c r="P710" s="4">
        <v>365</v>
      </c>
      <c r="Q710" s="4">
        <f>SupplierQuality[[#This Row],[Total Defect Qty]]*SupplierQuality[[#This Row],[Unit Price]]</f>
        <v>342133480</v>
      </c>
    </row>
    <row r="711" spans="1:17" x14ac:dyDescent="0.25">
      <c r="A711" s="1">
        <v>43194</v>
      </c>
      <c r="B711" s="5" t="str">
        <f>TEXT(SupplierQuality[[#This Row],[Date]],"mmm")</f>
        <v>Apr</v>
      </c>
      <c r="C711" s="5" t="str">
        <f>TEXT(SupplierQuality[[#This Row],[Date]],"yyyy")</f>
        <v>2018</v>
      </c>
      <c r="D711" s="2" t="s">
        <v>236</v>
      </c>
      <c r="E711" s="2" t="s">
        <v>60</v>
      </c>
      <c r="F711" s="2" t="s">
        <v>691</v>
      </c>
      <c r="G711">
        <v>114</v>
      </c>
      <c r="H711" s="2" t="str">
        <f>VLOOKUP(SupplierQuality[[#This Row],[MaterialID]],Table4[#All],2,0)</f>
        <v>Carton</v>
      </c>
      <c r="I711">
        <v>2</v>
      </c>
      <c r="J711" s="2" t="str">
        <f>_xlfn.XLOOKUP(SupplierQuality[[#This Row],[Defect Type ID]],Table5[ID],Table5[Defect Type],"Not found",0)</f>
        <v>Rejected</v>
      </c>
      <c r="K711">
        <v>49</v>
      </c>
      <c r="L711" s="2" t="str">
        <f>_xlfn.XLOOKUP(SupplierQuality[[#This Row],[DefectID]],Table2[ID],Table2[Defect],"Not found",0)</f>
        <v>Matts</v>
      </c>
      <c r="M711" s="3">
        <v>871308</v>
      </c>
      <c r="N711" s="3">
        <v>3061</v>
      </c>
      <c r="O711" s="6">
        <f>SupplierQuality[[#This Row],[Total Downtime Minutes]]/60</f>
        <v>51.016666666666666</v>
      </c>
      <c r="P711" s="4">
        <v>619</v>
      </c>
      <c r="Q711" s="4">
        <f>SupplierQuality[[#This Row],[Total Defect Qty]]*SupplierQuality[[#This Row],[Unit Price]]</f>
        <v>539339652</v>
      </c>
    </row>
    <row r="712" spans="1:17" x14ac:dyDescent="0.25">
      <c r="A712" s="1">
        <v>43194</v>
      </c>
      <c r="B712" s="5" t="str">
        <f>TEXT(SupplierQuality[[#This Row],[Date]],"mmm")</f>
        <v>Apr</v>
      </c>
      <c r="C712" s="5" t="str">
        <f>TEXT(SupplierQuality[[#This Row],[Date]],"yyyy")</f>
        <v>2018</v>
      </c>
      <c r="D712" s="2" t="s">
        <v>356</v>
      </c>
      <c r="E712" s="2" t="s">
        <v>84</v>
      </c>
      <c r="F712" s="2" t="s">
        <v>691</v>
      </c>
      <c r="G712">
        <v>128</v>
      </c>
      <c r="H712" s="2" t="str">
        <f>VLOOKUP(SupplierQuality[[#This Row],[MaterialID]],Table4[#All],2,0)</f>
        <v>Tape</v>
      </c>
      <c r="I712">
        <v>2</v>
      </c>
      <c r="J712" s="2" t="str">
        <f>_xlfn.XLOOKUP(SupplierQuality[[#This Row],[Defect Type ID]],Table5[ID],Table5[Defect Type],"Not found",0)</f>
        <v>Rejected</v>
      </c>
      <c r="K712">
        <v>167</v>
      </c>
      <c r="L712" s="2" t="str">
        <f>_xlfn.XLOOKUP(SupplierQuality[[#This Row],[DefectID]],Table2[ID],Table2[Defect],"Not found",0)</f>
        <v>Missing Packaging</v>
      </c>
      <c r="M712" s="3">
        <v>681962</v>
      </c>
      <c r="N712" s="3">
        <v>1428</v>
      </c>
      <c r="O712" s="6">
        <f>SupplierQuality[[#This Row],[Total Downtime Minutes]]/60</f>
        <v>23.8</v>
      </c>
      <c r="P712" s="4">
        <v>380</v>
      </c>
      <c r="Q712" s="4">
        <f>SupplierQuality[[#This Row],[Total Defect Qty]]*SupplierQuality[[#This Row],[Unit Price]]</f>
        <v>259145560</v>
      </c>
    </row>
    <row r="713" spans="1:17" x14ac:dyDescent="0.25">
      <c r="A713" s="1">
        <v>43194</v>
      </c>
      <c r="B713" s="5" t="str">
        <f>TEXT(SupplierQuality[[#This Row],[Date]],"mmm")</f>
        <v>Apr</v>
      </c>
      <c r="C713" s="5" t="str">
        <f>TEXT(SupplierQuality[[#This Row],[Date]],"yyyy")</f>
        <v>2018</v>
      </c>
      <c r="D713" s="2" t="s">
        <v>132</v>
      </c>
      <c r="E713" s="2" t="s">
        <v>64</v>
      </c>
      <c r="F713" s="2" t="s">
        <v>42</v>
      </c>
      <c r="G713">
        <v>118</v>
      </c>
      <c r="H713" s="2" t="str">
        <f>VLOOKUP(SupplierQuality[[#This Row],[MaterialID]],Table4[#All],2,0)</f>
        <v>Corrugate</v>
      </c>
      <c r="I713">
        <v>2</v>
      </c>
      <c r="J713" s="2" t="str">
        <f>_xlfn.XLOOKUP(SupplierQuality[[#This Row],[Defect Type ID]],Table5[ID],Table5[Defect Type],"Not found",0)</f>
        <v>Rejected</v>
      </c>
      <c r="K713">
        <v>233</v>
      </c>
      <c r="L713" s="2" t="str">
        <f>_xlfn.XLOOKUP(SupplierQuality[[#This Row],[DefectID]],Table2[ID],Table2[Defect],"Not found",0)</f>
        <v>Wrong Drive</v>
      </c>
      <c r="M713" s="3">
        <v>609399</v>
      </c>
      <c r="N713" s="3">
        <v>4933</v>
      </c>
      <c r="O713" s="6">
        <f>SupplierQuality[[#This Row],[Total Downtime Minutes]]/60</f>
        <v>82.216666666666669</v>
      </c>
      <c r="P713" s="4">
        <v>375</v>
      </c>
      <c r="Q713" s="4">
        <f>SupplierQuality[[#This Row],[Total Defect Qty]]*SupplierQuality[[#This Row],[Unit Price]]</f>
        <v>228524625</v>
      </c>
    </row>
    <row r="714" spans="1:17" x14ac:dyDescent="0.25">
      <c r="A714" s="1">
        <v>43194</v>
      </c>
      <c r="B714" s="5" t="str">
        <f>TEXT(SupplierQuality[[#This Row],[Date]],"mmm")</f>
        <v>Apr</v>
      </c>
      <c r="C714" s="5" t="str">
        <f>TEXT(SupplierQuality[[#This Row],[Date]],"yyyy")</f>
        <v>2018</v>
      </c>
      <c r="D714" s="2" t="s">
        <v>160</v>
      </c>
      <c r="E714" s="2" t="s">
        <v>13</v>
      </c>
      <c r="F714" s="2" t="s">
        <v>691</v>
      </c>
      <c r="G714">
        <v>129</v>
      </c>
      <c r="H714" s="2" t="str">
        <f>VLOOKUP(SupplierQuality[[#This Row],[MaterialID]],Table4[#All],2,0)</f>
        <v>Mechanicals</v>
      </c>
      <c r="I714">
        <v>1</v>
      </c>
      <c r="J714" s="2" t="str">
        <f>_xlfn.XLOOKUP(SupplierQuality[[#This Row],[Defect Type ID]],Table5[ID],Table5[Defect Type],"Not found",0)</f>
        <v>No Impact</v>
      </c>
      <c r="K714">
        <v>168</v>
      </c>
      <c r="L714" s="2" t="str">
        <f>_xlfn.XLOOKUP(SupplierQuality[[#This Row],[DefectID]],Table2[ID],Table2[Defect],"Not found",0)</f>
        <v>Top Too Small</v>
      </c>
      <c r="M714" s="3">
        <v>600421</v>
      </c>
      <c r="N714" s="3">
        <v>3382</v>
      </c>
      <c r="O714" s="6">
        <f>SupplierQuality[[#This Row],[Total Downtime Minutes]]/60</f>
        <v>56.366666666666667</v>
      </c>
      <c r="P714" s="4">
        <v>553</v>
      </c>
      <c r="Q714" s="4">
        <f>SupplierQuality[[#This Row],[Total Defect Qty]]*SupplierQuality[[#This Row],[Unit Price]]</f>
        <v>332032813</v>
      </c>
    </row>
    <row r="715" spans="1:17" x14ac:dyDescent="0.25">
      <c r="A715" s="1">
        <v>43194</v>
      </c>
      <c r="B715" s="5" t="str">
        <f>TEXT(SupplierQuality[[#This Row],[Date]],"mmm")</f>
        <v>Apr</v>
      </c>
      <c r="C715" s="5" t="str">
        <f>TEXT(SupplierQuality[[#This Row],[Date]],"yyyy")</f>
        <v>2018</v>
      </c>
      <c r="D715" s="2" t="s">
        <v>276</v>
      </c>
      <c r="E715" s="2" t="s">
        <v>67</v>
      </c>
      <c r="F715" s="2" t="s">
        <v>691</v>
      </c>
      <c r="G715">
        <v>124</v>
      </c>
      <c r="H715" s="2" t="str">
        <f>VLOOKUP(SupplierQuality[[#This Row],[MaterialID]],Table4[#All],2,0)</f>
        <v>Drives</v>
      </c>
      <c r="I715">
        <v>3</v>
      </c>
      <c r="J715" s="2" t="str">
        <f>_xlfn.XLOOKUP(SupplierQuality[[#This Row],[Defect Type ID]],Table5[ID],Table5[Defect Type],"Not found",0)</f>
        <v>Impact</v>
      </c>
      <c r="K715">
        <v>177</v>
      </c>
      <c r="L715" s="2" t="str">
        <f>_xlfn.XLOOKUP(SupplierQuality[[#This Row],[DefectID]],Table2[ID],Table2[Defect],"Not found",0)</f>
        <v>Weak Bands</v>
      </c>
      <c r="M715" s="3">
        <v>585537</v>
      </c>
      <c r="N715" s="3">
        <v>4118</v>
      </c>
      <c r="O715" s="6">
        <f>SupplierQuality[[#This Row],[Total Downtime Minutes]]/60</f>
        <v>68.63333333333334</v>
      </c>
      <c r="P715" s="4">
        <v>325</v>
      </c>
      <c r="Q715" s="4">
        <f>SupplierQuality[[#This Row],[Total Defect Qty]]*SupplierQuality[[#This Row],[Unit Price]]</f>
        <v>190299525</v>
      </c>
    </row>
    <row r="716" spans="1:17" x14ac:dyDescent="0.25">
      <c r="A716" s="1">
        <v>43194</v>
      </c>
      <c r="B716" s="5" t="str">
        <f>TEXT(SupplierQuality[[#This Row],[Date]],"mmm")</f>
        <v>Apr</v>
      </c>
      <c r="C716" s="5" t="str">
        <f>TEXT(SupplierQuality[[#This Row],[Date]],"yyyy")</f>
        <v>2018</v>
      </c>
      <c r="D716" s="2" t="s">
        <v>181</v>
      </c>
      <c r="E716" s="2" t="s">
        <v>107</v>
      </c>
      <c r="F716" s="2" t="s">
        <v>691</v>
      </c>
      <c r="G716">
        <v>117</v>
      </c>
      <c r="H716" s="2" t="str">
        <f>VLOOKUP(SupplierQuality[[#This Row],[MaterialID]],Table4[#All],2,0)</f>
        <v>Labels</v>
      </c>
      <c r="I716">
        <v>1</v>
      </c>
      <c r="J716" s="2" t="str">
        <f>_xlfn.XLOOKUP(SupplierQuality[[#This Row],[Defect Type ID]],Table5[ID],Table5[Defect Type],"Not found",0)</f>
        <v>No Impact</v>
      </c>
      <c r="K716">
        <v>218</v>
      </c>
      <c r="L716" s="2" t="str">
        <f>_xlfn.XLOOKUP(SupplierQuality[[#This Row],[DefectID]],Table2[ID],Table2[Defect],"Not found",0)</f>
        <v>Rough Tops</v>
      </c>
      <c r="M716" s="3">
        <v>331378</v>
      </c>
      <c r="N716" s="3">
        <v>3348</v>
      </c>
      <c r="O716" s="6">
        <f>SupplierQuality[[#This Row],[Total Downtime Minutes]]/60</f>
        <v>55.8</v>
      </c>
      <c r="P716" s="4">
        <v>696</v>
      </c>
      <c r="Q716" s="4">
        <f>SupplierQuality[[#This Row],[Total Defect Qty]]*SupplierQuality[[#This Row],[Unit Price]]</f>
        <v>230639088</v>
      </c>
    </row>
    <row r="717" spans="1:17" x14ac:dyDescent="0.25">
      <c r="A717" s="1">
        <v>43194</v>
      </c>
      <c r="B717" s="5" t="str">
        <f>TEXT(SupplierQuality[[#This Row],[Date]],"mmm")</f>
        <v>Apr</v>
      </c>
      <c r="C717" s="5" t="str">
        <f>TEXT(SupplierQuality[[#This Row],[Date]],"yyyy")</f>
        <v>2018</v>
      </c>
      <c r="D717" s="2" t="s">
        <v>142</v>
      </c>
      <c r="E717" s="2" t="s">
        <v>84</v>
      </c>
      <c r="F717" s="2" t="s">
        <v>691</v>
      </c>
      <c r="G717">
        <v>125</v>
      </c>
      <c r="H717" s="2" t="str">
        <f>VLOOKUP(SupplierQuality[[#This Row],[MaterialID]],Table4[#All],2,0)</f>
        <v>Hardware</v>
      </c>
      <c r="I717">
        <v>2</v>
      </c>
      <c r="J717" s="2" t="str">
        <f>_xlfn.XLOOKUP(SupplierQuality[[#This Row],[Defect Type ID]],Table5[ID],Table5[Defect Type],"Not found",0)</f>
        <v>Rejected</v>
      </c>
      <c r="K717">
        <v>192</v>
      </c>
      <c r="L717" s="2" t="str">
        <f>_xlfn.XLOOKUP(SupplierQuality[[#This Row],[DefectID]],Table2[ID],Table2[Defect],"Not found",0)</f>
        <v>Open Caps</v>
      </c>
      <c r="M717" s="3">
        <v>323204</v>
      </c>
      <c r="N717" s="3">
        <v>1685</v>
      </c>
      <c r="O717" s="6">
        <f>SupplierQuality[[#This Row],[Total Downtime Minutes]]/60</f>
        <v>28.083333333333332</v>
      </c>
      <c r="P717" s="4">
        <v>406</v>
      </c>
      <c r="Q717" s="4">
        <f>SupplierQuality[[#This Row],[Total Defect Qty]]*SupplierQuality[[#This Row],[Unit Price]]</f>
        <v>131220824</v>
      </c>
    </row>
    <row r="718" spans="1:17" x14ac:dyDescent="0.25">
      <c r="A718" s="1">
        <v>43194</v>
      </c>
      <c r="B718" s="5" t="str">
        <f>TEXT(SupplierQuality[[#This Row],[Date]],"mmm")</f>
        <v>Apr</v>
      </c>
      <c r="C718" s="5" t="str">
        <f>TEXT(SupplierQuality[[#This Row],[Date]],"yyyy")</f>
        <v>2018</v>
      </c>
      <c r="D718" s="2" t="s">
        <v>247</v>
      </c>
      <c r="E718" s="2" t="s">
        <v>41</v>
      </c>
      <c r="F718" s="2" t="s">
        <v>691</v>
      </c>
      <c r="G718">
        <v>128</v>
      </c>
      <c r="H718" s="2" t="str">
        <f>VLOOKUP(SupplierQuality[[#This Row],[MaterialID]],Table4[#All],2,0)</f>
        <v>Tape</v>
      </c>
      <c r="I718">
        <v>3</v>
      </c>
      <c r="J718" s="2" t="str">
        <f>_xlfn.XLOOKUP(SupplierQuality[[#This Row],[Defect Type ID]],Table5[ID],Table5[Defect Type],"Not found",0)</f>
        <v>Impact</v>
      </c>
      <c r="K718">
        <v>163</v>
      </c>
      <c r="L718" s="2" t="str">
        <f>_xlfn.XLOOKUP(SupplierQuality[[#This Row],[DefectID]],Table2[ID],Table2[Defect],"Not found",0)</f>
        <v>Bubbling</v>
      </c>
      <c r="M718" s="3">
        <v>292636</v>
      </c>
      <c r="N718" s="3">
        <v>2891</v>
      </c>
      <c r="O718" s="6">
        <f>SupplierQuality[[#This Row],[Total Downtime Minutes]]/60</f>
        <v>48.18333333333333</v>
      </c>
      <c r="P718" s="4">
        <v>295</v>
      </c>
      <c r="Q718" s="4">
        <f>SupplierQuality[[#This Row],[Total Defect Qty]]*SupplierQuality[[#This Row],[Unit Price]]</f>
        <v>86327620</v>
      </c>
    </row>
    <row r="719" spans="1:17" x14ac:dyDescent="0.25">
      <c r="A719" s="1">
        <v>43194</v>
      </c>
      <c r="B719" s="5" t="str">
        <f>TEXT(SupplierQuality[[#This Row],[Date]],"mmm")</f>
        <v>Apr</v>
      </c>
      <c r="C719" s="5" t="str">
        <f>TEXT(SupplierQuality[[#This Row],[Date]],"yyyy")</f>
        <v>2018</v>
      </c>
      <c r="D719" s="2" t="s">
        <v>227</v>
      </c>
      <c r="E719" s="2" t="s">
        <v>62</v>
      </c>
      <c r="F719" s="2" t="s">
        <v>14</v>
      </c>
      <c r="G719">
        <v>114</v>
      </c>
      <c r="H719" s="2" t="str">
        <f>VLOOKUP(SupplierQuality[[#This Row],[MaterialID]],Table4[#All],2,0)</f>
        <v>Carton</v>
      </c>
      <c r="I719">
        <v>1</v>
      </c>
      <c r="J719" s="2" t="str">
        <f>_xlfn.XLOOKUP(SupplierQuality[[#This Row],[Defect Type ID]],Table5[ID],Table5[Defect Type],"Not found",0)</f>
        <v>No Impact</v>
      </c>
      <c r="K719">
        <v>191</v>
      </c>
      <c r="L719" s="2" t="str">
        <f>_xlfn.XLOOKUP(SupplierQuality[[#This Row],[DefectID]],Table2[ID],Table2[Defect],"Not found",0)</f>
        <v>Misformed Parts</v>
      </c>
      <c r="M719" s="3">
        <v>239525</v>
      </c>
      <c r="N719" s="3">
        <v>3495</v>
      </c>
      <c r="O719" s="6">
        <f>SupplierQuality[[#This Row],[Total Downtime Minutes]]/60</f>
        <v>58.25</v>
      </c>
      <c r="P719" s="4">
        <v>538</v>
      </c>
      <c r="Q719" s="4">
        <f>SupplierQuality[[#This Row],[Total Defect Qty]]*SupplierQuality[[#This Row],[Unit Price]]</f>
        <v>128864450</v>
      </c>
    </row>
    <row r="720" spans="1:17" x14ac:dyDescent="0.25">
      <c r="A720" s="1">
        <v>43194</v>
      </c>
      <c r="B720" s="5" t="str">
        <f>TEXT(SupplierQuality[[#This Row],[Date]],"mmm")</f>
        <v>Apr</v>
      </c>
      <c r="C720" s="5" t="str">
        <f>TEXT(SupplierQuality[[#This Row],[Date]],"yyyy")</f>
        <v>2018</v>
      </c>
      <c r="D720" s="2" t="s">
        <v>248</v>
      </c>
      <c r="E720" s="2" t="s">
        <v>67</v>
      </c>
      <c r="F720" s="2" t="s">
        <v>691</v>
      </c>
      <c r="G720">
        <v>112</v>
      </c>
      <c r="H720" s="2" t="str">
        <f>VLOOKUP(SupplierQuality[[#This Row],[MaterialID]],Table4[#All],2,0)</f>
        <v>Glass</v>
      </c>
      <c r="I720">
        <v>1</v>
      </c>
      <c r="J720" s="2" t="str">
        <f>_xlfn.XLOOKUP(SupplierQuality[[#This Row],[Defect Type ID]],Table5[ID],Table5[Defect Type],"Not found",0)</f>
        <v>No Impact</v>
      </c>
      <c r="K720">
        <v>7</v>
      </c>
      <c r="L720" s="2" t="str">
        <f>_xlfn.XLOOKUP(SupplierQuality[[#This Row],[DefectID]],Table2[ID],Table2[Defect],"Not found",0)</f>
        <v>Misc</v>
      </c>
      <c r="M720" s="3">
        <v>224013</v>
      </c>
      <c r="N720" s="3">
        <v>4352</v>
      </c>
      <c r="O720" s="6">
        <f>SupplierQuality[[#This Row],[Total Downtime Minutes]]/60</f>
        <v>72.533333333333331</v>
      </c>
      <c r="P720" s="4">
        <v>628</v>
      </c>
      <c r="Q720" s="4">
        <f>SupplierQuality[[#This Row],[Total Defect Qty]]*SupplierQuality[[#This Row],[Unit Price]]</f>
        <v>140680164</v>
      </c>
    </row>
    <row r="721" spans="1:17" x14ac:dyDescent="0.25">
      <c r="A721" s="1">
        <v>43194</v>
      </c>
      <c r="B721" s="5" t="str">
        <f>TEXT(SupplierQuality[[#This Row],[Date]],"mmm")</f>
        <v>Apr</v>
      </c>
      <c r="C721" s="5" t="str">
        <f>TEXT(SupplierQuality[[#This Row],[Date]],"yyyy")</f>
        <v>2018</v>
      </c>
      <c r="D721" s="2" t="s">
        <v>228</v>
      </c>
      <c r="E721" s="2" t="s">
        <v>67</v>
      </c>
      <c r="F721" s="2" t="s">
        <v>691</v>
      </c>
      <c r="G721">
        <v>124</v>
      </c>
      <c r="H721" s="2" t="str">
        <f>VLOOKUP(SupplierQuality[[#This Row],[MaterialID]],Table4[#All],2,0)</f>
        <v>Drives</v>
      </c>
      <c r="I721">
        <v>2</v>
      </c>
      <c r="J721" s="2" t="str">
        <f>_xlfn.XLOOKUP(SupplierQuality[[#This Row],[Defect Type ID]],Table5[ID],Table5[Defect Type],"Not found",0)</f>
        <v>Rejected</v>
      </c>
      <c r="K721">
        <v>19</v>
      </c>
      <c r="L721" s="2" t="str">
        <f>_xlfn.XLOOKUP(SupplierQuality[[#This Row],[DefectID]],Table2[ID],Table2[Defect],"Not found",0)</f>
        <v>Dirty Containers</v>
      </c>
      <c r="M721" s="3">
        <v>135463</v>
      </c>
      <c r="N721" s="3">
        <v>1745</v>
      </c>
      <c r="O721" s="6">
        <f>SupplierQuality[[#This Row],[Total Downtime Minutes]]/60</f>
        <v>29.083333333333332</v>
      </c>
      <c r="P721" s="4">
        <v>384</v>
      </c>
      <c r="Q721" s="4">
        <f>SupplierQuality[[#This Row],[Total Defect Qty]]*SupplierQuality[[#This Row],[Unit Price]]</f>
        <v>52017792</v>
      </c>
    </row>
    <row r="722" spans="1:17" x14ac:dyDescent="0.25">
      <c r="A722" s="1">
        <v>43194</v>
      </c>
      <c r="B722" s="5" t="str">
        <f>TEXT(SupplierQuality[[#This Row],[Date]],"mmm")</f>
        <v>Apr</v>
      </c>
      <c r="C722" s="5" t="str">
        <f>TEXT(SupplierQuality[[#This Row],[Date]],"yyyy")</f>
        <v>2018</v>
      </c>
      <c r="D722" s="2" t="s">
        <v>220</v>
      </c>
      <c r="E722" s="2" t="s">
        <v>45</v>
      </c>
      <c r="F722" s="2" t="s">
        <v>691</v>
      </c>
      <c r="G722">
        <v>119</v>
      </c>
      <c r="H722" s="2" t="str">
        <f>VLOOKUP(SupplierQuality[[#This Row],[MaterialID]],Table4[#All],2,0)</f>
        <v>Batteries</v>
      </c>
      <c r="I722">
        <v>2</v>
      </c>
      <c r="J722" s="2" t="str">
        <f>_xlfn.XLOOKUP(SupplierQuality[[#This Row],[Defect Type ID]],Table5[ID],Table5[Defect Type],"Not found",0)</f>
        <v>Rejected</v>
      </c>
      <c r="K722">
        <v>104</v>
      </c>
      <c r="L722" s="2" t="str">
        <f>_xlfn.XLOOKUP(SupplierQuality[[#This Row],[DefectID]],Table2[ID],Table2[Defect],"Not found",0)</f>
        <v>Too Much Chemicals</v>
      </c>
      <c r="M722" s="3">
        <v>33838</v>
      </c>
      <c r="N722" s="3">
        <v>14</v>
      </c>
      <c r="O722" s="6">
        <f>SupplierQuality[[#This Row],[Total Downtime Minutes]]/60</f>
        <v>0.23333333333333334</v>
      </c>
      <c r="P722" s="4">
        <v>280</v>
      </c>
      <c r="Q722" s="4">
        <f>SupplierQuality[[#This Row],[Total Defect Qty]]*SupplierQuality[[#This Row],[Unit Price]]</f>
        <v>9474640</v>
      </c>
    </row>
    <row r="723" spans="1:17" x14ac:dyDescent="0.25">
      <c r="A723" s="1">
        <v>43194</v>
      </c>
      <c r="B723" s="5" t="str">
        <f>TEXT(SupplierQuality[[#This Row],[Date]],"mmm")</f>
        <v>Apr</v>
      </c>
      <c r="C723" s="5" t="str">
        <f>TEXT(SupplierQuality[[#This Row],[Date]],"yyyy")</f>
        <v>2018</v>
      </c>
      <c r="D723" s="2" t="s">
        <v>108</v>
      </c>
      <c r="E723" s="2" t="s">
        <v>119</v>
      </c>
      <c r="F723" s="2" t="s">
        <v>691</v>
      </c>
      <c r="G723">
        <v>120</v>
      </c>
      <c r="H723" s="2" t="str">
        <f>VLOOKUP(SupplierQuality[[#This Row],[MaterialID]],Table4[#All],2,0)</f>
        <v>Film</v>
      </c>
      <c r="I723">
        <v>3</v>
      </c>
      <c r="J723" s="2" t="str">
        <f>_xlfn.XLOOKUP(SupplierQuality[[#This Row],[Defect Type ID]],Table5[ID],Table5[Defect Type],"Not found",0)</f>
        <v>Impact</v>
      </c>
      <c r="K723">
        <v>151</v>
      </c>
      <c r="L723" s="2" t="str">
        <f>_xlfn.XLOOKUP(SupplierQuality[[#This Row],[DefectID]],Table2[ID],Table2[Defect],"Not found",0)</f>
        <v>Does Not Run</v>
      </c>
      <c r="M723" s="3">
        <v>27681</v>
      </c>
      <c r="N723" s="3">
        <v>4506</v>
      </c>
      <c r="O723" s="6">
        <f>SupplierQuality[[#This Row],[Total Downtime Minutes]]/60</f>
        <v>75.099999999999994</v>
      </c>
      <c r="P723" s="4">
        <v>550</v>
      </c>
      <c r="Q723" s="4">
        <f>SupplierQuality[[#This Row],[Total Defect Qty]]*SupplierQuality[[#This Row],[Unit Price]]</f>
        <v>15224550</v>
      </c>
    </row>
    <row r="724" spans="1:17" x14ac:dyDescent="0.25">
      <c r="A724" s="1">
        <v>43194</v>
      </c>
      <c r="B724" s="5" t="str">
        <f>TEXT(SupplierQuality[[#This Row],[Date]],"mmm")</f>
        <v>Apr</v>
      </c>
      <c r="C724" s="5" t="str">
        <f>TEXT(SupplierQuality[[#This Row],[Date]],"yyyy")</f>
        <v>2018</v>
      </c>
      <c r="D724" s="2" t="s">
        <v>350</v>
      </c>
      <c r="E724" s="2" t="s">
        <v>74</v>
      </c>
      <c r="F724" s="2" t="s">
        <v>691</v>
      </c>
      <c r="G724">
        <v>114</v>
      </c>
      <c r="H724" s="2" t="str">
        <f>VLOOKUP(SupplierQuality[[#This Row],[MaterialID]],Table4[#All],2,0)</f>
        <v>Carton</v>
      </c>
      <c r="I724">
        <v>1</v>
      </c>
      <c r="J724" s="2" t="str">
        <f>_xlfn.XLOOKUP(SupplierQuality[[#This Row],[Defect Type ID]],Table5[ID],Table5[Defect Type],"Not found",0)</f>
        <v>No Impact</v>
      </c>
      <c r="K724">
        <v>105</v>
      </c>
      <c r="L724" s="2" t="str">
        <f>_xlfn.XLOOKUP(SupplierQuality[[#This Row],[DefectID]],Table2[ID],Table2[Defect],"Not found",0)</f>
        <v>Dimensions - Bad Finishing</v>
      </c>
      <c r="M724" s="3">
        <v>19817</v>
      </c>
      <c r="N724" s="3">
        <v>3499</v>
      </c>
      <c r="O724" s="6">
        <f>SupplierQuality[[#This Row],[Total Downtime Minutes]]/60</f>
        <v>58.31666666666667</v>
      </c>
      <c r="P724" s="4">
        <v>342</v>
      </c>
      <c r="Q724" s="4">
        <f>SupplierQuality[[#This Row],[Total Defect Qty]]*SupplierQuality[[#This Row],[Unit Price]]</f>
        <v>6777414</v>
      </c>
    </row>
    <row r="725" spans="1:17" x14ac:dyDescent="0.25">
      <c r="A725" s="1">
        <v>43194</v>
      </c>
      <c r="B725" s="5" t="str">
        <f>TEXT(SupplierQuality[[#This Row],[Date]],"mmm")</f>
        <v>Apr</v>
      </c>
      <c r="C725" s="5" t="str">
        <f>TEXT(SupplierQuality[[#This Row],[Date]],"yyyy")</f>
        <v>2018</v>
      </c>
      <c r="D725" s="2" t="s">
        <v>165</v>
      </c>
      <c r="E725" s="2" t="s">
        <v>11</v>
      </c>
      <c r="F725" s="2" t="s">
        <v>691</v>
      </c>
      <c r="G725">
        <v>125</v>
      </c>
      <c r="H725" s="2" t="str">
        <f>VLOOKUP(SupplierQuality[[#This Row],[MaterialID]],Table4[#All],2,0)</f>
        <v>Hardware</v>
      </c>
      <c r="I725">
        <v>3</v>
      </c>
      <c r="J725" s="2" t="str">
        <f>_xlfn.XLOOKUP(SupplierQuality[[#This Row],[Defect Type ID]],Table5[ID],Table5[Defect Type],"Not found",0)</f>
        <v>Impact</v>
      </c>
      <c r="K725">
        <v>16</v>
      </c>
      <c r="L725" s="2" t="str">
        <f>_xlfn.XLOOKUP(SupplierQuality[[#This Row],[DefectID]],Table2[ID],Table2[Defect],"Not found",0)</f>
        <v>Print defects</v>
      </c>
      <c r="M725" s="3">
        <v>2102</v>
      </c>
      <c r="N725" s="3">
        <v>3445</v>
      </c>
      <c r="O725" s="6">
        <f>SupplierQuality[[#This Row],[Total Downtime Minutes]]/60</f>
        <v>57.416666666666664</v>
      </c>
      <c r="P725" s="4">
        <v>377</v>
      </c>
      <c r="Q725" s="4">
        <f>SupplierQuality[[#This Row],[Total Defect Qty]]*SupplierQuality[[#This Row],[Unit Price]]</f>
        <v>792454</v>
      </c>
    </row>
    <row r="726" spans="1:17" x14ac:dyDescent="0.25">
      <c r="A726" s="1">
        <v>43195</v>
      </c>
      <c r="B726" s="5" t="str">
        <f>TEXT(SupplierQuality[[#This Row],[Date]],"mmm")</f>
        <v>Apr</v>
      </c>
      <c r="C726" s="5" t="str">
        <f>TEXT(SupplierQuality[[#This Row],[Date]],"yyyy")</f>
        <v>2018</v>
      </c>
      <c r="D726" s="2" t="s">
        <v>218</v>
      </c>
      <c r="E726" s="2" t="s">
        <v>45</v>
      </c>
      <c r="F726" s="2" t="s">
        <v>14</v>
      </c>
      <c r="G726">
        <v>129</v>
      </c>
      <c r="H726" s="2" t="str">
        <f>VLOOKUP(SupplierQuality[[#This Row],[MaterialID]],Table4[#All],2,0)</f>
        <v>Mechanicals</v>
      </c>
      <c r="I726">
        <v>1</v>
      </c>
      <c r="J726" s="2" t="str">
        <f>_xlfn.XLOOKUP(SupplierQuality[[#This Row],[Defect Type ID]],Table5[ID],Table5[Defect Type],"Not found",0)</f>
        <v>No Impact</v>
      </c>
      <c r="K726">
        <v>248</v>
      </c>
      <c r="L726" s="2" t="str">
        <f>_xlfn.XLOOKUP(SupplierQuality[[#This Row],[DefectID]],Table2[ID],Table2[Defect],"Not found",0)</f>
        <v>Material Contamination</v>
      </c>
      <c r="M726" s="3">
        <v>961566</v>
      </c>
      <c r="N726" s="3">
        <v>3634</v>
      </c>
      <c r="O726" s="6">
        <f>SupplierQuality[[#This Row],[Total Downtime Minutes]]/60</f>
        <v>60.56666666666667</v>
      </c>
      <c r="P726" s="4">
        <v>661</v>
      </c>
      <c r="Q726" s="4">
        <f>SupplierQuality[[#This Row],[Total Defect Qty]]*SupplierQuality[[#This Row],[Unit Price]]</f>
        <v>635595126</v>
      </c>
    </row>
    <row r="727" spans="1:17" x14ac:dyDescent="0.25">
      <c r="A727" s="1">
        <v>43195</v>
      </c>
      <c r="B727" s="5" t="str">
        <f>TEXT(SupplierQuality[[#This Row],[Date]],"mmm")</f>
        <v>Apr</v>
      </c>
      <c r="C727" s="5" t="str">
        <f>TEXT(SupplierQuality[[#This Row],[Date]],"yyyy")</f>
        <v>2018</v>
      </c>
      <c r="D727" s="2" t="s">
        <v>54</v>
      </c>
      <c r="E727" s="2" t="s">
        <v>23</v>
      </c>
      <c r="F727" s="2" t="s">
        <v>14</v>
      </c>
      <c r="G727">
        <v>118</v>
      </c>
      <c r="H727" s="2" t="str">
        <f>VLOOKUP(SupplierQuality[[#This Row],[MaterialID]],Table4[#All],2,0)</f>
        <v>Corrugate</v>
      </c>
      <c r="I727">
        <v>3</v>
      </c>
      <c r="J727" s="2" t="str">
        <f>_xlfn.XLOOKUP(SupplierQuality[[#This Row],[Defect Type ID]],Table5[ID],Table5[Defect Type],"Not found",0)</f>
        <v>Impact</v>
      </c>
      <c r="K727">
        <v>113</v>
      </c>
      <c r="L727" s="2" t="str">
        <f>_xlfn.XLOOKUP(SupplierQuality[[#This Row],[DefectID]],Table2[ID],Table2[Defect],"Not found",0)</f>
        <v>Packaging Integrity</v>
      </c>
      <c r="M727" s="3">
        <v>959547</v>
      </c>
      <c r="N727" s="3">
        <v>1325</v>
      </c>
      <c r="O727" s="6">
        <f>SupplierQuality[[#This Row],[Total Downtime Minutes]]/60</f>
        <v>22.083333333333332</v>
      </c>
      <c r="P727" s="4">
        <v>307</v>
      </c>
      <c r="Q727" s="4">
        <f>SupplierQuality[[#This Row],[Total Defect Qty]]*SupplierQuality[[#This Row],[Unit Price]]</f>
        <v>294580929</v>
      </c>
    </row>
    <row r="728" spans="1:17" x14ac:dyDescent="0.25">
      <c r="A728" s="1">
        <v>43195</v>
      </c>
      <c r="B728" s="5" t="str">
        <f>TEXT(SupplierQuality[[#This Row],[Date]],"mmm")</f>
        <v>Apr</v>
      </c>
      <c r="C728" s="5" t="str">
        <f>TEXT(SupplierQuality[[#This Row],[Date]],"yyyy")</f>
        <v>2018</v>
      </c>
      <c r="D728" s="2" t="s">
        <v>306</v>
      </c>
      <c r="E728" s="2" t="s">
        <v>34</v>
      </c>
      <c r="F728" s="2" t="s">
        <v>14</v>
      </c>
      <c r="G728">
        <v>124</v>
      </c>
      <c r="H728" s="2" t="str">
        <f>VLOOKUP(SupplierQuality[[#This Row],[MaterialID]],Table4[#All],2,0)</f>
        <v>Drives</v>
      </c>
      <c r="I728">
        <v>2</v>
      </c>
      <c r="J728" s="2" t="str">
        <f>_xlfn.XLOOKUP(SupplierQuality[[#This Row],[Defect Type ID]],Table5[ID],Table5[Defect Type],"Not found",0)</f>
        <v>Rejected</v>
      </c>
      <c r="K728">
        <v>27</v>
      </c>
      <c r="L728" s="2" t="str">
        <f>_xlfn.XLOOKUP(SupplierQuality[[#This Row],[DefectID]],Table2[ID],Table2[Defect],"Not found",0)</f>
        <v>Damaged Secondary Packaging</v>
      </c>
      <c r="M728" s="3">
        <v>784470</v>
      </c>
      <c r="N728" s="3">
        <v>376</v>
      </c>
      <c r="O728" s="6">
        <f>SupplierQuality[[#This Row],[Total Downtime Minutes]]/60</f>
        <v>6.2666666666666666</v>
      </c>
      <c r="P728" s="4">
        <v>288</v>
      </c>
      <c r="Q728" s="4">
        <f>SupplierQuality[[#This Row],[Total Defect Qty]]*SupplierQuality[[#This Row],[Unit Price]]</f>
        <v>225927360</v>
      </c>
    </row>
    <row r="729" spans="1:17" x14ac:dyDescent="0.25">
      <c r="A729" s="1">
        <v>43195</v>
      </c>
      <c r="B729" s="5" t="str">
        <f>TEXT(SupplierQuality[[#This Row],[Date]],"mmm")</f>
        <v>Apr</v>
      </c>
      <c r="C729" s="5" t="str">
        <f>TEXT(SupplierQuality[[#This Row],[Date]],"yyyy")</f>
        <v>2018</v>
      </c>
      <c r="D729" s="2" t="s">
        <v>88</v>
      </c>
      <c r="E729" s="2" t="s">
        <v>11</v>
      </c>
      <c r="F729" s="2" t="s">
        <v>42</v>
      </c>
      <c r="G729">
        <v>127</v>
      </c>
      <c r="H729" s="2" t="str">
        <f>VLOOKUP(SupplierQuality[[#This Row],[MaterialID]],Table4[#All],2,0)</f>
        <v>Crates</v>
      </c>
      <c r="I729">
        <v>1</v>
      </c>
      <c r="J729" s="2" t="str">
        <f>_xlfn.XLOOKUP(SupplierQuality[[#This Row],[Defect Type ID]],Table5[ID],Table5[Defect Type],"Not found",0)</f>
        <v>No Impact</v>
      </c>
      <c r="K729">
        <v>228</v>
      </c>
      <c r="L729" s="2" t="str">
        <f>_xlfn.XLOOKUP(SupplierQuality[[#This Row],[DefectID]],Table2[ID],Table2[Defect],"Not found",0)</f>
        <v>Container Out of Spec</v>
      </c>
      <c r="M729" s="3">
        <v>782340</v>
      </c>
      <c r="N729" s="3">
        <v>3068</v>
      </c>
      <c r="O729" s="6">
        <f>SupplierQuality[[#This Row],[Total Downtime Minutes]]/60</f>
        <v>51.133333333333333</v>
      </c>
      <c r="P729" s="4">
        <v>356</v>
      </c>
      <c r="Q729" s="4">
        <f>SupplierQuality[[#This Row],[Total Defect Qty]]*SupplierQuality[[#This Row],[Unit Price]]</f>
        <v>278513040</v>
      </c>
    </row>
    <row r="730" spans="1:17" x14ac:dyDescent="0.25">
      <c r="A730" s="1">
        <v>43195</v>
      </c>
      <c r="B730" s="5" t="str">
        <f>TEXT(SupplierQuality[[#This Row],[Date]],"mmm")</f>
        <v>Apr</v>
      </c>
      <c r="C730" s="5" t="str">
        <f>TEXT(SupplierQuality[[#This Row],[Date]],"yyyy")</f>
        <v>2018</v>
      </c>
      <c r="D730" s="2" t="s">
        <v>265</v>
      </c>
      <c r="E730" s="2" t="s">
        <v>11</v>
      </c>
      <c r="F730" s="2" t="s">
        <v>691</v>
      </c>
      <c r="G730">
        <v>121</v>
      </c>
      <c r="H730" s="2" t="str">
        <f>VLOOKUP(SupplierQuality[[#This Row],[MaterialID]],Table4[#All],2,0)</f>
        <v>Composites</v>
      </c>
      <c r="I730">
        <v>1</v>
      </c>
      <c r="J730" s="2" t="str">
        <f>_xlfn.XLOOKUP(SupplierQuality[[#This Row],[Defect Type ID]],Table5[ID],Table5[Defect Type],"Not found",0)</f>
        <v>No Impact</v>
      </c>
      <c r="K730">
        <v>66</v>
      </c>
      <c r="L730" s="2" t="str">
        <f>_xlfn.XLOOKUP(SupplierQuality[[#This Row],[DefectID]],Table2[ID],Table2[Defect],"Not found",0)</f>
        <v>Splice</v>
      </c>
      <c r="M730" s="3">
        <v>732694</v>
      </c>
      <c r="N730" s="3">
        <v>3337</v>
      </c>
      <c r="O730" s="6">
        <f>SupplierQuality[[#This Row],[Total Downtime Minutes]]/60</f>
        <v>55.616666666666667</v>
      </c>
      <c r="P730" s="4">
        <v>443</v>
      </c>
      <c r="Q730" s="4">
        <f>SupplierQuality[[#This Row],[Total Defect Qty]]*SupplierQuality[[#This Row],[Unit Price]]</f>
        <v>324583442</v>
      </c>
    </row>
    <row r="731" spans="1:17" x14ac:dyDescent="0.25">
      <c r="A731" s="1">
        <v>43195</v>
      </c>
      <c r="B731" s="5" t="str">
        <f>TEXT(SupplierQuality[[#This Row],[Date]],"mmm")</f>
        <v>Apr</v>
      </c>
      <c r="C731" s="5" t="str">
        <f>TEXT(SupplierQuality[[#This Row],[Date]],"yyyy")</f>
        <v>2018</v>
      </c>
      <c r="D731" s="2" t="s">
        <v>288</v>
      </c>
      <c r="E731" s="2" t="s">
        <v>104</v>
      </c>
      <c r="F731" s="2" t="s">
        <v>17</v>
      </c>
      <c r="G731">
        <v>122</v>
      </c>
      <c r="H731" s="2" t="str">
        <f>VLOOKUP(SupplierQuality[[#This Row],[MaterialID]],Table4[#All],2,0)</f>
        <v>Electrolytes</v>
      </c>
      <c r="I731">
        <v>3</v>
      </c>
      <c r="J731" s="2" t="str">
        <f>_xlfn.XLOOKUP(SupplierQuality[[#This Row],[Defect Type ID]],Table5[ID],Table5[Defect Type],"Not found",0)</f>
        <v>Impact</v>
      </c>
      <c r="K731">
        <v>167</v>
      </c>
      <c r="L731" s="2" t="str">
        <f>_xlfn.XLOOKUP(SupplierQuality[[#This Row],[DefectID]],Table2[ID],Table2[Defect],"Not found",0)</f>
        <v>Missing Packaging</v>
      </c>
      <c r="M731" s="3">
        <v>563122</v>
      </c>
      <c r="N731" s="3">
        <v>4065</v>
      </c>
      <c r="O731" s="6">
        <f>SupplierQuality[[#This Row],[Total Downtime Minutes]]/60</f>
        <v>67.75</v>
      </c>
      <c r="P731" s="4">
        <v>435</v>
      </c>
      <c r="Q731" s="4">
        <f>SupplierQuality[[#This Row],[Total Defect Qty]]*SupplierQuality[[#This Row],[Unit Price]]</f>
        <v>244958070</v>
      </c>
    </row>
    <row r="732" spans="1:17" x14ac:dyDescent="0.25">
      <c r="A732" s="1">
        <v>43195</v>
      </c>
      <c r="B732" s="5" t="str">
        <f>TEXT(SupplierQuality[[#This Row],[Date]],"mmm")</f>
        <v>Apr</v>
      </c>
      <c r="C732" s="5" t="str">
        <f>TEXT(SupplierQuality[[#This Row],[Date]],"yyyy")</f>
        <v>2018</v>
      </c>
      <c r="D732" s="2" t="s">
        <v>111</v>
      </c>
      <c r="E732" s="2" t="s">
        <v>13</v>
      </c>
      <c r="F732" s="2" t="s">
        <v>75</v>
      </c>
      <c r="G732">
        <v>122</v>
      </c>
      <c r="H732" s="2" t="str">
        <f>VLOOKUP(SupplierQuality[[#This Row],[MaterialID]],Table4[#All],2,0)</f>
        <v>Electrolytes</v>
      </c>
      <c r="I732">
        <v>3</v>
      </c>
      <c r="J732" s="2" t="str">
        <f>_xlfn.XLOOKUP(SupplierQuality[[#This Row],[Defect Type ID]],Table5[ID],Table5[Defect Type],"Not found",0)</f>
        <v>Impact</v>
      </c>
      <c r="K732">
        <v>141</v>
      </c>
      <c r="L732" s="2" t="str">
        <f>_xlfn.XLOOKUP(SupplierQuality[[#This Row],[DefectID]],Table2[ID],Table2[Defect],"Not found",0)</f>
        <v>Wrong Size</v>
      </c>
      <c r="M732" s="3">
        <v>533045</v>
      </c>
      <c r="N732" s="3">
        <v>1820</v>
      </c>
      <c r="O732" s="6">
        <f>SupplierQuality[[#This Row],[Total Downtime Minutes]]/60</f>
        <v>30.333333333333332</v>
      </c>
      <c r="P732" s="4">
        <v>414</v>
      </c>
      <c r="Q732" s="4">
        <f>SupplierQuality[[#This Row],[Total Defect Qty]]*SupplierQuality[[#This Row],[Unit Price]]</f>
        <v>220680630</v>
      </c>
    </row>
    <row r="733" spans="1:17" x14ac:dyDescent="0.25">
      <c r="A733" s="1">
        <v>43195</v>
      </c>
      <c r="B733" s="5" t="str">
        <f>TEXT(SupplierQuality[[#This Row],[Date]],"mmm")</f>
        <v>Apr</v>
      </c>
      <c r="C733" s="5" t="str">
        <f>TEXT(SupplierQuality[[#This Row],[Date]],"yyyy")</f>
        <v>2018</v>
      </c>
      <c r="D733" s="2" t="s">
        <v>22</v>
      </c>
      <c r="E733" s="2" t="s">
        <v>47</v>
      </c>
      <c r="F733" s="2" t="s">
        <v>691</v>
      </c>
      <c r="G733">
        <v>131</v>
      </c>
      <c r="H733" s="2" t="str">
        <f>VLOOKUP(SupplierQuality[[#This Row],[MaterialID]],Table4[#All],2,0)</f>
        <v>Valves</v>
      </c>
      <c r="I733">
        <v>1</v>
      </c>
      <c r="J733" s="2" t="str">
        <f>_xlfn.XLOOKUP(SupplierQuality[[#This Row],[Defect Type ID]],Table5[ID],Table5[Defect Type],"Not found",0)</f>
        <v>No Impact</v>
      </c>
      <c r="K733">
        <v>120</v>
      </c>
      <c r="L733" s="2" t="str">
        <f>_xlfn.XLOOKUP(SupplierQuality[[#This Row],[DefectID]],Table2[ID],Table2[Defect],"Not found",0)</f>
        <v>No Disk</v>
      </c>
      <c r="M733" s="3">
        <v>316604</v>
      </c>
      <c r="N733" s="3">
        <v>3215</v>
      </c>
      <c r="O733" s="6">
        <f>SupplierQuality[[#This Row],[Total Downtime Minutes]]/60</f>
        <v>53.583333333333336</v>
      </c>
      <c r="P733" s="4">
        <v>380</v>
      </c>
      <c r="Q733" s="4">
        <f>SupplierQuality[[#This Row],[Total Defect Qty]]*SupplierQuality[[#This Row],[Unit Price]]</f>
        <v>120309520</v>
      </c>
    </row>
    <row r="734" spans="1:17" x14ac:dyDescent="0.25">
      <c r="A734" s="1">
        <v>43195</v>
      </c>
      <c r="B734" s="5" t="str">
        <f>TEXT(SupplierQuality[[#This Row],[Date]],"mmm")</f>
        <v>Apr</v>
      </c>
      <c r="C734" s="5" t="str">
        <f>TEXT(SupplierQuality[[#This Row],[Date]],"yyyy")</f>
        <v>2018</v>
      </c>
      <c r="D734" s="2" t="s">
        <v>238</v>
      </c>
      <c r="E734" s="2" t="s">
        <v>21</v>
      </c>
      <c r="F734" s="2" t="s">
        <v>42</v>
      </c>
      <c r="G734">
        <v>132</v>
      </c>
      <c r="H734" s="2" t="str">
        <f>VLOOKUP(SupplierQuality[[#This Row],[MaterialID]],Table4[#All],2,0)</f>
        <v>Printed Materials</v>
      </c>
      <c r="I734">
        <v>3</v>
      </c>
      <c r="J734" s="2" t="str">
        <f>_xlfn.XLOOKUP(SupplierQuality[[#This Row],[Defect Type ID]],Table5[ID],Table5[Defect Type],"Not found",0)</f>
        <v>Impact</v>
      </c>
      <c r="K734">
        <v>17</v>
      </c>
      <c r="L734" s="2" t="str">
        <f>_xlfn.XLOOKUP(SupplierQuality[[#This Row],[DefectID]],Table2[ID],Table2[Defect],"Not found",0)</f>
        <v>Folding - Wrong Crease</v>
      </c>
      <c r="M734" s="3">
        <v>294557</v>
      </c>
      <c r="N734" s="3">
        <v>540</v>
      </c>
      <c r="O734" s="6">
        <f>SupplierQuality[[#This Row],[Total Downtime Minutes]]/60</f>
        <v>9</v>
      </c>
      <c r="P734" s="4">
        <v>345</v>
      </c>
      <c r="Q734" s="4">
        <f>SupplierQuality[[#This Row],[Total Defect Qty]]*SupplierQuality[[#This Row],[Unit Price]]</f>
        <v>101622165</v>
      </c>
    </row>
    <row r="735" spans="1:17" x14ac:dyDescent="0.25">
      <c r="A735" s="1">
        <v>43196</v>
      </c>
      <c r="B735" s="5" t="str">
        <f>TEXT(SupplierQuality[[#This Row],[Date]],"mmm")</f>
        <v>Apr</v>
      </c>
      <c r="C735" s="5" t="str">
        <f>TEXT(SupplierQuality[[#This Row],[Date]],"yyyy")</f>
        <v>2018</v>
      </c>
      <c r="D735" s="2" t="s">
        <v>189</v>
      </c>
      <c r="E735" s="2" t="s">
        <v>30</v>
      </c>
      <c r="F735" s="2" t="s">
        <v>14</v>
      </c>
      <c r="G735">
        <v>112</v>
      </c>
      <c r="H735" s="2" t="str">
        <f>VLOOKUP(SupplierQuality[[#This Row],[MaterialID]],Table4[#All],2,0)</f>
        <v>Glass</v>
      </c>
      <c r="I735">
        <v>2</v>
      </c>
      <c r="J735" s="2" t="str">
        <f>_xlfn.XLOOKUP(SupplierQuality[[#This Row],[Defect Type ID]],Table5[ID],Table5[Defect Type],"Not found",0)</f>
        <v>Rejected</v>
      </c>
      <c r="K735">
        <v>217</v>
      </c>
      <c r="L735" s="2" t="str">
        <f>_xlfn.XLOOKUP(SupplierQuality[[#This Row],[DefectID]],Table2[ID],Table2[Defect],"Not found",0)</f>
        <v>Incomplete Molding</v>
      </c>
      <c r="M735" s="3">
        <v>940675</v>
      </c>
      <c r="N735" s="3">
        <v>965</v>
      </c>
      <c r="O735" s="6">
        <f>SupplierQuality[[#This Row],[Total Downtime Minutes]]/60</f>
        <v>16.083333333333332</v>
      </c>
      <c r="P735" s="4">
        <v>548</v>
      </c>
      <c r="Q735" s="4">
        <f>SupplierQuality[[#This Row],[Total Defect Qty]]*SupplierQuality[[#This Row],[Unit Price]]</f>
        <v>515489900</v>
      </c>
    </row>
    <row r="736" spans="1:17" x14ac:dyDescent="0.25">
      <c r="A736" s="1">
        <v>43196</v>
      </c>
      <c r="B736" s="5" t="str">
        <f>TEXT(SupplierQuality[[#This Row],[Date]],"mmm")</f>
        <v>Apr</v>
      </c>
      <c r="C736" s="5" t="str">
        <f>TEXT(SupplierQuality[[#This Row],[Date]],"yyyy")</f>
        <v>2018</v>
      </c>
      <c r="D736" s="2" t="s">
        <v>188</v>
      </c>
      <c r="E736" s="2" t="s">
        <v>41</v>
      </c>
      <c r="F736" s="2" t="s">
        <v>14</v>
      </c>
      <c r="G736">
        <v>117</v>
      </c>
      <c r="H736" s="2" t="str">
        <f>VLOOKUP(SupplierQuality[[#This Row],[MaterialID]],Table4[#All],2,0)</f>
        <v>Labels</v>
      </c>
      <c r="I736">
        <v>3</v>
      </c>
      <c r="J736" s="2" t="str">
        <f>_xlfn.XLOOKUP(SupplierQuality[[#This Row],[Defect Type ID]],Table5[ID],Table5[Defect Type],"Not found",0)</f>
        <v>Impact</v>
      </c>
      <c r="K736">
        <v>230</v>
      </c>
      <c r="L736" s="2" t="str">
        <f>_xlfn.XLOOKUP(SupplierQuality[[#This Row],[DefectID]],Table2[ID],Table2[Defect],"Not found",0)</f>
        <v>Deep Slots</v>
      </c>
      <c r="M736" s="3">
        <v>752788</v>
      </c>
      <c r="N736" s="3">
        <v>879</v>
      </c>
      <c r="O736" s="6">
        <f>SupplierQuality[[#This Row],[Total Downtime Minutes]]/60</f>
        <v>14.65</v>
      </c>
      <c r="P736" s="4">
        <v>558</v>
      </c>
      <c r="Q736" s="4">
        <f>SupplierQuality[[#This Row],[Total Defect Qty]]*SupplierQuality[[#This Row],[Unit Price]]</f>
        <v>420055704</v>
      </c>
    </row>
    <row r="737" spans="1:17" x14ac:dyDescent="0.25">
      <c r="A737" s="1">
        <v>43196</v>
      </c>
      <c r="B737" s="5" t="str">
        <f>TEXT(SupplierQuality[[#This Row],[Date]],"mmm")</f>
        <v>Apr</v>
      </c>
      <c r="C737" s="5" t="str">
        <f>TEXT(SupplierQuality[[#This Row],[Date]],"yyyy")</f>
        <v>2018</v>
      </c>
      <c r="D737" s="2" t="s">
        <v>174</v>
      </c>
      <c r="E737" s="2" t="s">
        <v>98</v>
      </c>
      <c r="F737" s="2" t="s">
        <v>24</v>
      </c>
      <c r="G737">
        <v>119</v>
      </c>
      <c r="H737" s="2" t="str">
        <f>VLOOKUP(SupplierQuality[[#This Row],[MaterialID]],Table4[#All],2,0)</f>
        <v>Batteries</v>
      </c>
      <c r="I737">
        <v>3</v>
      </c>
      <c r="J737" s="2" t="str">
        <f>_xlfn.XLOOKUP(SupplierQuality[[#This Row],[Defect Type ID]],Table5[ID],Table5[Defect Type],"Not found",0)</f>
        <v>Impact</v>
      </c>
      <c r="K737">
        <v>168</v>
      </c>
      <c r="L737" s="2" t="str">
        <f>_xlfn.XLOOKUP(SupplierQuality[[#This Row],[DefectID]],Table2[ID],Table2[Defect],"Not found",0)</f>
        <v>Top Too Small</v>
      </c>
      <c r="M737" s="3">
        <v>590960</v>
      </c>
      <c r="N737" s="3">
        <v>3223</v>
      </c>
      <c r="O737" s="6">
        <f>SupplierQuality[[#This Row],[Total Downtime Minutes]]/60</f>
        <v>53.716666666666669</v>
      </c>
      <c r="P737" s="4">
        <v>591</v>
      </c>
      <c r="Q737" s="4">
        <f>SupplierQuality[[#This Row],[Total Defect Qty]]*SupplierQuality[[#This Row],[Unit Price]]</f>
        <v>349257360</v>
      </c>
    </row>
    <row r="738" spans="1:17" x14ac:dyDescent="0.25">
      <c r="A738" s="1">
        <v>43196</v>
      </c>
      <c r="B738" s="5" t="str">
        <f>TEXT(SupplierQuality[[#This Row],[Date]],"mmm")</f>
        <v>Apr</v>
      </c>
      <c r="C738" s="5" t="str">
        <f>TEXT(SupplierQuality[[#This Row],[Date]],"yyyy")</f>
        <v>2018</v>
      </c>
      <c r="D738" s="2" t="s">
        <v>157</v>
      </c>
      <c r="E738" s="2" t="s">
        <v>62</v>
      </c>
      <c r="F738" s="2" t="s">
        <v>24</v>
      </c>
      <c r="G738">
        <v>125</v>
      </c>
      <c r="H738" s="2" t="str">
        <f>VLOOKUP(SupplierQuality[[#This Row],[MaterialID]],Table4[#All],2,0)</f>
        <v>Hardware</v>
      </c>
      <c r="I738">
        <v>2</v>
      </c>
      <c r="J738" s="2" t="str">
        <f>_xlfn.XLOOKUP(SupplierQuality[[#This Row],[Defect Type ID]],Table5[ID],Table5[Defect Type],"Not found",0)</f>
        <v>Rejected</v>
      </c>
      <c r="K738">
        <v>74</v>
      </c>
      <c r="L738" s="2" t="str">
        <f>_xlfn.XLOOKUP(SupplierQuality[[#This Row],[DefectID]],Table2[ID],Table2[Defect],"Not found",0)</f>
        <v>Film Not Sealing</v>
      </c>
      <c r="M738" s="3">
        <v>582981</v>
      </c>
      <c r="N738" s="3">
        <v>1741</v>
      </c>
      <c r="O738" s="6">
        <f>SupplierQuality[[#This Row],[Total Downtime Minutes]]/60</f>
        <v>29.016666666666666</v>
      </c>
      <c r="P738" s="4">
        <v>503</v>
      </c>
      <c r="Q738" s="4">
        <f>SupplierQuality[[#This Row],[Total Defect Qty]]*SupplierQuality[[#This Row],[Unit Price]]</f>
        <v>293239443</v>
      </c>
    </row>
    <row r="739" spans="1:17" x14ac:dyDescent="0.25">
      <c r="A739" s="1">
        <v>43196</v>
      </c>
      <c r="B739" s="5" t="str">
        <f>TEXT(SupplierQuality[[#This Row],[Date]],"mmm")</f>
        <v>Apr</v>
      </c>
      <c r="C739" s="5" t="str">
        <f>TEXT(SupplierQuality[[#This Row],[Date]],"yyyy")</f>
        <v>2018</v>
      </c>
      <c r="D739" s="2" t="s">
        <v>240</v>
      </c>
      <c r="E739" s="2" t="s">
        <v>32</v>
      </c>
      <c r="F739" s="2" t="s">
        <v>24</v>
      </c>
      <c r="G739">
        <v>131</v>
      </c>
      <c r="H739" s="2" t="str">
        <f>VLOOKUP(SupplierQuality[[#This Row],[MaterialID]],Table4[#All],2,0)</f>
        <v>Valves</v>
      </c>
      <c r="I739">
        <v>2</v>
      </c>
      <c r="J739" s="2" t="str">
        <f>_xlfn.XLOOKUP(SupplierQuality[[#This Row],[Defect Type ID]],Table5[ID],Table5[Defect Type],"Not found",0)</f>
        <v>Rejected</v>
      </c>
      <c r="K739">
        <v>148</v>
      </c>
      <c r="L739" s="2" t="str">
        <f>_xlfn.XLOOKUP(SupplierQuality[[#This Row],[DefectID]],Table2[ID],Table2[Defect],"Not found",0)</f>
        <v>Dents</v>
      </c>
      <c r="M739" s="3">
        <v>575477</v>
      </c>
      <c r="N739" s="3">
        <v>2656</v>
      </c>
      <c r="O739" s="6">
        <f>SupplierQuality[[#This Row],[Total Downtime Minutes]]/60</f>
        <v>44.266666666666666</v>
      </c>
      <c r="P739" s="4">
        <v>590</v>
      </c>
      <c r="Q739" s="4">
        <f>SupplierQuality[[#This Row],[Total Defect Qty]]*SupplierQuality[[#This Row],[Unit Price]]</f>
        <v>339531430</v>
      </c>
    </row>
    <row r="740" spans="1:17" x14ac:dyDescent="0.25">
      <c r="A740" s="1">
        <v>43196</v>
      </c>
      <c r="B740" s="5" t="str">
        <f>TEXT(SupplierQuality[[#This Row],[Date]],"mmm")</f>
        <v>Apr</v>
      </c>
      <c r="C740" s="5" t="str">
        <f>TEXT(SupplierQuality[[#This Row],[Date]],"yyyy")</f>
        <v>2018</v>
      </c>
      <c r="D740" s="2" t="s">
        <v>334</v>
      </c>
      <c r="E740" s="2" t="s">
        <v>62</v>
      </c>
      <c r="F740" s="2" t="s">
        <v>14</v>
      </c>
      <c r="G740">
        <v>116</v>
      </c>
      <c r="H740" s="2" t="str">
        <f>VLOOKUP(SupplierQuality[[#This Row],[MaterialID]],Table4[#All],2,0)</f>
        <v>Molds</v>
      </c>
      <c r="I740">
        <v>1</v>
      </c>
      <c r="J740" s="2" t="str">
        <f>_xlfn.XLOOKUP(SupplierQuality[[#This Row],[Defect Type ID]],Table5[ID],Table5[Defect Type],"Not found",0)</f>
        <v>No Impact</v>
      </c>
      <c r="K740">
        <v>137</v>
      </c>
      <c r="L740" s="2" t="str">
        <f>_xlfn.XLOOKUP(SupplierQuality[[#This Row],[DefectID]],Table2[ID],Table2[Defect],"Not found",0)</f>
        <v>Weak Wrap</v>
      </c>
      <c r="M740" s="3">
        <v>565245</v>
      </c>
      <c r="N740" s="3">
        <v>3300</v>
      </c>
      <c r="O740" s="6">
        <f>SupplierQuality[[#This Row],[Total Downtime Minutes]]/60</f>
        <v>55</v>
      </c>
      <c r="P740" s="4">
        <v>663</v>
      </c>
      <c r="Q740" s="4">
        <f>SupplierQuality[[#This Row],[Total Defect Qty]]*SupplierQuality[[#This Row],[Unit Price]]</f>
        <v>374757435</v>
      </c>
    </row>
    <row r="741" spans="1:17" x14ac:dyDescent="0.25">
      <c r="A741" s="1">
        <v>43196</v>
      </c>
      <c r="B741" s="5" t="str">
        <f>TEXT(SupplierQuality[[#This Row],[Date]],"mmm")</f>
        <v>Apr</v>
      </c>
      <c r="C741" s="5" t="str">
        <f>TEXT(SupplierQuality[[#This Row],[Date]],"yyyy")</f>
        <v>2018</v>
      </c>
      <c r="D741" s="2" t="s">
        <v>134</v>
      </c>
      <c r="E741" s="2" t="s">
        <v>32</v>
      </c>
      <c r="F741" s="2" t="s">
        <v>17</v>
      </c>
      <c r="G741">
        <v>133</v>
      </c>
      <c r="H741" s="2" t="str">
        <f>VLOOKUP(SupplierQuality[[#This Row],[MaterialID]],Table4[#All],2,0)</f>
        <v>Wires</v>
      </c>
      <c r="I741">
        <v>3</v>
      </c>
      <c r="J741" s="2" t="str">
        <f>_xlfn.XLOOKUP(SupplierQuality[[#This Row],[Defect Type ID]],Table5[ID],Table5[Defect Type],"Not found",0)</f>
        <v>Impact</v>
      </c>
      <c r="K741">
        <v>60</v>
      </c>
      <c r="L741" s="2" t="str">
        <f>_xlfn.XLOOKUP(SupplierQuality[[#This Row],[DefectID]],Table2[ID],Table2[Defect],"Not found",0)</f>
        <v>Unsealed Cartons</v>
      </c>
      <c r="M741" s="3">
        <v>414157</v>
      </c>
      <c r="N741" s="3">
        <v>137</v>
      </c>
      <c r="O741" s="6">
        <f>SupplierQuality[[#This Row],[Total Downtime Minutes]]/60</f>
        <v>2.2833333333333332</v>
      </c>
      <c r="P741" s="4">
        <v>448</v>
      </c>
      <c r="Q741" s="4">
        <f>SupplierQuality[[#This Row],[Total Defect Qty]]*SupplierQuality[[#This Row],[Unit Price]]</f>
        <v>185542336</v>
      </c>
    </row>
    <row r="742" spans="1:17" x14ac:dyDescent="0.25">
      <c r="A742" s="1">
        <v>43196</v>
      </c>
      <c r="B742" s="5" t="str">
        <f>TEXT(SupplierQuality[[#This Row],[Date]],"mmm")</f>
        <v>Apr</v>
      </c>
      <c r="C742" s="5" t="str">
        <f>TEXT(SupplierQuality[[#This Row],[Date]],"yyyy")</f>
        <v>2018</v>
      </c>
      <c r="D742" s="2" t="s">
        <v>337</v>
      </c>
      <c r="E742" s="2" t="s">
        <v>16</v>
      </c>
      <c r="F742" s="2" t="s">
        <v>14</v>
      </c>
      <c r="G742">
        <v>114</v>
      </c>
      <c r="H742" s="2" t="str">
        <f>VLOOKUP(SupplierQuality[[#This Row],[MaterialID]],Table4[#All],2,0)</f>
        <v>Carton</v>
      </c>
      <c r="I742">
        <v>3</v>
      </c>
      <c r="J742" s="2" t="str">
        <f>_xlfn.XLOOKUP(SupplierQuality[[#This Row],[Defect Type ID]],Table5[ID],Table5[Defect Type],"Not found",0)</f>
        <v>Impact</v>
      </c>
      <c r="K742">
        <v>37</v>
      </c>
      <c r="L742" s="2" t="str">
        <f>_xlfn.XLOOKUP(SupplierQuality[[#This Row],[DefectID]],Table2[ID],Table2[Defect],"Not found",0)</f>
        <v>Foreign Material</v>
      </c>
      <c r="M742" s="3">
        <v>373683</v>
      </c>
      <c r="N742" s="3">
        <v>1614</v>
      </c>
      <c r="O742" s="6">
        <f>SupplierQuality[[#This Row],[Total Downtime Minutes]]/60</f>
        <v>26.9</v>
      </c>
      <c r="P742" s="4">
        <v>495</v>
      </c>
      <c r="Q742" s="4">
        <f>SupplierQuality[[#This Row],[Total Defect Qty]]*SupplierQuality[[#This Row],[Unit Price]]</f>
        <v>184973085</v>
      </c>
    </row>
    <row r="743" spans="1:17" x14ac:dyDescent="0.25">
      <c r="A743" s="1">
        <v>43196</v>
      </c>
      <c r="B743" s="5" t="str">
        <f>TEXT(SupplierQuality[[#This Row],[Date]],"mmm")</f>
        <v>Apr</v>
      </c>
      <c r="C743" s="5" t="str">
        <f>TEXT(SupplierQuality[[#This Row],[Date]],"yyyy")</f>
        <v>2018</v>
      </c>
      <c r="D743" s="2" t="s">
        <v>224</v>
      </c>
      <c r="E743" s="2" t="s">
        <v>16</v>
      </c>
      <c r="F743" s="2" t="s">
        <v>14</v>
      </c>
      <c r="G743">
        <v>115</v>
      </c>
      <c r="H743" s="2" t="str">
        <f>VLOOKUP(SupplierQuality[[#This Row],[MaterialID]],Table4[#All],2,0)</f>
        <v>Controllers</v>
      </c>
      <c r="I743">
        <v>1</v>
      </c>
      <c r="J743" s="2" t="str">
        <f>_xlfn.XLOOKUP(SupplierQuality[[#This Row],[Defect Type ID]],Table5[ID],Table5[Defect Type],"Not found",0)</f>
        <v>No Impact</v>
      </c>
      <c r="K743">
        <v>80</v>
      </c>
      <c r="L743" s="2" t="str">
        <f>_xlfn.XLOOKUP(SupplierQuality[[#This Row],[DefectID]],Table2[ID],Table2[Defect],"Not found",0)</f>
        <v>Bad Labels</v>
      </c>
      <c r="M743" s="3">
        <v>360032</v>
      </c>
      <c r="N743" s="3">
        <v>4161</v>
      </c>
      <c r="O743" s="6">
        <f>SupplierQuality[[#This Row],[Total Downtime Minutes]]/60</f>
        <v>69.349999999999994</v>
      </c>
      <c r="P743" s="4">
        <v>361</v>
      </c>
      <c r="Q743" s="4">
        <f>SupplierQuality[[#This Row],[Total Defect Qty]]*SupplierQuality[[#This Row],[Unit Price]]</f>
        <v>129971552</v>
      </c>
    </row>
    <row r="744" spans="1:17" x14ac:dyDescent="0.25">
      <c r="A744" s="1">
        <v>43196</v>
      </c>
      <c r="B744" s="5" t="str">
        <f>TEXT(SupplierQuality[[#This Row],[Date]],"mmm")</f>
        <v>Apr</v>
      </c>
      <c r="C744" s="5" t="str">
        <f>TEXT(SupplierQuality[[#This Row],[Date]],"yyyy")</f>
        <v>2018</v>
      </c>
      <c r="D744" s="2" t="s">
        <v>354</v>
      </c>
      <c r="E744" s="2" t="s">
        <v>23</v>
      </c>
      <c r="F744" s="2" t="s">
        <v>24</v>
      </c>
      <c r="G744">
        <v>119</v>
      </c>
      <c r="H744" s="2" t="str">
        <f>VLOOKUP(SupplierQuality[[#This Row],[MaterialID]],Table4[#All],2,0)</f>
        <v>Batteries</v>
      </c>
      <c r="I744">
        <v>3</v>
      </c>
      <c r="J744" s="2" t="str">
        <f>_xlfn.XLOOKUP(SupplierQuality[[#This Row],[Defect Type ID]],Table5[ID],Table5[Defect Type],"Not found",0)</f>
        <v>Impact</v>
      </c>
      <c r="K744">
        <v>52</v>
      </c>
      <c r="L744" s="2" t="str">
        <f>_xlfn.XLOOKUP(SupplierQuality[[#This Row],[DefectID]],Table2[ID],Table2[Defect],"Not found",0)</f>
        <v>Wrong Core</v>
      </c>
      <c r="M744" s="3">
        <v>169828</v>
      </c>
      <c r="N744" s="3">
        <v>3061</v>
      </c>
      <c r="O744" s="6">
        <f>SupplierQuality[[#This Row],[Total Downtime Minutes]]/60</f>
        <v>51.016666666666666</v>
      </c>
      <c r="P744" s="4">
        <v>482</v>
      </c>
      <c r="Q744" s="4">
        <f>SupplierQuality[[#This Row],[Total Defect Qty]]*SupplierQuality[[#This Row],[Unit Price]]</f>
        <v>81857096</v>
      </c>
    </row>
    <row r="745" spans="1:17" x14ac:dyDescent="0.25">
      <c r="A745" s="1">
        <v>43196</v>
      </c>
      <c r="B745" s="5" t="str">
        <f>TEXT(SupplierQuality[[#This Row],[Date]],"mmm")</f>
        <v>Apr</v>
      </c>
      <c r="C745" s="5" t="str">
        <f>TEXT(SupplierQuality[[#This Row],[Date]],"yyyy")</f>
        <v>2018</v>
      </c>
      <c r="D745" s="2" t="s">
        <v>332</v>
      </c>
      <c r="E745" s="2" t="s">
        <v>74</v>
      </c>
      <c r="F745" s="2" t="s">
        <v>14</v>
      </c>
      <c r="G745">
        <v>127</v>
      </c>
      <c r="H745" s="2" t="str">
        <f>VLOOKUP(SupplierQuality[[#This Row],[MaterialID]],Table4[#All],2,0)</f>
        <v>Crates</v>
      </c>
      <c r="I745">
        <v>2</v>
      </c>
      <c r="J745" s="2" t="str">
        <f>_xlfn.XLOOKUP(SupplierQuality[[#This Row],[Defect Type ID]],Table5[ID],Table5[Defect Type],"Not found",0)</f>
        <v>Rejected</v>
      </c>
      <c r="K745">
        <v>234</v>
      </c>
      <c r="L745" s="2" t="str">
        <f>_xlfn.XLOOKUP(SupplierQuality[[#This Row],[DefectID]],Table2[ID],Table2[Defect],"Not found",0)</f>
        <v>Packaging Issues</v>
      </c>
      <c r="M745" s="3">
        <v>134864</v>
      </c>
      <c r="N745" s="3">
        <v>2640</v>
      </c>
      <c r="O745" s="6">
        <f>SupplierQuality[[#This Row],[Total Downtime Minutes]]/60</f>
        <v>44</v>
      </c>
      <c r="P745" s="4">
        <v>690</v>
      </c>
      <c r="Q745" s="4">
        <f>SupplierQuality[[#This Row],[Total Defect Qty]]*SupplierQuality[[#This Row],[Unit Price]]</f>
        <v>93056160</v>
      </c>
    </row>
    <row r="746" spans="1:17" x14ac:dyDescent="0.25">
      <c r="A746" s="1">
        <v>43196</v>
      </c>
      <c r="B746" s="5" t="str">
        <f>TEXT(SupplierQuality[[#This Row],[Date]],"mmm")</f>
        <v>Apr</v>
      </c>
      <c r="C746" s="5" t="str">
        <f>TEXT(SupplierQuality[[#This Row],[Date]],"yyyy")</f>
        <v>2018</v>
      </c>
      <c r="D746" s="2" t="s">
        <v>153</v>
      </c>
      <c r="E746" s="2" t="s">
        <v>60</v>
      </c>
      <c r="F746" s="2" t="s">
        <v>17</v>
      </c>
      <c r="G746">
        <v>119</v>
      </c>
      <c r="H746" s="2" t="str">
        <f>VLOOKUP(SupplierQuality[[#This Row],[MaterialID]],Table4[#All],2,0)</f>
        <v>Batteries</v>
      </c>
      <c r="I746">
        <v>1</v>
      </c>
      <c r="J746" s="2" t="str">
        <f>_xlfn.XLOOKUP(SupplierQuality[[#This Row],[Defect Type ID]],Table5[ID],Table5[Defect Type],"Not found",0)</f>
        <v>No Impact</v>
      </c>
      <c r="K746">
        <v>132</v>
      </c>
      <c r="L746" s="2" t="str">
        <f>_xlfn.XLOOKUP(SupplierQuality[[#This Row],[DefectID]],Table2[ID],Table2[Defect],"Not found",0)</f>
        <v>Wrong Labeling</v>
      </c>
      <c r="M746" s="3">
        <v>75344</v>
      </c>
      <c r="N746" s="3">
        <v>3873</v>
      </c>
      <c r="O746" s="6">
        <f>SupplierQuality[[#This Row],[Total Downtime Minutes]]/60</f>
        <v>64.55</v>
      </c>
      <c r="P746" s="4">
        <v>436</v>
      </c>
      <c r="Q746" s="4">
        <f>SupplierQuality[[#This Row],[Total Defect Qty]]*SupplierQuality[[#This Row],[Unit Price]]</f>
        <v>32849984</v>
      </c>
    </row>
    <row r="747" spans="1:17" x14ac:dyDescent="0.25">
      <c r="A747" s="1">
        <v>43196</v>
      </c>
      <c r="B747" s="5" t="str">
        <f>TEXT(SupplierQuality[[#This Row],[Date]],"mmm")</f>
        <v>Apr</v>
      </c>
      <c r="C747" s="5" t="str">
        <f>TEXT(SupplierQuality[[#This Row],[Date]],"yyyy")</f>
        <v>2018</v>
      </c>
      <c r="D747" s="2" t="s">
        <v>40</v>
      </c>
      <c r="E747" s="2" t="s">
        <v>32</v>
      </c>
      <c r="F747" s="2" t="s">
        <v>17</v>
      </c>
      <c r="G747">
        <v>115</v>
      </c>
      <c r="H747" s="2" t="str">
        <f>VLOOKUP(SupplierQuality[[#This Row],[MaterialID]],Table4[#All],2,0)</f>
        <v>Controllers</v>
      </c>
      <c r="I747">
        <v>3</v>
      </c>
      <c r="J747" s="2" t="str">
        <f>_xlfn.XLOOKUP(SupplierQuality[[#This Row],[Defect Type ID]],Table5[ID],Table5[Defect Type],"Not found",0)</f>
        <v>Impact</v>
      </c>
      <c r="K747">
        <v>120</v>
      </c>
      <c r="L747" s="2" t="str">
        <f>_xlfn.XLOOKUP(SupplierQuality[[#This Row],[DefectID]],Table2[ID],Table2[Defect],"Not found",0)</f>
        <v>No Disk</v>
      </c>
      <c r="M747" s="3">
        <v>38563</v>
      </c>
      <c r="N747" s="3">
        <v>1373</v>
      </c>
      <c r="O747" s="6">
        <f>SupplierQuality[[#This Row],[Total Downtime Minutes]]/60</f>
        <v>22.883333333333333</v>
      </c>
      <c r="P747" s="4">
        <v>375</v>
      </c>
      <c r="Q747" s="4">
        <f>SupplierQuality[[#This Row],[Total Defect Qty]]*SupplierQuality[[#This Row],[Unit Price]]</f>
        <v>14461125</v>
      </c>
    </row>
    <row r="748" spans="1:17" x14ac:dyDescent="0.25">
      <c r="A748" s="1">
        <v>43197</v>
      </c>
      <c r="B748" s="5" t="str">
        <f>TEXT(SupplierQuality[[#This Row],[Date]],"mmm")</f>
        <v>Apr</v>
      </c>
      <c r="C748" s="5" t="str">
        <f>TEXT(SupplierQuality[[#This Row],[Date]],"yyyy")</f>
        <v>2018</v>
      </c>
      <c r="D748" s="2" t="s">
        <v>35</v>
      </c>
      <c r="E748" s="2" t="s">
        <v>36</v>
      </c>
      <c r="F748" s="2" t="s">
        <v>17</v>
      </c>
      <c r="G748">
        <v>124</v>
      </c>
      <c r="H748" s="2" t="str">
        <f>VLOOKUP(SupplierQuality[[#This Row],[MaterialID]],Table4[#All],2,0)</f>
        <v>Drives</v>
      </c>
      <c r="I748">
        <v>1</v>
      </c>
      <c r="J748" s="2" t="str">
        <f>_xlfn.XLOOKUP(SupplierQuality[[#This Row],[Defect Type ID]],Table5[ID],Table5[Defect Type],"Not found",0)</f>
        <v>No Impact</v>
      </c>
      <c r="K748">
        <v>13</v>
      </c>
      <c r="L748" s="2" t="str">
        <f>_xlfn.XLOOKUP(SupplierQuality[[#This Row],[DefectID]],Table2[ID],Table2[Defect],"Not found",0)</f>
        <v>Damaged in Transit</v>
      </c>
      <c r="M748" s="3">
        <v>393907</v>
      </c>
      <c r="N748" s="3">
        <v>4080</v>
      </c>
      <c r="O748" s="6">
        <f>SupplierQuality[[#This Row],[Total Downtime Minutes]]/60</f>
        <v>68</v>
      </c>
      <c r="P748" s="4">
        <v>605</v>
      </c>
      <c r="Q748" s="4">
        <f>SupplierQuality[[#This Row],[Total Defect Qty]]*SupplierQuality[[#This Row],[Unit Price]]</f>
        <v>238313735</v>
      </c>
    </row>
    <row r="749" spans="1:17" x14ac:dyDescent="0.25">
      <c r="A749" s="1">
        <v>43198</v>
      </c>
      <c r="B749" s="5" t="str">
        <f>TEXT(SupplierQuality[[#This Row],[Date]],"mmm")</f>
        <v>Apr</v>
      </c>
      <c r="C749" s="5" t="str">
        <f>TEXT(SupplierQuality[[#This Row],[Date]],"yyyy")</f>
        <v>2018</v>
      </c>
      <c r="D749" s="2" t="s">
        <v>340</v>
      </c>
      <c r="E749" s="2" t="s">
        <v>71</v>
      </c>
      <c r="F749" s="2" t="s">
        <v>17</v>
      </c>
      <c r="G749">
        <v>116</v>
      </c>
      <c r="H749" s="2" t="str">
        <f>VLOOKUP(SupplierQuality[[#This Row],[MaterialID]],Table4[#All],2,0)</f>
        <v>Molds</v>
      </c>
      <c r="I749">
        <v>3</v>
      </c>
      <c r="J749" s="2" t="str">
        <f>_xlfn.XLOOKUP(SupplierQuality[[#This Row],[Defect Type ID]],Table5[ID],Table5[Defect Type],"Not found",0)</f>
        <v>Impact</v>
      </c>
      <c r="K749">
        <v>77</v>
      </c>
      <c r="L749" s="2" t="str">
        <f>_xlfn.XLOOKUP(SupplierQuality[[#This Row],[DefectID]],Table2[ID],Table2[Defect],"Not found",0)</f>
        <v>No Label</v>
      </c>
      <c r="M749" s="3">
        <v>933570</v>
      </c>
      <c r="N749" s="3">
        <v>3377</v>
      </c>
      <c r="O749" s="6">
        <f>SupplierQuality[[#This Row],[Total Downtime Minutes]]/60</f>
        <v>56.283333333333331</v>
      </c>
      <c r="P749" s="4">
        <v>637</v>
      </c>
      <c r="Q749" s="4">
        <f>SupplierQuality[[#This Row],[Total Defect Qty]]*SupplierQuality[[#This Row],[Unit Price]]</f>
        <v>594684090</v>
      </c>
    </row>
    <row r="750" spans="1:17" x14ac:dyDescent="0.25">
      <c r="A750" s="1">
        <v>43198</v>
      </c>
      <c r="B750" s="5" t="str">
        <f>TEXT(SupplierQuality[[#This Row],[Date]],"mmm")</f>
        <v>Apr</v>
      </c>
      <c r="C750" s="5" t="str">
        <f>TEXT(SupplierQuality[[#This Row],[Date]],"yyyy")</f>
        <v>2018</v>
      </c>
      <c r="D750" s="2" t="s">
        <v>281</v>
      </c>
      <c r="E750" s="2" t="s">
        <v>41</v>
      </c>
      <c r="F750" s="2" t="s">
        <v>17</v>
      </c>
      <c r="G750">
        <v>115</v>
      </c>
      <c r="H750" s="2" t="str">
        <f>VLOOKUP(SupplierQuality[[#This Row],[MaterialID]],Table4[#All],2,0)</f>
        <v>Controllers</v>
      </c>
      <c r="I750">
        <v>2</v>
      </c>
      <c r="J750" s="2" t="str">
        <f>_xlfn.XLOOKUP(SupplierQuality[[#This Row],[Defect Type ID]],Table5[ID],Table5[Defect Type],"Not found",0)</f>
        <v>Rejected</v>
      </c>
      <c r="K750">
        <v>266</v>
      </c>
      <c r="L750" s="2" t="str">
        <f>_xlfn.XLOOKUP(SupplierQuality[[#This Row],[DefectID]],Table2[ID],Table2[Defect],"Not found",0)</f>
        <v>Liner Issues</v>
      </c>
      <c r="M750" s="3">
        <v>798433</v>
      </c>
      <c r="N750" s="3">
        <v>1559</v>
      </c>
      <c r="O750" s="6">
        <f>SupplierQuality[[#This Row],[Total Downtime Minutes]]/60</f>
        <v>25.983333333333334</v>
      </c>
      <c r="P750" s="4">
        <v>689</v>
      </c>
      <c r="Q750" s="4">
        <f>SupplierQuality[[#This Row],[Total Defect Qty]]*SupplierQuality[[#This Row],[Unit Price]]</f>
        <v>550120337</v>
      </c>
    </row>
    <row r="751" spans="1:17" x14ac:dyDescent="0.25">
      <c r="A751" s="1">
        <v>43198</v>
      </c>
      <c r="B751" s="5" t="str">
        <f>TEXT(SupplierQuality[[#This Row],[Date]],"mmm")</f>
        <v>Apr</v>
      </c>
      <c r="C751" s="5" t="str">
        <f>TEXT(SupplierQuality[[#This Row],[Date]],"yyyy")</f>
        <v>2018</v>
      </c>
      <c r="D751" s="2" t="s">
        <v>247</v>
      </c>
      <c r="E751" s="2" t="s">
        <v>45</v>
      </c>
      <c r="F751" s="2" t="s">
        <v>24</v>
      </c>
      <c r="G751">
        <v>120</v>
      </c>
      <c r="H751" s="2" t="str">
        <f>VLOOKUP(SupplierQuality[[#This Row],[MaterialID]],Table4[#All],2,0)</f>
        <v>Film</v>
      </c>
      <c r="I751">
        <v>3</v>
      </c>
      <c r="J751" s="2" t="str">
        <f>_xlfn.XLOOKUP(SupplierQuality[[#This Row],[Defect Type ID]],Table5[ID],Table5[Defect Type],"Not found",0)</f>
        <v>Impact</v>
      </c>
      <c r="K751">
        <v>27</v>
      </c>
      <c r="L751" s="2" t="str">
        <f>_xlfn.XLOOKUP(SupplierQuality[[#This Row],[DefectID]],Table2[ID],Table2[Defect],"Not found",0)</f>
        <v>Damaged Secondary Packaging</v>
      </c>
      <c r="M751" s="3">
        <v>712034</v>
      </c>
      <c r="N751" s="3">
        <v>259</v>
      </c>
      <c r="O751" s="6">
        <f>SupplierQuality[[#This Row],[Total Downtime Minutes]]/60</f>
        <v>4.3166666666666664</v>
      </c>
      <c r="P751" s="4">
        <v>520</v>
      </c>
      <c r="Q751" s="4">
        <f>SupplierQuality[[#This Row],[Total Defect Qty]]*SupplierQuality[[#This Row],[Unit Price]]</f>
        <v>370257680</v>
      </c>
    </row>
    <row r="752" spans="1:17" x14ac:dyDescent="0.25">
      <c r="A752" s="1">
        <v>43198</v>
      </c>
      <c r="B752" s="5" t="str">
        <f>TEXT(SupplierQuality[[#This Row],[Date]],"mmm")</f>
        <v>Apr</v>
      </c>
      <c r="C752" s="5" t="str">
        <f>TEXT(SupplierQuality[[#This Row],[Date]],"yyyy")</f>
        <v>2018</v>
      </c>
      <c r="D752" s="2" t="s">
        <v>360</v>
      </c>
      <c r="E752" s="2" t="s">
        <v>27</v>
      </c>
      <c r="F752" s="2" t="s">
        <v>17</v>
      </c>
      <c r="G752">
        <v>129</v>
      </c>
      <c r="H752" s="2" t="str">
        <f>VLOOKUP(SupplierQuality[[#This Row],[MaterialID]],Table4[#All],2,0)</f>
        <v>Mechanicals</v>
      </c>
      <c r="I752">
        <v>3</v>
      </c>
      <c r="J752" s="2" t="str">
        <f>_xlfn.XLOOKUP(SupplierQuality[[#This Row],[Defect Type ID]],Table5[ID],Table5[Defect Type],"Not found",0)</f>
        <v>Impact</v>
      </c>
      <c r="K752">
        <v>74</v>
      </c>
      <c r="L752" s="2" t="str">
        <f>_xlfn.XLOOKUP(SupplierQuality[[#This Row],[DefectID]],Table2[ID],Table2[Defect],"Not found",0)</f>
        <v>Film Not Sealing</v>
      </c>
      <c r="M752" s="3">
        <v>641040</v>
      </c>
      <c r="N752" s="3">
        <v>2968</v>
      </c>
      <c r="O752" s="6">
        <f>SupplierQuality[[#This Row],[Total Downtime Minutes]]/60</f>
        <v>49.466666666666669</v>
      </c>
      <c r="P752" s="4">
        <v>369</v>
      </c>
      <c r="Q752" s="4">
        <f>SupplierQuality[[#This Row],[Total Defect Qty]]*SupplierQuality[[#This Row],[Unit Price]]</f>
        <v>236543760</v>
      </c>
    </row>
    <row r="753" spans="1:17" x14ac:dyDescent="0.25">
      <c r="A753" s="1">
        <v>43198</v>
      </c>
      <c r="B753" s="5" t="str">
        <f>TEXT(SupplierQuality[[#This Row],[Date]],"mmm")</f>
        <v>Apr</v>
      </c>
      <c r="C753" s="5" t="str">
        <f>TEXT(SupplierQuality[[#This Row],[Date]],"yyyy")</f>
        <v>2018</v>
      </c>
      <c r="D753" s="2" t="s">
        <v>253</v>
      </c>
      <c r="E753" s="2" t="s">
        <v>13</v>
      </c>
      <c r="F753" s="2" t="s">
        <v>17</v>
      </c>
      <c r="G753">
        <v>124</v>
      </c>
      <c r="H753" s="2" t="str">
        <f>VLOOKUP(SupplierQuality[[#This Row],[MaterialID]],Table4[#All],2,0)</f>
        <v>Drives</v>
      </c>
      <c r="I753">
        <v>2</v>
      </c>
      <c r="J753" s="2" t="str">
        <f>_xlfn.XLOOKUP(SupplierQuality[[#This Row],[Defect Type ID]],Table5[ID],Table5[Defect Type],"Not found",0)</f>
        <v>Rejected</v>
      </c>
      <c r="K753">
        <v>181</v>
      </c>
      <c r="L753" s="2" t="str">
        <f>_xlfn.XLOOKUP(SupplierQuality[[#This Row],[DefectID]],Table2[ID],Table2[Defect],"Not found",0)</f>
        <v>Leaking Seals</v>
      </c>
      <c r="M753" s="3">
        <v>438630</v>
      </c>
      <c r="N753" s="3">
        <v>4476</v>
      </c>
      <c r="O753" s="6">
        <f>SupplierQuality[[#This Row],[Total Downtime Minutes]]/60</f>
        <v>74.599999999999994</v>
      </c>
      <c r="P753" s="4">
        <v>305</v>
      </c>
      <c r="Q753" s="4">
        <f>SupplierQuality[[#This Row],[Total Defect Qty]]*SupplierQuality[[#This Row],[Unit Price]]</f>
        <v>133782150</v>
      </c>
    </row>
    <row r="754" spans="1:17" x14ac:dyDescent="0.25">
      <c r="A754" s="1">
        <v>43199</v>
      </c>
      <c r="B754" s="5" t="str">
        <f>TEXT(SupplierQuality[[#This Row],[Date]],"mmm")</f>
        <v>Apr</v>
      </c>
      <c r="C754" s="5" t="str">
        <f>TEXT(SupplierQuality[[#This Row],[Date]],"yyyy")</f>
        <v>2018</v>
      </c>
      <c r="D754" s="2" t="s">
        <v>359</v>
      </c>
      <c r="E754" s="2" t="s">
        <v>34</v>
      </c>
      <c r="F754" s="2" t="s">
        <v>14</v>
      </c>
      <c r="G754">
        <v>130</v>
      </c>
      <c r="H754" s="2" t="str">
        <f>VLOOKUP(SupplierQuality[[#This Row],[MaterialID]],Table4[#All],2,0)</f>
        <v>Packaging</v>
      </c>
      <c r="I754">
        <v>3</v>
      </c>
      <c r="J754" s="2" t="str">
        <f>_xlfn.XLOOKUP(SupplierQuality[[#This Row],[Defect Type ID]],Table5[ID],Table5[Defect Type],"Not found",0)</f>
        <v>Impact</v>
      </c>
      <c r="K754">
        <v>151</v>
      </c>
      <c r="L754" s="2" t="str">
        <f>_xlfn.XLOOKUP(SupplierQuality[[#This Row],[DefectID]],Table2[ID],Table2[Defect],"Not found",0)</f>
        <v>Does Not Run</v>
      </c>
      <c r="M754" s="3">
        <v>977436</v>
      </c>
      <c r="N754" s="3">
        <v>3941</v>
      </c>
      <c r="O754" s="6">
        <f>SupplierQuality[[#This Row],[Total Downtime Minutes]]/60</f>
        <v>65.683333333333337</v>
      </c>
      <c r="P754" s="4">
        <v>520</v>
      </c>
      <c r="Q754" s="4">
        <f>SupplierQuality[[#This Row],[Total Defect Qty]]*SupplierQuality[[#This Row],[Unit Price]]</f>
        <v>508266720</v>
      </c>
    </row>
    <row r="755" spans="1:17" x14ac:dyDescent="0.25">
      <c r="A755" s="1">
        <v>43199</v>
      </c>
      <c r="B755" s="5" t="str">
        <f>TEXT(SupplierQuality[[#This Row],[Date]],"mmm")</f>
        <v>Apr</v>
      </c>
      <c r="C755" s="5" t="str">
        <f>TEXT(SupplierQuality[[#This Row],[Date]],"yyyy")</f>
        <v>2018</v>
      </c>
      <c r="D755" s="2" t="s">
        <v>96</v>
      </c>
      <c r="E755" s="2" t="s">
        <v>11</v>
      </c>
      <c r="F755" s="2" t="s">
        <v>14</v>
      </c>
      <c r="G755">
        <v>132</v>
      </c>
      <c r="H755" s="2" t="str">
        <f>VLOOKUP(SupplierQuality[[#This Row],[MaterialID]],Table4[#All],2,0)</f>
        <v>Printed Materials</v>
      </c>
      <c r="I755">
        <v>1</v>
      </c>
      <c r="J755" s="2" t="str">
        <f>_xlfn.XLOOKUP(SupplierQuality[[#This Row],[Defect Type ID]],Table5[ID],Table5[Defect Type],"Not found",0)</f>
        <v>No Impact</v>
      </c>
      <c r="K755">
        <v>111</v>
      </c>
      <c r="L755" s="2" t="str">
        <f>_xlfn.XLOOKUP(SupplierQuality[[#This Row],[DefectID]],Table2[ID],Table2[Defect],"Not found",0)</f>
        <v>Insufficient Parts</v>
      </c>
      <c r="M755" s="3">
        <v>911728</v>
      </c>
      <c r="N755" s="3">
        <v>4890</v>
      </c>
      <c r="O755" s="6">
        <f>SupplierQuality[[#This Row],[Total Downtime Minutes]]/60</f>
        <v>81.5</v>
      </c>
      <c r="P755" s="4">
        <v>293</v>
      </c>
      <c r="Q755" s="4">
        <f>SupplierQuality[[#This Row],[Total Defect Qty]]*SupplierQuality[[#This Row],[Unit Price]]</f>
        <v>267136304</v>
      </c>
    </row>
    <row r="756" spans="1:17" x14ac:dyDescent="0.25">
      <c r="A756" s="1">
        <v>43199</v>
      </c>
      <c r="B756" s="5" t="str">
        <f>TEXT(SupplierQuality[[#This Row],[Date]],"mmm")</f>
        <v>Apr</v>
      </c>
      <c r="C756" s="5" t="str">
        <f>TEXT(SupplierQuality[[#This Row],[Date]],"yyyy")</f>
        <v>2018</v>
      </c>
      <c r="D756" s="2" t="s">
        <v>140</v>
      </c>
      <c r="E756" s="2" t="s">
        <v>74</v>
      </c>
      <c r="F756" s="2" t="s">
        <v>24</v>
      </c>
      <c r="G756">
        <v>114</v>
      </c>
      <c r="H756" s="2" t="str">
        <f>VLOOKUP(SupplierQuality[[#This Row],[MaterialID]],Table4[#All],2,0)</f>
        <v>Carton</v>
      </c>
      <c r="I756">
        <v>2</v>
      </c>
      <c r="J756" s="2" t="str">
        <f>_xlfn.XLOOKUP(SupplierQuality[[#This Row],[Defect Type ID]],Table5[ID],Table5[Defect Type],"Not found",0)</f>
        <v>Rejected</v>
      </c>
      <c r="K756">
        <v>127</v>
      </c>
      <c r="L756" s="2" t="str">
        <f>_xlfn.XLOOKUP(SupplierQuality[[#This Row],[DefectID]],Table2[ID],Table2[Defect],"Not found",0)</f>
        <v>Defective Rims</v>
      </c>
      <c r="M756" s="3">
        <v>880205</v>
      </c>
      <c r="N756" s="3">
        <v>4471</v>
      </c>
      <c r="O756" s="6">
        <f>SupplierQuality[[#This Row],[Total Downtime Minutes]]/60</f>
        <v>74.516666666666666</v>
      </c>
      <c r="P756" s="4">
        <v>349</v>
      </c>
      <c r="Q756" s="4">
        <f>SupplierQuality[[#This Row],[Total Defect Qty]]*SupplierQuality[[#This Row],[Unit Price]]</f>
        <v>307191545</v>
      </c>
    </row>
    <row r="757" spans="1:17" x14ac:dyDescent="0.25">
      <c r="A757" s="1">
        <v>43199</v>
      </c>
      <c r="B757" s="5" t="str">
        <f>TEXT(SupplierQuality[[#This Row],[Date]],"mmm")</f>
        <v>Apr</v>
      </c>
      <c r="C757" s="5" t="str">
        <f>TEXT(SupplierQuality[[#This Row],[Date]],"yyyy")</f>
        <v>2018</v>
      </c>
      <c r="D757" s="2" t="s">
        <v>227</v>
      </c>
      <c r="E757" s="2" t="s">
        <v>67</v>
      </c>
      <c r="F757" s="2" t="s">
        <v>14</v>
      </c>
      <c r="G757">
        <v>130</v>
      </c>
      <c r="H757" s="2" t="str">
        <f>VLOOKUP(SupplierQuality[[#This Row],[MaterialID]],Table4[#All],2,0)</f>
        <v>Packaging</v>
      </c>
      <c r="I757">
        <v>1</v>
      </c>
      <c r="J757" s="2" t="str">
        <f>_xlfn.XLOOKUP(SupplierQuality[[#This Row],[Defect Type ID]],Table5[ID],Table5[Defect Type],"Not found",0)</f>
        <v>No Impact</v>
      </c>
      <c r="K757">
        <v>227</v>
      </c>
      <c r="L757" s="2" t="str">
        <f>_xlfn.XLOOKUP(SupplierQuality[[#This Row],[DefectID]],Table2[ID],Table2[Defect],"Not found",0)</f>
        <v>Not Balanced</v>
      </c>
      <c r="M757" s="3">
        <v>756620</v>
      </c>
      <c r="N757" s="3">
        <v>145</v>
      </c>
      <c r="O757" s="6">
        <f>SupplierQuality[[#This Row],[Total Downtime Minutes]]/60</f>
        <v>2.4166666666666665</v>
      </c>
      <c r="P757" s="4">
        <v>472</v>
      </c>
      <c r="Q757" s="4">
        <f>SupplierQuality[[#This Row],[Total Defect Qty]]*SupplierQuality[[#This Row],[Unit Price]]</f>
        <v>357124640</v>
      </c>
    </row>
    <row r="758" spans="1:17" x14ac:dyDescent="0.25">
      <c r="A758" s="1">
        <v>43199</v>
      </c>
      <c r="B758" s="5" t="str">
        <f>TEXT(SupplierQuality[[#This Row],[Date]],"mmm")</f>
        <v>Apr</v>
      </c>
      <c r="C758" s="5" t="str">
        <f>TEXT(SupplierQuality[[#This Row],[Date]],"yyyy")</f>
        <v>2018</v>
      </c>
      <c r="D758" s="2" t="s">
        <v>309</v>
      </c>
      <c r="E758" s="2" t="s">
        <v>52</v>
      </c>
      <c r="F758" s="2" t="s">
        <v>17</v>
      </c>
      <c r="G758">
        <v>114</v>
      </c>
      <c r="H758" s="2" t="str">
        <f>VLOOKUP(SupplierQuality[[#This Row],[MaterialID]],Table4[#All],2,0)</f>
        <v>Carton</v>
      </c>
      <c r="I758">
        <v>3</v>
      </c>
      <c r="J758" s="2" t="str">
        <f>_xlfn.XLOOKUP(SupplierQuality[[#This Row],[Defect Type ID]],Table5[ID],Table5[Defect Type],"Not found",0)</f>
        <v>Impact</v>
      </c>
      <c r="K758">
        <v>127</v>
      </c>
      <c r="L758" s="2" t="str">
        <f>_xlfn.XLOOKUP(SupplierQuality[[#This Row],[DefectID]],Table2[ID],Table2[Defect],"Not found",0)</f>
        <v>Defective Rims</v>
      </c>
      <c r="M758" s="3">
        <v>746645</v>
      </c>
      <c r="N758" s="3">
        <v>2328</v>
      </c>
      <c r="O758" s="6">
        <f>SupplierQuality[[#This Row],[Total Downtime Minutes]]/60</f>
        <v>38.799999999999997</v>
      </c>
      <c r="P758" s="4">
        <v>414</v>
      </c>
      <c r="Q758" s="4">
        <f>SupplierQuality[[#This Row],[Total Defect Qty]]*SupplierQuality[[#This Row],[Unit Price]]</f>
        <v>309111030</v>
      </c>
    </row>
    <row r="759" spans="1:17" x14ac:dyDescent="0.25">
      <c r="A759" s="1">
        <v>43199</v>
      </c>
      <c r="B759" s="5" t="str">
        <f>TEXT(SupplierQuality[[#This Row],[Date]],"mmm")</f>
        <v>Apr</v>
      </c>
      <c r="C759" s="5" t="str">
        <f>TEXT(SupplierQuality[[#This Row],[Date]],"yyyy")</f>
        <v>2018</v>
      </c>
      <c r="D759" s="2" t="s">
        <v>257</v>
      </c>
      <c r="E759" s="2" t="s">
        <v>38</v>
      </c>
      <c r="F759" s="2" t="s">
        <v>17</v>
      </c>
      <c r="G759">
        <v>123</v>
      </c>
      <c r="H759" s="2" t="str">
        <f>VLOOKUP(SupplierQuality[[#This Row],[MaterialID]],Table4[#All],2,0)</f>
        <v>Pump</v>
      </c>
      <c r="I759">
        <v>1</v>
      </c>
      <c r="J759" s="2" t="str">
        <f>_xlfn.XLOOKUP(SupplierQuality[[#This Row],[Defect Type ID]],Table5[ID],Table5[Defect Type],"Not found",0)</f>
        <v>No Impact</v>
      </c>
      <c r="K759">
        <v>96</v>
      </c>
      <c r="L759" s="2" t="str">
        <f>_xlfn.XLOOKUP(SupplierQuality[[#This Row],[DefectID]],Table2[ID],Table2[Defect],"Not found",0)</f>
        <v>Film Not Intact</v>
      </c>
      <c r="M759" s="3">
        <v>612148</v>
      </c>
      <c r="N759" s="3">
        <v>3553</v>
      </c>
      <c r="O759" s="6">
        <f>SupplierQuality[[#This Row],[Total Downtime Minutes]]/60</f>
        <v>59.216666666666669</v>
      </c>
      <c r="P759" s="4">
        <v>425</v>
      </c>
      <c r="Q759" s="4">
        <f>SupplierQuality[[#This Row],[Total Defect Qty]]*SupplierQuality[[#This Row],[Unit Price]]</f>
        <v>260162900</v>
      </c>
    </row>
    <row r="760" spans="1:17" x14ac:dyDescent="0.25">
      <c r="A760" s="1">
        <v>43199</v>
      </c>
      <c r="B760" s="5" t="str">
        <f>TEXT(SupplierQuality[[#This Row],[Date]],"mmm")</f>
        <v>Apr</v>
      </c>
      <c r="C760" s="5" t="str">
        <f>TEXT(SupplierQuality[[#This Row],[Date]],"yyyy")</f>
        <v>2018</v>
      </c>
      <c r="D760" s="2" t="s">
        <v>165</v>
      </c>
      <c r="E760" s="2" t="s">
        <v>13</v>
      </c>
      <c r="F760" s="2" t="s">
        <v>17</v>
      </c>
      <c r="G760">
        <v>123</v>
      </c>
      <c r="H760" s="2" t="str">
        <f>VLOOKUP(SupplierQuality[[#This Row],[MaterialID]],Table4[#All],2,0)</f>
        <v>Pump</v>
      </c>
      <c r="I760">
        <v>3</v>
      </c>
      <c r="J760" s="2" t="str">
        <f>_xlfn.XLOOKUP(SupplierQuality[[#This Row],[Defect Type ID]],Table5[ID],Table5[Defect Type],"Not found",0)</f>
        <v>Impact</v>
      </c>
      <c r="K760">
        <v>240</v>
      </c>
      <c r="L760" s="2" t="str">
        <f>_xlfn.XLOOKUP(SupplierQuality[[#This Row],[DefectID]],Table2[ID],Table2[Defect],"Not found",0)</f>
        <v>Spring damanged</v>
      </c>
      <c r="M760" s="3">
        <v>585337</v>
      </c>
      <c r="N760" s="3">
        <v>1362</v>
      </c>
      <c r="O760" s="6">
        <f>SupplierQuality[[#This Row],[Total Downtime Minutes]]/60</f>
        <v>22.7</v>
      </c>
      <c r="P760" s="4">
        <v>465</v>
      </c>
      <c r="Q760" s="4">
        <f>SupplierQuality[[#This Row],[Total Defect Qty]]*SupplierQuality[[#This Row],[Unit Price]]</f>
        <v>272181705</v>
      </c>
    </row>
    <row r="761" spans="1:17" x14ac:dyDescent="0.25">
      <c r="A761" s="1">
        <v>43199</v>
      </c>
      <c r="B761" s="5" t="str">
        <f>TEXT(SupplierQuality[[#This Row],[Date]],"mmm")</f>
        <v>Apr</v>
      </c>
      <c r="C761" s="5" t="str">
        <f>TEXT(SupplierQuality[[#This Row],[Date]],"yyyy")</f>
        <v>2018</v>
      </c>
      <c r="D761" s="2" t="s">
        <v>142</v>
      </c>
      <c r="E761" s="2" t="s">
        <v>52</v>
      </c>
      <c r="F761" s="2" t="s">
        <v>24</v>
      </c>
      <c r="G761">
        <v>122</v>
      </c>
      <c r="H761" s="2" t="str">
        <f>VLOOKUP(SupplierQuality[[#This Row],[MaterialID]],Table4[#All],2,0)</f>
        <v>Electrolytes</v>
      </c>
      <c r="I761">
        <v>2</v>
      </c>
      <c r="J761" s="2" t="str">
        <f>_xlfn.XLOOKUP(SupplierQuality[[#This Row],[Defect Type ID]],Table5[ID],Table5[Defect Type],"Not found",0)</f>
        <v>Rejected</v>
      </c>
      <c r="K761">
        <v>69</v>
      </c>
      <c r="L761" s="2" t="str">
        <f>_xlfn.XLOOKUP(SupplierQuality[[#This Row],[DefectID]],Table2[ID],Table2[Defect],"Not found",0)</f>
        <v>Wrong Makeup</v>
      </c>
      <c r="M761" s="3">
        <v>559544</v>
      </c>
      <c r="N761" s="3">
        <v>1852</v>
      </c>
      <c r="O761" s="6">
        <f>SupplierQuality[[#This Row],[Total Downtime Minutes]]/60</f>
        <v>30.866666666666667</v>
      </c>
      <c r="P761" s="4">
        <v>501</v>
      </c>
      <c r="Q761" s="4">
        <f>SupplierQuality[[#This Row],[Total Defect Qty]]*SupplierQuality[[#This Row],[Unit Price]]</f>
        <v>280331544</v>
      </c>
    </row>
    <row r="762" spans="1:17" x14ac:dyDescent="0.25">
      <c r="A762" s="1">
        <v>43199</v>
      </c>
      <c r="B762" s="5" t="str">
        <f>TEXT(SupplierQuality[[#This Row],[Date]],"mmm")</f>
        <v>Apr</v>
      </c>
      <c r="C762" s="5" t="str">
        <f>TEXT(SupplierQuality[[#This Row],[Date]],"yyyy")</f>
        <v>2018</v>
      </c>
      <c r="D762" s="2" t="s">
        <v>306</v>
      </c>
      <c r="E762" s="2" t="s">
        <v>21</v>
      </c>
      <c r="F762" s="2" t="s">
        <v>17</v>
      </c>
      <c r="G762">
        <v>119</v>
      </c>
      <c r="H762" s="2" t="str">
        <f>VLOOKUP(SupplierQuality[[#This Row],[MaterialID]],Table4[#All],2,0)</f>
        <v>Batteries</v>
      </c>
      <c r="I762">
        <v>3</v>
      </c>
      <c r="J762" s="2" t="str">
        <f>_xlfn.XLOOKUP(SupplierQuality[[#This Row],[Defect Type ID]],Table5[ID],Table5[Defect Type],"Not found",0)</f>
        <v>Impact</v>
      </c>
      <c r="K762">
        <v>110</v>
      </c>
      <c r="L762" s="2" t="str">
        <f>_xlfn.XLOOKUP(SupplierQuality[[#This Row],[DefectID]],Table2[ID],Table2[Defect],"Not found",0)</f>
        <v>Missing Codes</v>
      </c>
      <c r="M762" s="3">
        <v>478008</v>
      </c>
      <c r="N762" s="3">
        <v>2499</v>
      </c>
      <c r="O762" s="6">
        <f>SupplierQuality[[#This Row],[Total Downtime Minutes]]/60</f>
        <v>41.65</v>
      </c>
      <c r="P762" s="4">
        <v>621</v>
      </c>
      <c r="Q762" s="4">
        <f>SupplierQuality[[#This Row],[Total Defect Qty]]*SupplierQuality[[#This Row],[Unit Price]]</f>
        <v>296842968</v>
      </c>
    </row>
    <row r="763" spans="1:17" x14ac:dyDescent="0.25">
      <c r="A763" s="1">
        <v>43199</v>
      </c>
      <c r="B763" s="5" t="str">
        <f>TEXT(SupplierQuality[[#This Row],[Date]],"mmm")</f>
        <v>Apr</v>
      </c>
      <c r="C763" s="5" t="str">
        <f>TEXT(SupplierQuality[[#This Row],[Date]],"yyyy")</f>
        <v>2018</v>
      </c>
      <c r="D763" s="2" t="s">
        <v>167</v>
      </c>
      <c r="E763" s="2" t="s">
        <v>19</v>
      </c>
      <c r="F763" s="2" t="s">
        <v>17</v>
      </c>
      <c r="G763">
        <v>118</v>
      </c>
      <c r="H763" s="2" t="str">
        <f>VLOOKUP(SupplierQuality[[#This Row],[MaterialID]],Table4[#All],2,0)</f>
        <v>Corrugate</v>
      </c>
      <c r="I763">
        <v>1</v>
      </c>
      <c r="J763" s="2" t="str">
        <f>_xlfn.XLOOKUP(SupplierQuality[[#This Row],[Defect Type ID]],Table5[ID],Table5[Defect Type],"Not found",0)</f>
        <v>No Impact</v>
      </c>
      <c r="K763">
        <v>37</v>
      </c>
      <c r="L763" s="2" t="str">
        <f>_xlfn.XLOOKUP(SupplierQuality[[#This Row],[DefectID]],Table2[ID],Table2[Defect],"Not found",0)</f>
        <v>Foreign Material</v>
      </c>
      <c r="M763" s="3">
        <v>438445</v>
      </c>
      <c r="N763" s="3">
        <v>1396</v>
      </c>
      <c r="O763" s="6">
        <f>SupplierQuality[[#This Row],[Total Downtime Minutes]]/60</f>
        <v>23.266666666666666</v>
      </c>
      <c r="P763" s="4">
        <v>629</v>
      </c>
      <c r="Q763" s="4">
        <f>SupplierQuality[[#This Row],[Total Defect Qty]]*SupplierQuality[[#This Row],[Unit Price]]</f>
        <v>275781905</v>
      </c>
    </row>
    <row r="764" spans="1:17" x14ac:dyDescent="0.25">
      <c r="A764" s="1">
        <v>43199</v>
      </c>
      <c r="B764" s="5" t="str">
        <f>TEXT(SupplierQuality[[#This Row],[Date]],"mmm")</f>
        <v>Apr</v>
      </c>
      <c r="C764" s="5" t="str">
        <f>TEXT(SupplierQuality[[#This Row],[Date]],"yyyy")</f>
        <v>2018</v>
      </c>
      <c r="D764" s="2" t="s">
        <v>145</v>
      </c>
      <c r="E764" s="2" t="s">
        <v>107</v>
      </c>
      <c r="F764" s="2" t="s">
        <v>17</v>
      </c>
      <c r="G764">
        <v>124</v>
      </c>
      <c r="H764" s="2" t="str">
        <f>VLOOKUP(SupplierQuality[[#This Row],[MaterialID]],Table4[#All],2,0)</f>
        <v>Drives</v>
      </c>
      <c r="I764">
        <v>2</v>
      </c>
      <c r="J764" s="2" t="str">
        <f>_xlfn.XLOOKUP(SupplierQuality[[#This Row],[Defect Type ID]],Table5[ID],Table5[Defect Type],"Not found",0)</f>
        <v>Rejected</v>
      </c>
      <c r="K764">
        <v>65</v>
      </c>
      <c r="L764" s="2" t="str">
        <f>_xlfn.XLOOKUP(SupplierQuality[[#This Row],[DefectID]],Table2[ID],Table2[Defect],"Not found",0)</f>
        <v>Slitting Erorrs</v>
      </c>
      <c r="M764" s="3">
        <v>380111</v>
      </c>
      <c r="N764" s="3">
        <v>3502</v>
      </c>
      <c r="O764" s="6">
        <f>SupplierQuality[[#This Row],[Total Downtime Minutes]]/60</f>
        <v>58.366666666666667</v>
      </c>
      <c r="P764" s="4">
        <v>614</v>
      </c>
      <c r="Q764" s="4">
        <f>SupplierQuality[[#This Row],[Total Defect Qty]]*SupplierQuality[[#This Row],[Unit Price]]</f>
        <v>233388154</v>
      </c>
    </row>
    <row r="765" spans="1:17" x14ac:dyDescent="0.25">
      <c r="A765" s="1">
        <v>43199</v>
      </c>
      <c r="B765" s="5" t="str">
        <f>TEXT(SupplierQuality[[#This Row],[Date]],"mmm")</f>
        <v>Apr</v>
      </c>
      <c r="C765" s="5" t="str">
        <f>TEXT(SupplierQuality[[#This Row],[Date]],"yyyy")</f>
        <v>2018</v>
      </c>
      <c r="D765" s="2" t="s">
        <v>93</v>
      </c>
      <c r="E765" s="2" t="s">
        <v>52</v>
      </c>
      <c r="F765" s="2" t="s">
        <v>17</v>
      </c>
      <c r="G765">
        <v>130</v>
      </c>
      <c r="H765" s="2" t="str">
        <f>VLOOKUP(SupplierQuality[[#This Row],[MaterialID]],Table4[#All],2,0)</f>
        <v>Packaging</v>
      </c>
      <c r="I765">
        <v>3</v>
      </c>
      <c r="J765" s="2" t="str">
        <f>_xlfn.XLOOKUP(SupplierQuality[[#This Row],[Defect Type ID]],Table5[ID],Table5[Defect Type],"Not found",0)</f>
        <v>Impact</v>
      </c>
      <c r="K765">
        <v>213</v>
      </c>
      <c r="L765" s="2" t="str">
        <f>_xlfn.XLOOKUP(SupplierQuality[[#This Row],[DefectID]],Table2[ID],Table2[Defect],"Not found",0)</f>
        <v>Broken Valve Seal</v>
      </c>
      <c r="M765" s="3">
        <v>364345</v>
      </c>
      <c r="N765" s="3">
        <v>2049</v>
      </c>
      <c r="O765" s="6">
        <f>SupplierQuality[[#This Row],[Total Downtime Minutes]]/60</f>
        <v>34.15</v>
      </c>
      <c r="P765" s="4">
        <v>603</v>
      </c>
      <c r="Q765" s="4">
        <f>SupplierQuality[[#This Row],[Total Defect Qty]]*SupplierQuality[[#This Row],[Unit Price]]</f>
        <v>219700035</v>
      </c>
    </row>
    <row r="766" spans="1:17" x14ac:dyDescent="0.25">
      <c r="A766" s="1">
        <v>43199</v>
      </c>
      <c r="B766" s="5" t="str">
        <f>TEXT(SupplierQuality[[#This Row],[Date]],"mmm")</f>
        <v>Apr</v>
      </c>
      <c r="C766" s="5" t="str">
        <f>TEXT(SupplierQuality[[#This Row],[Date]],"yyyy")</f>
        <v>2018</v>
      </c>
      <c r="D766" s="2" t="s">
        <v>273</v>
      </c>
      <c r="E766" s="2" t="s">
        <v>32</v>
      </c>
      <c r="F766" s="2" t="s">
        <v>14</v>
      </c>
      <c r="G766">
        <v>131</v>
      </c>
      <c r="H766" s="2" t="str">
        <f>VLOOKUP(SupplierQuality[[#This Row],[MaterialID]],Table4[#All],2,0)</f>
        <v>Valves</v>
      </c>
      <c r="I766">
        <v>1</v>
      </c>
      <c r="J766" s="2" t="str">
        <f>_xlfn.XLOOKUP(SupplierQuality[[#This Row],[Defect Type ID]],Table5[ID],Table5[Defect Type],"Not found",0)</f>
        <v>No Impact</v>
      </c>
      <c r="K766">
        <v>54</v>
      </c>
      <c r="L766" s="2" t="str">
        <f>_xlfn.XLOOKUP(SupplierQuality[[#This Row],[DefectID]],Table2[ID],Table2[Defect],"Not found",0)</f>
        <v>Sealed Together Internally</v>
      </c>
      <c r="M766" s="3">
        <v>361334</v>
      </c>
      <c r="N766" s="3">
        <v>2359</v>
      </c>
      <c r="O766" s="6">
        <f>SupplierQuality[[#This Row],[Total Downtime Minutes]]/60</f>
        <v>39.31666666666667</v>
      </c>
      <c r="P766" s="4">
        <v>285</v>
      </c>
      <c r="Q766" s="4">
        <f>SupplierQuality[[#This Row],[Total Defect Qty]]*SupplierQuality[[#This Row],[Unit Price]]</f>
        <v>102980190</v>
      </c>
    </row>
    <row r="767" spans="1:17" x14ac:dyDescent="0.25">
      <c r="A767" s="1">
        <v>43199</v>
      </c>
      <c r="B767" s="5" t="str">
        <f>TEXT(SupplierQuality[[#This Row],[Date]],"mmm")</f>
        <v>Apr</v>
      </c>
      <c r="C767" s="5" t="str">
        <f>TEXT(SupplierQuality[[#This Row],[Date]],"yyyy")</f>
        <v>2018</v>
      </c>
      <c r="D767" s="2" t="s">
        <v>94</v>
      </c>
      <c r="E767" s="2" t="s">
        <v>67</v>
      </c>
      <c r="F767" s="2" t="s">
        <v>17</v>
      </c>
      <c r="G767">
        <v>124</v>
      </c>
      <c r="H767" s="2" t="str">
        <f>VLOOKUP(SupplierQuality[[#This Row],[MaterialID]],Table4[#All],2,0)</f>
        <v>Drives</v>
      </c>
      <c r="I767">
        <v>2</v>
      </c>
      <c r="J767" s="2" t="str">
        <f>_xlfn.XLOOKUP(SupplierQuality[[#This Row],[Defect Type ID]],Table5[ID],Table5[Defect Type],"Not found",0)</f>
        <v>Rejected</v>
      </c>
      <c r="K767">
        <v>131</v>
      </c>
      <c r="L767" s="2" t="str">
        <f>_xlfn.XLOOKUP(SupplierQuality[[#This Row],[DefectID]],Table2[ID],Table2[Defect],"Not found",0)</f>
        <v>Out of Specification</v>
      </c>
      <c r="M767" s="3">
        <v>351093</v>
      </c>
      <c r="N767" s="3">
        <v>1894</v>
      </c>
      <c r="O767" s="6">
        <f>SupplierQuality[[#This Row],[Total Downtime Minutes]]/60</f>
        <v>31.566666666666666</v>
      </c>
      <c r="P767" s="4">
        <v>696</v>
      </c>
      <c r="Q767" s="4">
        <f>SupplierQuality[[#This Row],[Total Defect Qty]]*SupplierQuality[[#This Row],[Unit Price]]</f>
        <v>244360728</v>
      </c>
    </row>
    <row r="768" spans="1:17" x14ac:dyDescent="0.25">
      <c r="A768" s="1">
        <v>43199</v>
      </c>
      <c r="B768" s="5" t="str">
        <f>TEXT(SupplierQuality[[#This Row],[Date]],"mmm")</f>
        <v>Apr</v>
      </c>
      <c r="C768" s="5" t="str">
        <f>TEXT(SupplierQuality[[#This Row],[Date]],"yyyy")</f>
        <v>2018</v>
      </c>
      <c r="D768" s="2" t="s">
        <v>217</v>
      </c>
      <c r="E768" s="2" t="s">
        <v>52</v>
      </c>
      <c r="F768" s="2" t="s">
        <v>691</v>
      </c>
      <c r="G768">
        <v>119</v>
      </c>
      <c r="H768" s="2" t="str">
        <f>VLOOKUP(SupplierQuality[[#This Row],[MaterialID]],Table4[#All],2,0)</f>
        <v>Batteries</v>
      </c>
      <c r="I768">
        <v>3</v>
      </c>
      <c r="J768" s="2" t="str">
        <f>_xlfn.XLOOKUP(SupplierQuality[[#This Row],[Defect Type ID]],Table5[ID],Table5[Defect Type],"Not found",0)</f>
        <v>Impact</v>
      </c>
      <c r="K768">
        <v>212</v>
      </c>
      <c r="L768" s="2" t="str">
        <f>_xlfn.XLOOKUP(SupplierQuality[[#This Row],[DefectID]],Table2[ID],Table2[Defect],"Not found",0)</f>
        <v>Burnt</v>
      </c>
      <c r="M768" s="3">
        <v>319841</v>
      </c>
      <c r="N768" s="3">
        <v>1812</v>
      </c>
      <c r="O768" s="6">
        <f>SupplierQuality[[#This Row],[Total Downtime Minutes]]/60</f>
        <v>30.2</v>
      </c>
      <c r="P768" s="4">
        <v>498</v>
      </c>
      <c r="Q768" s="4">
        <f>SupplierQuality[[#This Row],[Total Defect Qty]]*SupplierQuality[[#This Row],[Unit Price]]</f>
        <v>159280818</v>
      </c>
    </row>
    <row r="769" spans="1:17" x14ac:dyDescent="0.25">
      <c r="A769" s="1">
        <v>43199</v>
      </c>
      <c r="B769" s="5" t="str">
        <f>TEXT(SupplierQuality[[#This Row],[Date]],"mmm")</f>
        <v>Apr</v>
      </c>
      <c r="C769" s="5" t="str">
        <f>TEXT(SupplierQuality[[#This Row],[Date]],"yyyy")</f>
        <v>2018</v>
      </c>
      <c r="D769" s="2" t="s">
        <v>215</v>
      </c>
      <c r="E769" s="2" t="s">
        <v>64</v>
      </c>
      <c r="F769" s="2" t="s">
        <v>14</v>
      </c>
      <c r="G769">
        <v>125</v>
      </c>
      <c r="H769" s="2" t="str">
        <f>VLOOKUP(SupplierQuality[[#This Row],[MaterialID]],Table4[#All],2,0)</f>
        <v>Hardware</v>
      </c>
      <c r="I769">
        <v>2</v>
      </c>
      <c r="J769" s="2" t="str">
        <f>_xlfn.XLOOKUP(SupplierQuality[[#This Row],[Defect Type ID]],Table5[ID],Table5[Defect Type],"Not found",0)</f>
        <v>Rejected</v>
      </c>
      <c r="K769">
        <v>130</v>
      </c>
      <c r="L769" s="2" t="str">
        <f>_xlfn.XLOOKUP(SupplierQuality[[#This Row],[DefectID]],Table2[ID],Table2[Defect],"Not found",0)</f>
        <v>No Close</v>
      </c>
      <c r="M769" s="3">
        <v>306930</v>
      </c>
      <c r="N769" s="3">
        <v>4918</v>
      </c>
      <c r="O769" s="6">
        <f>SupplierQuality[[#This Row],[Total Downtime Minutes]]/60</f>
        <v>81.966666666666669</v>
      </c>
      <c r="P769" s="4">
        <v>448</v>
      </c>
      <c r="Q769" s="4">
        <f>SupplierQuality[[#This Row],[Total Defect Qty]]*SupplierQuality[[#This Row],[Unit Price]]</f>
        <v>137504640</v>
      </c>
    </row>
    <row r="770" spans="1:17" x14ac:dyDescent="0.25">
      <c r="A770" s="1">
        <v>43199</v>
      </c>
      <c r="B770" s="5" t="str">
        <f>TEXT(SupplierQuality[[#This Row],[Date]],"mmm")</f>
        <v>Apr</v>
      </c>
      <c r="C770" s="5" t="str">
        <f>TEXT(SupplierQuality[[#This Row],[Date]],"yyyy")</f>
        <v>2018</v>
      </c>
      <c r="D770" s="2" t="s">
        <v>56</v>
      </c>
      <c r="E770" s="2" t="s">
        <v>104</v>
      </c>
      <c r="F770" s="2" t="s">
        <v>24</v>
      </c>
      <c r="G770">
        <v>119</v>
      </c>
      <c r="H770" s="2" t="str">
        <f>VLOOKUP(SupplierQuality[[#This Row],[MaterialID]],Table4[#All],2,0)</f>
        <v>Batteries</v>
      </c>
      <c r="I770">
        <v>2</v>
      </c>
      <c r="J770" s="2" t="str">
        <f>_xlfn.XLOOKUP(SupplierQuality[[#This Row],[Defect Type ID]],Table5[ID],Table5[Defect Type],"Not found",0)</f>
        <v>Rejected</v>
      </c>
      <c r="K770">
        <v>232</v>
      </c>
      <c r="L770" s="2" t="str">
        <f>_xlfn.XLOOKUP(SupplierQuality[[#This Row],[DefectID]],Table2[ID],Table2[Defect],"Not found",0)</f>
        <v>Wrong Coloring</v>
      </c>
      <c r="M770" s="3">
        <v>305807</v>
      </c>
      <c r="N770" s="3">
        <v>422</v>
      </c>
      <c r="O770" s="6">
        <f>SupplierQuality[[#This Row],[Total Downtime Minutes]]/60</f>
        <v>7.0333333333333332</v>
      </c>
      <c r="P770" s="4">
        <v>281</v>
      </c>
      <c r="Q770" s="4">
        <f>SupplierQuality[[#This Row],[Total Defect Qty]]*SupplierQuality[[#This Row],[Unit Price]]</f>
        <v>85931767</v>
      </c>
    </row>
    <row r="771" spans="1:17" x14ac:dyDescent="0.25">
      <c r="A771" s="1">
        <v>43199</v>
      </c>
      <c r="B771" s="5" t="str">
        <f>TEXT(SupplierQuality[[#This Row],[Date]],"mmm")</f>
        <v>Apr</v>
      </c>
      <c r="C771" s="5" t="str">
        <f>TEXT(SupplierQuality[[#This Row],[Date]],"yyyy")</f>
        <v>2018</v>
      </c>
      <c r="D771" s="2" t="s">
        <v>131</v>
      </c>
      <c r="E771" s="2" t="s">
        <v>119</v>
      </c>
      <c r="F771" s="2" t="s">
        <v>17</v>
      </c>
      <c r="G771">
        <v>116</v>
      </c>
      <c r="H771" s="2" t="str">
        <f>VLOOKUP(SupplierQuality[[#This Row],[MaterialID]],Table4[#All],2,0)</f>
        <v>Molds</v>
      </c>
      <c r="I771">
        <v>2</v>
      </c>
      <c r="J771" s="2" t="str">
        <f>_xlfn.XLOOKUP(SupplierQuality[[#This Row],[Defect Type ID]],Table5[ID],Table5[Defect Type],"Not found",0)</f>
        <v>Rejected</v>
      </c>
      <c r="K771">
        <v>199</v>
      </c>
      <c r="L771" s="2" t="str">
        <f>_xlfn.XLOOKUP(SupplierQuality[[#This Row],[DefectID]],Table2[ID],Table2[Defect],"Not found",0)</f>
        <v>Bad Welding</v>
      </c>
      <c r="M771" s="3">
        <v>256970</v>
      </c>
      <c r="N771" s="3">
        <v>2814</v>
      </c>
      <c r="O771" s="6">
        <f>SupplierQuality[[#This Row],[Total Downtime Minutes]]/60</f>
        <v>46.9</v>
      </c>
      <c r="P771" s="4">
        <v>544</v>
      </c>
      <c r="Q771" s="4">
        <f>SupplierQuality[[#This Row],[Total Defect Qty]]*SupplierQuality[[#This Row],[Unit Price]]</f>
        <v>139791680</v>
      </c>
    </row>
    <row r="772" spans="1:17" x14ac:dyDescent="0.25">
      <c r="A772" s="1">
        <v>43199</v>
      </c>
      <c r="B772" s="5" t="str">
        <f>TEXT(SupplierQuality[[#This Row],[Date]],"mmm")</f>
        <v>Apr</v>
      </c>
      <c r="C772" s="5" t="str">
        <f>TEXT(SupplierQuality[[#This Row],[Date]],"yyyy")</f>
        <v>2018</v>
      </c>
      <c r="D772" s="2" t="s">
        <v>184</v>
      </c>
      <c r="E772" s="2" t="s">
        <v>52</v>
      </c>
      <c r="F772" s="2" t="s">
        <v>24</v>
      </c>
      <c r="G772">
        <v>124</v>
      </c>
      <c r="H772" s="2" t="str">
        <f>VLOOKUP(SupplierQuality[[#This Row],[MaterialID]],Table4[#All],2,0)</f>
        <v>Drives</v>
      </c>
      <c r="I772">
        <v>3</v>
      </c>
      <c r="J772" s="2" t="str">
        <f>_xlfn.XLOOKUP(SupplierQuality[[#This Row],[Defect Type ID]],Table5[ID],Table5[Defect Type],"Not found",0)</f>
        <v>Impact</v>
      </c>
      <c r="K772">
        <v>207</v>
      </c>
      <c r="L772" s="2" t="str">
        <f>_xlfn.XLOOKUP(SupplierQuality[[#This Row],[DefectID]],Table2[ID],Table2[Defect],"Not found",0)</f>
        <v>Wrong Cut</v>
      </c>
      <c r="M772" s="3">
        <v>69965</v>
      </c>
      <c r="N772" s="3">
        <v>835</v>
      </c>
      <c r="O772" s="6">
        <f>SupplierQuality[[#This Row],[Total Downtime Minutes]]/60</f>
        <v>13.916666666666666</v>
      </c>
      <c r="P772" s="4">
        <v>692</v>
      </c>
      <c r="Q772" s="4">
        <f>SupplierQuality[[#This Row],[Total Defect Qty]]*SupplierQuality[[#This Row],[Unit Price]]</f>
        <v>48415780</v>
      </c>
    </row>
    <row r="773" spans="1:17" x14ac:dyDescent="0.25">
      <c r="A773" s="1">
        <v>43199</v>
      </c>
      <c r="B773" s="5" t="str">
        <f>TEXT(SupplierQuality[[#This Row],[Date]],"mmm")</f>
        <v>Apr</v>
      </c>
      <c r="C773" s="5" t="str">
        <f>TEXT(SupplierQuality[[#This Row],[Date]],"yyyy")</f>
        <v>2018</v>
      </c>
      <c r="D773" s="2" t="s">
        <v>65</v>
      </c>
      <c r="E773" s="2" t="s">
        <v>49</v>
      </c>
      <c r="F773" s="2" t="s">
        <v>24</v>
      </c>
      <c r="G773">
        <v>119</v>
      </c>
      <c r="H773" s="2" t="str">
        <f>VLOOKUP(SupplierQuality[[#This Row],[MaterialID]],Table4[#All],2,0)</f>
        <v>Batteries</v>
      </c>
      <c r="I773">
        <v>3</v>
      </c>
      <c r="J773" s="2" t="str">
        <f>_xlfn.XLOOKUP(SupplierQuality[[#This Row],[Defect Type ID]],Table5[ID],Table5[Defect Type],"Not found",0)</f>
        <v>Impact</v>
      </c>
      <c r="K773">
        <v>30</v>
      </c>
      <c r="L773" s="2" t="str">
        <f>_xlfn.XLOOKUP(SupplierQuality[[#This Row],[DefectID]],Table2[ID],Table2[Defect],"Not found",0)</f>
        <v>Too Stiff</v>
      </c>
      <c r="M773" s="3">
        <v>25205</v>
      </c>
      <c r="N773" s="3">
        <v>1252</v>
      </c>
      <c r="O773" s="6">
        <f>SupplierQuality[[#This Row],[Total Downtime Minutes]]/60</f>
        <v>20.866666666666667</v>
      </c>
      <c r="P773" s="4">
        <v>378</v>
      </c>
      <c r="Q773" s="4">
        <f>SupplierQuality[[#This Row],[Total Defect Qty]]*SupplierQuality[[#This Row],[Unit Price]]</f>
        <v>9527490</v>
      </c>
    </row>
    <row r="774" spans="1:17" x14ac:dyDescent="0.25">
      <c r="A774" s="1">
        <v>43200</v>
      </c>
      <c r="B774" s="5" t="str">
        <f>TEXT(SupplierQuality[[#This Row],[Date]],"mmm")</f>
        <v>Apr</v>
      </c>
      <c r="C774" s="5" t="str">
        <f>TEXT(SupplierQuality[[#This Row],[Date]],"yyyy")</f>
        <v>2018</v>
      </c>
      <c r="D774" s="2" t="s">
        <v>73</v>
      </c>
      <c r="E774" s="2" t="s">
        <v>74</v>
      </c>
      <c r="F774" s="2" t="s">
        <v>75</v>
      </c>
      <c r="G774">
        <v>125</v>
      </c>
      <c r="H774" s="2" t="str">
        <f>VLOOKUP(SupplierQuality[[#This Row],[MaterialID]],Table4[#All],2,0)</f>
        <v>Hardware</v>
      </c>
      <c r="I774">
        <v>3</v>
      </c>
      <c r="J774" s="2" t="str">
        <f>_xlfn.XLOOKUP(SupplierQuality[[#This Row],[Defect Type ID]],Table5[ID],Table5[Defect Type],"Not found",0)</f>
        <v>Impact</v>
      </c>
      <c r="K774">
        <v>36</v>
      </c>
      <c r="L774" s="2" t="str">
        <f>_xlfn.XLOOKUP(SupplierQuality[[#This Row],[DefectID]],Table2[ID],Table2[Defect],"Not found",0)</f>
        <v>Scrap attached</v>
      </c>
      <c r="M774" s="3">
        <v>539926</v>
      </c>
      <c r="N774" s="3">
        <v>2362</v>
      </c>
      <c r="O774" s="6">
        <f>SupplierQuality[[#This Row],[Total Downtime Minutes]]/60</f>
        <v>39.366666666666667</v>
      </c>
      <c r="P774" s="4">
        <v>518</v>
      </c>
      <c r="Q774" s="4">
        <f>SupplierQuality[[#This Row],[Total Defect Qty]]*SupplierQuality[[#This Row],[Unit Price]]</f>
        <v>279681668</v>
      </c>
    </row>
    <row r="775" spans="1:17" x14ac:dyDescent="0.25">
      <c r="A775" s="1">
        <v>43200</v>
      </c>
      <c r="B775" s="5" t="str">
        <f>TEXT(SupplierQuality[[#This Row],[Date]],"mmm")</f>
        <v>Apr</v>
      </c>
      <c r="C775" s="5" t="str">
        <f>TEXT(SupplierQuality[[#This Row],[Date]],"yyyy")</f>
        <v>2018</v>
      </c>
      <c r="D775" s="2" t="s">
        <v>126</v>
      </c>
      <c r="E775" s="2" t="s">
        <v>104</v>
      </c>
      <c r="F775" s="2" t="s">
        <v>42</v>
      </c>
      <c r="G775">
        <v>129</v>
      </c>
      <c r="H775" s="2" t="str">
        <f>VLOOKUP(SupplierQuality[[#This Row],[MaterialID]],Table4[#All],2,0)</f>
        <v>Mechanicals</v>
      </c>
      <c r="I775">
        <v>3</v>
      </c>
      <c r="J775" s="2" t="str">
        <f>_xlfn.XLOOKUP(SupplierQuality[[#This Row],[Defect Type ID]],Table5[ID],Table5[Defect Type],"Not found",0)</f>
        <v>Impact</v>
      </c>
      <c r="K775">
        <v>64</v>
      </c>
      <c r="L775" s="2" t="str">
        <f>_xlfn.XLOOKUP(SupplierQuality[[#This Row],[DefectID]],Table2[ID],Table2[Defect],"Not found",0)</f>
        <v>Cut Box</v>
      </c>
      <c r="M775" s="3">
        <v>433966</v>
      </c>
      <c r="N775" s="3">
        <v>2699</v>
      </c>
      <c r="O775" s="6">
        <f>SupplierQuality[[#This Row],[Total Downtime Minutes]]/60</f>
        <v>44.983333333333334</v>
      </c>
      <c r="P775" s="4">
        <v>411</v>
      </c>
      <c r="Q775" s="4">
        <f>SupplierQuality[[#This Row],[Total Defect Qty]]*SupplierQuality[[#This Row],[Unit Price]]</f>
        <v>178360026</v>
      </c>
    </row>
    <row r="776" spans="1:17" x14ac:dyDescent="0.25">
      <c r="A776" s="1">
        <v>43200</v>
      </c>
      <c r="B776" s="5" t="str">
        <f>TEXT(SupplierQuality[[#This Row],[Date]],"mmm")</f>
        <v>Apr</v>
      </c>
      <c r="C776" s="5" t="str">
        <f>TEXT(SupplierQuality[[#This Row],[Date]],"yyyy")</f>
        <v>2018</v>
      </c>
      <c r="D776" s="2" t="s">
        <v>323</v>
      </c>
      <c r="E776" s="2" t="s">
        <v>98</v>
      </c>
      <c r="F776" s="2" t="s">
        <v>14</v>
      </c>
      <c r="G776">
        <v>114</v>
      </c>
      <c r="H776" s="2" t="str">
        <f>VLOOKUP(SupplierQuality[[#This Row],[MaterialID]],Table4[#All],2,0)</f>
        <v>Carton</v>
      </c>
      <c r="I776">
        <v>1</v>
      </c>
      <c r="J776" s="2" t="str">
        <f>_xlfn.XLOOKUP(SupplierQuality[[#This Row],[Defect Type ID]],Table5[ID],Table5[Defect Type],"Not found",0)</f>
        <v>No Impact</v>
      </c>
      <c r="K776">
        <v>241</v>
      </c>
      <c r="L776" s="2" t="str">
        <f>_xlfn.XLOOKUP(SupplierQuality[[#This Row],[DefectID]],Table2[ID],Table2[Defect],"Not found",0)</f>
        <v>Water Damage</v>
      </c>
      <c r="M776" s="3">
        <v>12668</v>
      </c>
      <c r="N776" s="3">
        <v>3497</v>
      </c>
      <c r="O776" s="6">
        <f>SupplierQuality[[#This Row],[Total Downtime Minutes]]/60</f>
        <v>58.283333333333331</v>
      </c>
      <c r="P776" s="4">
        <v>358</v>
      </c>
      <c r="Q776" s="4">
        <f>SupplierQuality[[#This Row],[Total Defect Qty]]*SupplierQuality[[#This Row],[Unit Price]]</f>
        <v>4535144</v>
      </c>
    </row>
    <row r="777" spans="1:17" x14ac:dyDescent="0.25">
      <c r="A777" s="1">
        <v>43201</v>
      </c>
      <c r="B777" s="5" t="str">
        <f>TEXT(SupplierQuality[[#This Row],[Date]],"mmm")</f>
        <v>Apr</v>
      </c>
      <c r="C777" s="5" t="str">
        <f>TEXT(SupplierQuality[[#This Row],[Date]],"yyyy")</f>
        <v>2018</v>
      </c>
      <c r="D777" s="2" t="s">
        <v>134</v>
      </c>
      <c r="E777" s="2" t="s">
        <v>11</v>
      </c>
      <c r="F777" s="2" t="s">
        <v>24</v>
      </c>
      <c r="G777">
        <v>125</v>
      </c>
      <c r="H777" s="2" t="str">
        <f>VLOOKUP(SupplierQuality[[#This Row],[MaterialID]],Table4[#All],2,0)</f>
        <v>Hardware</v>
      </c>
      <c r="I777">
        <v>1</v>
      </c>
      <c r="J777" s="2" t="str">
        <f>_xlfn.XLOOKUP(SupplierQuality[[#This Row],[Defect Type ID]],Table5[ID],Table5[Defect Type],"Not found",0)</f>
        <v>No Impact</v>
      </c>
      <c r="K777">
        <v>6</v>
      </c>
      <c r="L777" s="2" t="str">
        <f>_xlfn.XLOOKUP(SupplierQuality[[#This Row],[DefectID]],Table2[ID],Table2[Defect],"Not found",0)</f>
        <v>Wrong Ink</v>
      </c>
      <c r="M777" s="3">
        <v>901207</v>
      </c>
      <c r="N777" s="3">
        <v>2024</v>
      </c>
      <c r="O777" s="6">
        <f>SupplierQuality[[#This Row],[Total Downtime Minutes]]/60</f>
        <v>33.733333333333334</v>
      </c>
      <c r="P777" s="4">
        <v>606</v>
      </c>
      <c r="Q777" s="4">
        <f>SupplierQuality[[#This Row],[Total Defect Qty]]*SupplierQuality[[#This Row],[Unit Price]]</f>
        <v>546131442</v>
      </c>
    </row>
    <row r="778" spans="1:17" x14ac:dyDescent="0.25">
      <c r="A778" s="1">
        <v>43201</v>
      </c>
      <c r="B778" s="5" t="str">
        <f>TEXT(SupplierQuality[[#This Row],[Date]],"mmm")</f>
        <v>Apr</v>
      </c>
      <c r="C778" s="5" t="str">
        <f>TEXT(SupplierQuality[[#This Row],[Date]],"yyyy")</f>
        <v>2018</v>
      </c>
      <c r="D778" s="2" t="s">
        <v>195</v>
      </c>
      <c r="E778" s="2" t="s">
        <v>49</v>
      </c>
      <c r="F778" s="2" t="s">
        <v>14</v>
      </c>
      <c r="G778">
        <v>128</v>
      </c>
      <c r="H778" s="2" t="str">
        <f>VLOOKUP(SupplierQuality[[#This Row],[MaterialID]],Table4[#All],2,0)</f>
        <v>Tape</v>
      </c>
      <c r="I778">
        <v>1</v>
      </c>
      <c r="J778" s="2" t="str">
        <f>_xlfn.XLOOKUP(SupplierQuality[[#This Row],[Defect Type ID]],Table5[ID],Table5[Defect Type],"Not found",0)</f>
        <v>No Impact</v>
      </c>
      <c r="K778">
        <v>87</v>
      </c>
      <c r="L778" s="2" t="str">
        <f>_xlfn.XLOOKUP(SupplierQuality[[#This Row],[DefectID]],Table2[ID],Table2[Defect],"Not found",0)</f>
        <v>Wrong Registration</v>
      </c>
      <c r="M778" s="3">
        <v>858111</v>
      </c>
      <c r="N778" s="3">
        <v>3145</v>
      </c>
      <c r="O778" s="6">
        <f>SupplierQuality[[#This Row],[Total Downtime Minutes]]/60</f>
        <v>52.416666666666664</v>
      </c>
      <c r="P778" s="4">
        <v>578</v>
      </c>
      <c r="Q778" s="4">
        <f>SupplierQuality[[#This Row],[Total Defect Qty]]*SupplierQuality[[#This Row],[Unit Price]]</f>
        <v>495988158</v>
      </c>
    </row>
    <row r="779" spans="1:17" x14ac:dyDescent="0.25">
      <c r="A779" s="1">
        <v>43201</v>
      </c>
      <c r="B779" s="5" t="str">
        <f>TEXT(SupplierQuality[[#This Row],[Date]],"mmm")</f>
        <v>Apr</v>
      </c>
      <c r="C779" s="5" t="str">
        <f>TEXT(SupplierQuality[[#This Row],[Date]],"yyyy")</f>
        <v>2018</v>
      </c>
      <c r="D779" s="2" t="s">
        <v>29</v>
      </c>
      <c r="E779" s="2" t="s">
        <v>58</v>
      </c>
      <c r="F779" s="2" t="s">
        <v>24</v>
      </c>
      <c r="G779">
        <v>113</v>
      </c>
      <c r="H779" s="2" t="str">
        <f>VLOOKUP(SupplierQuality[[#This Row],[MaterialID]],Table4[#All],2,0)</f>
        <v>Raw Materials</v>
      </c>
      <c r="I779">
        <v>3</v>
      </c>
      <c r="J779" s="2" t="str">
        <f>_xlfn.XLOOKUP(SupplierQuality[[#This Row],[Defect Type ID]],Table5[ID],Table5[Defect Type],"Not found",0)</f>
        <v>Impact</v>
      </c>
      <c r="K779">
        <v>140</v>
      </c>
      <c r="L779" s="2" t="str">
        <f>_xlfn.XLOOKUP(SupplierQuality[[#This Row],[DefectID]],Table2[ID],Table2[Defect],"Not found",0)</f>
        <v>No Liner</v>
      </c>
      <c r="M779" s="3">
        <v>711769</v>
      </c>
      <c r="N779" s="3">
        <v>3452</v>
      </c>
      <c r="O779" s="6">
        <f>SupplierQuality[[#This Row],[Total Downtime Minutes]]/60</f>
        <v>57.533333333333331</v>
      </c>
      <c r="P779" s="4">
        <v>623</v>
      </c>
      <c r="Q779" s="4">
        <f>SupplierQuality[[#This Row],[Total Defect Qty]]*SupplierQuality[[#This Row],[Unit Price]]</f>
        <v>443432087</v>
      </c>
    </row>
    <row r="780" spans="1:17" x14ac:dyDescent="0.25">
      <c r="A780" s="1">
        <v>43201</v>
      </c>
      <c r="B780" s="5" t="str">
        <f>TEXT(SupplierQuality[[#This Row],[Date]],"mmm")</f>
        <v>Apr</v>
      </c>
      <c r="C780" s="5" t="str">
        <f>TEXT(SupplierQuality[[#This Row],[Date]],"yyyy")</f>
        <v>2018</v>
      </c>
      <c r="D780" s="2" t="s">
        <v>190</v>
      </c>
      <c r="E780" s="2" t="s">
        <v>34</v>
      </c>
      <c r="F780" s="2" t="s">
        <v>75</v>
      </c>
      <c r="G780">
        <v>131</v>
      </c>
      <c r="H780" s="2" t="str">
        <f>VLOOKUP(SupplierQuality[[#This Row],[MaterialID]],Table4[#All],2,0)</f>
        <v>Valves</v>
      </c>
      <c r="I780">
        <v>1</v>
      </c>
      <c r="J780" s="2" t="str">
        <f>_xlfn.XLOOKUP(SupplierQuality[[#This Row],[Defect Type ID]],Table5[ID],Table5[Defect Type],"Not found",0)</f>
        <v>No Impact</v>
      </c>
      <c r="K780">
        <v>168</v>
      </c>
      <c r="L780" s="2" t="str">
        <f>_xlfn.XLOOKUP(SupplierQuality[[#This Row],[DefectID]],Table2[ID],Table2[Defect],"Not found",0)</f>
        <v>Top Too Small</v>
      </c>
      <c r="M780" s="3">
        <v>603471</v>
      </c>
      <c r="N780" s="3">
        <v>647</v>
      </c>
      <c r="O780" s="6">
        <f>SupplierQuality[[#This Row],[Total Downtime Minutes]]/60</f>
        <v>10.783333333333333</v>
      </c>
      <c r="P780" s="4">
        <v>384</v>
      </c>
      <c r="Q780" s="4">
        <f>SupplierQuality[[#This Row],[Total Defect Qty]]*SupplierQuality[[#This Row],[Unit Price]]</f>
        <v>231732864</v>
      </c>
    </row>
    <row r="781" spans="1:17" x14ac:dyDescent="0.25">
      <c r="A781" s="1">
        <v>43201</v>
      </c>
      <c r="B781" s="5" t="str">
        <f>TEXT(SupplierQuality[[#This Row],[Date]],"mmm")</f>
        <v>Apr</v>
      </c>
      <c r="C781" s="5" t="str">
        <f>TEXT(SupplierQuality[[#This Row],[Date]],"yyyy")</f>
        <v>2018</v>
      </c>
      <c r="D781" s="2" t="s">
        <v>177</v>
      </c>
      <c r="E781" s="2" t="s">
        <v>21</v>
      </c>
      <c r="F781" s="2" t="s">
        <v>24</v>
      </c>
      <c r="G781">
        <v>117</v>
      </c>
      <c r="H781" s="2" t="str">
        <f>VLOOKUP(SupplierQuality[[#This Row],[MaterialID]],Table4[#All],2,0)</f>
        <v>Labels</v>
      </c>
      <c r="I781">
        <v>3</v>
      </c>
      <c r="J781" s="2" t="str">
        <f>_xlfn.XLOOKUP(SupplierQuality[[#This Row],[Defect Type ID]],Table5[ID],Table5[Defect Type],"Not found",0)</f>
        <v>Impact</v>
      </c>
      <c r="K781">
        <v>234</v>
      </c>
      <c r="L781" s="2" t="str">
        <f>_xlfn.XLOOKUP(SupplierQuality[[#This Row],[DefectID]],Table2[ID],Table2[Defect],"Not found",0)</f>
        <v>Packaging Issues</v>
      </c>
      <c r="M781" s="3">
        <v>598085</v>
      </c>
      <c r="N781" s="3">
        <v>3202</v>
      </c>
      <c r="O781" s="6">
        <f>SupplierQuality[[#This Row],[Total Downtime Minutes]]/60</f>
        <v>53.366666666666667</v>
      </c>
      <c r="P781" s="4">
        <v>404</v>
      </c>
      <c r="Q781" s="4">
        <f>SupplierQuality[[#This Row],[Total Defect Qty]]*SupplierQuality[[#This Row],[Unit Price]]</f>
        <v>241626340</v>
      </c>
    </row>
    <row r="782" spans="1:17" x14ac:dyDescent="0.25">
      <c r="A782" s="1">
        <v>43201</v>
      </c>
      <c r="B782" s="5" t="str">
        <f>TEXT(SupplierQuality[[#This Row],[Date]],"mmm")</f>
        <v>Apr</v>
      </c>
      <c r="C782" s="5" t="str">
        <f>TEXT(SupplierQuality[[#This Row],[Date]],"yyyy")</f>
        <v>2018</v>
      </c>
      <c r="D782" s="2" t="s">
        <v>178</v>
      </c>
      <c r="E782" s="2" t="s">
        <v>36</v>
      </c>
      <c r="F782" s="2" t="s">
        <v>17</v>
      </c>
      <c r="G782">
        <v>113</v>
      </c>
      <c r="H782" s="2" t="str">
        <f>VLOOKUP(SupplierQuality[[#This Row],[MaterialID]],Table4[#All],2,0)</f>
        <v>Raw Materials</v>
      </c>
      <c r="I782">
        <v>2</v>
      </c>
      <c r="J782" s="2" t="str">
        <f>_xlfn.XLOOKUP(SupplierQuality[[#This Row],[Defect Type ID]],Table5[ID],Table5[Defect Type],"Not found",0)</f>
        <v>Rejected</v>
      </c>
      <c r="K782">
        <v>268</v>
      </c>
      <c r="L782" s="2" t="str">
        <f>_xlfn.XLOOKUP(SupplierQuality[[#This Row],[DefectID]],Table2[ID],Table2[Defect],"Not found",0)</f>
        <v>Sides Bad</v>
      </c>
      <c r="M782" s="3">
        <v>557190</v>
      </c>
      <c r="N782" s="3">
        <v>984</v>
      </c>
      <c r="O782" s="6">
        <f>SupplierQuality[[#This Row],[Total Downtime Minutes]]/60</f>
        <v>16.399999999999999</v>
      </c>
      <c r="P782" s="4">
        <v>614</v>
      </c>
      <c r="Q782" s="4">
        <f>SupplierQuality[[#This Row],[Total Defect Qty]]*SupplierQuality[[#This Row],[Unit Price]]</f>
        <v>342114660</v>
      </c>
    </row>
    <row r="783" spans="1:17" x14ac:dyDescent="0.25">
      <c r="A783" s="1">
        <v>43201</v>
      </c>
      <c r="B783" s="5" t="str">
        <f>TEXT(SupplierQuality[[#This Row],[Date]],"mmm")</f>
        <v>Apr</v>
      </c>
      <c r="C783" s="5" t="str">
        <f>TEXT(SupplierQuality[[#This Row],[Date]],"yyyy")</f>
        <v>2018</v>
      </c>
      <c r="D783" s="2" t="s">
        <v>126</v>
      </c>
      <c r="E783" s="2" t="s">
        <v>67</v>
      </c>
      <c r="F783" s="2" t="s">
        <v>24</v>
      </c>
      <c r="G783">
        <v>126</v>
      </c>
      <c r="H783" s="2" t="str">
        <f>VLOOKUP(SupplierQuality[[#This Row],[MaterialID]],Table4[#All],2,0)</f>
        <v>Motors</v>
      </c>
      <c r="I783">
        <v>3</v>
      </c>
      <c r="J783" s="2" t="str">
        <f>_xlfn.XLOOKUP(SupplierQuality[[#This Row],[Defect Type ID]],Table5[ID],Table5[Defect Type],"Not found",0)</f>
        <v>Impact</v>
      </c>
      <c r="K783">
        <v>223</v>
      </c>
      <c r="L783" s="2" t="str">
        <f>_xlfn.XLOOKUP(SupplierQuality[[#This Row],[DefectID]],Table2[ID],Table2[Defect],"Not found",0)</f>
        <v>No Varnish</v>
      </c>
      <c r="M783" s="3">
        <v>516192</v>
      </c>
      <c r="N783" s="3">
        <v>346</v>
      </c>
      <c r="O783" s="6">
        <f>SupplierQuality[[#This Row],[Total Downtime Minutes]]/60</f>
        <v>5.7666666666666666</v>
      </c>
      <c r="P783" s="4">
        <v>363</v>
      </c>
      <c r="Q783" s="4">
        <f>SupplierQuality[[#This Row],[Total Defect Qty]]*SupplierQuality[[#This Row],[Unit Price]]</f>
        <v>187377696</v>
      </c>
    </row>
    <row r="784" spans="1:17" x14ac:dyDescent="0.25">
      <c r="A784" s="1">
        <v>43201</v>
      </c>
      <c r="B784" s="5" t="str">
        <f>TEXT(SupplierQuality[[#This Row],[Date]],"mmm")</f>
        <v>Apr</v>
      </c>
      <c r="C784" s="5" t="str">
        <f>TEXT(SupplierQuality[[#This Row],[Date]],"yyyy")</f>
        <v>2018</v>
      </c>
      <c r="D784" s="2" t="s">
        <v>66</v>
      </c>
      <c r="E784" s="2" t="s">
        <v>45</v>
      </c>
      <c r="F784" s="2" t="s">
        <v>24</v>
      </c>
      <c r="G784">
        <v>116</v>
      </c>
      <c r="H784" s="2" t="str">
        <f>VLOOKUP(SupplierQuality[[#This Row],[MaterialID]],Table4[#All],2,0)</f>
        <v>Molds</v>
      </c>
      <c r="I784">
        <v>2</v>
      </c>
      <c r="J784" s="2" t="str">
        <f>_xlfn.XLOOKUP(SupplierQuality[[#This Row],[Defect Type ID]],Table5[ID],Table5[Defect Type],"Not found",0)</f>
        <v>Rejected</v>
      </c>
      <c r="K784">
        <v>93</v>
      </c>
      <c r="L784" s="2" t="str">
        <f>_xlfn.XLOOKUP(SupplierQuality[[#This Row],[DefectID]],Table2[ID],Table2[Defect],"Not found",0)</f>
        <v>Bowed/Warped</v>
      </c>
      <c r="M784" s="3">
        <v>416519</v>
      </c>
      <c r="N784" s="3">
        <v>1301</v>
      </c>
      <c r="O784" s="6">
        <f>SupplierQuality[[#This Row],[Total Downtime Minutes]]/60</f>
        <v>21.683333333333334</v>
      </c>
      <c r="P784" s="4">
        <v>546</v>
      </c>
      <c r="Q784" s="4">
        <f>SupplierQuality[[#This Row],[Total Defect Qty]]*SupplierQuality[[#This Row],[Unit Price]]</f>
        <v>227419374</v>
      </c>
    </row>
    <row r="785" spans="1:17" x14ac:dyDescent="0.25">
      <c r="A785" s="1">
        <v>43201</v>
      </c>
      <c r="B785" s="5" t="str">
        <f>TEXT(SupplierQuality[[#This Row],[Date]],"mmm")</f>
        <v>Apr</v>
      </c>
      <c r="C785" s="5" t="str">
        <f>TEXT(SupplierQuality[[#This Row],[Date]],"yyyy")</f>
        <v>2018</v>
      </c>
      <c r="D785" s="2" t="s">
        <v>185</v>
      </c>
      <c r="E785" s="2" t="s">
        <v>55</v>
      </c>
      <c r="F785" s="2" t="s">
        <v>17</v>
      </c>
      <c r="G785">
        <v>133</v>
      </c>
      <c r="H785" s="2" t="str">
        <f>VLOOKUP(SupplierQuality[[#This Row],[MaterialID]],Table4[#All],2,0)</f>
        <v>Wires</v>
      </c>
      <c r="I785">
        <v>3</v>
      </c>
      <c r="J785" s="2" t="str">
        <f>_xlfn.XLOOKUP(SupplierQuality[[#This Row],[Defect Type ID]],Table5[ID],Table5[Defect Type],"Not found",0)</f>
        <v>Impact</v>
      </c>
      <c r="K785">
        <v>6</v>
      </c>
      <c r="L785" s="2" t="str">
        <f>_xlfn.XLOOKUP(SupplierQuality[[#This Row],[DefectID]],Table2[ID],Table2[Defect],"Not found",0)</f>
        <v>Wrong Ink</v>
      </c>
      <c r="M785" s="3">
        <v>303075</v>
      </c>
      <c r="N785" s="3">
        <v>1922</v>
      </c>
      <c r="O785" s="6">
        <f>SupplierQuality[[#This Row],[Total Downtime Minutes]]/60</f>
        <v>32.033333333333331</v>
      </c>
      <c r="P785" s="4">
        <v>662</v>
      </c>
      <c r="Q785" s="4">
        <f>SupplierQuality[[#This Row],[Total Defect Qty]]*SupplierQuality[[#This Row],[Unit Price]]</f>
        <v>200635650</v>
      </c>
    </row>
    <row r="786" spans="1:17" x14ac:dyDescent="0.25">
      <c r="A786" s="1">
        <v>43201</v>
      </c>
      <c r="B786" s="5" t="str">
        <f>TEXT(SupplierQuality[[#This Row],[Date]],"mmm")</f>
        <v>Apr</v>
      </c>
      <c r="C786" s="5" t="str">
        <f>TEXT(SupplierQuality[[#This Row],[Date]],"yyyy")</f>
        <v>2018</v>
      </c>
      <c r="D786" s="2" t="s">
        <v>170</v>
      </c>
      <c r="E786" s="2" t="s">
        <v>107</v>
      </c>
      <c r="F786" s="2" t="s">
        <v>24</v>
      </c>
      <c r="G786">
        <v>118</v>
      </c>
      <c r="H786" s="2" t="str">
        <f>VLOOKUP(SupplierQuality[[#This Row],[MaterialID]],Table4[#All],2,0)</f>
        <v>Corrugate</v>
      </c>
      <c r="I786">
        <v>1</v>
      </c>
      <c r="J786" s="2" t="str">
        <f>_xlfn.XLOOKUP(SupplierQuality[[#This Row],[Defect Type ID]],Table5[ID],Table5[Defect Type],"Not found",0)</f>
        <v>No Impact</v>
      </c>
      <c r="K786">
        <v>103</v>
      </c>
      <c r="L786" s="2" t="str">
        <f>_xlfn.XLOOKUP(SupplierQuality[[#This Row],[DefectID]],Table2[ID],Table2[Defect],"Not found",0)</f>
        <v>No Fill</v>
      </c>
      <c r="M786" s="3">
        <v>293283</v>
      </c>
      <c r="N786" s="3">
        <v>1579</v>
      </c>
      <c r="O786" s="6">
        <f>SupplierQuality[[#This Row],[Total Downtime Minutes]]/60</f>
        <v>26.316666666666666</v>
      </c>
      <c r="P786" s="4">
        <v>690</v>
      </c>
      <c r="Q786" s="4">
        <f>SupplierQuality[[#This Row],[Total Defect Qty]]*SupplierQuality[[#This Row],[Unit Price]]</f>
        <v>202365270</v>
      </c>
    </row>
    <row r="787" spans="1:17" x14ac:dyDescent="0.25">
      <c r="A787" s="1">
        <v>43201</v>
      </c>
      <c r="B787" s="5" t="str">
        <f>TEXT(SupplierQuality[[#This Row],[Date]],"mmm")</f>
        <v>Apr</v>
      </c>
      <c r="C787" s="5" t="str">
        <f>TEXT(SupplierQuality[[#This Row],[Date]],"yyyy")</f>
        <v>2018</v>
      </c>
      <c r="D787" s="2" t="s">
        <v>191</v>
      </c>
      <c r="E787" s="2" t="s">
        <v>13</v>
      </c>
      <c r="F787" s="2" t="s">
        <v>691</v>
      </c>
      <c r="G787">
        <v>123</v>
      </c>
      <c r="H787" s="2" t="str">
        <f>VLOOKUP(SupplierQuality[[#This Row],[MaterialID]],Table4[#All],2,0)</f>
        <v>Pump</v>
      </c>
      <c r="I787">
        <v>2</v>
      </c>
      <c r="J787" s="2" t="str">
        <f>_xlfn.XLOOKUP(SupplierQuality[[#This Row],[Defect Type ID]],Table5[ID],Table5[Defect Type],"Not found",0)</f>
        <v>Rejected</v>
      </c>
      <c r="K787">
        <v>46</v>
      </c>
      <c r="L787" s="2" t="str">
        <f>_xlfn.XLOOKUP(SupplierQuality[[#This Row],[DefectID]],Table2[ID],Table2[Defect],"Not found",0)</f>
        <v>Narrow Tops</v>
      </c>
      <c r="M787" s="3">
        <v>277270</v>
      </c>
      <c r="N787" s="3">
        <v>2223</v>
      </c>
      <c r="O787" s="6">
        <f>SupplierQuality[[#This Row],[Total Downtime Minutes]]/60</f>
        <v>37.049999999999997</v>
      </c>
      <c r="P787" s="4">
        <v>382</v>
      </c>
      <c r="Q787" s="4">
        <f>SupplierQuality[[#This Row],[Total Defect Qty]]*SupplierQuality[[#This Row],[Unit Price]]</f>
        <v>105917140</v>
      </c>
    </row>
    <row r="788" spans="1:17" x14ac:dyDescent="0.25">
      <c r="A788" s="1">
        <v>43201</v>
      </c>
      <c r="B788" s="5" t="str">
        <f>TEXT(SupplierQuality[[#This Row],[Date]],"mmm")</f>
        <v>Apr</v>
      </c>
      <c r="C788" s="5" t="str">
        <f>TEXT(SupplierQuality[[#This Row],[Date]],"yyyy")</f>
        <v>2018</v>
      </c>
      <c r="D788" s="2" t="s">
        <v>29</v>
      </c>
      <c r="E788" s="2" t="s">
        <v>11</v>
      </c>
      <c r="F788" s="2" t="s">
        <v>14</v>
      </c>
      <c r="G788">
        <v>131</v>
      </c>
      <c r="H788" s="2" t="str">
        <f>VLOOKUP(SupplierQuality[[#This Row],[MaterialID]],Table4[#All],2,0)</f>
        <v>Valves</v>
      </c>
      <c r="I788">
        <v>1</v>
      </c>
      <c r="J788" s="2" t="str">
        <f>_xlfn.XLOOKUP(SupplierQuality[[#This Row],[Defect Type ID]],Table5[ID],Table5[Defect Type],"Not found",0)</f>
        <v>No Impact</v>
      </c>
      <c r="K788">
        <v>202</v>
      </c>
      <c r="L788" s="2" t="str">
        <f>_xlfn.XLOOKUP(SupplierQuality[[#This Row],[DefectID]],Table2[ID],Table2[Defect],"Not found",0)</f>
        <v>Wrong Surface</v>
      </c>
      <c r="M788" s="3">
        <v>224038</v>
      </c>
      <c r="N788" s="3">
        <v>2935</v>
      </c>
      <c r="O788" s="6">
        <f>SupplierQuality[[#This Row],[Total Downtime Minutes]]/60</f>
        <v>48.916666666666664</v>
      </c>
      <c r="P788" s="4">
        <v>511</v>
      </c>
      <c r="Q788" s="4">
        <f>SupplierQuality[[#This Row],[Total Defect Qty]]*SupplierQuality[[#This Row],[Unit Price]]</f>
        <v>114483418</v>
      </c>
    </row>
    <row r="789" spans="1:17" x14ac:dyDescent="0.25">
      <c r="A789" s="1">
        <v>43201</v>
      </c>
      <c r="B789" s="5" t="str">
        <f>TEXT(SupplierQuality[[#This Row],[Date]],"mmm")</f>
        <v>Apr</v>
      </c>
      <c r="C789" s="5" t="str">
        <f>TEXT(SupplierQuality[[#This Row],[Date]],"yyyy")</f>
        <v>2018</v>
      </c>
      <c r="D789" s="2" t="s">
        <v>94</v>
      </c>
      <c r="E789" s="2" t="s">
        <v>47</v>
      </c>
      <c r="F789" s="2" t="s">
        <v>24</v>
      </c>
      <c r="G789">
        <v>115</v>
      </c>
      <c r="H789" s="2" t="str">
        <f>VLOOKUP(SupplierQuality[[#This Row],[MaterialID]],Table4[#All],2,0)</f>
        <v>Controllers</v>
      </c>
      <c r="I789">
        <v>2</v>
      </c>
      <c r="J789" s="2" t="str">
        <f>_xlfn.XLOOKUP(SupplierQuality[[#This Row],[Defect Type ID]],Table5[ID],Table5[Defect Type],"Not found",0)</f>
        <v>Rejected</v>
      </c>
      <c r="K789">
        <v>84</v>
      </c>
      <c r="L789" s="2" t="str">
        <f>_xlfn.XLOOKUP(SupplierQuality[[#This Row],[DefectID]],Table2[ID],Table2[Defect],"Not found",0)</f>
        <v>Weak Walls</v>
      </c>
      <c r="M789" s="3">
        <v>142383</v>
      </c>
      <c r="N789" s="3">
        <v>676</v>
      </c>
      <c r="O789" s="6">
        <f>SupplierQuality[[#This Row],[Total Downtime Minutes]]/60</f>
        <v>11.266666666666667</v>
      </c>
      <c r="P789" s="4">
        <v>649</v>
      </c>
      <c r="Q789" s="4">
        <f>SupplierQuality[[#This Row],[Total Defect Qty]]*SupplierQuality[[#This Row],[Unit Price]]</f>
        <v>92406567</v>
      </c>
    </row>
    <row r="790" spans="1:17" x14ac:dyDescent="0.25">
      <c r="A790" s="1">
        <v>43201</v>
      </c>
      <c r="B790" s="5" t="str">
        <f>TEXT(SupplierQuality[[#This Row],[Date]],"mmm")</f>
        <v>Apr</v>
      </c>
      <c r="C790" s="5" t="str">
        <f>TEXT(SupplierQuality[[#This Row],[Date]],"yyyy")</f>
        <v>2018</v>
      </c>
      <c r="D790" s="2" t="s">
        <v>272</v>
      </c>
      <c r="E790" s="2" t="s">
        <v>13</v>
      </c>
      <c r="F790" s="2" t="s">
        <v>24</v>
      </c>
      <c r="G790">
        <v>128</v>
      </c>
      <c r="H790" s="2" t="str">
        <f>VLOOKUP(SupplierQuality[[#This Row],[MaterialID]],Table4[#All],2,0)</f>
        <v>Tape</v>
      </c>
      <c r="I790">
        <v>3</v>
      </c>
      <c r="J790" s="2" t="str">
        <f>_xlfn.XLOOKUP(SupplierQuality[[#This Row],[Defect Type ID]],Table5[ID],Table5[Defect Type],"Not found",0)</f>
        <v>Impact</v>
      </c>
      <c r="K790">
        <v>155</v>
      </c>
      <c r="L790" s="2" t="str">
        <f>_xlfn.XLOOKUP(SupplierQuality[[#This Row],[DefectID]],Table2[ID],Table2[Defect],"Not found",0)</f>
        <v>Wrong Specification</v>
      </c>
      <c r="M790" s="3">
        <v>130954</v>
      </c>
      <c r="N790" s="3">
        <v>4291</v>
      </c>
      <c r="O790" s="6">
        <f>SupplierQuality[[#This Row],[Total Downtime Minutes]]/60</f>
        <v>71.516666666666666</v>
      </c>
      <c r="P790" s="4">
        <v>617</v>
      </c>
      <c r="Q790" s="4">
        <f>SupplierQuality[[#This Row],[Total Defect Qty]]*SupplierQuality[[#This Row],[Unit Price]]</f>
        <v>80798618</v>
      </c>
    </row>
    <row r="791" spans="1:17" x14ac:dyDescent="0.25">
      <c r="A791" s="1">
        <v>43202</v>
      </c>
      <c r="B791" s="5" t="str">
        <f>TEXT(SupplierQuality[[#This Row],[Date]],"mmm")</f>
        <v>Apr</v>
      </c>
      <c r="C791" s="5" t="str">
        <f>TEXT(SupplierQuality[[#This Row],[Date]],"yyyy")</f>
        <v>2018</v>
      </c>
      <c r="D791" s="2" t="s">
        <v>347</v>
      </c>
      <c r="E791" s="2" t="s">
        <v>60</v>
      </c>
      <c r="F791" s="2" t="s">
        <v>17</v>
      </c>
      <c r="G791">
        <v>121</v>
      </c>
      <c r="H791" s="2" t="str">
        <f>VLOOKUP(SupplierQuality[[#This Row],[MaterialID]],Table4[#All],2,0)</f>
        <v>Composites</v>
      </c>
      <c r="I791">
        <v>2</v>
      </c>
      <c r="J791" s="2" t="str">
        <f>_xlfn.XLOOKUP(SupplierQuality[[#This Row],[Defect Type ID]],Table5[ID],Table5[Defect Type],"Not found",0)</f>
        <v>Rejected</v>
      </c>
      <c r="K791">
        <v>140</v>
      </c>
      <c r="L791" s="2" t="str">
        <f>_xlfn.XLOOKUP(SupplierQuality[[#This Row],[DefectID]],Table2[ID],Table2[Defect],"Not found",0)</f>
        <v>No Liner</v>
      </c>
      <c r="M791" s="3">
        <v>817765</v>
      </c>
      <c r="N791" s="3">
        <v>3770</v>
      </c>
      <c r="O791" s="6">
        <f>SupplierQuality[[#This Row],[Total Downtime Minutes]]/60</f>
        <v>62.833333333333336</v>
      </c>
      <c r="P791" s="4">
        <v>405</v>
      </c>
      <c r="Q791" s="4">
        <f>SupplierQuality[[#This Row],[Total Defect Qty]]*SupplierQuality[[#This Row],[Unit Price]]</f>
        <v>331194825</v>
      </c>
    </row>
    <row r="792" spans="1:17" x14ac:dyDescent="0.25">
      <c r="A792" s="1">
        <v>43202</v>
      </c>
      <c r="B792" s="5" t="str">
        <f>TEXT(SupplierQuality[[#This Row],[Date]],"mmm")</f>
        <v>Apr</v>
      </c>
      <c r="C792" s="5" t="str">
        <f>TEXT(SupplierQuality[[#This Row],[Date]],"yyyy")</f>
        <v>2018</v>
      </c>
      <c r="D792" s="2" t="s">
        <v>59</v>
      </c>
      <c r="E792" s="2" t="s">
        <v>74</v>
      </c>
      <c r="F792" s="2" t="s">
        <v>14</v>
      </c>
      <c r="G792">
        <v>113</v>
      </c>
      <c r="H792" s="2" t="str">
        <f>VLOOKUP(SupplierQuality[[#This Row],[MaterialID]],Table4[#All],2,0)</f>
        <v>Raw Materials</v>
      </c>
      <c r="I792">
        <v>1</v>
      </c>
      <c r="J792" s="2" t="str">
        <f>_xlfn.XLOOKUP(SupplierQuality[[#This Row],[Defect Type ID]],Table5[ID],Table5[Defect Type],"Not found",0)</f>
        <v>No Impact</v>
      </c>
      <c r="K792">
        <v>114</v>
      </c>
      <c r="L792" s="2" t="str">
        <f>_xlfn.XLOOKUP(SupplierQuality[[#This Row],[DefectID]],Table2[ID],Table2[Defect],"Not found",0)</f>
        <v>Wrong Case Labels</v>
      </c>
      <c r="M792" s="3">
        <v>728828</v>
      </c>
      <c r="N792" s="3">
        <v>2201</v>
      </c>
      <c r="O792" s="6">
        <f>SupplierQuality[[#This Row],[Total Downtime Minutes]]/60</f>
        <v>36.68333333333333</v>
      </c>
      <c r="P792" s="4">
        <v>658</v>
      </c>
      <c r="Q792" s="4">
        <f>SupplierQuality[[#This Row],[Total Defect Qty]]*SupplierQuality[[#This Row],[Unit Price]]</f>
        <v>479568824</v>
      </c>
    </row>
    <row r="793" spans="1:17" x14ac:dyDescent="0.25">
      <c r="A793" s="1">
        <v>43202</v>
      </c>
      <c r="B793" s="5" t="str">
        <f>TEXT(SupplierQuality[[#This Row],[Date]],"mmm")</f>
        <v>Apr</v>
      </c>
      <c r="C793" s="5" t="str">
        <f>TEXT(SupplierQuality[[#This Row],[Date]],"yyyy")</f>
        <v>2018</v>
      </c>
      <c r="D793" s="2" t="s">
        <v>29</v>
      </c>
      <c r="E793" s="2" t="s">
        <v>74</v>
      </c>
      <c r="F793" s="2" t="s">
        <v>14</v>
      </c>
      <c r="G793">
        <v>114</v>
      </c>
      <c r="H793" s="2" t="str">
        <f>VLOOKUP(SupplierQuality[[#This Row],[MaterialID]],Table4[#All],2,0)</f>
        <v>Carton</v>
      </c>
      <c r="I793">
        <v>1</v>
      </c>
      <c r="J793" s="2" t="str">
        <f>_xlfn.XLOOKUP(SupplierQuality[[#This Row],[Defect Type ID]],Table5[ID],Table5[Defect Type],"Not found",0)</f>
        <v>No Impact</v>
      </c>
      <c r="K793">
        <v>171</v>
      </c>
      <c r="L793" s="2" t="str">
        <f>_xlfn.XLOOKUP(SupplierQuality[[#This Row],[DefectID]],Table2[ID],Table2[Defect],"Not found",0)</f>
        <v>Flaps - Incorrect Gap</v>
      </c>
      <c r="M793" s="3">
        <v>647820</v>
      </c>
      <c r="N793" s="3">
        <v>3301</v>
      </c>
      <c r="O793" s="6">
        <f>SupplierQuality[[#This Row],[Total Downtime Minutes]]/60</f>
        <v>55.016666666666666</v>
      </c>
      <c r="P793" s="4">
        <v>693</v>
      </c>
      <c r="Q793" s="4">
        <f>SupplierQuality[[#This Row],[Total Defect Qty]]*SupplierQuality[[#This Row],[Unit Price]]</f>
        <v>448939260</v>
      </c>
    </row>
    <row r="794" spans="1:17" x14ac:dyDescent="0.25">
      <c r="A794" s="1">
        <v>43202</v>
      </c>
      <c r="B794" s="5" t="str">
        <f>TEXT(SupplierQuality[[#This Row],[Date]],"mmm")</f>
        <v>Apr</v>
      </c>
      <c r="C794" s="5" t="str">
        <f>TEXT(SupplierQuality[[#This Row],[Date]],"yyyy")</f>
        <v>2018</v>
      </c>
      <c r="D794" s="2" t="s">
        <v>158</v>
      </c>
      <c r="E794" s="2" t="s">
        <v>55</v>
      </c>
      <c r="F794" s="2" t="s">
        <v>42</v>
      </c>
      <c r="G794">
        <v>120</v>
      </c>
      <c r="H794" s="2" t="str">
        <f>VLOOKUP(SupplierQuality[[#This Row],[MaterialID]],Table4[#All],2,0)</f>
        <v>Film</v>
      </c>
      <c r="I794">
        <v>3</v>
      </c>
      <c r="J794" s="2" t="str">
        <f>_xlfn.XLOOKUP(SupplierQuality[[#This Row],[Defect Type ID]],Table5[ID],Table5[Defect Type],"Not found",0)</f>
        <v>Impact</v>
      </c>
      <c r="K794">
        <v>171</v>
      </c>
      <c r="L794" s="2" t="str">
        <f>_xlfn.XLOOKUP(SupplierQuality[[#This Row],[DefectID]],Table2[ID],Table2[Defect],"Not found",0)</f>
        <v>Flaps - Incorrect Gap</v>
      </c>
      <c r="M794" s="3">
        <v>593320</v>
      </c>
      <c r="N794" s="3">
        <v>521</v>
      </c>
      <c r="O794" s="6">
        <f>SupplierQuality[[#This Row],[Total Downtime Minutes]]/60</f>
        <v>8.6833333333333336</v>
      </c>
      <c r="P794" s="4">
        <v>465</v>
      </c>
      <c r="Q794" s="4">
        <f>SupplierQuality[[#This Row],[Total Defect Qty]]*SupplierQuality[[#This Row],[Unit Price]]</f>
        <v>275893800</v>
      </c>
    </row>
    <row r="795" spans="1:17" x14ac:dyDescent="0.25">
      <c r="A795" s="1">
        <v>43202</v>
      </c>
      <c r="B795" s="5" t="str">
        <f>TEXT(SupplierQuality[[#This Row],[Date]],"mmm")</f>
        <v>Apr</v>
      </c>
      <c r="C795" s="5" t="str">
        <f>TEXT(SupplierQuality[[#This Row],[Date]],"yyyy")</f>
        <v>2018</v>
      </c>
      <c r="D795" s="2" t="s">
        <v>199</v>
      </c>
      <c r="E795" s="2" t="s">
        <v>104</v>
      </c>
      <c r="F795" s="2" t="s">
        <v>14</v>
      </c>
      <c r="G795">
        <v>125</v>
      </c>
      <c r="H795" s="2" t="str">
        <f>VLOOKUP(SupplierQuality[[#This Row],[MaterialID]],Table4[#All],2,0)</f>
        <v>Hardware</v>
      </c>
      <c r="I795">
        <v>2</v>
      </c>
      <c r="J795" s="2" t="str">
        <f>_xlfn.XLOOKUP(SupplierQuality[[#This Row],[Defect Type ID]],Table5[ID],Table5[Defect Type],"Not found",0)</f>
        <v>Rejected</v>
      </c>
      <c r="K795">
        <v>134</v>
      </c>
      <c r="L795" s="2" t="str">
        <f>_xlfn.XLOOKUP(SupplierQuality[[#This Row],[DefectID]],Table2[ID],Table2[Defect],"Not found",0)</f>
        <v>Scratches</v>
      </c>
      <c r="M795" s="3">
        <v>368782</v>
      </c>
      <c r="N795" s="3">
        <v>555</v>
      </c>
      <c r="O795" s="6">
        <f>SupplierQuality[[#This Row],[Total Downtime Minutes]]/60</f>
        <v>9.25</v>
      </c>
      <c r="P795" s="4">
        <v>540</v>
      </c>
      <c r="Q795" s="4">
        <f>SupplierQuality[[#This Row],[Total Defect Qty]]*SupplierQuality[[#This Row],[Unit Price]]</f>
        <v>199142280</v>
      </c>
    </row>
    <row r="796" spans="1:17" x14ac:dyDescent="0.25">
      <c r="A796" s="1">
        <v>43202</v>
      </c>
      <c r="B796" s="5" t="str">
        <f>TEXT(SupplierQuality[[#This Row],[Date]],"mmm")</f>
        <v>Apr</v>
      </c>
      <c r="C796" s="5" t="str">
        <f>TEXT(SupplierQuality[[#This Row],[Date]],"yyyy")</f>
        <v>2018</v>
      </c>
      <c r="D796" s="2" t="s">
        <v>343</v>
      </c>
      <c r="E796" s="2" t="s">
        <v>45</v>
      </c>
      <c r="F796" s="2" t="s">
        <v>14</v>
      </c>
      <c r="G796">
        <v>129</v>
      </c>
      <c r="H796" s="2" t="str">
        <f>VLOOKUP(SupplierQuality[[#This Row],[MaterialID]],Table4[#All],2,0)</f>
        <v>Mechanicals</v>
      </c>
      <c r="I796">
        <v>2</v>
      </c>
      <c r="J796" s="2" t="str">
        <f>_xlfn.XLOOKUP(SupplierQuality[[#This Row],[Defect Type ID]],Table5[ID],Table5[Defect Type],"Not found",0)</f>
        <v>Rejected</v>
      </c>
      <c r="K796">
        <v>50</v>
      </c>
      <c r="L796" s="2" t="str">
        <f>_xlfn.XLOOKUP(SupplierQuality[[#This Row],[DefectID]],Table2[ID],Table2[Defect],"Not found",0)</f>
        <v>Out of Support</v>
      </c>
      <c r="M796" s="3">
        <v>358961</v>
      </c>
      <c r="N796" s="3">
        <v>3357</v>
      </c>
      <c r="O796" s="6">
        <f>SupplierQuality[[#This Row],[Total Downtime Minutes]]/60</f>
        <v>55.95</v>
      </c>
      <c r="P796" s="4">
        <v>291</v>
      </c>
      <c r="Q796" s="4">
        <f>SupplierQuality[[#This Row],[Total Defect Qty]]*SupplierQuality[[#This Row],[Unit Price]]</f>
        <v>104457651</v>
      </c>
    </row>
    <row r="797" spans="1:17" x14ac:dyDescent="0.25">
      <c r="A797" s="1">
        <v>43202</v>
      </c>
      <c r="B797" s="5" t="str">
        <f>TEXT(SupplierQuality[[#This Row],[Date]],"mmm")</f>
        <v>Apr</v>
      </c>
      <c r="C797" s="5" t="str">
        <f>TEXT(SupplierQuality[[#This Row],[Date]],"yyyy")</f>
        <v>2018</v>
      </c>
      <c r="D797" s="2" t="s">
        <v>186</v>
      </c>
      <c r="E797" s="2" t="s">
        <v>62</v>
      </c>
      <c r="F797" s="2" t="s">
        <v>14</v>
      </c>
      <c r="G797">
        <v>123</v>
      </c>
      <c r="H797" s="2" t="str">
        <f>VLOOKUP(SupplierQuality[[#This Row],[MaterialID]],Table4[#All],2,0)</f>
        <v>Pump</v>
      </c>
      <c r="I797">
        <v>2</v>
      </c>
      <c r="J797" s="2" t="str">
        <f>_xlfn.XLOOKUP(SupplierQuality[[#This Row],[Defect Type ID]],Table5[ID],Table5[Defect Type],"Not found",0)</f>
        <v>Rejected</v>
      </c>
      <c r="K797">
        <v>82</v>
      </c>
      <c r="L797" s="2" t="str">
        <f>_xlfn.XLOOKUP(SupplierQuality[[#This Row],[DefectID]],Table2[ID],Table2[Defect],"Not found",0)</f>
        <v>Mixed Parts</v>
      </c>
      <c r="M797" s="3">
        <v>355512</v>
      </c>
      <c r="N797" s="3">
        <v>4381</v>
      </c>
      <c r="O797" s="6">
        <f>SupplierQuality[[#This Row],[Total Downtime Minutes]]/60</f>
        <v>73.016666666666666</v>
      </c>
      <c r="P797" s="4">
        <v>537</v>
      </c>
      <c r="Q797" s="4">
        <f>SupplierQuality[[#This Row],[Total Defect Qty]]*SupplierQuality[[#This Row],[Unit Price]]</f>
        <v>190909944</v>
      </c>
    </row>
    <row r="798" spans="1:17" x14ac:dyDescent="0.25">
      <c r="A798" s="1">
        <v>43202</v>
      </c>
      <c r="B798" s="5" t="str">
        <f>TEXT(SupplierQuality[[#This Row],[Date]],"mmm")</f>
        <v>Apr</v>
      </c>
      <c r="C798" s="5" t="str">
        <f>TEXT(SupplierQuality[[#This Row],[Date]],"yyyy")</f>
        <v>2018</v>
      </c>
      <c r="D798" s="2" t="s">
        <v>94</v>
      </c>
      <c r="E798" s="2" t="s">
        <v>32</v>
      </c>
      <c r="F798" s="2" t="s">
        <v>14</v>
      </c>
      <c r="G798">
        <v>122</v>
      </c>
      <c r="H798" s="2" t="str">
        <f>VLOOKUP(SupplierQuality[[#This Row],[MaterialID]],Table4[#All],2,0)</f>
        <v>Electrolytes</v>
      </c>
      <c r="I798">
        <v>1</v>
      </c>
      <c r="J798" s="2" t="str">
        <f>_xlfn.XLOOKUP(SupplierQuality[[#This Row],[Defect Type ID]],Table5[ID],Table5[Defect Type],"Not found",0)</f>
        <v>No Impact</v>
      </c>
      <c r="K798">
        <v>117</v>
      </c>
      <c r="L798" s="2" t="str">
        <f>_xlfn.XLOOKUP(SupplierQuality[[#This Row],[DefectID]],Table2[ID],Table2[Defect],"Not found",0)</f>
        <v>Opened containers</v>
      </c>
      <c r="M798" s="3">
        <v>340777</v>
      </c>
      <c r="N798" s="3">
        <v>3425</v>
      </c>
      <c r="O798" s="6">
        <f>SupplierQuality[[#This Row],[Total Downtime Minutes]]/60</f>
        <v>57.083333333333336</v>
      </c>
      <c r="P798" s="4">
        <v>450</v>
      </c>
      <c r="Q798" s="4">
        <f>SupplierQuality[[#This Row],[Total Defect Qty]]*SupplierQuality[[#This Row],[Unit Price]]</f>
        <v>153349650</v>
      </c>
    </row>
    <row r="799" spans="1:17" x14ac:dyDescent="0.25">
      <c r="A799" s="1">
        <v>43203</v>
      </c>
      <c r="B799" s="5" t="str">
        <f>TEXT(SupplierQuality[[#This Row],[Date]],"mmm")</f>
        <v>Apr</v>
      </c>
      <c r="C799" s="5" t="str">
        <f>TEXT(SupplierQuality[[#This Row],[Date]],"yyyy")</f>
        <v>2018</v>
      </c>
      <c r="D799" s="2" t="s">
        <v>22</v>
      </c>
      <c r="E799" s="2" t="s">
        <v>30</v>
      </c>
      <c r="F799" s="2" t="s">
        <v>42</v>
      </c>
      <c r="G799">
        <v>130</v>
      </c>
      <c r="H799" s="2" t="str">
        <f>VLOOKUP(SupplierQuality[[#This Row],[MaterialID]],Table4[#All],2,0)</f>
        <v>Packaging</v>
      </c>
      <c r="I799">
        <v>1</v>
      </c>
      <c r="J799" s="2" t="str">
        <f>_xlfn.XLOOKUP(SupplierQuality[[#This Row],[Defect Type ID]],Table5[ID],Table5[Defect Type],"Not found",0)</f>
        <v>No Impact</v>
      </c>
      <c r="K799">
        <v>61</v>
      </c>
      <c r="L799" s="2" t="str">
        <f>_xlfn.XLOOKUP(SupplierQuality[[#This Row],[DefectID]],Table2[ID],Table2[Defect],"Not found",0)</f>
        <v>No Sealing</v>
      </c>
      <c r="M799" s="3">
        <v>770631</v>
      </c>
      <c r="N799" s="3">
        <v>3802</v>
      </c>
      <c r="O799" s="6">
        <f>SupplierQuality[[#This Row],[Total Downtime Minutes]]/60</f>
        <v>63.366666666666667</v>
      </c>
      <c r="P799" s="4">
        <v>379</v>
      </c>
      <c r="Q799" s="4">
        <f>SupplierQuality[[#This Row],[Total Defect Qty]]*SupplierQuality[[#This Row],[Unit Price]]</f>
        <v>292069149</v>
      </c>
    </row>
    <row r="800" spans="1:17" x14ac:dyDescent="0.25">
      <c r="A800" s="1">
        <v>43203</v>
      </c>
      <c r="B800" s="5" t="str">
        <f>TEXT(SupplierQuality[[#This Row],[Date]],"mmm")</f>
        <v>Apr</v>
      </c>
      <c r="C800" s="5" t="str">
        <f>TEXT(SupplierQuality[[#This Row],[Date]],"yyyy")</f>
        <v>2018</v>
      </c>
      <c r="D800" s="2" t="s">
        <v>25</v>
      </c>
      <c r="E800" s="2" t="s">
        <v>30</v>
      </c>
      <c r="F800" s="2" t="s">
        <v>14</v>
      </c>
      <c r="G800">
        <v>132</v>
      </c>
      <c r="H800" s="2" t="str">
        <f>VLOOKUP(SupplierQuality[[#This Row],[MaterialID]],Table4[#All],2,0)</f>
        <v>Printed Materials</v>
      </c>
      <c r="I800">
        <v>2</v>
      </c>
      <c r="J800" s="2" t="str">
        <f>_xlfn.XLOOKUP(SupplierQuality[[#This Row],[Defect Type ID]],Table5[ID],Table5[Defect Type],"Not found",0)</f>
        <v>Rejected</v>
      </c>
      <c r="K800">
        <v>193</v>
      </c>
      <c r="L800" s="2" t="str">
        <f>_xlfn.XLOOKUP(SupplierQuality[[#This Row],[DefectID]],Table2[ID],Table2[Defect],"Not found",0)</f>
        <v>Loose Fit</v>
      </c>
      <c r="M800" s="3">
        <v>505891</v>
      </c>
      <c r="N800" s="3">
        <v>2591</v>
      </c>
      <c r="O800" s="6">
        <f>SupplierQuality[[#This Row],[Total Downtime Minutes]]/60</f>
        <v>43.18333333333333</v>
      </c>
      <c r="P800" s="4">
        <v>328</v>
      </c>
      <c r="Q800" s="4">
        <f>SupplierQuality[[#This Row],[Total Defect Qty]]*SupplierQuality[[#This Row],[Unit Price]]</f>
        <v>165932248</v>
      </c>
    </row>
    <row r="801" spans="1:17" x14ac:dyDescent="0.25">
      <c r="A801" s="1">
        <v>43203</v>
      </c>
      <c r="B801" s="5" t="str">
        <f>TEXT(SupplierQuality[[#This Row],[Date]],"mmm")</f>
        <v>Apr</v>
      </c>
      <c r="C801" s="5" t="str">
        <f>TEXT(SupplierQuality[[#This Row],[Date]],"yyyy")</f>
        <v>2018</v>
      </c>
      <c r="D801" s="2" t="s">
        <v>224</v>
      </c>
      <c r="E801" s="2" t="s">
        <v>55</v>
      </c>
      <c r="F801" s="2" t="s">
        <v>14</v>
      </c>
      <c r="G801">
        <v>113</v>
      </c>
      <c r="H801" s="2" t="str">
        <f>VLOOKUP(SupplierQuality[[#This Row],[MaterialID]],Table4[#All],2,0)</f>
        <v>Raw Materials</v>
      </c>
      <c r="I801">
        <v>1</v>
      </c>
      <c r="J801" s="2" t="str">
        <f>_xlfn.XLOOKUP(SupplierQuality[[#This Row],[Defect Type ID]],Table5[ID],Table5[Defect Type],"Not found",0)</f>
        <v>No Impact</v>
      </c>
      <c r="K801">
        <v>138</v>
      </c>
      <c r="L801" s="2" t="str">
        <f>_xlfn.XLOOKUP(SupplierQuality[[#This Row],[DefectID]],Table2[ID],Table2[Defect],"Not found",0)</f>
        <v>Damaged Parts</v>
      </c>
      <c r="M801" s="3">
        <v>70482</v>
      </c>
      <c r="N801" s="3">
        <v>2395</v>
      </c>
      <c r="O801" s="6">
        <f>SupplierQuality[[#This Row],[Total Downtime Minutes]]/60</f>
        <v>39.916666666666664</v>
      </c>
      <c r="P801" s="4">
        <v>636</v>
      </c>
      <c r="Q801" s="4">
        <f>SupplierQuality[[#This Row],[Total Defect Qty]]*SupplierQuality[[#This Row],[Unit Price]]</f>
        <v>44826552</v>
      </c>
    </row>
    <row r="802" spans="1:17" x14ac:dyDescent="0.25">
      <c r="A802" s="1">
        <v>43203</v>
      </c>
      <c r="B802" s="5" t="str">
        <f>TEXT(SupplierQuality[[#This Row],[Date]],"mmm")</f>
        <v>Apr</v>
      </c>
      <c r="C802" s="5" t="str">
        <f>TEXT(SupplierQuality[[#This Row],[Date]],"yyyy")</f>
        <v>2018</v>
      </c>
      <c r="D802" s="2" t="s">
        <v>281</v>
      </c>
      <c r="E802" s="2" t="s">
        <v>52</v>
      </c>
      <c r="F802" s="2" t="s">
        <v>14</v>
      </c>
      <c r="G802">
        <v>113</v>
      </c>
      <c r="H802" s="2" t="str">
        <f>VLOOKUP(SupplierQuality[[#This Row],[MaterialID]],Table4[#All],2,0)</f>
        <v>Raw Materials</v>
      </c>
      <c r="I802">
        <v>3</v>
      </c>
      <c r="J802" s="2" t="str">
        <f>_xlfn.XLOOKUP(SupplierQuality[[#This Row],[Defect Type ID]],Table5[ID],Table5[Defect Type],"Not found",0)</f>
        <v>Impact</v>
      </c>
      <c r="K802">
        <v>92</v>
      </c>
      <c r="L802" s="2" t="str">
        <f>_xlfn.XLOOKUP(SupplierQuality[[#This Row],[DefectID]],Table2[ID],Table2[Defect],"Not found",0)</f>
        <v>No Adhesive</v>
      </c>
      <c r="M802" s="3">
        <v>61623</v>
      </c>
      <c r="N802" s="3">
        <v>4891</v>
      </c>
      <c r="O802" s="6">
        <f>SupplierQuality[[#This Row],[Total Downtime Minutes]]/60</f>
        <v>81.516666666666666</v>
      </c>
      <c r="P802" s="4">
        <v>378</v>
      </c>
      <c r="Q802" s="4">
        <f>SupplierQuality[[#This Row],[Total Defect Qty]]*SupplierQuality[[#This Row],[Unit Price]]</f>
        <v>23293494</v>
      </c>
    </row>
    <row r="803" spans="1:17" x14ac:dyDescent="0.25">
      <c r="A803" s="1">
        <v>43206</v>
      </c>
      <c r="B803" s="5" t="str">
        <f>TEXT(SupplierQuality[[#This Row],[Date]],"mmm")</f>
        <v>Apr</v>
      </c>
      <c r="C803" s="5" t="str">
        <f>TEXT(SupplierQuality[[#This Row],[Date]],"yyyy")</f>
        <v>2018</v>
      </c>
      <c r="D803" s="2" t="s">
        <v>124</v>
      </c>
      <c r="E803" s="2" t="s">
        <v>84</v>
      </c>
      <c r="F803" s="2" t="s">
        <v>75</v>
      </c>
      <c r="G803">
        <v>129</v>
      </c>
      <c r="H803" s="2" t="str">
        <f>VLOOKUP(SupplierQuality[[#This Row],[MaterialID]],Table4[#All],2,0)</f>
        <v>Mechanicals</v>
      </c>
      <c r="I803">
        <v>2</v>
      </c>
      <c r="J803" s="2" t="str">
        <f>_xlfn.XLOOKUP(SupplierQuality[[#This Row],[Defect Type ID]],Table5[ID],Table5[Defect Type],"Not found",0)</f>
        <v>Rejected</v>
      </c>
      <c r="K803">
        <v>54</v>
      </c>
      <c r="L803" s="2" t="str">
        <f>_xlfn.XLOOKUP(SupplierQuality[[#This Row],[DefectID]],Table2[ID],Table2[Defect],"Not found",0)</f>
        <v>Sealed Together Internally</v>
      </c>
      <c r="M803" s="3">
        <v>914239</v>
      </c>
      <c r="N803" s="3">
        <v>1399</v>
      </c>
      <c r="O803" s="6">
        <f>SupplierQuality[[#This Row],[Total Downtime Minutes]]/60</f>
        <v>23.316666666666666</v>
      </c>
      <c r="P803" s="4">
        <v>391</v>
      </c>
      <c r="Q803" s="4">
        <f>SupplierQuality[[#This Row],[Total Defect Qty]]*SupplierQuality[[#This Row],[Unit Price]]</f>
        <v>357467449</v>
      </c>
    </row>
    <row r="804" spans="1:17" x14ac:dyDescent="0.25">
      <c r="A804" s="1">
        <v>43206</v>
      </c>
      <c r="B804" s="5" t="str">
        <f>TEXT(SupplierQuality[[#This Row],[Date]],"mmm")</f>
        <v>Apr</v>
      </c>
      <c r="C804" s="5" t="str">
        <f>TEXT(SupplierQuality[[#This Row],[Date]],"yyyy")</f>
        <v>2018</v>
      </c>
      <c r="D804" s="2" t="s">
        <v>76</v>
      </c>
      <c r="E804" s="2" t="s">
        <v>58</v>
      </c>
      <c r="F804" s="2" t="s">
        <v>17</v>
      </c>
      <c r="G804">
        <v>123</v>
      </c>
      <c r="H804" s="2" t="str">
        <f>VLOOKUP(SupplierQuality[[#This Row],[MaterialID]],Table4[#All],2,0)</f>
        <v>Pump</v>
      </c>
      <c r="I804">
        <v>1</v>
      </c>
      <c r="J804" s="2" t="str">
        <f>_xlfn.XLOOKUP(SupplierQuality[[#This Row],[Defect Type ID]],Table5[ID],Table5[Defect Type],"Not found",0)</f>
        <v>No Impact</v>
      </c>
      <c r="K804">
        <v>26</v>
      </c>
      <c r="L804" s="2" t="str">
        <f>_xlfn.XLOOKUP(SupplierQuality[[#This Row],[DefectID]],Table2[ID],Table2[Defect],"Not found",0)</f>
        <v>Poor  Adhesion</v>
      </c>
      <c r="M804" s="3">
        <v>739102</v>
      </c>
      <c r="N804" s="3">
        <v>357</v>
      </c>
      <c r="O804" s="6">
        <f>SupplierQuality[[#This Row],[Total Downtime Minutes]]/60</f>
        <v>5.95</v>
      </c>
      <c r="P804" s="4">
        <v>570</v>
      </c>
      <c r="Q804" s="4">
        <f>SupplierQuality[[#This Row],[Total Defect Qty]]*SupplierQuality[[#This Row],[Unit Price]]</f>
        <v>421288140</v>
      </c>
    </row>
    <row r="805" spans="1:17" x14ac:dyDescent="0.25">
      <c r="A805" s="1">
        <v>43206</v>
      </c>
      <c r="B805" s="5" t="str">
        <f>TEXT(SupplierQuality[[#This Row],[Date]],"mmm")</f>
        <v>Apr</v>
      </c>
      <c r="C805" s="5" t="str">
        <f>TEXT(SupplierQuality[[#This Row],[Date]],"yyyy")</f>
        <v>2018</v>
      </c>
      <c r="D805" s="2" t="s">
        <v>124</v>
      </c>
      <c r="E805" s="2" t="s">
        <v>27</v>
      </c>
      <c r="F805" s="2" t="s">
        <v>17</v>
      </c>
      <c r="G805">
        <v>130</v>
      </c>
      <c r="H805" s="2" t="str">
        <f>VLOOKUP(SupplierQuality[[#This Row],[MaterialID]],Table4[#All],2,0)</f>
        <v>Packaging</v>
      </c>
      <c r="I805">
        <v>1</v>
      </c>
      <c r="J805" s="2" t="str">
        <f>_xlfn.XLOOKUP(SupplierQuality[[#This Row],[Defect Type ID]],Table5[ID],Table5[Defect Type],"Not found",0)</f>
        <v>No Impact</v>
      </c>
      <c r="K805">
        <v>11</v>
      </c>
      <c r="L805" s="2" t="str">
        <f>_xlfn.XLOOKUP(SupplierQuality[[#This Row],[DefectID]],Table2[ID],Table2[Defect],"Not found",0)</f>
        <v>Misaligned Slots</v>
      </c>
      <c r="M805" s="3">
        <v>709550</v>
      </c>
      <c r="N805" s="3">
        <v>3110</v>
      </c>
      <c r="O805" s="6">
        <f>SupplierQuality[[#This Row],[Total Downtime Minutes]]/60</f>
        <v>51.833333333333336</v>
      </c>
      <c r="P805" s="4">
        <v>317</v>
      </c>
      <c r="Q805" s="4">
        <f>SupplierQuality[[#This Row],[Total Defect Qty]]*SupplierQuality[[#This Row],[Unit Price]]</f>
        <v>224927350</v>
      </c>
    </row>
    <row r="806" spans="1:17" x14ac:dyDescent="0.25">
      <c r="A806" s="1">
        <v>43206</v>
      </c>
      <c r="B806" s="5" t="str">
        <f>TEXT(SupplierQuality[[#This Row],[Date]],"mmm")</f>
        <v>Apr</v>
      </c>
      <c r="C806" s="5" t="str">
        <f>TEXT(SupplierQuality[[#This Row],[Date]],"yyyy")</f>
        <v>2018</v>
      </c>
      <c r="D806" s="2" t="s">
        <v>237</v>
      </c>
      <c r="E806" s="2" t="s">
        <v>36</v>
      </c>
      <c r="F806" s="2" t="s">
        <v>17</v>
      </c>
      <c r="G806">
        <v>120</v>
      </c>
      <c r="H806" s="2" t="str">
        <f>VLOOKUP(SupplierQuality[[#This Row],[MaterialID]],Table4[#All],2,0)</f>
        <v>Film</v>
      </c>
      <c r="I806">
        <v>2</v>
      </c>
      <c r="J806" s="2" t="str">
        <f>_xlfn.XLOOKUP(SupplierQuality[[#This Row],[Defect Type ID]],Table5[ID],Table5[Defect Type],"Not found",0)</f>
        <v>Rejected</v>
      </c>
      <c r="K806">
        <v>91</v>
      </c>
      <c r="L806" s="2" t="str">
        <f>_xlfn.XLOOKUP(SupplierQuality[[#This Row],[DefectID]],Table2[ID],Table2[Defect],"Not found",0)</f>
        <v>Contamination</v>
      </c>
      <c r="M806" s="3">
        <v>689506</v>
      </c>
      <c r="N806" s="3">
        <v>1562</v>
      </c>
      <c r="O806" s="6">
        <f>SupplierQuality[[#This Row],[Total Downtime Minutes]]/60</f>
        <v>26.033333333333335</v>
      </c>
      <c r="P806" s="4">
        <v>674</v>
      </c>
      <c r="Q806" s="4">
        <f>SupplierQuality[[#This Row],[Total Defect Qty]]*SupplierQuality[[#This Row],[Unit Price]]</f>
        <v>464727044</v>
      </c>
    </row>
    <row r="807" spans="1:17" x14ac:dyDescent="0.25">
      <c r="A807" s="1">
        <v>43206</v>
      </c>
      <c r="B807" s="5" t="str">
        <f>TEXT(SupplierQuality[[#This Row],[Date]],"mmm")</f>
        <v>Apr</v>
      </c>
      <c r="C807" s="5" t="str">
        <f>TEXT(SupplierQuality[[#This Row],[Date]],"yyyy")</f>
        <v>2018</v>
      </c>
      <c r="D807" s="2" t="s">
        <v>343</v>
      </c>
      <c r="E807" s="2" t="s">
        <v>13</v>
      </c>
      <c r="F807" s="2" t="s">
        <v>17</v>
      </c>
      <c r="G807">
        <v>114</v>
      </c>
      <c r="H807" s="2" t="str">
        <f>VLOOKUP(SupplierQuality[[#This Row],[MaterialID]],Table4[#All],2,0)</f>
        <v>Carton</v>
      </c>
      <c r="I807">
        <v>3</v>
      </c>
      <c r="J807" s="2" t="str">
        <f>_xlfn.XLOOKUP(SupplierQuality[[#This Row],[Defect Type ID]],Table5[ID],Table5[Defect Type],"Not found",0)</f>
        <v>Impact</v>
      </c>
      <c r="K807">
        <v>181</v>
      </c>
      <c r="L807" s="2" t="str">
        <f>_xlfn.XLOOKUP(SupplierQuality[[#This Row],[DefectID]],Table2[ID],Table2[Defect],"Not found",0)</f>
        <v>Leaking Seals</v>
      </c>
      <c r="M807" s="3">
        <v>678998</v>
      </c>
      <c r="N807" s="3">
        <v>1740</v>
      </c>
      <c r="O807" s="6">
        <f>SupplierQuality[[#This Row],[Total Downtime Minutes]]/60</f>
        <v>29</v>
      </c>
      <c r="P807" s="4">
        <v>603</v>
      </c>
      <c r="Q807" s="4">
        <f>SupplierQuality[[#This Row],[Total Defect Qty]]*SupplierQuality[[#This Row],[Unit Price]]</f>
        <v>409435794</v>
      </c>
    </row>
    <row r="808" spans="1:17" x14ac:dyDescent="0.25">
      <c r="A808" s="1">
        <v>43206</v>
      </c>
      <c r="B808" s="5" t="str">
        <f>TEXT(SupplierQuality[[#This Row],[Date]],"mmm")</f>
        <v>Apr</v>
      </c>
      <c r="C808" s="5" t="str">
        <f>TEXT(SupplierQuality[[#This Row],[Date]],"yyyy")</f>
        <v>2018</v>
      </c>
      <c r="D808" s="2" t="s">
        <v>354</v>
      </c>
      <c r="E808" s="2" t="s">
        <v>34</v>
      </c>
      <c r="F808" s="2" t="s">
        <v>17</v>
      </c>
      <c r="G808">
        <v>121</v>
      </c>
      <c r="H808" s="2" t="str">
        <f>VLOOKUP(SupplierQuality[[#This Row],[MaterialID]],Table4[#All],2,0)</f>
        <v>Composites</v>
      </c>
      <c r="I808">
        <v>1</v>
      </c>
      <c r="J808" s="2" t="str">
        <f>_xlfn.XLOOKUP(SupplierQuality[[#This Row],[Defect Type ID]],Table5[ID],Table5[Defect Type],"Not found",0)</f>
        <v>No Impact</v>
      </c>
      <c r="K808">
        <v>74</v>
      </c>
      <c r="L808" s="2" t="str">
        <f>_xlfn.XLOOKUP(SupplierQuality[[#This Row],[DefectID]],Table2[ID],Table2[Defect],"Not found",0)</f>
        <v>Film Not Sealing</v>
      </c>
      <c r="M808" s="3">
        <v>659657</v>
      </c>
      <c r="N808" s="3">
        <v>716</v>
      </c>
      <c r="O808" s="6">
        <f>SupplierQuality[[#This Row],[Total Downtime Minutes]]/60</f>
        <v>11.933333333333334</v>
      </c>
      <c r="P808" s="4">
        <v>497</v>
      </c>
      <c r="Q808" s="4">
        <f>SupplierQuality[[#This Row],[Total Defect Qty]]*SupplierQuality[[#This Row],[Unit Price]]</f>
        <v>327849529</v>
      </c>
    </row>
    <row r="809" spans="1:17" x14ac:dyDescent="0.25">
      <c r="A809" s="1">
        <v>43206</v>
      </c>
      <c r="B809" s="5" t="str">
        <f>TEXT(SupplierQuality[[#This Row],[Date]],"mmm")</f>
        <v>Apr</v>
      </c>
      <c r="C809" s="5" t="str">
        <f>TEXT(SupplierQuality[[#This Row],[Date]],"yyyy")</f>
        <v>2018</v>
      </c>
      <c r="D809" s="2" t="s">
        <v>118</v>
      </c>
      <c r="E809" s="2" t="s">
        <v>19</v>
      </c>
      <c r="F809" s="2" t="s">
        <v>14</v>
      </c>
      <c r="G809">
        <v>130</v>
      </c>
      <c r="H809" s="2" t="str">
        <f>VLOOKUP(SupplierQuality[[#This Row],[MaterialID]],Table4[#All],2,0)</f>
        <v>Packaging</v>
      </c>
      <c r="I809">
        <v>1</v>
      </c>
      <c r="J809" s="2" t="str">
        <f>_xlfn.XLOOKUP(SupplierQuality[[#This Row],[Defect Type ID]],Table5[ID],Table5[Defect Type],"Not found",0)</f>
        <v>No Impact</v>
      </c>
      <c r="K809">
        <v>107</v>
      </c>
      <c r="L809" s="2" t="str">
        <f>_xlfn.XLOOKUP(SupplierQuality[[#This Row],[DefectID]],Table2[ID],Table2[Defect],"Not found",0)</f>
        <v>No Tight Seal</v>
      </c>
      <c r="M809" s="3">
        <v>514456</v>
      </c>
      <c r="N809" s="3">
        <v>3297</v>
      </c>
      <c r="O809" s="6">
        <f>SupplierQuality[[#This Row],[Total Downtime Minutes]]/60</f>
        <v>54.95</v>
      </c>
      <c r="P809" s="4">
        <v>528</v>
      </c>
      <c r="Q809" s="4">
        <f>SupplierQuality[[#This Row],[Total Defect Qty]]*SupplierQuality[[#This Row],[Unit Price]]</f>
        <v>271632768</v>
      </c>
    </row>
    <row r="810" spans="1:17" x14ac:dyDescent="0.25">
      <c r="A810" s="1">
        <v>43206</v>
      </c>
      <c r="B810" s="5" t="str">
        <f>TEXT(SupplierQuality[[#This Row],[Date]],"mmm")</f>
        <v>Apr</v>
      </c>
      <c r="C810" s="5" t="str">
        <f>TEXT(SupplierQuality[[#This Row],[Date]],"yyyy")</f>
        <v>2018</v>
      </c>
      <c r="D810" s="2" t="s">
        <v>299</v>
      </c>
      <c r="E810" s="2" t="s">
        <v>34</v>
      </c>
      <c r="F810" s="2" t="s">
        <v>17</v>
      </c>
      <c r="G810">
        <v>121</v>
      </c>
      <c r="H810" s="2" t="str">
        <f>VLOOKUP(SupplierQuality[[#This Row],[MaterialID]],Table4[#All],2,0)</f>
        <v>Composites</v>
      </c>
      <c r="I810">
        <v>1</v>
      </c>
      <c r="J810" s="2" t="str">
        <f>_xlfn.XLOOKUP(SupplierQuality[[#This Row],[Defect Type ID]],Table5[ID],Table5[Defect Type],"Not found",0)</f>
        <v>No Impact</v>
      </c>
      <c r="K810">
        <v>82</v>
      </c>
      <c r="L810" s="2" t="str">
        <f>_xlfn.XLOOKUP(SupplierQuality[[#This Row],[DefectID]],Table2[ID],Table2[Defect],"Not found",0)</f>
        <v>Mixed Parts</v>
      </c>
      <c r="M810" s="3">
        <v>512435</v>
      </c>
      <c r="N810" s="3">
        <v>2535</v>
      </c>
      <c r="O810" s="6">
        <f>SupplierQuality[[#This Row],[Total Downtime Minutes]]/60</f>
        <v>42.25</v>
      </c>
      <c r="P810" s="4">
        <v>430</v>
      </c>
      <c r="Q810" s="4">
        <f>SupplierQuality[[#This Row],[Total Defect Qty]]*SupplierQuality[[#This Row],[Unit Price]]</f>
        <v>220347050</v>
      </c>
    </row>
    <row r="811" spans="1:17" x14ac:dyDescent="0.25">
      <c r="A811" s="1">
        <v>43206</v>
      </c>
      <c r="B811" s="5" t="str">
        <f>TEXT(SupplierQuality[[#This Row],[Date]],"mmm")</f>
        <v>Apr</v>
      </c>
      <c r="C811" s="5" t="str">
        <f>TEXT(SupplierQuality[[#This Row],[Date]],"yyyy")</f>
        <v>2018</v>
      </c>
      <c r="D811" s="2" t="s">
        <v>171</v>
      </c>
      <c r="E811" s="2" t="s">
        <v>104</v>
      </c>
      <c r="F811" s="2" t="s">
        <v>14</v>
      </c>
      <c r="G811">
        <v>123</v>
      </c>
      <c r="H811" s="2" t="str">
        <f>VLOOKUP(SupplierQuality[[#This Row],[MaterialID]],Table4[#All],2,0)</f>
        <v>Pump</v>
      </c>
      <c r="I811">
        <v>3</v>
      </c>
      <c r="J811" s="2" t="str">
        <f>_xlfn.XLOOKUP(SupplierQuality[[#This Row],[Defect Type ID]],Table5[ID],Table5[Defect Type],"Not found",0)</f>
        <v>Impact</v>
      </c>
      <c r="K811">
        <v>146</v>
      </c>
      <c r="L811" s="2" t="str">
        <f>_xlfn.XLOOKUP(SupplierQuality[[#This Row],[DefectID]],Table2[ID],Table2[Defect],"Not found",0)</f>
        <v>Heat Damage</v>
      </c>
      <c r="M811" s="3">
        <v>498721</v>
      </c>
      <c r="N811" s="3">
        <v>4780</v>
      </c>
      <c r="O811" s="6">
        <f>SupplierQuality[[#This Row],[Total Downtime Minutes]]/60</f>
        <v>79.666666666666671</v>
      </c>
      <c r="P811" s="4">
        <v>331</v>
      </c>
      <c r="Q811" s="4">
        <f>SupplierQuality[[#This Row],[Total Defect Qty]]*SupplierQuality[[#This Row],[Unit Price]]</f>
        <v>165076651</v>
      </c>
    </row>
    <row r="812" spans="1:17" x14ac:dyDescent="0.25">
      <c r="A812" s="1">
        <v>43206</v>
      </c>
      <c r="B812" s="5" t="str">
        <f>TEXT(SupplierQuality[[#This Row],[Date]],"mmm")</f>
        <v>Apr</v>
      </c>
      <c r="C812" s="5" t="str">
        <f>TEXT(SupplierQuality[[#This Row],[Date]],"yyyy")</f>
        <v>2018</v>
      </c>
      <c r="D812" s="2" t="s">
        <v>172</v>
      </c>
      <c r="E812" s="2" t="s">
        <v>34</v>
      </c>
      <c r="F812" s="2" t="s">
        <v>17</v>
      </c>
      <c r="G812">
        <v>119</v>
      </c>
      <c r="H812" s="2" t="str">
        <f>VLOOKUP(SupplierQuality[[#This Row],[MaterialID]],Table4[#All],2,0)</f>
        <v>Batteries</v>
      </c>
      <c r="I812">
        <v>2</v>
      </c>
      <c r="J812" s="2" t="str">
        <f>_xlfn.XLOOKUP(SupplierQuality[[#This Row],[Defect Type ID]],Table5[ID],Table5[Defect Type],"Not found",0)</f>
        <v>Rejected</v>
      </c>
      <c r="K812">
        <v>116</v>
      </c>
      <c r="L812" s="2" t="str">
        <f>_xlfn.XLOOKUP(SupplierQuality[[#This Row],[DefectID]],Table2[ID],Table2[Defect],"Not found",0)</f>
        <v>Scuffed Packaging</v>
      </c>
      <c r="M812" s="3">
        <v>423247</v>
      </c>
      <c r="N812" s="3">
        <v>4632</v>
      </c>
      <c r="O812" s="6">
        <f>SupplierQuality[[#This Row],[Total Downtime Minutes]]/60</f>
        <v>77.2</v>
      </c>
      <c r="P812" s="4">
        <v>473</v>
      </c>
      <c r="Q812" s="4">
        <f>SupplierQuality[[#This Row],[Total Defect Qty]]*SupplierQuality[[#This Row],[Unit Price]]</f>
        <v>200195831</v>
      </c>
    </row>
    <row r="813" spans="1:17" x14ac:dyDescent="0.25">
      <c r="A813" s="1">
        <v>43206</v>
      </c>
      <c r="B813" s="5" t="str">
        <f>TEXT(SupplierQuality[[#This Row],[Date]],"mmm")</f>
        <v>Apr</v>
      </c>
      <c r="C813" s="5" t="str">
        <f>TEXT(SupplierQuality[[#This Row],[Date]],"yyyy")</f>
        <v>2018</v>
      </c>
      <c r="D813" s="2" t="s">
        <v>359</v>
      </c>
      <c r="E813" s="2" t="s">
        <v>16</v>
      </c>
      <c r="F813" s="2" t="s">
        <v>17</v>
      </c>
      <c r="G813">
        <v>115</v>
      </c>
      <c r="H813" s="2" t="str">
        <f>VLOOKUP(SupplierQuality[[#This Row],[MaterialID]],Table4[#All],2,0)</f>
        <v>Controllers</v>
      </c>
      <c r="I813">
        <v>2</v>
      </c>
      <c r="J813" s="2" t="str">
        <f>_xlfn.XLOOKUP(SupplierQuality[[#This Row],[Defect Type ID]],Table5[ID],Table5[Defect Type],"Not found",0)</f>
        <v>Rejected</v>
      </c>
      <c r="K813">
        <v>72</v>
      </c>
      <c r="L813" s="2" t="str">
        <f>_xlfn.XLOOKUP(SupplierQuality[[#This Row],[DefectID]],Table2[ID],Table2[Defect],"Not found",0)</f>
        <v>Wrong Label</v>
      </c>
      <c r="M813" s="3">
        <v>411543</v>
      </c>
      <c r="N813" s="3">
        <v>643</v>
      </c>
      <c r="O813" s="6">
        <f>SupplierQuality[[#This Row],[Total Downtime Minutes]]/60</f>
        <v>10.716666666666667</v>
      </c>
      <c r="P813" s="4">
        <v>596</v>
      </c>
      <c r="Q813" s="4">
        <f>SupplierQuality[[#This Row],[Total Defect Qty]]*SupplierQuality[[#This Row],[Unit Price]]</f>
        <v>245279628</v>
      </c>
    </row>
    <row r="814" spans="1:17" x14ac:dyDescent="0.25">
      <c r="A814" s="1">
        <v>43206</v>
      </c>
      <c r="B814" s="5" t="str">
        <f>TEXT(SupplierQuality[[#This Row],[Date]],"mmm")</f>
        <v>Apr</v>
      </c>
      <c r="C814" s="5" t="str">
        <f>TEXT(SupplierQuality[[#This Row],[Date]],"yyyy")</f>
        <v>2018</v>
      </c>
      <c r="D814" s="2" t="s">
        <v>144</v>
      </c>
      <c r="E814" s="2" t="s">
        <v>23</v>
      </c>
      <c r="F814" s="2" t="s">
        <v>17</v>
      </c>
      <c r="G814">
        <v>129</v>
      </c>
      <c r="H814" s="2" t="str">
        <f>VLOOKUP(SupplierQuality[[#This Row],[MaterialID]],Table4[#All],2,0)</f>
        <v>Mechanicals</v>
      </c>
      <c r="I814">
        <v>3</v>
      </c>
      <c r="J814" s="2" t="str">
        <f>_xlfn.XLOOKUP(SupplierQuality[[#This Row],[Defect Type ID]],Table5[ID],Table5[Defect Type],"Not found",0)</f>
        <v>Impact</v>
      </c>
      <c r="K814">
        <v>138</v>
      </c>
      <c r="L814" s="2" t="str">
        <f>_xlfn.XLOOKUP(SupplierQuality[[#This Row],[DefectID]],Table2[ID],Table2[Defect],"Not found",0)</f>
        <v>Damaged Parts</v>
      </c>
      <c r="M814" s="3">
        <v>327226</v>
      </c>
      <c r="N814" s="3">
        <v>104</v>
      </c>
      <c r="O814" s="6">
        <f>SupplierQuality[[#This Row],[Total Downtime Minutes]]/60</f>
        <v>1.7333333333333334</v>
      </c>
      <c r="P814" s="4">
        <v>623</v>
      </c>
      <c r="Q814" s="4">
        <f>SupplierQuality[[#This Row],[Total Defect Qty]]*SupplierQuality[[#This Row],[Unit Price]]</f>
        <v>203861798</v>
      </c>
    </row>
    <row r="815" spans="1:17" x14ac:dyDescent="0.25">
      <c r="A815" s="1">
        <v>43206</v>
      </c>
      <c r="B815" s="5" t="str">
        <f>TEXT(SupplierQuality[[#This Row],[Date]],"mmm")</f>
        <v>Apr</v>
      </c>
      <c r="C815" s="5" t="str">
        <f>TEXT(SupplierQuality[[#This Row],[Date]],"yyyy")</f>
        <v>2018</v>
      </c>
      <c r="D815" s="2" t="s">
        <v>195</v>
      </c>
      <c r="E815" s="2" t="s">
        <v>32</v>
      </c>
      <c r="F815" s="2" t="s">
        <v>14</v>
      </c>
      <c r="G815">
        <v>128</v>
      </c>
      <c r="H815" s="2" t="str">
        <f>VLOOKUP(SupplierQuality[[#This Row],[MaterialID]],Table4[#All],2,0)</f>
        <v>Tape</v>
      </c>
      <c r="I815">
        <v>3</v>
      </c>
      <c r="J815" s="2" t="str">
        <f>_xlfn.XLOOKUP(SupplierQuality[[#This Row],[Defect Type ID]],Table5[ID],Table5[Defect Type],"Not found",0)</f>
        <v>Impact</v>
      </c>
      <c r="K815">
        <v>251</v>
      </c>
      <c r="L815" s="2" t="str">
        <f>_xlfn.XLOOKUP(SupplierQuality[[#This Row],[DefectID]],Table2[ID],Table2[Defect],"Not found",0)</f>
        <v>Ink Smears</v>
      </c>
      <c r="M815" s="3">
        <v>286147</v>
      </c>
      <c r="N815" s="3">
        <v>2468</v>
      </c>
      <c r="O815" s="6">
        <f>SupplierQuality[[#This Row],[Total Downtime Minutes]]/60</f>
        <v>41.133333333333333</v>
      </c>
      <c r="P815" s="4">
        <v>624</v>
      </c>
      <c r="Q815" s="4">
        <f>SupplierQuality[[#This Row],[Total Defect Qty]]*SupplierQuality[[#This Row],[Unit Price]]</f>
        <v>178555728</v>
      </c>
    </row>
    <row r="816" spans="1:17" x14ac:dyDescent="0.25">
      <c r="A816" s="1">
        <v>43206</v>
      </c>
      <c r="B816" s="5" t="str">
        <f>TEXT(SupplierQuality[[#This Row],[Date]],"mmm")</f>
        <v>Apr</v>
      </c>
      <c r="C816" s="5" t="str">
        <f>TEXT(SupplierQuality[[#This Row],[Date]],"yyyy")</f>
        <v>2018</v>
      </c>
      <c r="D816" s="2" t="s">
        <v>187</v>
      </c>
      <c r="E816" s="2" t="s">
        <v>62</v>
      </c>
      <c r="F816" s="2" t="s">
        <v>17</v>
      </c>
      <c r="G816">
        <v>114</v>
      </c>
      <c r="H816" s="2" t="str">
        <f>VLOOKUP(SupplierQuality[[#This Row],[MaterialID]],Table4[#All],2,0)</f>
        <v>Carton</v>
      </c>
      <c r="I816">
        <v>3</v>
      </c>
      <c r="J816" s="2" t="str">
        <f>_xlfn.XLOOKUP(SupplierQuality[[#This Row],[Defect Type ID]],Table5[ID],Table5[Defect Type],"Not found",0)</f>
        <v>Impact</v>
      </c>
      <c r="K816">
        <v>125</v>
      </c>
      <c r="L816" s="2" t="str">
        <f>_xlfn.XLOOKUP(SupplierQuality[[#This Row],[DefectID]],Table2[ID],Table2[Defect],"Not found",0)</f>
        <v>Dimensions Wrong</v>
      </c>
      <c r="M816" s="3">
        <v>279316</v>
      </c>
      <c r="N816" s="3">
        <v>2892</v>
      </c>
      <c r="O816" s="6">
        <f>SupplierQuality[[#This Row],[Total Downtime Minutes]]/60</f>
        <v>48.2</v>
      </c>
      <c r="P816" s="4">
        <v>545</v>
      </c>
      <c r="Q816" s="4">
        <f>SupplierQuality[[#This Row],[Total Defect Qty]]*SupplierQuality[[#This Row],[Unit Price]]</f>
        <v>152227220</v>
      </c>
    </row>
    <row r="817" spans="1:17" x14ac:dyDescent="0.25">
      <c r="A817" s="1">
        <v>43206</v>
      </c>
      <c r="B817" s="5" t="str">
        <f>TEXT(SupplierQuality[[#This Row],[Date]],"mmm")</f>
        <v>Apr</v>
      </c>
      <c r="C817" s="5" t="str">
        <f>TEXT(SupplierQuality[[#This Row],[Date]],"yyyy")</f>
        <v>2018</v>
      </c>
      <c r="D817" s="2" t="s">
        <v>272</v>
      </c>
      <c r="E817" s="2" t="s">
        <v>11</v>
      </c>
      <c r="F817" s="2" t="s">
        <v>75</v>
      </c>
      <c r="G817">
        <v>115</v>
      </c>
      <c r="H817" s="2" t="str">
        <f>VLOOKUP(SupplierQuality[[#This Row],[MaterialID]],Table4[#All],2,0)</f>
        <v>Controllers</v>
      </c>
      <c r="I817">
        <v>1</v>
      </c>
      <c r="J817" s="2" t="str">
        <f>_xlfn.XLOOKUP(SupplierQuality[[#This Row],[Defect Type ID]],Table5[ID],Table5[Defect Type],"Not found",0)</f>
        <v>No Impact</v>
      </c>
      <c r="K817">
        <v>132</v>
      </c>
      <c r="L817" s="2" t="str">
        <f>_xlfn.XLOOKUP(SupplierQuality[[#This Row],[DefectID]],Table2[ID],Table2[Defect],"Not found",0)</f>
        <v>Wrong Labeling</v>
      </c>
      <c r="M817" s="3">
        <v>217110</v>
      </c>
      <c r="N817" s="3">
        <v>4138</v>
      </c>
      <c r="O817" s="6">
        <f>SupplierQuality[[#This Row],[Total Downtime Minutes]]/60</f>
        <v>68.966666666666669</v>
      </c>
      <c r="P817" s="4">
        <v>601</v>
      </c>
      <c r="Q817" s="4">
        <f>SupplierQuality[[#This Row],[Total Defect Qty]]*SupplierQuality[[#This Row],[Unit Price]]</f>
        <v>130483110</v>
      </c>
    </row>
    <row r="818" spans="1:17" x14ac:dyDescent="0.25">
      <c r="A818" s="1">
        <v>43206</v>
      </c>
      <c r="B818" s="5" t="str">
        <f>TEXT(SupplierQuality[[#This Row],[Date]],"mmm")</f>
        <v>Apr</v>
      </c>
      <c r="C818" s="5" t="str">
        <f>TEXT(SupplierQuality[[#This Row],[Date]],"yyyy")</f>
        <v>2018</v>
      </c>
      <c r="D818" s="2" t="s">
        <v>48</v>
      </c>
      <c r="E818" s="2" t="s">
        <v>55</v>
      </c>
      <c r="F818" s="2" t="s">
        <v>17</v>
      </c>
      <c r="G818">
        <v>130</v>
      </c>
      <c r="H818" s="2" t="str">
        <f>VLOOKUP(SupplierQuality[[#This Row],[MaterialID]],Table4[#All],2,0)</f>
        <v>Packaging</v>
      </c>
      <c r="I818">
        <v>3</v>
      </c>
      <c r="J818" s="2" t="str">
        <f>_xlfn.XLOOKUP(SupplierQuality[[#This Row],[Defect Type ID]],Table5[ID],Table5[Defect Type],"Not found",0)</f>
        <v>Impact</v>
      </c>
      <c r="K818">
        <v>263</v>
      </c>
      <c r="L818" s="2" t="str">
        <f>_xlfn.XLOOKUP(SupplierQuality[[#This Row],[DefectID]],Table2[ID],Table2[Defect],"Not found",0)</f>
        <v>Packaging Wrong</v>
      </c>
      <c r="M818" s="3">
        <v>197456</v>
      </c>
      <c r="N818" s="3">
        <v>4746</v>
      </c>
      <c r="O818" s="6">
        <f>SupplierQuality[[#This Row],[Total Downtime Minutes]]/60</f>
        <v>79.099999999999994</v>
      </c>
      <c r="P818" s="4">
        <v>589</v>
      </c>
      <c r="Q818" s="4">
        <f>SupplierQuality[[#This Row],[Total Defect Qty]]*SupplierQuality[[#This Row],[Unit Price]]</f>
        <v>116301584</v>
      </c>
    </row>
    <row r="819" spans="1:17" x14ac:dyDescent="0.25">
      <c r="A819" s="1">
        <v>43207</v>
      </c>
      <c r="B819" s="5" t="str">
        <f>TEXT(SupplierQuality[[#This Row],[Date]],"mmm")</f>
        <v>Apr</v>
      </c>
      <c r="C819" s="5" t="str">
        <f>TEXT(SupplierQuality[[#This Row],[Date]],"yyyy")</f>
        <v>2018</v>
      </c>
      <c r="D819" s="2" t="s">
        <v>151</v>
      </c>
      <c r="E819" s="2" t="s">
        <v>98</v>
      </c>
      <c r="F819" s="2" t="s">
        <v>42</v>
      </c>
      <c r="G819">
        <v>112</v>
      </c>
      <c r="H819" s="2" t="str">
        <f>VLOOKUP(SupplierQuality[[#This Row],[MaterialID]],Table4[#All],2,0)</f>
        <v>Glass</v>
      </c>
      <c r="I819">
        <v>1</v>
      </c>
      <c r="J819" s="2" t="str">
        <f>_xlfn.XLOOKUP(SupplierQuality[[#This Row],[Defect Type ID]],Table5[ID],Table5[Defect Type],"Not found",0)</f>
        <v>No Impact</v>
      </c>
      <c r="K819">
        <v>261</v>
      </c>
      <c r="L819" s="2" t="str">
        <f>_xlfn.XLOOKUP(SupplierQuality[[#This Row],[DefectID]],Table2[ID],Table2[Defect],"Not found",0)</f>
        <v>Infestation</v>
      </c>
      <c r="M819" s="3">
        <v>710717</v>
      </c>
      <c r="N819" s="3">
        <v>915</v>
      </c>
      <c r="O819" s="6">
        <f>SupplierQuality[[#This Row],[Total Downtime Minutes]]/60</f>
        <v>15.25</v>
      </c>
      <c r="P819" s="4">
        <v>324</v>
      </c>
      <c r="Q819" s="4">
        <f>SupplierQuality[[#This Row],[Total Defect Qty]]*SupplierQuality[[#This Row],[Unit Price]]</f>
        <v>230272308</v>
      </c>
    </row>
    <row r="820" spans="1:17" x14ac:dyDescent="0.25">
      <c r="A820" s="1">
        <v>43207</v>
      </c>
      <c r="B820" s="5" t="str">
        <f>TEXT(SupplierQuality[[#This Row],[Date]],"mmm")</f>
        <v>Apr</v>
      </c>
      <c r="C820" s="5" t="str">
        <f>TEXT(SupplierQuality[[#This Row],[Date]],"yyyy")</f>
        <v>2018</v>
      </c>
      <c r="D820" s="2" t="s">
        <v>332</v>
      </c>
      <c r="E820" s="2" t="s">
        <v>27</v>
      </c>
      <c r="F820" s="2" t="s">
        <v>24</v>
      </c>
      <c r="G820">
        <v>131</v>
      </c>
      <c r="H820" s="2" t="str">
        <f>VLOOKUP(SupplierQuality[[#This Row],[MaterialID]],Table4[#All],2,0)</f>
        <v>Valves</v>
      </c>
      <c r="I820">
        <v>3</v>
      </c>
      <c r="J820" s="2" t="str">
        <f>_xlfn.XLOOKUP(SupplierQuality[[#This Row],[Defect Type ID]],Table5[ID],Table5[Defect Type],"Not found",0)</f>
        <v>Impact</v>
      </c>
      <c r="K820">
        <v>88</v>
      </c>
      <c r="L820" s="2" t="str">
        <f>_xlfn.XLOOKUP(SupplierQuality[[#This Row],[DefectID]],Table2[ID],Table2[Defect],"Not found",0)</f>
        <v>Cracked</v>
      </c>
      <c r="M820" s="3">
        <v>515344</v>
      </c>
      <c r="N820" s="3">
        <v>319</v>
      </c>
      <c r="O820" s="6">
        <f>SupplierQuality[[#This Row],[Total Downtime Minutes]]/60</f>
        <v>5.3166666666666664</v>
      </c>
      <c r="P820" s="4">
        <v>306</v>
      </c>
      <c r="Q820" s="4">
        <f>SupplierQuality[[#This Row],[Total Defect Qty]]*SupplierQuality[[#This Row],[Unit Price]]</f>
        <v>157695264</v>
      </c>
    </row>
    <row r="821" spans="1:17" x14ac:dyDescent="0.25">
      <c r="A821" s="1">
        <v>43208</v>
      </c>
      <c r="B821" s="5" t="str">
        <f>TEXT(SupplierQuality[[#This Row],[Date]],"mmm")</f>
        <v>Apr</v>
      </c>
      <c r="C821" s="5" t="str">
        <f>TEXT(SupplierQuality[[#This Row],[Date]],"yyyy")</f>
        <v>2018</v>
      </c>
      <c r="D821" s="2" t="s">
        <v>257</v>
      </c>
      <c r="E821" s="2" t="s">
        <v>19</v>
      </c>
      <c r="F821" s="2" t="s">
        <v>14</v>
      </c>
      <c r="G821">
        <v>128</v>
      </c>
      <c r="H821" s="2" t="str">
        <f>VLOOKUP(SupplierQuality[[#This Row],[MaterialID]],Table4[#All],2,0)</f>
        <v>Tape</v>
      </c>
      <c r="I821">
        <v>2</v>
      </c>
      <c r="J821" s="2" t="str">
        <f>_xlfn.XLOOKUP(SupplierQuality[[#This Row],[Defect Type ID]],Table5[ID],Table5[Defect Type],"Not found",0)</f>
        <v>Rejected</v>
      </c>
      <c r="K821">
        <v>183</v>
      </c>
      <c r="L821" s="2" t="str">
        <f>_xlfn.XLOOKUP(SupplierQuality[[#This Row],[DefectID]],Table2[ID],Table2[Defect],"Not found",0)</f>
        <v>No Crank</v>
      </c>
      <c r="M821" s="3">
        <v>908024</v>
      </c>
      <c r="N821" s="3">
        <v>3624</v>
      </c>
      <c r="O821" s="6">
        <f>SupplierQuality[[#This Row],[Total Downtime Minutes]]/60</f>
        <v>60.4</v>
      </c>
      <c r="P821" s="4">
        <v>619</v>
      </c>
      <c r="Q821" s="4">
        <f>SupplierQuality[[#This Row],[Total Defect Qty]]*SupplierQuality[[#This Row],[Unit Price]]</f>
        <v>562066856</v>
      </c>
    </row>
    <row r="822" spans="1:17" x14ac:dyDescent="0.25">
      <c r="A822" s="1">
        <v>43208</v>
      </c>
      <c r="B822" s="5" t="str">
        <f>TEXT(SupplierQuality[[#This Row],[Date]],"mmm")</f>
        <v>Apr</v>
      </c>
      <c r="C822" s="5" t="str">
        <f>TEXT(SupplierQuality[[#This Row],[Date]],"yyyy")</f>
        <v>2018</v>
      </c>
      <c r="D822" s="2" t="s">
        <v>94</v>
      </c>
      <c r="E822" s="2" t="s">
        <v>41</v>
      </c>
      <c r="F822" s="2" t="s">
        <v>14</v>
      </c>
      <c r="G822">
        <v>128</v>
      </c>
      <c r="H822" s="2" t="str">
        <f>VLOOKUP(SupplierQuality[[#This Row],[MaterialID]],Table4[#All],2,0)</f>
        <v>Tape</v>
      </c>
      <c r="I822">
        <v>1</v>
      </c>
      <c r="J822" s="2" t="str">
        <f>_xlfn.XLOOKUP(SupplierQuality[[#This Row],[Defect Type ID]],Table5[ID],Table5[Defect Type],"Not found",0)</f>
        <v>No Impact</v>
      </c>
      <c r="K822">
        <v>53</v>
      </c>
      <c r="L822" s="2" t="str">
        <f>_xlfn.XLOOKUP(SupplierQuality[[#This Row],[DefectID]],Table2[ID],Table2[Defect],"Not found",0)</f>
        <v>Incorrect Material</v>
      </c>
      <c r="M822" s="3">
        <v>896300</v>
      </c>
      <c r="N822" s="3">
        <v>2417</v>
      </c>
      <c r="O822" s="6">
        <f>SupplierQuality[[#This Row],[Total Downtime Minutes]]/60</f>
        <v>40.283333333333331</v>
      </c>
      <c r="P822" s="4">
        <v>393</v>
      </c>
      <c r="Q822" s="4">
        <f>SupplierQuality[[#This Row],[Total Defect Qty]]*SupplierQuality[[#This Row],[Unit Price]]</f>
        <v>352245900</v>
      </c>
    </row>
    <row r="823" spans="1:17" x14ac:dyDescent="0.25">
      <c r="A823" s="1">
        <v>43208</v>
      </c>
      <c r="B823" s="5" t="str">
        <f>TEXT(SupplierQuality[[#This Row],[Date]],"mmm")</f>
        <v>Apr</v>
      </c>
      <c r="C823" s="5" t="str">
        <f>TEXT(SupplierQuality[[#This Row],[Date]],"yyyy")</f>
        <v>2018</v>
      </c>
      <c r="D823" s="2" t="s">
        <v>173</v>
      </c>
      <c r="E823" s="2" t="s">
        <v>64</v>
      </c>
      <c r="F823" s="2" t="s">
        <v>42</v>
      </c>
      <c r="G823">
        <v>114</v>
      </c>
      <c r="H823" s="2" t="str">
        <f>VLOOKUP(SupplierQuality[[#This Row],[MaterialID]],Table4[#All],2,0)</f>
        <v>Carton</v>
      </c>
      <c r="I823">
        <v>2</v>
      </c>
      <c r="J823" s="2" t="str">
        <f>_xlfn.XLOOKUP(SupplierQuality[[#This Row],[Defect Type ID]],Table5[ID],Table5[Defect Type],"Not found",0)</f>
        <v>Rejected</v>
      </c>
      <c r="K823">
        <v>93</v>
      </c>
      <c r="L823" s="2" t="str">
        <f>_xlfn.XLOOKUP(SupplierQuality[[#This Row],[DefectID]],Table2[ID],Table2[Defect],"Not found",0)</f>
        <v>Bowed/Warped</v>
      </c>
      <c r="M823" s="3">
        <v>800916</v>
      </c>
      <c r="N823" s="3">
        <v>978</v>
      </c>
      <c r="O823" s="6">
        <f>SupplierQuality[[#This Row],[Total Downtime Minutes]]/60</f>
        <v>16.3</v>
      </c>
      <c r="P823" s="4">
        <v>295</v>
      </c>
      <c r="Q823" s="4">
        <f>SupplierQuality[[#This Row],[Total Defect Qty]]*SupplierQuality[[#This Row],[Unit Price]]</f>
        <v>236270220</v>
      </c>
    </row>
    <row r="824" spans="1:17" x14ac:dyDescent="0.25">
      <c r="A824" s="1">
        <v>43208</v>
      </c>
      <c r="B824" s="5" t="str">
        <f>TEXT(SupplierQuality[[#This Row],[Date]],"mmm")</f>
        <v>Apr</v>
      </c>
      <c r="C824" s="5" t="str">
        <f>TEXT(SupplierQuality[[#This Row],[Date]],"yyyy")</f>
        <v>2018</v>
      </c>
      <c r="D824" s="2" t="s">
        <v>274</v>
      </c>
      <c r="E824" s="2" t="s">
        <v>74</v>
      </c>
      <c r="F824" s="2" t="s">
        <v>14</v>
      </c>
      <c r="G824">
        <v>126</v>
      </c>
      <c r="H824" s="2" t="str">
        <f>VLOOKUP(SupplierQuality[[#This Row],[MaterialID]],Table4[#All],2,0)</f>
        <v>Motors</v>
      </c>
      <c r="I824">
        <v>2</v>
      </c>
      <c r="J824" s="2" t="str">
        <f>_xlfn.XLOOKUP(SupplierQuality[[#This Row],[Defect Type ID]],Table5[ID],Table5[Defect Type],"Not found",0)</f>
        <v>Rejected</v>
      </c>
      <c r="K824">
        <v>127</v>
      </c>
      <c r="L824" s="2" t="str">
        <f>_xlfn.XLOOKUP(SupplierQuality[[#This Row],[DefectID]],Table2[ID],Table2[Defect],"Not found",0)</f>
        <v>Defective Rims</v>
      </c>
      <c r="M824" s="3">
        <v>672765</v>
      </c>
      <c r="N824" s="3">
        <v>4600</v>
      </c>
      <c r="O824" s="6">
        <f>SupplierQuality[[#This Row],[Total Downtime Minutes]]/60</f>
        <v>76.666666666666671</v>
      </c>
      <c r="P824" s="4">
        <v>690</v>
      </c>
      <c r="Q824" s="4">
        <f>SupplierQuality[[#This Row],[Total Defect Qty]]*SupplierQuality[[#This Row],[Unit Price]]</f>
        <v>464207850</v>
      </c>
    </row>
    <row r="825" spans="1:17" x14ac:dyDescent="0.25">
      <c r="A825" s="1">
        <v>43208</v>
      </c>
      <c r="B825" s="5" t="str">
        <f>TEXT(SupplierQuality[[#This Row],[Date]],"mmm")</f>
        <v>Apr</v>
      </c>
      <c r="C825" s="5" t="str">
        <f>TEXT(SupplierQuality[[#This Row],[Date]],"yyyy")</f>
        <v>2018</v>
      </c>
      <c r="D825" s="2" t="s">
        <v>18</v>
      </c>
      <c r="E825" s="2" t="s">
        <v>34</v>
      </c>
      <c r="F825" s="2" t="s">
        <v>14</v>
      </c>
      <c r="G825">
        <v>125</v>
      </c>
      <c r="H825" s="2" t="str">
        <f>VLOOKUP(SupplierQuality[[#This Row],[MaterialID]],Table4[#All],2,0)</f>
        <v>Hardware</v>
      </c>
      <c r="I825">
        <v>2</v>
      </c>
      <c r="J825" s="2" t="str">
        <f>_xlfn.XLOOKUP(SupplierQuality[[#This Row],[Defect Type ID]],Table5[ID],Table5[Defect Type],"Not found",0)</f>
        <v>Rejected</v>
      </c>
      <c r="K825">
        <v>114</v>
      </c>
      <c r="L825" s="2" t="str">
        <f>_xlfn.XLOOKUP(SupplierQuality[[#This Row],[DefectID]],Table2[ID],Table2[Defect],"Not found",0)</f>
        <v>Wrong Case Labels</v>
      </c>
      <c r="M825" s="3">
        <v>627314</v>
      </c>
      <c r="N825" s="3">
        <v>2821</v>
      </c>
      <c r="O825" s="6">
        <f>SupplierQuality[[#This Row],[Total Downtime Minutes]]/60</f>
        <v>47.016666666666666</v>
      </c>
      <c r="P825" s="4">
        <v>502</v>
      </c>
      <c r="Q825" s="4">
        <f>SupplierQuality[[#This Row],[Total Defect Qty]]*SupplierQuality[[#This Row],[Unit Price]]</f>
        <v>314911628</v>
      </c>
    </row>
    <row r="826" spans="1:17" x14ac:dyDescent="0.25">
      <c r="A826" s="1">
        <v>43208</v>
      </c>
      <c r="B826" s="5" t="str">
        <f>TEXT(SupplierQuality[[#This Row],[Date]],"mmm")</f>
        <v>Apr</v>
      </c>
      <c r="C826" s="5" t="str">
        <f>TEXT(SupplierQuality[[#This Row],[Date]],"yyyy")</f>
        <v>2018</v>
      </c>
      <c r="D826" s="2" t="s">
        <v>201</v>
      </c>
      <c r="E826" s="2" t="s">
        <v>104</v>
      </c>
      <c r="F826" s="2" t="s">
        <v>14</v>
      </c>
      <c r="G826">
        <v>118</v>
      </c>
      <c r="H826" s="2" t="str">
        <f>VLOOKUP(SupplierQuality[[#This Row],[MaterialID]],Table4[#All],2,0)</f>
        <v>Corrugate</v>
      </c>
      <c r="I826">
        <v>2</v>
      </c>
      <c r="J826" s="2" t="str">
        <f>_xlfn.XLOOKUP(SupplierQuality[[#This Row],[Defect Type ID]],Table5[ID],Table5[Defect Type],"Not found",0)</f>
        <v>Rejected</v>
      </c>
      <c r="K826">
        <v>229</v>
      </c>
      <c r="L826" s="2" t="str">
        <f>_xlfn.XLOOKUP(SupplierQuality[[#This Row],[DefectID]],Table2[ID],Table2[Defect],"Not found",0)</f>
        <v>Carton Delamination</v>
      </c>
      <c r="M826" s="3">
        <v>291106</v>
      </c>
      <c r="N826" s="3">
        <v>705</v>
      </c>
      <c r="O826" s="6">
        <f>SupplierQuality[[#This Row],[Total Downtime Minutes]]/60</f>
        <v>11.75</v>
      </c>
      <c r="P826" s="4">
        <v>321</v>
      </c>
      <c r="Q826" s="4">
        <f>SupplierQuality[[#This Row],[Total Defect Qty]]*SupplierQuality[[#This Row],[Unit Price]]</f>
        <v>93445026</v>
      </c>
    </row>
    <row r="827" spans="1:17" x14ac:dyDescent="0.25">
      <c r="A827" s="1">
        <v>43208</v>
      </c>
      <c r="B827" s="5" t="str">
        <f>TEXT(SupplierQuality[[#This Row],[Date]],"mmm")</f>
        <v>Apr</v>
      </c>
      <c r="C827" s="5" t="str">
        <f>TEXT(SupplierQuality[[#This Row],[Date]],"yyyy")</f>
        <v>2018</v>
      </c>
      <c r="D827" s="2" t="s">
        <v>227</v>
      </c>
      <c r="E827" s="2" t="s">
        <v>30</v>
      </c>
      <c r="F827" s="2" t="s">
        <v>17</v>
      </c>
      <c r="G827">
        <v>127</v>
      </c>
      <c r="H827" s="2" t="str">
        <f>VLOOKUP(SupplierQuality[[#This Row],[MaterialID]],Table4[#All],2,0)</f>
        <v>Crates</v>
      </c>
      <c r="I827">
        <v>1</v>
      </c>
      <c r="J827" s="2" t="str">
        <f>_xlfn.XLOOKUP(SupplierQuality[[#This Row],[Defect Type ID]],Table5[ID],Table5[Defect Type],"Not found",0)</f>
        <v>No Impact</v>
      </c>
      <c r="K827">
        <v>210</v>
      </c>
      <c r="L827" s="2" t="str">
        <f>_xlfn.XLOOKUP(SupplierQuality[[#This Row],[DefectID]],Table2[ID],Table2[Defect],"Not found",0)</f>
        <v>Overlapping Seam</v>
      </c>
      <c r="M827" s="3">
        <v>118878</v>
      </c>
      <c r="N827" s="3">
        <v>2244</v>
      </c>
      <c r="O827" s="6">
        <f>SupplierQuality[[#This Row],[Total Downtime Minutes]]/60</f>
        <v>37.4</v>
      </c>
      <c r="P827" s="4">
        <v>289</v>
      </c>
      <c r="Q827" s="4">
        <f>SupplierQuality[[#This Row],[Total Defect Qty]]*SupplierQuality[[#This Row],[Unit Price]]</f>
        <v>34355742</v>
      </c>
    </row>
    <row r="828" spans="1:17" x14ac:dyDescent="0.25">
      <c r="A828" s="1">
        <v>43209</v>
      </c>
      <c r="B828" s="5" t="str">
        <f>TEXT(SupplierQuality[[#This Row],[Date]],"mmm")</f>
        <v>Apr</v>
      </c>
      <c r="C828" s="5" t="str">
        <f>TEXT(SupplierQuality[[#This Row],[Date]],"yyyy")</f>
        <v>2018</v>
      </c>
      <c r="D828" s="2" t="s">
        <v>297</v>
      </c>
      <c r="E828" s="2" t="s">
        <v>104</v>
      </c>
      <c r="F828" s="2" t="s">
        <v>691</v>
      </c>
      <c r="G828">
        <v>117</v>
      </c>
      <c r="H828" s="2" t="str">
        <f>VLOOKUP(SupplierQuality[[#This Row],[MaterialID]],Table4[#All],2,0)</f>
        <v>Labels</v>
      </c>
      <c r="I828">
        <v>3</v>
      </c>
      <c r="J828" s="2" t="str">
        <f>_xlfn.XLOOKUP(SupplierQuality[[#This Row],[Defect Type ID]],Table5[ID],Table5[Defect Type],"Not found",0)</f>
        <v>Impact</v>
      </c>
      <c r="K828">
        <v>24</v>
      </c>
      <c r="L828" s="2" t="str">
        <f>_xlfn.XLOOKUP(SupplierQuality[[#This Row],[DefectID]],Table2[ID],Table2[Defect],"Not found",0)</f>
        <v>Not Cleaned</v>
      </c>
      <c r="M828" s="3">
        <v>971483</v>
      </c>
      <c r="N828" s="3">
        <v>222</v>
      </c>
      <c r="O828" s="6">
        <f>SupplierQuality[[#This Row],[Total Downtime Minutes]]/60</f>
        <v>3.7</v>
      </c>
      <c r="P828" s="4">
        <v>685</v>
      </c>
      <c r="Q828" s="4">
        <f>SupplierQuality[[#This Row],[Total Defect Qty]]*SupplierQuality[[#This Row],[Unit Price]]</f>
        <v>665465855</v>
      </c>
    </row>
    <row r="829" spans="1:17" x14ac:dyDescent="0.25">
      <c r="A829" s="1">
        <v>43209</v>
      </c>
      <c r="B829" s="5" t="str">
        <f>TEXT(SupplierQuality[[#This Row],[Date]],"mmm")</f>
        <v>Apr</v>
      </c>
      <c r="C829" s="5" t="str">
        <f>TEXT(SupplierQuality[[#This Row],[Date]],"yyyy")</f>
        <v>2018</v>
      </c>
      <c r="D829" s="2" t="s">
        <v>198</v>
      </c>
      <c r="E829" s="2" t="s">
        <v>23</v>
      </c>
      <c r="F829" s="2" t="s">
        <v>691</v>
      </c>
      <c r="G829">
        <v>132</v>
      </c>
      <c r="H829" s="2" t="str">
        <f>VLOOKUP(SupplierQuality[[#This Row],[MaterialID]],Table4[#All],2,0)</f>
        <v>Printed Materials</v>
      </c>
      <c r="I829">
        <v>2</v>
      </c>
      <c r="J829" s="2" t="str">
        <f>_xlfn.XLOOKUP(SupplierQuality[[#This Row],[Defect Type ID]],Table5[ID],Table5[Defect Type],"Not found",0)</f>
        <v>Rejected</v>
      </c>
      <c r="K829">
        <v>235</v>
      </c>
      <c r="L829" s="2" t="str">
        <f>_xlfn.XLOOKUP(SupplierQuality[[#This Row],[DefectID]],Table2[ID],Table2[Defect],"Not found",0)</f>
        <v>Spruced</v>
      </c>
      <c r="M829" s="3">
        <v>954630</v>
      </c>
      <c r="N829" s="3">
        <v>230</v>
      </c>
      <c r="O829" s="6">
        <f>SupplierQuality[[#This Row],[Total Downtime Minutes]]/60</f>
        <v>3.8333333333333335</v>
      </c>
      <c r="P829" s="4">
        <v>665</v>
      </c>
      <c r="Q829" s="4">
        <f>SupplierQuality[[#This Row],[Total Defect Qty]]*SupplierQuality[[#This Row],[Unit Price]]</f>
        <v>634828950</v>
      </c>
    </row>
    <row r="830" spans="1:17" x14ac:dyDescent="0.25">
      <c r="A830" s="1">
        <v>43209</v>
      </c>
      <c r="B830" s="5" t="str">
        <f>TEXT(SupplierQuality[[#This Row],[Date]],"mmm")</f>
        <v>Apr</v>
      </c>
      <c r="C830" s="5" t="str">
        <f>TEXT(SupplierQuality[[#This Row],[Date]],"yyyy")</f>
        <v>2018</v>
      </c>
      <c r="D830" s="2" t="s">
        <v>178</v>
      </c>
      <c r="E830" s="2" t="s">
        <v>119</v>
      </c>
      <c r="F830" s="2" t="s">
        <v>24</v>
      </c>
      <c r="G830">
        <v>112</v>
      </c>
      <c r="H830" s="2" t="str">
        <f>VLOOKUP(SupplierQuality[[#This Row],[MaterialID]],Table4[#All],2,0)</f>
        <v>Glass</v>
      </c>
      <c r="I830">
        <v>3</v>
      </c>
      <c r="J830" s="2" t="str">
        <f>_xlfn.XLOOKUP(SupplierQuality[[#This Row],[Defect Type ID]],Table5[ID],Table5[Defect Type],"Not found",0)</f>
        <v>Impact</v>
      </c>
      <c r="K830">
        <v>245</v>
      </c>
      <c r="L830" s="2" t="str">
        <f>_xlfn.XLOOKUP(SupplierQuality[[#This Row],[DefectID]],Table2[ID],Table2[Defect],"Not found",0)</f>
        <v>Roll Pattern</v>
      </c>
      <c r="M830" s="3">
        <v>917715</v>
      </c>
      <c r="N830" s="3">
        <v>66</v>
      </c>
      <c r="O830" s="6">
        <f>SupplierQuality[[#This Row],[Total Downtime Minutes]]/60</f>
        <v>1.1000000000000001</v>
      </c>
      <c r="P830" s="4">
        <v>556</v>
      </c>
      <c r="Q830" s="4">
        <f>SupplierQuality[[#This Row],[Total Defect Qty]]*SupplierQuality[[#This Row],[Unit Price]]</f>
        <v>510249540</v>
      </c>
    </row>
    <row r="831" spans="1:17" x14ac:dyDescent="0.25">
      <c r="A831" s="1">
        <v>43209</v>
      </c>
      <c r="B831" s="5" t="str">
        <f>TEXT(SupplierQuality[[#This Row],[Date]],"mmm")</f>
        <v>Apr</v>
      </c>
      <c r="C831" s="5" t="str">
        <f>TEXT(SupplierQuality[[#This Row],[Date]],"yyyy")</f>
        <v>2018</v>
      </c>
      <c r="D831" s="2" t="s">
        <v>155</v>
      </c>
      <c r="E831" s="2" t="s">
        <v>60</v>
      </c>
      <c r="F831" s="2" t="s">
        <v>24</v>
      </c>
      <c r="G831">
        <v>122</v>
      </c>
      <c r="H831" s="2" t="str">
        <f>VLOOKUP(SupplierQuality[[#This Row],[MaterialID]],Table4[#All],2,0)</f>
        <v>Electrolytes</v>
      </c>
      <c r="I831">
        <v>2</v>
      </c>
      <c r="J831" s="2" t="str">
        <f>_xlfn.XLOOKUP(SupplierQuality[[#This Row],[Defect Type ID]],Table5[ID],Table5[Defect Type],"Not found",0)</f>
        <v>Rejected</v>
      </c>
      <c r="K831">
        <v>103</v>
      </c>
      <c r="L831" s="2" t="str">
        <f>_xlfn.XLOOKUP(SupplierQuality[[#This Row],[DefectID]],Table2[ID],Table2[Defect],"Not found",0)</f>
        <v>No Fill</v>
      </c>
      <c r="M831" s="3">
        <v>914150</v>
      </c>
      <c r="N831" s="3">
        <v>2559</v>
      </c>
      <c r="O831" s="6">
        <f>SupplierQuality[[#This Row],[Total Downtime Minutes]]/60</f>
        <v>42.65</v>
      </c>
      <c r="P831" s="4">
        <v>365</v>
      </c>
      <c r="Q831" s="4">
        <f>SupplierQuality[[#This Row],[Total Defect Qty]]*SupplierQuality[[#This Row],[Unit Price]]</f>
        <v>333664750</v>
      </c>
    </row>
    <row r="832" spans="1:17" x14ac:dyDescent="0.25">
      <c r="A832" s="1">
        <v>43209</v>
      </c>
      <c r="B832" s="5" t="str">
        <f>TEXT(SupplierQuality[[#This Row],[Date]],"mmm")</f>
        <v>Apr</v>
      </c>
      <c r="C832" s="5" t="str">
        <f>TEXT(SupplierQuality[[#This Row],[Date]],"yyyy")</f>
        <v>2018</v>
      </c>
      <c r="D832" s="2" t="s">
        <v>276</v>
      </c>
      <c r="E832" s="2" t="s">
        <v>62</v>
      </c>
      <c r="F832" s="2" t="s">
        <v>14</v>
      </c>
      <c r="G832">
        <v>116</v>
      </c>
      <c r="H832" s="2" t="str">
        <f>VLOOKUP(SupplierQuality[[#This Row],[MaterialID]],Table4[#All],2,0)</f>
        <v>Molds</v>
      </c>
      <c r="I832">
        <v>2</v>
      </c>
      <c r="J832" s="2" t="str">
        <f>_xlfn.XLOOKUP(SupplierQuality[[#This Row],[Defect Type ID]],Table5[ID],Table5[Defect Type],"Not found",0)</f>
        <v>Rejected</v>
      </c>
      <c r="K832">
        <v>39</v>
      </c>
      <c r="L832" s="2" t="str">
        <f>_xlfn.XLOOKUP(SupplierQuality[[#This Row],[DefectID]],Table2[ID],Table2[Defect],"Not found",0)</f>
        <v>Sporadic Adhesive</v>
      </c>
      <c r="M832" s="3">
        <v>903074</v>
      </c>
      <c r="N832" s="3">
        <v>2346</v>
      </c>
      <c r="O832" s="6">
        <f>SupplierQuality[[#This Row],[Total Downtime Minutes]]/60</f>
        <v>39.1</v>
      </c>
      <c r="P832" s="4">
        <v>299</v>
      </c>
      <c r="Q832" s="4">
        <f>SupplierQuality[[#This Row],[Total Defect Qty]]*SupplierQuality[[#This Row],[Unit Price]]</f>
        <v>270019126</v>
      </c>
    </row>
    <row r="833" spans="1:17" x14ac:dyDescent="0.25">
      <c r="A833" s="1">
        <v>43209</v>
      </c>
      <c r="B833" s="5" t="str">
        <f>TEXT(SupplierQuality[[#This Row],[Date]],"mmm")</f>
        <v>Apr</v>
      </c>
      <c r="C833" s="5" t="str">
        <f>TEXT(SupplierQuality[[#This Row],[Date]],"yyyy")</f>
        <v>2018</v>
      </c>
      <c r="D833" s="2" t="s">
        <v>182</v>
      </c>
      <c r="E833" s="2" t="s">
        <v>84</v>
      </c>
      <c r="F833" s="2" t="s">
        <v>691</v>
      </c>
      <c r="G833">
        <v>132</v>
      </c>
      <c r="H833" s="2" t="str">
        <f>VLOOKUP(SupplierQuality[[#This Row],[MaterialID]],Table4[#All],2,0)</f>
        <v>Printed Materials</v>
      </c>
      <c r="I833">
        <v>1</v>
      </c>
      <c r="J833" s="2" t="str">
        <f>_xlfn.XLOOKUP(SupplierQuality[[#This Row],[Defect Type ID]],Table5[ID],Table5[Defect Type],"Not found",0)</f>
        <v>No Impact</v>
      </c>
      <c r="K833">
        <v>11</v>
      </c>
      <c r="L833" s="2" t="str">
        <f>_xlfn.XLOOKUP(SupplierQuality[[#This Row],[DefectID]],Table2[ID],Table2[Defect],"Not found",0)</f>
        <v>Misaligned Slots</v>
      </c>
      <c r="M833" s="3">
        <v>783323</v>
      </c>
      <c r="N833" s="3">
        <v>1549</v>
      </c>
      <c r="O833" s="6">
        <f>SupplierQuality[[#This Row],[Total Downtime Minutes]]/60</f>
        <v>25.816666666666666</v>
      </c>
      <c r="P833" s="4">
        <v>629</v>
      </c>
      <c r="Q833" s="4">
        <f>SupplierQuality[[#This Row],[Total Defect Qty]]*SupplierQuality[[#This Row],[Unit Price]]</f>
        <v>492710167</v>
      </c>
    </row>
    <row r="834" spans="1:17" x14ac:dyDescent="0.25">
      <c r="A834" s="1">
        <v>43209</v>
      </c>
      <c r="B834" s="5" t="str">
        <f>TEXT(SupplierQuality[[#This Row],[Date]],"mmm")</f>
        <v>Apr</v>
      </c>
      <c r="C834" s="5" t="str">
        <f>TEXT(SupplierQuality[[#This Row],[Date]],"yyyy")</f>
        <v>2018</v>
      </c>
      <c r="D834" s="2" t="s">
        <v>81</v>
      </c>
      <c r="E834" s="2" t="s">
        <v>23</v>
      </c>
      <c r="F834" s="2" t="s">
        <v>24</v>
      </c>
      <c r="G834">
        <v>131</v>
      </c>
      <c r="H834" s="2" t="str">
        <f>VLOOKUP(SupplierQuality[[#This Row],[MaterialID]],Table4[#All],2,0)</f>
        <v>Valves</v>
      </c>
      <c r="I834">
        <v>3</v>
      </c>
      <c r="J834" s="2" t="str">
        <f>_xlfn.XLOOKUP(SupplierQuality[[#This Row],[Defect Type ID]],Table5[ID],Table5[Defect Type],"Not found",0)</f>
        <v>Impact</v>
      </c>
      <c r="K834">
        <v>14</v>
      </c>
      <c r="L834" s="2" t="str">
        <f>_xlfn.XLOOKUP(SupplierQuality[[#This Row],[DefectID]],Table2[ID],Table2[Defect],"Not found",0)</f>
        <v>Gap Variation</v>
      </c>
      <c r="M834" s="3">
        <v>669846</v>
      </c>
      <c r="N834" s="3">
        <v>998</v>
      </c>
      <c r="O834" s="6">
        <f>SupplierQuality[[#This Row],[Total Downtime Minutes]]/60</f>
        <v>16.633333333333333</v>
      </c>
      <c r="P834" s="4">
        <v>358</v>
      </c>
      <c r="Q834" s="4">
        <f>SupplierQuality[[#This Row],[Total Defect Qty]]*SupplierQuality[[#This Row],[Unit Price]]</f>
        <v>239804868</v>
      </c>
    </row>
    <row r="835" spans="1:17" x14ac:dyDescent="0.25">
      <c r="A835" s="1">
        <v>43209</v>
      </c>
      <c r="B835" s="5" t="str">
        <f>TEXT(SupplierQuality[[#This Row],[Date]],"mmm")</f>
        <v>Apr</v>
      </c>
      <c r="C835" s="5" t="str">
        <f>TEXT(SupplierQuality[[#This Row],[Date]],"yyyy")</f>
        <v>2018</v>
      </c>
      <c r="D835" s="2" t="s">
        <v>113</v>
      </c>
      <c r="E835" s="2" t="s">
        <v>64</v>
      </c>
      <c r="F835" s="2" t="s">
        <v>24</v>
      </c>
      <c r="G835">
        <v>124</v>
      </c>
      <c r="H835" s="2" t="str">
        <f>VLOOKUP(SupplierQuality[[#This Row],[MaterialID]],Table4[#All],2,0)</f>
        <v>Drives</v>
      </c>
      <c r="I835">
        <v>1</v>
      </c>
      <c r="J835" s="2" t="str">
        <f>_xlfn.XLOOKUP(SupplierQuality[[#This Row],[Defect Type ID]],Table5[ID],Table5[Defect Type],"Not found",0)</f>
        <v>No Impact</v>
      </c>
      <c r="K835">
        <v>147</v>
      </c>
      <c r="L835" s="2" t="str">
        <f>_xlfn.XLOOKUP(SupplierQuality[[#This Row],[DefectID]],Table2[ID],Table2[Defect],"Not found",0)</f>
        <v>Shallow Slots</v>
      </c>
      <c r="M835" s="3">
        <v>624497</v>
      </c>
      <c r="N835" s="3">
        <v>2053</v>
      </c>
      <c r="O835" s="6">
        <f>SupplierQuality[[#This Row],[Total Downtime Minutes]]/60</f>
        <v>34.216666666666669</v>
      </c>
      <c r="P835" s="4">
        <v>620</v>
      </c>
      <c r="Q835" s="4">
        <f>SupplierQuality[[#This Row],[Total Defect Qty]]*SupplierQuality[[#This Row],[Unit Price]]</f>
        <v>387188140</v>
      </c>
    </row>
    <row r="836" spans="1:17" x14ac:dyDescent="0.25">
      <c r="A836" s="1">
        <v>43209</v>
      </c>
      <c r="B836" s="5" t="str">
        <f>TEXT(SupplierQuality[[#This Row],[Date]],"mmm")</f>
        <v>Apr</v>
      </c>
      <c r="C836" s="5" t="str">
        <f>TEXT(SupplierQuality[[#This Row],[Date]],"yyyy")</f>
        <v>2018</v>
      </c>
      <c r="D836" s="2" t="s">
        <v>330</v>
      </c>
      <c r="E836" s="2" t="s">
        <v>45</v>
      </c>
      <c r="F836" s="2" t="s">
        <v>691</v>
      </c>
      <c r="G836">
        <v>115</v>
      </c>
      <c r="H836" s="2" t="str">
        <f>VLOOKUP(SupplierQuality[[#This Row],[MaterialID]],Table4[#All],2,0)</f>
        <v>Controllers</v>
      </c>
      <c r="I836">
        <v>2</v>
      </c>
      <c r="J836" s="2" t="str">
        <f>_xlfn.XLOOKUP(SupplierQuality[[#This Row],[Defect Type ID]],Table5[ID],Table5[Defect Type],"Not found",0)</f>
        <v>Rejected</v>
      </c>
      <c r="K836">
        <v>10</v>
      </c>
      <c r="L836" s="2" t="str">
        <f>_xlfn.XLOOKUP(SupplierQuality[[#This Row],[DefectID]],Table2[ID],Table2[Defect],"Not found",0)</f>
        <v>Wrong material</v>
      </c>
      <c r="M836" s="3">
        <v>611904</v>
      </c>
      <c r="N836" s="3">
        <v>1739</v>
      </c>
      <c r="O836" s="6">
        <f>SupplierQuality[[#This Row],[Total Downtime Minutes]]/60</f>
        <v>28.983333333333334</v>
      </c>
      <c r="P836" s="4">
        <v>589</v>
      </c>
      <c r="Q836" s="4">
        <f>SupplierQuality[[#This Row],[Total Defect Qty]]*SupplierQuality[[#This Row],[Unit Price]]</f>
        <v>360411456</v>
      </c>
    </row>
    <row r="837" spans="1:17" x14ac:dyDescent="0.25">
      <c r="A837" s="1">
        <v>43209</v>
      </c>
      <c r="B837" s="5" t="str">
        <f>TEXT(SupplierQuality[[#This Row],[Date]],"mmm")</f>
        <v>Apr</v>
      </c>
      <c r="C837" s="5" t="str">
        <f>TEXT(SupplierQuality[[#This Row],[Date]],"yyyy")</f>
        <v>2018</v>
      </c>
      <c r="D837" s="2" t="s">
        <v>348</v>
      </c>
      <c r="E837" s="2" t="s">
        <v>23</v>
      </c>
      <c r="F837" s="2" t="s">
        <v>691</v>
      </c>
      <c r="G837">
        <v>113</v>
      </c>
      <c r="H837" s="2" t="str">
        <f>VLOOKUP(SupplierQuality[[#This Row],[MaterialID]],Table4[#All],2,0)</f>
        <v>Raw Materials</v>
      </c>
      <c r="I837">
        <v>3</v>
      </c>
      <c r="J837" s="2" t="str">
        <f>_xlfn.XLOOKUP(SupplierQuality[[#This Row],[Defect Type ID]],Table5[ID],Table5[Defect Type],"Not found",0)</f>
        <v>Impact</v>
      </c>
      <c r="K837">
        <v>112</v>
      </c>
      <c r="L837" s="2" t="str">
        <f>_xlfn.XLOOKUP(SupplierQuality[[#This Row],[DefectID]],Table2[ID],Table2[Defect],"Not found",0)</f>
        <v>Gaps</v>
      </c>
      <c r="M837" s="3">
        <v>447364</v>
      </c>
      <c r="N837" s="3">
        <v>2733</v>
      </c>
      <c r="O837" s="6">
        <f>SupplierQuality[[#This Row],[Total Downtime Minutes]]/60</f>
        <v>45.55</v>
      </c>
      <c r="P837" s="4">
        <v>676</v>
      </c>
      <c r="Q837" s="4">
        <f>SupplierQuality[[#This Row],[Total Defect Qty]]*SupplierQuality[[#This Row],[Unit Price]]</f>
        <v>302418064</v>
      </c>
    </row>
    <row r="838" spans="1:17" x14ac:dyDescent="0.25">
      <c r="A838" s="1">
        <v>43209</v>
      </c>
      <c r="B838" s="5" t="str">
        <f>TEXT(SupplierQuality[[#This Row],[Date]],"mmm")</f>
        <v>Apr</v>
      </c>
      <c r="C838" s="5" t="str">
        <f>TEXT(SupplierQuality[[#This Row],[Date]],"yyyy")</f>
        <v>2018</v>
      </c>
      <c r="D838" s="2" t="s">
        <v>155</v>
      </c>
      <c r="E838" s="2" t="s">
        <v>52</v>
      </c>
      <c r="F838" s="2" t="s">
        <v>24</v>
      </c>
      <c r="G838">
        <v>132</v>
      </c>
      <c r="H838" s="2" t="str">
        <f>VLOOKUP(SupplierQuality[[#This Row],[MaterialID]],Table4[#All],2,0)</f>
        <v>Printed Materials</v>
      </c>
      <c r="I838">
        <v>3</v>
      </c>
      <c r="J838" s="2" t="str">
        <f>_xlfn.XLOOKUP(SupplierQuality[[#This Row],[Defect Type ID]],Table5[ID],Table5[Defect Type],"Not found",0)</f>
        <v>Impact</v>
      </c>
      <c r="K838">
        <v>233</v>
      </c>
      <c r="L838" s="2" t="str">
        <f>_xlfn.XLOOKUP(SupplierQuality[[#This Row],[DefectID]],Table2[ID],Table2[Defect],"Not found",0)</f>
        <v>Wrong Drive</v>
      </c>
      <c r="M838" s="3">
        <v>423174</v>
      </c>
      <c r="N838" s="3">
        <v>693</v>
      </c>
      <c r="O838" s="6">
        <f>SupplierQuality[[#This Row],[Total Downtime Minutes]]/60</f>
        <v>11.55</v>
      </c>
      <c r="P838" s="4">
        <v>392</v>
      </c>
      <c r="Q838" s="4">
        <f>SupplierQuality[[#This Row],[Total Defect Qty]]*SupplierQuality[[#This Row],[Unit Price]]</f>
        <v>165884208</v>
      </c>
    </row>
    <row r="839" spans="1:17" x14ac:dyDescent="0.25">
      <c r="A839" s="1">
        <v>43209</v>
      </c>
      <c r="B839" s="5" t="str">
        <f>TEXT(SupplierQuality[[#This Row],[Date]],"mmm")</f>
        <v>Apr</v>
      </c>
      <c r="C839" s="5" t="str">
        <f>TEXT(SupplierQuality[[#This Row],[Date]],"yyyy")</f>
        <v>2018</v>
      </c>
      <c r="D839" s="2" t="s">
        <v>103</v>
      </c>
      <c r="E839" s="2" t="s">
        <v>23</v>
      </c>
      <c r="F839" s="2" t="s">
        <v>14</v>
      </c>
      <c r="G839">
        <v>114</v>
      </c>
      <c r="H839" s="2" t="str">
        <f>VLOOKUP(SupplierQuality[[#This Row],[MaterialID]],Table4[#All],2,0)</f>
        <v>Carton</v>
      </c>
      <c r="I839">
        <v>2</v>
      </c>
      <c r="J839" s="2" t="str">
        <f>_xlfn.XLOOKUP(SupplierQuality[[#This Row],[Defect Type ID]],Table5[ID],Table5[Defect Type],"Not found",0)</f>
        <v>Rejected</v>
      </c>
      <c r="K839">
        <v>159</v>
      </c>
      <c r="L839" s="2" t="str">
        <f>_xlfn.XLOOKUP(SupplierQuality[[#This Row],[DefectID]],Table2[ID],Table2[Defect],"Not found",0)</f>
        <v>No Insert</v>
      </c>
      <c r="M839" s="3">
        <v>157432</v>
      </c>
      <c r="N839" s="3">
        <v>2451</v>
      </c>
      <c r="O839" s="6">
        <f>SupplierQuality[[#This Row],[Total Downtime Minutes]]/60</f>
        <v>40.85</v>
      </c>
      <c r="P839" s="4">
        <v>376</v>
      </c>
      <c r="Q839" s="4">
        <f>SupplierQuality[[#This Row],[Total Defect Qty]]*SupplierQuality[[#This Row],[Unit Price]]</f>
        <v>59194432</v>
      </c>
    </row>
    <row r="840" spans="1:17" x14ac:dyDescent="0.25">
      <c r="A840" s="1">
        <v>43209</v>
      </c>
      <c r="B840" s="5" t="str">
        <f>TEXT(SupplierQuality[[#This Row],[Date]],"mmm")</f>
        <v>Apr</v>
      </c>
      <c r="C840" s="5" t="str">
        <f>TEXT(SupplierQuality[[#This Row],[Date]],"yyyy")</f>
        <v>2018</v>
      </c>
      <c r="D840" s="2" t="s">
        <v>253</v>
      </c>
      <c r="E840" s="2" t="s">
        <v>34</v>
      </c>
      <c r="F840" s="2" t="s">
        <v>14</v>
      </c>
      <c r="G840">
        <v>124</v>
      </c>
      <c r="H840" s="2" t="str">
        <f>VLOOKUP(SupplierQuality[[#This Row],[MaterialID]],Table4[#All],2,0)</f>
        <v>Drives</v>
      </c>
      <c r="I840">
        <v>1</v>
      </c>
      <c r="J840" s="2" t="str">
        <f>_xlfn.XLOOKUP(SupplierQuality[[#This Row],[Defect Type ID]],Table5[ID],Table5[Defect Type],"Not found",0)</f>
        <v>No Impact</v>
      </c>
      <c r="K840">
        <v>23</v>
      </c>
      <c r="L840" s="2" t="str">
        <f>_xlfn.XLOOKUP(SupplierQuality[[#This Row],[DefectID]],Table2[ID],Table2[Defect],"Not found",0)</f>
        <v>Split Seams</v>
      </c>
      <c r="M840" s="3">
        <v>128746</v>
      </c>
      <c r="N840" s="3">
        <v>3030</v>
      </c>
      <c r="O840" s="6">
        <f>SupplierQuality[[#This Row],[Total Downtime Minutes]]/60</f>
        <v>50.5</v>
      </c>
      <c r="P840" s="4">
        <v>337</v>
      </c>
      <c r="Q840" s="4">
        <f>SupplierQuality[[#This Row],[Total Defect Qty]]*SupplierQuality[[#This Row],[Unit Price]]</f>
        <v>43387402</v>
      </c>
    </row>
    <row r="841" spans="1:17" x14ac:dyDescent="0.25">
      <c r="A841" s="1">
        <v>43210</v>
      </c>
      <c r="B841" s="5" t="str">
        <f>TEXT(SupplierQuality[[#This Row],[Date]],"mmm")</f>
        <v>Apr</v>
      </c>
      <c r="C841" s="5" t="str">
        <f>TEXT(SupplierQuality[[#This Row],[Date]],"yyyy")</f>
        <v>2018</v>
      </c>
      <c r="D841" s="2" t="s">
        <v>147</v>
      </c>
      <c r="E841" s="2" t="s">
        <v>23</v>
      </c>
      <c r="F841" s="2" t="s">
        <v>42</v>
      </c>
      <c r="G841">
        <v>120</v>
      </c>
      <c r="H841" s="2" t="str">
        <f>VLOOKUP(SupplierQuality[[#This Row],[MaterialID]],Table4[#All],2,0)</f>
        <v>Film</v>
      </c>
      <c r="I841">
        <v>2</v>
      </c>
      <c r="J841" s="2" t="str">
        <f>_xlfn.XLOOKUP(SupplierQuality[[#This Row],[Defect Type ID]],Table5[ID],Table5[Defect Type],"Not found",0)</f>
        <v>Rejected</v>
      </c>
      <c r="K841">
        <v>119</v>
      </c>
      <c r="L841" s="2" t="str">
        <f>_xlfn.XLOOKUP(SupplierQuality[[#This Row],[DefectID]],Table2[ID],Table2[Defect],"Not found",0)</f>
        <v>Print Problems</v>
      </c>
      <c r="M841" s="3">
        <v>990175</v>
      </c>
      <c r="N841" s="3">
        <v>3233</v>
      </c>
      <c r="O841" s="6">
        <f>SupplierQuality[[#This Row],[Total Downtime Minutes]]/60</f>
        <v>53.883333333333333</v>
      </c>
      <c r="P841" s="4">
        <v>669</v>
      </c>
      <c r="Q841" s="4">
        <f>SupplierQuality[[#This Row],[Total Defect Qty]]*SupplierQuality[[#This Row],[Unit Price]]</f>
        <v>662427075</v>
      </c>
    </row>
    <row r="842" spans="1:17" x14ac:dyDescent="0.25">
      <c r="A842" s="1">
        <v>43210</v>
      </c>
      <c r="B842" s="5" t="str">
        <f>TEXT(SupplierQuality[[#This Row],[Date]],"mmm")</f>
        <v>Apr</v>
      </c>
      <c r="C842" s="5" t="str">
        <f>TEXT(SupplierQuality[[#This Row],[Date]],"yyyy")</f>
        <v>2018</v>
      </c>
      <c r="D842" s="2" t="s">
        <v>81</v>
      </c>
      <c r="E842" s="2" t="s">
        <v>49</v>
      </c>
      <c r="F842" s="2" t="s">
        <v>17</v>
      </c>
      <c r="G842">
        <v>114</v>
      </c>
      <c r="H842" s="2" t="str">
        <f>VLOOKUP(SupplierQuality[[#This Row],[MaterialID]],Table4[#All],2,0)</f>
        <v>Carton</v>
      </c>
      <c r="I842">
        <v>1</v>
      </c>
      <c r="J842" s="2" t="str">
        <f>_xlfn.XLOOKUP(SupplierQuality[[#This Row],[Defect Type ID]],Table5[ID],Table5[Defect Type],"Not found",0)</f>
        <v>No Impact</v>
      </c>
      <c r="K842">
        <v>167</v>
      </c>
      <c r="L842" s="2" t="str">
        <f>_xlfn.XLOOKUP(SupplierQuality[[#This Row],[DefectID]],Table2[ID],Table2[Defect],"Not found",0)</f>
        <v>Missing Packaging</v>
      </c>
      <c r="M842" s="3">
        <v>644088</v>
      </c>
      <c r="N842" s="3">
        <v>3477</v>
      </c>
      <c r="O842" s="6">
        <f>SupplierQuality[[#This Row],[Total Downtime Minutes]]/60</f>
        <v>57.95</v>
      </c>
      <c r="P842" s="4">
        <v>288</v>
      </c>
      <c r="Q842" s="4">
        <f>SupplierQuality[[#This Row],[Total Defect Qty]]*SupplierQuality[[#This Row],[Unit Price]]</f>
        <v>185497344</v>
      </c>
    </row>
    <row r="843" spans="1:17" x14ac:dyDescent="0.25">
      <c r="A843" s="1">
        <v>43210</v>
      </c>
      <c r="B843" s="5" t="str">
        <f>TEXT(SupplierQuality[[#This Row],[Date]],"mmm")</f>
        <v>Apr</v>
      </c>
      <c r="C843" s="5" t="str">
        <f>TEXT(SupplierQuality[[#This Row],[Date]],"yyyy")</f>
        <v>2018</v>
      </c>
      <c r="D843" s="2" t="s">
        <v>140</v>
      </c>
      <c r="E843" s="2" t="s">
        <v>47</v>
      </c>
      <c r="F843" s="2" t="s">
        <v>691</v>
      </c>
      <c r="G843">
        <v>133</v>
      </c>
      <c r="H843" s="2" t="str">
        <f>VLOOKUP(SupplierQuality[[#This Row],[MaterialID]],Table4[#All],2,0)</f>
        <v>Wires</v>
      </c>
      <c r="I843">
        <v>2</v>
      </c>
      <c r="J843" s="2" t="str">
        <f>_xlfn.XLOOKUP(SupplierQuality[[#This Row],[Defect Type ID]],Table5[ID],Table5[Defect Type],"Not found",0)</f>
        <v>Rejected</v>
      </c>
      <c r="K843">
        <v>38</v>
      </c>
      <c r="L843" s="2" t="str">
        <f>_xlfn.XLOOKUP(SupplierQuality[[#This Row],[DefectID]],Table2[ID],Table2[Defect],"Not found",0)</f>
        <v>Skewed</v>
      </c>
      <c r="M843" s="3">
        <v>513595</v>
      </c>
      <c r="N843" s="3">
        <v>2006</v>
      </c>
      <c r="O843" s="6">
        <f>SupplierQuality[[#This Row],[Total Downtime Minutes]]/60</f>
        <v>33.43333333333333</v>
      </c>
      <c r="P843" s="4">
        <v>513</v>
      </c>
      <c r="Q843" s="4">
        <f>SupplierQuality[[#This Row],[Total Defect Qty]]*SupplierQuality[[#This Row],[Unit Price]]</f>
        <v>263474235</v>
      </c>
    </row>
    <row r="844" spans="1:17" x14ac:dyDescent="0.25">
      <c r="A844" s="1">
        <v>43210</v>
      </c>
      <c r="B844" s="5" t="str">
        <f>TEXT(SupplierQuality[[#This Row],[Date]],"mmm")</f>
        <v>Apr</v>
      </c>
      <c r="C844" s="5" t="str">
        <f>TEXT(SupplierQuality[[#This Row],[Date]],"yyyy")</f>
        <v>2018</v>
      </c>
      <c r="D844" s="2" t="s">
        <v>56</v>
      </c>
      <c r="E844" s="2" t="s">
        <v>34</v>
      </c>
      <c r="F844" s="2" t="s">
        <v>24</v>
      </c>
      <c r="G844">
        <v>117</v>
      </c>
      <c r="H844" s="2" t="str">
        <f>VLOOKUP(SupplierQuality[[#This Row],[MaterialID]],Table4[#All],2,0)</f>
        <v>Labels</v>
      </c>
      <c r="I844">
        <v>2</v>
      </c>
      <c r="J844" s="2" t="str">
        <f>_xlfn.XLOOKUP(SupplierQuality[[#This Row],[Defect Type ID]],Table5[ID],Table5[Defect Type],"Not found",0)</f>
        <v>Rejected</v>
      </c>
      <c r="K844">
        <v>126</v>
      </c>
      <c r="L844" s="2" t="str">
        <f>_xlfn.XLOOKUP(SupplierQuality[[#This Row],[DefectID]],Table2[ID],Table2[Defect],"Not found",0)</f>
        <v>Printing Defect</v>
      </c>
      <c r="M844" s="3">
        <v>499959</v>
      </c>
      <c r="N844" s="3">
        <v>874</v>
      </c>
      <c r="O844" s="6">
        <f>SupplierQuality[[#This Row],[Total Downtime Minutes]]/60</f>
        <v>14.566666666666666</v>
      </c>
      <c r="P844" s="4">
        <v>516</v>
      </c>
      <c r="Q844" s="4">
        <f>SupplierQuality[[#This Row],[Total Defect Qty]]*SupplierQuality[[#This Row],[Unit Price]]</f>
        <v>257978844</v>
      </c>
    </row>
    <row r="845" spans="1:17" x14ac:dyDescent="0.25">
      <c r="A845" s="1">
        <v>43210</v>
      </c>
      <c r="B845" s="5" t="str">
        <f>TEXT(SupplierQuality[[#This Row],[Date]],"mmm")</f>
        <v>Apr</v>
      </c>
      <c r="C845" s="5" t="str">
        <f>TEXT(SupplierQuality[[#This Row],[Date]],"yyyy")</f>
        <v>2018</v>
      </c>
      <c r="D845" s="2" t="s">
        <v>229</v>
      </c>
      <c r="E845" s="2" t="s">
        <v>62</v>
      </c>
      <c r="F845" s="2" t="s">
        <v>691</v>
      </c>
      <c r="G845">
        <v>123</v>
      </c>
      <c r="H845" s="2" t="str">
        <f>VLOOKUP(SupplierQuality[[#This Row],[MaterialID]],Table4[#All],2,0)</f>
        <v>Pump</v>
      </c>
      <c r="I845">
        <v>2</v>
      </c>
      <c r="J845" s="2" t="str">
        <f>_xlfn.XLOOKUP(SupplierQuality[[#This Row],[Defect Type ID]],Table5[ID],Table5[Defect Type],"Not found",0)</f>
        <v>Rejected</v>
      </c>
      <c r="K845">
        <v>254</v>
      </c>
      <c r="L845" s="2" t="str">
        <f>_xlfn.XLOOKUP(SupplierQuality[[#This Row],[DefectID]],Table2[ID],Table2[Defect],"Not found",0)</f>
        <v>Wrong Bond</v>
      </c>
      <c r="M845" s="3">
        <v>40187</v>
      </c>
      <c r="N845" s="3">
        <v>744</v>
      </c>
      <c r="O845" s="6">
        <f>SupplierQuality[[#This Row],[Total Downtime Minutes]]/60</f>
        <v>12.4</v>
      </c>
      <c r="P845" s="4">
        <v>639</v>
      </c>
      <c r="Q845" s="4">
        <f>SupplierQuality[[#This Row],[Total Defect Qty]]*SupplierQuality[[#This Row],[Unit Price]]</f>
        <v>25679493</v>
      </c>
    </row>
    <row r="846" spans="1:17" x14ac:dyDescent="0.25">
      <c r="A846" s="1">
        <v>43211</v>
      </c>
      <c r="B846" s="5" t="str">
        <f>TEXT(SupplierQuality[[#This Row],[Date]],"mmm")</f>
        <v>Apr</v>
      </c>
      <c r="C846" s="5" t="str">
        <f>TEXT(SupplierQuality[[#This Row],[Date]],"yyyy")</f>
        <v>2018</v>
      </c>
      <c r="D846" s="2" t="s">
        <v>195</v>
      </c>
      <c r="E846" s="2" t="s">
        <v>67</v>
      </c>
      <c r="F846" s="2" t="s">
        <v>14</v>
      </c>
      <c r="G846">
        <v>121</v>
      </c>
      <c r="H846" s="2" t="str">
        <f>VLOOKUP(SupplierQuality[[#This Row],[MaterialID]],Table4[#All],2,0)</f>
        <v>Composites</v>
      </c>
      <c r="I846">
        <v>3</v>
      </c>
      <c r="J846" s="2" t="str">
        <f>_xlfn.XLOOKUP(SupplierQuality[[#This Row],[Defect Type ID]],Table5[ID],Table5[Defect Type],"Not found",0)</f>
        <v>Impact</v>
      </c>
      <c r="K846">
        <v>266</v>
      </c>
      <c r="L846" s="2" t="str">
        <f>_xlfn.XLOOKUP(SupplierQuality[[#This Row],[DefectID]],Table2[ID],Table2[Defect],"Not found",0)</f>
        <v>Liner Issues</v>
      </c>
      <c r="M846" s="3">
        <v>374787</v>
      </c>
      <c r="N846" s="3">
        <v>1338</v>
      </c>
      <c r="O846" s="6">
        <f>SupplierQuality[[#This Row],[Total Downtime Minutes]]/60</f>
        <v>22.3</v>
      </c>
      <c r="P846" s="4">
        <v>532</v>
      </c>
      <c r="Q846" s="4">
        <f>SupplierQuality[[#This Row],[Total Defect Qty]]*SupplierQuality[[#This Row],[Unit Price]]</f>
        <v>199386684</v>
      </c>
    </row>
    <row r="847" spans="1:17" x14ac:dyDescent="0.25">
      <c r="A847" s="1">
        <v>43211</v>
      </c>
      <c r="B847" s="5" t="str">
        <f>TEXT(SupplierQuality[[#This Row],[Date]],"mmm")</f>
        <v>Apr</v>
      </c>
      <c r="C847" s="5" t="str">
        <f>TEXT(SupplierQuality[[#This Row],[Date]],"yyyy")</f>
        <v>2018</v>
      </c>
      <c r="D847" s="2" t="s">
        <v>131</v>
      </c>
      <c r="E847" s="2" t="s">
        <v>13</v>
      </c>
      <c r="F847" s="2" t="s">
        <v>17</v>
      </c>
      <c r="G847">
        <v>113</v>
      </c>
      <c r="H847" s="2" t="str">
        <f>VLOOKUP(SupplierQuality[[#This Row],[MaterialID]],Table4[#All],2,0)</f>
        <v>Raw Materials</v>
      </c>
      <c r="I847">
        <v>3</v>
      </c>
      <c r="J847" s="2" t="str">
        <f>_xlfn.XLOOKUP(SupplierQuality[[#This Row],[Defect Type ID]],Table5[ID],Table5[Defect Type],"Not found",0)</f>
        <v>Impact</v>
      </c>
      <c r="K847">
        <v>74</v>
      </c>
      <c r="L847" s="2" t="str">
        <f>_xlfn.XLOOKUP(SupplierQuality[[#This Row],[DefectID]],Table2[ID],Table2[Defect],"Not found",0)</f>
        <v>Film Not Sealing</v>
      </c>
      <c r="M847" s="3">
        <v>295050</v>
      </c>
      <c r="N847" s="3">
        <v>4504</v>
      </c>
      <c r="O847" s="6">
        <f>SupplierQuality[[#This Row],[Total Downtime Minutes]]/60</f>
        <v>75.066666666666663</v>
      </c>
      <c r="P847" s="4">
        <v>298</v>
      </c>
      <c r="Q847" s="4">
        <f>SupplierQuality[[#This Row],[Total Defect Qty]]*SupplierQuality[[#This Row],[Unit Price]]</f>
        <v>87924900</v>
      </c>
    </row>
    <row r="848" spans="1:17" x14ac:dyDescent="0.25">
      <c r="A848" s="1">
        <v>43212</v>
      </c>
      <c r="B848" s="5" t="str">
        <f>TEXT(SupplierQuality[[#This Row],[Date]],"mmm")</f>
        <v>Apr</v>
      </c>
      <c r="C848" s="5" t="str">
        <f>TEXT(SupplierQuality[[#This Row],[Date]],"yyyy")</f>
        <v>2018</v>
      </c>
      <c r="D848" s="2" t="s">
        <v>220</v>
      </c>
      <c r="E848" s="2" t="s">
        <v>21</v>
      </c>
      <c r="F848" s="2" t="s">
        <v>17</v>
      </c>
      <c r="G848">
        <v>126</v>
      </c>
      <c r="H848" s="2" t="str">
        <f>VLOOKUP(SupplierQuality[[#This Row],[MaterialID]],Table4[#All],2,0)</f>
        <v>Motors</v>
      </c>
      <c r="I848">
        <v>3</v>
      </c>
      <c r="J848" s="2" t="str">
        <f>_xlfn.XLOOKUP(SupplierQuality[[#This Row],[Defect Type ID]],Table5[ID],Table5[Defect Type],"Not found",0)</f>
        <v>Impact</v>
      </c>
      <c r="K848">
        <v>127</v>
      </c>
      <c r="L848" s="2" t="str">
        <f>_xlfn.XLOOKUP(SupplierQuality[[#This Row],[DefectID]],Table2[ID],Table2[Defect],"Not found",0)</f>
        <v>Defective Rims</v>
      </c>
      <c r="M848" s="3">
        <v>215701</v>
      </c>
      <c r="N848" s="3">
        <v>4375</v>
      </c>
      <c r="O848" s="6">
        <f>SupplierQuality[[#This Row],[Total Downtime Minutes]]/60</f>
        <v>72.916666666666671</v>
      </c>
      <c r="P848" s="4">
        <v>409</v>
      </c>
      <c r="Q848" s="4">
        <f>SupplierQuality[[#This Row],[Total Defect Qty]]*SupplierQuality[[#This Row],[Unit Price]]</f>
        <v>88221709</v>
      </c>
    </row>
    <row r="849" spans="1:17" x14ac:dyDescent="0.25">
      <c r="A849" s="1">
        <v>43212</v>
      </c>
      <c r="B849" s="5" t="str">
        <f>TEXT(SupplierQuality[[#This Row],[Date]],"mmm")</f>
        <v>Apr</v>
      </c>
      <c r="C849" s="5" t="str">
        <f>TEXT(SupplierQuality[[#This Row],[Date]],"yyyy")</f>
        <v>2018</v>
      </c>
      <c r="D849" s="2" t="s">
        <v>63</v>
      </c>
      <c r="E849" s="2" t="s">
        <v>74</v>
      </c>
      <c r="F849" s="2" t="s">
        <v>691</v>
      </c>
      <c r="G849">
        <v>123</v>
      </c>
      <c r="H849" s="2" t="str">
        <f>VLOOKUP(SupplierQuality[[#This Row],[MaterialID]],Table4[#All],2,0)</f>
        <v>Pump</v>
      </c>
      <c r="I849">
        <v>3</v>
      </c>
      <c r="J849" s="2" t="str">
        <f>_xlfn.XLOOKUP(SupplierQuality[[#This Row],[Defect Type ID]],Table5[ID],Table5[Defect Type],"Not found",0)</f>
        <v>Impact</v>
      </c>
      <c r="K849">
        <v>216</v>
      </c>
      <c r="L849" s="2" t="str">
        <f>_xlfn.XLOOKUP(SupplierQuality[[#This Row],[DefectID]],Table2[ID],Table2[Defect],"Not found",0)</f>
        <v>Bad Flaps</v>
      </c>
      <c r="M849" s="3">
        <v>64761</v>
      </c>
      <c r="N849" s="3">
        <v>1512</v>
      </c>
      <c r="O849" s="6">
        <f>SupplierQuality[[#This Row],[Total Downtime Minutes]]/60</f>
        <v>25.2</v>
      </c>
      <c r="P849" s="4">
        <v>634</v>
      </c>
      <c r="Q849" s="4">
        <f>SupplierQuality[[#This Row],[Total Defect Qty]]*SupplierQuality[[#This Row],[Unit Price]]</f>
        <v>41058474</v>
      </c>
    </row>
    <row r="850" spans="1:17" x14ac:dyDescent="0.25">
      <c r="A850" s="1">
        <v>43212</v>
      </c>
      <c r="B850" s="5" t="str">
        <f>TEXT(SupplierQuality[[#This Row],[Date]],"mmm")</f>
        <v>Apr</v>
      </c>
      <c r="C850" s="5" t="str">
        <f>TEXT(SupplierQuality[[#This Row],[Date]],"yyyy")</f>
        <v>2018</v>
      </c>
      <c r="D850" s="2" t="s">
        <v>238</v>
      </c>
      <c r="E850" s="2" t="s">
        <v>38</v>
      </c>
      <c r="F850" s="2" t="s">
        <v>17</v>
      </c>
      <c r="G850">
        <v>131</v>
      </c>
      <c r="H850" s="2" t="str">
        <f>VLOOKUP(SupplierQuality[[#This Row],[MaterialID]],Table4[#All],2,0)</f>
        <v>Valves</v>
      </c>
      <c r="I850">
        <v>1</v>
      </c>
      <c r="J850" s="2" t="str">
        <f>_xlfn.XLOOKUP(SupplierQuality[[#This Row],[Defect Type ID]],Table5[ID],Table5[Defect Type],"Not found",0)</f>
        <v>No Impact</v>
      </c>
      <c r="K850">
        <v>74</v>
      </c>
      <c r="L850" s="2" t="str">
        <f>_xlfn.XLOOKUP(SupplierQuality[[#This Row],[DefectID]],Table2[ID],Table2[Defect],"Not found",0)</f>
        <v>Film Not Sealing</v>
      </c>
      <c r="M850" s="3">
        <v>60467</v>
      </c>
      <c r="N850" s="3">
        <v>1290</v>
      </c>
      <c r="O850" s="6">
        <f>SupplierQuality[[#This Row],[Total Downtime Minutes]]/60</f>
        <v>21.5</v>
      </c>
      <c r="P850" s="4">
        <v>596</v>
      </c>
      <c r="Q850" s="4">
        <f>SupplierQuality[[#This Row],[Total Defect Qty]]*SupplierQuality[[#This Row],[Unit Price]]</f>
        <v>36038332</v>
      </c>
    </row>
    <row r="851" spans="1:17" x14ac:dyDescent="0.25">
      <c r="A851" s="1">
        <v>43213</v>
      </c>
      <c r="B851" s="5" t="str">
        <f>TEXT(SupplierQuality[[#This Row],[Date]],"mmm")</f>
        <v>Apr</v>
      </c>
      <c r="C851" s="5" t="str">
        <f>TEXT(SupplierQuality[[#This Row],[Date]],"yyyy")</f>
        <v>2018</v>
      </c>
      <c r="D851" s="2" t="s">
        <v>263</v>
      </c>
      <c r="E851" s="2" t="s">
        <v>58</v>
      </c>
      <c r="F851" s="2" t="s">
        <v>17</v>
      </c>
      <c r="G851">
        <v>127</v>
      </c>
      <c r="H851" s="2" t="str">
        <f>VLOOKUP(SupplierQuality[[#This Row],[MaterialID]],Table4[#All],2,0)</f>
        <v>Crates</v>
      </c>
      <c r="I851">
        <v>2</v>
      </c>
      <c r="J851" s="2" t="str">
        <f>_xlfn.XLOOKUP(SupplierQuality[[#This Row],[Defect Type ID]],Table5[ID],Table5[Defect Type],"Not found",0)</f>
        <v>Rejected</v>
      </c>
      <c r="K851">
        <v>48</v>
      </c>
      <c r="L851" s="2" t="str">
        <f>_xlfn.XLOOKUP(SupplierQuality[[#This Row],[DefectID]],Table2[ID],Table2[Defect],"Not found",0)</f>
        <v>Mixed Product</v>
      </c>
      <c r="M851" s="3">
        <v>993984</v>
      </c>
      <c r="N851" s="3">
        <v>353</v>
      </c>
      <c r="O851" s="6">
        <f>SupplierQuality[[#This Row],[Total Downtime Minutes]]/60</f>
        <v>5.8833333333333337</v>
      </c>
      <c r="P851" s="4">
        <v>459</v>
      </c>
      <c r="Q851" s="4">
        <f>SupplierQuality[[#This Row],[Total Defect Qty]]*SupplierQuality[[#This Row],[Unit Price]]</f>
        <v>456238656</v>
      </c>
    </row>
    <row r="852" spans="1:17" x14ac:dyDescent="0.25">
      <c r="A852" s="1">
        <v>43213</v>
      </c>
      <c r="B852" s="5" t="str">
        <f>TEXT(SupplierQuality[[#This Row],[Date]],"mmm")</f>
        <v>Apr</v>
      </c>
      <c r="C852" s="5" t="str">
        <f>TEXT(SupplierQuality[[#This Row],[Date]],"yyyy")</f>
        <v>2018</v>
      </c>
      <c r="D852" s="2" t="s">
        <v>162</v>
      </c>
      <c r="E852" s="2" t="s">
        <v>19</v>
      </c>
      <c r="F852" s="2" t="s">
        <v>14</v>
      </c>
      <c r="G852">
        <v>127</v>
      </c>
      <c r="H852" s="2" t="str">
        <f>VLOOKUP(SupplierQuality[[#This Row],[MaterialID]],Table4[#All],2,0)</f>
        <v>Crates</v>
      </c>
      <c r="I852">
        <v>1</v>
      </c>
      <c r="J852" s="2" t="str">
        <f>_xlfn.XLOOKUP(SupplierQuality[[#This Row],[Defect Type ID]],Table5[ID],Table5[Defect Type],"Not found",0)</f>
        <v>No Impact</v>
      </c>
      <c r="K852">
        <v>236</v>
      </c>
      <c r="L852" s="2" t="str">
        <f>_xlfn.XLOOKUP(SupplierQuality[[#This Row],[DefectID]],Table2[ID],Table2[Defect],"Not found",0)</f>
        <v>Cuts</v>
      </c>
      <c r="M852" s="3">
        <v>971149</v>
      </c>
      <c r="N852" s="3">
        <v>3375</v>
      </c>
      <c r="O852" s="6">
        <f>SupplierQuality[[#This Row],[Total Downtime Minutes]]/60</f>
        <v>56.25</v>
      </c>
      <c r="P852" s="4">
        <v>367</v>
      </c>
      <c r="Q852" s="4">
        <f>SupplierQuality[[#This Row],[Total Defect Qty]]*SupplierQuality[[#This Row],[Unit Price]]</f>
        <v>356411683</v>
      </c>
    </row>
    <row r="853" spans="1:17" x14ac:dyDescent="0.25">
      <c r="A853" s="1">
        <v>43213</v>
      </c>
      <c r="B853" s="5" t="str">
        <f>TEXT(SupplierQuality[[#This Row],[Date]],"mmm")</f>
        <v>Apr</v>
      </c>
      <c r="C853" s="5" t="str">
        <f>TEXT(SupplierQuality[[#This Row],[Date]],"yyyy")</f>
        <v>2018</v>
      </c>
      <c r="D853" s="2" t="s">
        <v>285</v>
      </c>
      <c r="E853" s="2" t="s">
        <v>74</v>
      </c>
      <c r="F853" s="2" t="s">
        <v>17</v>
      </c>
      <c r="G853">
        <v>112</v>
      </c>
      <c r="H853" s="2" t="str">
        <f>VLOOKUP(SupplierQuality[[#This Row],[MaterialID]],Table4[#All],2,0)</f>
        <v>Glass</v>
      </c>
      <c r="I853">
        <v>1</v>
      </c>
      <c r="J853" s="2" t="str">
        <f>_xlfn.XLOOKUP(SupplierQuality[[#This Row],[Defect Type ID]],Table5[ID],Table5[Defect Type],"Not found",0)</f>
        <v>No Impact</v>
      </c>
      <c r="K853">
        <v>163</v>
      </c>
      <c r="L853" s="2" t="str">
        <f>_xlfn.XLOOKUP(SupplierQuality[[#This Row],[DefectID]],Table2[ID],Table2[Defect],"Not found",0)</f>
        <v>Bubbling</v>
      </c>
      <c r="M853" s="3">
        <v>852329</v>
      </c>
      <c r="N853" s="3">
        <v>3232</v>
      </c>
      <c r="O853" s="6">
        <f>SupplierQuality[[#This Row],[Total Downtime Minutes]]/60</f>
        <v>53.866666666666667</v>
      </c>
      <c r="P853" s="4">
        <v>357</v>
      </c>
      <c r="Q853" s="4">
        <f>SupplierQuality[[#This Row],[Total Defect Qty]]*SupplierQuality[[#This Row],[Unit Price]]</f>
        <v>304281453</v>
      </c>
    </row>
    <row r="854" spans="1:17" x14ac:dyDescent="0.25">
      <c r="A854" s="1">
        <v>43213</v>
      </c>
      <c r="B854" s="5" t="str">
        <f>TEXT(SupplierQuality[[#This Row],[Date]],"mmm")</f>
        <v>Apr</v>
      </c>
      <c r="C854" s="5" t="str">
        <f>TEXT(SupplierQuality[[#This Row],[Date]],"yyyy")</f>
        <v>2018</v>
      </c>
      <c r="D854" s="2" t="s">
        <v>182</v>
      </c>
      <c r="E854" s="2" t="s">
        <v>19</v>
      </c>
      <c r="F854" s="2" t="s">
        <v>24</v>
      </c>
      <c r="G854">
        <v>113</v>
      </c>
      <c r="H854" s="2" t="str">
        <f>VLOOKUP(SupplierQuality[[#This Row],[MaterialID]],Table4[#All],2,0)</f>
        <v>Raw Materials</v>
      </c>
      <c r="I854">
        <v>1</v>
      </c>
      <c r="J854" s="2" t="str">
        <f>_xlfn.XLOOKUP(SupplierQuality[[#This Row],[Defect Type ID]],Table5[ID],Table5[Defect Type],"Not found",0)</f>
        <v>No Impact</v>
      </c>
      <c r="K854">
        <v>228</v>
      </c>
      <c r="L854" s="2" t="str">
        <f>_xlfn.XLOOKUP(SupplierQuality[[#This Row],[DefectID]],Table2[ID],Table2[Defect],"Not found",0)</f>
        <v>Container Out of Spec</v>
      </c>
      <c r="M854" s="3">
        <v>835049</v>
      </c>
      <c r="N854" s="3">
        <v>4915</v>
      </c>
      <c r="O854" s="6">
        <f>SupplierQuality[[#This Row],[Total Downtime Minutes]]/60</f>
        <v>81.916666666666671</v>
      </c>
      <c r="P854" s="4">
        <v>529</v>
      </c>
      <c r="Q854" s="4">
        <f>SupplierQuality[[#This Row],[Total Defect Qty]]*SupplierQuality[[#This Row],[Unit Price]]</f>
        <v>441740921</v>
      </c>
    </row>
    <row r="855" spans="1:17" x14ac:dyDescent="0.25">
      <c r="A855" s="1">
        <v>43213</v>
      </c>
      <c r="B855" s="5" t="str">
        <f>TEXT(SupplierQuality[[#This Row],[Date]],"mmm")</f>
        <v>Apr</v>
      </c>
      <c r="C855" s="5" t="str">
        <f>TEXT(SupplierQuality[[#This Row],[Date]],"yyyy")</f>
        <v>2018</v>
      </c>
      <c r="D855" s="2" t="s">
        <v>269</v>
      </c>
      <c r="E855" s="2" t="s">
        <v>23</v>
      </c>
      <c r="F855" s="2" t="s">
        <v>14</v>
      </c>
      <c r="G855">
        <v>132</v>
      </c>
      <c r="H855" s="2" t="str">
        <f>VLOOKUP(SupplierQuality[[#This Row],[MaterialID]],Table4[#All],2,0)</f>
        <v>Printed Materials</v>
      </c>
      <c r="I855">
        <v>2</v>
      </c>
      <c r="J855" s="2" t="str">
        <f>_xlfn.XLOOKUP(SupplierQuality[[#This Row],[Defect Type ID]],Table5[ID],Table5[Defect Type],"Not found",0)</f>
        <v>Rejected</v>
      </c>
      <c r="K855">
        <v>127</v>
      </c>
      <c r="L855" s="2" t="str">
        <f>_xlfn.XLOOKUP(SupplierQuality[[#This Row],[DefectID]],Table2[ID],Table2[Defect],"Not found",0)</f>
        <v>Defective Rims</v>
      </c>
      <c r="M855" s="3">
        <v>766924</v>
      </c>
      <c r="N855" s="3">
        <v>3820</v>
      </c>
      <c r="O855" s="6">
        <f>SupplierQuality[[#This Row],[Total Downtime Minutes]]/60</f>
        <v>63.666666666666664</v>
      </c>
      <c r="P855" s="4">
        <v>641</v>
      </c>
      <c r="Q855" s="4">
        <f>SupplierQuality[[#This Row],[Total Defect Qty]]*SupplierQuality[[#This Row],[Unit Price]]</f>
        <v>491598284</v>
      </c>
    </row>
    <row r="856" spans="1:17" x14ac:dyDescent="0.25">
      <c r="A856" s="1">
        <v>43213</v>
      </c>
      <c r="B856" s="5" t="str">
        <f>TEXT(SupplierQuality[[#This Row],[Date]],"mmm")</f>
        <v>Apr</v>
      </c>
      <c r="C856" s="5" t="str">
        <f>TEXT(SupplierQuality[[#This Row],[Date]],"yyyy")</f>
        <v>2018</v>
      </c>
      <c r="D856" s="2" t="s">
        <v>153</v>
      </c>
      <c r="E856" s="2" t="s">
        <v>13</v>
      </c>
      <c r="F856" s="2" t="s">
        <v>24</v>
      </c>
      <c r="G856">
        <v>130</v>
      </c>
      <c r="H856" s="2" t="str">
        <f>VLOOKUP(SupplierQuality[[#This Row],[MaterialID]],Table4[#All],2,0)</f>
        <v>Packaging</v>
      </c>
      <c r="I856">
        <v>1</v>
      </c>
      <c r="J856" s="2" t="str">
        <f>_xlfn.XLOOKUP(SupplierQuality[[#This Row],[Defect Type ID]],Table5[ID],Table5[Defect Type],"Not found",0)</f>
        <v>No Impact</v>
      </c>
      <c r="K856">
        <v>123</v>
      </c>
      <c r="L856" s="2" t="str">
        <f>_xlfn.XLOOKUP(SupplierQuality[[#This Row],[DefectID]],Table2[ID],Table2[Defect],"Not found",0)</f>
        <v>Sealed Together Externally</v>
      </c>
      <c r="M856" s="3">
        <v>671075</v>
      </c>
      <c r="N856" s="3">
        <v>798</v>
      </c>
      <c r="O856" s="6">
        <f>SupplierQuality[[#This Row],[Total Downtime Minutes]]/60</f>
        <v>13.3</v>
      </c>
      <c r="P856" s="4">
        <v>628</v>
      </c>
      <c r="Q856" s="4">
        <f>SupplierQuality[[#This Row],[Total Defect Qty]]*SupplierQuality[[#This Row],[Unit Price]]</f>
        <v>421435100</v>
      </c>
    </row>
    <row r="857" spans="1:17" x14ac:dyDescent="0.25">
      <c r="A857" s="1">
        <v>43213</v>
      </c>
      <c r="B857" s="5" t="str">
        <f>TEXT(SupplierQuality[[#This Row],[Date]],"mmm")</f>
        <v>Apr</v>
      </c>
      <c r="C857" s="5" t="str">
        <f>TEXT(SupplierQuality[[#This Row],[Date]],"yyyy")</f>
        <v>2018</v>
      </c>
      <c r="D857" s="2" t="s">
        <v>182</v>
      </c>
      <c r="E857" s="2" t="s">
        <v>27</v>
      </c>
      <c r="F857" s="2" t="s">
        <v>14</v>
      </c>
      <c r="G857">
        <v>132</v>
      </c>
      <c r="H857" s="2" t="str">
        <f>VLOOKUP(SupplierQuality[[#This Row],[MaterialID]],Table4[#All],2,0)</f>
        <v>Printed Materials</v>
      </c>
      <c r="I857">
        <v>3</v>
      </c>
      <c r="J857" s="2" t="str">
        <f>_xlfn.XLOOKUP(SupplierQuality[[#This Row],[Defect Type ID]],Table5[ID],Table5[Defect Type],"Not found",0)</f>
        <v>Impact</v>
      </c>
      <c r="K857">
        <v>141</v>
      </c>
      <c r="L857" s="2" t="str">
        <f>_xlfn.XLOOKUP(SupplierQuality[[#This Row],[DefectID]],Table2[ID],Table2[Defect],"Not found",0)</f>
        <v>Wrong Size</v>
      </c>
      <c r="M857" s="3">
        <v>613749</v>
      </c>
      <c r="N857" s="3">
        <v>3388</v>
      </c>
      <c r="O857" s="6">
        <f>SupplierQuality[[#This Row],[Total Downtime Minutes]]/60</f>
        <v>56.466666666666669</v>
      </c>
      <c r="P857" s="4">
        <v>497</v>
      </c>
      <c r="Q857" s="4">
        <f>SupplierQuality[[#This Row],[Total Defect Qty]]*SupplierQuality[[#This Row],[Unit Price]]</f>
        <v>305033253</v>
      </c>
    </row>
    <row r="858" spans="1:17" x14ac:dyDescent="0.25">
      <c r="A858" s="1">
        <v>43213</v>
      </c>
      <c r="B858" s="5" t="str">
        <f>TEXT(SupplierQuality[[#This Row],[Date]],"mmm")</f>
        <v>Apr</v>
      </c>
      <c r="C858" s="5" t="str">
        <f>TEXT(SupplierQuality[[#This Row],[Date]],"yyyy")</f>
        <v>2018</v>
      </c>
      <c r="D858" s="2" t="s">
        <v>95</v>
      </c>
      <c r="E858" s="2" t="s">
        <v>58</v>
      </c>
      <c r="F858" s="2" t="s">
        <v>14</v>
      </c>
      <c r="G858">
        <v>119</v>
      </c>
      <c r="H858" s="2" t="str">
        <f>VLOOKUP(SupplierQuality[[#This Row],[MaterialID]],Table4[#All],2,0)</f>
        <v>Batteries</v>
      </c>
      <c r="I858">
        <v>1</v>
      </c>
      <c r="J858" s="2" t="str">
        <f>_xlfn.XLOOKUP(SupplierQuality[[#This Row],[Defect Type ID]],Table5[ID],Table5[Defect Type],"Not found",0)</f>
        <v>No Impact</v>
      </c>
      <c r="K858">
        <v>128</v>
      </c>
      <c r="L858" s="2" t="str">
        <f>_xlfn.XLOOKUP(SupplierQuality[[#This Row],[DefectID]],Table2[ID],Table2[Defect],"Not found",0)</f>
        <v>Incorrect Vertical Size</v>
      </c>
      <c r="M858" s="3">
        <v>599074</v>
      </c>
      <c r="N858" s="3">
        <v>3743</v>
      </c>
      <c r="O858" s="6">
        <f>SupplierQuality[[#This Row],[Total Downtime Minutes]]/60</f>
        <v>62.383333333333333</v>
      </c>
      <c r="P858" s="4">
        <v>561</v>
      </c>
      <c r="Q858" s="4">
        <f>SupplierQuality[[#This Row],[Total Defect Qty]]*SupplierQuality[[#This Row],[Unit Price]]</f>
        <v>336080514</v>
      </c>
    </row>
    <row r="859" spans="1:17" x14ac:dyDescent="0.25">
      <c r="A859" s="1">
        <v>43213</v>
      </c>
      <c r="B859" s="5" t="str">
        <f>TEXT(SupplierQuality[[#This Row],[Date]],"mmm")</f>
        <v>Apr</v>
      </c>
      <c r="C859" s="5" t="str">
        <f>TEXT(SupplierQuality[[#This Row],[Date]],"yyyy")</f>
        <v>2018</v>
      </c>
      <c r="D859" s="2" t="s">
        <v>332</v>
      </c>
      <c r="E859" s="2" t="s">
        <v>74</v>
      </c>
      <c r="F859" s="2" t="s">
        <v>24</v>
      </c>
      <c r="G859">
        <v>117</v>
      </c>
      <c r="H859" s="2" t="str">
        <f>VLOOKUP(SupplierQuality[[#This Row],[MaterialID]],Table4[#All],2,0)</f>
        <v>Labels</v>
      </c>
      <c r="I859">
        <v>2</v>
      </c>
      <c r="J859" s="2" t="str">
        <f>_xlfn.XLOOKUP(SupplierQuality[[#This Row],[Defect Type ID]],Table5[ID],Table5[Defect Type],"Not found",0)</f>
        <v>Rejected</v>
      </c>
      <c r="K859">
        <v>180</v>
      </c>
      <c r="L859" s="2" t="str">
        <f>_xlfn.XLOOKUP(SupplierQuality[[#This Row],[DefectID]],Table2[ID],Table2[Defect],"Not found",0)</f>
        <v>Soft Sides</v>
      </c>
      <c r="M859" s="3">
        <v>582983</v>
      </c>
      <c r="N859" s="3">
        <v>81</v>
      </c>
      <c r="O859" s="6">
        <f>SupplierQuality[[#This Row],[Total Downtime Minutes]]/60</f>
        <v>1.35</v>
      </c>
      <c r="P859" s="4">
        <v>644</v>
      </c>
      <c r="Q859" s="4">
        <f>SupplierQuality[[#This Row],[Total Defect Qty]]*SupplierQuality[[#This Row],[Unit Price]]</f>
        <v>375441052</v>
      </c>
    </row>
    <row r="860" spans="1:17" x14ac:dyDescent="0.25">
      <c r="A860" s="1">
        <v>43213</v>
      </c>
      <c r="B860" s="5" t="str">
        <f>TEXT(SupplierQuality[[#This Row],[Date]],"mmm")</f>
        <v>Apr</v>
      </c>
      <c r="C860" s="5" t="str">
        <f>TEXT(SupplierQuality[[#This Row],[Date]],"yyyy")</f>
        <v>2018</v>
      </c>
      <c r="D860" s="2" t="s">
        <v>328</v>
      </c>
      <c r="E860" s="2" t="s">
        <v>19</v>
      </c>
      <c r="F860" s="2" t="s">
        <v>17</v>
      </c>
      <c r="G860">
        <v>123</v>
      </c>
      <c r="H860" s="2" t="str">
        <f>VLOOKUP(SupplierQuality[[#This Row],[MaterialID]],Table4[#All],2,0)</f>
        <v>Pump</v>
      </c>
      <c r="I860">
        <v>1</v>
      </c>
      <c r="J860" s="2" t="str">
        <f>_xlfn.XLOOKUP(SupplierQuality[[#This Row],[Defect Type ID]],Table5[ID],Table5[Defect Type],"Not found",0)</f>
        <v>No Impact</v>
      </c>
      <c r="K860">
        <v>230</v>
      </c>
      <c r="L860" s="2" t="str">
        <f>_xlfn.XLOOKUP(SupplierQuality[[#This Row],[DefectID]],Table2[ID],Table2[Defect],"Not found",0)</f>
        <v>Deep Slots</v>
      </c>
      <c r="M860" s="3">
        <v>548277</v>
      </c>
      <c r="N860" s="3">
        <v>3795</v>
      </c>
      <c r="O860" s="6">
        <f>SupplierQuality[[#This Row],[Total Downtime Minutes]]/60</f>
        <v>63.25</v>
      </c>
      <c r="P860" s="4">
        <v>450</v>
      </c>
      <c r="Q860" s="4">
        <f>SupplierQuality[[#This Row],[Total Defect Qty]]*SupplierQuality[[#This Row],[Unit Price]]</f>
        <v>246724650</v>
      </c>
    </row>
    <row r="861" spans="1:17" x14ac:dyDescent="0.25">
      <c r="A861" s="1">
        <v>43213</v>
      </c>
      <c r="B861" s="5" t="str">
        <f>TEXT(SupplierQuality[[#This Row],[Date]],"mmm")</f>
        <v>Apr</v>
      </c>
      <c r="C861" s="5" t="str">
        <f>TEXT(SupplierQuality[[#This Row],[Date]],"yyyy")</f>
        <v>2018</v>
      </c>
      <c r="D861" s="2" t="s">
        <v>147</v>
      </c>
      <c r="E861" s="2" t="s">
        <v>38</v>
      </c>
      <c r="F861" s="2" t="s">
        <v>14</v>
      </c>
      <c r="G861">
        <v>126</v>
      </c>
      <c r="H861" s="2" t="str">
        <f>VLOOKUP(SupplierQuality[[#This Row],[MaterialID]],Table4[#All],2,0)</f>
        <v>Motors</v>
      </c>
      <c r="I861">
        <v>3</v>
      </c>
      <c r="J861" s="2" t="str">
        <f>_xlfn.XLOOKUP(SupplierQuality[[#This Row],[Defect Type ID]],Table5[ID],Table5[Defect Type],"Not found",0)</f>
        <v>Impact</v>
      </c>
      <c r="K861">
        <v>185</v>
      </c>
      <c r="L861" s="2" t="str">
        <f>_xlfn.XLOOKUP(SupplierQuality[[#This Row],[DefectID]],Table2[ID],Table2[Defect],"Not found",0)</f>
        <v>Soft Tops</v>
      </c>
      <c r="M861" s="3">
        <v>506973</v>
      </c>
      <c r="N861" s="3">
        <v>3018</v>
      </c>
      <c r="O861" s="6">
        <f>SupplierQuality[[#This Row],[Total Downtime Minutes]]/60</f>
        <v>50.3</v>
      </c>
      <c r="P861" s="4">
        <v>498</v>
      </c>
      <c r="Q861" s="4">
        <f>SupplierQuality[[#This Row],[Total Defect Qty]]*SupplierQuality[[#This Row],[Unit Price]]</f>
        <v>252472554</v>
      </c>
    </row>
    <row r="862" spans="1:17" x14ac:dyDescent="0.25">
      <c r="A862" s="1">
        <v>43213</v>
      </c>
      <c r="B862" s="5" t="str">
        <f>TEXT(SupplierQuality[[#This Row],[Date]],"mmm")</f>
        <v>Apr</v>
      </c>
      <c r="C862" s="5" t="str">
        <f>TEXT(SupplierQuality[[#This Row],[Date]],"yyyy")</f>
        <v>2018</v>
      </c>
      <c r="D862" s="2" t="s">
        <v>152</v>
      </c>
      <c r="E862" s="2" t="s">
        <v>52</v>
      </c>
      <c r="F862" s="2" t="s">
        <v>14</v>
      </c>
      <c r="G862">
        <v>127</v>
      </c>
      <c r="H862" s="2" t="str">
        <f>VLOOKUP(SupplierQuality[[#This Row],[MaterialID]],Table4[#All],2,0)</f>
        <v>Crates</v>
      </c>
      <c r="I862">
        <v>2</v>
      </c>
      <c r="J862" s="2" t="str">
        <f>_xlfn.XLOOKUP(SupplierQuality[[#This Row],[Defect Type ID]],Table5[ID],Table5[Defect Type],"Not found",0)</f>
        <v>Rejected</v>
      </c>
      <c r="K862">
        <v>64</v>
      </c>
      <c r="L862" s="2" t="str">
        <f>_xlfn.XLOOKUP(SupplierQuality[[#This Row],[DefectID]],Table2[ID],Table2[Defect],"Not found",0)</f>
        <v>Cut Box</v>
      </c>
      <c r="M862" s="3">
        <v>490357</v>
      </c>
      <c r="N862" s="3">
        <v>4034</v>
      </c>
      <c r="O862" s="6">
        <f>SupplierQuality[[#This Row],[Total Downtime Minutes]]/60</f>
        <v>67.233333333333334</v>
      </c>
      <c r="P862" s="4">
        <v>470</v>
      </c>
      <c r="Q862" s="4">
        <f>SupplierQuality[[#This Row],[Total Defect Qty]]*SupplierQuality[[#This Row],[Unit Price]]</f>
        <v>230467790</v>
      </c>
    </row>
    <row r="863" spans="1:17" x14ac:dyDescent="0.25">
      <c r="A863" s="1">
        <v>43213</v>
      </c>
      <c r="B863" s="5" t="str">
        <f>TEXT(SupplierQuality[[#This Row],[Date]],"mmm")</f>
        <v>Apr</v>
      </c>
      <c r="C863" s="5" t="str">
        <f>TEXT(SupplierQuality[[#This Row],[Date]],"yyyy")</f>
        <v>2018</v>
      </c>
      <c r="D863" s="2" t="s">
        <v>338</v>
      </c>
      <c r="E863" s="2" t="s">
        <v>119</v>
      </c>
      <c r="F863" s="2" t="s">
        <v>17</v>
      </c>
      <c r="G863">
        <v>117</v>
      </c>
      <c r="H863" s="2" t="str">
        <f>VLOOKUP(SupplierQuality[[#This Row],[MaterialID]],Table4[#All],2,0)</f>
        <v>Labels</v>
      </c>
      <c r="I863">
        <v>3</v>
      </c>
      <c r="J863" s="2" t="str">
        <f>_xlfn.XLOOKUP(SupplierQuality[[#This Row],[Defect Type ID]],Table5[ID],Table5[Defect Type],"Not found",0)</f>
        <v>Impact</v>
      </c>
      <c r="K863">
        <v>74</v>
      </c>
      <c r="L863" s="2" t="str">
        <f>_xlfn.XLOOKUP(SupplierQuality[[#This Row],[DefectID]],Table2[ID],Table2[Defect],"Not found",0)</f>
        <v>Film Not Sealing</v>
      </c>
      <c r="M863" s="3">
        <v>373942</v>
      </c>
      <c r="N863" s="3">
        <v>3436</v>
      </c>
      <c r="O863" s="6">
        <f>SupplierQuality[[#This Row],[Total Downtime Minutes]]/60</f>
        <v>57.266666666666666</v>
      </c>
      <c r="P863" s="4">
        <v>414</v>
      </c>
      <c r="Q863" s="4">
        <f>SupplierQuality[[#This Row],[Total Defect Qty]]*SupplierQuality[[#This Row],[Unit Price]]</f>
        <v>154811988</v>
      </c>
    </row>
    <row r="864" spans="1:17" x14ac:dyDescent="0.25">
      <c r="A864" s="1">
        <v>43213</v>
      </c>
      <c r="B864" s="5" t="str">
        <f>TEXT(SupplierQuality[[#This Row],[Date]],"mmm")</f>
        <v>Apr</v>
      </c>
      <c r="C864" s="5" t="str">
        <f>TEXT(SupplierQuality[[#This Row],[Date]],"yyyy")</f>
        <v>2018</v>
      </c>
      <c r="D864" s="2" t="s">
        <v>196</v>
      </c>
      <c r="E864" s="2" t="s">
        <v>41</v>
      </c>
      <c r="F864" s="2" t="s">
        <v>42</v>
      </c>
      <c r="G864">
        <v>112</v>
      </c>
      <c r="H864" s="2" t="str">
        <f>VLOOKUP(SupplierQuality[[#This Row],[MaterialID]],Table4[#All],2,0)</f>
        <v>Glass</v>
      </c>
      <c r="I864">
        <v>2</v>
      </c>
      <c r="J864" s="2" t="str">
        <f>_xlfn.XLOOKUP(SupplierQuality[[#This Row],[Defect Type ID]],Table5[ID],Table5[Defect Type],"Not found",0)</f>
        <v>Rejected</v>
      </c>
      <c r="K864">
        <v>135</v>
      </c>
      <c r="L864" s="2" t="str">
        <f>_xlfn.XLOOKUP(SupplierQuality[[#This Row],[DefectID]],Table2[ID],Table2[Defect],"Not found",0)</f>
        <v>Tops Short</v>
      </c>
      <c r="M864" s="3">
        <v>330390</v>
      </c>
      <c r="N864" s="3">
        <v>2909</v>
      </c>
      <c r="O864" s="6">
        <f>SupplierQuality[[#This Row],[Total Downtime Minutes]]/60</f>
        <v>48.483333333333334</v>
      </c>
      <c r="P864" s="4">
        <v>675</v>
      </c>
      <c r="Q864" s="4">
        <f>SupplierQuality[[#This Row],[Total Defect Qty]]*SupplierQuality[[#This Row],[Unit Price]]</f>
        <v>223013250</v>
      </c>
    </row>
    <row r="865" spans="1:17" x14ac:dyDescent="0.25">
      <c r="A865" s="1">
        <v>43213</v>
      </c>
      <c r="B865" s="5" t="str">
        <f>TEXT(SupplierQuality[[#This Row],[Date]],"mmm")</f>
        <v>Apr</v>
      </c>
      <c r="C865" s="5" t="str">
        <f>TEXT(SupplierQuality[[#This Row],[Date]],"yyyy")</f>
        <v>2018</v>
      </c>
      <c r="D865" s="2" t="s">
        <v>251</v>
      </c>
      <c r="E865" s="2" t="s">
        <v>45</v>
      </c>
      <c r="F865" s="2" t="s">
        <v>17</v>
      </c>
      <c r="G865">
        <v>122</v>
      </c>
      <c r="H865" s="2" t="str">
        <f>VLOOKUP(SupplierQuality[[#This Row],[MaterialID]],Table4[#All],2,0)</f>
        <v>Electrolytes</v>
      </c>
      <c r="I865">
        <v>1</v>
      </c>
      <c r="J865" s="2" t="str">
        <f>_xlfn.XLOOKUP(SupplierQuality[[#This Row],[Defect Type ID]],Table5[ID],Table5[Defect Type],"Not found",0)</f>
        <v>No Impact</v>
      </c>
      <c r="K865">
        <v>185</v>
      </c>
      <c r="L865" s="2" t="str">
        <f>_xlfn.XLOOKUP(SupplierQuality[[#This Row],[DefectID]],Table2[ID],Table2[Defect],"Not found",0)</f>
        <v>Soft Tops</v>
      </c>
      <c r="M865" s="3">
        <v>329385</v>
      </c>
      <c r="N865" s="3">
        <v>3377</v>
      </c>
      <c r="O865" s="6">
        <f>SupplierQuality[[#This Row],[Total Downtime Minutes]]/60</f>
        <v>56.283333333333331</v>
      </c>
      <c r="P865" s="4">
        <v>312</v>
      </c>
      <c r="Q865" s="4">
        <f>SupplierQuality[[#This Row],[Total Defect Qty]]*SupplierQuality[[#This Row],[Unit Price]]</f>
        <v>102768120</v>
      </c>
    </row>
    <row r="866" spans="1:17" x14ac:dyDescent="0.25">
      <c r="A866" s="1">
        <v>43213</v>
      </c>
      <c r="B866" s="5" t="str">
        <f>TEXT(SupplierQuality[[#This Row],[Date]],"mmm")</f>
        <v>Apr</v>
      </c>
      <c r="C866" s="5" t="str">
        <f>TEXT(SupplierQuality[[#This Row],[Date]],"yyyy")</f>
        <v>2018</v>
      </c>
      <c r="D866" s="2" t="s">
        <v>195</v>
      </c>
      <c r="E866" s="2" t="s">
        <v>13</v>
      </c>
      <c r="F866" s="2" t="s">
        <v>14</v>
      </c>
      <c r="G866">
        <v>124</v>
      </c>
      <c r="H866" s="2" t="str">
        <f>VLOOKUP(SupplierQuality[[#This Row],[MaterialID]],Table4[#All],2,0)</f>
        <v>Drives</v>
      </c>
      <c r="I866">
        <v>1</v>
      </c>
      <c r="J866" s="2" t="str">
        <f>_xlfn.XLOOKUP(SupplierQuality[[#This Row],[Defect Type ID]],Table5[ID],Table5[Defect Type],"Not found",0)</f>
        <v>No Impact</v>
      </c>
      <c r="K866">
        <v>59</v>
      </c>
      <c r="L866" s="2" t="str">
        <f>_xlfn.XLOOKUP(SupplierQuality[[#This Row],[DefectID]],Table2[ID],Table2[Defect],"Not found",0)</f>
        <v>Cartons Not Opening</v>
      </c>
      <c r="M866" s="3">
        <v>307352</v>
      </c>
      <c r="N866" s="3">
        <v>1441</v>
      </c>
      <c r="O866" s="6">
        <f>SupplierQuality[[#This Row],[Total Downtime Minutes]]/60</f>
        <v>24.016666666666666</v>
      </c>
      <c r="P866" s="4">
        <v>584</v>
      </c>
      <c r="Q866" s="4">
        <f>SupplierQuality[[#This Row],[Total Defect Qty]]*SupplierQuality[[#This Row],[Unit Price]]</f>
        <v>179493568</v>
      </c>
    </row>
    <row r="867" spans="1:17" x14ac:dyDescent="0.25">
      <c r="A867" s="1">
        <v>43213</v>
      </c>
      <c r="B867" s="5" t="str">
        <f>TEXT(SupplierQuality[[#This Row],[Date]],"mmm")</f>
        <v>Apr</v>
      </c>
      <c r="C867" s="5" t="str">
        <f>TEXT(SupplierQuality[[#This Row],[Date]],"yyyy")</f>
        <v>2018</v>
      </c>
      <c r="D867" s="2" t="s">
        <v>355</v>
      </c>
      <c r="E867" s="2" t="s">
        <v>119</v>
      </c>
      <c r="F867" s="2" t="s">
        <v>691</v>
      </c>
      <c r="G867">
        <v>127</v>
      </c>
      <c r="H867" s="2" t="str">
        <f>VLOOKUP(SupplierQuality[[#This Row],[MaterialID]],Table4[#All],2,0)</f>
        <v>Crates</v>
      </c>
      <c r="I867">
        <v>1</v>
      </c>
      <c r="J867" s="2" t="str">
        <f>_xlfn.XLOOKUP(SupplierQuality[[#This Row],[Defect Type ID]],Table5[ID],Table5[Defect Type],"Not found",0)</f>
        <v>No Impact</v>
      </c>
      <c r="K867">
        <v>6</v>
      </c>
      <c r="L867" s="2" t="str">
        <f>_xlfn.XLOOKUP(SupplierQuality[[#This Row],[DefectID]],Table2[ID],Table2[Defect],"Not found",0)</f>
        <v>Wrong Ink</v>
      </c>
      <c r="M867" s="3">
        <v>280186</v>
      </c>
      <c r="N867" s="3">
        <v>1697</v>
      </c>
      <c r="O867" s="6">
        <f>SupplierQuality[[#This Row],[Total Downtime Minutes]]/60</f>
        <v>28.283333333333335</v>
      </c>
      <c r="P867" s="4">
        <v>334</v>
      </c>
      <c r="Q867" s="4">
        <f>SupplierQuality[[#This Row],[Total Defect Qty]]*SupplierQuality[[#This Row],[Unit Price]]</f>
        <v>93582124</v>
      </c>
    </row>
    <row r="868" spans="1:17" x14ac:dyDescent="0.25">
      <c r="A868" s="1">
        <v>43213</v>
      </c>
      <c r="B868" s="5" t="str">
        <f>TEXT(SupplierQuality[[#This Row],[Date]],"mmm")</f>
        <v>Apr</v>
      </c>
      <c r="C868" s="5" t="str">
        <f>TEXT(SupplierQuality[[#This Row],[Date]],"yyyy")</f>
        <v>2018</v>
      </c>
      <c r="D868" s="2" t="s">
        <v>116</v>
      </c>
      <c r="E868" s="2" t="s">
        <v>71</v>
      </c>
      <c r="F868" s="2" t="s">
        <v>14</v>
      </c>
      <c r="G868">
        <v>113</v>
      </c>
      <c r="H868" s="2" t="str">
        <f>VLOOKUP(SupplierQuality[[#This Row],[MaterialID]],Table4[#All],2,0)</f>
        <v>Raw Materials</v>
      </c>
      <c r="I868">
        <v>1</v>
      </c>
      <c r="J868" s="2" t="str">
        <f>_xlfn.XLOOKUP(SupplierQuality[[#This Row],[Defect Type ID]],Table5[ID],Table5[Defect Type],"Not found",0)</f>
        <v>No Impact</v>
      </c>
      <c r="K868">
        <v>48</v>
      </c>
      <c r="L868" s="2" t="str">
        <f>_xlfn.XLOOKUP(SupplierQuality[[#This Row],[DefectID]],Table2[ID],Table2[Defect],"Not found",0)</f>
        <v>Mixed Product</v>
      </c>
      <c r="M868" s="3">
        <v>193004</v>
      </c>
      <c r="N868" s="3">
        <v>3999</v>
      </c>
      <c r="O868" s="6">
        <f>SupplierQuality[[#This Row],[Total Downtime Minutes]]/60</f>
        <v>66.650000000000006</v>
      </c>
      <c r="P868" s="4">
        <v>451</v>
      </c>
      <c r="Q868" s="4">
        <f>SupplierQuality[[#This Row],[Total Defect Qty]]*SupplierQuality[[#This Row],[Unit Price]]</f>
        <v>87044804</v>
      </c>
    </row>
    <row r="869" spans="1:17" x14ac:dyDescent="0.25">
      <c r="A869" s="1">
        <v>43213</v>
      </c>
      <c r="B869" s="5" t="str">
        <f>TEXT(SupplierQuality[[#This Row],[Date]],"mmm")</f>
        <v>Apr</v>
      </c>
      <c r="C869" s="5" t="str">
        <f>TEXT(SupplierQuality[[#This Row],[Date]],"yyyy")</f>
        <v>2018</v>
      </c>
      <c r="D869" s="2" t="s">
        <v>88</v>
      </c>
      <c r="E869" s="2" t="s">
        <v>30</v>
      </c>
      <c r="F869" s="2" t="s">
        <v>17</v>
      </c>
      <c r="G869">
        <v>128</v>
      </c>
      <c r="H869" s="2" t="str">
        <f>VLOOKUP(SupplierQuality[[#This Row],[MaterialID]],Table4[#All],2,0)</f>
        <v>Tape</v>
      </c>
      <c r="I869">
        <v>2</v>
      </c>
      <c r="J869" s="2" t="str">
        <f>_xlfn.XLOOKUP(SupplierQuality[[#This Row],[Defect Type ID]],Table5[ID],Table5[Defect Type],"Not found",0)</f>
        <v>Rejected</v>
      </c>
      <c r="K869">
        <v>125</v>
      </c>
      <c r="L869" s="2" t="str">
        <f>_xlfn.XLOOKUP(SupplierQuality[[#This Row],[DefectID]],Table2[ID],Table2[Defect],"Not found",0)</f>
        <v>Dimensions Wrong</v>
      </c>
      <c r="M869" s="3">
        <v>40086</v>
      </c>
      <c r="N869" s="3">
        <v>867</v>
      </c>
      <c r="O869" s="6">
        <f>SupplierQuality[[#This Row],[Total Downtime Minutes]]/60</f>
        <v>14.45</v>
      </c>
      <c r="P869" s="4">
        <v>691</v>
      </c>
      <c r="Q869" s="4">
        <f>SupplierQuality[[#This Row],[Total Defect Qty]]*SupplierQuality[[#This Row],[Unit Price]]</f>
        <v>27699426</v>
      </c>
    </row>
    <row r="870" spans="1:17" x14ac:dyDescent="0.25">
      <c r="A870" s="1">
        <v>43213</v>
      </c>
      <c r="B870" s="5" t="str">
        <f>TEXT(SupplierQuality[[#This Row],[Date]],"mmm")</f>
        <v>Apr</v>
      </c>
      <c r="C870" s="5" t="str">
        <f>TEXT(SupplierQuality[[#This Row],[Date]],"yyyy")</f>
        <v>2018</v>
      </c>
      <c r="D870" s="2" t="s">
        <v>325</v>
      </c>
      <c r="E870" s="2" t="s">
        <v>60</v>
      </c>
      <c r="F870" s="2" t="s">
        <v>17</v>
      </c>
      <c r="G870">
        <v>126</v>
      </c>
      <c r="H870" s="2" t="str">
        <f>VLOOKUP(SupplierQuality[[#This Row],[MaterialID]],Table4[#All],2,0)</f>
        <v>Motors</v>
      </c>
      <c r="I870">
        <v>2</v>
      </c>
      <c r="J870" s="2" t="str">
        <f>_xlfn.XLOOKUP(SupplierQuality[[#This Row],[Defect Type ID]],Table5[ID],Table5[Defect Type],"Not found",0)</f>
        <v>Rejected</v>
      </c>
      <c r="K870">
        <v>229</v>
      </c>
      <c r="L870" s="2" t="str">
        <f>_xlfn.XLOOKUP(SupplierQuality[[#This Row],[DefectID]],Table2[ID],Table2[Defect],"Not found",0)</f>
        <v>Carton Delamination</v>
      </c>
      <c r="M870" s="3">
        <v>24749</v>
      </c>
      <c r="N870" s="3">
        <v>2665</v>
      </c>
      <c r="O870" s="6">
        <f>SupplierQuality[[#This Row],[Total Downtime Minutes]]/60</f>
        <v>44.416666666666664</v>
      </c>
      <c r="P870" s="4">
        <v>355</v>
      </c>
      <c r="Q870" s="4">
        <f>SupplierQuality[[#This Row],[Total Defect Qty]]*SupplierQuality[[#This Row],[Unit Price]]</f>
        <v>8785895</v>
      </c>
    </row>
    <row r="871" spans="1:17" x14ac:dyDescent="0.25">
      <c r="A871" s="1">
        <v>43214</v>
      </c>
      <c r="B871" s="5" t="str">
        <f>TEXT(SupplierQuality[[#This Row],[Date]],"mmm")</f>
        <v>Apr</v>
      </c>
      <c r="C871" s="5" t="str">
        <f>TEXT(SupplierQuality[[#This Row],[Date]],"yyyy")</f>
        <v>2018</v>
      </c>
      <c r="D871" s="2" t="s">
        <v>332</v>
      </c>
      <c r="E871" s="2" t="s">
        <v>16</v>
      </c>
      <c r="F871" s="2" t="s">
        <v>14</v>
      </c>
      <c r="G871">
        <v>125</v>
      </c>
      <c r="H871" s="2" t="str">
        <f>VLOOKUP(SupplierQuality[[#This Row],[MaterialID]],Table4[#All],2,0)</f>
        <v>Hardware</v>
      </c>
      <c r="I871">
        <v>2</v>
      </c>
      <c r="J871" s="2" t="str">
        <f>_xlfn.XLOOKUP(SupplierQuality[[#This Row],[Defect Type ID]],Table5[ID],Table5[Defect Type],"Not found",0)</f>
        <v>Rejected</v>
      </c>
      <c r="K871">
        <v>254</v>
      </c>
      <c r="L871" s="2" t="str">
        <f>_xlfn.XLOOKUP(SupplierQuality[[#This Row],[DefectID]],Table2[ID],Table2[Defect],"Not found",0)</f>
        <v>Wrong Bond</v>
      </c>
      <c r="M871" s="3">
        <v>919474</v>
      </c>
      <c r="N871" s="3">
        <v>4629</v>
      </c>
      <c r="O871" s="6">
        <f>SupplierQuality[[#This Row],[Total Downtime Minutes]]/60</f>
        <v>77.150000000000006</v>
      </c>
      <c r="P871" s="4">
        <v>309</v>
      </c>
      <c r="Q871" s="4">
        <f>SupplierQuality[[#This Row],[Total Defect Qty]]*SupplierQuality[[#This Row],[Unit Price]]</f>
        <v>284117466</v>
      </c>
    </row>
    <row r="872" spans="1:17" x14ac:dyDescent="0.25">
      <c r="A872" s="1">
        <v>43214</v>
      </c>
      <c r="B872" s="5" t="str">
        <f>TEXT(SupplierQuality[[#This Row],[Date]],"mmm")</f>
        <v>Apr</v>
      </c>
      <c r="C872" s="5" t="str">
        <f>TEXT(SupplierQuality[[#This Row],[Date]],"yyyy")</f>
        <v>2018</v>
      </c>
      <c r="D872" s="2" t="s">
        <v>219</v>
      </c>
      <c r="E872" s="2" t="s">
        <v>74</v>
      </c>
      <c r="F872" s="2" t="s">
        <v>691</v>
      </c>
      <c r="G872">
        <v>112</v>
      </c>
      <c r="H872" s="2" t="str">
        <f>VLOOKUP(SupplierQuality[[#This Row],[MaterialID]],Table4[#All],2,0)</f>
        <v>Glass</v>
      </c>
      <c r="I872">
        <v>1</v>
      </c>
      <c r="J872" s="2" t="str">
        <f>_xlfn.XLOOKUP(SupplierQuality[[#This Row],[Defect Type ID]],Table5[ID],Table5[Defect Type],"Not found",0)</f>
        <v>No Impact</v>
      </c>
      <c r="K872">
        <v>47</v>
      </c>
      <c r="L872" s="2" t="str">
        <f>_xlfn.XLOOKUP(SupplierQuality[[#This Row],[DefectID]],Table2[ID],Table2[Defect],"Not found",0)</f>
        <v>Packaging Damaged</v>
      </c>
      <c r="M872" s="3">
        <v>818942</v>
      </c>
      <c r="N872" s="3">
        <v>2008</v>
      </c>
      <c r="O872" s="6">
        <f>SupplierQuality[[#This Row],[Total Downtime Minutes]]/60</f>
        <v>33.466666666666669</v>
      </c>
      <c r="P872" s="4">
        <v>506</v>
      </c>
      <c r="Q872" s="4">
        <f>SupplierQuality[[#This Row],[Total Defect Qty]]*SupplierQuality[[#This Row],[Unit Price]]</f>
        <v>414384652</v>
      </c>
    </row>
    <row r="873" spans="1:17" x14ac:dyDescent="0.25">
      <c r="A873" s="1">
        <v>43214</v>
      </c>
      <c r="B873" s="5" t="str">
        <f>TEXT(SupplierQuality[[#This Row],[Date]],"mmm")</f>
        <v>Apr</v>
      </c>
      <c r="C873" s="5" t="str">
        <f>TEXT(SupplierQuality[[#This Row],[Date]],"yyyy")</f>
        <v>2018</v>
      </c>
      <c r="D873" s="2" t="s">
        <v>301</v>
      </c>
      <c r="E873" s="2" t="s">
        <v>64</v>
      </c>
      <c r="F873" s="2" t="s">
        <v>17</v>
      </c>
      <c r="G873">
        <v>122</v>
      </c>
      <c r="H873" s="2" t="str">
        <f>VLOOKUP(SupplierQuality[[#This Row],[MaterialID]],Table4[#All],2,0)</f>
        <v>Electrolytes</v>
      </c>
      <c r="I873">
        <v>1</v>
      </c>
      <c r="J873" s="2" t="str">
        <f>_xlfn.XLOOKUP(SupplierQuality[[#This Row],[Defect Type ID]],Table5[ID],Table5[Defect Type],"Not found",0)</f>
        <v>No Impact</v>
      </c>
      <c r="K873">
        <v>109</v>
      </c>
      <c r="L873" s="2" t="str">
        <f>_xlfn.XLOOKUP(SupplierQuality[[#This Row],[DefectID]],Table2[ID],Table2[Defect],"Not found",0)</f>
        <v>Inside Scoring</v>
      </c>
      <c r="M873" s="3">
        <v>812604</v>
      </c>
      <c r="N873" s="3">
        <v>637</v>
      </c>
      <c r="O873" s="6">
        <f>SupplierQuality[[#This Row],[Total Downtime Minutes]]/60</f>
        <v>10.616666666666667</v>
      </c>
      <c r="P873" s="4">
        <v>331</v>
      </c>
      <c r="Q873" s="4">
        <f>SupplierQuality[[#This Row],[Total Defect Qty]]*SupplierQuality[[#This Row],[Unit Price]]</f>
        <v>268971924</v>
      </c>
    </row>
    <row r="874" spans="1:17" x14ac:dyDescent="0.25">
      <c r="A874" s="1">
        <v>43214</v>
      </c>
      <c r="B874" s="5" t="str">
        <f>TEXT(SupplierQuality[[#This Row],[Date]],"mmm")</f>
        <v>Apr</v>
      </c>
      <c r="C874" s="5" t="str">
        <f>TEXT(SupplierQuality[[#This Row],[Date]],"yyyy")</f>
        <v>2018</v>
      </c>
      <c r="D874" s="2" t="s">
        <v>274</v>
      </c>
      <c r="E874" s="2" t="s">
        <v>104</v>
      </c>
      <c r="F874" s="2" t="s">
        <v>75</v>
      </c>
      <c r="G874">
        <v>121</v>
      </c>
      <c r="H874" s="2" t="str">
        <f>VLOOKUP(SupplierQuality[[#This Row],[MaterialID]],Table4[#All],2,0)</f>
        <v>Composites</v>
      </c>
      <c r="I874">
        <v>2</v>
      </c>
      <c r="J874" s="2" t="str">
        <f>_xlfn.XLOOKUP(SupplierQuality[[#This Row],[Defect Type ID]],Table5[ID],Table5[Defect Type],"Not found",0)</f>
        <v>Rejected</v>
      </c>
      <c r="K874">
        <v>252</v>
      </c>
      <c r="L874" s="2" t="str">
        <f>_xlfn.XLOOKUP(SupplierQuality[[#This Row],[DefectID]],Table2[ID],Table2[Defect],"Not found",0)</f>
        <v>Raw Material</v>
      </c>
      <c r="M874" s="3">
        <v>806546</v>
      </c>
      <c r="N874" s="3">
        <v>2888</v>
      </c>
      <c r="O874" s="6">
        <f>SupplierQuality[[#This Row],[Total Downtime Minutes]]/60</f>
        <v>48.133333333333333</v>
      </c>
      <c r="P874" s="4">
        <v>562</v>
      </c>
      <c r="Q874" s="4">
        <f>SupplierQuality[[#This Row],[Total Defect Qty]]*SupplierQuality[[#This Row],[Unit Price]]</f>
        <v>453278852</v>
      </c>
    </row>
    <row r="875" spans="1:17" x14ac:dyDescent="0.25">
      <c r="A875" s="1">
        <v>43214</v>
      </c>
      <c r="B875" s="5" t="str">
        <f>TEXT(SupplierQuality[[#This Row],[Date]],"mmm")</f>
        <v>Apr</v>
      </c>
      <c r="C875" s="5" t="str">
        <f>TEXT(SupplierQuality[[#This Row],[Date]],"yyyy")</f>
        <v>2018</v>
      </c>
      <c r="D875" s="2" t="s">
        <v>207</v>
      </c>
      <c r="E875" s="2" t="s">
        <v>27</v>
      </c>
      <c r="F875" s="2" t="s">
        <v>17</v>
      </c>
      <c r="G875">
        <v>132</v>
      </c>
      <c r="H875" s="2" t="str">
        <f>VLOOKUP(SupplierQuality[[#This Row],[MaterialID]],Table4[#All],2,0)</f>
        <v>Printed Materials</v>
      </c>
      <c r="I875">
        <v>2</v>
      </c>
      <c r="J875" s="2" t="str">
        <f>_xlfn.XLOOKUP(SupplierQuality[[#This Row],[Defect Type ID]],Table5[ID],Table5[Defect Type],"Not found",0)</f>
        <v>Rejected</v>
      </c>
      <c r="K875">
        <v>99</v>
      </c>
      <c r="L875" s="2" t="str">
        <f>_xlfn.XLOOKUP(SupplierQuality[[#This Row],[DefectID]],Table2[ID],Table2[Defect],"Not found",0)</f>
        <v>False scores</v>
      </c>
      <c r="M875" s="3">
        <v>631631</v>
      </c>
      <c r="N875" s="3">
        <v>2824</v>
      </c>
      <c r="O875" s="6">
        <f>SupplierQuality[[#This Row],[Total Downtime Minutes]]/60</f>
        <v>47.06666666666667</v>
      </c>
      <c r="P875" s="4">
        <v>666</v>
      </c>
      <c r="Q875" s="4">
        <f>SupplierQuality[[#This Row],[Total Defect Qty]]*SupplierQuality[[#This Row],[Unit Price]]</f>
        <v>420666246</v>
      </c>
    </row>
    <row r="876" spans="1:17" x14ac:dyDescent="0.25">
      <c r="A876" s="1">
        <v>43214</v>
      </c>
      <c r="B876" s="5" t="str">
        <f>TEXT(SupplierQuality[[#This Row],[Date]],"mmm")</f>
        <v>Apr</v>
      </c>
      <c r="C876" s="5" t="str">
        <f>TEXT(SupplierQuality[[#This Row],[Date]],"yyyy")</f>
        <v>2018</v>
      </c>
      <c r="D876" s="2" t="s">
        <v>156</v>
      </c>
      <c r="E876" s="2" t="s">
        <v>41</v>
      </c>
      <c r="F876" s="2" t="s">
        <v>14</v>
      </c>
      <c r="G876">
        <v>131</v>
      </c>
      <c r="H876" s="2" t="str">
        <f>VLOOKUP(SupplierQuality[[#This Row],[MaterialID]],Table4[#All],2,0)</f>
        <v>Valves</v>
      </c>
      <c r="I876">
        <v>3</v>
      </c>
      <c r="J876" s="2" t="str">
        <f>_xlfn.XLOOKUP(SupplierQuality[[#This Row],[Defect Type ID]],Table5[ID],Table5[Defect Type],"Not found",0)</f>
        <v>Impact</v>
      </c>
      <c r="K876">
        <v>220</v>
      </c>
      <c r="L876" s="2" t="str">
        <f>_xlfn.XLOOKUP(SupplierQuality[[#This Row],[DefectID]],Table2[ID],Table2[Defect],"Not found",0)</f>
        <v>No Lock</v>
      </c>
      <c r="M876" s="3">
        <v>621706</v>
      </c>
      <c r="N876" s="3">
        <v>3837</v>
      </c>
      <c r="O876" s="6">
        <f>SupplierQuality[[#This Row],[Total Downtime Minutes]]/60</f>
        <v>63.95</v>
      </c>
      <c r="P876" s="4">
        <v>542</v>
      </c>
      <c r="Q876" s="4">
        <f>SupplierQuality[[#This Row],[Total Defect Qty]]*SupplierQuality[[#This Row],[Unit Price]]</f>
        <v>336964652</v>
      </c>
    </row>
    <row r="877" spans="1:17" x14ac:dyDescent="0.25">
      <c r="A877" s="1">
        <v>43214</v>
      </c>
      <c r="B877" s="5" t="str">
        <f>TEXT(SupplierQuality[[#This Row],[Date]],"mmm")</f>
        <v>Apr</v>
      </c>
      <c r="C877" s="5" t="str">
        <f>TEXT(SupplierQuality[[#This Row],[Date]],"yyyy")</f>
        <v>2018</v>
      </c>
      <c r="D877" s="2" t="s">
        <v>302</v>
      </c>
      <c r="E877" s="2" t="s">
        <v>119</v>
      </c>
      <c r="F877" s="2" t="s">
        <v>14</v>
      </c>
      <c r="G877">
        <v>118</v>
      </c>
      <c r="H877" s="2" t="str">
        <f>VLOOKUP(SupplierQuality[[#This Row],[MaterialID]],Table4[#All],2,0)</f>
        <v>Corrugate</v>
      </c>
      <c r="I877">
        <v>2</v>
      </c>
      <c r="J877" s="2" t="str">
        <f>_xlfn.XLOOKUP(SupplierQuality[[#This Row],[Defect Type ID]],Table5[ID],Table5[Defect Type],"Not found",0)</f>
        <v>Rejected</v>
      </c>
      <c r="K877">
        <v>117</v>
      </c>
      <c r="L877" s="2" t="str">
        <f>_xlfn.XLOOKUP(SupplierQuality[[#This Row],[DefectID]],Table2[ID],Table2[Defect],"Not found",0)</f>
        <v>Opened containers</v>
      </c>
      <c r="M877" s="3">
        <v>614308</v>
      </c>
      <c r="N877" s="3">
        <v>1844</v>
      </c>
      <c r="O877" s="6">
        <f>SupplierQuality[[#This Row],[Total Downtime Minutes]]/60</f>
        <v>30.733333333333334</v>
      </c>
      <c r="P877" s="4">
        <v>443</v>
      </c>
      <c r="Q877" s="4">
        <f>SupplierQuality[[#This Row],[Total Defect Qty]]*SupplierQuality[[#This Row],[Unit Price]]</f>
        <v>272138444</v>
      </c>
    </row>
    <row r="878" spans="1:17" x14ac:dyDescent="0.25">
      <c r="A878" s="1">
        <v>43214</v>
      </c>
      <c r="B878" s="5" t="str">
        <f>TEXT(SupplierQuality[[#This Row],[Date]],"mmm")</f>
        <v>Apr</v>
      </c>
      <c r="C878" s="5" t="str">
        <f>TEXT(SupplierQuality[[#This Row],[Date]],"yyyy")</f>
        <v>2018</v>
      </c>
      <c r="D878" s="2" t="s">
        <v>199</v>
      </c>
      <c r="E878" s="2" t="s">
        <v>45</v>
      </c>
      <c r="F878" s="2" t="s">
        <v>17</v>
      </c>
      <c r="G878">
        <v>114</v>
      </c>
      <c r="H878" s="2" t="str">
        <f>VLOOKUP(SupplierQuality[[#This Row],[MaterialID]],Table4[#All],2,0)</f>
        <v>Carton</v>
      </c>
      <c r="I878">
        <v>2</v>
      </c>
      <c r="J878" s="2" t="str">
        <f>_xlfn.XLOOKUP(SupplierQuality[[#This Row],[Defect Type ID]],Table5[ID],Table5[Defect Type],"Not found",0)</f>
        <v>Rejected</v>
      </c>
      <c r="K878">
        <v>239</v>
      </c>
      <c r="L878" s="2" t="str">
        <f>_xlfn.XLOOKUP(SupplierQuality[[#This Row],[DefectID]],Table2[ID],Table2[Defect],"Not found",0)</f>
        <v>Scratch</v>
      </c>
      <c r="M878" s="3">
        <v>584198</v>
      </c>
      <c r="N878" s="3">
        <v>4575</v>
      </c>
      <c r="O878" s="6">
        <f>SupplierQuality[[#This Row],[Total Downtime Minutes]]/60</f>
        <v>76.25</v>
      </c>
      <c r="P878" s="4">
        <v>476</v>
      </c>
      <c r="Q878" s="4">
        <f>SupplierQuality[[#This Row],[Total Defect Qty]]*SupplierQuality[[#This Row],[Unit Price]]</f>
        <v>278078248</v>
      </c>
    </row>
    <row r="879" spans="1:17" x14ac:dyDescent="0.25">
      <c r="A879" s="1">
        <v>43214</v>
      </c>
      <c r="B879" s="5" t="str">
        <f>TEXT(SupplierQuality[[#This Row],[Date]],"mmm")</f>
        <v>Apr</v>
      </c>
      <c r="C879" s="5" t="str">
        <f>TEXT(SupplierQuality[[#This Row],[Date]],"yyyy")</f>
        <v>2018</v>
      </c>
      <c r="D879" s="2" t="s">
        <v>255</v>
      </c>
      <c r="E879" s="2" t="s">
        <v>11</v>
      </c>
      <c r="F879" s="2" t="s">
        <v>17</v>
      </c>
      <c r="G879">
        <v>127</v>
      </c>
      <c r="H879" s="2" t="str">
        <f>VLOOKUP(SupplierQuality[[#This Row],[MaterialID]],Table4[#All],2,0)</f>
        <v>Crates</v>
      </c>
      <c r="I879">
        <v>3</v>
      </c>
      <c r="J879" s="2" t="str">
        <f>_xlfn.XLOOKUP(SupplierQuality[[#This Row],[Defect Type ID]],Table5[ID],Table5[Defect Type],"Not found",0)</f>
        <v>Impact</v>
      </c>
      <c r="K879">
        <v>118</v>
      </c>
      <c r="L879" s="2" t="str">
        <f>_xlfn.XLOOKUP(SupplierQuality[[#This Row],[DefectID]],Table2[ID],Table2[Defect],"Not found",0)</f>
        <v>Wrong Parts</v>
      </c>
      <c r="M879" s="3">
        <v>512230</v>
      </c>
      <c r="N879" s="3">
        <v>3958</v>
      </c>
      <c r="O879" s="6">
        <f>SupplierQuality[[#This Row],[Total Downtime Minutes]]/60</f>
        <v>65.966666666666669</v>
      </c>
      <c r="P879" s="4">
        <v>345</v>
      </c>
      <c r="Q879" s="4">
        <f>SupplierQuality[[#This Row],[Total Defect Qty]]*SupplierQuality[[#This Row],[Unit Price]]</f>
        <v>176719350</v>
      </c>
    </row>
    <row r="880" spans="1:17" x14ac:dyDescent="0.25">
      <c r="A880" s="1">
        <v>43214</v>
      </c>
      <c r="B880" s="5" t="str">
        <f>TEXT(SupplierQuality[[#This Row],[Date]],"mmm")</f>
        <v>Apr</v>
      </c>
      <c r="C880" s="5" t="str">
        <f>TEXT(SupplierQuality[[#This Row],[Date]],"yyyy")</f>
        <v>2018</v>
      </c>
      <c r="D880" s="2" t="s">
        <v>184</v>
      </c>
      <c r="E880" s="2" t="s">
        <v>45</v>
      </c>
      <c r="F880" s="2" t="s">
        <v>75</v>
      </c>
      <c r="G880">
        <v>128</v>
      </c>
      <c r="H880" s="2" t="str">
        <f>VLOOKUP(SupplierQuality[[#This Row],[MaterialID]],Table4[#All],2,0)</f>
        <v>Tape</v>
      </c>
      <c r="I880">
        <v>3</v>
      </c>
      <c r="J880" s="2" t="str">
        <f>_xlfn.XLOOKUP(SupplierQuality[[#This Row],[Defect Type ID]],Table5[ID],Table5[Defect Type],"Not found",0)</f>
        <v>Impact</v>
      </c>
      <c r="K880">
        <v>15</v>
      </c>
      <c r="L880" s="2" t="str">
        <f>_xlfn.XLOOKUP(SupplierQuality[[#This Row],[DefectID]],Table2[ID],Table2[Defect],"Not found",0)</f>
        <v>Tubs Stuck</v>
      </c>
      <c r="M880" s="3">
        <v>472522</v>
      </c>
      <c r="N880" s="3">
        <v>3770</v>
      </c>
      <c r="O880" s="6">
        <f>SupplierQuality[[#This Row],[Total Downtime Minutes]]/60</f>
        <v>62.833333333333336</v>
      </c>
      <c r="P880" s="4">
        <v>680</v>
      </c>
      <c r="Q880" s="4">
        <f>SupplierQuality[[#This Row],[Total Defect Qty]]*SupplierQuality[[#This Row],[Unit Price]]</f>
        <v>321314960</v>
      </c>
    </row>
    <row r="881" spans="1:17" x14ac:dyDescent="0.25">
      <c r="A881" s="1">
        <v>43214</v>
      </c>
      <c r="B881" s="5" t="str">
        <f>TEXT(SupplierQuality[[#This Row],[Date]],"mmm")</f>
        <v>Apr</v>
      </c>
      <c r="C881" s="5" t="str">
        <f>TEXT(SupplierQuality[[#This Row],[Date]],"yyyy")</f>
        <v>2018</v>
      </c>
      <c r="D881" s="2" t="s">
        <v>271</v>
      </c>
      <c r="E881" s="2" t="s">
        <v>47</v>
      </c>
      <c r="F881" s="2" t="s">
        <v>17</v>
      </c>
      <c r="G881">
        <v>126</v>
      </c>
      <c r="H881" s="2" t="str">
        <f>VLOOKUP(SupplierQuality[[#This Row],[MaterialID]],Table4[#All],2,0)</f>
        <v>Motors</v>
      </c>
      <c r="I881">
        <v>1</v>
      </c>
      <c r="J881" s="2" t="str">
        <f>_xlfn.XLOOKUP(SupplierQuality[[#This Row],[Defect Type ID]],Table5[ID],Table5[Defect Type],"Not found",0)</f>
        <v>No Impact</v>
      </c>
      <c r="K881">
        <v>141</v>
      </c>
      <c r="L881" s="2" t="str">
        <f>_xlfn.XLOOKUP(SupplierQuality[[#This Row],[DefectID]],Table2[ID],Table2[Defect],"Not found",0)</f>
        <v>Wrong Size</v>
      </c>
      <c r="M881" s="3">
        <v>151958</v>
      </c>
      <c r="N881" s="3">
        <v>842</v>
      </c>
      <c r="O881" s="6">
        <f>SupplierQuality[[#This Row],[Total Downtime Minutes]]/60</f>
        <v>14.033333333333333</v>
      </c>
      <c r="P881" s="4">
        <v>548</v>
      </c>
      <c r="Q881" s="4">
        <f>SupplierQuality[[#This Row],[Total Defect Qty]]*SupplierQuality[[#This Row],[Unit Price]]</f>
        <v>83272984</v>
      </c>
    </row>
    <row r="882" spans="1:17" x14ac:dyDescent="0.25">
      <c r="A882" s="1">
        <v>43214</v>
      </c>
      <c r="B882" s="5" t="str">
        <f>TEXT(SupplierQuality[[#This Row],[Date]],"mmm")</f>
        <v>Apr</v>
      </c>
      <c r="C882" s="5" t="str">
        <f>TEXT(SupplierQuality[[#This Row],[Date]],"yyyy")</f>
        <v>2018</v>
      </c>
      <c r="D882" s="2" t="s">
        <v>158</v>
      </c>
      <c r="E882" s="2" t="s">
        <v>52</v>
      </c>
      <c r="F882" s="2" t="s">
        <v>14</v>
      </c>
      <c r="G882">
        <v>123</v>
      </c>
      <c r="H882" s="2" t="str">
        <f>VLOOKUP(SupplierQuality[[#This Row],[MaterialID]],Table4[#All],2,0)</f>
        <v>Pump</v>
      </c>
      <c r="I882">
        <v>2</v>
      </c>
      <c r="J882" s="2" t="str">
        <f>_xlfn.XLOOKUP(SupplierQuality[[#This Row],[Defect Type ID]],Table5[ID],Table5[Defect Type],"Not found",0)</f>
        <v>Rejected</v>
      </c>
      <c r="K882">
        <v>86</v>
      </c>
      <c r="L882" s="2" t="str">
        <f>_xlfn.XLOOKUP(SupplierQuality[[#This Row],[DefectID]],Table2[ID],Table2[Defect],"Not found",0)</f>
        <v>Smeared Print</v>
      </c>
      <c r="M882" s="3">
        <v>101914</v>
      </c>
      <c r="N882" s="3">
        <v>3120</v>
      </c>
      <c r="O882" s="6">
        <f>SupplierQuality[[#This Row],[Total Downtime Minutes]]/60</f>
        <v>52</v>
      </c>
      <c r="P882" s="4">
        <v>357</v>
      </c>
      <c r="Q882" s="4">
        <f>SupplierQuality[[#This Row],[Total Defect Qty]]*SupplierQuality[[#This Row],[Unit Price]]</f>
        <v>36383298</v>
      </c>
    </row>
    <row r="883" spans="1:17" x14ac:dyDescent="0.25">
      <c r="A883" s="1">
        <v>43215</v>
      </c>
      <c r="B883" s="5" t="str">
        <f>TEXT(SupplierQuality[[#This Row],[Date]],"mmm")</f>
        <v>Apr</v>
      </c>
      <c r="C883" s="5" t="str">
        <f>TEXT(SupplierQuality[[#This Row],[Date]],"yyyy")</f>
        <v>2018</v>
      </c>
      <c r="D883" s="2" t="s">
        <v>153</v>
      </c>
      <c r="E883" s="2" t="s">
        <v>21</v>
      </c>
      <c r="F883" s="2" t="s">
        <v>24</v>
      </c>
      <c r="G883">
        <v>120</v>
      </c>
      <c r="H883" s="2" t="str">
        <f>VLOOKUP(SupplierQuality[[#This Row],[MaterialID]],Table4[#All],2,0)</f>
        <v>Film</v>
      </c>
      <c r="I883">
        <v>1</v>
      </c>
      <c r="J883" s="2" t="str">
        <f>_xlfn.XLOOKUP(SupplierQuality[[#This Row],[Defect Type ID]],Table5[ID],Table5[Defect Type],"Not found",0)</f>
        <v>No Impact</v>
      </c>
      <c r="K883">
        <v>115</v>
      </c>
      <c r="L883" s="2" t="str">
        <f>_xlfn.XLOOKUP(SupplierQuality[[#This Row],[DefectID]],Table2[ID],Table2[Defect],"Not found",0)</f>
        <v>Roll Tension</v>
      </c>
      <c r="M883" s="3">
        <v>955089</v>
      </c>
      <c r="N883" s="3">
        <v>4386</v>
      </c>
      <c r="O883" s="6">
        <f>SupplierQuality[[#This Row],[Total Downtime Minutes]]/60</f>
        <v>73.099999999999994</v>
      </c>
      <c r="P883" s="4">
        <v>497</v>
      </c>
      <c r="Q883" s="4">
        <f>SupplierQuality[[#This Row],[Total Defect Qty]]*SupplierQuality[[#This Row],[Unit Price]]</f>
        <v>474679233</v>
      </c>
    </row>
    <row r="884" spans="1:17" x14ac:dyDescent="0.25">
      <c r="A884" s="1">
        <v>43215</v>
      </c>
      <c r="B884" s="5" t="str">
        <f>TEXT(SupplierQuality[[#This Row],[Date]],"mmm")</f>
        <v>Apr</v>
      </c>
      <c r="C884" s="5" t="str">
        <f>TEXT(SupplierQuality[[#This Row],[Date]],"yyyy")</f>
        <v>2018</v>
      </c>
      <c r="D884" s="2" t="s">
        <v>329</v>
      </c>
      <c r="E884" s="2" t="s">
        <v>60</v>
      </c>
      <c r="F884" s="2" t="s">
        <v>24</v>
      </c>
      <c r="G884">
        <v>126</v>
      </c>
      <c r="H884" s="2" t="str">
        <f>VLOOKUP(SupplierQuality[[#This Row],[MaterialID]],Table4[#All],2,0)</f>
        <v>Motors</v>
      </c>
      <c r="I884">
        <v>1</v>
      </c>
      <c r="J884" s="2" t="str">
        <f>_xlfn.XLOOKUP(SupplierQuality[[#This Row],[Defect Type ID]],Table5[ID],Table5[Defect Type],"Not found",0)</f>
        <v>No Impact</v>
      </c>
      <c r="K884">
        <v>167</v>
      </c>
      <c r="L884" s="2" t="str">
        <f>_xlfn.XLOOKUP(SupplierQuality[[#This Row],[DefectID]],Table2[ID],Table2[Defect],"Not found",0)</f>
        <v>Missing Packaging</v>
      </c>
      <c r="M884" s="3">
        <v>945509</v>
      </c>
      <c r="N884" s="3">
        <v>2416</v>
      </c>
      <c r="O884" s="6">
        <f>SupplierQuality[[#This Row],[Total Downtime Minutes]]/60</f>
        <v>40.266666666666666</v>
      </c>
      <c r="P884" s="4">
        <v>427</v>
      </c>
      <c r="Q884" s="4">
        <f>SupplierQuality[[#This Row],[Total Defect Qty]]*SupplierQuality[[#This Row],[Unit Price]]</f>
        <v>403732343</v>
      </c>
    </row>
    <row r="885" spans="1:17" x14ac:dyDescent="0.25">
      <c r="A885" s="1">
        <v>43215</v>
      </c>
      <c r="B885" s="5" t="str">
        <f>TEXT(SupplierQuality[[#This Row],[Date]],"mmm")</f>
        <v>Apr</v>
      </c>
      <c r="C885" s="5" t="str">
        <f>TEXT(SupplierQuality[[#This Row],[Date]],"yyyy")</f>
        <v>2018</v>
      </c>
      <c r="D885" s="2" t="s">
        <v>50</v>
      </c>
      <c r="E885" s="2" t="s">
        <v>71</v>
      </c>
      <c r="F885" s="2" t="s">
        <v>17</v>
      </c>
      <c r="G885">
        <v>118</v>
      </c>
      <c r="H885" s="2" t="str">
        <f>VLOOKUP(SupplierQuality[[#This Row],[MaterialID]],Table4[#All],2,0)</f>
        <v>Corrugate</v>
      </c>
      <c r="I885">
        <v>3</v>
      </c>
      <c r="J885" s="2" t="str">
        <f>_xlfn.XLOOKUP(SupplierQuality[[#This Row],[Defect Type ID]],Table5[ID],Table5[Defect Type],"Not found",0)</f>
        <v>Impact</v>
      </c>
      <c r="K885">
        <v>185</v>
      </c>
      <c r="L885" s="2" t="str">
        <f>_xlfn.XLOOKUP(SupplierQuality[[#This Row],[DefectID]],Table2[ID],Table2[Defect],"Not found",0)</f>
        <v>Soft Tops</v>
      </c>
      <c r="M885" s="3">
        <v>816631</v>
      </c>
      <c r="N885" s="3">
        <v>2969</v>
      </c>
      <c r="O885" s="6">
        <f>SupplierQuality[[#This Row],[Total Downtime Minutes]]/60</f>
        <v>49.483333333333334</v>
      </c>
      <c r="P885" s="4">
        <v>644</v>
      </c>
      <c r="Q885" s="4">
        <f>SupplierQuality[[#This Row],[Total Defect Qty]]*SupplierQuality[[#This Row],[Unit Price]]</f>
        <v>525910364</v>
      </c>
    </row>
    <row r="886" spans="1:17" x14ac:dyDescent="0.25">
      <c r="A886" s="1">
        <v>43215</v>
      </c>
      <c r="B886" s="5" t="str">
        <f>TEXT(SupplierQuality[[#This Row],[Date]],"mmm")</f>
        <v>Apr</v>
      </c>
      <c r="C886" s="5" t="str">
        <f>TEXT(SupplierQuality[[#This Row],[Date]],"yyyy")</f>
        <v>2018</v>
      </c>
      <c r="D886" s="2" t="s">
        <v>174</v>
      </c>
      <c r="E886" s="2" t="s">
        <v>45</v>
      </c>
      <c r="F886" s="2" t="s">
        <v>691</v>
      </c>
      <c r="G886">
        <v>115</v>
      </c>
      <c r="H886" s="2" t="str">
        <f>VLOOKUP(SupplierQuality[[#This Row],[MaterialID]],Table4[#All],2,0)</f>
        <v>Controllers</v>
      </c>
      <c r="I886">
        <v>2</v>
      </c>
      <c r="J886" s="2" t="str">
        <f>_xlfn.XLOOKUP(SupplierQuality[[#This Row],[Defect Type ID]],Table5[ID],Table5[Defect Type],"Not found",0)</f>
        <v>Rejected</v>
      </c>
      <c r="K886">
        <v>150</v>
      </c>
      <c r="L886" s="2" t="str">
        <f>_xlfn.XLOOKUP(SupplierQuality[[#This Row],[DefectID]],Table2[ID],Table2[Defect],"Not found",0)</f>
        <v>Bad Bond</v>
      </c>
      <c r="M886" s="3">
        <v>634180</v>
      </c>
      <c r="N886" s="3">
        <v>1495</v>
      </c>
      <c r="O886" s="6">
        <f>SupplierQuality[[#This Row],[Total Downtime Minutes]]/60</f>
        <v>24.916666666666668</v>
      </c>
      <c r="P886" s="4">
        <v>505</v>
      </c>
      <c r="Q886" s="4">
        <f>SupplierQuality[[#This Row],[Total Defect Qty]]*SupplierQuality[[#This Row],[Unit Price]]</f>
        <v>320260900</v>
      </c>
    </row>
    <row r="887" spans="1:17" x14ac:dyDescent="0.25">
      <c r="A887" s="1">
        <v>43215</v>
      </c>
      <c r="B887" s="5" t="str">
        <f>TEXT(SupplierQuality[[#This Row],[Date]],"mmm")</f>
        <v>Apr</v>
      </c>
      <c r="C887" s="5" t="str">
        <f>TEXT(SupplierQuality[[#This Row],[Date]],"yyyy")</f>
        <v>2018</v>
      </c>
      <c r="D887" s="2" t="s">
        <v>175</v>
      </c>
      <c r="E887" s="2" t="s">
        <v>104</v>
      </c>
      <c r="F887" s="2" t="s">
        <v>17</v>
      </c>
      <c r="G887">
        <v>132</v>
      </c>
      <c r="H887" s="2" t="str">
        <f>VLOOKUP(SupplierQuality[[#This Row],[MaterialID]],Table4[#All],2,0)</f>
        <v>Printed Materials</v>
      </c>
      <c r="I887">
        <v>2</v>
      </c>
      <c r="J887" s="2" t="str">
        <f>_xlfn.XLOOKUP(SupplierQuality[[#This Row],[Defect Type ID]],Table5[ID],Table5[Defect Type],"Not found",0)</f>
        <v>Rejected</v>
      </c>
      <c r="K887">
        <v>41</v>
      </c>
      <c r="L887" s="2" t="str">
        <f>_xlfn.XLOOKUP(SupplierQuality[[#This Row],[DefectID]],Table2[ID],Table2[Defect],"Not found",0)</f>
        <v>Bad Tiles</v>
      </c>
      <c r="M887" s="3">
        <v>429685</v>
      </c>
      <c r="N887" s="3">
        <v>3936</v>
      </c>
      <c r="O887" s="6">
        <f>SupplierQuality[[#This Row],[Total Downtime Minutes]]/60</f>
        <v>65.599999999999994</v>
      </c>
      <c r="P887" s="4">
        <v>549</v>
      </c>
      <c r="Q887" s="4">
        <f>SupplierQuality[[#This Row],[Total Defect Qty]]*SupplierQuality[[#This Row],[Unit Price]]</f>
        <v>235897065</v>
      </c>
    </row>
    <row r="888" spans="1:17" x14ac:dyDescent="0.25">
      <c r="A888" s="1">
        <v>43215</v>
      </c>
      <c r="B888" s="5" t="str">
        <f>TEXT(SupplierQuality[[#This Row],[Date]],"mmm")</f>
        <v>Apr</v>
      </c>
      <c r="C888" s="5" t="str">
        <f>TEXT(SupplierQuality[[#This Row],[Date]],"yyyy")</f>
        <v>2018</v>
      </c>
      <c r="D888" s="2" t="s">
        <v>22</v>
      </c>
      <c r="E888" s="2" t="s">
        <v>58</v>
      </c>
      <c r="F888" s="2" t="s">
        <v>17</v>
      </c>
      <c r="G888">
        <v>128</v>
      </c>
      <c r="H888" s="2" t="str">
        <f>VLOOKUP(SupplierQuality[[#This Row],[MaterialID]],Table4[#All],2,0)</f>
        <v>Tape</v>
      </c>
      <c r="I888">
        <v>2</v>
      </c>
      <c r="J888" s="2" t="str">
        <f>_xlfn.XLOOKUP(SupplierQuality[[#This Row],[Defect Type ID]],Table5[ID],Table5[Defect Type],"Not found",0)</f>
        <v>Rejected</v>
      </c>
      <c r="K888">
        <v>117</v>
      </c>
      <c r="L888" s="2" t="str">
        <f>_xlfn.XLOOKUP(SupplierQuality[[#This Row],[DefectID]],Table2[ID],Table2[Defect],"Not found",0)</f>
        <v>Opened containers</v>
      </c>
      <c r="M888" s="3">
        <v>425312</v>
      </c>
      <c r="N888" s="3">
        <v>4272</v>
      </c>
      <c r="O888" s="6">
        <f>SupplierQuality[[#This Row],[Total Downtime Minutes]]/60</f>
        <v>71.2</v>
      </c>
      <c r="P888" s="4">
        <v>663</v>
      </c>
      <c r="Q888" s="4">
        <f>SupplierQuality[[#This Row],[Total Defect Qty]]*SupplierQuality[[#This Row],[Unit Price]]</f>
        <v>281981856</v>
      </c>
    </row>
    <row r="889" spans="1:17" x14ac:dyDescent="0.25">
      <c r="A889" s="1">
        <v>43215</v>
      </c>
      <c r="B889" s="5" t="str">
        <f>TEXT(SupplierQuality[[#This Row],[Date]],"mmm")</f>
        <v>Apr</v>
      </c>
      <c r="C889" s="5" t="str">
        <f>TEXT(SupplierQuality[[#This Row],[Date]],"yyyy")</f>
        <v>2018</v>
      </c>
      <c r="D889" s="2" t="s">
        <v>200</v>
      </c>
      <c r="E889" s="2" t="s">
        <v>32</v>
      </c>
      <c r="F889" s="2" t="s">
        <v>17</v>
      </c>
      <c r="G889">
        <v>118</v>
      </c>
      <c r="H889" s="2" t="str">
        <f>VLOOKUP(SupplierQuality[[#This Row],[MaterialID]],Table4[#All],2,0)</f>
        <v>Corrugate</v>
      </c>
      <c r="I889">
        <v>2</v>
      </c>
      <c r="J889" s="2" t="str">
        <f>_xlfn.XLOOKUP(SupplierQuality[[#This Row],[Defect Type ID]],Table5[ID],Table5[Defect Type],"Not found",0)</f>
        <v>Rejected</v>
      </c>
      <c r="K889">
        <v>133</v>
      </c>
      <c r="L889" s="2" t="str">
        <f>_xlfn.XLOOKUP(SupplierQuality[[#This Row],[DefectID]],Table2[ID],Table2[Defect],"Not found",0)</f>
        <v>Skewed Cartons</v>
      </c>
      <c r="M889" s="3">
        <v>153288</v>
      </c>
      <c r="N889" s="3">
        <v>4746</v>
      </c>
      <c r="O889" s="6">
        <f>SupplierQuality[[#This Row],[Total Downtime Minutes]]/60</f>
        <v>79.099999999999994</v>
      </c>
      <c r="P889" s="4">
        <v>523</v>
      </c>
      <c r="Q889" s="4">
        <f>SupplierQuality[[#This Row],[Total Defect Qty]]*SupplierQuality[[#This Row],[Unit Price]]</f>
        <v>80169624</v>
      </c>
    </row>
    <row r="890" spans="1:17" x14ac:dyDescent="0.25">
      <c r="A890" s="1">
        <v>43215</v>
      </c>
      <c r="B890" s="5" t="str">
        <f>TEXT(SupplierQuality[[#This Row],[Date]],"mmm")</f>
        <v>Apr</v>
      </c>
      <c r="C890" s="5" t="str">
        <f>TEXT(SupplierQuality[[#This Row],[Date]],"yyyy")</f>
        <v>2018</v>
      </c>
      <c r="D890" s="2" t="s">
        <v>102</v>
      </c>
      <c r="E890" s="2" t="s">
        <v>38</v>
      </c>
      <c r="F890" s="2" t="s">
        <v>17</v>
      </c>
      <c r="G890">
        <v>115</v>
      </c>
      <c r="H890" s="2" t="str">
        <f>VLOOKUP(SupplierQuality[[#This Row],[MaterialID]],Table4[#All],2,0)</f>
        <v>Controllers</v>
      </c>
      <c r="I890">
        <v>1</v>
      </c>
      <c r="J890" s="2" t="str">
        <f>_xlfn.XLOOKUP(SupplierQuality[[#This Row],[Defect Type ID]],Table5[ID],Table5[Defect Type],"Not found",0)</f>
        <v>No Impact</v>
      </c>
      <c r="K890">
        <v>126</v>
      </c>
      <c r="L890" s="2" t="str">
        <f>_xlfn.XLOOKUP(SupplierQuality[[#This Row],[DefectID]],Table2[ID],Table2[Defect],"Not found",0)</f>
        <v>Printing Defect</v>
      </c>
      <c r="M890" s="3">
        <v>124224</v>
      </c>
      <c r="N890" s="3">
        <v>3557</v>
      </c>
      <c r="O890" s="6">
        <f>SupplierQuality[[#This Row],[Total Downtime Minutes]]/60</f>
        <v>59.283333333333331</v>
      </c>
      <c r="P890" s="4">
        <v>611</v>
      </c>
      <c r="Q890" s="4">
        <f>SupplierQuality[[#This Row],[Total Defect Qty]]*SupplierQuality[[#This Row],[Unit Price]]</f>
        <v>75900864</v>
      </c>
    </row>
    <row r="891" spans="1:17" x14ac:dyDescent="0.25">
      <c r="A891" s="1">
        <v>43215</v>
      </c>
      <c r="B891" s="5" t="str">
        <f>TEXT(SupplierQuality[[#This Row],[Date]],"mmm")</f>
        <v>Apr</v>
      </c>
      <c r="C891" s="5" t="str">
        <f>TEXT(SupplierQuality[[#This Row],[Date]],"yyyy")</f>
        <v>2018</v>
      </c>
      <c r="D891" s="2" t="s">
        <v>332</v>
      </c>
      <c r="E891" s="2" t="s">
        <v>58</v>
      </c>
      <c r="F891" s="2" t="s">
        <v>14</v>
      </c>
      <c r="G891">
        <v>132</v>
      </c>
      <c r="H891" s="2" t="str">
        <f>VLOOKUP(SupplierQuality[[#This Row],[MaterialID]],Table4[#All],2,0)</f>
        <v>Printed Materials</v>
      </c>
      <c r="I891">
        <v>1</v>
      </c>
      <c r="J891" s="2" t="str">
        <f>_xlfn.XLOOKUP(SupplierQuality[[#This Row],[Defect Type ID]],Table5[ID],Table5[Defect Type],"Not found",0)</f>
        <v>No Impact</v>
      </c>
      <c r="K891">
        <v>97</v>
      </c>
      <c r="L891" s="2" t="str">
        <f>_xlfn.XLOOKUP(SupplierQuality[[#This Row],[DefectID]],Table2[ID],Table2[Defect],"Not found",0)</f>
        <v>Bad Carton Packaging</v>
      </c>
      <c r="M891" s="3">
        <v>11774</v>
      </c>
      <c r="N891" s="3">
        <v>4912</v>
      </c>
      <c r="O891" s="6">
        <f>SupplierQuality[[#This Row],[Total Downtime Minutes]]/60</f>
        <v>81.86666666666666</v>
      </c>
      <c r="P891" s="4">
        <v>382</v>
      </c>
      <c r="Q891" s="4">
        <f>SupplierQuality[[#This Row],[Total Defect Qty]]*SupplierQuality[[#This Row],[Unit Price]]</f>
        <v>4497668</v>
      </c>
    </row>
    <row r="892" spans="1:17" x14ac:dyDescent="0.25">
      <c r="A892" s="1">
        <v>43216</v>
      </c>
      <c r="B892" s="5" t="str">
        <f>TEXT(SupplierQuality[[#This Row],[Date]],"mmm")</f>
        <v>Apr</v>
      </c>
      <c r="C892" s="5" t="str">
        <f>TEXT(SupplierQuality[[#This Row],[Date]],"yyyy")</f>
        <v>2018</v>
      </c>
      <c r="D892" s="2" t="s">
        <v>106</v>
      </c>
      <c r="E892" s="2" t="s">
        <v>107</v>
      </c>
      <c r="F892" s="2" t="s">
        <v>691</v>
      </c>
      <c r="G892">
        <v>113</v>
      </c>
      <c r="H892" s="2" t="str">
        <f>VLOOKUP(SupplierQuality[[#This Row],[MaterialID]],Table4[#All],2,0)</f>
        <v>Raw Materials</v>
      </c>
      <c r="I892">
        <v>2</v>
      </c>
      <c r="J892" s="2" t="str">
        <f>_xlfn.XLOOKUP(SupplierQuality[[#This Row],[Defect Type ID]],Table5[ID],Table5[Defect Type],"Not found",0)</f>
        <v>Rejected</v>
      </c>
      <c r="K892">
        <v>68</v>
      </c>
      <c r="L892" s="2" t="str">
        <f>_xlfn.XLOOKUP(SupplierQuality[[#This Row],[DefectID]],Table2[ID],Table2[Defect],"Not found",0)</f>
        <v>Bad Parameters</v>
      </c>
      <c r="M892" s="3">
        <v>706206</v>
      </c>
      <c r="N892" s="3">
        <v>2520</v>
      </c>
      <c r="O892" s="6">
        <f>SupplierQuality[[#This Row],[Total Downtime Minutes]]/60</f>
        <v>42</v>
      </c>
      <c r="P892" s="4">
        <v>570</v>
      </c>
      <c r="Q892" s="4">
        <f>SupplierQuality[[#This Row],[Total Defect Qty]]*SupplierQuality[[#This Row],[Unit Price]]</f>
        <v>402537420</v>
      </c>
    </row>
    <row r="893" spans="1:17" x14ac:dyDescent="0.25">
      <c r="A893" s="1">
        <v>43216</v>
      </c>
      <c r="B893" s="5" t="str">
        <f>TEXT(SupplierQuality[[#This Row],[Date]],"mmm")</f>
        <v>Apr</v>
      </c>
      <c r="C893" s="5" t="str">
        <f>TEXT(SupplierQuality[[#This Row],[Date]],"yyyy")</f>
        <v>2018</v>
      </c>
      <c r="D893" s="2" t="s">
        <v>65</v>
      </c>
      <c r="E893" s="2" t="s">
        <v>30</v>
      </c>
      <c r="F893" s="2" t="s">
        <v>14</v>
      </c>
      <c r="G893">
        <v>133</v>
      </c>
      <c r="H893" s="2" t="str">
        <f>VLOOKUP(SupplierQuality[[#This Row],[MaterialID]],Table4[#All],2,0)</f>
        <v>Wires</v>
      </c>
      <c r="I893">
        <v>1</v>
      </c>
      <c r="J893" s="2" t="str">
        <f>_xlfn.XLOOKUP(SupplierQuality[[#This Row],[Defect Type ID]],Table5[ID],Table5[Defect Type],"Not found",0)</f>
        <v>No Impact</v>
      </c>
      <c r="K893">
        <v>160</v>
      </c>
      <c r="L893" s="2" t="str">
        <f>_xlfn.XLOOKUP(SupplierQuality[[#This Row],[DefectID]],Table2[ID],Table2[Defect],"Not found",0)</f>
        <v>Lay Flat Dimension</v>
      </c>
      <c r="M893" s="3">
        <v>559801</v>
      </c>
      <c r="N893" s="3">
        <v>1954</v>
      </c>
      <c r="O893" s="6">
        <f>SupplierQuality[[#This Row],[Total Downtime Minutes]]/60</f>
        <v>32.56666666666667</v>
      </c>
      <c r="P893" s="4">
        <v>694</v>
      </c>
      <c r="Q893" s="4">
        <f>SupplierQuality[[#This Row],[Total Defect Qty]]*SupplierQuality[[#This Row],[Unit Price]]</f>
        <v>388501894</v>
      </c>
    </row>
    <row r="894" spans="1:17" x14ac:dyDescent="0.25">
      <c r="A894" s="1">
        <v>43216</v>
      </c>
      <c r="B894" s="5" t="str">
        <f>TEXT(SupplierQuality[[#This Row],[Date]],"mmm")</f>
        <v>Apr</v>
      </c>
      <c r="C894" s="5" t="str">
        <f>TEXT(SupplierQuality[[#This Row],[Date]],"yyyy")</f>
        <v>2018</v>
      </c>
      <c r="D894" s="2" t="s">
        <v>158</v>
      </c>
      <c r="E894" s="2" t="s">
        <v>32</v>
      </c>
      <c r="F894" s="2" t="s">
        <v>17</v>
      </c>
      <c r="G894">
        <v>128</v>
      </c>
      <c r="H894" s="2" t="str">
        <f>VLOOKUP(SupplierQuality[[#This Row],[MaterialID]],Table4[#All],2,0)</f>
        <v>Tape</v>
      </c>
      <c r="I894">
        <v>2</v>
      </c>
      <c r="J894" s="2" t="str">
        <f>_xlfn.XLOOKUP(SupplierQuality[[#This Row],[Defect Type ID]],Table5[ID],Table5[Defect Type],"Not found",0)</f>
        <v>Rejected</v>
      </c>
      <c r="K894">
        <v>59</v>
      </c>
      <c r="L894" s="2" t="str">
        <f>_xlfn.XLOOKUP(SupplierQuality[[#This Row],[DefectID]],Table2[ID],Table2[Defect],"Not found",0)</f>
        <v>Cartons Not Opening</v>
      </c>
      <c r="M894" s="3">
        <v>305547</v>
      </c>
      <c r="N894" s="3">
        <v>1483</v>
      </c>
      <c r="O894" s="6">
        <f>SupplierQuality[[#This Row],[Total Downtime Minutes]]/60</f>
        <v>24.716666666666665</v>
      </c>
      <c r="P894" s="4">
        <v>310</v>
      </c>
      <c r="Q894" s="4">
        <f>SupplierQuality[[#This Row],[Total Defect Qty]]*SupplierQuality[[#This Row],[Unit Price]]</f>
        <v>94719570</v>
      </c>
    </row>
    <row r="895" spans="1:17" x14ac:dyDescent="0.25">
      <c r="A895" s="1">
        <v>43216</v>
      </c>
      <c r="B895" s="5" t="str">
        <f>TEXT(SupplierQuality[[#This Row],[Date]],"mmm")</f>
        <v>Apr</v>
      </c>
      <c r="C895" s="5" t="str">
        <f>TEXT(SupplierQuality[[#This Row],[Date]],"yyyy")</f>
        <v>2018</v>
      </c>
      <c r="D895" s="2" t="s">
        <v>65</v>
      </c>
      <c r="E895" s="2" t="s">
        <v>32</v>
      </c>
      <c r="F895" s="2" t="s">
        <v>14</v>
      </c>
      <c r="G895">
        <v>118</v>
      </c>
      <c r="H895" s="2" t="str">
        <f>VLOOKUP(SupplierQuality[[#This Row],[MaterialID]],Table4[#All],2,0)</f>
        <v>Corrugate</v>
      </c>
      <c r="I895">
        <v>1</v>
      </c>
      <c r="J895" s="2" t="str">
        <f>_xlfn.XLOOKUP(SupplierQuality[[#This Row],[Defect Type ID]],Table5[ID],Table5[Defect Type],"Not found",0)</f>
        <v>No Impact</v>
      </c>
      <c r="K895">
        <v>193</v>
      </c>
      <c r="L895" s="2" t="str">
        <f>_xlfn.XLOOKUP(SupplierQuality[[#This Row],[DefectID]],Table2[ID],Table2[Defect],"Not found",0)</f>
        <v>Loose Fit</v>
      </c>
      <c r="M895" s="3">
        <v>120883</v>
      </c>
      <c r="N895" s="3">
        <v>4644</v>
      </c>
      <c r="O895" s="6">
        <f>SupplierQuality[[#This Row],[Total Downtime Minutes]]/60</f>
        <v>77.400000000000006</v>
      </c>
      <c r="P895" s="4">
        <v>607</v>
      </c>
      <c r="Q895" s="4">
        <f>SupplierQuality[[#This Row],[Total Defect Qty]]*SupplierQuality[[#This Row],[Unit Price]]</f>
        <v>73375981</v>
      </c>
    </row>
    <row r="896" spans="1:17" x14ac:dyDescent="0.25">
      <c r="A896" s="1">
        <v>43217</v>
      </c>
      <c r="B896" s="5" t="str">
        <f>TEXT(SupplierQuality[[#This Row],[Date]],"mmm")</f>
        <v>Apr</v>
      </c>
      <c r="C896" s="5" t="str">
        <f>TEXT(SupplierQuality[[#This Row],[Date]],"yyyy")</f>
        <v>2018</v>
      </c>
      <c r="D896" s="2" t="s">
        <v>147</v>
      </c>
      <c r="E896" s="2" t="s">
        <v>67</v>
      </c>
      <c r="F896" s="2" t="s">
        <v>14</v>
      </c>
      <c r="G896">
        <v>130</v>
      </c>
      <c r="H896" s="2" t="str">
        <f>VLOOKUP(SupplierQuality[[#This Row],[MaterialID]],Table4[#All],2,0)</f>
        <v>Packaging</v>
      </c>
      <c r="I896">
        <v>3</v>
      </c>
      <c r="J896" s="2" t="str">
        <f>_xlfn.XLOOKUP(SupplierQuality[[#This Row],[Defect Type ID]],Table5[ID],Table5[Defect Type],"Not found",0)</f>
        <v>Impact</v>
      </c>
      <c r="K896">
        <v>101</v>
      </c>
      <c r="L896" s="2" t="str">
        <f>_xlfn.XLOOKUP(SupplierQuality[[#This Row],[DefectID]],Table2[ID],Table2[Defect],"Not found",0)</f>
        <v>No Print</v>
      </c>
      <c r="M896" s="3">
        <v>954174</v>
      </c>
      <c r="N896" s="3">
        <v>1461</v>
      </c>
      <c r="O896" s="6">
        <f>SupplierQuality[[#This Row],[Total Downtime Minutes]]/60</f>
        <v>24.35</v>
      </c>
      <c r="P896" s="4">
        <v>448</v>
      </c>
      <c r="Q896" s="4">
        <f>SupplierQuality[[#This Row],[Total Defect Qty]]*SupplierQuality[[#This Row],[Unit Price]]</f>
        <v>427469952</v>
      </c>
    </row>
    <row r="897" spans="1:17" x14ac:dyDescent="0.25">
      <c r="A897" s="1">
        <v>43217</v>
      </c>
      <c r="B897" s="5" t="str">
        <f>TEXT(SupplierQuality[[#This Row],[Date]],"mmm")</f>
        <v>Apr</v>
      </c>
      <c r="C897" s="5" t="str">
        <f>TEXT(SupplierQuality[[#This Row],[Date]],"yyyy")</f>
        <v>2018</v>
      </c>
      <c r="D897" s="2" t="s">
        <v>211</v>
      </c>
      <c r="E897" s="2" t="s">
        <v>38</v>
      </c>
      <c r="F897" s="2" t="s">
        <v>17</v>
      </c>
      <c r="G897">
        <v>119</v>
      </c>
      <c r="H897" s="2" t="str">
        <f>VLOOKUP(SupplierQuality[[#This Row],[MaterialID]],Table4[#All],2,0)</f>
        <v>Batteries</v>
      </c>
      <c r="I897">
        <v>1</v>
      </c>
      <c r="J897" s="2" t="str">
        <f>_xlfn.XLOOKUP(SupplierQuality[[#This Row],[Defect Type ID]],Table5[ID],Table5[Defect Type],"Not found",0)</f>
        <v>No Impact</v>
      </c>
      <c r="K897">
        <v>164</v>
      </c>
      <c r="L897" s="2" t="str">
        <f>_xlfn.XLOOKUP(SupplierQuality[[#This Row],[DefectID]],Table2[ID],Table2[Defect],"Not found",0)</f>
        <v>Foreign Objects</v>
      </c>
      <c r="M897" s="3">
        <v>894222</v>
      </c>
      <c r="N897" s="3">
        <v>4272</v>
      </c>
      <c r="O897" s="6">
        <f>SupplierQuality[[#This Row],[Total Downtime Minutes]]/60</f>
        <v>71.2</v>
      </c>
      <c r="P897" s="4">
        <v>672</v>
      </c>
      <c r="Q897" s="4">
        <f>SupplierQuality[[#This Row],[Total Defect Qty]]*SupplierQuality[[#This Row],[Unit Price]]</f>
        <v>600917184</v>
      </c>
    </row>
    <row r="898" spans="1:17" x14ac:dyDescent="0.25">
      <c r="A898" s="1">
        <v>43217</v>
      </c>
      <c r="B898" s="5" t="str">
        <f>TEXT(SupplierQuality[[#This Row],[Date]],"mmm")</f>
        <v>Apr</v>
      </c>
      <c r="C898" s="5" t="str">
        <f>TEXT(SupplierQuality[[#This Row],[Date]],"yyyy")</f>
        <v>2018</v>
      </c>
      <c r="D898" s="2" t="s">
        <v>222</v>
      </c>
      <c r="E898" s="2" t="s">
        <v>64</v>
      </c>
      <c r="F898" s="2" t="s">
        <v>17</v>
      </c>
      <c r="G898">
        <v>114</v>
      </c>
      <c r="H898" s="2" t="str">
        <f>VLOOKUP(SupplierQuality[[#This Row],[MaterialID]],Table4[#All],2,0)</f>
        <v>Carton</v>
      </c>
      <c r="I898">
        <v>3</v>
      </c>
      <c r="J898" s="2" t="str">
        <f>_xlfn.XLOOKUP(SupplierQuality[[#This Row],[Defect Type ID]],Table5[ID],Table5[Defect Type],"Not found",0)</f>
        <v>Impact</v>
      </c>
      <c r="K898">
        <v>239</v>
      </c>
      <c r="L898" s="2" t="str">
        <f>_xlfn.XLOOKUP(SupplierQuality[[#This Row],[DefectID]],Table2[ID],Table2[Defect],"Not found",0)</f>
        <v>Scratch</v>
      </c>
      <c r="M898" s="3">
        <v>760243</v>
      </c>
      <c r="N898" s="3">
        <v>1755</v>
      </c>
      <c r="O898" s="6">
        <f>SupplierQuality[[#This Row],[Total Downtime Minutes]]/60</f>
        <v>29.25</v>
      </c>
      <c r="P898" s="4">
        <v>385</v>
      </c>
      <c r="Q898" s="4">
        <f>SupplierQuality[[#This Row],[Total Defect Qty]]*SupplierQuality[[#This Row],[Unit Price]]</f>
        <v>292693555</v>
      </c>
    </row>
    <row r="899" spans="1:17" x14ac:dyDescent="0.25">
      <c r="A899" s="1">
        <v>43217</v>
      </c>
      <c r="B899" s="5" t="str">
        <f>TEXT(SupplierQuality[[#This Row],[Date]],"mmm")</f>
        <v>Apr</v>
      </c>
      <c r="C899" s="5" t="str">
        <f>TEXT(SupplierQuality[[#This Row],[Date]],"yyyy")</f>
        <v>2018</v>
      </c>
      <c r="D899" s="2" t="s">
        <v>180</v>
      </c>
      <c r="E899" s="2" t="s">
        <v>36</v>
      </c>
      <c r="F899" s="2" t="s">
        <v>42</v>
      </c>
      <c r="G899">
        <v>124</v>
      </c>
      <c r="H899" s="2" t="str">
        <f>VLOOKUP(SupplierQuality[[#This Row],[MaterialID]],Table4[#All],2,0)</f>
        <v>Drives</v>
      </c>
      <c r="I899">
        <v>3</v>
      </c>
      <c r="J899" s="2" t="str">
        <f>_xlfn.XLOOKUP(SupplierQuality[[#This Row],[Defect Type ID]],Table5[ID],Table5[Defect Type],"Not found",0)</f>
        <v>Impact</v>
      </c>
      <c r="K899">
        <v>1</v>
      </c>
      <c r="L899" s="2" t="str">
        <f>_xlfn.XLOOKUP(SupplierQuality[[#This Row],[DefectID]],Table2[ID],Table2[Defect],"Not found",0)</f>
        <v>Bad Bearings</v>
      </c>
      <c r="M899" s="3">
        <v>404497</v>
      </c>
      <c r="N899" s="3">
        <v>1862</v>
      </c>
      <c r="O899" s="6">
        <f>SupplierQuality[[#This Row],[Total Downtime Minutes]]/60</f>
        <v>31.033333333333335</v>
      </c>
      <c r="P899" s="4">
        <v>325</v>
      </c>
      <c r="Q899" s="4">
        <f>SupplierQuality[[#This Row],[Total Defect Qty]]*SupplierQuality[[#This Row],[Unit Price]]</f>
        <v>131461525</v>
      </c>
    </row>
    <row r="900" spans="1:17" x14ac:dyDescent="0.25">
      <c r="A900" s="1">
        <v>43217</v>
      </c>
      <c r="B900" s="5" t="str">
        <f>TEXT(SupplierQuality[[#This Row],[Date]],"mmm")</f>
        <v>Apr</v>
      </c>
      <c r="C900" s="5" t="str">
        <f>TEXT(SupplierQuality[[#This Row],[Date]],"yyyy")</f>
        <v>2018</v>
      </c>
      <c r="D900" s="2" t="s">
        <v>122</v>
      </c>
      <c r="E900" s="2" t="s">
        <v>71</v>
      </c>
      <c r="F900" s="2" t="s">
        <v>42</v>
      </c>
      <c r="G900">
        <v>130</v>
      </c>
      <c r="H900" s="2" t="str">
        <f>VLOOKUP(SupplierQuality[[#This Row],[MaterialID]],Table4[#All],2,0)</f>
        <v>Packaging</v>
      </c>
      <c r="I900">
        <v>1</v>
      </c>
      <c r="J900" s="2" t="str">
        <f>_xlfn.XLOOKUP(SupplierQuality[[#This Row],[Defect Type ID]],Table5[ID],Table5[Defect Type],"Not found",0)</f>
        <v>No Impact</v>
      </c>
      <c r="K900">
        <v>85</v>
      </c>
      <c r="L900" s="2" t="str">
        <f>_xlfn.XLOOKUP(SupplierQuality[[#This Row],[DefectID]],Table2[ID],Table2[Defect],"Not found",0)</f>
        <v>Bad Print</v>
      </c>
      <c r="M900" s="3">
        <v>397603</v>
      </c>
      <c r="N900" s="3">
        <v>1715</v>
      </c>
      <c r="O900" s="6">
        <f>SupplierQuality[[#This Row],[Total Downtime Minutes]]/60</f>
        <v>28.583333333333332</v>
      </c>
      <c r="P900" s="4">
        <v>436</v>
      </c>
      <c r="Q900" s="4">
        <f>SupplierQuality[[#This Row],[Total Defect Qty]]*SupplierQuality[[#This Row],[Unit Price]]</f>
        <v>173354908</v>
      </c>
    </row>
    <row r="901" spans="1:17" x14ac:dyDescent="0.25">
      <c r="A901" s="1">
        <v>43217</v>
      </c>
      <c r="B901" s="5" t="str">
        <f>TEXT(SupplierQuality[[#This Row],[Date]],"mmm")</f>
        <v>Apr</v>
      </c>
      <c r="C901" s="5" t="str">
        <f>TEXT(SupplierQuality[[#This Row],[Date]],"yyyy")</f>
        <v>2018</v>
      </c>
      <c r="D901" s="2" t="s">
        <v>142</v>
      </c>
      <c r="E901" s="2" t="s">
        <v>16</v>
      </c>
      <c r="F901" s="2" t="s">
        <v>17</v>
      </c>
      <c r="G901">
        <v>114</v>
      </c>
      <c r="H901" s="2" t="str">
        <f>VLOOKUP(SupplierQuality[[#This Row],[MaterialID]],Table4[#All],2,0)</f>
        <v>Carton</v>
      </c>
      <c r="I901">
        <v>2</v>
      </c>
      <c r="J901" s="2" t="str">
        <f>_xlfn.XLOOKUP(SupplierQuality[[#This Row],[Defect Type ID]],Table5[ID],Table5[Defect Type],"Not found",0)</f>
        <v>Rejected</v>
      </c>
      <c r="K901">
        <v>113</v>
      </c>
      <c r="L901" s="2" t="str">
        <f>_xlfn.XLOOKUP(SupplierQuality[[#This Row],[DefectID]],Table2[ID],Table2[Defect],"Not found",0)</f>
        <v>Packaging Integrity</v>
      </c>
      <c r="M901" s="3">
        <v>297429</v>
      </c>
      <c r="N901" s="3">
        <v>2331</v>
      </c>
      <c r="O901" s="6">
        <f>SupplierQuality[[#This Row],[Total Downtime Minutes]]/60</f>
        <v>38.85</v>
      </c>
      <c r="P901" s="4">
        <v>292</v>
      </c>
      <c r="Q901" s="4">
        <f>SupplierQuality[[#This Row],[Total Defect Qty]]*SupplierQuality[[#This Row],[Unit Price]]</f>
        <v>86849268</v>
      </c>
    </row>
    <row r="902" spans="1:17" x14ac:dyDescent="0.25">
      <c r="A902" s="1">
        <v>43217</v>
      </c>
      <c r="B902" s="5" t="str">
        <f>TEXT(SupplierQuality[[#This Row],[Date]],"mmm")</f>
        <v>Apr</v>
      </c>
      <c r="C902" s="5" t="str">
        <f>TEXT(SupplierQuality[[#This Row],[Date]],"yyyy")</f>
        <v>2018</v>
      </c>
      <c r="D902" s="2" t="s">
        <v>312</v>
      </c>
      <c r="E902" s="2" t="s">
        <v>52</v>
      </c>
      <c r="F902" s="2" t="s">
        <v>691</v>
      </c>
      <c r="G902">
        <v>114</v>
      </c>
      <c r="H902" s="2" t="str">
        <f>VLOOKUP(SupplierQuality[[#This Row],[MaterialID]],Table4[#All],2,0)</f>
        <v>Carton</v>
      </c>
      <c r="I902">
        <v>3</v>
      </c>
      <c r="J902" s="2" t="str">
        <f>_xlfn.XLOOKUP(SupplierQuality[[#This Row],[Defect Type ID]],Table5[ID],Table5[Defect Type],"Not found",0)</f>
        <v>Impact</v>
      </c>
      <c r="K902">
        <v>157</v>
      </c>
      <c r="L902" s="2" t="str">
        <f>_xlfn.XLOOKUP(SupplierQuality[[#This Row],[DefectID]],Table2[ID],Table2[Defect],"Not found",0)</f>
        <v>Liner Misalignment</v>
      </c>
      <c r="M902" s="3">
        <v>144024</v>
      </c>
      <c r="N902" s="3">
        <v>4825</v>
      </c>
      <c r="O902" s="6">
        <f>SupplierQuality[[#This Row],[Total Downtime Minutes]]/60</f>
        <v>80.416666666666671</v>
      </c>
      <c r="P902" s="4">
        <v>670</v>
      </c>
      <c r="Q902" s="4">
        <f>SupplierQuality[[#This Row],[Total Defect Qty]]*SupplierQuality[[#This Row],[Unit Price]]</f>
        <v>96496080</v>
      </c>
    </row>
    <row r="903" spans="1:17" x14ac:dyDescent="0.25">
      <c r="A903" s="1">
        <v>43217</v>
      </c>
      <c r="B903" s="5" t="str">
        <f>TEXT(SupplierQuality[[#This Row],[Date]],"mmm")</f>
        <v>Apr</v>
      </c>
      <c r="C903" s="5" t="str">
        <f>TEXT(SupplierQuality[[#This Row],[Date]],"yyyy")</f>
        <v>2018</v>
      </c>
      <c r="D903" s="2" t="s">
        <v>31</v>
      </c>
      <c r="E903" s="2" t="s">
        <v>47</v>
      </c>
      <c r="F903" s="2" t="s">
        <v>691</v>
      </c>
      <c r="G903">
        <v>121</v>
      </c>
      <c r="H903" s="2" t="str">
        <f>VLOOKUP(SupplierQuality[[#This Row],[MaterialID]],Table4[#All],2,0)</f>
        <v>Composites</v>
      </c>
      <c r="I903">
        <v>1</v>
      </c>
      <c r="J903" s="2" t="str">
        <f>_xlfn.XLOOKUP(SupplierQuality[[#This Row],[Defect Type ID]],Table5[ID],Table5[Defect Type],"Not found",0)</f>
        <v>No Impact</v>
      </c>
      <c r="K903">
        <v>144</v>
      </c>
      <c r="L903" s="2" t="str">
        <f>_xlfn.XLOOKUP(SupplierQuality[[#This Row],[DefectID]],Table2[ID],Table2[Defect],"Not found",0)</f>
        <v>String Defects</v>
      </c>
      <c r="M903" s="3">
        <v>133369</v>
      </c>
      <c r="N903" s="3">
        <v>2713</v>
      </c>
      <c r="O903" s="6">
        <f>SupplierQuality[[#This Row],[Total Downtime Minutes]]/60</f>
        <v>45.216666666666669</v>
      </c>
      <c r="P903" s="4">
        <v>557</v>
      </c>
      <c r="Q903" s="4">
        <f>SupplierQuality[[#This Row],[Total Defect Qty]]*SupplierQuality[[#This Row],[Unit Price]]</f>
        <v>74286533</v>
      </c>
    </row>
    <row r="904" spans="1:17" x14ac:dyDescent="0.25">
      <c r="A904" s="1">
        <v>43217</v>
      </c>
      <c r="B904" s="5" t="str">
        <f>TEXT(SupplierQuality[[#This Row],[Date]],"mmm")</f>
        <v>Apr</v>
      </c>
      <c r="C904" s="5" t="str">
        <f>TEXT(SupplierQuality[[#This Row],[Date]],"yyyy")</f>
        <v>2018</v>
      </c>
      <c r="D904" s="2" t="s">
        <v>205</v>
      </c>
      <c r="E904" s="2" t="s">
        <v>27</v>
      </c>
      <c r="F904" s="2" t="s">
        <v>17</v>
      </c>
      <c r="G904">
        <v>123</v>
      </c>
      <c r="H904" s="2" t="str">
        <f>VLOOKUP(SupplierQuality[[#This Row],[MaterialID]],Table4[#All],2,0)</f>
        <v>Pump</v>
      </c>
      <c r="I904">
        <v>2</v>
      </c>
      <c r="J904" s="2" t="str">
        <f>_xlfn.XLOOKUP(SupplierQuality[[#This Row],[Defect Type ID]],Table5[ID],Table5[Defect Type],"Not found",0)</f>
        <v>Rejected</v>
      </c>
      <c r="K904">
        <v>78</v>
      </c>
      <c r="L904" s="2" t="str">
        <f>_xlfn.XLOOKUP(SupplierQuality[[#This Row],[DefectID]],Table2[ID],Table2[Defect],"Not found",0)</f>
        <v>No Shipment Info</v>
      </c>
      <c r="M904" s="3">
        <v>39065</v>
      </c>
      <c r="N904" s="3">
        <v>758</v>
      </c>
      <c r="O904" s="6">
        <f>SupplierQuality[[#This Row],[Total Downtime Minutes]]/60</f>
        <v>12.633333333333333</v>
      </c>
      <c r="P904" s="4">
        <v>326</v>
      </c>
      <c r="Q904" s="4">
        <f>SupplierQuality[[#This Row],[Total Defect Qty]]*SupplierQuality[[#This Row],[Unit Price]]</f>
        <v>12735190</v>
      </c>
    </row>
    <row r="905" spans="1:17" x14ac:dyDescent="0.25">
      <c r="A905" s="1">
        <v>43218</v>
      </c>
      <c r="B905" s="5" t="str">
        <f>TEXT(SupplierQuality[[#This Row],[Date]],"mmm")</f>
        <v>Apr</v>
      </c>
      <c r="C905" s="5" t="str">
        <f>TEXT(SupplierQuality[[#This Row],[Date]],"yyyy")</f>
        <v>2018</v>
      </c>
      <c r="D905" s="2" t="s">
        <v>15</v>
      </c>
      <c r="E905" s="2" t="s">
        <v>71</v>
      </c>
      <c r="F905" s="2" t="s">
        <v>42</v>
      </c>
      <c r="G905">
        <v>118</v>
      </c>
      <c r="H905" s="2" t="str">
        <f>VLOOKUP(SupplierQuality[[#This Row],[MaterialID]],Table4[#All],2,0)</f>
        <v>Corrugate</v>
      </c>
      <c r="I905">
        <v>2</v>
      </c>
      <c r="J905" s="2" t="str">
        <f>_xlfn.XLOOKUP(SupplierQuality[[#This Row],[Defect Type ID]],Table5[ID],Table5[Defect Type],"Not found",0)</f>
        <v>Rejected</v>
      </c>
      <c r="K905">
        <v>121</v>
      </c>
      <c r="L905" s="2" t="str">
        <f>_xlfn.XLOOKUP(SupplierQuality[[#This Row],[DefectID]],Table2[ID],Table2[Defect],"Not found",0)</f>
        <v>Odor</v>
      </c>
      <c r="M905" s="3">
        <v>965741</v>
      </c>
      <c r="N905" s="3">
        <v>756</v>
      </c>
      <c r="O905" s="6">
        <f>SupplierQuality[[#This Row],[Total Downtime Minutes]]/60</f>
        <v>12.6</v>
      </c>
      <c r="P905" s="4">
        <v>385</v>
      </c>
      <c r="Q905" s="4">
        <f>SupplierQuality[[#This Row],[Total Defect Qty]]*SupplierQuality[[#This Row],[Unit Price]]</f>
        <v>371810285</v>
      </c>
    </row>
    <row r="906" spans="1:17" x14ac:dyDescent="0.25">
      <c r="A906" s="1">
        <v>43218</v>
      </c>
      <c r="B906" s="5" t="str">
        <f>TEXT(SupplierQuality[[#This Row],[Date]],"mmm")</f>
        <v>Apr</v>
      </c>
      <c r="C906" s="5" t="str">
        <f>TEXT(SupplierQuality[[#This Row],[Date]],"yyyy")</f>
        <v>2018</v>
      </c>
      <c r="D906" s="2" t="s">
        <v>128</v>
      </c>
      <c r="E906" s="2" t="s">
        <v>52</v>
      </c>
      <c r="F906" s="2" t="s">
        <v>14</v>
      </c>
      <c r="G906">
        <v>114</v>
      </c>
      <c r="H906" s="2" t="str">
        <f>VLOOKUP(SupplierQuality[[#This Row],[MaterialID]],Table4[#All],2,0)</f>
        <v>Carton</v>
      </c>
      <c r="I906">
        <v>1</v>
      </c>
      <c r="J906" s="2" t="str">
        <f>_xlfn.XLOOKUP(SupplierQuality[[#This Row],[Defect Type ID]],Table5[ID],Table5[Defect Type],"Not found",0)</f>
        <v>No Impact</v>
      </c>
      <c r="K906">
        <v>91</v>
      </c>
      <c r="L906" s="2" t="str">
        <f>_xlfn.XLOOKUP(SupplierQuality[[#This Row],[DefectID]],Table2[ID],Table2[Defect],"Not found",0)</f>
        <v>Contamination</v>
      </c>
      <c r="M906" s="3">
        <v>667225</v>
      </c>
      <c r="N906" s="3">
        <v>2536</v>
      </c>
      <c r="O906" s="6">
        <f>SupplierQuality[[#This Row],[Total Downtime Minutes]]/60</f>
        <v>42.266666666666666</v>
      </c>
      <c r="P906" s="4">
        <v>689</v>
      </c>
      <c r="Q906" s="4">
        <f>SupplierQuality[[#This Row],[Total Defect Qty]]*SupplierQuality[[#This Row],[Unit Price]]</f>
        <v>459718025</v>
      </c>
    </row>
    <row r="907" spans="1:17" x14ac:dyDescent="0.25">
      <c r="A907" s="1">
        <v>43219</v>
      </c>
      <c r="B907" s="5" t="str">
        <f>TEXT(SupplierQuality[[#This Row],[Date]],"mmm")</f>
        <v>Apr</v>
      </c>
      <c r="C907" s="5" t="str">
        <f>TEXT(SupplierQuality[[#This Row],[Date]],"yyyy")</f>
        <v>2018</v>
      </c>
      <c r="D907" s="2" t="s">
        <v>311</v>
      </c>
      <c r="E907" s="2" t="s">
        <v>21</v>
      </c>
      <c r="F907" s="2" t="s">
        <v>17</v>
      </c>
      <c r="G907">
        <v>131</v>
      </c>
      <c r="H907" s="2" t="str">
        <f>VLOOKUP(SupplierQuality[[#This Row],[MaterialID]],Table4[#All],2,0)</f>
        <v>Valves</v>
      </c>
      <c r="I907">
        <v>1</v>
      </c>
      <c r="J907" s="2" t="str">
        <f>_xlfn.XLOOKUP(SupplierQuality[[#This Row],[Defect Type ID]],Table5[ID],Table5[Defect Type],"Not found",0)</f>
        <v>No Impact</v>
      </c>
      <c r="K907">
        <v>122</v>
      </c>
      <c r="L907" s="2" t="str">
        <f>_xlfn.XLOOKUP(SupplierQuality[[#This Row],[DefectID]],Table2[ID],Table2[Defect],"Not found",0)</f>
        <v>Wrinkles / Scratches/ Scuffing</v>
      </c>
      <c r="M907" s="3">
        <v>936802</v>
      </c>
      <c r="N907" s="3">
        <v>20</v>
      </c>
      <c r="O907" s="6">
        <f>SupplierQuality[[#This Row],[Total Downtime Minutes]]/60</f>
        <v>0.33333333333333331</v>
      </c>
      <c r="P907" s="4">
        <v>569</v>
      </c>
      <c r="Q907" s="4">
        <f>SupplierQuality[[#This Row],[Total Defect Qty]]*SupplierQuality[[#This Row],[Unit Price]]</f>
        <v>533040338</v>
      </c>
    </row>
    <row r="908" spans="1:17" x14ac:dyDescent="0.25">
      <c r="A908" s="1">
        <v>43219</v>
      </c>
      <c r="B908" s="5" t="str">
        <f>TEXT(SupplierQuality[[#This Row],[Date]],"mmm")</f>
        <v>Apr</v>
      </c>
      <c r="C908" s="5" t="str">
        <f>TEXT(SupplierQuality[[#This Row],[Date]],"yyyy")</f>
        <v>2018</v>
      </c>
      <c r="D908" s="2" t="s">
        <v>302</v>
      </c>
      <c r="E908" s="2" t="s">
        <v>84</v>
      </c>
      <c r="F908" s="2" t="s">
        <v>17</v>
      </c>
      <c r="G908">
        <v>114</v>
      </c>
      <c r="H908" s="2" t="str">
        <f>VLOOKUP(SupplierQuality[[#This Row],[MaterialID]],Table4[#All],2,0)</f>
        <v>Carton</v>
      </c>
      <c r="I908">
        <v>3</v>
      </c>
      <c r="J908" s="2" t="str">
        <f>_xlfn.XLOOKUP(SupplierQuality[[#This Row],[Defect Type ID]],Table5[ID],Table5[Defect Type],"Not found",0)</f>
        <v>Impact</v>
      </c>
      <c r="K908">
        <v>119</v>
      </c>
      <c r="L908" s="2" t="str">
        <f>_xlfn.XLOOKUP(SupplierQuality[[#This Row],[DefectID]],Table2[ID],Table2[Defect],"Not found",0)</f>
        <v>Print Problems</v>
      </c>
      <c r="M908" s="3">
        <v>884885</v>
      </c>
      <c r="N908" s="3">
        <v>656</v>
      </c>
      <c r="O908" s="6">
        <f>SupplierQuality[[#This Row],[Total Downtime Minutes]]/60</f>
        <v>10.933333333333334</v>
      </c>
      <c r="P908" s="4">
        <v>378</v>
      </c>
      <c r="Q908" s="4">
        <f>SupplierQuality[[#This Row],[Total Defect Qty]]*SupplierQuality[[#This Row],[Unit Price]]</f>
        <v>334486530</v>
      </c>
    </row>
    <row r="909" spans="1:17" x14ac:dyDescent="0.25">
      <c r="A909" s="1">
        <v>43219</v>
      </c>
      <c r="B909" s="5" t="str">
        <f>TEXT(SupplierQuality[[#This Row],[Date]],"mmm")</f>
        <v>Apr</v>
      </c>
      <c r="C909" s="5" t="str">
        <f>TEXT(SupplierQuality[[#This Row],[Date]],"yyyy")</f>
        <v>2018</v>
      </c>
      <c r="D909" s="2" t="s">
        <v>309</v>
      </c>
      <c r="E909" s="2" t="s">
        <v>58</v>
      </c>
      <c r="F909" s="2" t="s">
        <v>14</v>
      </c>
      <c r="G909">
        <v>126</v>
      </c>
      <c r="H909" s="2" t="str">
        <f>VLOOKUP(SupplierQuality[[#This Row],[MaterialID]],Table4[#All],2,0)</f>
        <v>Motors</v>
      </c>
      <c r="I909">
        <v>3</v>
      </c>
      <c r="J909" s="2" t="str">
        <f>_xlfn.XLOOKUP(SupplierQuality[[#This Row],[Defect Type ID]],Table5[ID],Table5[Defect Type],"Not found",0)</f>
        <v>Impact</v>
      </c>
      <c r="K909">
        <v>145</v>
      </c>
      <c r="L909" s="2" t="str">
        <f>_xlfn.XLOOKUP(SupplierQuality[[#This Row],[DefectID]],Table2[ID],Table2[Defect],"Not found",0)</f>
        <v>Tape Wrong</v>
      </c>
      <c r="M909" s="3">
        <v>838306</v>
      </c>
      <c r="N909" s="3">
        <v>1621</v>
      </c>
      <c r="O909" s="6">
        <f>SupplierQuality[[#This Row],[Total Downtime Minutes]]/60</f>
        <v>27.016666666666666</v>
      </c>
      <c r="P909" s="4">
        <v>390</v>
      </c>
      <c r="Q909" s="4">
        <f>SupplierQuality[[#This Row],[Total Defect Qty]]*SupplierQuality[[#This Row],[Unit Price]]</f>
        <v>326939340</v>
      </c>
    </row>
    <row r="910" spans="1:17" x14ac:dyDescent="0.25">
      <c r="A910" s="1">
        <v>43219</v>
      </c>
      <c r="B910" s="5" t="str">
        <f>TEXT(SupplierQuality[[#This Row],[Date]],"mmm")</f>
        <v>Apr</v>
      </c>
      <c r="C910" s="5" t="str">
        <f>TEXT(SupplierQuality[[#This Row],[Date]],"yyyy")</f>
        <v>2018</v>
      </c>
      <c r="D910" s="2" t="s">
        <v>290</v>
      </c>
      <c r="E910" s="2" t="s">
        <v>38</v>
      </c>
      <c r="F910" s="2" t="s">
        <v>24</v>
      </c>
      <c r="G910">
        <v>114</v>
      </c>
      <c r="H910" s="2" t="str">
        <f>VLOOKUP(SupplierQuality[[#This Row],[MaterialID]],Table4[#All],2,0)</f>
        <v>Carton</v>
      </c>
      <c r="I910">
        <v>1</v>
      </c>
      <c r="J910" s="2" t="str">
        <f>_xlfn.XLOOKUP(SupplierQuality[[#This Row],[Defect Type ID]],Table5[ID],Table5[Defect Type],"Not found",0)</f>
        <v>No Impact</v>
      </c>
      <c r="K910">
        <v>51</v>
      </c>
      <c r="L910" s="2" t="str">
        <f>_xlfn.XLOOKUP(SupplierQuality[[#This Row],[DefectID]],Table2[ID],Table2[Defect],"Not found",0)</f>
        <v>Foreign objects found</v>
      </c>
      <c r="M910" s="3">
        <v>701914</v>
      </c>
      <c r="N910" s="3">
        <v>4560</v>
      </c>
      <c r="O910" s="6">
        <f>SupplierQuality[[#This Row],[Total Downtime Minutes]]/60</f>
        <v>76</v>
      </c>
      <c r="P910" s="4">
        <v>536</v>
      </c>
      <c r="Q910" s="4">
        <f>SupplierQuality[[#This Row],[Total Defect Qty]]*SupplierQuality[[#This Row],[Unit Price]]</f>
        <v>376225904</v>
      </c>
    </row>
    <row r="911" spans="1:17" x14ac:dyDescent="0.25">
      <c r="A911" s="1">
        <v>43219</v>
      </c>
      <c r="B911" s="5" t="str">
        <f>TEXT(SupplierQuality[[#This Row],[Date]],"mmm")</f>
        <v>Apr</v>
      </c>
      <c r="C911" s="5" t="str">
        <f>TEXT(SupplierQuality[[#This Row],[Date]],"yyyy")</f>
        <v>2018</v>
      </c>
      <c r="D911" s="2" t="s">
        <v>202</v>
      </c>
      <c r="E911" s="2" t="s">
        <v>16</v>
      </c>
      <c r="F911" s="2" t="s">
        <v>24</v>
      </c>
      <c r="G911">
        <v>129</v>
      </c>
      <c r="H911" s="2" t="str">
        <f>VLOOKUP(SupplierQuality[[#This Row],[MaterialID]],Table4[#All],2,0)</f>
        <v>Mechanicals</v>
      </c>
      <c r="I911">
        <v>2</v>
      </c>
      <c r="J911" s="2" t="str">
        <f>_xlfn.XLOOKUP(SupplierQuality[[#This Row],[Defect Type ID]],Table5[ID],Table5[Defect Type],"Not found",0)</f>
        <v>Rejected</v>
      </c>
      <c r="K911">
        <v>58</v>
      </c>
      <c r="L911" s="2" t="str">
        <f>_xlfn.XLOOKUP(SupplierQuality[[#This Row],[DefectID]],Table2[ID],Table2[Defect],"Not found",0)</f>
        <v>Deformed Parts</v>
      </c>
      <c r="M911" s="3">
        <v>493511</v>
      </c>
      <c r="N911" s="3">
        <v>670</v>
      </c>
      <c r="O911" s="6">
        <f>SupplierQuality[[#This Row],[Total Downtime Minutes]]/60</f>
        <v>11.166666666666666</v>
      </c>
      <c r="P911" s="4">
        <v>630</v>
      </c>
      <c r="Q911" s="4">
        <f>SupplierQuality[[#This Row],[Total Defect Qty]]*SupplierQuality[[#This Row],[Unit Price]]</f>
        <v>310911930</v>
      </c>
    </row>
    <row r="912" spans="1:17" x14ac:dyDescent="0.25">
      <c r="A912" s="1">
        <v>43219</v>
      </c>
      <c r="B912" s="5" t="str">
        <f>TEXT(SupplierQuality[[#This Row],[Date]],"mmm")</f>
        <v>Apr</v>
      </c>
      <c r="C912" s="5" t="str">
        <f>TEXT(SupplierQuality[[#This Row],[Date]],"yyyy")</f>
        <v>2018</v>
      </c>
      <c r="D912" s="2" t="s">
        <v>209</v>
      </c>
      <c r="E912" s="2" t="s">
        <v>104</v>
      </c>
      <c r="F912" s="2" t="s">
        <v>17</v>
      </c>
      <c r="G912">
        <v>122</v>
      </c>
      <c r="H912" s="2" t="str">
        <f>VLOOKUP(SupplierQuality[[#This Row],[MaterialID]],Table4[#All],2,0)</f>
        <v>Electrolytes</v>
      </c>
      <c r="I912">
        <v>1</v>
      </c>
      <c r="J912" s="2" t="str">
        <f>_xlfn.XLOOKUP(SupplierQuality[[#This Row],[Defect Type ID]],Table5[ID],Table5[Defect Type],"Not found",0)</f>
        <v>No Impact</v>
      </c>
      <c r="K912">
        <v>23</v>
      </c>
      <c r="L912" s="2" t="str">
        <f>_xlfn.XLOOKUP(SupplierQuality[[#This Row],[DefectID]],Table2[ID],Table2[Defect],"Not found",0)</f>
        <v>Split Seams</v>
      </c>
      <c r="M912" s="3">
        <v>109657</v>
      </c>
      <c r="N912" s="3">
        <v>2287</v>
      </c>
      <c r="O912" s="6">
        <f>SupplierQuality[[#This Row],[Total Downtime Minutes]]/60</f>
        <v>38.116666666666667</v>
      </c>
      <c r="P912" s="4">
        <v>540</v>
      </c>
      <c r="Q912" s="4">
        <f>SupplierQuality[[#This Row],[Total Defect Qty]]*SupplierQuality[[#This Row],[Unit Price]]</f>
        <v>59214780</v>
      </c>
    </row>
    <row r="913" spans="1:17" x14ac:dyDescent="0.25">
      <c r="A913" s="1">
        <v>43220</v>
      </c>
      <c r="B913" s="5" t="str">
        <f>TEXT(SupplierQuality[[#This Row],[Date]],"mmm")</f>
        <v>Apr</v>
      </c>
      <c r="C913" s="5" t="str">
        <f>TEXT(SupplierQuality[[#This Row],[Date]],"yyyy")</f>
        <v>2018</v>
      </c>
      <c r="D913" s="2" t="s">
        <v>257</v>
      </c>
      <c r="E913" s="2" t="s">
        <v>41</v>
      </c>
      <c r="F913" s="2" t="s">
        <v>691</v>
      </c>
      <c r="G913">
        <v>117</v>
      </c>
      <c r="H913" s="2" t="str">
        <f>VLOOKUP(SupplierQuality[[#This Row],[MaterialID]],Table4[#All],2,0)</f>
        <v>Labels</v>
      </c>
      <c r="I913">
        <v>1</v>
      </c>
      <c r="J913" s="2" t="str">
        <f>_xlfn.XLOOKUP(SupplierQuality[[#This Row],[Defect Type ID]],Table5[ID],Table5[Defect Type],"Not found",0)</f>
        <v>No Impact</v>
      </c>
      <c r="K913">
        <v>50</v>
      </c>
      <c r="L913" s="2" t="str">
        <f>_xlfn.XLOOKUP(SupplierQuality[[#This Row],[DefectID]],Table2[ID],Table2[Defect],"Not found",0)</f>
        <v>Out of Support</v>
      </c>
      <c r="M913" s="3">
        <v>921979</v>
      </c>
      <c r="N913" s="3">
        <v>3112</v>
      </c>
      <c r="O913" s="6">
        <f>SupplierQuality[[#This Row],[Total Downtime Minutes]]/60</f>
        <v>51.866666666666667</v>
      </c>
      <c r="P913" s="4">
        <v>455</v>
      </c>
      <c r="Q913" s="4">
        <f>SupplierQuality[[#This Row],[Total Defect Qty]]*SupplierQuality[[#This Row],[Unit Price]]</f>
        <v>419500445</v>
      </c>
    </row>
    <row r="914" spans="1:17" x14ac:dyDescent="0.25">
      <c r="A914" s="1">
        <v>43220</v>
      </c>
      <c r="B914" s="5" t="str">
        <f>TEXT(SupplierQuality[[#This Row],[Date]],"mmm")</f>
        <v>Apr</v>
      </c>
      <c r="C914" s="5" t="str">
        <f>TEXT(SupplierQuality[[#This Row],[Date]],"yyyy")</f>
        <v>2018</v>
      </c>
      <c r="D914" s="2" t="s">
        <v>287</v>
      </c>
      <c r="E914" s="2" t="s">
        <v>67</v>
      </c>
      <c r="F914" s="2" t="s">
        <v>24</v>
      </c>
      <c r="G914">
        <v>131</v>
      </c>
      <c r="H914" s="2" t="str">
        <f>VLOOKUP(SupplierQuality[[#This Row],[MaterialID]],Table4[#All],2,0)</f>
        <v>Valves</v>
      </c>
      <c r="I914">
        <v>2</v>
      </c>
      <c r="J914" s="2" t="str">
        <f>_xlfn.XLOOKUP(SupplierQuality[[#This Row],[Defect Type ID]],Table5[ID],Table5[Defect Type],"Not found",0)</f>
        <v>Rejected</v>
      </c>
      <c r="K914">
        <v>50</v>
      </c>
      <c r="L914" s="2" t="str">
        <f>_xlfn.XLOOKUP(SupplierQuality[[#This Row],[DefectID]],Table2[ID],Table2[Defect],"Not found",0)</f>
        <v>Out of Support</v>
      </c>
      <c r="M914" s="3">
        <v>629364</v>
      </c>
      <c r="N914" s="3">
        <v>3797</v>
      </c>
      <c r="O914" s="6">
        <f>SupplierQuality[[#This Row],[Total Downtime Minutes]]/60</f>
        <v>63.283333333333331</v>
      </c>
      <c r="P914" s="4">
        <v>331</v>
      </c>
      <c r="Q914" s="4">
        <f>SupplierQuality[[#This Row],[Total Defect Qty]]*SupplierQuality[[#This Row],[Unit Price]]</f>
        <v>208319484</v>
      </c>
    </row>
    <row r="915" spans="1:17" x14ac:dyDescent="0.25">
      <c r="A915" s="1">
        <v>43220</v>
      </c>
      <c r="B915" s="5" t="str">
        <f>TEXT(SupplierQuality[[#This Row],[Date]],"mmm")</f>
        <v>Apr</v>
      </c>
      <c r="C915" s="5" t="str">
        <f>TEXT(SupplierQuality[[#This Row],[Date]],"yyyy")</f>
        <v>2018</v>
      </c>
      <c r="D915" s="2" t="s">
        <v>96</v>
      </c>
      <c r="E915" s="2" t="s">
        <v>71</v>
      </c>
      <c r="F915" s="2" t="s">
        <v>691</v>
      </c>
      <c r="G915">
        <v>119</v>
      </c>
      <c r="H915" s="2" t="str">
        <f>VLOOKUP(SupplierQuality[[#This Row],[MaterialID]],Table4[#All],2,0)</f>
        <v>Batteries</v>
      </c>
      <c r="I915">
        <v>1</v>
      </c>
      <c r="J915" s="2" t="str">
        <f>_xlfn.XLOOKUP(SupplierQuality[[#This Row],[Defect Type ID]],Table5[ID],Table5[Defect Type],"Not found",0)</f>
        <v>No Impact</v>
      </c>
      <c r="K915">
        <v>112</v>
      </c>
      <c r="L915" s="2" t="str">
        <f>_xlfn.XLOOKUP(SupplierQuality[[#This Row],[DefectID]],Table2[ID],Table2[Defect],"Not found",0)</f>
        <v>Gaps</v>
      </c>
      <c r="M915" s="3">
        <v>510790</v>
      </c>
      <c r="N915" s="3">
        <v>4950</v>
      </c>
      <c r="O915" s="6">
        <f>SupplierQuality[[#This Row],[Total Downtime Minutes]]/60</f>
        <v>82.5</v>
      </c>
      <c r="P915" s="4">
        <v>680</v>
      </c>
      <c r="Q915" s="4">
        <f>SupplierQuality[[#This Row],[Total Defect Qty]]*SupplierQuality[[#This Row],[Unit Price]]</f>
        <v>347337200</v>
      </c>
    </row>
    <row r="916" spans="1:17" x14ac:dyDescent="0.25">
      <c r="A916" s="1">
        <v>43220</v>
      </c>
      <c r="B916" s="5" t="str">
        <f>TEXT(SupplierQuality[[#This Row],[Date]],"mmm")</f>
        <v>Apr</v>
      </c>
      <c r="C916" s="5" t="str">
        <f>TEXT(SupplierQuality[[#This Row],[Date]],"yyyy")</f>
        <v>2018</v>
      </c>
      <c r="D916" s="2" t="s">
        <v>81</v>
      </c>
      <c r="E916" s="2" t="s">
        <v>119</v>
      </c>
      <c r="F916" s="2" t="s">
        <v>691</v>
      </c>
      <c r="G916">
        <v>121</v>
      </c>
      <c r="H916" s="2" t="str">
        <f>VLOOKUP(SupplierQuality[[#This Row],[MaterialID]],Table4[#All],2,0)</f>
        <v>Composites</v>
      </c>
      <c r="I916">
        <v>1</v>
      </c>
      <c r="J916" s="2" t="str">
        <f>_xlfn.XLOOKUP(SupplierQuality[[#This Row],[Defect Type ID]],Table5[ID],Table5[Defect Type],"Not found",0)</f>
        <v>No Impact</v>
      </c>
      <c r="K916">
        <v>226</v>
      </c>
      <c r="L916" s="2" t="str">
        <f>_xlfn.XLOOKUP(SupplierQuality[[#This Row],[DefectID]],Table2[ID],Table2[Defect],"Not found",0)</f>
        <v>Streaks</v>
      </c>
      <c r="M916" s="3">
        <v>480745</v>
      </c>
      <c r="N916" s="3">
        <v>4063</v>
      </c>
      <c r="O916" s="6">
        <f>SupplierQuality[[#This Row],[Total Downtime Minutes]]/60</f>
        <v>67.716666666666669</v>
      </c>
      <c r="P916" s="4">
        <v>413</v>
      </c>
      <c r="Q916" s="4">
        <f>SupplierQuality[[#This Row],[Total Defect Qty]]*SupplierQuality[[#This Row],[Unit Price]]</f>
        <v>198547685</v>
      </c>
    </row>
    <row r="917" spans="1:17" x14ac:dyDescent="0.25">
      <c r="A917" s="1">
        <v>43220</v>
      </c>
      <c r="B917" s="5" t="str">
        <f>TEXT(SupplierQuality[[#This Row],[Date]],"mmm")</f>
        <v>Apr</v>
      </c>
      <c r="C917" s="5" t="str">
        <f>TEXT(SupplierQuality[[#This Row],[Date]],"yyyy")</f>
        <v>2018</v>
      </c>
      <c r="D917" s="2" t="s">
        <v>78</v>
      </c>
      <c r="E917" s="2" t="s">
        <v>16</v>
      </c>
      <c r="F917" s="2" t="s">
        <v>24</v>
      </c>
      <c r="G917">
        <v>124</v>
      </c>
      <c r="H917" s="2" t="str">
        <f>VLOOKUP(SupplierQuality[[#This Row],[MaterialID]],Table4[#All],2,0)</f>
        <v>Drives</v>
      </c>
      <c r="I917">
        <v>3</v>
      </c>
      <c r="J917" s="2" t="str">
        <f>_xlfn.XLOOKUP(SupplierQuality[[#This Row],[Defect Type ID]],Table5[ID],Table5[Defect Type],"Not found",0)</f>
        <v>Impact</v>
      </c>
      <c r="K917">
        <v>235</v>
      </c>
      <c r="L917" s="2" t="str">
        <f>_xlfn.XLOOKUP(SupplierQuality[[#This Row],[DefectID]],Table2[ID],Table2[Defect],"Not found",0)</f>
        <v>Spruced</v>
      </c>
      <c r="M917" s="3">
        <v>477941</v>
      </c>
      <c r="N917" s="3">
        <v>3555</v>
      </c>
      <c r="O917" s="6">
        <f>SupplierQuality[[#This Row],[Total Downtime Minutes]]/60</f>
        <v>59.25</v>
      </c>
      <c r="P917" s="4">
        <v>306</v>
      </c>
      <c r="Q917" s="4">
        <f>SupplierQuality[[#This Row],[Total Defect Qty]]*SupplierQuality[[#This Row],[Unit Price]]</f>
        <v>146249946</v>
      </c>
    </row>
    <row r="918" spans="1:17" x14ac:dyDescent="0.25">
      <c r="A918" s="1">
        <v>43220</v>
      </c>
      <c r="B918" s="5" t="str">
        <f>TEXT(SupplierQuality[[#This Row],[Date]],"mmm")</f>
        <v>Apr</v>
      </c>
      <c r="C918" s="5" t="str">
        <f>TEXT(SupplierQuality[[#This Row],[Date]],"yyyy")</f>
        <v>2018</v>
      </c>
      <c r="D918" s="2" t="s">
        <v>56</v>
      </c>
      <c r="E918" s="2" t="s">
        <v>55</v>
      </c>
      <c r="F918" s="2" t="s">
        <v>24</v>
      </c>
      <c r="G918">
        <v>128</v>
      </c>
      <c r="H918" s="2" t="str">
        <f>VLOOKUP(SupplierQuality[[#This Row],[MaterialID]],Table4[#All],2,0)</f>
        <v>Tape</v>
      </c>
      <c r="I918">
        <v>1</v>
      </c>
      <c r="J918" s="2" t="str">
        <f>_xlfn.XLOOKUP(SupplierQuality[[#This Row],[Defect Type ID]],Table5[ID],Table5[Defect Type],"Not found",0)</f>
        <v>No Impact</v>
      </c>
      <c r="K918">
        <v>17</v>
      </c>
      <c r="L918" s="2" t="str">
        <f>_xlfn.XLOOKUP(SupplierQuality[[#This Row],[DefectID]],Table2[ID],Table2[Defect],"Not found",0)</f>
        <v>Folding - Wrong Crease</v>
      </c>
      <c r="M918" s="3">
        <v>326943</v>
      </c>
      <c r="N918" s="3">
        <v>1266</v>
      </c>
      <c r="O918" s="6">
        <f>SupplierQuality[[#This Row],[Total Downtime Minutes]]/60</f>
        <v>21.1</v>
      </c>
      <c r="P918" s="4">
        <v>475</v>
      </c>
      <c r="Q918" s="4">
        <f>SupplierQuality[[#This Row],[Total Defect Qty]]*SupplierQuality[[#This Row],[Unit Price]]</f>
        <v>155297925</v>
      </c>
    </row>
    <row r="919" spans="1:17" x14ac:dyDescent="0.25">
      <c r="A919" s="1">
        <v>43220</v>
      </c>
      <c r="B919" s="5" t="str">
        <f>TEXT(SupplierQuality[[#This Row],[Date]],"mmm")</f>
        <v>Apr</v>
      </c>
      <c r="C919" s="5" t="str">
        <f>TEXT(SupplierQuality[[#This Row],[Date]],"yyyy")</f>
        <v>2018</v>
      </c>
      <c r="D919" s="2" t="s">
        <v>267</v>
      </c>
      <c r="E919" s="2" t="s">
        <v>21</v>
      </c>
      <c r="F919" s="2" t="s">
        <v>24</v>
      </c>
      <c r="G919">
        <v>121</v>
      </c>
      <c r="H919" s="2" t="str">
        <f>VLOOKUP(SupplierQuality[[#This Row],[MaterialID]],Table4[#All],2,0)</f>
        <v>Composites</v>
      </c>
      <c r="I919">
        <v>3</v>
      </c>
      <c r="J919" s="2" t="str">
        <f>_xlfn.XLOOKUP(SupplierQuality[[#This Row],[Defect Type ID]],Table5[ID],Table5[Defect Type],"Not found",0)</f>
        <v>Impact</v>
      </c>
      <c r="K919">
        <v>116</v>
      </c>
      <c r="L919" s="2" t="str">
        <f>_xlfn.XLOOKUP(SupplierQuality[[#This Row],[DefectID]],Table2[ID],Table2[Defect],"Not found",0)</f>
        <v>Scuffed Packaging</v>
      </c>
      <c r="M919" s="3">
        <v>96920</v>
      </c>
      <c r="N919" s="3">
        <v>3484</v>
      </c>
      <c r="O919" s="6">
        <f>SupplierQuality[[#This Row],[Total Downtime Minutes]]/60</f>
        <v>58.06666666666667</v>
      </c>
      <c r="P919" s="4">
        <v>580</v>
      </c>
      <c r="Q919" s="4">
        <f>SupplierQuality[[#This Row],[Total Defect Qty]]*SupplierQuality[[#This Row],[Unit Price]]</f>
        <v>56213600</v>
      </c>
    </row>
    <row r="920" spans="1:17" x14ac:dyDescent="0.25">
      <c r="A920" s="1">
        <v>43220</v>
      </c>
      <c r="B920" s="5" t="str">
        <f>TEXT(SupplierQuality[[#This Row],[Date]],"mmm")</f>
        <v>Apr</v>
      </c>
      <c r="C920" s="5" t="str">
        <f>TEXT(SupplierQuality[[#This Row],[Date]],"yyyy")</f>
        <v>2018</v>
      </c>
      <c r="D920" s="2" t="s">
        <v>321</v>
      </c>
      <c r="E920" s="2" t="s">
        <v>49</v>
      </c>
      <c r="F920" s="2" t="s">
        <v>24</v>
      </c>
      <c r="G920">
        <v>121</v>
      </c>
      <c r="H920" s="2" t="str">
        <f>VLOOKUP(SupplierQuality[[#This Row],[MaterialID]],Table4[#All],2,0)</f>
        <v>Composites</v>
      </c>
      <c r="I920">
        <v>1</v>
      </c>
      <c r="J920" s="2" t="str">
        <f>_xlfn.XLOOKUP(SupplierQuality[[#This Row],[Defect Type ID]],Table5[ID],Table5[Defect Type],"Not found",0)</f>
        <v>No Impact</v>
      </c>
      <c r="K920">
        <v>152</v>
      </c>
      <c r="L920" s="2" t="str">
        <f>_xlfn.XLOOKUP(SupplierQuality[[#This Row],[DefectID]],Table2[ID],Table2[Defect],"Not found",0)</f>
        <v>Component Failure</v>
      </c>
      <c r="M920" s="3">
        <v>93089</v>
      </c>
      <c r="N920" s="3">
        <v>3111</v>
      </c>
      <c r="O920" s="6">
        <f>SupplierQuality[[#This Row],[Total Downtime Minutes]]/60</f>
        <v>51.85</v>
      </c>
      <c r="P920" s="4">
        <v>689</v>
      </c>
      <c r="Q920" s="4">
        <f>SupplierQuality[[#This Row],[Total Defect Qty]]*SupplierQuality[[#This Row],[Unit Price]]</f>
        <v>64138321</v>
      </c>
    </row>
    <row r="921" spans="1:17" x14ac:dyDescent="0.25">
      <c r="A921" s="1">
        <v>43220</v>
      </c>
      <c r="B921" s="5" t="str">
        <f>TEXT(SupplierQuality[[#This Row],[Date]],"mmm")</f>
        <v>Apr</v>
      </c>
      <c r="C921" s="5" t="str">
        <f>TEXT(SupplierQuality[[#This Row],[Date]],"yyyy")</f>
        <v>2018</v>
      </c>
      <c r="D921" s="2" t="s">
        <v>65</v>
      </c>
      <c r="E921" s="2" t="s">
        <v>23</v>
      </c>
      <c r="F921" s="2" t="s">
        <v>24</v>
      </c>
      <c r="G921">
        <v>132</v>
      </c>
      <c r="H921" s="2" t="str">
        <f>VLOOKUP(SupplierQuality[[#This Row],[MaterialID]],Table4[#All],2,0)</f>
        <v>Printed Materials</v>
      </c>
      <c r="I921">
        <v>3</v>
      </c>
      <c r="J921" s="2" t="str">
        <f>_xlfn.XLOOKUP(SupplierQuality[[#This Row],[Defect Type ID]],Table5[ID],Table5[Defect Type],"Not found",0)</f>
        <v>Impact</v>
      </c>
      <c r="K921">
        <v>93</v>
      </c>
      <c r="L921" s="2" t="str">
        <f>_xlfn.XLOOKUP(SupplierQuality[[#This Row],[DefectID]],Table2[ID],Table2[Defect],"Not found",0)</f>
        <v>Bowed/Warped</v>
      </c>
      <c r="M921" s="3">
        <v>65908</v>
      </c>
      <c r="N921" s="3">
        <v>4113</v>
      </c>
      <c r="O921" s="6">
        <f>SupplierQuality[[#This Row],[Total Downtime Minutes]]/60</f>
        <v>68.55</v>
      </c>
      <c r="P921" s="4">
        <v>411</v>
      </c>
      <c r="Q921" s="4">
        <f>SupplierQuality[[#This Row],[Total Defect Qty]]*SupplierQuality[[#This Row],[Unit Price]]</f>
        <v>27088188</v>
      </c>
    </row>
    <row r="922" spans="1:17" x14ac:dyDescent="0.25">
      <c r="A922" s="1">
        <v>43221</v>
      </c>
      <c r="B922" s="5" t="str">
        <f>TEXT(SupplierQuality[[#This Row],[Date]],"mmm")</f>
        <v>May</v>
      </c>
      <c r="C922" s="5" t="str">
        <f>TEXT(SupplierQuality[[#This Row],[Date]],"yyyy")</f>
        <v>2018</v>
      </c>
      <c r="D922" s="2" t="s">
        <v>259</v>
      </c>
      <c r="E922" s="2" t="s">
        <v>98</v>
      </c>
      <c r="F922" s="2" t="s">
        <v>691</v>
      </c>
      <c r="G922">
        <v>116</v>
      </c>
      <c r="H922" s="2" t="str">
        <f>VLOOKUP(SupplierQuality[[#This Row],[MaterialID]],Table4[#All],2,0)</f>
        <v>Molds</v>
      </c>
      <c r="I922">
        <v>3</v>
      </c>
      <c r="J922" s="2" t="str">
        <f>_xlfn.XLOOKUP(SupplierQuality[[#This Row],[Defect Type ID]],Table5[ID],Table5[Defect Type],"Not found",0)</f>
        <v>Impact</v>
      </c>
      <c r="K922">
        <v>107</v>
      </c>
      <c r="L922" s="2" t="str">
        <f>_xlfn.XLOOKUP(SupplierQuality[[#This Row],[DefectID]],Table2[ID],Table2[Defect],"Not found",0)</f>
        <v>No Tight Seal</v>
      </c>
      <c r="M922" s="3">
        <v>963816</v>
      </c>
      <c r="N922" s="3">
        <v>3741</v>
      </c>
      <c r="O922" s="6">
        <f>SupplierQuality[[#This Row],[Total Downtime Minutes]]/60</f>
        <v>62.35</v>
      </c>
      <c r="P922" s="4">
        <v>523</v>
      </c>
      <c r="Q922" s="4">
        <f>SupplierQuality[[#This Row],[Total Defect Qty]]*SupplierQuality[[#This Row],[Unit Price]]</f>
        <v>504075768</v>
      </c>
    </row>
    <row r="923" spans="1:17" x14ac:dyDescent="0.25">
      <c r="A923" s="1">
        <v>43221</v>
      </c>
      <c r="B923" s="5" t="str">
        <f>TEXT(SupplierQuality[[#This Row],[Date]],"mmm")</f>
        <v>May</v>
      </c>
      <c r="C923" s="5" t="str">
        <f>TEXT(SupplierQuality[[#This Row],[Date]],"yyyy")</f>
        <v>2018</v>
      </c>
      <c r="D923" s="2" t="s">
        <v>249</v>
      </c>
      <c r="E923" s="2" t="s">
        <v>34</v>
      </c>
      <c r="F923" s="2" t="s">
        <v>24</v>
      </c>
      <c r="G923">
        <v>116</v>
      </c>
      <c r="H923" s="2" t="str">
        <f>VLOOKUP(SupplierQuality[[#This Row],[MaterialID]],Table4[#All],2,0)</f>
        <v>Molds</v>
      </c>
      <c r="I923">
        <v>1</v>
      </c>
      <c r="J923" s="2" t="str">
        <f>_xlfn.XLOOKUP(SupplierQuality[[#This Row],[Defect Type ID]],Table5[ID],Table5[Defect Type],"Not found",0)</f>
        <v>No Impact</v>
      </c>
      <c r="K923">
        <v>75</v>
      </c>
      <c r="L923" s="2" t="str">
        <f>_xlfn.XLOOKUP(SupplierQuality[[#This Row],[DefectID]],Table2[ID],Table2[Defect],"Not found",0)</f>
        <v>Crushed Sidewalls</v>
      </c>
      <c r="M923" s="3">
        <v>940262</v>
      </c>
      <c r="N923" s="3">
        <v>4706</v>
      </c>
      <c r="O923" s="6">
        <f>SupplierQuality[[#This Row],[Total Downtime Minutes]]/60</f>
        <v>78.433333333333337</v>
      </c>
      <c r="P923" s="4">
        <v>471</v>
      </c>
      <c r="Q923" s="4">
        <f>SupplierQuality[[#This Row],[Total Defect Qty]]*SupplierQuality[[#This Row],[Unit Price]]</f>
        <v>442863402</v>
      </c>
    </row>
    <row r="924" spans="1:17" x14ac:dyDescent="0.25">
      <c r="A924" s="1">
        <v>43221</v>
      </c>
      <c r="B924" s="5" t="str">
        <f>TEXT(SupplierQuality[[#This Row],[Date]],"mmm")</f>
        <v>May</v>
      </c>
      <c r="C924" s="5" t="str">
        <f>TEXT(SupplierQuality[[#This Row],[Date]],"yyyy")</f>
        <v>2018</v>
      </c>
      <c r="D924" s="2" t="s">
        <v>61</v>
      </c>
      <c r="E924" s="2" t="s">
        <v>23</v>
      </c>
      <c r="F924" s="2" t="s">
        <v>24</v>
      </c>
      <c r="G924">
        <v>126</v>
      </c>
      <c r="H924" s="2" t="str">
        <f>VLOOKUP(SupplierQuality[[#This Row],[MaterialID]],Table4[#All],2,0)</f>
        <v>Motors</v>
      </c>
      <c r="I924">
        <v>2</v>
      </c>
      <c r="J924" s="2" t="str">
        <f>_xlfn.XLOOKUP(SupplierQuality[[#This Row],[Defect Type ID]],Table5[ID],Table5[Defect Type],"Not found",0)</f>
        <v>Rejected</v>
      </c>
      <c r="K924">
        <v>213</v>
      </c>
      <c r="L924" s="2" t="str">
        <f>_xlfn.XLOOKUP(SupplierQuality[[#This Row],[DefectID]],Table2[ID],Table2[Defect],"Not found",0)</f>
        <v>Broken Valve Seal</v>
      </c>
      <c r="M924" s="3">
        <v>867413</v>
      </c>
      <c r="N924" s="3">
        <v>4542</v>
      </c>
      <c r="O924" s="6">
        <f>SupplierQuality[[#This Row],[Total Downtime Minutes]]/60</f>
        <v>75.7</v>
      </c>
      <c r="P924" s="4">
        <v>570</v>
      </c>
      <c r="Q924" s="4">
        <f>SupplierQuality[[#This Row],[Total Defect Qty]]*SupplierQuality[[#This Row],[Unit Price]]</f>
        <v>494425410</v>
      </c>
    </row>
    <row r="925" spans="1:17" x14ac:dyDescent="0.25">
      <c r="A925" s="1">
        <v>43221</v>
      </c>
      <c r="B925" s="5" t="str">
        <f>TEXT(SupplierQuality[[#This Row],[Date]],"mmm")</f>
        <v>May</v>
      </c>
      <c r="C925" s="5" t="str">
        <f>TEXT(SupplierQuality[[#This Row],[Date]],"yyyy")</f>
        <v>2018</v>
      </c>
      <c r="D925" s="2" t="s">
        <v>330</v>
      </c>
      <c r="E925" s="2" t="s">
        <v>21</v>
      </c>
      <c r="F925" s="2" t="s">
        <v>691</v>
      </c>
      <c r="G925">
        <v>133</v>
      </c>
      <c r="H925" s="2" t="str">
        <f>VLOOKUP(SupplierQuality[[#This Row],[MaterialID]],Table4[#All],2,0)</f>
        <v>Wires</v>
      </c>
      <c r="I925">
        <v>2</v>
      </c>
      <c r="J925" s="2" t="str">
        <f>_xlfn.XLOOKUP(SupplierQuality[[#This Row],[Defect Type ID]],Table5[ID],Table5[Defect Type],"Not found",0)</f>
        <v>Rejected</v>
      </c>
      <c r="K925">
        <v>66</v>
      </c>
      <c r="L925" s="2" t="str">
        <f>_xlfn.XLOOKUP(SupplierQuality[[#This Row],[DefectID]],Table2[ID],Table2[Defect],"Not found",0)</f>
        <v>Splice</v>
      </c>
      <c r="M925" s="3">
        <v>828127</v>
      </c>
      <c r="N925" s="3">
        <v>2866</v>
      </c>
      <c r="O925" s="6">
        <f>SupplierQuality[[#This Row],[Total Downtime Minutes]]/60</f>
        <v>47.766666666666666</v>
      </c>
      <c r="P925" s="4">
        <v>390</v>
      </c>
      <c r="Q925" s="4">
        <f>SupplierQuality[[#This Row],[Total Defect Qty]]*SupplierQuality[[#This Row],[Unit Price]]</f>
        <v>322969530</v>
      </c>
    </row>
    <row r="926" spans="1:17" x14ac:dyDescent="0.25">
      <c r="A926" s="1">
        <v>43221</v>
      </c>
      <c r="B926" s="5" t="str">
        <f>TEXT(SupplierQuality[[#This Row],[Date]],"mmm")</f>
        <v>May</v>
      </c>
      <c r="C926" s="5" t="str">
        <f>TEXT(SupplierQuality[[#This Row],[Date]],"yyyy")</f>
        <v>2018</v>
      </c>
      <c r="D926" s="2" t="s">
        <v>294</v>
      </c>
      <c r="E926" s="2" t="s">
        <v>84</v>
      </c>
      <c r="F926" s="2" t="s">
        <v>691</v>
      </c>
      <c r="G926">
        <v>127</v>
      </c>
      <c r="H926" s="2" t="str">
        <f>VLOOKUP(SupplierQuality[[#This Row],[MaterialID]],Table4[#All],2,0)</f>
        <v>Crates</v>
      </c>
      <c r="I926">
        <v>1</v>
      </c>
      <c r="J926" s="2" t="str">
        <f>_xlfn.XLOOKUP(SupplierQuality[[#This Row],[Defect Type ID]],Table5[ID],Table5[Defect Type],"Not found",0)</f>
        <v>No Impact</v>
      </c>
      <c r="K926">
        <v>100</v>
      </c>
      <c r="L926" s="2" t="str">
        <f>_xlfn.XLOOKUP(SupplierQuality[[#This Row],[DefectID]],Table2[ID],Table2[Defect],"Not found",0)</f>
        <v>Bad Cut</v>
      </c>
      <c r="M926" s="3">
        <v>778244</v>
      </c>
      <c r="N926" s="3">
        <v>1118</v>
      </c>
      <c r="O926" s="6">
        <f>SupplierQuality[[#This Row],[Total Downtime Minutes]]/60</f>
        <v>18.633333333333333</v>
      </c>
      <c r="P926" s="4">
        <v>369</v>
      </c>
      <c r="Q926" s="4">
        <f>SupplierQuality[[#This Row],[Total Defect Qty]]*SupplierQuality[[#This Row],[Unit Price]]</f>
        <v>287172036</v>
      </c>
    </row>
    <row r="927" spans="1:17" x14ac:dyDescent="0.25">
      <c r="A927" s="1">
        <v>43221</v>
      </c>
      <c r="B927" s="5" t="str">
        <f>TEXT(SupplierQuality[[#This Row],[Date]],"mmm")</f>
        <v>May</v>
      </c>
      <c r="C927" s="5" t="str">
        <f>TEXT(SupplierQuality[[#This Row],[Date]],"yyyy")</f>
        <v>2018</v>
      </c>
      <c r="D927" s="2" t="s">
        <v>76</v>
      </c>
      <c r="E927" s="2" t="s">
        <v>36</v>
      </c>
      <c r="F927" s="2" t="s">
        <v>691</v>
      </c>
      <c r="G927">
        <v>112</v>
      </c>
      <c r="H927" s="2" t="str">
        <f>VLOOKUP(SupplierQuality[[#This Row],[MaterialID]],Table4[#All],2,0)</f>
        <v>Glass</v>
      </c>
      <c r="I927">
        <v>3</v>
      </c>
      <c r="J927" s="2" t="str">
        <f>_xlfn.XLOOKUP(SupplierQuality[[#This Row],[Defect Type ID]],Table5[ID],Table5[Defect Type],"Not found",0)</f>
        <v>Impact</v>
      </c>
      <c r="K927">
        <v>13</v>
      </c>
      <c r="L927" s="2" t="str">
        <f>_xlfn.XLOOKUP(SupplierQuality[[#This Row],[DefectID]],Table2[ID],Table2[Defect],"Not found",0)</f>
        <v>Damaged in Transit</v>
      </c>
      <c r="M927" s="3">
        <v>686117</v>
      </c>
      <c r="N927" s="3">
        <v>211</v>
      </c>
      <c r="O927" s="6">
        <f>SupplierQuality[[#This Row],[Total Downtime Minutes]]/60</f>
        <v>3.5166666666666666</v>
      </c>
      <c r="P927" s="4">
        <v>336</v>
      </c>
      <c r="Q927" s="4">
        <f>SupplierQuality[[#This Row],[Total Defect Qty]]*SupplierQuality[[#This Row],[Unit Price]]</f>
        <v>230535312</v>
      </c>
    </row>
    <row r="928" spans="1:17" x14ac:dyDescent="0.25">
      <c r="A928" s="1">
        <v>43221</v>
      </c>
      <c r="B928" s="5" t="str">
        <f>TEXT(SupplierQuality[[#This Row],[Date]],"mmm")</f>
        <v>May</v>
      </c>
      <c r="C928" s="5" t="str">
        <f>TEXT(SupplierQuality[[#This Row],[Date]],"yyyy")</f>
        <v>2018</v>
      </c>
      <c r="D928" s="2" t="s">
        <v>252</v>
      </c>
      <c r="E928" s="2" t="s">
        <v>71</v>
      </c>
      <c r="F928" s="2" t="s">
        <v>24</v>
      </c>
      <c r="G928">
        <v>132</v>
      </c>
      <c r="H928" s="2" t="str">
        <f>VLOOKUP(SupplierQuality[[#This Row],[MaterialID]],Table4[#All],2,0)</f>
        <v>Printed Materials</v>
      </c>
      <c r="I928">
        <v>1</v>
      </c>
      <c r="J928" s="2" t="str">
        <f>_xlfn.XLOOKUP(SupplierQuality[[#This Row],[Defect Type ID]],Table5[ID],Table5[Defect Type],"Not found",0)</f>
        <v>No Impact</v>
      </c>
      <c r="K928">
        <v>99</v>
      </c>
      <c r="L928" s="2" t="str">
        <f>_xlfn.XLOOKUP(SupplierQuality[[#This Row],[DefectID]],Table2[ID],Table2[Defect],"Not found",0)</f>
        <v>False scores</v>
      </c>
      <c r="M928" s="3">
        <v>679610</v>
      </c>
      <c r="N928" s="3">
        <v>4740</v>
      </c>
      <c r="O928" s="6">
        <f>SupplierQuality[[#This Row],[Total Downtime Minutes]]/60</f>
        <v>79</v>
      </c>
      <c r="P928" s="4">
        <v>321</v>
      </c>
      <c r="Q928" s="4">
        <f>SupplierQuality[[#This Row],[Total Defect Qty]]*SupplierQuality[[#This Row],[Unit Price]]</f>
        <v>218154810</v>
      </c>
    </row>
    <row r="929" spans="1:17" x14ac:dyDescent="0.25">
      <c r="A929" s="1">
        <v>43221</v>
      </c>
      <c r="B929" s="5" t="str">
        <f>TEXT(SupplierQuality[[#This Row],[Date]],"mmm")</f>
        <v>May</v>
      </c>
      <c r="C929" s="5" t="str">
        <f>TEXT(SupplierQuality[[#This Row],[Date]],"yyyy")</f>
        <v>2018</v>
      </c>
      <c r="D929" s="2" t="s">
        <v>257</v>
      </c>
      <c r="E929" s="2" t="s">
        <v>104</v>
      </c>
      <c r="F929" s="2" t="s">
        <v>691</v>
      </c>
      <c r="G929">
        <v>114</v>
      </c>
      <c r="H929" s="2" t="str">
        <f>VLOOKUP(SupplierQuality[[#This Row],[MaterialID]],Table4[#All],2,0)</f>
        <v>Carton</v>
      </c>
      <c r="I929">
        <v>3</v>
      </c>
      <c r="J929" s="2" t="str">
        <f>_xlfn.XLOOKUP(SupplierQuality[[#This Row],[Defect Type ID]],Table5[ID],Table5[Defect Type],"Not found",0)</f>
        <v>Impact</v>
      </c>
      <c r="K929">
        <v>235</v>
      </c>
      <c r="L929" s="2" t="str">
        <f>_xlfn.XLOOKUP(SupplierQuality[[#This Row],[DefectID]],Table2[ID],Table2[Defect],"Not found",0)</f>
        <v>Spruced</v>
      </c>
      <c r="M929" s="3">
        <v>614662</v>
      </c>
      <c r="N929" s="3">
        <v>1583</v>
      </c>
      <c r="O929" s="6">
        <f>SupplierQuality[[#This Row],[Total Downtime Minutes]]/60</f>
        <v>26.383333333333333</v>
      </c>
      <c r="P929" s="4">
        <v>372</v>
      </c>
      <c r="Q929" s="4">
        <f>SupplierQuality[[#This Row],[Total Defect Qty]]*SupplierQuality[[#This Row],[Unit Price]]</f>
        <v>228654264</v>
      </c>
    </row>
    <row r="930" spans="1:17" x14ac:dyDescent="0.25">
      <c r="A930" s="1">
        <v>43221</v>
      </c>
      <c r="B930" s="5" t="str">
        <f>TEXT(SupplierQuality[[#This Row],[Date]],"mmm")</f>
        <v>May</v>
      </c>
      <c r="C930" s="5" t="str">
        <f>TEXT(SupplierQuality[[#This Row],[Date]],"yyyy")</f>
        <v>2018</v>
      </c>
      <c r="D930" s="2" t="s">
        <v>259</v>
      </c>
      <c r="E930" s="2" t="s">
        <v>67</v>
      </c>
      <c r="F930" s="2" t="s">
        <v>24</v>
      </c>
      <c r="G930">
        <v>125</v>
      </c>
      <c r="H930" s="2" t="str">
        <f>VLOOKUP(SupplierQuality[[#This Row],[MaterialID]],Table4[#All],2,0)</f>
        <v>Hardware</v>
      </c>
      <c r="I930">
        <v>1</v>
      </c>
      <c r="J930" s="2" t="str">
        <f>_xlfn.XLOOKUP(SupplierQuality[[#This Row],[Defect Type ID]],Table5[ID],Table5[Defect Type],"Not found",0)</f>
        <v>No Impact</v>
      </c>
      <c r="K930">
        <v>200</v>
      </c>
      <c r="L930" s="2" t="str">
        <f>_xlfn.XLOOKUP(SupplierQuality[[#This Row],[DefectID]],Table2[ID],Table2[Defect],"Not found",0)</f>
        <v>Split hinges</v>
      </c>
      <c r="M930" s="3">
        <v>611984</v>
      </c>
      <c r="N930" s="3">
        <v>3163</v>
      </c>
      <c r="O930" s="6">
        <f>SupplierQuality[[#This Row],[Total Downtime Minutes]]/60</f>
        <v>52.716666666666669</v>
      </c>
      <c r="P930" s="4">
        <v>451</v>
      </c>
      <c r="Q930" s="4">
        <f>SupplierQuality[[#This Row],[Total Defect Qty]]*SupplierQuality[[#This Row],[Unit Price]]</f>
        <v>276004784</v>
      </c>
    </row>
    <row r="931" spans="1:17" x14ac:dyDescent="0.25">
      <c r="A931" s="1">
        <v>43221</v>
      </c>
      <c r="B931" s="5" t="str">
        <f>TEXT(SupplierQuality[[#This Row],[Date]],"mmm")</f>
        <v>May</v>
      </c>
      <c r="C931" s="5" t="str">
        <f>TEXT(SupplierQuality[[#This Row],[Date]],"yyyy")</f>
        <v>2018</v>
      </c>
      <c r="D931" s="2" t="s">
        <v>310</v>
      </c>
      <c r="E931" s="2" t="s">
        <v>21</v>
      </c>
      <c r="F931" s="2" t="s">
        <v>24</v>
      </c>
      <c r="G931">
        <v>131</v>
      </c>
      <c r="H931" s="2" t="str">
        <f>VLOOKUP(SupplierQuality[[#This Row],[MaterialID]],Table4[#All],2,0)</f>
        <v>Valves</v>
      </c>
      <c r="I931">
        <v>2</v>
      </c>
      <c r="J931" s="2" t="str">
        <f>_xlfn.XLOOKUP(SupplierQuality[[#This Row],[Defect Type ID]],Table5[ID],Table5[Defect Type],"Not found",0)</f>
        <v>Rejected</v>
      </c>
      <c r="K931">
        <v>96</v>
      </c>
      <c r="L931" s="2" t="str">
        <f>_xlfn.XLOOKUP(SupplierQuality[[#This Row],[DefectID]],Table2[ID],Table2[Defect],"Not found",0)</f>
        <v>Film Not Intact</v>
      </c>
      <c r="M931" s="3">
        <v>516996</v>
      </c>
      <c r="N931" s="3">
        <v>1929</v>
      </c>
      <c r="O931" s="6">
        <f>SupplierQuality[[#This Row],[Total Downtime Minutes]]/60</f>
        <v>32.15</v>
      </c>
      <c r="P931" s="4">
        <v>429</v>
      </c>
      <c r="Q931" s="4">
        <f>SupplierQuality[[#This Row],[Total Defect Qty]]*SupplierQuality[[#This Row],[Unit Price]]</f>
        <v>221791284</v>
      </c>
    </row>
    <row r="932" spans="1:17" x14ac:dyDescent="0.25">
      <c r="A932" s="1">
        <v>43221</v>
      </c>
      <c r="B932" s="5" t="str">
        <f>TEXT(SupplierQuality[[#This Row],[Date]],"mmm")</f>
        <v>May</v>
      </c>
      <c r="C932" s="5" t="str">
        <f>TEXT(SupplierQuality[[#This Row],[Date]],"yyyy")</f>
        <v>2018</v>
      </c>
      <c r="D932" s="2" t="s">
        <v>213</v>
      </c>
      <c r="E932" s="2" t="s">
        <v>58</v>
      </c>
      <c r="F932" s="2" t="s">
        <v>14</v>
      </c>
      <c r="G932">
        <v>132</v>
      </c>
      <c r="H932" s="2" t="str">
        <f>VLOOKUP(SupplierQuality[[#This Row],[MaterialID]],Table4[#All],2,0)</f>
        <v>Printed Materials</v>
      </c>
      <c r="I932">
        <v>1</v>
      </c>
      <c r="J932" s="2" t="str">
        <f>_xlfn.XLOOKUP(SupplierQuality[[#This Row],[Defect Type ID]],Table5[ID],Table5[Defect Type],"Not found",0)</f>
        <v>No Impact</v>
      </c>
      <c r="K932">
        <v>247</v>
      </c>
      <c r="L932" s="2" t="str">
        <f>_xlfn.XLOOKUP(SupplierQuality[[#This Row],[DefectID]],Table2[ID],Table2[Defect],"Not found",0)</f>
        <v>Splinter</v>
      </c>
      <c r="M932" s="3">
        <v>482094</v>
      </c>
      <c r="N932" s="3">
        <v>424</v>
      </c>
      <c r="O932" s="6">
        <f>SupplierQuality[[#This Row],[Total Downtime Minutes]]/60</f>
        <v>7.0666666666666664</v>
      </c>
      <c r="P932" s="4">
        <v>348</v>
      </c>
      <c r="Q932" s="4">
        <f>SupplierQuality[[#This Row],[Total Defect Qty]]*SupplierQuality[[#This Row],[Unit Price]]</f>
        <v>167768712</v>
      </c>
    </row>
    <row r="933" spans="1:17" x14ac:dyDescent="0.25">
      <c r="A933" s="1">
        <v>43221</v>
      </c>
      <c r="B933" s="5" t="str">
        <f>TEXT(SupplierQuality[[#This Row],[Date]],"mmm")</f>
        <v>May</v>
      </c>
      <c r="C933" s="5" t="str">
        <f>TEXT(SupplierQuality[[#This Row],[Date]],"yyyy")</f>
        <v>2018</v>
      </c>
      <c r="D933" s="2" t="s">
        <v>140</v>
      </c>
      <c r="E933" s="2" t="s">
        <v>34</v>
      </c>
      <c r="F933" s="2" t="s">
        <v>691</v>
      </c>
      <c r="G933">
        <v>127</v>
      </c>
      <c r="H933" s="2" t="str">
        <f>VLOOKUP(SupplierQuality[[#This Row],[MaterialID]],Table4[#All],2,0)</f>
        <v>Crates</v>
      </c>
      <c r="I933">
        <v>2</v>
      </c>
      <c r="J933" s="2" t="str">
        <f>_xlfn.XLOOKUP(SupplierQuality[[#This Row],[Defect Type ID]],Table5[ID],Table5[Defect Type],"Not found",0)</f>
        <v>Rejected</v>
      </c>
      <c r="K933">
        <v>30</v>
      </c>
      <c r="L933" s="2" t="str">
        <f>_xlfn.XLOOKUP(SupplierQuality[[#This Row],[DefectID]],Table2[ID],Table2[Defect],"Not found",0)</f>
        <v>Too Stiff</v>
      </c>
      <c r="M933" s="3">
        <v>473086</v>
      </c>
      <c r="N933" s="3">
        <v>3878</v>
      </c>
      <c r="O933" s="6">
        <f>SupplierQuality[[#This Row],[Total Downtime Minutes]]/60</f>
        <v>64.63333333333334</v>
      </c>
      <c r="P933" s="4">
        <v>479</v>
      </c>
      <c r="Q933" s="4">
        <f>SupplierQuality[[#This Row],[Total Defect Qty]]*SupplierQuality[[#This Row],[Unit Price]]</f>
        <v>226608194</v>
      </c>
    </row>
    <row r="934" spans="1:17" x14ac:dyDescent="0.25">
      <c r="A934" s="1">
        <v>43221</v>
      </c>
      <c r="B934" s="5" t="str">
        <f>TEXT(SupplierQuality[[#This Row],[Date]],"mmm")</f>
        <v>May</v>
      </c>
      <c r="C934" s="5" t="str">
        <f>TEXT(SupplierQuality[[#This Row],[Date]],"yyyy")</f>
        <v>2018</v>
      </c>
      <c r="D934" s="2" t="s">
        <v>317</v>
      </c>
      <c r="E934" s="2" t="s">
        <v>52</v>
      </c>
      <c r="F934" s="2" t="s">
        <v>691</v>
      </c>
      <c r="G934">
        <v>130</v>
      </c>
      <c r="H934" s="2" t="str">
        <f>VLOOKUP(SupplierQuality[[#This Row],[MaterialID]],Table4[#All],2,0)</f>
        <v>Packaging</v>
      </c>
      <c r="I934">
        <v>2</v>
      </c>
      <c r="J934" s="2" t="str">
        <f>_xlfn.XLOOKUP(SupplierQuality[[#This Row],[Defect Type ID]],Table5[ID],Table5[Defect Type],"Not found",0)</f>
        <v>Rejected</v>
      </c>
      <c r="K934">
        <v>207</v>
      </c>
      <c r="L934" s="2" t="str">
        <f>_xlfn.XLOOKUP(SupplierQuality[[#This Row],[DefectID]],Table2[ID],Table2[Defect],"Not found",0)</f>
        <v>Wrong Cut</v>
      </c>
      <c r="M934" s="3">
        <v>468866</v>
      </c>
      <c r="N934" s="3">
        <v>3352</v>
      </c>
      <c r="O934" s="6">
        <f>SupplierQuality[[#This Row],[Total Downtime Minutes]]/60</f>
        <v>55.866666666666667</v>
      </c>
      <c r="P934" s="4">
        <v>613</v>
      </c>
      <c r="Q934" s="4">
        <f>SupplierQuality[[#This Row],[Total Defect Qty]]*SupplierQuality[[#This Row],[Unit Price]]</f>
        <v>287414858</v>
      </c>
    </row>
    <row r="935" spans="1:17" x14ac:dyDescent="0.25">
      <c r="A935" s="1">
        <v>43221</v>
      </c>
      <c r="B935" s="5" t="str">
        <f>TEXT(SupplierQuality[[#This Row],[Date]],"mmm")</f>
        <v>May</v>
      </c>
      <c r="C935" s="5" t="str">
        <f>TEXT(SupplierQuality[[#This Row],[Date]],"yyyy")</f>
        <v>2018</v>
      </c>
      <c r="D935" s="2" t="s">
        <v>283</v>
      </c>
      <c r="E935" s="2" t="s">
        <v>58</v>
      </c>
      <c r="F935" s="2" t="s">
        <v>17</v>
      </c>
      <c r="G935">
        <v>114</v>
      </c>
      <c r="H935" s="2" t="str">
        <f>VLOOKUP(SupplierQuality[[#This Row],[MaterialID]],Table4[#All],2,0)</f>
        <v>Carton</v>
      </c>
      <c r="I935">
        <v>1</v>
      </c>
      <c r="J935" s="2" t="str">
        <f>_xlfn.XLOOKUP(SupplierQuality[[#This Row],[Defect Type ID]],Table5[ID],Table5[Defect Type],"Not found",0)</f>
        <v>No Impact</v>
      </c>
      <c r="K935">
        <v>71</v>
      </c>
      <c r="L935" s="2" t="str">
        <f>_xlfn.XLOOKUP(SupplierQuality[[#This Row],[DefectID]],Table2[ID],Table2[Defect],"Not found",0)</f>
        <v>Incorrect Dimensions</v>
      </c>
      <c r="M935" s="3">
        <v>402414</v>
      </c>
      <c r="N935" s="3">
        <v>3501</v>
      </c>
      <c r="O935" s="6">
        <f>SupplierQuality[[#This Row],[Total Downtime Minutes]]/60</f>
        <v>58.35</v>
      </c>
      <c r="P935" s="4">
        <v>387</v>
      </c>
      <c r="Q935" s="4">
        <f>SupplierQuality[[#This Row],[Total Defect Qty]]*SupplierQuality[[#This Row],[Unit Price]]</f>
        <v>155734218</v>
      </c>
    </row>
    <row r="936" spans="1:17" x14ac:dyDescent="0.25">
      <c r="A936" s="1">
        <v>43221</v>
      </c>
      <c r="B936" s="5" t="str">
        <f>TEXT(SupplierQuality[[#This Row],[Date]],"mmm")</f>
        <v>May</v>
      </c>
      <c r="C936" s="5" t="str">
        <f>TEXT(SupplierQuality[[#This Row],[Date]],"yyyy")</f>
        <v>2018</v>
      </c>
      <c r="D936" s="2" t="s">
        <v>233</v>
      </c>
      <c r="E936" s="2" t="s">
        <v>45</v>
      </c>
      <c r="F936" s="2" t="s">
        <v>14</v>
      </c>
      <c r="G936">
        <v>133</v>
      </c>
      <c r="H936" s="2" t="str">
        <f>VLOOKUP(SupplierQuality[[#This Row],[MaterialID]],Table4[#All],2,0)</f>
        <v>Wires</v>
      </c>
      <c r="I936">
        <v>1</v>
      </c>
      <c r="J936" s="2" t="str">
        <f>_xlfn.XLOOKUP(SupplierQuality[[#This Row],[Defect Type ID]],Table5[ID],Table5[Defect Type],"Not found",0)</f>
        <v>No Impact</v>
      </c>
      <c r="K936">
        <v>250</v>
      </c>
      <c r="L936" s="2" t="str">
        <f>_xlfn.XLOOKUP(SupplierQuality[[#This Row],[DefectID]],Table2[ID],Table2[Defect],"Not found",0)</f>
        <v>Tampered</v>
      </c>
      <c r="M936" s="3">
        <v>239868</v>
      </c>
      <c r="N936" s="3">
        <v>3634</v>
      </c>
      <c r="O936" s="6">
        <f>SupplierQuality[[#This Row],[Total Downtime Minutes]]/60</f>
        <v>60.56666666666667</v>
      </c>
      <c r="P936" s="4">
        <v>517</v>
      </c>
      <c r="Q936" s="4">
        <f>SupplierQuality[[#This Row],[Total Defect Qty]]*SupplierQuality[[#This Row],[Unit Price]]</f>
        <v>124011756</v>
      </c>
    </row>
    <row r="937" spans="1:17" x14ac:dyDescent="0.25">
      <c r="A937" s="1">
        <v>43221</v>
      </c>
      <c r="B937" s="5" t="str">
        <f>TEXT(SupplierQuality[[#This Row],[Date]],"mmm")</f>
        <v>May</v>
      </c>
      <c r="C937" s="5" t="str">
        <f>TEXT(SupplierQuality[[#This Row],[Date]],"yyyy")</f>
        <v>2018</v>
      </c>
      <c r="D937" s="2" t="s">
        <v>235</v>
      </c>
      <c r="E937" s="2" t="s">
        <v>84</v>
      </c>
      <c r="F937" s="2" t="s">
        <v>42</v>
      </c>
      <c r="G937">
        <v>124</v>
      </c>
      <c r="H937" s="2" t="str">
        <f>VLOOKUP(SupplierQuality[[#This Row],[MaterialID]],Table4[#All],2,0)</f>
        <v>Drives</v>
      </c>
      <c r="I937">
        <v>2</v>
      </c>
      <c r="J937" s="2" t="str">
        <f>_xlfn.XLOOKUP(SupplierQuality[[#This Row],[Defect Type ID]],Table5[ID],Table5[Defect Type],"Not found",0)</f>
        <v>Rejected</v>
      </c>
      <c r="K937">
        <v>57</v>
      </c>
      <c r="L937" s="2" t="str">
        <f>_xlfn.XLOOKUP(SupplierQuality[[#This Row],[DefectID]],Table2[ID],Table2[Defect],"Not found",0)</f>
        <v>Incorrect Labeling</v>
      </c>
      <c r="M937" s="3">
        <v>191622</v>
      </c>
      <c r="N937" s="3">
        <v>4566</v>
      </c>
      <c r="O937" s="6">
        <f>SupplierQuality[[#This Row],[Total Downtime Minutes]]/60</f>
        <v>76.099999999999994</v>
      </c>
      <c r="P937" s="4">
        <v>408</v>
      </c>
      <c r="Q937" s="4">
        <f>SupplierQuality[[#This Row],[Total Defect Qty]]*SupplierQuality[[#This Row],[Unit Price]]</f>
        <v>78181776</v>
      </c>
    </row>
    <row r="938" spans="1:17" x14ac:dyDescent="0.25">
      <c r="A938" s="1">
        <v>43221</v>
      </c>
      <c r="B938" s="5" t="str">
        <f>TEXT(SupplierQuality[[#This Row],[Date]],"mmm")</f>
        <v>May</v>
      </c>
      <c r="C938" s="5" t="str">
        <f>TEXT(SupplierQuality[[#This Row],[Date]],"yyyy")</f>
        <v>2018</v>
      </c>
      <c r="D938" s="2" t="s">
        <v>241</v>
      </c>
      <c r="E938" s="2" t="s">
        <v>104</v>
      </c>
      <c r="F938" s="2" t="s">
        <v>42</v>
      </c>
      <c r="G938">
        <v>116</v>
      </c>
      <c r="H938" s="2" t="str">
        <f>VLOOKUP(SupplierQuality[[#This Row],[MaterialID]],Table4[#All],2,0)</f>
        <v>Molds</v>
      </c>
      <c r="I938">
        <v>3</v>
      </c>
      <c r="J938" s="2" t="str">
        <f>_xlfn.XLOOKUP(SupplierQuality[[#This Row],[Defect Type ID]],Table5[ID],Table5[Defect Type],"Not found",0)</f>
        <v>Impact</v>
      </c>
      <c r="K938">
        <v>23</v>
      </c>
      <c r="L938" s="2" t="str">
        <f>_xlfn.XLOOKUP(SupplierQuality[[#This Row],[DefectID]],Table2[ID],Table2[Defect],"Not found",0)</f>
        <v>Split Seams</v>
      </c>
      <c r="M938" s="3">
        <v>189141</v>
      </c>
      <c r="N938" s="3">
        <v>414</v>
      </c>
      <c r="O938" s="6">
        <f>SupplierQuality[[#This Row],[Total Downtime Minutes]]/60</f>
        <v>6.9</v>
      </c>
      <c r="P938" s="4">
        <v>464</v>
      </c>
      <c r="Q938" s="4">
        <f>SupplierQuality[[#This Row],[Total Defect Qty]]*SupplierQuality[[#This Row],[Unit Price]]</f>
        <v>87761424</v>
      </c>
    </row>
    <row r="939" spans="1:17" x14ac:dyDescent="0.25">
      <c r="A939" s="1">
        <v>43221</v>
      </c>
      <c r="B939" s="5" t="str">
        <f>TEXT(SupplierQuality[[#This Row],[Date]],"mmm")</f>
        <v>May</v>
      </c>
      <c r="C939" s="5" t="str">
        <f>TEXT(SupplierQuality[[#This Row],[Date]],"yyyy")</f>
        <v>2018</v>
      </c>
      <c r="D939" s="2" t="s">
        <v>215</v>
      </c>
      <c r="E939" s="2" t="s">
        <v>119</v>
      </c>
      <c r="F939" s="2" t="s">
        <v>17</v>
      </c>
      <c r="G939">
        <v>114</v>
      </c>
      <c r="H939" s="2" t="str">
        <f>VLOOKUP(SupplierQuality[[#This Row],[MaterialID]],Table4[#All],2,0)</f>
        <v>Carton</v>
      </c>
      <c r="I939">
        <v>3</v>
      </c>
      <c r="J939" s="2" t="str">
        <f>_xlfn.XLOOKUP(SupplierQuality[[#This Row],[Defect Type ID]],Table5[ID],Table5[Defect Type],"Not found",0)</f>
        <v>Impact</v>
      </c>
      <c r="K939">
        <v>129</v>
      </c>
      <c r="L939" s="2" t="str">
        <f>_xlfn.XLOOKUP(SupplierQuality[[#This Row],[DefectID]],Table2[ID],Table2[Defect],"Not found",0)</f>
        <v>Color Variation</v>
      </c>
      <c r="M939" s="3">
        <v>128318</v>
      </c>
      <c r="N939" s="3">
        <v>4027</v>
      </c>
      <c r="O939" s="6">
        <f>SupplierQuality[[#This Row],[Total Downtime Minutes]]/60</f>
        <v>67.11666666666666</v>
      </c>
      <c r="P939" s="4">
        <v>647</v>
      </c>
      <c r="Q939" s="4">
        <f>SupplierQuality[[#This Row],[Total Defect Qty]]*SupplierQuality[[#This Row],[Unit Price]]</f>
        <v>83021746</v>
      </c>
    </row>
    <row r="940" spans="1:17" x14ac:dyDescent="0.25">
      <c r="A940" s="1">
        <v>43221</v>
      </c>
      <c r="B940" s="5" t="str">
        <f>TEXT(SupplierQuality[[#This Row],[Date]],"mmm")</f>
        <v>May</v>
      </c>
      <c r="C940" s="5" t="str">
        <f>TEXT(SupplierQuality[[#This Row],[Date]],"yyyy")</f>
        <v>2018</v>
      </c>
      <c r="D940" s="2" t="s">
        <v>93</v>
      </c>
      <c r="E940" s="2" t="s">
        <v>38</v>
      </c>
      <c r="F940" s="2" t="s">
        <v>75</v>
      </c>
      <c r="G940">
        <v>113</v>
      </c>
      <c r="H940" s="2" t="str">
        <f>VLOOKUP(SupplierQuality[[#This Row],[MaterialID]],Table4[#All],2,0)</f>
        <v>Raw Materials</v>
      </c>
      <c r="I940">
        <v>1</v>
      </c>
      <c r="J940" s="2" t="str">
        <f>_xlfn.XLOOKUP(SupplierQuality[[#This Row],[Defect Type ID]],Table5[ID],Table5[Defect Type],"Not found",0)</f>
        <v>No Impact</v>
      </c>
      <c r="K940">
        <v>42</v>
      </c>
      <c r="L940" s="2" t="str">
        <f>_xlfn.XLOOKUP(SupplierQuality[[#This Row],[DefectID]],Table2[ID],Table2[Defect],"Not found",0)</f>
        <v>No Screws</v>
      </c>
      <c r="M940" s="3">
        <v>112943</v>
      </c>
      <c r="N940" s="3">
        <v>1886</v>
      </c>
      <c r="O940" s="6">
        <f>SupplierQuality[[#This Row],[Total Downtime Minutes]]/60</f>
        <v>31.433333333333334</v>
      </c>
      <c r="P940" s="4">
        <v>410</v>
      </c>
      <c r="Q940" s="4">
        <f>SupplierQuality[[#This Row],[Total Defect Qty]]*SupplierQuality[[#This Row],[Unit Price]]</f>
        <v>46306630</v>
      </c>
    </row>
    <row r="941" spans="1:17" x14ac:dyDescent="0.25">
      <c r="A941" s="1">
        <v>43221</v>
      </c>
      <c r="B941" s="5" t="str">
        <f>TEXT(SupplierQuality[[#This Row],[Date]],"mmm")</f>
        <v>May</v>
      </c>
      <c r="C941" s="5" t="str">
        <f>TEXT(SupplierQuality[[#This Row],[Date]],"yyyy")</f>
        <v>2018</v>
      </c>
      <c r="D941" s="2" t="s">
        <v>90</v>
      </c>
      <c r="E941" s="2" t="s">
        <v>62</v>
      </c>
      <c r="F941" s="2" t="s">
        <v>691</v>
      </c>
      <c r="G941">
        <v>130</v>
      </c>
      <c r="H941" s="2" t="str">
        <f>VLOOKUP(SupplierQuality[[#This Row],[MaterialID]],Table4[#All],2,0)</f>
        <v>Packaging</v>
      </c>
      <c r="I941">
        <v>3</v>
      </c>
      <c r="J941" s="2" t="str">
        <f>_xlfn.XLOOKUP(SupplierQuality[[#This Row],[Defect Type ID]],Table5[ID],Table5[Defect Type],"Not found",0)</f>
        <v>Impact</v>
      </c>
      <c r="K941">
        <v>259</v>
      </c>
      <c r="L941" s="2" t="str">
        <f>_xlfn.XLOOKUP(SupplierQuality[[#This Row],[DefectID]],Table2[ID],Table2[Defect],"Not found",0)</f>
        <v>Coating</v>
      </c>
      <c r="M941" s="3">
        <v>95602</v>
      </c>
      <c r="N941" s="3">
        <v>2515</v>
      </c>
      <c r="O941" s="6">
        <f>SupplierQuality[[#This Row],[Total Downtime Minutes]]/60</f>
        <v>41.916666666666664</v>
      </c>
      <c r="P941" s="4">
        <v>556</v>
      </c>
      <c r="Q941" s="4">
        <f>SupplierQuality[[#This Row],[Total Defect Qty]]*SupplierQuality[[#This Row],[Unit Price]]</f>
        <v>53154712</v>
      </c>
    </row>
    <row r="942" spans="1:17" x14ac:dyDescent="0.25">
      <c r="A942" s="1">
        <v>43221</v>
      </c>
      <c r="B942" s="5" t="str">
        <f>TEXT(SupplierQuality[[#This Row],[Date]],"mmm")</f>
        <v>May</v>
      </c>
      <c r="C942" s="5" t="str">
        <f>TEXT(SupplierQuality[[#This Row],[Date]],"yyyy")</f>
        <v>2018</v>
      </c>
      <c r="D942" s="2" t="s">
        <v>162</v>
      </c>
      <c r="E942" s="2" t="s">
        <v>64</v>
      </c>
      <c r="F942" s="2" t="s">
        <v>691</v>
      </c>
      <c r="G942">
        <v>130</v>
      </c>
      <c r="H942" s="2" t="str">
        <f>VLOOKUP(SupplierQuality[[#This Row],[MaterialID]],Table4[#All],2,0)</f>
        <v>Packaging</v>
      </c>
      <c r="I942">
        <v>2</v>
      </c>
      <c r="J942" s="2" t="str">
        <f>_xlfn.XLOOKUP(SupplierQuality[[#This Row],[Defect Type ID]],Table5[ID],Table5[Defect Type],"Not found",0)</f>
        <v>Rejected</v>
      </c>
      <c r="K942">
        <v>117</v>
      </c>
      <c r="L942" s="2" t="str">
        <f>_xlfn.XLOOKUP(SupplierQuality[[#This Row],[DefectID]],Table2[ID],Table2[Defect],"Not found",0)</f>
        <v>Opened containers</v>
      </c>
      <c r="M942" s="3">
        <v>86819</v>
      </c>
      <c r="N942" s="3">
        <v>3406</v>
      </c>
      <c r="O942" s="6">
        <f>SupplierQuality[[#This Row],[Total Downtime Minutes]]/60</f>
        <v>56.766666666666666</v>
      </c>
      <c r="P942" s="4">
        <v>685</v>
      </c>
      <c r="Q942" s="4">
        <f>SupplierQuality[[#This Row],[Total Defect Qty]]*SupplierQuality[[#This Row],[Unit Price]]</f>
        <v>59471015</v>
      </c>
    </row>
    <row r="943" spans="1:17" x14ac:dyDescent="0.25">
      <c r="A943" s="1">
        <v>43221</v>
      </c>
      <c r="B943" s="5" t="str">
        <f>TEXT(SupplierQuality[[#This Row],[Date]],"mmm")</f>
        <v>May</v>
      </c>
      <c r="C943" s="5" t="str">
        <f>TEXT(SupplierQuality[[#This Row],[Date]],"yyyy")</f>
        <v>2018</v>
      </c>
      <c r="D943" s="2" t="s">
        <v>335</v>
      </c>
      <c r="E943" s="2" t="s">
        <v>32</v>
      </c>
      <c r="F943" s="2" t="s">
        <v>691</v>
      </c>
      <c r="G943">
        <v>129</v>
      </c>
      <c r="H943" s="2" t="str">
        <f>VLOOKUP(SupplierQuality[[#This Row],[MaterialID]],Table4[#All],2,0)</f>
        <v>Mechanicals</v>
      </c>
      <c r="I943">
        <v>3</v>
      </c>
      <c r="J943" s="2" t="str">
        <f>_xlfn.XLOOKUP(SupplierQuality[[#This Row],[Defect Type ID]],Table5[ID],Table5[Defect Type],"Not found",0)</f>
        <v>Impact</v>
      </c>
      <c r="K943">
        <v>160</v>
      </c>
      <c r="L943" s="2" t="str">
        <f>_xlfn.XLOOKUP(SupplierQuality[[#This Row],[DefectID]],Table2[ID],Table2[Defect],"Not found",0)</f>
        <v>Lay Flat Dimension</v>
      </c>
      <c r="M943" s="3">
        <v>75346</v>
      </c>
      <c r="N943" s="3">
        <v>471</v>
      </c>
      <c r="O943" s="6">
        <f>SupplierQuality[[#This Row],[Total Downtime Minutes]]/60</f>
        <v>7.85</v>
      </c>
      <c r="P943" s="4">
        <v>513</v>
      </c>
      <c r="Q943" s="4">
        <f>SupplierQuality[[#This Row],[Total Defect Qty]]*SupplierQuality[[#This Row],[Unit Price]]</f>
        <v>38652498</v>
      </c>
    </row>
    <row r="944" spans="1:17" x14ac:dyDescent="0.25">
      <c r="A944" s="1">
        <v>43221</v>
      </c>
      <c r="B944" s="5" t="str">
        <f>TEXT(SupplierQuality[[#This Row],[Date]],"mmm")</f>
        <v>May</v>
      </c>
      <c r="C944" s="5" t="str">
        <f>TEXT(SupplierQuality[[#This Row],[Date]],"yyyy")</f>
        <v>2018</v>
      </c>
      <c r="D944" s="2" t="s">
        <v>121</v>
      </c>
      <c r="E944" s="2" t="s">
        <v>23</v>
      </c>
      <c r="F944" s="2" t="s">
        <v>691</v>
      </c>
      <c r="G944">
        <v>119</v>
      </c>
      <c r="H944" s="2" t="str">
        <f>VLOOKUP(SupplierQuality[[#This Row],[MaterialID]],Table4[#All],2,0)</f>
        <v>Batteries</v>
      </c>
      <c r="I944">
        <v>1</v>
      </c>
      <c r="J944" s="2" t="str">
        <f>_xlfn.XLOOKUP(SupplierQuality[[#This Row],[Defect Type ID]],Table5[ID],Table5[Defect Type],"Not found",0)</f>
        <v>No Impact</v>
      </c>
      <c r="K944">
        <v>172</v>
      </c>
      <c r="L944" s="2" t="str">
        <f>_xlfn.XLOOKUP(SupplierQuality[[#This Row],[DefectID]],Table2[ID],Table2[Defect],"Not found",0)</f>
        <v>Holes</v>
      </c>
      <c r="M944" s="3">
        <v>40053</v>
      </c>
      <c r="N944" s="3">
        <v>2301</v>
      </c>
      <c r="O944" s="6">
        <f>SupplierQuality[[#This Row],[Total Downtime Minutes]]/60</f>
        <v>38.35</v>
      </c>
      <c r="P944" s="4">
        <v>434</v>
      </c>
      <c r="Q944" s="4">
        <f>SupplierQuality[[#This Row],[Total Defect Qty]]*SupplierQuality[[#This Row],[Unit Price]]</f>
        <v>17383002</v>
      </c>
    </row>
    <row r="945" spans="1:17" x14ac:dyDescent="0.25">
      <c r="A945" s="1">
        <v>43221</v>
      </c>
      <c r="B945" s="5" t="str">
        <f>TEXT(SupplierQuality[[#This Row],[Date]],"mmm")</f>
        <v>May</v>
      </c>
      <c r="C945" s="5" t="str">
        <f>TEXT(SupplierQuality[[#This Row],[Date]],"yyyy")</f>
        <v>2018</v>
      </c>
      <c r="D945" s="2" t="s">
        <v>277</v>
      </c>
      <c r="E945" s="2" t="s">
        <v>55</v>
      </c>
      <c r="F945" s="2" t="s">
        <v>17</v>
      </c>
      <c r="G945">
        <v>127</v>
      </c>
      <c r="H945" s="2" t="str">
        <f>VLOOKUP(SupplierQuality[[#This Row],[MaterialID]],Table4[#All],2,0)</f>
        <v>Crates</v>
      </c>
      <c r="I945">
        <v>2</v>
      </c>
      <c r="J945" s="2" t="str">
        <f>_xlfn.XLOOKUP(SupplierQuality[[#This Row],[Defect Type ID]],Table5[ID],Table5[Defect Type],"Not found",0)</f>
        <v>Rejected</v>
      </c>
      <c r="K945">
        <v>176</v>
      </c>
      <c r="L945" s="2" t="str">
        <f>_xlfn.XLOOKUP(SupplierQuality[[#This Row],[DefectID]],Table2[ID],Table2[Defect],"Not found",0)</f>
        <v>Holes in Material</v>
      </c>
      <c r="M945" s="3">
        <v>23511</v>
      </c>
      <c r="N945" s="3">
        <v>4132</v>
      </c>
      <c r="O945" s="6">
        <f>SupplierQuality[[#This Row],[Total Downtime Minutes]]/60</f>
        <v>68.86666666666666</v>
      </c>
      <c r="P945" s="4">
        <v>581</v>
      </c>
      <c r="Q945" s="4">
        <f>SupplierQuality[[#This Row],[Total Defect Qty]]*SupplierQuality[[#This Row],[Unit Price]]</f>
        <v>13659891</v>
      </c>
    </row>
    <row r="946" spans="1:17" x14ac:dyDescent="0.25">
      <c r="A946" s="1">
        <v>43221</v>
      </c>
      <c r="B946" s="5" t="str">
        <f>TEXT(SupplierQuality[[#This Row],[Date]],"mmm")</f>
        <v>May</v>
      </c>
      <c r="C946" s="5" t="str">
        <f>TEXT(SupplierQuality[[#This Row],[Date]],"yyyy")</f>
        <v>2018</v>
      </c>
      <c r="D946" s="2" t="s">
        <v>286</v>
      </c>
      <c r="E946" s="2" t="s">
        <v>45</v>
      </c>
      <c r="F946" s="2" t="s">
        <v>691</v>
      </c>
      <c r="G946">
        <v>133</v>
      </c>
      <c r="H946" s="2" t="str">
        <f>VLOOKUP(SupplierQuality[[#This Row],[MaterialID]],Table4[#All],2,0)</f>
        <v>Wires</v>
      </c>
      <c r="I946">
        <v>2</v>
      </c>
      <c r="J946" s="2" t="str">
        <f>_xlfn.XLOOKUP(SupplierQuality[[#This Row],[Defect Type ID]],Table5[ID],Table5[Defect Type],"Not found",0)</f>
        <v>Rejected</v>
      </c>
      <c r="K946">
        <v>4</v>
      </c>
      <c r="L946" s="2" t="str">
        <f>_xlfn.XLOOKUP(SupplierQuality[[#This Row],[DefectID]],Table2[ID],Table2[Defect],"Not found",0)</f>
        <v>Warped</v>
      </c>
      <c r="M946" s="3">
        <v>1782</v>
      </c>
      <c r="N946" s="3">
        <v>1612</v>
      </c>
      <c r="O946" s="6">
        <f>SupplierQuality[[#This Row],[Total Downtime Minutes]]/60</f>
        <v>26.866666666666667</v>
      </c>
      <c r="P946" s="4">
        <v>552</v>
      </c>
      <c r="Q946" s="4">
        <f>SupplierQuality[[#This Row],[Total Defect Qty]]*SupplierQuality[[#This Row],[Unit Price]]</f>
        <v>983664</v>
      </c>
    </row>
    <row r="947" spans="1:17" x14ac:dyDescent="0.25">
      <c r="A947" s="1">
        <v>43224</v>
      </c>
      <c r="B947" s="5" t="str">
        <f>TEXT(SupplierQuality[[#This Row],[Date]],"mmm")</f>
        <v>May</v>
      </c>
      <c r="C947" s="5" t="str">
        <f>TEXT(SupplierQuality[[#This Row],[Date]],"yyyy")</f>
        <v>2018</v>
      </c>
      <c r="D947" s="2" t="s">
        <v>96</v>
      </c>
      <c r="E947" s="2" t="s">
        <v>19</v>
      </c>
      <c r="F947" s="2" t="s">
        <v>14</v>
      </c>
      <c r="G947">
        <v>122</v>
      </c>
      <c r="H947" s="2" t="str">
        <f>VLOOKUP(SupplierQuality[[#This Row],[MaterialID]],Table4[#All],2,0)</f>
        <v>Electrolytes</v>
      </c>
      <c r="I947">
        <v>1</v>
      </c>
      <c r="J947" s="2" t="str">
        <f>_xlfn.XLOOKUP(SupplierQuality[[#This Row],[Defect Type ID]],Table5[ID],Table5[Defect Type],"Not found",0)</f>
        <v>No Impact</v>
      </c>
      <c r="K947">
        <v>11</v>
      </c>
      <c r="L947" s="2" t="str">
        <f>_xlfn.XLOOKUP(SupplierQuality[[#This Row],[DefectID]],Table2[ID],Table2[Defect],"Not found",0)</f>
        <v>Misaligned Slots</v>
      </c>
      <c r="M947" s="3">
        <v>832432</v>
      </c>
      <c r="N947" s="3">
        <v>3901</v>
      </c>
      <c r="O947" s="6">
        <f>SupplierQuality[[#This Row],[Total Downtime Minutes]]/60</f>
        <v>65.016666666666666</v>
      </c>
      <c r="P947" s="4">
        <v>334</v>
      </c>
      <c r="Q947" s="4">
        <f>SupplierQuality[[#This Row],[Total Defect Qty]]*SupplierQuality[[#This Row],[Unit Price]]</f>
        <v>278032288</v>
      </c>
    </row>
    <row r="948" spans="1:17" x14ac:dyDescent="0.25">
      <c r="A948" s="1">
        <v>43224</v>
      </c>
      <c r="B948" s="5" t="str">
        <f>TEXT(SupplierQuality[[#This Row],[Date]],"mmm")</f>
        <v>May</v>
      </c>
      <c r="C948" s="5" t="str">
        <f>TEXT(SupplierQuality[[#This Row],[Date]],"yyyy")</f>
        <v>2018</v>
      </c>
      <c r="D948" s="2" t="s">
        <v>188</v>
      </c>
      <c r="E948" s="2" t="s">
        <v>41</v>
      </c>
      <c r="F948" s="2" t="s">
        <v>24</v>
      </c>
      <c r="G948">
        <v>118</v>
      </c>
      <c r="H948" s="2" t="str">
        <f>VLOOKUP(SupplierQuality[[#This Row],[MaterialID]],Table4[#All],2,0)</f>
        <v>Corrugate</v>
      </c>
      <c r="I948">
        <v>3</v>
      </c>
      <c r="J948" s="2" t="str">
        <f>_xlfn.XLOOKUP(SupplierQuality[[#This Row],[Defect Type ID]],Table5[ID],Table5[Defect Type],"Not found",0)</f>
        <v>Impact</v>
      </c>
      <c r="K948">
        <v>151</v>
      </c>
      <c r="L948" s="2" t="str">
        <f>_xlfn.XLOOKUP(SupplierQuality[[#This Row],[DefectID]],Table2[ID],Table2[Defect],"Not found",0)</f>
        <v>Does Not Run</v>
      </c>
      <c r="M948" s="3">
        <v>754726</v>
      </c>
      <c r="N948" s="3">
        <v>2298</v>
      </c>
      <c r="O948" s="6">
        <f>SupplierQuality[[#This Row],[Total Downtime Minutes]]/60</f>
        <v>38.299999999999997</v>
      </c>
      <c r="P948" s="4">
        <v>699</v>
      </c>
      <c r="Q948" s="4">
        <f>SupplierQuality[[#This Row],[Total Defect Qty]]*SupplierQuality[[#This Row],[Unit Price]]</f>
        <v>527553474</v>
      </c>
    </row>
    <row r="949" spans="1:17" x14ac:dyDescent="0.25">
      <c r="A949" s="1">
        <v>43224</v>
      </c>
      <c r="B949" s="5" t="str">
        <f>TEXT(SupplierQuality[[#This Row],[Date]],"mmm")</f>
        <v>May</v>
      </c>
      <c r="C949" s="5" t="str">
        <f>TEXT(SupplierQuality[[#This Row],[Date]],"yyyy")</f>
        <v>2018</v>
      </c>
      <c r="D949" s="2" t="s">
        <v>97</v>
      </c>
      <c r="E949" s="2" t="s">
        <v>34</v>
      </c>
      <c r="F949" s="2" t="s">
        <v>24</v>
      </c>
      <c r="G949">
        <v>121</v>
      </c>
      <c r="H949" s="2" t="str">
        <f>VLOOKUP(SupplierQuality[[#This Row],[MaterialID]],Table4[#All],2,0)</f>
        <v>Composites</v>
      </c>
      <c r="I949">
        <v>1</v>
      </c>
      <c r="J949" s="2" t="str">
        <f>_xlfn.XLOOKUP(SupplierQuality[[#This Row],[Defect Type ID]],Table5[ID],Table5[Defect Type],"Not found",0)</f>
        <v>No Impact</v>
      </c>
      <c r="K949">
        <v>6</v>
      </c>
      <c r="L949" s="2" t="str">
        <f>_xlfn.XLOOKUP(SupplierQuality[[#This Row],[DefectID]],Table2[ID],Table2[Defect],"Not found",0)</f>
        <v>Wrong Ink</v>
      </c>
      <c r="M949" s="3">
        <v>510104</v>
      </c>
      <c r="N949" s="3">
        <v>4486</v>
      </c>
      <c r="O949" s="6">
        <f>SupplierQuality[[#This Row],[Total Downtime Minutes]]/60</f>
        <v>74.766666666666666</v>
      </c>
      <c r="P949" s="4">
        <v>392</v>
      </c>
      <c r="Q949" s="4">
        <f>SupplierQuality[[#This Row],[Total Defect Qty]]*SupplierQuality[[#This Row],[Unit Price]]</f>
        <v>199960768</v>
      </c>
    </row>
    <row r="950" spans="1:17" x14ac:dyDescent="0.25">
      <c r="A950" s="1">
        <v>43224</v>
      </c>
      <c r="B950" s="5" t="str">
        <f>TEXT(SupplierQuality[[#This Row],[Date]],"mmm")</f>
        <v>May</v>
      </c>
      <c r="C950" s="5" t="str">
        <f>TEXT(SupplierQuality[[#This Row],[Date]],"yyyy")</f>
        <v>2018</v>
      </c>
      <c r="D950" s="2" t="s">
        <v>243</v>
      </c>
      <c r="E950" s="2" t="s">
        <v>47</v>
      </c>
      <c r="F950" s="2" t="s">
        <v>24</v>
      </c>
      <c r="G950">
        <v>126</v>
      </c>
      <c r="H950" s="2" t="str">
        <f>VLOOKUP(SupplierQuality[[#This Row],[MaterialID]],Table4[#All],2,0)</f>
        <v>Motors</v>
      </c>
      <c r="I950">
        <v>3</v>
      </c>
      <c r="J950" s="2" t="str">
        <f>_xlfn.XLOOKUP(SupplierQuality[[#This Row],[Defect Type ID]],Table5[ID],Table5[Defect Type],"Not found",0)</f>
        <v>Impact</v>
      </c>
      <c r="K950">
        <v>255</v>
      </c>
      <c r="L950" s="2" t="str">
        <f>_xlfn.XLOOKUP(SupplierQuality[[#This Row],[DefectID]],Table2[ID],Table2[Defect],"Not found",0)</f>
        <v>Components Stuck</v>
      </c>
      <c r="M950" s="3">
        <v>406235</v>
      </c>
      <c r="N950" s="3">
        <v>487</v>
      </c>
      <c r="O950" s="6">
        <f>SupplierQuality[[#This Row],[Total Downtime Minutes]]/60</f>
        <v>8.1166666666666671</v>
      </c>
      <c r="P950" s="4">
        <v>601</v>
      </c>
      <c r="Q950" s="4">
        <f>SupplierQuality[[#This Row],[Total Defect Qty]]*SupplierQuality[[#This Row],[Unit Price]]</f>
        <v>244147235</v>
      </c>
    </row>
    <row r="951" spans="1:17" x14ac:dyDescent="0.25">
      <c r="A951" s="1">
        <v>43224</v>
      </c>
      <c r="B951" s="5" t="str">
        <f>TEXT(SupplierQuality[[#This Row],[Date]],"mmm")</f>
        <v>May</v>
      </c>
      <c r="C951" s="5" t="str">
        <f>TEXT(SupplierQuality[[#This Row],[Date]],"yyyy")</f>
        <v>2018</v>
      </c>
      <c r="D951" s="2" t="s">
        <v>212</v>
      </c>
      <c r="E951" s="2" t="s">
        <v>45</v>
      </c>
      <c r="F951" s="2" t="s">
        <v>14</v>
      </c>
      <c r="G951">
        <v>113</v>
      </c>
      <c r="H951" s="2" t="str">
        <f>VLOOKUP(SupplierQuality[[#This Row],[MaterialID]],Table4[#All],2,0)</f>
        <v>Raw Materials</v>
      </c>
      <c r="I951">
        <v>3</v>
      </c>
      <c r="J951" s="2" t="str">
        <f>_xlfn.XLOOKUP(SupplierQuality[[#This Row],[Defect Type ID]],Table5[ID],Table5[Defect Type],"Not found",0)</f>
        <v>Impact</v>
      </c>
      <c r="K951">
        <v>190</v>
      </c>
      <c r="L951" s="2" t="str">
        <f>_xlfn.XLOOKUP(SupplierQuality[[#This Row],[DefectID]],Table2[ID],Table2[Defect],"Not found",0)</f>
        <v>Bad Distribution</v>
      </c>
      <c r="M951" s="3">
        <v>326564</v>
      </c>
      <c r="N951" s="3">
        <v>4111</v>
      </c>
      <c r="O951" s="6">
        <f>SupplierQuality[[#This Row],[Total Downtime Minutes]]/60</f>
        <v>68.516666666666666</v>
      </c>
      <c r="P951" s="4">
        <v>504</v>
      </c>
      <c r="Q951" s="4">
        <f>SupplierQuality[[#This Row],[Total Defect Qty]]*SupplierQuality[[#This Row],[Unit Price]]</f>
        <v>164588256</v>
      </c>
    </row>
    <row r="952" spans="1:17" x14ac:dyDescent="0.25">
      <c r="A952" s="1">
        <v>43224</v>
      </c>
      <c r="B952" s="5" t="str">
        <f>TEXT(SupplierQuality[[#This Row],[Date]],"mmm")</f>
        <v>May</v>
      </c>
      <c r="C952" s="5" t="str">
        <f>TEXT(SupplierQuality[[#This Row],[Date]],"yyyy")</f>
        <v>2018</v>
      </c>
      <c r="D952" s="2" t="s">
        <v>336</v>
      </c>
      <c r="E952" s="2" t="s">
        <v>30</v>
      </c>
      <c r="F952" s="2" t="s">
        <v>691</v>
      </c>
      <c r="G952">
        <v>128</v>
      </c>
      <c r="H952" s="2" t="str">
        <f>VLOOKUP(SupplierQuality[[#This Row],[MaterialID]],Table4[#All],2,0)</f>
        <v>Tape</v>
      </c>
      <c r="I952">
        <v>1</v>
      </c>
      <c r="J952" s="2" t="str">
        <f>_xlfn.XLOOKUP(SupplierQuality[[#This Row],[Defect Type ID]],Table5[ID],Table5[Defect Type],"Not found",0)</f>
        <v>No Impact</v>
      </c>
      <c r="K952">
        <v>215</v>
      </c>
      <c r="L952" s="2" t="str">
        <f>_xlfn.XLOOKUP(SupplierQuality[[#This Row],[DefectID]],Table2[ID],Table2[Defect],"Not found",0)</f>
        <v>No Torque</v>
      </c>
      <c r="M952" s="3">
        <v>195998</v>
      </c>
      <c r="N952" s="3">
        <v>2692</v>
      </c>
      <c r="O952" s="6">
        <f>SupplierQuality[[#This Row],[Total Downtime Minutes]]/60</f>
        <v>44.866666666666667</v>
      </c>
      <c r="P952" s="4">
        <v>435</v>
      </c>
      <c r="Q952" s="4">
        <f>SupplierQuality[[#This Row],[Total Defect Qty]]*SupplierQuality[[#This Row],[Unit Price]]</f>
        <v>85259130</v>
      </c>
    </row>
    <row r="953" spans="1:17" x14ac:dyDescent="0.25">
      <c r="A953" s="1">
        <v>43225</v>
      </c>
      <c r="B953" s="5" t="str">
        <f>TEXT(SupplierQuality[[#This Row],[Date]],"mmm")</f>
        <v>May</v>
      </c>
      <c r="C953" s="5" t="str">
        <f>TEXT(SupplierQuality[[#This Row],[Date]],"yyyy")</f>
        <v>2018</v>
      </c>
      <c r="D953" s="2" t="s">
        <v>155</v>
      </c>
      <c r="E953" s="2" t="s">
        <v>49</v>
      </c>
      <c r="F953" s="2" t="s">
        <v>14</v>
      </c>
      <c r="G953">
        <v>127</v>
      </c>
      <c r="H953" s="2" t="str">
        <f>VLOOKUP(SupplierQuality[[#This Row],[MaterialID]],Table4[#All],2,0)</f>
        <v>Crates</v>
      </c>
      <c r="I953">
        <v>2</v>
      </c>
      <c r="J953" s="2" t="str">
        <f>_xlfn.XLOOKUP(SupplierQuality[[#This Row],[Defect Type ID]],Table5[ID],Table5[Defect Type],"Not found",0)</f>
        <v>Rejected</v>
      </c>
      <c r="K953">
        <v>26</v>
      </c>
      <c r="L953" s="2" t="str">
        <f>_xlfn.XLOOKUP(SupplierQuality[[#This Row],[DefectID]],Table2[ID],Table2[Defect],"Not found",0)</f>
        <v>Poor  Adhesion</v>
      </c>
      <c r="M953" s="3">
        <v>414266</v>
      </c>
      <c r="N953" s="3">
        <v>2791</v>
      </c>
      <c r="O953" s="6">
        <f>SupplierQuality[[#This Row],[Total Downtime Minutes]]/60</f>
        <v>46.516666666666666</v>
      </c>
      <c r="P953" s="4">
        <v>673</v>
      </c>
      <c r="Q953" s="4">
        <f>SupplierQuality[[#This Row],[Total Defect Qty]]*SupplierQuality[[#This Row],[Unit Price]]</f>
        <v>278801018</v>
      </c>
    </row>
    <row r="954" spans="1:17" x14ac:dyDescent="0.25">
      <c r="A954" s="1">
        <v>43227</v>
      </c>
      <c r="B954" s="5" t="str">
        <f>TEXT(SupplierQuality[[#This Row],[Date]],"mmm")</f>
        <v>May</v>
      </c>
      <c r="C954" s="5" t="str">
        <f>TEXT(SupplierQuality[[#This Row],[Date]],"yyyy")</f>
        <v>2018</v>
      </c>
      <c r="D954" s="2" t="s">
        <v>69</v>
      </c>
      <c r="E954" s="2" t="s">
        <v>58</v>
      </c>
      <c r="F954" s="2" t="s">
        <v>14</v>
      </c>
      <c r="G954">
        <v>122</v>
      </c>
      <c r="H954" s="2" t="str">
        <f>VLOOKUP(SupplierQuality[[#This Row],[MaterialID]],Table4[#All],2,0)</f>
        <v>Electrolytes</v>
      </c>
      <c r="I954">
        <v>1</v>
      </c>
      <c r="J954" s="2" t="str">
        <f>_xlfn.XLOOKUP(SupplierQuality[[#This Row],[Defect Type ID]],Table5[ID],Table5[Defect Type],"Not found",0)</f>
        <v>No Impact</v>
      </c>
      <c r="K954">
        <v>127</v>
      </c>
      <c r="L954" s="2" t="str">
        <f>_xlfn.XLOOKUP(SupplierQuality[[#This Row],[DefectID]],Table2[ID],Table2[Defect],"Not found",0)</f>
        <v>Defective Rims</v>
      </c>
      <c r="M954" s="3">
        <v>424456</v>
      </c>
      <c r="N954" s="3">
        <v>2111</v>
      </c>
      <c r="O954" s="6">
        <f>SupplierQuality[[#This Row],[Total Downtime Minutes]]/60</f>
        <v>35.18333333333333</v>
      </c>
      <c r="P954" s="4">
        <v>632</v>
      </c>
      <c r="Q954" s="4">
        <f>SupplierQuality[[#This Row],[Total Defect Qty]]*SupplierQuality[[#This Row],[Unit Price]]</f>
        <v>268256192</v>
      </c>
    </row>
    <row r="955" spans="1:17" x14ac:dyDescent="0.25">
      <c r="A955" s="1">
        <v>43227</v>
      </c>
      <c r="B955" s="5" t="str">
        <f>TEXT(SupplierQuality[[#This Row],[Date]],"mmm")</f>
        <v>May</v>
      </c>
      <c r="C955" s="5" t="str">
        <f>TEXT(SupplierQuality[[#This Row],[Date]],"yyyy")</f>
        <v>2018</v>
      </c>
      <c r="D955" s="2" t="s">
        <v>327</v>
      </c>
      <c r="E955" s="2" t="s">
        <v>84</v>
      </c>
      <c r="F955" s="2" t="s">
        <v>17</v>
      </c>
      <c r="G955">
        <v>112</v>
      </c>
      <c r="H955" s="2" t="str">
        <f>VLOOKUP(SupplierQuality[[#This Row],[MaterialID]],Table4[#All],2,0)</f>
        <v>Glass</v>
      </c>
      <c r="I955">
        <v>3</v>
      </c>
      <c r="J955" s="2" t="str">
        <f>_xlfn.XLOOKUP(SupplierQuality[[#This Row],[Defect Type ID]],Table5[ID],Table5[Defect Type],"Not found",0)</f>
        <v>Impact</v>
      </c>
      <c r="K955">
        <v>237</v>
      </c>
      <c r="L955" s="2" t="str">
        <f>_xlfn.XLOOKUP(SupplierQuality[[#This Row],[DefectID]],Table2[ID],Table2[Defect],"Not found",0)</f>
        <v>Wrong Hue</v>
      </c>
      <c r="M955" s="3">
        <v>97187</v>
      </c>
      <c r="N955" s="3">
        <v>4558</v>
      </c>
      <c r="O955" s="6">
        <f>SupplierQuality[[#This Row],[Total Downtime Minutes]]/60</f>
        <v>75.966666666666669</v>
      </c>
      <c r="P955" s="4">
        <v>335</v>
      </c>
      <c r="Q955" s="4">
        <f>SupplierQuality[[#This Row],[Total Defect Qty]]*SupplierQuality[[#This Row],[Unit Price]]</f>
        <v>32557645</v>
      </c>
    </row>
    <row r="956" spans="1:17" x14ac:dyDescent="0.25">
      <c r="A956" s="1">
        <v>43227</v>
      </c>
      <c r="B956" s="5" t="str">
        <f>TEXT(SupplierQuality[[#This Row],[Date]],"mmm")</f>
        <v>May</v>
      </c>
      <c r="C956" s="5" t="str">
        <f>TEXT(SupplierQuality[[#This Row],[Date]],"yyyy")</f>
        <v>2018</v>
      </c>
      <c r="D956" s="2" t="s">
        <v>346</v>
      </c>
      <c r="E956" s="2" t="s">
        <v>58</v>
      </c>
      <c r="F956" s="2" t="s">
        <v>14</v>
      </c>
      <c r="G956">
        <v>127</v>
      </c>
      <c r="H956" s="2" t="str">
        <f>VLOOKUP(SupplierQuality[[#This Row],[MaterialID]],Table4[#All],2,0)</f>
        <v>Crates</v>
      </c>
      <c r="I956">
        <v>2</v>
      </c>
      <c r="J956" s="2" t="str">
        <f>_xlfn.XLOOKUP(SupplierQuality[[#This Row],[Defect Type ID]],Table5[ID],Table5[Defect Type],"Not found",0)</f>
        <v>Rejected</v>
      </c>
      <c r="K956">
        <v>6</v>
      </c>
      <c r="L956" s="2" t="str">
        <f>_xlfn.XLOOKUP(SupplierQuality[[#This Row],[DefectID]],Table2[ID],Table2[Defect],"Not found",0)</f>
        <v>Wrong Ink</v>
      </c>
      <c r="M956" s="3">
        <v>25486</v>
      </c>
      <c r="N956" s="3">
        <v>3102</v>
      </c>
      <c r="O956" s="6">
        <f>SupplierQuality[[#This Row],[Total Downtime Minutes]]/60</f>
        <v>51.7</v>
      </c>
      <c r="P956" s="4">
        <v>591</v>
      </c>
      <c r="Q956" s="4">
        <f>SupplierQuality[[#This Row],[Total Defect Qty]]*SupplierQuality[[#This Row],[Unit Price]]</f>
        <v>15062226</v>
      </c>
    </row>
    <row r="957" spans="1:17" x14ac:dyDescent="0.25">
      <c r="A957" s="1">
        <v>43231</v>
      </c>
      <c r="B957" s="5" t="str">
        <f>TEXT(SupplierQuality[[#This Row],[Date]],"mmm")</f>
        <v>May</v>
      </c>
      <c r="C957" s="5" t="str">
        <f>TEXT(SupplierQuality[[#This Row],[Date]],"yyyy")</f>
        <v>2018</v>
      </c>
      <c r="D957" s="2" t="s">
        <v>173</v>
      </c>
      <c r="E957" s="2" t="s">
        <v>84</v>
      </c>
      <c r="F957" s="2" t="s">
        <v>17</v>
      </c>
      <c r="G957">
        <v>133</v>
      </c>
      <c r="H957" s="2" t="str">
        <f>VLOOKUP(SupplierQuality[[#This Row],[MaterialID]],Table4[#All],2,0)</f>
        <v>Wires</v>
      </c>
      <c r="I957">
        <v>2</v>
      </c>
      <c r="J957" s="2" t="str">
        <f>_xlfn.XLOOKUP(SupplierQuality[[#This Row],[Defect Type ID]],Table5[ID],Table5[Defect Type],"Not found",0)</f>
        <v>Rejected</v>
      </c>
      <c r="K957">
        <v>116</v>
      </c>
      <c r="L957" s="2" t="str">
        <f>_xlfn.XLOOKUP(SupplierQuality[[#This Row],[DefectID]],Table2[ID],Table2[Defect],"Not found",0)</f>
        <v>Scuffed Packaging</v>
      </c>
      <c r="M957" s="3">
        <v>564341</v>
      </c>
      <c r="N957" s="3">
        <v>3112</v>
      </c>
      <c r="O957" s="6">
        <f>SupplierQuality[[#This Row],[Total Downtime Minutes]]/60</f>
        <v>51.866666666666667</v>
      </c>
      <c r="P957" s="4">
        <v>521</v>
      </c>
      <c r="Q957" s="4">
        <f>SupplierQuality[[#This Row],[Total Defect Qty]]*SupplierQuality[[#This Row],[Unit Price]]</f>
        <v>294021661</v>
      </c>
    </row>
    <row r="958" spans="1:17" x14ac:dyDescent="0.25">
      <c r="A958" s="1">
        <v>43231</v>
      </c>
      <c r="B958" s="5" t="str">
        <f>TEXT(SupplierQuality[[#This Row],[Date]],"mmm")</f>
        <v>May</v>
      </c>
      <c r="C958" s="5" t="str">
        <f>TEXT(SupplierQuality[[#This Row],[Date]],"yyyy")</f>
        <v>2018</v>
      </c>
      <c r="D958" s="2" t="s">
        <v>108</v>
      </c>
      <c r="E958" s="2" t="s">
        <v>74</v>
      </c>
      <c r="F958" s="2" t="s">
        <v>17</v>
      </c>
      <c r="G958">
        <v>130</v>
      </c>
      <c r="H958" s="2" t="str">
        <f>VLOOKUP(SupplierQuality[[#This Row],[MaterialID]],Table4[#All],2,0)</f>
        <v>Packaging</v>
      </c>
      <c r="I958">
        <v>3</v>
      </c>
      <c r="J958" s="2" t="str">
        <f>_xlfn.XLOOKUP(SupplierQuality[[#This Row],[Defect Type ID]],Table5[ID],Table5[Defect Type],"Not found",0)</f>
        <v>Impact</v>
      </c>
      <c r="K958">
        <v>229</v>
      </c>
      <c r="L958" s="2" t="str">
        <f>_xlfn.XLOOKUP(SupplierQuality[[#This Row],[DefectID]],Table2[ID],Table2[Defect],"Not found",0)</f>
        <v>Carton Delamination</v>
      </c>
      <c r="M958" s="3">
        <v>98673</v>
      </c>
      <c r="N958" s="3">
        <v>1854</v>
      </c>
      <c r="O958" s="6">
        <f>SupplierQuality[[#This Row],[Total Downtime Minutes]]/60</f>
        <v>30.9</v>
      </c>
      <c r="P958" s="4">
        <v>680</v>
      </c>
      <c r="Q958" s="4">
        <f>SupplierQuality[[#This Row],[Total Defect Qty]]*SupplierQuality[[#This Row],[Unit Price]]</f>
        <v>67097640</v>
      </c>
    </row>
    <row r="959" spans="1:17" x14ac:dyDescent="0.25">
      <c r="A959" s="1">
        <v>43232</v>
      </c>
      <c r="B959" s="5" t="str">
        <f>TEXT(SupplierQuality[[#This Row],[Date]],"mmm")</f>
        <v>May</v>
      </c>
      <c r="C959" s="5" t="str">
        <f>TEXT(SupplierQuality[[#This Row],[Date]],"yyyy")</f>
        <v>2018</v>
      </c>
      <c r="D959" s="2" t="s">
        <v>110</v>
      </c>
      <c r="E959" s="2" t="s">
        <v>52</v>
      </c>
      <c r="F959" s="2" t="s">
        <v>17</v>
      </c>
      <c r="G959">
        <v>119</v>
      </c>
      <c r="H959" s="2" t="str">
        <f>VLOOKUP(SupplierQuality[[#This Row],[MaterialID]],Table4[#All],2,0)</f>
        <v>Batteries</v>
      </c>
      <c r="I959">
        <v>3</v>
      </c>
      <c r="J959" s="2" t="str">
        <f>_xlfn.XLOOKUP(SupplierQuality[[#This Row],[Defect Type ID]],Table5[ID],Table5[Defect Type],"Not found",0)</f>
        <v>Impact</v>
      </c>
      <c r="K959">
        <v>184</v>
      </c>
      <c r="L959" s="2" t="str">
        <f>_xlfn.XLOOKUP(SupplierQuality[[#This Row],[DefectID]],Table2[ID],Table2[Defect],"Not found",0)</f>
        <v>Leaking Packaging</v>
      </c>
      <c r="M959" s="3">
        <v>501935</v>
      </c>
      <c r="N959" s="3">
        <v>314</v>
      </c>
      <c r="O959" s="6">
        <f>SupplierQuality[[#This Row],[Total Downtime Minutes]]/60</f>
        <v>5.2333333333333334</v>
      </c>
      <c r="P959" s="4">
        <v>417</v>
      </c>
      <c r="Q959" s="4">
        <f>SupplierQuality[[#This Row],[Total Defect Qty]]*SupplierQuality[[#This Row],[Unit Price]]</f>
        <v>209306895</v>
      </c>
    </row>
    <row r="960" spans="1:17" x14ac:dyDescent="0.25">
      <c r="A960" s="1">
        <v>43232</v>
      </c>
      <c r="B960" s="5" t="str">
        <f>TEXT(SupplierQuality[[#This Row],[Date]],"mmm")</f>
        <v>May</v>
      </c>
      <c r="C960" s="5" t="str">
        <f>TEXT(SupplierQuality[[#This Row],[Date]],"yyyy")</f>
        <v>2018</v>
      </c>
      <c r="D960" s="2" t="s">
        <v>279</v>
      </c>
      <c r="E960" s="2" t="s">
        <v>36</v>
      </c>
      <c r="F960" s="2" t="s">
        <v>14</v>
      </c>
      <c r="G960">
        <v>122</v>
      </c>
      <c r="H960" s="2" t="str">
        <f>VLOOKUP(SupplierQuality[[#This Row],[MaterialID]],Table4[#All],2,0)</f>
        <v>Electrolytes</v>
      </c>
      <c r="I960">
        <v>2</v>
      </c>
      <c r="J960" s="2" t="str">
        <f>_xlfn.XLOOKUP(SupplierQuality[[#This Row],[Defect Type ID]],Table5[ID],Table5[Defect Type],"Not found",0)</f>
        <v>Rejected</v>
      </c>
      <c r="K960">
        <v>33</v>
      </c>
      <c r="L960" s="2" t="str">
        <f>_xlfn.XLOOKUP(SupplierQuality[[#This Row],[DefectID]],Table2[ID],Table2[Defect],"Not found",0)</f>
        <v>No Bar Code</v>
      </c>
      <c r="M960" s="3">
        <v>131905</v>
      </c>
      <c r="N960" s="3">
        <v>1855</v>
      </c>
      <c r="O960" s="6">
        <f>SupplierQuality[[#This Row],[Total Downtime Minutes]]/60</f>
        <v>30.916666666666668</v>
      </c>
      <c r="P960" s="4">
        <v>622</v>
      </c>
      <c r="Q960" s="4">
        <f>SupplierQuality[[#This Row],[Total Defect Qty]]*SupplierQuality[[#This Row],[Unit Price]]</f>
        <v>82044910</v>
      </c>
    </row>
    <row r="961" spans="1:17" x14ac:dyDescent="0.25">
      <c r="A961" s="1">
        <v>43233</v>
      </c>
      <c r="B961" s="5" t="str">
        <f>TEXT(SupplierQuality[[#This Row],[Date]],"mmm")</f>
        <v>May</v>
      </c>
      <c r="C961" s="5" t="str">
        <f>TEXT(SupplierQuality[[#This Row],[Date]],"yyyy")</f>
        <v>2018</v>
      </c>
      <c r="D961" s="2" t="s">
        <v>271</v>
      </c>
      <c r="E961" s="2" t="s">
        <v>30</v>
      </c>
      <c r="F961" s="2" t="s">
        <v>14</v>
      </c>
      <c r="G961">
        <v>128</v>
      </c>
      <c r="H961" s="2" t="str">
        <f>VLOOKUP(SupplierQuality[[#This Row],[MaterialID]],Table4[#All],2,0)</f>
        <v>Tape</v>
      </c>
      <c r="I961">
        <v>1</v>
      </c>
      <c r="J961" s="2" t="str">
        <f>_xlfn.XLOOKUP(SupplierQuality[[#This Row],[Defect Type ID]],Table5[ID],Table5[Defect Type],"Not found",0)</f>
        <v>No Impact</v>
      </c>
      <c r="K961">
        <v>123</v>
      </c>
      <c r="L961" s="2" t="str">
        <f>_xlfn.XLOOKUP(SupplierQuality[[#This Row],[DefectID]],Table2[ID],Table2[Defect],"Not found",0)</f>
        <v>Sealed Together Externally</v>
      </c>
      <c r="M961" s="3">
        <v>881181</v>
      </c>
      <c r="N961" s="3">
        <v>1853</v>
      </c>
      <c r="O961" s="6">
        <f>SupplierQuality[[#This Row],[Total Downtime Minutes]]/60</f>
        <v>30.883333333333333</v>
      </c>
      <c r="P961" s="4">
        <v>548</v>
      </c>
      <c r="Q961" s="4">
        <f>SupplierQuality[[#This Row],[Total Defect Qty]]*SupplierQuality[[#This Row],[Unit Price]]</f>
        <v>482887188</v>
      </c>
    </row>
    <row r="962" spans="1:17" x14ac:dyDescent="0.25">
      <c r="A962" s="1">
        <v>43233</v>
      </c>
      <c r="B962" s="5" t="str">
        <f>TEXT(SupplierQuality[[#This Row],[Date]],"mmm")</f>
        <v>May</v>
      </c>
      <c r="C962" s="5" t="str">
        <f>TEXT(SupplierQuality[[#This Row],[Date]],"yyyy")</f>
        <v>2018</v>
      </c>
      <c r="D962" s="2" t="s">
        <v>186</v>
      </c>
      <c r="E962" s="2" t="s">
        <v>36</v>
      </c>
      <c r="F962" s="2" t="s">
        <v>24</v>
      </c>
      <c r="G962">
        <v>117</v>
      </c>
      <c r="H962" s="2" t="str">
        <f>VLOOKUP(SupplierQuality[[#This Row],[MaterialID]],Table4[#All],2,0)</f>
        <v>Labels</v>
      </c>
      <c r="I962">
        <v>1</v>
      </c>
      <c r="J962" s="2" t="str">
        <f>_xlfn.XLOOKUP(SupplierQuality[[#This Row],[Defect Type ID]],Table5[ID],Table5[Defect Type],"Not found",0)</f>
        <v>No Impact</v>
      </c>
      <c r="K962">
        <v>82</v>
      </c>
      <c r="L962" s="2" t="str">
        <f>_xlfn.XLOOKUP(SupplierQuality[[#This Row],[DefectID]],Table2[ID],Table2[Defect],"Not found",0)</f>
        <v>Mixed Parts</v>
      </c>
      <c r="M962" s="3">
        <v>567357</v>
      </c>
      <c r="N962" s="3">
        <v>2044</v>
      </c>
      <c r="O962" s="6">
        <f>SupplierQuality[[#This Row],[Total Downtime Minutes]]/60</f>
        <v>34.06666666666667</v>
      </c>
      <c r="P962" s="4">
        <v>400</v>
      </c>
      <c r="Q962" s="4">
        <f>SupplierQuality[[#This Row],[Total Defect Qty]]*SupplierQuality[[#This Row],[Unit Price]]</f>
        <v>226942800</v>
      </c>
    </row>
    <row r="963" spans="1:17" x14ac:dyDescent="0.25">
      <c r="A963" s="1">
        <v>43233</v>
      </c>
      <c r="B963" s="5" t="str">
        <f>TEXT(SupplierQuality[[#This Row],[Date]],"mmm")</f>
        <v>May</v>
      </c>
      <c r="C963" s="5" t="str">
        <f>TEXT(SupplierQuality[[#This Row],[Date]],"yyyy")</f>
        <v>2018</v>
      </c>
      <c r="D963" s="2" t="s">
        <v>173</v>
      </c>
      <c r="E963" s="2" t="s">
        <v>36</v>
      </c>
      <c r="F963" s="2" t="s">
        <v>14</v>
      </c>
      <c r="G963">
        <v>125</v>
      </c>
      <c r="H963" s="2" t="str">
        <f>VLOOKUP(SupplierQuality[[#This Row],[MaterialID]],Table4[#All],2,0)</f>
        <v>Hardware</v>
      </c>
      <c r="I963">
        <v>2</v>
      </c>
      <c r="J963" s="2" t="str">
        <f>_xlfn.XLOOKUP(SupplierQuality[[#This Row],[Defect Type ID]],Table5[ID],Table5[Defect Type],"Not found",0)</f>
        <v>Rejected</v>
      </c>
      <c r="K963">
        <v>76</v>
      </c>
      <c r="L963" s="2" t="str">
        <f>_xlfn.XLOOKUP(SupplierQuality[[#This Row],[DefectID]],Table2[ID],Table2[Defect],"Not found",0)</f>
        <v>Errors in Packaging</v>
      </c>
      <c r="M963" s="3">
        <v>515069</v>
      </c>
      <c r="N963" s="3">
        <v>153</v>
      </c>
      <c r="O963" s="6">
        <f>SupplierQuality[[#This Row],[Total Downtime Minutes]]/60</f>
        <v>2.5499999999999998</v>
      </c>
      <c r="P963" s="4">
        <v>375</v>
      </c>
      <c r="Q963" s="4">
        <f>SupplierQuality[[#This Row],[Total Defect Qty]]*SupplierQuality[[#This Row],[Unit Price]]</f>
        <v>193150875</v>
      </c>
    </row>
    <row r="964" spans="1:17" x14ac:dyDescent="0.25">
      <c r="A964" s="1">
        <v>43233</v>
      </c>
      <c r="B964" s="5" t="str">
        <f>TEXT(SupplierQuality[[#This Row],[Date]],"mmm")</f>
        <v>May</v>
      </c>
      <c r="C964" s="5" t="str">
        <f>TEXT(SupplierQuality[[#This Row],[Date]],"yyyy")</f>
        <v>2018</v>
      </c>
      <c r="D964" s="2" t="s">
        <v>205</v>
      </c>
      <c r="E964" s="2" t="s">
        <v>60</v>
      </c>
      <c r="F964" s="2" t="s">
        <v>24</v>
      </c>
      <c r="G964">
        <v>116</v>
      </c>
      <c r="H964" s="2" t="str">
        <f>VLOOKUP(SupplierQuality[[#This Row],[MaterialID]],Table4[#All],2,0)</f>
        <v>Molds</v>
      </c>
      <c r="I964">
        <v>2</v>
      </c>
      <c r="J964" s="2" t="str">
        <f>_xlfn.XLOOKUP(SupplierQuality[[#This Row],[Defect Type ID]],Table5[ID],Table5[Defect Type],"Not found",0)</f>
        <v>Rejected</v>
      </c>
      <c r="K964">
        <v>183</v>
      </c>
      <c r="L964" s="2" t="str">
        <f>_xlfn.XLOOKUP(SupplierQuality[[#This Row],[DefectID]],Table2[ID],Table2[Defect],"Not found",0)</f>
        <v>No Crank</v>
      </c>
      <c r="M964" s="3">
        <v>470549</v>
      </c>
      <c r="N964" s="3">
        <v>4211</v>
      </c>
      <c r="O964" s="6">
        <f>SupplierQuality[[#This Row],[Total Downtime Minutes]]/60</f>
        <v>70.183333333333337</v>
      </c>
      <c r="P964" s="4">
        <v>322</v>
      </c>
      <c r="Q964" s="4">
        <f>SupplierQuality[[#This Row],[Total Defect Qty]]*SupplierQuality[[#This Row],[Unit Price]]</f>
        <v>151516778</v>
      </c>
    </row>
    <row r="965" spans="1:17" x14ac:dyDescent="0.25">
      <c r="A965" s="1">
        <v>43233</v>
      </c>
      <c r="B965" s="5" t="str">
        <f>TEXT(SupplierQuality[[#This Row],[Date]],"mmm")</f>
        <v>May</v>
      </c>
      <c r="C965" s="5" t="str">
        <f>TEXT(SupplierQuality[[#This Row],[Date]],"yyyy")</f>
        <v>2018</v>
      </c>
      <c r="D965" s="2" t="s">
        <v>140</v>
      </c>
      <c r="E965" s="2" t="s">
        <v>21</v>
      </c>
      <c r="F965" s="2" t="s">
        <v>24</v>
      </c>
      <c r="G965">
        <v>127</v>
      </c>
      <c r="H965" s="2" t="str">
        <f>VLOOKUP(SupplierQuality[[#This Row],[MaterialID]],Table4[#All],2,0)</f>
        <v>Crates</v>
      </c>
      <c r="I965">
        <v>2</v>
      </c>
      <c r="J965" s="2" t="str">
        <f>_xlfn.XLOOKUP(SupplierQuality[[#This Row],[Defect Type ID]],Table5[ID],Table5[Defect Type],"Not found",0)</f>
        <v>Rejected</v>
      </c>
      <c r="K965">
        <v>100</v>
      </c>
      <c r="L965" s="2" t="str">
        <f>_xlfn.XLOOKUP(SupplierQuality[[#This Row],[DefectID]],Table2[ID],Table2[Defect],"Not found",0)</f>
        <v>Bad Cut</v>
      </c>
      <c r="M965" s="3">
        <v>327355</v>
      </c>
      <c r="N965" s="3">
        <v>2601</v>
      </c>
      <c r="O965" s="6">
        <f>SupplierQuality[[#This Row],[Total Downtime Minutes]]/60</f>
        <v>43.35</v>
      </c>
      <c r="P965" s="4">
        <v>374</v>
      </c>
      <c r="Q965" s="4">
        <f>SupplierQuality[[#This Row],[Total Defect Qty]]*SupplierQuality[[#This Row],[Unit Price]]</f>
        <v>122430770</v>
      </c>
    </row>
    <row r="966" spans="1:17" x14ac:dyDescent="0.25">
      <c r="A966" s="1">
        <v>43233</v>
      </c>
      <c r="B966" s="5" t="str">
        <f>TEXT(SupplierQuality[[#This Row],[Date]],"mmm")</f>
        <v>May</v>
      </c>
      <c r="C966" s="5" t="str">
        <f>TEXT(SupplierQuality[[#This Row],[Date]],"yyyy")</f>
        <v>2018</v>
      </c>
      <c r="D966" s="2" t="s">
        <v>142</v>
      </c>
      <c r="E966" s="2" t="s">
        <v>36</v>
      </c>
      <c r="F966" s="2" t="s">
        <v>14</v>
      </c>
      <c r="G966">
        <v>118</v>
      </c>
      <c r="H966" s="2" t="str">
        <f>VLOOKUP(SupplierQuality[[#This Row],[MaterialID]],Table4[#All],2,0)</f>
        <v>Corrugate</v>
      </c>
      <c r="I966">
        <v>2</v>
      </c>
      <c r="J966" s="2" t="str">
        <f>_xlfn.XLOOKUP(SupplierQuality[[#This Row],[Defect Type ID]],Table5[ID],Table5[Defect Type],"Not found",0)</f>
        <v>Rejected</v>
      </c>
      <c r="K966">
        <v>43</v>
      </c>
      <c r="L966" s="2" t="str">
        <f>_xlfn.XLOOKUP(SupplierQuality[[#This Row],[DefectID]],Table2[ID],Table2[Defect],"Not found",0)</f>
        <v>Creases / Wrinkles</v>
      </c>
      <c r="M966" s="3">
        <v>268327</v>
      </c>
      <c r="N966" s="3">
        <v>3316</v>
      </c>
      <c r="O966" s="6">
        <f>SupplierQuality[[#This Row],[Total Downtime Minutes]]/60</f>
        <v>55.266666666666666</v>
      </c>
      <c r="P966" s="4">
        <v>664</v>
      </c>
      <c r="Q966" s="4">
        <f>SupplierQuality[[#This Row],[Total Defect Qty]]*SupplierQuality[[#This Row],[Unit Price]]</f>
        <v>178169128</v>
      </c>
    </row>
    <row r="967" spans="1:17" x14ac:dyDescent="0.25">
      <c r="A967" s="1">
        <v>43233</v>
      </c>
      <c r="B967" s="5" t="str">
        <f>TEXT(SupplierQuality[[#This Row],[Date]],"mmm")</f>
        <v>May</v>
      </c>
      <c r="C967" s="5" t="str">
        <f>TEXT(SupplierQuality[[#This Row],[Date]],"yyyy")</f>
        <v>2018</v>
      </c>
      <c r="D967" s="2" t="s">
        <v>242</v>
      </c>
      <c r="E967" s="2" t="s">
        <v>47</v>
      </c>
      <c r="F967" s="2" t="s">
        <v>24</v>
      </c>
      <c r="G967">
        <v>121</v>
      </c>
      <c r="H967" s="2" t="str">
        <f>VLOOKUP(SupplierQuality[[#This Row],[MaterialID]],Table4[#All],2,0)</f>
        <v>Composites</v>
      </c>
      <c r="I967">
        <v>2</v>
      </c>
      <c r="J967" s="2" t="str">
        <f>_xlfn.XLOOKUP(SupplierQuality[[#This Row],[Defect Type ID]],Table5[ID],Table5[Defect Type],"Not found",0)</f>
        <v>Rejected</v>
      </c>
      <c r="K967">
        <v>116</v>
      </c>
      <c r="L967" s="2" t="str">
        <f>_xlfn.XLOOKUP(SupplierQuality[[#This Row],[DefectID]],Table2[ID],Table2[Defect],"Not found",0)</f>
        <v>Scuffed Packaging</v>
      </c>
      <c r="M967" s="3">
        <v>229034</v>
      </c>
      <c r="N967" s="3">
        <v>67</v>
      </c>
      <c r="O967" s="6">
        <f>SupplierQuality[[#This Row],[Total Downtime Minutes]]/60</f>
        <v>1.1166666666666667</v>
      </c>
      <c r="P967" s="4">
        <v>356</v>
      </c>
      <c r="Q967" s="4">
        <f>SupplierQuality[[#This Row],[Total Defect Qty]]*SupplierQuality[[#This Row],[Unit Price]]</f>
        <v>81536104</v>
      </c>
    </row>
    <row r="968" spans="1:17" x14ac:dyDescent="0.25">
      <c r="A968" s="1">
        <v>43233</v>
      </c>
      <c r="B968" s="5" t="str">
        <f>TEXT(SupplierQuality[[#This Row],[Date]],"mmm")</f>
        <v>May</v>
      </c>
      <c r="C968" s="5" t="str">
        <f>TEXT(SupplierQuality[[#This Row],[Date]],"yyyy")</f>
        <v>2018</v>
      </c>
      <c r="D968" s="2" t="s">
        <v>207</v>
      </c>
      <c r="E968" s="2" t="s">
        <v>107</v>
      </c>
      <c r="F968" s="2" t="s">
        <v>24</v>
      </c>
      <c r="G968">
        <v>120</v>
      </c>
      <c r="H968" s="2" t="str">
        <f>VLOOKUP(SupplierQuality[[#This Row],[MaterialID]],Table4[#All],2,0)</f>
        <v>Film</v>
      </c>
      <c r="I968">
        <v>1</v>
      </c>
      <c r="J968" s="2" t="str">
        <f>_xlfn.XLOOKUP(SupplierQuality[[#This Row],[Defect Type ID]],Table5[ID],Table5[Defect Type],"Not found",0)</f>
        <v>No Impact</v>
      </c>
      <c r="K968">
        <v>213</v>
      </c>
      <c r="L968" s="2" t="str">
        <f>_xlfn.XLOOKUP(SupplierQuality[[#This Row],[DefectID]],Table2[ID],Table2[Defect],"Not found",0)</f>
        <v>Broken Valve Seal</v>
      </c>
      <c r="M968" s="3">
        <v>63675</v>
      </c>
      <c r="N968" s="3">
        <v>2665</v>
      </c>
      <c r="O968" s="6">
        <f>SupplierQuality[[#This Row],[Total Downtime Minutes]]/60</f>
        <v>44.416666666666664</v>
      </c>
      <c r="P968" s="4">
        <v>553</v>
      </c>
      <c r="Q968" s="4">
        <f>SupplierQuality[[#This Row],[Total Defect Qty]]*SupplierQuality[[#This Row],[Unit Price]]</f>
        <v>35212275</v>
      </c>
    </row>
    <row r="969" spans="1:17" x14ac:dyDescent="0.25">
      <c r="A969" s="1">
        <v>43234</v>
      </c>
      <c r="B969" s="5" t="str">
        <f>TEXT(SupplierQuality[[#This Row],[Date]],"mmm")</f>
        <v>May</v>
      </c>
      <c r="C969" s="5" t="str">
        <f>TEXT(SupplierQuality[[#This Row],[Date]],"yyyy")</f>
        <v>2018</v>
      </c>
      <c r="D969" s="2" t="s">
        <v>112</v>
      </c>
      <c r="E969" s="2" t="s">
        <v>30</v>
      </c>
      <c r="F969" s="2" t="s">
        <v>14</v>
      </c>
      <c r="G969">
        <v>120</v>
      </c>
      <c r="H969" s="2" t="str">
        <f>VLOOKUP(SupplierQuality[[#This Row],[MaterialID]],Table4[#All],2,0)</f>
        <v>Film</v>
      </c>
      <c r="I969">
        <v>1</v>
      </c>
      <c r="J969" s="2" t="str">
        <f>_xlfn.XLOOKUP(SupplierQuality[[#This Row],[Defect Type ID]],Table5[ID],Table5[Defect Type],"Not found",0)</f>
        <v>No Impact</v>
      </c>
      <c r="K969">
        <v>209</v>
      </c>
      <c r="L969" s="2" t="str">
        <f>_xlfn.XLOOKUP(SupplierQuality[[#This Row],[DefectID]],Table2[ID],Table2[Defect],"Not found",0)</f>
        <v>Print Off Center</v>
      </c>
      <c r="M969" s="3">
        <v>483129</v>
      </c>
      <c r="N969" s="3">
        <v>2634</v>
      </c>
      <c r="O969" s="6">
        <f>SupplierQuality[[#This Row],[Total Downtime Minutes]]/60</f>
        <v>43.9</v>
      </c>
      <c r="P969" s="4">
        <v>290</v>
      </c>
      <c r="Q969" s="4">
        <f>SupplierQuality[[#This Row],[Total Defect Qty]]*SupplierQuality[[#This Row],[Unit Price]]</f>
        <v>140107410</v>
      </c>
    </row>
    <row r="970" spans="1:17" x14ac:dyDescent="0.25">
      <c r="A970" s="1">
        <v>43234</v>
      </c>
      <c r="B970" s="5" t="str">
        <f>TEXT(SupplierQuality[[#This Row],[Date]],"mmm")</f>
        <v>May</v>
      </c>
      <c r="C970" s="5" t="str">
        <f>TEXT(SupplierQuality[[#This Row],[Date]],"yyyy")</f>
        <v>2018</v>
      </c>
      <c r="D970" s="2" t="s">
        <v>10</v>
      </c>
      <c r="E970" s="2" t="s">
        <v>104</v>
      </c>
      <c r="F970" s="2" t="s">
        <v>24</v>
      </c>
      <c r="G970">
        <v>133</v>
      </c>
      <c r="H970" s="2" t="str">
        <f>VLOOKUP(SupplierQuality[[#This Row],[MaterialID]],Table4[#All],2,0)</f>
        <v>Wires</v>
      </c>
      <c r="I970">
        <v>1</v>
      </c>
      <c r="J970" s="2" t="str">
        <f>_xlfn.XLOOKUP(SupplierQuality[[#This Row],[Defect Type ID]],Table5[ID],Table5[Defect Type],"Not found",0)</f>
        <v>No Impact</v>
      </c>
      <c r="K970">
        <v>176</v>
      </c>
      <c r="L970" s="2" t="str">
        <f>_xlfn.XLOOKUP(SupplierQuality[[#This Row],[DefectID]],Table2[ID],Table2[Defect],"Not found",0)</f>
        <v>Holes in Material</v>
      </c>
      <c r="M970" s="3">
        <v>379391</v>
      </c>
      <c r="N970" s="3">
        <v>3822</v>
      </c>
      <c r="O970" s="6">
        <f>SupplierQuality[[#This Row],[Total Downtime Minutes]]/60</f>
        <v>63.7</v>
      </c>
      <c r="P970" s="4">
        <v>566</v>
      </c>
      <c r="Q970" s="4">
        <f>SupplierQuality[[#This Row],[Total Defect Qty]]*SupplierQuality[[#This Row],[Unit Price]]</f>
        <v>214735306</v>
      </c>
    </row>
    <row r="971" spans="1:17" x14ac:dyDescent="0.25">
      <c r="A971" s="1">
        <v>43235</v>
      </c>
      <c r="B971" s="5" t="str">
        <f>TEXT(SupplierQuality[[#This Row],[Date]],"mmm")</f>
        <v>May</v>
      </c>
      <c r="C971" s="5" t="str">
        <f>TEXT(SupplierQuality[[#This Row],[Date]],"yyyy")</f>
        <v>2018</v>
      </c>
      <c r="D971" s="2" t="s">
        <v>197</v>
      </c>
      <c r="E971" s="2" t="s">
        <v>119</v>
      </c>
      <c r="F971" s="2" t="s">
        <v>24</v>
      </c>
      <c r="G971">
        <v>115</v>
      </c>
      <c r="H971" s="2" t="str">
        <f>VLOOKUP(SupplierQuality[[#This Row],[MaterialID]],Table4[#All],2,0)</f>
        <v>Controllers</v>
      </c>
      <c r="I971">
        <v>3</v>
      </c>
      <c r="J971" s="2" t="str">
        <f>_xlfn.XLOOKUP(SupplierQuality[[#This Row],[Defect Type ID]],Table5[ID],Table5[Defect Type],"Not found",0)</f>
        <v>Impact</v>
      </c>
      <c r="K971">
        <v>136</v>
      </c>
      <c r="L971" s="2" t="str">
        <f>_xlfn.XLOOKUP(SupplierQuality[[#This Row],[DefectID]],Table2[ID],Table2[Defect],"Not found",0)</f>
        <v>Damaged Components</v>
      </c>
      <c r="M971" s="3">
        <v>780934</v>
      </c>
      <c r="N971" s="3">
        <v>72</v>
      </c>
      <c r="O971" s="6">
        <f>SupplierQuality[[#This Row],[Total Downtime Minutes]]/60</f>
        <v>1.2</v>
      </c>
      <c r="P971" s="4">
        <v>414</v>
      </c>
      <c r="Q971" s="4">
        <f>SupplierQuality[[#This Row],[Total Defect Qty]]*SupplierQuality[[#This Row],[Unit Price]]</f>
        <v>323306676</v>
      </c>
    </row>
    <row r="972" spans="1:17" x14ac:dyDescent="0.25">
      <c r="A972" s="1">
        <v>43235</v>
      </c>
      <c r="B972" s="5" t="str">
        <f>TEXT(SupplierQuality[[#This Row],[Date]],"mmm")</f>
        <v>May</v>
      </c>
      <c r="C972" s="5" t="str">
        <f>TEXT(SupplierQuality[[#This Row],[Date]],"yyyy")</f>
        <v>2018</v>
      </c>
      <c r="D972" s="2" t="s">
        <v>265</v>
      </c>
      <c r="E972" s="2" t="s">
        <v>32</v>
      </c>
      <c r="F972" s="2" t="s">
        <v>24</v>
      </c>
      <c r="G972">
        <v>132</v>
      </c>
      <c r="H972" s="2" t="str">
        <f>VLOOKUP(SupplierQuality[[#This Row],[MaterialID]],Table4[#All],2,0)</f>
        <v>Printed Materials</v>
      </c>
      <c r="I972">
        <v>1</v>
      </c>
      <c r="J972" s="2" t="str">
        <f>_xlfn.XLOOKUP(SupplierQuality[[#This Row],[Defect Type ID]],Table5[ID],Table5[Defect Type],"Not found",0)</f>
        <v>No Impact</v>
      </c>
      <c r="K972">
        <v>73</v>
      </c>
      <c r="L972" s="2" t="str">
        <f>_xlfn.XLOOKUP(SupplierQuality[[#This Row],[DefectID]],Table2[ID],Table2[Defect],"Not found",0)</f>
        <v>No Slip Sheets</v>
      </c>
      <c r="M972" s="3">
        <v>109942</v>
      </c>
      <c r="N972" s="3">
        <v>1710</v>
      </c>
      <c r="O972" s="6">
        <f>SupplierQuality[[#This Row],[Total Downtime Minutes]]/60</f>
        <v>28.5</v>
      </c>
      <c r="P972" s="4">
        <v>406</v>
      </c>
      <c r="Q972" s="4">
        <f>SupplierQuality[[#This Row],[Total Defect Qty]]*SupplierQuality[[#This Row],[Unit Price]]</f>
        <v>44636452</v>
      </c>
    </row>
    <row r="973" spans="1:17" x14ac:dyDescent="0.25">
      <c r="A973" s="1">
        <v>43235</v>
      </c>
      <c r="B973" s="5" t="str">
        <f>TEXT(SupplierQuality[[#This Row],[Date]],"mmm")</f>
        <v>May</v>
      </c>
      <c r="C973" s="5" t="str">
        <f>TEXT(SupplierQuality[[#This Row],[Date]],"yyyy")</f>
        <v>2018</v>
      </c>
      <c r="D973" s="2" t="s">
        <v>108</v>
      </c>
      <c r="E973" s="2" t="s">
        <v>71</v>
      </c>
      <c r="F973" s="2" t="s">
        <v>24</v>
      </c>
      <c r="G973">
        <v>124</v>
      </c>
      <c r="H973" s="2" t="str">
        <f>VLOOKUP(SupplierQuality[[#This Row],[MaterialID]],Table4[#All],2,0)</f>
        <v>Drives</v>
      </c>
      <c r="I973">
        <v>3</v>
      </c>
      <c r="J973" s="2" t="str">
        <f>_xlfn.XLOOKUP(SupplierQuality[[#This Row],[Defect Type ID]],Table5[ID],Table5[Defect Type],"Not found",0)</f>
        <v>Impact</v>
      </c>
      <c r="K973">
        <v>51</v>
      </c>
      <c r="L973" s="2" t="str">
        <f>_xlfn.XLOOKUP(SupplierQuality[[#This Row],[DefectID]],Table2[ID],Table2[Defect],"Not found",0)</f>
        <v>Foreign objects found</v>
      </c>
      <c r="M973" s="3">
        <v>57519</v>
      </c>
      <c r="N973" s="3">
        <v>2700</v>
      </c>
      <c r="O973" s="6">
        <f>SupplierQuality[[#This Row],[Total Downtime Minutes]]/60</f>
        <v>45</v>
      </c>
      <c r="P973" s="4">
        <v>533</v>
      </c>
      <c r="Q973" s="4">
        <f>SupplierQuality[[#This Row],[Total Defect Qty]]*SupplierQuality[[#This Row],[Unit Price]]</f>
        <v>30657627</v>
      </c>
    </row>
    <row r="974" spans="1:17" x14ac:dyDescent="0.25">
      <c r="A974" s="1">
        <v>43238</v>
      </c>
      <c r="B974" s="5" t="str">
        <f>TEXT(SupplierQuality[[#This Row],[Date]],"mmm")</f>
        <v>May</v>
      </c>
      <c r="C974" s="5" t="str">
        <f>TEXT(SupplierQuality[[#This Row],[Date]],"yyyy")</f>
        <v>2018</v>
      </c>
      <c r="D974" s="2" t="s">
        <v>77</v>
      </c>
      <c r="E974" s="2" t="s">
        <v>98</v>
      </c>
      <c r="F974" s="2" t="s">
        <v>691</v>
      </c>
      <c r="G974">
        <v>133</v>
      </c>
      <c r="H974" s="2" t="str">
        <f>VLOOKUP(SupplierQuality[[#This Row],[MaterialID]],Table4[#All],2,0)</f>
        <v>Wires</v>
      </c>
      <c r="I974">
        <v>3</v>
      </c>
      <c r="J974" s="2" t="str">
        <f>_xlfn.XLOOKUP(SupplierQuality[[#This Row],[Defect Type ID]],Table5[ID],Table5[Defect Type],"Not found",0)</f>
        <v>Impact</v>
      </c>
      <c r="K974">
        <v>76</v>
      </c>
      <c r="L974" s="2" t="str">
        <f>_xlfn.XLOOKUP(SupplierQuality[[#This Row],[DefectID]],Table2[ID],Table2[Defect],"Not found",0)</f>
        <v>Errors in Packaging</v>
      </c>
      <c r="M974" s="3">
        <v>703456</v>
      </c>
      <c r="N974" s="3">
        <v>2173</v>
      </c>
      <c r="O974" s="6">
        <f>SupplierQuality[[#This Row],[Total Downtime Minutes]]/60</f>
        <v>36.216666666666669</v>
      </c>
      <c r="P974" s="4">
        <v>621</v>
      </c>
      <c r="Q974" s="4">
        <f>SupplierQuality[[#This Row],[Total Defect Qty]]*SupplierQuality[[#This Row],[Unit Price]]</f>
        <v>436846176</v>
      </c>
    </row>
    <row r="975" spans="1:17" x14ac:dyDescent="0.25">
      <c r="A975" s="1">
        <v>43238</v>
      </c>
      <c r="B975" s="5" t="str">
        <f>TEXT(SupplierQuality[[#This Row],[Date]],"mmm")</f>
        <v>May</v>
      </c>
      <c r="C975" s="5" t="str">
        <f>TEXT(SupplierQuality[[#This Row],[Date]],"yyyy")</f>
        <v>2018</v>
      </c>
      <c r="D975" s="2" t="s">
        <v>306</v>
      </c>
      <c r="E975" s="2" t="s">
        <v>47</v>
      </c>
      <c r="F975" s="2" t="s">
        <v>691</v>
      </c>
      <c r="G975">
        <v>127</v>
      </c>
      <c r="H975" s="2" t="str">
        <f>VLOOKUP(SupplierQuality[[#This Row],[MaterialID]],Table4[#All],2,0)</f>
        <v>Crates</v>
      </c>
      <c r="I975">
        <v>1</v>
      </c>
      <c r="J975" s="2" t="str">
        <f>_xlfn.XLOOKUP(SupplierQuality[[#This Row],[Defect Type ID]],Table5[ID],Table5[Defect Type],"Not found",0)</f>
        <v>No Impact</v>
      </c>
      <c r="K975">
        <v>212</v>
      </c>
      <c r="L975" s="2" t="str">
        <f>_xlfn.XLOOKUP(SupplierQuality[[#This Row],[DefectID]],Table2[ID],Table2[Defect],"Not found",0)</f>
        <v>Burnt</v>
      </c>
      <c r="M975" s="3">
        <v>590594</v>
      </c>
      <c r="N975" s="3">
        <v>2728</v>
      </c>
      <c r="O975" s="6">
        <f>SupplierQuality[[#This Row],[Total Downtime Minutes]]/60</f>
        <v>45.466666666666669</v>
      </c>
      <c r="P975" s="4">
        <v>486</v>
      </c>
      <c r="Q975" s="4">
        <f>SupplierQuality[[#This Row],[Total Defect Qty]]*SupplierQuality[[#This Row],[Unit Price]]</f>
        <v>287028684</v>
      </c>
    </row>
    <row r="976" spans="1:17" x14ac:dyDescent="0.25">
      <c r="A976" s="1">
        <v>43238</v>
      </c>
      <c r="B976" s="5" t="str">
        <f>TEXT(SupplierQuality[[#This Row],[Date]],"mmm")</f>
        <v>May</v>
      </c>
      <c r="C976" s="5" t="str">
        <f>TEXT(SupplierQuality[[#This Row],[Date]],"yyyy")</f>
        <v>2018</v>
      </c>
      <c r="D976" s="2" t="s">
        <v>240</v>
      </c>
      <c r="E976" s="2" t="s">
        <v>84</v>
      </c>
      <c r="F976" s="2" t="s">
        <v>24</v>
      </c>
      <c r="G976">
        <v>130</v>
      </c>
      <c r="H976" s="2" t="str">
        <f>VLOOKUP(SupplierQuality[[#This Row],[MaterialID]],Table4[#All],2,0)</f>
        <v>Packaging</v>
      </c>
      <c r="I976">
        <v>3</v>
      </c>
      <c r="J976" s="2" t="str">
        <f>_xlfn.XLOOKUP(SupplierQuality[[#This Row],[Defect Type ID]],Table5[ID],Table5[Defect Type],"Not found",0)</f>
        <v>Impact</v>
      </c>
      <c r="K976">
        <v>19</v>
      </c>
      <c r="L976" s="2" t="str">
        <f>_xlfn.XLOOKUP(SupplierQuality[[#This Row],[DefectID]],Table2[ID],Table2[Defect],"Not found",0)</f>
        <v>Dirty Containers</v>
      </c>
      <c r="M976" s="3">
        <v>516263</v>
      </c>
      <c r="N976" s="3">
        <v>1389</v>
      </c>
      <c r="O976" s="6">
        <f>SupplierQuality[[#This Row],[Total Downtime Minutes]]/60</f>
        <v>23.15</v>
      </c>
      <c r="P976" s="4">
        <v>313</v>
      </c>
      <c r="Q976" s="4">
        <f>SupplierQuality[[#This Row],[Total Defect Qty]]*SupplierQuality[[#This Row],[Unit Price]]</f>
        <v>161590319</v>
      </c>
    </row>
    <row r="977" spans="1:17" x14ac:dyDescent="0.25">
      <c r="A977" s="1">
        <v>43238</v>
      </c>
      <c r="B977" s="5" t="str">
        <f>TEXT(SupplierQuality[[#This Row],[Date]],"mmm")</f>
        <v>May</v>
      </c>
      <c r="C977" s="5" t="str">
        <f>TEXT(SupplierQuality[[#This Row],[Date]],"yyyy")</f>
        <v>2018</v>
      </c>
      <c r="D977" s="2" t="s">
        <v>249</v>
      </c>
      <c r="E977" s="2" t="s">
        <v>71</v>
      </c>
      <c r="F977" s="2" t="s">
        <v>691</v>
      </c>
      <c r="G977">
        <v>125</v>
      </c>
      <c r="H977" s="2" t="str">
        <f>VLOOKUP(SupplierQuality[[#This Row],[MaterialID]],Table4[#All],2,0)</f>
        <v>Hardware</v>
      </c>
      <c r="I977">
        <v>1</v>
      </c>
      <c r="J977" s="2" t="str">
        <f>_xlfn.XLOOKUP(SupplierQuality[[#This Row],[Defect Type ID]],Table5[ID],Table5[Defect Type],"Not found",0)</f>
        <v>No Impact</v>
      </c>
      <c r="K977">
        <v>192</v>
      </c>
      <c r="L977" s="2" t="str">
        <f>_xlfn.XLOOKUP(SupplierQuality[[#This Row],[DefectID]],Table2[ID],Table2[Defect],"Not found",0)</f>
        <v>Open Caps</v>
      </c>
      <c r="M977" s="3">
        <v>431215</v>
      </c>
      <c r="N977" s="3">
        <v>4998</v>
      </c>
      <c r="O977" s="6">
        <f>SupplierQuality[[#This Row],[Total Downtime Minutes]]/60</f>
        <v>83.3</v>
      </c>
      <c r="P977" s="4">
        <v>646</v>
      </c>
      <c r="Q977" s="4">
        <f>SupplierQuality[[#This Row],[Total Defect Qty]]*SupplierQuality[[#This Row],[Unit Price]]</f>
        <v>278564890</v>
      </c>
    </row>
    <row r="978" spans="1:17" x14ac:dyDescent="0.25">
      <c r="A978" s="1">
        <v>43238</v>
      </c>
      <c r="B978" s="5" t="str">
        <f>TEXT(SupplierQuality[[#This Row],[Date]],"mmm")</f>
        <v>May</v>
      </c>
      <c r="C978" s="5" t="str">
        <f>TEXT(SupplierQuality[[#This Row],[Date]],"yyyy")</f>
        <v>2018</v>
      </c>
      <c r="D978" s="2" t="s">
        <v>307</v>
      </c>
      <c r="E978" s="2" t="s">
        <v>38</v>
      </c>
      <c r="F978" s="2" t="s">
        <v>691</v>
      </c>
      <c r="G978">
        <v>129</v>
      </c>
      <c r="H978" s="2" t="str">
        <f>VLOOKUP(SupplierQuality[[#This Row],[MaterialID]],Table4[#All],2,0)</f>
        <v>Mechanicals</v>
      </c>
      <c r="I978">
        <v>1</v>
      </c>
      <c r="J978" s="2" t="str">
        <f>_xlfn.XLOOKUP(SupplierQuality[[#This Row],[Defect Type ID]],Table5[ID],Table5[Defect Type],"Not found",0)</f>
        <v>No Impact</v>
      </c>
      <c r="K978">
        <v>32</v>
      </c>
      <c r="L978" s="2" t="str">
        <f>_xlfn.XLOOKUP(SupplierQuality[[#This Row],[DefectID]],Table2[ID],Table2[Defect],"Not found",0)</f>
        <v>Wrong Shade of Color</v>
      </c>
      <c r="M978" s="3">
        <v>380492</v>
      </c>
      <c r="N978" s="3">
        <v>4533</v>
      </c>
      <c r="O978" s="6">
        <f>SupplierQuality[[#This Row],[Total Downtime Minutes]]/60</f>
        <v>75.55</v>
      </c>
      <c r="P978" s="4">
        <v>376</v>
      </c>
      <c r="Q978" s="4">
        <f>SupplierQuality[[#This Row],[Total Defect Qty]]*SupplierQuality[[#This Row],[Unit Price]]</f>
        <v>143064992</v>
      </c>
    </row>
    <row r="979" spans="1:17" x14ac:dyDescent="0.25">
      <c r="A979" s="1">
        <v>43238</v>
      </c>
      <c r="B979" s="5" t="str">
        <f>TEXT(SupplierQuality[[#This Row],[Date]],"mmm")</f>
        <v>May</v>
      </c>
      <c r="C979" s="5" t="str">
        <f>TEXT(SupplierQuality[[#This Row],[Date]],"yyyy")</f>
        <v>2018</v>
      </c>
      <c r="D979" s="2" t="s">
        <v>247</v>
      </c>
      <c r="E979" s="2" t="s">
        <v>13</v>
      </c>
      <c r="F979" s="2" t="s">
        <v>691</v>
      </c>
      <c r="G979">
        <v>127</v>
      </c>
      <c r="H979" s="2" t="str">
        <f>VLOOKUP(SupplierQuality[[#This Row],[MaterialID]],Table4[#All],2,0)</f>
        <v>Crates</v>
      </c>
      <c r="I979">
        <v>3</v>
      </c>
      <c r="J979" s="2" t="str">
        <f>_xlfn.XLOOKUP(SupplierQuality[[#This Row],[Defect Type ID]],Table5[ID],Table5[Defect Type],"Not found",0)</f>
        <v>Impact</v>
      </c>
      <c r="K979">
        <v>218</v>
      </c>
      <c r="L979" s="2" t="str">
        <f>_xlfn.XLOOKUP(SupplierQuality[[#This Row],[DefectID]],Table2[ID],Table2[Defect],"Not found",0)</f>
        <v>Rough Tops</v>
      </c>
      <c r="M979" s="3">
        <v>138772</v>
      </c>
      <c r="N979" s="3">
        <v>3887</v>
      </c>
      <c r="O979" s="6">
        <f>SupplierQuality[[#This Row],[Total Downtime Minutes]]/60</f>
        <v>64.783333333333331</v>
      </c>
      <c r="P979" s="4">
        <v>439</v>
      </c>
      <c r="Q979" s="4">
        <f>SupplierQuality[[#This Row],[Total Defect Qty]]*SupplierQuality[[#This Row],[Unit Price]]</f>
        <v>60920908</v>
      </c>
    </row>
    <row r="980" spans="1:17" x14ac:dyDescent="0.25">
      <c r="A980" s="1">
        <v>43239</v>
      </c>
      <c r="B980" s="5" t="str">
        <f>TEXT(SupplierQuality[[#This Row],[Date]],"mmm")</f>
        <v>May</v>
      </c>
      <c r="C980" s="5" t="str">
        <f>TEXT(SupplierQuality[[#This Row],[Date]],"yyyy")</f>
        <v>2018</v>
      </c>
      <c r="D980" s="2" t="s">
        <v>183</v>
      </c>
      <c r="E980" s="2" t="s">
        <v>32</v>
      </c>
      <c r="F980" s="2" t="s">
        <v>14</v>
      </c>
      <c r="G980">
        <v>127</v>
      </c>
      <c r="H980" s="2" t="str">
        <f>VLOOKUP(SupplierQuality[[#This Row],[MaterialID]],Table4[#All],2,0)</f>
        <v>Crates</v>
      </c>
      <c r="I980">
        <v>2</v>
      </c>
      <c r="J980" s="2" t="str">
        <f>_xlfn.XLOOKUP(SupplierQuality[[#This Row],[Defect Type ID]],Table5[ID],Table5[Defect Type],"Not found",0)</f>
        <v>Rejected</v>
      </c>
      <c r="K980">
        <v>246</v>
      </c>
      <c r="L980" s="2" t="str">
        <f>_xlfn.XLOOKUP(SupplierQuality[[#This Row],[DefectID]],Table2[ID],Table2[Defect],"Not found",0)</f>
        <v>Wrong Item</v>
      </c>
      <c r="M980" s="3">
        <v>827731</v>
      </c>
      <c r="N980" s="3">
        <v>1120</v>
      </c>
      <c r="O980" s="6">
        <f>SupplierQuality[[#This Row],[Total Downtime Minutes]]/60</f>
        <v>18.666666666666668</v>
      </c>
      <c r="P980" s="4">
        <v>525</v>
      </c>
      <c r="Q980" s="4">
        <f>SupplierQuality[[#This Row],[Total Defect Qty]]*SupplierQuality[[#This Row],[Unit Price]]</f>
        <v>434558775</v>
      </c>
    </row>
    <row r="981" spans="1:17" x14ac:dyDescent="0.25">
      <c r="A981" s="1">
        <v>43239</v>
      </c>
      <c r="B981" s="5" t="str">
        <f>TEXT(SupplierQuality[[#This Row],[Date]],"mmm")</f>
        <v>May</v>
      </c>
      <c r="C981" s="5" t="str">
        <f>TEXT(SupplierQuality[[#This Row],[Date]],"yyyy")</f>
        <v>2018</v>
      </c>
      <c r="D981" s="2" t="s">
        <v>175</v>
      </c>
      <c r="E981" s="2" t="s">
        <v>71</v>
      </c>
      <c r="F981" s="2" t="s">
        <v>24</v>
      </c>
      <c r="G981">
        <v>128</v>
      </c>
      <c r="H981" s="2" t="str">
        <f>VLOOKUP(SupplierQuality[[#This Row],[MaterialID]],Table4[#All],2,0)</f>
        <v>Tape</v>
      </c>
      <c r="I981">
        <v>2</v>
      </c>
      <c r="J981" s="2" t="str">
        <f>_xlfn.XLOOKUP(SupplierQuality[[#This Row],[Defect Type ID]],Table5[ID],Table5[Defect Type],"Not found",0)</f>
        <v>Rejected</v>
      </c>
      <c r="K981">
        <v>199</v>
      </c>
      <c r="L981" s="2" t="str">
        <f>_xlfn.XLOOKUP(SupplierQuality[[#This Row],[DefectID]],Table2[ID],Table2[Defect],"Not found",0)</f>
        <v>Bad Welding</v>
      </c>
      <c r="M981" s="3">
        <v>721897</v>
      </c>
      <c r="N981" s="3">
        <v>2895</v>
      </c>
      <c r="O981" s="6">
        <f>SupplierQuality[[#This Row],[Total Downtime Minutes]]/60</f>
        <v>48.25</v>
      </c>
      <c r="P981" s="4">
        <v>375</v>
      </c>
      <c r="Q981" s="4">
        <f>SupplierQuality[[#This Row],[Total Defect Qty]]*SupplierQuality[[#This Row],[Unit Price]]</f>
        <v>270711375</v>
      </c>
    </row>
    <row r="982" spans="1:17" x14ac:dyDescent="0.25">
      <c r="A982" s="1">
        <v>43239</v>
      </c>
      <c r="B982" s="5" t="str">
        <f>TEXT(SupplierQuality[[#This Row],[Date]],"mmm")</f>
        <v>May</v>
      </c>
      <c r="C982" s="5" t="str">
        <f>TEXT(SupplierQuality[[#This Row],[Date]],"yyyy")</f>
        <v>2018</v>
      </c>
      <c r="D982" s="2" t="s">
        <v>346</v>
      </c>
      <c r="E982" s="2" t="s">
        <v>98</v>
      </c>
      <c r="F982" s="2" t="s">
        <v>14</v>
      </c>
      <c r="G982">
        <v>130</v>
      </c>
      <c r="H982" s="2" t="str">
        <f>VLOOKUP(SupplierQuality[[#This Row],[MaterialID]],Table4[#All],2,0)</f>
        <v>Packaging</v>
      </c>
      <c r="I982">
        <v>2</v>
      </c>
      <c r="J982" s="2" t="str">
        <f>_xlfn.XLOOKUP(SupplierQuality[[#This Row],[Defect Type ID]],Table5[ID],Table5[Defect Type],"Not found",0)</f>
        <v>Rejected</v>
      </c>
      <c r="K982">
        <v>227</v>
      </c>
      <c r="L982" s="2" t="str">
        <f>_xlfn.XLOOKUP(SupplierQuality[[#This Row],[DefectID]],Table2[ID],Table2[Defect],"Not found",0)</f>
        <v>Not Balanced</v>
      </c>
      <c r="M982" s="3">
        <v>718349</v>
      </c>
      <c r="N982" s="3">
        <v>4718</v>
      </c>
      <c r="O982" s="6">
        <f>SupplierQuality[[#This Row],[Total Downtime Minutes]]/60</f>
        <v>78.63333333333334</v>
      </c>
      <c r="P982" s="4">
        <v>614</v>
      </c>
      <c r="Q982" s="4">
        <f>SupplierQuality[[#This Row],[Total Defect Qty]]*SupplierQuality[[#This Row],[Unit Price]]</f>
        <v>441066286</v>
      </c>
    </row>
    <row r="983" spans="1:17" x14ac:dyDescent="0.25">
      <c r="A983" s="1">
        <v>43239</v>
      </c>
      <c r="B983" s="5" t="str">
        <f>TEXT(SupplierQuality[[#This Row],[Date]],"mmm")</f>
        <v>May</v>
      </c>
      <c r="C983" s="5" t="str">
        <f>TEXT(SupplierQuality[[#This Row],[Date]],"yyyy")</f>
        <v>2018</v>
      </c>
      <c r="D983" s="2" t="s">
        <v>66</v>
      </c>
      <c r="E983" s="2" t="s">
        <v>74</v>
      </c>
      <c r="F983" s="2" t="s">
        <v>17</v>
      </c>
      <c r="G983">
        <v>117</v>
      </c>
      <c r="H983" s="2" t="str">
        <f>VLOOKUP(SupplierQuality[[#This Row],[MaterialID]],Table4[#All],2,0)</f>
        <v>Labels</v>
      </c>
      <c r="I983">
        <v>1</v>
      </c>
      <c r="J983" s="2" t="str">
        <f>_xlfn.XLOOKUP(SupplierQuality[[#This Row],[Defect Type ID]],Table5[ID],Table5[Defect Type],"Not found",0)</f>
        <v>No Impact</v>
      </c>
      <c r="K983">
        <v>42</v>
      </c>
      <c r="L983" s="2" t="str">
        <f>_xlfn.XLOOKUP(SupplierQuality[[#This Row],[DefectID]],Table2[ID],Table2[Defect],"Not found",0)</f>
        <v>No Screws</v>
      </c>
      <c r="M983" s="3">
        <v>583611</v>
      </c>
      <c r="N983" s="3">
        <v>4603</v>
      </c>
      <c r="O983" s="6">
        <f>SupplierQuality[[#This Row],[Total Downtime Minutes]]/60</f>
        <v>76.716666666666669</v>
      </c>
      <c r="P983" s="4">
        <v>606</v>
      </c>
      <c r="Q983" s="4">
        <f>SupplierQuality[[#This Row],[Total Defect Qty]]*SupplierQuality[[#This Row],[Unit Price]]</f>
        <v>353668266</v>
      </c>
    </row>
    <row r="984" spans="1:17" x14ac:dyDescent="0.25">
      <c r="A984" s="1">
        <v>43239</v>
      </c>
      <c r="B984" s="5" t="str">
        <f>TEXT(SupplierQuality[[#This Row],[Date]],"mmm")</f>
        <v>May</v>
      </c>
      <c r="C984" s="5" t="str">
        <f>TEXT(SupplierQuality[[#This Row],[Date]],"yyyy")</f>
        <v>2018</v>
      </c>
      <c r="D984" s="2" t="s">
        <v>288</v>
      </c>
      <c r="E984" s="2" t="s">
        <v>67</v>
      </c>
      <c r="F984" s="2" t="s">
        <v>14</v>
      </c>
      <c r="G984">
        <v>131</v>
      </c>
      <c r="H984" s="2" t="str">
        <f>VLOOKUP(SupplierQuality[[#This Row],[MaterialID]],Table4[#All],2,0)</f>
        <v>Valves</v>
      </c>
      <c r="I984">
        <v>2</v>
      </c>
      <c r="J984" s="2" t="str">
        <f>_xlfn.XLOOKUP(SupplierQuality[[#This Row],[Defect Type ID]],Table5[ID],Table5[Defect Type],"Not found",0)</f>
        <v>Rejected</v>
      </c>
      <c r="K984">
        <v>108</v>
      </c>
      <c r="L984" s="2" t="str">
        <f>_xlfn.XLOOKUP(SupplierQuality[[#This Row],[DefectID]],Table2[ID],Table2[Defect],"Not found",0)</f>
        <v>Wrong Tails</v>
      </c>
      <c r="M984" s="3">
        <v>548636</v>
      </c>
      <c r="N984" s="3">
        <v>316</v>
      </c>
      <c r="O984" s="6">
        <f>SupplierQuality[[#This Row],[Total Downtime Minutes]]/60</f>
        <v>5.2666666666666666</v>
      </c>
      <c r="P984" s="4">
        <v>492</v>
      </c>
      <c r="Q984" s="4">
        <f>SupplierQuality[[#This Row],[Total Defect Qty]]*SupplierQuality[[#This Row],[Unit Price]]</f>
        <v>269928912</v>
      </c>
    </row>
    <row r="985" spans="1:17" x14ac:dyDescent="0.25">
      <c r="A985" s="1">
        <v>43239</v>
      </c>
      <c r="B985" s="5" t="str">
        <f>TEXT(SupplierQuality[[#This Row],[Date]],"mmm")</f>
        <v>May</v>
      </c>
      <c r="C985" s="5" t="str">
        <f>TEXT(SupplierQuality[[#This Row],[Date]],"yyyy")</f>
        <v>2018</v>
      </c>
      <c r="D985" s="2" t="s">
        <v>144</v>
      </c>
      <c r="E985" s="2" t="s">
        <v>32</v>
      </c>
      <c r="F985" s="2" t="s">
        <v>17</v>
      </c>
      <c r="G985">
        <v>119</v>
      </c>
      <c r="H985" s="2" t="str">
        <f>VLOOKUP(SupplierQuality[[#This Row],[MaterialID]],Table4[#All],2,0)</f>
        <v>Batteries</v>
      </c>
      <c r="I985">
        <v>2</v>
      </c>
      <c r="J985" s="2" t="str">
        <f>_xlfn.XLOOKUP(SupplierQuality[[#This Row],[Defect Type ID]],Table5[ID],Table5[Defect Type],"Not found",0)</f>
        <v>Rejected</v>
      </c>
      <c r="K985">
        <v>50</v>
      </c>
      <c r="L985" s="2" t="str">
        <f>_xlfn.XLOOKUP(SupplierQuality[[#This Row],[DefectID]],Table2[ID],Table2[Defect],"Not found",0)</f>
        <v>Out of Support</v>
      </c>
      <c r="M985" s="3">
        <v>312132</v>
      </c>
      <c r="N985" s="3">
        <v>1016</v>
      </c>
      <c r="O985" s="6">
        <f>SupplierQuality[[#This Row],[Total Downtime Minutes]]/60</f>
        <v>16.933333333333334</v>
      </c>
      <c r="P985" s="4">
        <v>487</v>
      </c>
      <c r="Q985" s="4">
        <f>SupplierQuality[[#This Row],[Total Defect Qty]]*SupplierQuality[[#This Row],[Unit Price]]</f>
        <v>152008284</v>
      </c>
    </row>
    <row r="986" spans="1:17" x14ac:dyDescent="0.25">
      <c r="A986" s="1">
        <v>43239</v>
      </c>
      <c r="B986" s="5" t="str">
        <f>TEXT(SupplierQuality[[#This Row],[Date]],"mmm")</f>
        <v>May</v>
      </c>
      <c r="C986" s="5" t="str">
        <f>TEXT(SupplierQuality[[#This Row],[Date]],"yyyy")</f>
        <v>2018</v>
      </c>
      <c r="D986" s="2" t="s">
        <v>53</v>
      </c>
      <c r="E986" s="2" t="s">
        <v>21</v>
      </c>
      <c r="F986" s="2" t="s">
        <v>17</v>
      </c>
      <c r="G986">
        <v>133</v>
      </c>
      <c r="H986" s="2" t="str">
        <f>VLOOKUP(SupplierQuality[[#This Row],[MaterialID]],Table4[#All],2,0)</f>
        <v>Wires</v>
      </c>
      <c r="I986">
        <v>1</v>
      </c>
      <c r="J986" s="2" t="str">
        <f>_xlfn.XLOOKUP(SupplierQuality[[#This Row],[Defect Type ID]],Table5[ID],Table5[Defect Type],"Not found",0)</f>
        <v>No Impact</v>
      </c>
      <c r="K986">
        <v>188</v>
      </c>
      <c r="L986" s="2" t="str">
        <f>_xlfn.XLOOKUP(SupplierQuality[[#This Row],[DefectID]],Table2[ID],Table2[Defect],"Not found",0)</f>
        <v>Wrong Flaps</v>
      </c>
      <c r="M986" s="3">
        <v>290555</v>
      </c>
      <c r="N986" s="3">
        <v>2823</v>
      </c>
      <c r="O986" s="6">
        <f>SupplierQuality[[#This Row],[Total Downtime Minutes]]/60</f>
        <v>47.05</v>
      </c>
      <c r="P986" s="4">
        <v>540</v>
      </c>
      <c r="Q986" s="4">
        <f>SupplierQuality[[#This Row],[Total Defect Qty]]*SupplierQuality[[#This Row],[Unit Price]]</f>
        <v>156899700</v>
      </c>
    </row>
    <row r="987" spans="1:17" x14ac:dyDescent="0.25">
      <c r="A987" s="1">
        <v>43239</v>
      </c>
      <c r="B987" s="5" t="str">
        <f>TEXT(SupplierQuality[[#This Row],[Date]],"mmm")</f>
        <v>May</v>
      </c>
      <c r="C987" s="5" t="str">
        <f>TEXT(SupplierQuality[[#This Row],[Date]],"yyyy")</f>
        <v>2018</v>
      </c>
      <c r="D987" s="2" t="s">
        <v>184</v>
      </c>
      <c r="E987" s="2" t="s">
        <v>32</v>
      </c>
      <c r="F987" s="2" t="s">
        <v>24</v>
      </c>
      <c r="G987">
        <v>116</v>
      </c>
      <c r="H987" s="2" t="str">
        <f>VLOOKUP(SupplierQuality[[#This Row],[MaterialID]],Table4[#All],2,0)</f>
        <v>Molds</v>
      </c>
      <c r="I987">
        <v>1</v>
      </c>
      <c r="J987" s="2" t="str">
        <f>_xlfn.XLOOKUP(SupplierQuality[[#This Row],[Defect Type ID]],Table5[ID],Table5[Defect Type],"Not found",0)</f>
        <v>No Impact</v>
      </c>
      <c r="K987">
        <v>227</v>
      </c>
      <c r="L987" s="2" t="str">
        <f>_xlfn.XLOOKUP(SupplierQuality[[#This Row],[DefectID]],Table2[ID],Table2[Defect],"Not found",0)</f>
        <v>Not Balanced</v>
      </c>
      <c r="M987" s="3">
        <v>236193</v>
      </c>
      <c r="N987" s="3">
        <v>4692</v>
      </c>
      <c r="O987" s="6">
        <f>SupplierQuality[[#This Row],[Total Downtime Minutes]]/60</f>
        <v>78.2</v>
      </c>
      <c r="P987" s="4">
        <v>319</v>
      </c>
      <c r="Q987" s="4">
        <f>SupplierQuality[[#This Row],[Total Defect Qty]]*SupplierQuality[[#This Row],[Unit Price]]</f>
        <v>75345567</v>
      </c>
    </row>
    <row r="988" spans="1:17" x14ac:dyDescent="0.25">
      <c r="A988" s="1">
        <v>43240</v>
      </c>
      <c r="B988" s="5" t="str">
        <f>TEXT(SupplierQuality[[#This Row],[Date]],"mmm")</f>
        <v>May</v>
      </c>
      <c r="C988" s="5" t="str">
        <f>TEXT(SupplierQuality[[#This Row],[Date]],"yyyy")</f>
        <v>2018</v>
      </c>
      <c r="D988" s="2" t="s">
        <v>263</v>
      </c>
      <c r="E988" s="2" t="s">
        <v>60</v>
      </c>
      <c r="F988" s="2" t="s">
        <v>24</v>
      </c>
      <c r="G988">
        <v>131</v>
      </c>
      <c r="H988" s="2" t="str">
        <f>VLOOKUP(SupplierQuality[[#This Row],[MaterialID]],Table4[#All],2,0)</f>
        <v>Valves</v>
      </c>
      <c r="I988">
        <v>1</v>
      </c>
      <c r="J988" s="2" t="str">
        <f>_xlfn.XLOOKUP(SupplierQuality[[#This Row],[Defect Type ID]],Table5[ID],Table5[Defect Type],"Not found",0)</f>
        <v>No Impact</v>
      </c>
      <c r="K988">
        <v>24</v>
      </c>
      <c r="L988" s="2" t="str">
        <f>_xlfn.XLOOKUP(SupplierQuality[[#This Row],[DefectID]],Table2[ID],Table2[Defect],"Not found",0)</f>
        <v>Not Cleaned</v>
      </c>
      <c r="M988" s="3">
        <v>913787</v>
      </c>
      <c r="N988" s="3">
        <v>3921</v>
      </c>
      <c r="O988" s="6">
        <f>SupplierQuality[[#This Row],[Total Downtime Minutes]]/60</f>
        <v>65.349999999999994</v>
      </c>
      <c r="P988" s="4">
        <v>464</v>
      </c>
      <c r="Q988" s="4">
        <f>SupplierQuality[[#This Row],[Total Defect Qty]]*SupplierQuality[[#This Row],[Unit Price]]</f>
        <v>423997168</v>
      </c>
    </row>
    <row r="989" spans="1:17" x14ac:dyDescent="0.25">
      <c r="A989" s="1">
        <v>43240</v>
      </c>
      <c r="B989" s="5" t="str">
        <f>TEXT(SupplierQuality[[#This Row],[Date]],"mmm")</f>
        <v>May</v>
      </c>
      <c r="C989" s="5" t="str">
        <f>TEXT(SupplierQuality[[#This Row],[Date]],"yyyy")</f>
        <v>2018</v>
      </c>
      <c r="D989" s="2" t="s">
        <v>357</v>
      </c>
      <c r="E989" s="2" t="s">
        <v>64</v>
      </c>
      <c r="F989" s="2" t="s">
        <v>24</v>
      </c>
      <c r="G989">
        <v>119</v>
      </c>
      <c r="H989" s="2" t="str">
        <f>VLOOKUP(SupplierQuality[[#This Row],[MaterialID]],Table4[#All],2,0)</f>
        <v>Batteries</v>
      </c>
      <c r="I989">
        <v>3</v>
      </c>
      <c r="J989" s="2" t="str">
        <f>_xlfn.XLOOKUP(SupplierQuality[[#This Row],[Defect Type ID]],Table5[ID],Table5[Defect Type],"Not found",0)</f>
        <v>Impact</v>
      </c>
      <c r="K989">
        <v>76</v>
      </c>
      <c r="L989" s="2" t="str">
        <f>_xlfn.XLOOKUP(SupplierQuality[[#This Row],[DefectID]],Table2[ID],Table2[Defect],"Not found",0)</f>
        <v>Errors in Packaging</v>
      </c>
      <c r="M989" s="3">
        <v>681598</v>
      </c>
      <c r="N989" s="3">
        <v>3733</v>
      </c>
      <c r="O989" s="6">
        <f>SupplierQuality[[#This Row],[Total Downtime Minutes]]/60</f>
        <v>62.216666666666669</v>
      </c>
      <c r="P989" s="4">
        <v>446</v>
      </c>
      <c r="Q989" s="4">
        <f>SupplierQuality[[#This Row],[Total Defect Qty]]*SupplierQuality[[#This Row],[Unit Price]]</f>
        <v>303992708</v>
      </c>
    </row>
    <row r="990" spans="1:17" x14ac:dyDescent="0.25">
      <c r="A990" s="1">
        <v>43240</v>
      </c>
      <c r="B990" s="5" t="str">
        <f>TEXT(SupplierQuality[[#This Row],[Date]],"mmm")</f>
        <v>May</v>
      </c>
      <c r="C990" s="5" t="str">
        <f>TEXT(SupplierQuality[[#This Row],[Date]],"yyyy")</f>
        <v>2018</v>
      </c>
      <c r="D990" s="2" t="s">
        <v>262</v>
      </c>
      <c r="E990" s="2" t="s">
        <v>58</v>
      </c>
      <c r="F990" s="2" t="s">
        <v>14</v>
      </c>
      <c r="G990">
        <v>133</v>
      </c>
      <c r="H990" s="2" t="str">
        <f>VLOOKUP(SupplierQuality[[#This Row],[MaterialID]],Table4[#All],2,0)</f>
        <v>Wires</v>
      </c>
      <c r="I990">
        <v>2</v>
      </c>
      <c r="J990" s="2" t="str">
        <f>_xlfn.XLOOKUP(SupplierQuality[[#This Row],[Defect Type ID]],Table5[ID],Table5[Defect Type],"Not found",0)</f>
        <v>Rejected</v>
      </c>
      <c r="K990">
        <v>112</v>
      </c>
      <c r="L990" s="2" t="str">
        <f>_xlfn.XLOOKUP(SupplierQuality[[#This Row],[DefectID]],Table2[ID],Table2[Defect],"Not found",0)</f>
        <v>Gaps</v>
      </c>
      <c r="M990" s="3">
        <v>502156</v>
      </c>
      <c r="N990" s="3">
        <v>1984</v>
      </c>
      <c r="O990" s="6">
        <f>SupplierQuality[[#This Row],[Total Downtime Minutes]]/60</f>
        <v>33.06666666666667</v>
      </c>
      <c r="P990" s="4">
        <v>618</v>
      </c>
      <c r="Q990" s="4">
        <f>SupplierQuality[[#This Row],[Total Defect Qty]]*SupplierQuality[[#This Row],[Unit Price]]</f>
        <v>310332408</v>
      </c>
    </row>
    <row r="991" spans="1:17" x14ac:dyDescent="0.25">
      <c r="A991" s="1">
        <v>43240</v>
      </c>
      <c r="B991" s="5" t="str">
        <f>TEXT(SupplierQuality[[#This Row],[Date]],"mmm")</f>
        <v>May</v>
      </c>
      <c r="C991" s="5" t="str">
        <f>TEXT(SupplierQuality[[#This Row],[Date]],"yyyy")</f>
        <v>2018</v>
      </c>
      <c r="D991" s="2" t="s">
        <v>139</v>
      </c>
      <c r="E991" s="2" t="s">
        <v>11</v>
      </c>
      <c r="F991" s="2" t="s">
        <v>17</v>
      </c>
      <c r="G991">
        <v>133</v>
      </c>
      <c r="H991" s="2" t="str">
        <f>VLOOKUP(SupplierQuality[[#This Row],[MaterialID]],Table4[#All],2,0)</f>
        <v>Wires</v>
      </c>
      <c r="I991">
        <v>3</v>
      </c>
      <c r="J991" s="2" t="str">
        <f>_xlfn.XLOOKUP(SupplierQuality[[#This Row],[Defect Type ID]],Table5[ID],Table5[Defect Type],"Not found",0)</f>
        <v>Impact</v>
      </c>
      <c r="K991">
        <v>68</v>
      </c>
      <c r="L991" s="2" t="str">
        <f>_xlfn.XLOOKUP(SupplierQuality[[#This Row],[DefectID]],Table2[ID],Table2[Defect],"Not found",0)</f>
        <v>Bad Parameters</v>
      </c>
      <c r="M991" s="3">
        <v>311887</v>
      </c>
      <c r="N991" s="3">
        <v>3403</v>
      </c>
      <c r="O991" s="6">
        <f>SupplierQuality[[#This Row],[Total Downtime Minutes]]/60</f>
        <v>56.716666666666669</v>
      </c>
      <c r="P991" s="4">
        <v>440</v>
      </c>
      <c r="Q991" s="4">
        <f>SupplierQuality[[#This Row],[Total Defect Qty]]*SupplierQuality[[#This Row],[Unit Price]]</f>
        <v>137230280</v>
      </c>
    </row>
    <row r="992" spans="1:17" x14ac:dyDescent="0.25">
      <c r="A992" s="1">
        <v>43241</v>
      </c>
      <c r="B992" s="5" t="str">
        <f>TEXT(SupplierQuality[[#This Row],[Date]],"mmm")</f>
        <v>May</v>
      </c>
      <c r="C992" s="5" t="str">
        <f>TEXT(SupplierQuality[[#This Row],[Date]],"yyyy")</f>
        <v>2018</v>
      </c>
      <c r="D992" s="2" t="s">
        <v>346</v>
      </c>
      <c r="E992" s="2" t="s">
        <v>36</v>
      </c>
      <c r="F992" s="2" t="s">
        <v>17</v>
      </c>
      <c r="G992">
        <v>124</v>
      </c>
      <c r="H992" s="2" t="str">
        <f>VLOOKUP(SupplierQuality[[#This Row],[MaterialID]],Table4[#All],2,0)</f>
        <v>Drives</v>
      </c>
      <c r="I992">
        <v>1</v>
      </c>
      <c r="J992" s="2" t="str">
        <f>_xlfn.XLOOKUP(SupplierQuality[[#This Row],[Defect Type ID]],Table5[ID],Table5[Defect Type],"Not found",0)</f>
        <v>No Impact</v>
      </c>
      <c r="K992">
        <v>133</v>
      </c>
      <c r="L992" s="2" t="str">
        <f>_xlfn.XLOOKUP(SupplierQuality[[#This Row],[DefectID]],Table2[ID],Table2[Defect],"Not found",0)</f>
        <v>Skewed Cartons</v>
      </c>
      <c r="M992" s="3">
        <v>666817</v>
      </c>
      <c r="N992" s="3">
        <v>366</v>
      </c>
      <c r="O992" s="6">
        <f>SupplierQuality[[#This Row],[Total Downtime Minutes]]/60</f>
        <v>6.1</v>
      </c>
      <c r="P992" s="4">
        <v>380</v>
      </c>
      <c r="Q992" s="4">
        <f>SupplierQuality[[#This Row],[Total Defect Qty]]*SupplierQuality[[#This Row],[Unit Price]]</f>
        <v>253390460</v>
      </c>
    </row>
    <row r="993" spans="1:17" x14ac:dyDescent="0.25">
      <c r="A993" s="1">
        <v>43241</v>
      </c>
      <c r="B993" s="5" t="str">
        <f>TEXT(SupplierQuality[[#This Row],[Date]],"mmm")</f>
        <v>May</v>
      </c>
      <c r="C993" s="5" t="str">
        <f>TEXT(SupplierQuality[[#This Row],[Date]],"yyyy")</f>
        <v>2018</v>
      </c>
      <c r="D993" s="2" t="s">
        <v>144</v>
      </c>
      <c r="E993" s="2" t="s">
        <v>16</v>
      </c>
      <c r="F993" s="2" t="s">
        <v>17</v>
      </c>
      <c r="G993">
        <v>125</v>
      </c>
      <c r="H993" s="2" t="str">
        <f>VLOOKUP(SupplierQuality[[#This Row],[MaterialID]],Table4[#All],2,0)</f>
        <v>Hardware</v>
      </c>
      <c r="I993">
        <v>2</v>
      </c>
      <c r="J993" s="2" t="str">
        <f>_xlfn.XLOOKUP(SupplierQuality[[#This Row],[Defect Type ID]],Table5[ID],Table5[Defect Type],"Not found",0)</f>
        <v>Rejected</v>
      </c>
      <c r="K993">
        <v>234</v>
      </c>
      <c r="L993" s="2" t="str">
        <f>_xlfn.XLOOKUP(SupplierQuality[[#This Row],[DefectID]],Table2[ID],Table2[Defect],"Not found",0)</f>
        <v>Packaging Issues</v>
      </c>
      <c r="M993" s="3">
        <v>159288</v>
      </c>
      <c r="N993" s="3">
        <v>2657</v>
      </c>
      <c r="O993" s="6">
        <f>SupplierQuality[[#This Row],[Total Downtime Minutes]]/60</f>
        <v>44.283333333333331</v>
      </c>
      <c r="P993" s="4">
        <v>603</v>
      </c>
      <c r="Q993" s="4">
        <f>SupplierQuality[[#This Row],[Total Defect Qty]]*SupplierQuality[[#This Row],[Unit Price]]</f>
        <v>96050664</v>
      </c>
    </row>
    <row r="994" spans="1:17" x14ac:dyDescent="0.25">
      <c r="A994" s="1">
        <v>43242</v>
      </c>
      <c r="B994" s="5" t="str">
        <f>TEXT(SupplierQuality[[#This Row],[Date]],"mmm")</f>
        <v>May</v>
      </c>
      <c r="C994" s="5" t="str">
        <f>TEXT(SupplierQuality[[#This Row],[Date]],"yyyy")</f>
        <v>2018</v>
      </c>
      <c r="D994" s="2" t="s">
        <v>322</v>
      </c>
      <c r="E994" s="2" t="s">
        <v>27</v>
      </c>
      <c r="F994" s="2" t="s">
        <v>75</v>
      </c>
      <c r="G994">
        <v>116</v>
      </c>
      <c r="H994" s="2" t="str">
        <f>VLOOKUP(SupplierQuality[[#This Row],[MaterialID]],Table4[#All],2,0)</f>
        <v>Molds</v>
      </c>
      <c r="I994">
        <v>3</v>
      </c>
      <c r="J994" s="2" t="str">
        <f>_xlfn.XLOOKUP(SupplierQuality[[#This Row],[Defect Type ID]],Table5[ID],Table5[Defect Type],"Not found",0)</f>
        <v>Impact</v>
      </c>
      <c r="K994">
        <v>259</v>
      </c>
      <c r="L994" s="2" t="str">
        <f>_xlfn.XLOOKUP(SupplierQuality[[#This Row],[DefectID]],Table2[ID],Table2[Defect],"Not found",0)</f>
        <v>Coating</v>
      </c>
      <c r="M994" s="3">
        <v>990493</v>
      </c>
      <c r="N994" s="3">
        <v>4344</v>
      </c>
      <c r="O994" s="6">
        <f>SupplierQuality[[#This Row],[Total Downtime Minutes]]/60</f>
        <v>72.400000000000006</v>
      </c>
      <c r="P994" s="4">
        <v>515</v>
      </c>
      <c r="Q994" s="4">
        <f>SupplierQuality[[#This Row],[Total Defect Qty]]*SupplierQuality[[#This Row],[Unit Price]]</f>
        <v>510103895</v>
      </c>
    </row>
    <row r="995" spans="1:17" x14ac:dyDescent="0.25">
      <c r="A995" s="1">
        <v>43242</v>
      </c>
      <c r="B995" s="5" t="str">
        <f>TEXT(SupplierQuality[[#This Row],[Date]],"mmm")</f>
        <v>May</v>
      </c>
      <c r="C995" s="5" t="str">
        <f>TEXT(SupplierQuality[[#This Row],[Date]],"yyyy")</f>
        <v>2018</v>
      </c>
      <c r="D995" s="2" t="s">
        <v>251</v>
      </c>
      <c r="E995" s="2" t="s">
        <v>62</v>
      </c>
      <c r="F995" s="2" t="s">
        <v>75</v>
      </c>
      <c r="G995">
        <v>131</v>
      </c>
      <c r="H995" s="2" t="str">
        <f>VLOOKUP(SupplierQuality[[#This Row],[MaterialID]],Table4[#All],2,0)</f>
        <v>Valves</v>
      </c>
      <c r="I995">
        <v>2</v>
      </c>
      <c r="J995" s="2" t="str">
        <f>_xlfn.XLOOKUP(SupplierQuality[[#This Row],[Defect Type ID]],Table5[ID],Table5[Defect Type],"Not found",0)</f>
        <v>Rejected</v>
      </c>
      <c r="K995">
        <v>268</v>
      </c>
      <c r="L995" s="2" t="str">
        <f>_xlfn.XLOOKUP(SupplierQuality[[#This Row],[DefectID]],Table2[ID],Table2[Defect],"Not found",0)</f>
        <v>Sides Bad</v>
      </c>
      <c r="M995" s="3">
        <v>980798</v>
      </c>
      <c r="N995" s="3">
        <v>3091</v>
      </c>
      <c r="O995" s="6">
        <f>SupplierQuality[[#This Row],[Total Downtime Minutes]]/60</f>
        <v>51.516666666666666</v>
      </c>
      <c r="P995" s="4">
        <v>389</v>
      </c>
      <c r="Q995" s="4">
        <f>SupplierQuality[[#This Row],[Total Defect Qty]]*SupplierQuality[[#This Row],[Unit Price]]</f>
        <v>381530422</v>
      </c>
    </row>
    <row r="996" spans="1:17" x14ac:dyDescent="0.25">
      <c r="A996" s="1">
        <v>43242</v>
      </c>
      <c r="B996" s="5" t="str">
        <f>TEXT(SupplierQuality[[#This Row],[Date]],"mmm")</f>
        <v>May</v>
      </c>
      <c r="C996" s="5" t="str">
        <f>TEXT(SupplierQuality[[#This Row],[Date]],"yyyy")</f>
        <v>2018</v>
      </c>
      <c r="D996" s="2" t="s">
        <v>111</v>
      </c>
      <c r="E996" s="2" t="s">
        <v>84</v>
      </c>
      <c r="F996" s="2" t="s">
        <v>24</v>
      </c>
      <c r="G996">
        <v>114</v>
      </c>
      <c r="H996" s="2" t="str">
        <f>VLOOKUP(SupplierQuality[[#This Row],[MaterialID]],Table4[#All],2,0)</f>
        <v>Carton</v>
      </c>
      <c r="I996">
        <v>1</v>
      </c>
      <c r="J996" s="2" t="str">
        <f>_xlfn.XLOOKUP(SupplierQuality[[#This Row],[Defect Type ID]],Table5[ID],Table5[Defect Type],"Not found",0)</f>
        <v>No Impact</v>
      </c>
      <c r="K996">
        <v>211</v>
      </c>
      <c r="L996" s="2" t="str">
        <f>_xlfn.XLOOKUP(SupplierQuality[[#This Row],[DefectID]],Table2[ID],Table2[Defect],"Not found",0)</f>
        <v>Poor Seam</v>
      </c>
      <c r="M996" s="3">
        <v>972488</v>
      </c>
      <c r="N996" s="3">
        <v>1404</v>
      </c>
      <c r="O996" s="6">
        <f>SupplierQuality[[#This Row],[Total Downtime Minutes]]/60</f>
        <v>23.4</v>
      </c>
      <c r="P996" s="4">
        <v>470</v>
      </c>
      <c r="Q996" s="4">
        <f>SupplierQuality[[#This Row],[Total Defect Qty]]*SupplierQuality[[#This Row],[Unit Price]]</f>
        <v>457069360</v>
      </c>
    </row>
    <row r="997" spans="1:17" x14ac:dyDescent="0.25">
      <c r="A997" s="1">
        <v>43242</v>
      </c>
      <c r="B997" s="5" t="str">
        <f>TEXT(SupplierQuality[[#This Row],[Date]],"mmm")</f>
        <v>May</v>
      </c>
      <c r="C997" s="5" t="str">
        <f>TEXT(SupplierQuality[[#This Row],[Date]],"yyyy")</f>
        <v>2018</v>
      </c>
      <c r="D997" s="2" t="s">
        <v>133</v>
      </c>
      <c r="E997" s="2" t="s">
        <v>84</v>
      </c>
      <c r="F997" s="2" t="s">
        <v>24</v>
      </c>
      <c r="G997">
        <v>115</v>
      </c>
      <c r="H997" s="2" t="str">
        <f>VLOOKUP(SupplierQuality[[#This Row],[MaterialID]],Table4[#All],2,0)</f>
        <v>Controllers</v>
      </c>
      <c r="I997">
        <v>2</v>
      </c>
      <c r="J997" s="2" t="str">
        <f>_xlfn.XLOOKUP(SupplierQuality[[#This Row],[Defect Type ID]],Table5[ID],Table5[Defect Type],"Not found",0)</f>
        <v>Rejected</v>
      </c>
      <c r="K997">
        <v>250</v>
      </c>
      <c r="L997" s="2" t="str">
        <f>_xlfn.XLOOKUP(SupplierQuality[[#This Row],[DefectID]],Table2[ID],Table2[Defect],"Not found",0)</f>
        <v>Tampered</v>
      </c>
      <c r="M997" s="3">
        <v>484464</v>
      </c>
      <c r="N997" s="3">
        <v>1554</v>
      </c>
      <c r="O997" s="6">
        <f>SupplierQuality[[#This Row],[Total Downtime Minutes]]/60</f>
        <v>25.9</v>
      </c>
      <c r="P997" s="4">
        <v>693</v>
      </c>
      <c r="Q997" s="4">
        <f>SupplierQuality[[#This Row],[Total Defect Qty]]*SupplierQuality[[#This Row],[Unit Price]]</f>
        <v>335733552</v>
      </c>
    </row>
    <row r="998" spans="1:17" x14ac:dyDescent="0.25">
      <c r="A998" s="1">
        <v>43242</v>
      </c>
      <c r="B998" s="5" t="str">
        <f>TEXT(SupplierQuality[[#This Row],[Date]],"mmm")</f>
        <v>May</v>
      </c>
      <c r="C998" s="5" t="str">
        <f>TEXT(SupplierQuality[[#This Row],[Date]],"yyyy")</f>
        <v>2018</v>
      </c>
      <c r="D998" s="2" t="s">
        <v>342</v>
      </c>
      <c r="E998" s="2" t="s">
        <v>21</v>
      </c>
      <c r="F998" s="2" t="s">
        <v>75</v>
      </c>
      <c r="G998">
        <v>129</v>
      </c>
      <c r="H998" s="2" t="str">
        <f>VLOOKUP(SupplierQuality[[#This Row],[MaterialID]],Table4[#All],2,0)</f>
        <v>Mechanicals</v>
      </c>
      <c r="I998">
        <v>1</v>
      </c>
      <c r="J998" s="2" t="str">
        <f>_xlfn.XLOOKUP(SupplierQuality[[#This Row],[Defect Type ID]],Table5[ID],Table5[Defect Type],"Not found",0)</f>
        <v>No Impact</v>
      </c>
      <c r="K998">
        <v>16</v>
      </c>
      <c r="L998" s="2" t="str">
        <f>_xlfn.XLOOKUP(SupplierQuality[[#This Row],[DefectID]],Table2[ID],Table2[Defect],"Not found",0)</f>
        <v>Print defects</v>
      </c>
      <c r="M998" s="3">
        <v>306820</v>
      </c>
      <c r="N998" s="3">
        <v>2120</v>
      </c>
      <c r="O998" s="6">
        <f>SupplierQuality[[#This Row],[Total Downtime Minutes]]/60</f>
        <v>35.333333333333336</v>
      </c>
      <c r="P998" s="4">
        <v>526</v>
      </c>
      <c r="Q998" s="4">
        <f>SupplierQuality[[#This Row],[Total Defect Qty]]*SupplierQuality[[#This Row],[Unit Price]]</f>
        <v>161387320</v>
      </c>
    </row>
    <row r="999" spans="1:17" x14ac:dyDescent="0.25">
      <c r="A999" s="1">
        <v>43242</v>
      </c>
      <c r="B999" s="5" t="str">
        <f>TEXT(SupplierQuality[[#This Row],[Date]],"mmm")</f>
        <v>May</v>
      </c>
      <c r="C999" s="5" t="str">
        <f>TEXT(SupplierQuality[[#This Row],[Date]],"yyyy")</f>
        <v>2018</v>
      </c>
      <c r="D999" s="2" t="s">
        <v>43</v>
      </c>
      <c r="E999" s="2" t="s">
        <v>64</v>
      </c>
      <c r="F999" s="2" t="s">
        <v>24</v>
      </c>
      <c r="G999">
        <v>118</v>
      </c>
      <c r="H999" s="2" t="str">
        <f>VLOOKUP(SupplierQuality[[#This Row],[MaterialID]],Table4[#All],2,0)</f>
        <v>Corrugate</v>
      </c>
      <c r="I999">
        <v>3</v>
      </c>
      <c r="J999" s="2" t="str">
        <f>_xlfn.XLOOKUP(SupplierQuality[[#This Row],[Defect Type ID]],Table5[ID],Table5[Defect Type],"Not found",0)</f>
        <v>Impact</v>
      </c>
      <c r="K999">
        <v>225</v>
      </c>
      <c r="L999" s="2" t="str">
        <f>_xlfn.XLOOKUP(SupplierQuality[[#This Row],[DefectID]],Table2[ID],Table2[Defect],"Not found",0)</f>
        <v>Ejector Pin Wrong</v>
      </c>
      <c r="M999" s="3">
        <v>245038</v>
      </c>
      <c r="N999" s="3">
        <v>4239</v>
      </c>
      <c r="O999" s="6">
        <f>SupplierQuality[[#This Row],[Total Downtime Minutes]]/60</f>
        <v>70.650000000000006</v>
      </c>
      <c r="P999" s="4">
        <v>518</v>
      </c>
      <c r="Q999" s="4">
        <f>SupplierQuality[[#This Row],[Total Defect Qty]]*SupplierQuality[[#This Row],[Unit Price]]</f>
        <v>126929684</v>
      </c>
    </row>
    <row r="1000" spans="1:17" x14ac:dyDescent="0.25">
      <c r="A1000" s="1">
        <v>43244</v>
      </c>
      <c r="B1000" s="5" t="str">
        <f>TEXT(SupplierQuality[[#This Row],[Date]],"mmm")</f>
        <v>May</v>
      </c>
      <c r="C1000" s="5" t="str">
        <f>TEXT(SupplierQuality[[#This Row],[Date]],"yyyy")</f>
        <v>2018</v>
      </c>
      <c r="D1000" s="2" t="s">
        <v>115</v>
      </c>
      <c r="E1000" s="2" t="s">
        <v>67</v>
      </c>
      <c r="F1000" s="2" t="s">
        <v>17</v>
      </c>
      <c r="G1000">
        <v>118</v>
      </c>
      <c r="H1000" s="2" t="str">
        <f>VLOOKUP(SupplierQuality[[#This Row],[MaterialID]],Table4[#All],2,0)</f>
        <v>Corrugate</v>
      </c>
      <c r="I1000">
        <v>2</v>
      </c>
      <c r="J1000" s="2" t="str">
        <f>_xlfn.XLOOKUP(SupplierQuality[[#This Row],[Defect Type ID]],Table5[ID],Table5[Defect Type],"Not found",0)</f>
        <v>Rejected</v>
      </c>
      <c r="K1000">
        <v>23</v>
      </c>
      <c r="L1000" s="2" t="str">
        <f>_xlfn.XLOOKUP(SupplierQuality[[#This Row],[DefectID]],Table2[ID],Table2[Defect],"Not found",0)</f>
        <v>Split Seams</v>
      </c>
      <c r="M1000" s="3">
        <v>39419</v>
      </c>
      <c r="N1000" s="3">
        <v>4642</v>
      </c>
      <c r="O1000" s="6">
        <f>SupplierQuality[[#This Row],[Total Downtime Minutes]]/60</f>
        <v>77.36666666666666</v>
      </c>
      <c r="P1000" s="4">
        <v>628</v>
      </c>
      <c r="Q1000" s="4">
        <f>SupplierQuality[[#This Row],[Total Defect Qty]]*SupplierQuality[[#This Row],[Unit Price]]</f>
        <v>24755132</v>
      </c>
    </row>
    <row r="1001" spans="1:17" x14ac:dyDescent="0.25">
      <c r="A1001" s="1">
        <v>43245</v>
      </c>
      <c r="B1001" s="5" t="str">
        <f>TEXT(SupplierQuality[[#This Row],[Date]],"mmm")</f>
        <v>May</v>
      </c>
      <c r="C1001" s="5" t="str">
        <f>TEXT(SupplierQuality[[#This Row],[Date]],"yyyy")</f>
        <v>2018</v>
      </c>
      <c r="D1001" s="2" t="s">
        <v>207</v>
      </c>
      <c r="E1001" s="2" t="s">
        <v>21</v>
      </c>
      <c r="F1001" s="2" t="s">
        <v>24</v>
      </c>
      <c r="G1001">
        <v>123</v>
      </c>
      <c r="H1001" s="2" t="str">
        <f>VLOOKUP(SupplierQuality[[#This Row],[MaterialID]],Table4[#All],2,0)</f>
        <v>Pump</v>
      </c>
      <c r="I1001">
        <v>3</v>
      </c>
      <c r="J1001" s="2" t="str">
        <f>_xlfn.XLOOKUP(SupplierQuality[[#This Row],[Defect Type ID]],Table5[ID],Table5[Defect Type],"Not found",0)</f>
        <v>Impact</v>
      </c>
      <c r="K1001">
        <v>100</v>
      </c>
      <c r="L1001" s="2" t="str">
        <f>_xlfn.XLOOKUP(SupplierQuality[[#This Row],[DefectID]],Table2[ID],Table2[Defect],"Not found",0)</f>
        <v>Bad Cut</v>
      </c>
      <c r="M1001" s="3">
        <v>909681</v>
      </c>
      <c r="N1001" s="3">
        <v>3286</v>
      </c>
      <c r="O1001" s="6">
        <f>SupplierQuality[[#This Row],[Total Downtime Minutes]]/60</f>
        <v>54.766666666666666</v>
      </c>
      <c r="P1001" s="4">
        <v>506</v>
      </c>
      <c r="Q1001" s="4">
        <f>SupplierQuality[[#This Row],[Total Defect Qty]]*SupplierQuality[[#This Row],[Unit Price]]</f>
        <v>460298586</v>
      </c>
    </row>
    <row r="1002" spans="1:17" x14ac:dyDescent="0.25">
      <c r="A1002" s="1">
        <v>43245</v>
      </c>
      <c r="B1002" s="5" t="str">
        <f>TEXT(SupplierQuality[[#This Row],[Date]],"mmm")</f>
        <v>May</v>
      </c>
      <c r="C1002" s="5" t="str">
        <f>TEXT(SupplierQuality[[#This Row],[Date]],"yyyy")</f>
        <v>2018</v>
      </c>
      <c r="D1002" s="2" t="s">
        <v>144</v>
      </c>
      <c r="E1002" s="2" t="s">
        <v>19</v>
      </c>
      <c r="F1002" s="2" t="s">
        <v>24</v>
      </c>
      <c r="G1002">
        <v>123</v>
      </c>
      <c r="H1002" s="2" t="str">
        <f>VLOOKUP(SupplierQuality[[#This Row],[MaterialID]],Table4[#All],2,0)</f>
        <v>Pump</v>
      </c>
      <c r="I1002">
        <v>3</v>
      </c>
      <c r="J1002" s="2" t="str">
        <f>_xlfn.XLOOKUP(SupplierQuality[[#This Row],[Defect Type ID]],Table5[ID],Table5[Defect Type],"Not found",0)</f>
        <v>Impact</v>
      </c>
      <c r="K1002">
        <v>170</v>
      </c>
      <c r="L1002" s="2" t="str">
        <f>_xlfn.XLOOKUP(SupplierQuality[[#This Row],[DefectID]],Table2[ID],Table2[Defect],"Not found",0)</f>
        <v>Bad Fit</v>
      </c>
      <c r="M1002" s="3">
        <v>812814</v>
      </c>
      <c r="N1002" s="3">
        <v>609</v>
      </c>
      <c r="O1002" s="6">
        <f>SupplierQuality[[#This Row],[Total Downtime Minutes]]/60</f>
        <v>10.15</v>
      </c>
      <c r="P1002" s="4">
        <v>640</v>
      </c>
      <c r="Q1002" s="4">
        <f>SupplierQuality[[#This Row],[Total Defect Qty]]*SupplierQuality[[#This Row],[Unit Price]]</f>
        <v>520200960</v>
      </c>
    </row>
    <row r="1003" spans="1:17" x14ac:dyDescent="0.25">
      <c r="A1003" s="1">
        <v>43245</v>
      </c>
      <c r="B1003" s="5" t="str">
        <f>TEXT(SupplierQuality[[#This Row],[Date]],"mmm")</f>
        <v>May</v>
      </c>
      <c r="C1003" s="5" t="str">
        <f>TEXT(SupplierQuality[[#This Row],[Date]],"yyyy")</f>
        <v>2018</v>
      </c>
      <c r="D1003" s="2" t="s">
        <v>200</v>
      </c>
      <c r="E1003" s="2" t="s">
        <v>13</v>
      </c>
      <c r="F1003" s="2" t="s">
        <v>17</v>
      </c>
      <c r="G1003">
        <v>125</v>
      </c>
      <c r="H1003" s="2" t="str">
        <f>VLOOKUP(SupplierQuality[[#This Row],[MaterialID]],Table4[#All],2,0)</f>
        <v>Hardware</v>
      </c>
      <c r="I1003">
        <v>1</v>
      </c>
      <c r="J1003" s="2" t="str">
        <f>_xlfn.XLOOKUP(SupplierQuality[[#This Row],[Defect Type ID]],Table5[ID],Table5[Defect Type],"Not found",0)</f>
        <v>No Impact</v>
      </c>
      <c r="K1003">
        <v>56</v>
      </c>
      <c r="L1003" s="2" t="str">
        <f>_xlfn.XLOOKUP(SupplierQuality[[#This Row],[DefectID]],Table2[ID],Table2[Defect],"Not found",0)</f>
        <v>Poor Pairing</v>
      </c>
      <c r="M1003" s="3">
        <v>651406</v>
      </c>
      <c r="N1003" s="3">
        <v>3640</v>
      </c>
      <c r="O1003" s="6">
        <f>SupplierQuality[[#This Row],[Total Downtime Minutes]]/60</f>
        <v>60.666666666666664</v>
      </c>
      <c r="P1003" s="4">
        <v>555</v>
      </c>
      <c r="Q1003" s="4">
        <f>SupplierQuality[[#This Row],[Total Defect Qty]]*SupplierQuality[[#This Row],[Unit Price]]</f>
        <v>361530330</v>
      </c>
    </row>
    <row r="1004" spans="1:17" x14ac:dyDescent="0.25">
      <c r="A1004" s="1">
        <v>43245</v>
      </c>
      <c r="B1004" s="5" t="str">
        <f>TEXT(SupplierQuality[[#This Row],[Date]],"mmm")</f>
        <v>May</v>
      </c>
      <c r="C1004" s="5" t="str">
        <f>TEXT(SupplierQuality[[#This Row],[Date]],"yyyy")</f>
        <v>2018</v>
      </c>
      <c r="D1004" s="2" t="s">
        <v>164</v>
      </c>
      <c r="E1004" s="2" t="s">
        <v>30</v>
      </c>
      <c r="F1004" s="2" t="s">
        <v>17</v>
      </c>
      <c r="G1004">
        <v>120</v>
      </c>
      <c r="H1004" s="2" t="str">
        <f>VLOOKUP(SupplierQuality[[#This Row],[MaterialID]],Table4[#All],2,0)</f>
        <v>Film</v>
      </c>
      <c r="I1004">
        <v>3</v>
      </c>
      <c r="J1004" s="2" t="str">
        <f>_xlfn.XLOOKUP(SupplierQuality[[#This Row],[Defect Type ID]],Table5[ID],Table5[Defect Type],"Not found",0)</f>
        <v>Impact</v>
      </c>
      <c r="K1004">
        <v>233</v>
      </c>
      <c r="L1004" s="2" t="str">
        <f>_xlfn.XLOOKUP(SupplierQuality[[#This Row],[DefectID]],Table2[ID],Table2[Defect],"Not found",0)</f>
        <v>Wrong Drive</v>
      </c>
      <c r="M1004" s="3">
        <v>199118</v>
      </c>
      <c r="N1004" s="3">
        <v>1688</v>
      </c>
      <c r="O1004" s="6">
        <f>SupplierQuality[[#This Row],[Total Downtime Minutes]]/60</f>
        <v>28.133333333333333</v>
      </c>
      <c r="P1004" s="4">
        <v>672</v>
      </c>
      <c r="Q1004" s="4">
        <f>SupplierQuality[[#This Row],[Total Defect Qty]]*SupplierQuality[[#This Row],[Unit Price]]</f>
        <v>133807296</v>
      </c>
    </row>
    <row r="1005" spans="1:17" x14ac:dyDescent="0.25">
      <c r="A1005" s="1">
        <v>43246</v>
      </c>
      <c r="B1005" s="5" t="str">
        <f>TEXT(SupplierQuality[[#This Row],[Date]],"mmm")</f>
        <v>May</v>
      </c>
      <c r="C1005" s="5" t="str">
        <f>TEXT(SupplierQuality[[#This Row],[Date]],"yyyy")</f>
        <v>2018</v>
      </c>
      <c r="D1005" s="2" t="s">
        <v>31</v>
      </c>
      <c r="E1005" s="2" t="s">
        <v>49</v>
      </c>
      <c r="F1005" s="2" t="s">
        <v>24</v>
      </c>
      <c r="G1005">
        <v>121</v>
      </c>
      <c r="H1005" s="2" t="str">
        <f>VLOOKUP(SupplierQuality[[#This Row],[MaterialID]],Table4[#All],2,0)</f>
        <v>Composites</v>
      </c>
      <c r="I1005">
        <v>2</v>
      </c>
      <c r="J1005" s="2" t="str">
        <f>_xlfn.XLOOKUP(SupplierQuality[[#This Row],[Defect Type ID]],Table5[ID],Table5[Defect Type],"Not found",0)</f>
        <v>Rejected</v>
      </c>
      <c r="K1005">
        <v>86</v>
      </c>
      <c r="L1005" s="2" t="str">
        <f>_xlfn.XLOOKUP(SupplierQuality[[#This Row],[DefectID]],Table2[ID],Table2[Defect],"Not found",0)</f>
        <v>Smeared Print</v>
      </c>
      <c r="M1005" s="3">
        <v>904016</v>
      </c>
      <c r="N1005" s="3">
        <v>314</v>
      </c>
      <c r="O1005" s="6">
        <f>SupplierQuality[[#This Row],[Total Downtime Minutes]]/60</f>
        <v>5.2333333333333334</v>
      </c>
      <c r="P1005" s="4">
        <v>439</v>
      </c>
      <c r="Q1005" s="4">
        <f>SupplierQuality[[#This Row],[Total Defect Qty]]*SupplierQuality[[#This Row],[Unit Price]]</f>
        <v>396863024</v>
      </c>
    </row>
    <row r="1006" spans="1:17" x14ac:dyDescent="0.25">
      <c r="A1006" s="1">
        <v>43246</v>
      </c>
      <c r="B1006" s="5" t="str">
        <f>TEXT(SupplierQuality[[#This Row],[Date]],"mmm")</f>
        <v>May</v>
      </c>
      <c r="C1006" s="5" t="str">
        <f>TEXT(SupplierQuality[[#This Row],[Date]],"yyyy")</f>
        <v>2018</v>
      </c>
      <c r="D1006" s="2" t="s">
        <v>347</v>
      </c>
      <c r="E1006" s="2" t="s">
        <v>71</v>
      </c>
      <c r="F1006" s="2" t="s">
        <v>24</v>
      </c>
      <c r="G1006">
        <v>129</v>
      </c>
      <c r="H1006" s="2" t="str">
        <f>VLOOKUP(SupplierQuality[[#This Row],[MaterialID]],Table4[#All],2,0)</f>
        <v>Mechanicals</v>
      </c>
      <c r="I1006">
        <v>1</v>
      </c>
      <c r="J1006" s="2" t="str">
        <f>_xlfn.XLOOKUP(SupplierQuality[[#This Row],[Defect Type ID]],Table5[ID],Table5[Defect Type],"Not found",0)</f>
        <v>No Impact</v>
      </c>
      <c r="K1006">
        <v>140</v>
      </c>
      <c r="L1006" s="2" t="str">
        <f>_xlfn.XLOOKUP(SupplierQuality[[#This Row],[DefectID]],Table2[ID],Table2[Defect],"Not found",0)</f>
        <v>No Liner</v>
      </c>
      <c r="M1006" s="3">
        <v>791796</v>
      </c>
      <c r="N1006" s="3">
        <v>3546</v>
      </c>
      <c r="O1006" s="6">
        <f>SupplierQuality[[#This Row],[Total Downtime Minutes]]/60</f>
        <v>59.1</v>
      </c>
      <c r="P1006" s="4">
        <v>615</v>
      </c>
      <c r="Q1006" s="4">
        <f>SupplierQuality[[#This Row],[Total Defect Qty]]*SupplierQuality[[#This Row],[Unit Price]]</f>
        <v>486954540</v>
      </c>
    </row>
    <row r="1007" spans="1:17" x14ac:dyDescent="0.25">
      <c r="A1007" s="1">
        <v>43246</v>
      </c>
      <c r="B1007" s="5" t="str">
        <f>TEXT(SupplierQuality[[#This Row],[Date]],"mmm")</f>
        <v>May</v>
      </c>
      <c r="C1007" s="5" t="str">
        <f>TEXT(SupplierQuality[[#This Row],[Date]],"yyyy")</f>
        <v>2018</v>
      </c>
      <c r="D1007" s="2" t="s">
        <v>352</v>
      </c>
      <c r="E1007" s="2" t="s">
        <v>16</v>
      </c>
      <c r="F1007" s="2" t="s">
        <v>691</v>
      </c>
      <c r="G1007">
        <v>113</v>
      </c>
      <c r="H1007" s="2" t="str">
        <f>VLOOKUP(SupplierQuality[[#This Row],[MaterialID]],Table4[#All],2,0)</f>
        <v>Raw Materials</v>
      </c>
      <c r="I1007">
        <v>2</v>
      </c>
      <c r="J1007" s="2" t="str">
        <f>_xlfn.XLOOKUP(SupplierQuality[[#This Row],[Defect Type ID]],Table5[ID],Table5[Defect Type],"Not found",0)</f>
        <v>Rejected</v>
      </c>
      <c r="K1007">
        <v>250</v>
      </c>
      <c r="L1007" s="2" t="str">
        <f>_xlfn.XLOOKUP(SupplierQuality[[#This Row],[DefectID]],Table2[ID],Table2[Defect],"Not found",0)</f>
        <v>Tampered</v>
      </c>
      <c r="M1007" s="3">
        <v>612237</v>
      </c>
      <c r="N1007" s="3">
        <v>973</v>
      </c>
      <c r="O1007" s="6">
        <f>SupplierQuality[[#This Row],[Total Downtime Minutes]]/60</f>
        <v>16.216666666666665</v>
      </c>
      <c r="P1007" s="4">
        <v>327</v>
      </c>
      <c r="Q1007" s="4">
        <f>SupplierQuality[[#This Row],[Total Defect Qty]]*SupplierQuality[[#This Row],[Unit Price]]</f>
        <v>200201499</v>
      </c>
    </row>
    <row r="1008" spans="1:17" x14ac:dyDescent="0.25">
      <c r="A1008" s="1">
        <v>43246</v>
      </c>
      <c r="B1008" s="5" t="str">
        <f>TEXT(SupplierQuality[[#This Row],[Date]],"mmm")</f>
        <v>May</v>
      </c>
      <c r="C1008" s="5" t="str">
        <f>TEXT(SupplierQuality[[#This Row],[Date]],"yyyy")</f>
        <v>2018</v>
      </c>
      <c r="D1008" s="2" t="s">
        <v>237</v>
      </c>
      <c r="E1008" s="2" t="s">
        <v>21</v>
      </c>
      <c r="F1008" s="2" t="s">
        <v>691</v>
      </c>
      <c r="G1008">
        <v>123</v>
      </c>
      <c r="H1008" s="2" t="str">
        <f>VLOOKUP(SupplierQuality[[#This Row],[MaterialID]],Table4[#All],2,0)</f>
        <v>Pump</v>
      </c>
      <c r="I1008">
        <v>1</v>
      </c>
      <c r="J1008" s="2" t="str">
        <f>_xlfn.XLOOKUP(SupplierQuality[[#This Row],[Defect Type ID]],Table5[ID],Table5[Defect Type],"Not found",0)</f>
        <v>No Impact</v>
      </c>
      <c r="K1008">
        <v>126</v>
      </c>
      <c r="L1008" s="2" t="str">
        <f>_xlfn.XLOOKUP(SupplierQuality[[#This Row],[DefectID]],Table2[ID],Table2[Defect],"Not found",0)</f>
        <v>Printing Defect</v>
      </c>
      <c r="M1008" s="3">
        <v>440915</v>
      </c>
      <c r="N1008" s="3">
        <v>1758</v>
      </c>
      <c r="O1008" s="6">
        <f>SupplierQuality[[#This Row],[Total Downtime Minutes]]/60</f>
        <v>29.3</v>
      </c>
      <c r="P1008" s="4">
        <v>300</v>
      </c>
      <c r="Q1008" s="4">
        <f>SupplierQuality[[#This Row],[Total Defect Qty]]*SupplierQuality[[#This Row],[Unit Price]]</f>
        <v>132274500</v>
      </c>
    </row>
    <row r="1009" spans="1:17" x14ac:dyDescent="0.25">
      <c r="A1009" s="1">
        <v>43246</v>
      </c>
      <c r="B1009" s="5" t="str">
        <f>TEXT(SupplierQuality[[#This Row],[Date]],"mmm")</f>
        <v>May</v>
      </c>
      <c r="C1009" s="5" t="str">
        <f>TEXT(SupplierQuality[[#This Row],[Date]],"yyyy")</f>
        <v>2018</v>
      </c>
      <c r="D1009" s="2" t="s">
        <v>177</v>
      </c>
      <c r="E1009" s="2" t="s">
        <v>74</v>
      </c>
      <c r="F1009" s="2" t="s">
        <v>24</v>
      </c>
      <c r="G1009">
        <v>128</v>
      </c>
      <c r="H1009" s="2" t="str">
        <f>VLOOKUP(SupplierQuality[[#This Row],[MaterialID]],Table4[#All],2,0)</f>
        <v>Tape</v>
      </c>
      <c r="I1009">
        <v>1</v>
      </c>
      <c r="J1009" s="2" t="str">
        <f>_xlfn.XLOOKUP(SupplierQuality[[#This Row],[Defect Type ID]],Table5[ID],Table5[Defect Type],"Not found",0)</f>
        <v>No Impact</v>
      </c>
      <c r="K1009">
        <v>187</v>
      </c>
      <c r="L1009" s="2" t="str">
        <f>_xlfn.XLOOKUP(SupplierQuality[[#This Row],[DefectID]],Table2[ID],Table2[Defect],"Not found",0)</f>
        <v>Bad Fasteners</v>
      </c>
      <c r="M1009" s="3">
        <v>266237</v>
      </c>
      <c r="N1009" s="3">
        <v>2787</v>
      </c>
      <c r="O1009" s="6">
        <f>SupplierQuality[[#This Row],[Total Downtime Minutes]]/60</f>
        <v>46.45</v>
      </c>
      <c r="P1009" s="4">
        <v>658</v>
      </c>
      <c r="Q1009" s="4">
        <f>SupplierQuality[[#This Row],[Total Defect Qty]]*SupplierQuality[[#This Row],[Unit Price]]</f>
        <v>175183946</v>
      </c>
    </row>
    <row r="1010" spans="1:17" x14ac:dyDescent="0.25">
      <c r="A1010" s="1">
        <v>43246</v>
      </c>
      <c r="B1010" s="5" t="str">
        <f>TEXT(SupplierQuality[[#This Row],[Date]],"mmm")</f>
        <v>May</v>
      </c>
      <c r="C1010" s="5" t="str">
        <f>TEXT(SupplierQuality[[#This Row],[Date]],"yyyy")</f>
        <v>2018</v>
      </c>
      <c r="D1010" s="2" t="s">
        <v>129</v>
      </c>
      <c r="E1010" s="2" t="s">
        <v>84</v>
      </c>
      <c r="F1010" s="2" t="s">
        <v>24</v>
      </c>
      <c r="G1010">
        <v>133</v>
      </c>
      <c r="H1010" s="2" t="str">
        <f>VLOOKUP(SupplierQuality[[#This Row],[MaterialID]],Table4[#All],2,0)</f>
        <v>Wires</v>
      </c>
      <c r="I1010">
        <v>2</v>
      </c>
      <c r="J1010" s="2" t="str">
        <f>_xlfn.XLOOKUP(SupplierQuality[[#This Row],[Defect Type ID]],Table5[ID],Table5[Defect Type],"Not found",0)</f>
        <v>Rejected</v>
      </c>
      <c r="K1010">
        <v>156</v>
      </c>
      <c r="L1010" s="2" t="str">
        <f>_xlfn.XLOOKUP(SupplierQuality[[#This Row],[DefectID]],Table2[ID],Table2[Defect],"Not found",0)</f>
        <v>Crack</v>
      </c>
      <c r="M1010" s="3">
        <v>206429</v>
      </c>
      <c r="N1010" s="3">
        <v>2163</v>
      </c>
      <c r="O1010" s="6">
        <f>SupplierQuality[[#This Row],[Total Downtime Minutes]]/60</f>
        <v>36.049999999999997</v>
      </c>
      <c r="P1010" s="4">
        <v>692</v>
      </c>
      <c r="Q1010" s="4">
        <f>SupplierQuality[[#This Row],[Total Defect Qty]]*SupplierQuality[[#This Row],[Unit Price]]</f>
        <v>142848868</v>
      </c>
    </row>
    <row r="1011" spans="1:17" x14ac:dyDescent="0.25">
      <c r="A1011" s="1">
        <v>43246</v>
      </c>
      <c r="B1011" s="5" t="str">
        <f>TEXT(SupplierQuality[[#This Row],[Date]],"mmm")</f>
        <v>May</v>
      </c>
      <c r="C1011" s="5" t="str">
        <f>TEXT(SupplierQuality[[#This Row],[Date]],"yyyy")</f>
        <v>2018</v>
      </c>
      <c r="D1011" s="2" t="s">
        <v>37</v>
      </c>
      <c r="E1011" s="2" t="s">
        <v>38</v>
      </c>
      <c r="F1011" s="2" t="s">
        <v>24</v>
      </c>
      <c r="G1011">
        <v>131</v>
      </c>
      <c r="H1011" s="2" t="str">
        <f>VLOOKUP(SupplierQuality[[#This Row],[MaterialID]],Table4[#All],2,0)</f>
        <v>Valves</v>
      </c>
      <c r="I1011">
        <v>3</v>
      </c>
      <c r="J1011" s="2" t="str">
        <f>_xlfn.XLOOKUP(SupplierQuality[[#This Row],[Defect Type ID]],Table5[ID],Table5[Defect Type],"Not found",0)</f>
        <v>Impact</v>
      </c>
      <c r="K1011">
        <v>26</v>
      </c>
      <c r="L1011" s="2" t="str">
        <f>_xlfn.XLOOKUP(SupplierQuality[[#This Row],[DefectID]],Table2[ID],Table2[Defect],"Not found",0)</f>
        <v>Poor  Adhesion</v>
      </c>
      <c r="M1011" s="3">
        <v>27580</v>
      </c>
      <c r="N1011" s="3">
        <v>2757</v>
      </c>
      <c r="O1011" s="6">
        <f>SupplierQuality[[#This Row],[Total Downtime Minutes]]/60</f>
        <v>45.95</v>
      </c>
      <c r="P1011" s="4">
        <v>685</v>
      </c>
      <c r="Q1011" s="4">
        <f>SupplierQuality[[#This Row],[Total Defect Qty]]*SupplierQuality[[#This Row],[Unit Price]]</f>
        <v>18892300</v>
      </c>
    </row>
    <row r="1012" spans="1:17" x14ac:dyDescent="0.25">
      <c r="A1012" s="1">
        <v>43247</v>
      </c>
      <c r="B1012" s="5" t="str">
        <f>TEXT(SupplierQuality[[#This Row],[Date]],"mmm")</f>
        <v>May</v>
      </c>
      <c r="C1012" s="5" t="str">
        <f>TEXT(SupplierQuality[[#This Row],[Date]],"yyyy")</f>
        <v>2018</v>
      </c>
      <c r="D1012" s="2" t="s">
        <v>210</v>
      </c>
      <c r="E1012" s="2" t="s">
        <v>30</v>
      </c>
      <c r="F1012" s="2" t="s">
        <v>24</v>
      </c>
      <c r="G1012">
        <v>125</v>
      </c>
      <c r="H1012" s="2" t="str">
        <f>VLOOKUP(SupplierQuality[[#This Row],[MaterialID]],Table4[#All],2,0)</f>
        <v>Hardware</v>
      </c>
      <c r="I1012">
        <v>2</v>
      </c>
      <c r="J1012" s="2" t="str">
        <f>_xlfn.XLOOKUP(SupplierQuality[[#This Row],[Defect Type ID]],Table5[ID],Table5[Defect Type],"Not found",0)</f>
        <v>Rejected</v>
      </c>
      <c r="K1012">
        <v>152</v>
      </c>
      <c r="L1012" s="2" t="str">
        <f>_xlfn.XLOOKUP(SupplierQuality[[#This Row],[DefectID]],Table2[ID],Table2[Defect],"Not found",0)</f>
        <v>Component Failure</v>
      </c>
      <c r="M1012" s="3">
        <v>995297</v>
      </c>
      <c r="N1012" s="3">
        <v>1884</v>
      </c>
      <c r="O1012" s="6">
        <f>SupplierQuality[[#This Row],[Total Downtime Minutes]]/60</f>
        <v>31.4</v>
      </c>
      <c r="P1012" s="4">
        <v>437</v>
      </c>
      <c r="Q1012" s="4">
        <f>SupplierQuality[[#This Row],[Total Defect Qty]]*SupplierQuality[[#This Row],[Unit Price]]</f>
        <v>434944789</v>
      </c>
    </row>
    <row r="1013" spans="1:17" x14ac:dyDescent="0.25">
      <c r="A1013" s="1">
        <v>43247</v>
      </c>
      <c r="B1013" s="5" t="str">
        <f>TEXT(SupplierQuality[[#This Row],[Date]],"mmm")</f>
        <v>May</v>
      </c>
      <c r="C1013" s="5" t="str">
        <f>TEXT(SupplierQuality[[#This Row],[Date]],"yyyy")</f>
        <v>2018</v>
      </c>
      <c r="D1013" s="2" t="s">
        <v>40</v>
      </c>
      <c r="E1013" s="2" t="s">
        <v>30</v>
      </c>
      <c r="F1013" s="2" t="s">
        <v>17</v>
      </c>
      <c r="G1013">
        <v>116</v>
      </c>
      <c r="H1013" s="2" t="str">
        <f>VLOOKUP(SupplierQuality[[#This Row],[MaterialID]],Table4[#All],2,0)</f>
        <v>Molds</v>
      </c>
      <c r="I1013">
        <v>3</v>
      </c>
      <c r="J1013" s="2" t="str">
        <f>_xlfn.XLOOKUP(SupplierQuality[[#This Row],[Defect Type ID]],Table5[ID],Table5[Defect Type],"Not found",0)</f>
        <v>Impact</v>
      </c>
      <c r="K1013">
        <v>247</v>
      </c>
      <c r="L1013" s="2" t="str">
        <f>_xlfn.XLOOKUP(SupplierQuality[[#This Row],[DefectID]],Table2[ID],Table2[Defect],"Not found",0)</f>
        <v>Splinter</v>
      </c>
      <c r="M1013" s="3">
        <v>839544</v>
      </c>
      <c r="N1013" s="3">
        <v>200</v>
      </c>
      <c r="O1013" s="6">
        <f>SupplierQuality[[#This Row],[Total Downtime Minutes]]/60</f>
        <v>3.3333333333333335</v>
      </c>
      <c r="P1013" s="4">
        <v>654</v>
      </c>
      <c r="Q1013" s="4">
        <f>SupplierQuality[[#This Row],[Total Defect Qty]]*SupplierQuality[[#This Row],[Unit Price]]</f>
        <v>549061776</v>
      </c>
    </row>
    <row r="1014" spans="1:17" x14ac:dyDescent="0.25">
      <c r="A1014" s="1">
        <v>43247</v>
      </c>
      <c r="B1014" s="5" t="str">
        <f>TEXT(SupplierQuality[[#This Row],[Date]],"mmm")</f>
        <v>May</v>
      </c>
      <c r="C1014" s="5" t="str">
        <f>TEXT(SupplierQuality[[#This Row],[Date]],"yyyy")</f>
        <v>2018</v>
      </c>
      <c r="D1014" s="2" t="s">
        <v>335</v>
      </c>
      <c r="E1014" s="2" t="s">
        <v>119</v>
      </c>
      <c r="F1014" s="2" t="s">
        <v>17</v>
      </c>
      <c r="G1014">
        <v>118</v>
      </c>
      <c r="H1014" s="2" t="str">
        <f>VLOOKUP(SupplierQuality[[#This Row],[MaterialID]],Table4[#All],2,0)</f>
        <v>Corrugate</v>
      </c>
      <c r="I1014">
        <v>1</v>
      </c>
      <c r="J1014" s="2" t="str">
        <f>_xlfn.XLOOKUP(SupplierQuality[[#This Row],[Defect Type ID]],Table5[ID],Table5[Defect Type],"Not found",0)</f>
        <v>No Impact</v>
      </c>
      <c r="K1014">
        <v>247</v>
      </c>
      <c r="L1014" s="2" t="str">
        <f>_xlfn.XLOOKUP(SupplierQuality[[#This Row],[DefectID]],Table2[ID],Table2[Defect],"Not found",0)</f>
        <v>Splinter</v>
      </c>
      <c r="M1014" s="3">
        <v>719360</v>
      </c>
      <c r="N1014" s="3">
        <v>525</v>
      </c>
      <c r="O1014" s="6">
        <f>SupplierQuality[[#This Row],[Total Downtime Minutes]]/60</f>
        <v>8.75</v>
      </c>
      <c r="P1014" s="4">
        <v>337</v>
      </c>
      <c r="Q1014" s="4">
        <f>SupplierQuality[[#This Row],[Total Defect Qty]]*SupplierQuality[[#This Row],[Unit Price]]</f>
        <v>242424320</v>
      </c>
    </row>
    <row r="1015" spans="1:17" x14ac:dyDescent="0.25">
      <c r="A1015" s="1">
        <v>43247</v>
      </c>
      <c r="B1015" s="5" t="str">
        <f>TEXT(SupplierQuality[[#This Row],[Date]],"mmm")</f>
        <v>May</v>
      </c>
      <c r="C1015" s="5" t="str">
        <f>TEXT(SupplierQuality[[#This Row],[Date]],"yyyy")</f>
        <v>2018</v>
      </c>
      <c r="D1015" s="2" t="s">
        <v>108</v>
      </c>
      <c r="E1015" s="2" t="s">
        <v>47</v>
      </c>
      <c r="F1015" s="2" t="s">
        <v>14</v>
      </c>
      <c r="G1015">
        <v>125</v>
      </c>
      <c r="H1015" s="2" t="str">
        <f>VLOOKUP(SupplierQuality[[#This Row],[MaterialID]],Table4[#All],2,0)</f>
        <v>Hardware</v>
      </c>
      <c r="I1015">
        <v>2</v>
      </c>
      <c r="J1015" s="2" t="str">
        <f>_xlfn.XLOOKUP(SupplierQuality[[#This Row],[Defect Type ID]],Table5[ID],Table5[Defect Type],"Not found",0)</f>
        <v>Rejected</v>
      </c>
      <c r="K1015">
        <v>168</v>
      </c>
      <c r="L1015" s="2" t="str">
        <f>_xlfn.XLOOKUP(SupplierQuality[[#This Row],[DefectID]],Table2[ID],Table2[Defect],"Not found",0)</f>
        <v>Top Too Small</v>
      </c>
      <c r="M1015" s="3">
        <v>570369</v>
      </c>
      <c r="N1015" s="3">
        <v>853</v>
      </c>
      <c r="O1015" s="6">
        <f>SupplierQuality[[#This Row],[Total Downtime Minutes]]/60</f>
        <v>14.216666666666667</v>
      </c>
      <c r="P1015" s="4">
        <v>512</v>
      </c>
      <c r="Q1015" s="4">
        <f>SupplierQuality[[#This Row],[Total Defect Qty]]*SupplierQuality[[#This Row],[Unit Price]]</f>
        <v>292028928</v>
      </c>
    </row>
    <row r="1016" spans="1:17" x14ac:dyDescent="0.25">
      <c r="A1016" s="1">
        <v>43247</v>
      </c>
      <c r="B1016" s="5" t="str">
        <f>TEXT(SupplierQuality[[#This Row],[Date]],"mmm")</f>
        <v>May</v>
      </c>
      <c r="C1016" s="5" t="str">
        <f>TEXT(SupplierQuality[[#This Row],[Date]],"yyyy")</f>
        <v>2018</v>
      </c>
      <c r="D1016" s="2" t="s">
        <v>68</v>
      </c>
      <c r="E1016" s="2" t="s">
        <v>19</v>
      </c>
      <c r="F1016" s="2" t="s">
        <v>17</v>
      </c>
      <c r="G1016">
        <v>121</v>
      </c>
      <c r="H1016" s="2" t="str">
        <f>VLOOKUP(SupplierQuality[[#This Row],[MaterialID]],Table4[#All],2,0)</f>
        <v>Composites</v>
      </c>
      <c r="I1016">
        <v>2</v>
      </c>
      <c r="J1016" s="2" t="str">
        <f>_xlfn.XLOOKUP(SupplierQuality[[#This Row],[Defect Type ID]],Table5[ID],Table5[Defect Type],"Not found",0)</f>
        <v>Rejected</v>
      </c>
      <c r="K1016">
        <v>32</v>
      </c>
      <c r="L1016" s="2" t="str">
        <f>_xlfn.XLOOKUP(SupplierQuality[[#This Row],[DefectID]],Table2[ID],Table2[Defect],"Not found",0)</f>
        <v>Wrong Shade of Color</v>
      </c>
      <c r="M1016" s="3">
        <v>465354</v>
      </c>
      <c r="N1016" s="3">
        <v>3993</v>
      </c>
      <c r="O1016" s="6">
        <f>SupplierQuality[[#This Row],[Total Downtime Minutes]]/60</f>
        <v>66.55</v>
      </c>
      <c r="P1016" s="4">
        <v>557</v>
      </c>
      <c r="Q1016" s="4">
        <f>SupplierQuality[[#This Row],[Total Defect Qty]]*SupplierQuality[[#This Row],[Unit Price]]</f>
        <v>259202178</v>
      </c>
    </row>
    <row r="1017" spans="1:17" x14ac:dyDescent="0.25">
      <c r="A1017" s="1">
        <v>43247</v>
      </c>
      <c r="B1017" s="5" t="str">
        <f>TEXT(SupplierQuality[[#This Row],[Date]],"mmm")</f>
        <v>May</v>
      </c>
      <c r="C1017" s="5" t="str">
        <f>TEXT(SupplierQuality[[#This Row],[Date]],"yyyy")</f>
        <v>2018</v>
      </c>
      <c r="D1017" s="2" t="s">
        <v>286</v>
      </c>
      <c r="E1017" s="2" t="s">
        <v>71</v>
      </c>
      <c r="F1017" s="2" t="s">
        <v>24</v>
      </c>
      <c r="G1017">
        <v>132</v>
      </c>
      <c r="H1017" s="2" t="str">
        <f>VLOOKUP(SupplierQuality[[#This Row],[MaterialID]],Table4[#All],2,0)</f>
        <v>Printed Materials</v>
      </c>
      <c r="I1017">
        <v>1</v>
      </c>
      <c r="J1017" s="2" t="str">
        <f>_xlfn.XLOOKUP(SupplierQuality[[#This Row],[Defect Type ID]],Table5[ID],Table5[Defect Type],"Not found",0)</f>
        <v>No Impact</v>
      </c>
      <c r="K1017">
        <v>173</v>
      </c>
      <c r="L1017" s="2" t="str">
        <f>_xlfn.XLOOKUP(SupplierQuality[[#This Row],[DefectID]],Table2[ID],Table2[Defect],"Not found",0)</f>
        <v>Defective Packaging</v>
      </c>
      <c r="M1017" s="3">
        <v>397557</v>
      </c>
      <c r="N1017" s="3">
        <v>124</v>
      </c>
      <c r="O1017" s="6">
        <f>SupplierQuality[[#This Row],[Total Downtime Minutes]]/60</f>
        <v>2.0666666666666669</v>
      </c>
      <c r="P1017" s="4">
        <v>646</v>
      </c>
      <c r="Q1017" s="4">
        <f>SupplierQuality[[#This Row],[Total Defect Qty]]*SupplierQuality[[#This Row],[Unit Price]]</f>
        <v>256821822</v>
      </c>
    </row>
    <row r="1018" spans="1:17" x14ac:dyDescent="0.25">
      <c r="A1018" s="1">
        <v>43247</v>
      </c>
      <c r="B1018" s="5" t="str">
        <f>TEXT(SupplierQuality[[#This Row],[Date]],"mmm")</f>
        <v>May</v>
      </c>
      <c r="C1018" s="5" t="str">
        <f>TEXT(SupplierQuality[[#This Row],[Date]],"yyyy")</f>
        <v>2018</v>
      </c>
      <c r="D1018" s="2" t="s">
        <v>125</v>
      </c>
      <c r="E1018" s="2" t="s">
        <v>45</v>
      </c>
      <c r="F1018" s="2" t="s">
        <v>24</v>
      </c>
      <c r="G1018">
        <v>125</v>
      </c>
      <c r="H1018" s="2" t="str">
        <f>VLOOKUP(SupplierQuality[[#This Row],[MaterialID]],Table4[#All],2,0)</f>
        <v>Hardware</v>
      </c>
      <c r="I1018">
        <v>3</v>
      </c>
      <c r="J1018" s="2" t="str">
        <f>_xlfn.XLOOKUP(SupplierQuality[[#This Row],[Defect Type ID]],Table5[ID],Table5[Defect Type],"Not found",0)</f>
        <v>Impact</v>
      </c>
      <c r="K1018">
        <v>4</v>
      </c>
      <c r="L1018" s="2" t="str">
        <f>_xlfn.XLOOKUP(SupplierQuality[[#This Row],[DefectID]],Table2[ID],Table2[Defect],"Not found",0)</f>
        <v>Warped</v>
      </c>
      <c r="M1018" s="3">
        <v>360844</v>
      </c>
      <c r="N1018" s="3">
        <v>4966</v>
      </c>
      <c r="O1018" s="6">
        <f>SupplierQuality[[#This Row],[Total Downtime Minutes]]/60</f>
        <v>82.766666666666666</v>
      </c>
      <c r="P1018" s="4">
        <v>585</v>
      </c>
      <c r="Q1018" s="4">
        <f>SupplierQuality[[#This Row],[Total Defect Qty]]*SupplierQuality[[#This Row],[Unit Price]]</f>
        <v>211093740</v>
      </c>
    </row>
    <row r="1019" spans="1:17" x14ac:dyDescent="0.25">
      <c r="A1019" s="1">
        <v>43247</v>
      </c>
      <c r="B1019" s="5" t="str">
        <f>TEXT(SupplierQuality[[#This Row],[Date]],"mmm")</f>
        <v>May</v>
      </c>
      <c r="C1019" s="5" t="str">
        <f>TEXT(SupplierQuality[[#This Row],[Date]],"yyyy")</f>
        <v>2018</v>
      </c>
      <c r="D1019" s="2" t="s">
        <v>307</v>
      </c>
      <c r="E1019" s="2" t="s">
        <v>74</v>
      </c>
      <c r="F1019" s="2" t="s">
        <v>17</v>
      </c>
      <c r="G1019">
        <v>131</v>
      </c>
      <c r="H1019" s="2" t="str">
        <f>VLOOKUP(SupplierQuality[[#This Row],[MaterialID]],Table4[#All],2,0)</f>
        <v>Valves</v>
      </c>
      <c r="I1019">
        <v>3</v>
      </c>
      <c r="J1019" s="2" t="str">
        <f>_xlfn.XLOOKUP(SupplierQuality[[#This Row],[Defect Type ID]],Table5[ID],Table5[Defect Type],"Not found",0)</f>
        <v>Impact</v>
      </c>
      <c r="K1019">
        <v>114</v>
      </c>
      <c r="L1019" s="2" t="str">
        <f>_xlfn.XLOOKUP(SupplierQuality[[#This Row],[DefectID]],Table2[ID],Table2[Defect],"Not found",0)</f>
        <v>Wrong Case Labels</v>
      </c>
      <c r="M1019" s="3">
        <v>289685</v>
      </c>
      <c r="N1019" s="3">
        <v>2559</v>
      </c>
      <c r="O1019" s="6">
        <f>SupplierQuality[[#This Row],[Total Downtime Minutes]]/60</f>
        <v>42.65</v>
      </c>
      <c r="P1019" s="4">
        <v>396</v>
      </c>
      <c r="Q1019" s="4">
        <f>SupplierQuality[[#This Row],[Total Defect Qty]]*SupplierQuality[[#This Row],[Unit Price]]</f>
        <v>114715260</v>
      </c>
    </row>
    <row r="1020" spans="1:17" x14ac:dyDescent="0.25">
      <c r="A1020" s="1">
        <v>43247</v>
      </c>
      <c r="B1020" s="5" t="str">
        <f>TEXT(SupplierQuality[[#This Row],[Date]],"mmm")</f>
        <v>May</v>
      </c>
      <c r="C1020" s="5" t="str">
        <f>TEXT(SupplierQuality[[#This Row],[Date]],"yyyy")</f>
        <v>2018</v>
      </c>
      <c r="D1020" s="2" t="s">
        <v>43</v>
      </c>
      <c r="E1020" s="2" t="s">
        <v>41</v>
      </c>
      <c r="F1020" s="2" t="s">
        <v>24</v>
      </c>
      <c r="G1020">
        <v>127</v>
      </c>
      <c r="H1020" s="2" t="str">
        <f>VLOOKUP(SupplierQuality[[#This Row],[MaterialID]],Table4[#All],2,0)</f>
        <v>Crates</v>
      </c>
      <c r="I1020">
        <v>1</v>
      </c>
      <c r="J1020" s="2" t="str">
        <f>_xlfn.XLOOKUP(SupplierQuality[[#This Row],[Defect Type ID]],Table5[ID],Table5[Defect Type],"Not found",0)</f>
        <v>No Impact</v>
      </c>
      <c r="K1020">
        <v>30</v>
      </c>
      <c r="L1020" s="2" t="str">
        <f>_xlfn.XLOOKUP(SupplierQuality[[#This Row],[DefectID]],Table2[ID],Table2[Defect],"Not found",0)</f>
        <v>Too Stiff</v>
      </c>
      <c r="M1020" s="3">
        <v>286510</v>
      </c>
      <c r="N1020" s="3">
        <v>1044</v>
      </c>
      <c r="O1020" s="6">
        <f>SupplierQuality[[#This Row],[Total Downtime Minutes]]/60</f>
        <v>17.399999999999999</v>
      </c>
      <c r="P1020" s="4">
        <v>691</v>
      </c>
      <c r="Q1020" s="4">
        <f>SupplierQuality[[#This Row],[Total Defect Qty]]*SupplierQuality[[#This Row],[Unit Price]]</f>
        <v>197978410</v>
      </c>
    </row>
    <row r="1021" spans="1:17" x14ac:dyDescent="0.25">
      <c r="A1021" s="1">
        <v>43247</v>
      </c>
      <c r="B1021" s="5" t="str">
        <f>TEXT(SupplierQuality[[#This Row],[Date]],"mmm")</f>
        <v>May</v>
      </c>
      <c r="C1021" s="5" t="str">
        <f>TEXT(SupplierQuality[[#This Row],[Date]],"yyyy")</f>
        <v>2018</v>
      </c>
      <c r="D1021" s="2" t="s">
        <v>105</v>
      </c>
      <c r="E1021" s="2" t="s">
        <v>62</v>
      </c>
      <c r="F1021" s="2" t="s">
        <v>17</v>
      </c>
      <c r="G1021">
        <v>121</v>
      </c>
      <c r="H1021" s="2" t="str">
        <f>VLOOKUP(SupplierQuality[[#This Row],[MaterialID]],Table4[#All],2,0)</f>
        <v>Composites</v>
      </c>
      <c r="I1021">
        <v>1</v>
      </c>
      <c r="J1021" s="2" t="str">
        <f>_xlfn.XLOOKUP(SupplierQuality[[#This Row],[Defect Type ID]],Table5[ID],Table5[Defect Type],"Not found",0)</f>
        <v>No Impact</v>
      </c>
      <c r="K1021">
        <v>126</v>
      </c>
      <c r="L1021" s="2" t="str">
        <f>_xlfn.XLOOKUP(SupplierQuality[[#This Row],[DefectID]],Table2[ID],Table2[Defect],"Not found",0)</f>
        <v>Printing Defect</v>
      </c>
      <c r="M1021" s="3">
        <v>175110</v>
      </c>
      <c r="N1021" s="3">
        <v>677</v>
      </c>
      <c r="O1021" s="6">
        <f>SupplierQuality[[#This Row],[Total Downtime Minutes]]/60</f>
        <v>11.283333333333333</v>
      </c>
      <c r="P1021" s="4">
        <v>376</v>
      </c>
      <c r="Q1021" s="4">
        <f>SupplierQuality[[#This Row],[Total Defect Qty]]*SupplierQuality[[#This Row],[Unit Price]]</f>
        <v>65841360</v>
      </c>
    </row>
    <row r="1022" spans="1:17" x14ac:dyDescent="0.25">
      <c r="A1022" s="1">
        <v>43247</v>
      </c>
      <c r="B1022" s="5" t="str">
        <f>TEXT(SupplierQuality[[#This Row],[Date]],"mmm")</f>
        <v>May</v>
      </c>
      <c r="C1022" s="5" t="str">
        <f>TEXT(SupplierQuality[[#This Row],[Date]],"yyyy")</f>
        <v>2018</v>
      </c>
      <c r="D1022" s="2" t="s">
        <v>232</v>
      </c>
      <c r="E1022" s="2" t="s">
        <v>107</v>
      </c>
      <c r="F1022" s="2" t="s">
        <v>17</v>
      </c>
      <c r="G1022">
        <v>117</v>
      </c>
      <c r="H1022" s="2" t="str">
        <f>VLOOKUP(SupplierQuality[[#This Row],[MaterialID]],Table4[#All],2,0)</f>
        <v>Labels</v>
      </c>
      <c r="I1022">
        <v>2</v>
      </c>
      <c r="J1022" s="2" t="str">
        <f>_xlfn.XLOOKUP(SupplierQuality[[#This Row],[Defect Type ID]],Table5[ID],Table5[Defect Type],"Not found",0)</f>
        <v>Rejected</v>
      </c>
      <c r="K1022">
        <v>64</v>
      </c>
      <c r="L1022" s="2" t="str">
        <f>_xlfn.XLOOKUP(SupplierQuality[[#This Row],[DefectID]],Table2[ID],Table2[Defect],"Not found",0)</f>
        <v>Cut Box</v>
      </c>
      <c r="M1022" s="3">
        <v>160643</v>
      </c>
      <c r="N1022" s="3">
        <v>4455</v>
      </c>
      <c r="O1022" s="6">
        <f>SupplierQuality[[#This Row],[Total Downtime Minutes]]/60</f>
        <v>74.25</v>
      </c>
      <c r="P1022" s="4">
        <v>625</v>
      </c>
      <c r="Q1022" s="4">
        <f>SupplierQuality[[#This Row],[Total Defect Qty]]*SupplierQuality[[#This Row],[Unit Price]]</f>
        <v>100401875</v>
      </c>
    </row>
    <row r="1023" spans="1:17" x14ac:dyDescent="0.25">
      <c r="A1023" s="1">
        <v>43248</v>
      </c>
      <c r="B1023" s="5" t="str">
        <f>TEXT(SupplierQuality[[#This Row],[Date]],"mmm")</f>
        <v>May</v>
      </c>
      <c r="C1023" s="5" t="str">
        <f>TEXT(SupplierQuality[[#This Row],[Date]],"yyyy")</f>
        <v>2018</v>
      </c>
      <c r="D1023" s="2" t="s">
        <v>283</v>
      </c>
      <c r="E1023" s="2" t="s">
        <v>47</v>
      </c>
      <c r="F1023" s="2" t="s">
        <v>17</v>
      </c>
      <c r="G1023">
        <v>127</v>
      </c>
      <c r="H1023" s="2" t="str">
        <f>VLOOKUP(SupplierQuality[[#This Row],[MaterialID]],Table4[#All],2,0)</f>
        <v>Crates</v>
      </c>
      <c r="I1023">
        <v>1</v>
      </c>
      <c r="J1023" s="2" t="str">
        <f>_xlfn.XLOOKUP(SupplierQuality[[#This Row],[Defect Type ID]],Table5[ID],Table5[Defect Type],"Not found",0)</f>
        <v>No Impact</v>
      </c>
      <c r="K1023">
        <v>116</v>
      </c>
      <c r="L1023" s="2" t="str">
        <f>_xlfn.XLOOKUP(SupplierQuality[[#This Row],[DefectID]],Table2[ID],Table2[Defect],"Not found",0)</f>
        <v>Scuffed Packaging</v>
      </c>
      <c r="M1023" s="3">
        <v>946768</v>
      </c>
      <c r="N1023" s="3">
        <v>2503</v>
      </c>
      <c r="O1023" s="6">
        <f>SupplierQuality[[#This Row],[Total Downtime Minutes]]/60</f>
        <v>41.716666666666669</v>
      </c>
      <c r="P1023" s="4">
        <v>323</v>
      </c>
      <c r="Q1023" s="4">
        <f>SupplierQuality[[#This Row],[Total Defect Qty]]*SupplierQuality[[#This Row],[Unit Price]]</f>
        <v>305806064</v>
      </c>
    </row>
    <row r="1024" spans="1:17" x14ac:dyDescent="0.25">
      <c r="A1024" s="1">
        <v>43248</v>
      </c>
      <c r="B1024" s="5" t="str">
        <f>TEXT(SupplierQuality[[#This Row],[Date]],"mmm")</f>
        <v>May</v>
      </c>
      <c r="C1024" s="5" t="str">
        <f>TEXT(SupplierQuality[[#This Row],[Date]],"yyyy")</f>
        <v>2018</v>
      </c>
      <c r="D1024" s="2" t="s">
        <v>96</v>
      </c>
      <c r="E1024" s="2" t="s">
        <v>62</v>
      </c>
      <c r="F1024" s="2" t="s">
        <v>17</v>
      </c>
      <c r="G1024">
        <v>133</v>
      </c>
      <c r="H1024" s="2" t="str">
        <f>VLOOKUP(SupplierQuality[[#This Row],[MaterialID]],Table4[#All],2,0)</f>
        <v>Wires</v>
      </c>
      <c r="I1024">
        <v>1</v>
      </c>
      <c r="J1024" s="2" t="str">
        <f>_xlfn.XLOOKUP(SupplierQuality[[#This Row],[Defect Type ID]],Table5[ID],Table5[Defect Type],"Not found",0)</f>
        <v>No Impact</v>
      </c>
      <c r="K1024">
        <v>230</v>
      </c>
      <c r="L1024" s="2" t="str">
        <f>_xlfn.XLOOKUP(SupplierQuality[[#This Row],[DefectID]],Table2[ID],Table2[Defect],"Not found",0)</f>
        <v>Deep Slots</v>
      </c>
      <c r="M1024" s="3">
        <v>856495</v>
      </c>
      <c r="N1024" s="3">
        <v>523</v>
      </c>
      <c r="O1024" s="6">
        <f>SupplierQuality[[#This Row],[Total Downtime Minutes]]/60</f>
        <v>8.7166666666666668</v>
      </c>
      <c r="P1024" s="4">
        <v>537</v>
      </c>
      <c r="Q1024" s="4">
        <f>SupplierQuality[[#This Row],[Total Defect Qty]]*SupplierQuality[[#This Row],[Unit Price]]</f>
        <v>459937815</v>
      </c>
    </row>
    <row r="1025" spans="1:17" x14ac:dyDescent="0.25">
      <c r="A1025" s="1">
        <v>43248</v>
      </c>
      <c r="B1025" s="5" t="str">
        <f>TEXT(SupplierQuality[[#This Row],[Date]],"mmm")</f>
        <v>May</v>
      </c>
      <c r="C1025" s="5" t="str">
        <f>TEXT(SupplierQuality[[#This Row],[Date]],"yyyy")</f>
        <v>2018</v>
      </c>
      <c r="D1025" s="2" t="s">
        <v>284</v>
      </c>
      <c r="E1025" s="2" t="s">
        <v>64</v>
      </c>
      <c r="F1025" s="2" t="s">
        <v>17</v>
      </c>
      <c r="G1025">
        <v>119</v>
      </c>
      <c r="H1025" s="2" t="str">
        <f>VLOOKUP(SupplierQuality[[#This Row],[MaterialID]],Table4[#All],2,0)</f>
        <v>Batteries</v>
      </c>
      <c r="I1025">
        <v>2</v>
      </c>
      <c r="J1025" s="2" t="str">
        <f>_xlfn.XLOOKUP(SupplierQuality[[#This Row],[Defect Type ID]],Table5[ID],Table5[Defect Type],"Not found",0)</f>
        <v>Rejected</v>
      </c>
      <c r="K1025">
        <v>14</v>
      </c>
      <c r="L1025" s="2" t="str">
        <f>_xlfn.XLOOKUP(SupplierQuality[[#This Row],[DefectID]],Table2[ID],Table2[Defect],"Not found",0)</f>
        <v>Gap Variation</v>
      </c>
      <c r="M1025" s="3">
        <v>392962</v>
      </c>
      <c r="N1025" s="3">
        <v>2035</v>
      </c>
      <c r="O1025" s="6">
        <f>SupplierQuality[[#This Row],[Total Downtime Minutes]]/60</f>
        <v>33.916666666666664</v>
      </c>
      <c r="P1025" s="4">
        <v>631</v>
      </c>
      <c r="Q1025" s="4">
        <f>SupplierQuality[[#This Row],[Total Defect Qty]]*SupplierQuality[[#This Row],[Unit Price]]</f>
        <v>247959022</v>
      </c>
    </row>
    <row r="1026" spans="1:17" x14ac:dyDescent="0.25">
      <c r="A1026" s="1">
        <v>43248</v>
      </c>
      <c r="B1026" s="5" t="str">
        <f>TEXT(SupplierQuality[[#This Row],[Date]],"mmm")</f>
        <v>May</v>
      </c>
      <c r="C1026" s="5" t="str">
        <f>TEXT(SupplierQuality[[#This Row],[Date]],"yyyy")</f>
        <v>2018</v>
      </c>
      <c r="D1026" s="2" t="s">
        <v>212</v>
      </c>
      <c r="E1026" s="2" t="s">
        <v>62</v>
      </c>
      <c r="F1026" s="2" t="s">
        <v>17</v>
      </c>
      <c r="G1026">
        <v>133</v>
      </c>
      <c r="H1026" s="2" t="str">
        <f>VLOOKUP(SupplierQuality[[#This Row],[MaterialID]],Table4[#All],2,0)</f>
        <v>Wires</v>
      </c>
      <c r="I1026">
        <v>1</v>
      </c>
      <c r="J1026" s="2" t="str">
        <f>_xlfn.XLOOKUP(SupplierQuality[[#This Row],[Defect Type ID]],Table5[ID],Table5[Defect Type],"Not found",0)</f>
        <v>No Impact</v>
      </c>
      <c r="K1026">
        <v>2</v>
      </c>
      <c r="L1026" s="2" t="str">
        <f>_xlfn.XLOOKUP(SupplierQuality[[#This Row],[DefectID]],Table2[ID],Table2[Defect],"Not found",0)</f>
        <v>Not Certified</v>
      </c>
      <c r="M1026" s="3">
        <v>174524</v>
      </c>
      <c r="N1026" s="3">
        <v>35</v>
      </c>
      <c r="O1026" s="6">
        <f>SupplierQuality[[#This Row],[Total Downtime Minutes]]/60</f>
        <v>0.58333333333333337</v>
      </c>
      <c r="P1026" s="4">
        <v>504</v>
      </c>
      <c r="Q1026" s="4">
        <f>SupplierQuality[[#This Row],[Total Defect Qty]]*SupplierQuality[[#This Row],[Unit Price]]</f>
        <v>87960096</v>
      </c>
    </row>
    <row r="1027" spans="1:17" x14ac:dyDescent="0.25">
      <c r="A1027" s="1">
        <v>43248</v>
      </c>
      <c r="B1027" s="5" t="str">
        <f>TEXT(SupplierQuality[[#This Row],[Date]],"mmm")</f>
        <v>May</v>
      </c>
      <c r="C1027" s="5" t="str">
        <f>TEXT(SupplierQuality[[#This Row],[Date]],"yyyy")</f>
        <v>2018</v>
      </c>
      <c r="D1027" s="2" t="s">
        <v>303</v>
      </c>
      <c r="E1027" s="2" t="s">
        <v>98</v>
      </c>
      <c r="F1027" s="2" t="s">
        <v>17</v>
      </c>
      <c r="G1027">
        <v>115</v>
      </c>
      <c r="H1027" s="2" t="str">
        <f>VLOOKUP(SupplierQuality[[#This Row],[MaterialID]],Table4[#All],2,0)</f>
        <v>Controllers</v>
      </c>
      <c r="I1027">
        <v>2</v>
      </c>
      <c r="J1027" s="2" t="str">
        <f>_xlfn.XLOOKUP(SupplierQuality[[#This Row],[Defect Type ID]],Table5[ID],Table5[Defect Type],"Not found",0)</f>
        <v>Rejected</v>
      </c>
      <c r="K1027">
        <v>212</v>
      </c>
      <c r="L1027" s="2" t="str">
        <f>_xlfn.XLOOKUP(SupplierQuality[[#This Row],[DefectID]],Table2[ID],Table2[Defect],"Not found",0)</f>
        <v>Burnt</v>
      </c>
      <c r="M1027" s="3">
        <v>164658</v>
      </c>
      <c r="N1027" s="3">
        <v>4734</v>
      </c>
      <c r="O1027" s="6">
        <f>SupplierQuality[[#This Row],[Total Downtime Minutes]]/60</f>
        <v>78.900000000000006</v>
      </c>
      <c r="P1027" s="4">
        <v>523</v>
      </c>
      <c r="Q1027" s="4">
        <f>SupplierQuality[[#This Row],[Total Defect Qty]]*SupplierQuality[[#This Row],[Unit Price]]</f>
        <v>86116134</v>
      </c>
    </row>
    <row r="1028" spans="1:17" x14ac:dyDescent="0.25">
      <c r="A1028" s="1">
        <v>43248</v>
      </c>
      <c r="B1028" s="5" t="str">
        <f>TEXT(SupplierQuality[[#This Row],[Date]],"mmm")</f>
        <v>May</v>
      </c>
      <c r="C1028" s="5" t="str">
        <f>TEXT(SupplierQuality[[#This Row],[Date]],"yyyy")</f>
        <v>2018</v>
      </c>
      <c r="D1028" s="2" t="s">
        <v>184</v>
      </c>
      <c r="E1028" s="2" t="s">
        <v>49</v>
      </c>
      <c r="F1028" s="2" t="s">
        <v>17</v>
      </c>
      <c r="G1028">
        <v>124</v>
      </c>
      <c r="H1028" s="2" t="str">
        <f>VLOOKUP(SupplierQuality[[#This Row],[MaterialID]],Table4[#All],2,0)</f>
        <v>Drives</v>
      </c>
      <c r="I1028">
        <v>2</v>
      </c>
      <c r="J1028" s="2" t="str">
        <f>_xlfn.XLOOKUP(SupplierQuality[[#This Row],[Defect Type ID]],Table5[ID],Table5[Defect Type],"Not found",0)</f>
        <v>Rejected</v>
      </c>
      <c r="K1028">
        <v>185</v>
      </c>
      <c r="L1028" s="2" t="str">
        <f>_xlfn.XLOOKUP(SupplierQuality[[#This Row],[DefectID]],Table2[ID],Table2[Defect],"Not found",0)</f>
        <v>Soft Tops</v>
      </c>
      <c r="M1028" s="3">
        <v>104069</v>
      </c>
      <c r="N1028" s="3">
        <v>98</v>
      </c>
      <c r="O1028" s="6">
        <f>SupplierQuality[[#This Row],[Total Downtime Minutes]]/60</f>
        <v>1.6333333333333333</v>
      </c>
      <c r="P1028" s="4">
        <v>490</v>
      </c>
      <c r="Q1028" s="4">
        <f>SupplierQuality[[#This Row],[Total Defect Qty]]*SupplierQuality[[#This Row],[Unit Price]]</f>
        <v>50993810</v>
      </c>
    </row>
    <row r="1029" spans="1:17" x14ac:dyDescent="0.25">
      <c r="A1029" s="1">
        <v>43248</v>
      </c>
      <c r="B1029" s="5" t="str">
        <f>TEXT(SupplierQuality[[#This Row],[Date]],"mmm")</f>
        <v>May</v>
      </c>
      <c r="C1029" s="5" t="str">
        <f>TEXT(SupplierQuality[[#This Row],[Date]],"yyyy")</f>
        <v>2018</v>
      </c>
      <c r="D1029" s="2" t="s">
        <v>61</v>
      </c>
      <c r="E1029" s="2" t="s">
        <v>11</v>
      </c>
      <c r="F1029" s="2" t="s">
        <v>17</v>
      </c>
      <c r="G1029">
        <v>113</v>
      </c>
      <c r="H1029" s="2" t="str">
        <f>VLOOKUP(SupplierQuality[[#This Row],[MaterialID]],Table4[#All],2,0)</f>
        <v>Raw Materials</v>
      </c>
      <c r="I1029">
        <v>2</v>
      </c>
      <c r="J1029" s="2" t="str">
        <f>_xlfn.XLOOKUP(SupplierQuality[[#This Row],[Defect Type ID]],Table5[ID],Table5[Defect Type],"Not found",0)</f>
        <v>Rejected</v>
      </c>
      <c r="K1029">
        <v>192</v>
      </c>
      <c r="L1029" s="2" t="str">
        <f>_xlfn.XLOOKUP(SupplierQuality[[#This Row],[DefectID]],Table2[ID],Table2[Defect],"Not found",0)</f>
        <v>Open Caps</v>
      </c>
      <c r="M1029" s="3">
        <v>17632</v>
      </c>
      <c r="N1029" s="3">
        <v>4725</v>
      </c>
      <c r="O1029" s="6">
        <f>SupplierQuality[[#This Row],[Total Downtime Minutes]]/60</f>
        <v>78.75</v>
      </c>
      <c r="P1029" s="4">
        <v>578</v>
      </c>
      <c r="Q1029" s="4">
        <f>SupplierQuality[[#This Row],[Total Defect Qty]]*SupplierQuality[[#This Row],[Unit Price]]</f>
        <v>10191296</v>
      </c>
    </row>
    <row r="1030" spans="1:17" x14ac:dyDescent="0.25">
      <c r="A1030" s="1">
        <v>43249</v>
      </c>
      <c r="B1030" s="5" t="str">
        <f>TEXT(SupplierQuality[[#This Row],[Date]],"mmm")</f>
        <v>May</v>
      </c>
      <c r="C1030" s="5" t="str">
        <f>TEXT(SupplierQuality[[#This Row],[Date]],"yyyy")</f>
        <v>2018</v>
      </c>
      <c r="D1030" s="2" t="s">
        <v>12</v>
      </c>
      <c r="E1030" s="2" t="s">
        <v>67</v>
      </c>
      <c r="F1030" s="2" t="s">
        <v>17</v>
      </c>
      <c r="G1030">
        <v>127</v>
      </c>
      <c r="H1030" s="2" t="str">
        <f>VLOOKUP(SupplierQuality[[#This Row],[MaterialID]],Table4[#All],2,0)</f>
        <v>Crates</v>
      </c>
      <c r="I1030">
        <v>2</v>
      </c>
      <c r="J1030" s="2" t="str">
        <f>_xlfn.XLOOKUP(SupplierQuality[[#This Row],[Defect Type ID]],Table5[ID],Table5[Defect Type],"Not found",0)</f>
        <v>Rejected</v>
      </c>
      <c r="K1030">
        <v>180</v>
      </c>
      <c r="L1030" s="2" t="str">
        <f>_xlfn.XLOOKUP(SupplierQuality[[#This Row],[DefectID]],Table2[ID],Table2[Defect],"Not found",0)</f>
        <v>Soft Sides</v>
      </c>
      <c r="M1030" s="3">
        <v>650549</v>
      </c>
      <c r="N1030" s="3">
        <v>3511</v>
      </c>
      <c r="O1030" s="6">
        <f>SupplierQuality[[#This Row],[Total Downtime Minutes]]/60</f>
        <v>58.516666666666666</v>
      </c>
      <c r="P1030" s="4">
        <v>324</v>
      </c>
      <c r="Q1030" s="4">
        <f>SupplierQuality[[#This Row],[Total Defect Qty]]*SupplierQuality[[#This Row],[Unit Price]]</f>
        <v>210777876</v>
      </c>
    </row>
    <row r="1031" spans="1:17" x14ac:dyDescent="0.25">
      <c r="A1031" s="1">
        <v>43249</v>
      </c>
      <c r="B1031" s="5" t="str">
        <f>TEXT(SupplierQuality[[#This Row],[Date]],"mmm")</f>
        <v>May</v>
      </c>
      <c r="C1031" s="5" t="str">
        <f>TEXT(SupplierQuality[[#This Row],[Date]],"yyyy")</f>
        <v>2018</v>
      </c>
      <c r="D1031" s="2" t="s">
        <v>224</v>
      </c>
      <c r="E1031" s="2" t="s">
        <v>52</v>
      </c>
      <c r="F1031" s="2" t="s">
        <v>17</v>
      </c>
      <c r="G1031">
        <v>131</v>
      </c>
      <c r="H1031" s="2" t="str">
        <f>VLOOKUP(SupplierQuality[[#This Row],[MaterialID]],Table4[#All],2,0)</f>
        <v>Valves</v>
      </c>
      <c r="I1031">
        <v>1</v>
      </c>
      <c r="J1031" s="2" t="str">
        <f>_xlfn.XLOOKUP(SupplierQuality[[#This Row],[Defect Type ID]],Table5[ID],Table5[Defect Type],"Not found",0)</f>
        <v>No Impact</v>
      </c>
      <c r="K1031">
        <v>180</v>
      </c>
      <c r="L1031" s="2" t="str">
        <f>_xlfn.XLOOKUP(SupplierQuality[[#This Row],[DefectID]],Table2[ID],Table2[Defect],"Not found",0)</f>
        <v>Soft Sides</v>
      </c>
      <c r="M1031" s="3">
        <v>496067</v>
      </c>
      <c r="N1031" s="3">
        <v>535</v>
      </c>
      <c r="O1031" s="6">
        <f>SupplierQuality[[#This Row],[Total Downtime Minutes]]/60</f>
        <v>8.9166666666666661</v>
      </c>
      <c r="P1031" s="4">
        <v>513</v>
      </c>
      <c r="Q1031" s="4">
        <f>SupplierQuality[[#This Row],[Total Defect Qty]]*SupplierQuality[[#This Row],[Unit Price]]</f>
        <v>254482371</v>
      </c>
    </row>
    <row r="1032" spans="1:17" x14ac:dyDescent="0.25">
      <c r="A1032" s="1">
        <v>43249</v>
      </c>
      <c r="B1032" s="5" t="str">
        <f>TEXT(SupplierQuality[[#This Row],[Date]],"mmm")</f>
        <v>May</v>
      </c>
      <c r="C1032" s="5" t="str">
        <f>TEXT(SupplierQuality[[#This Row],[Date]],"yyyy")</f>
        <v>2018</v>
      </c>
      <c r="D1032" s="2" t="s">
        <v>339</v>
      </c>
      <c r="E1032" s="2" t="s">
        <v>23</v>
      </c>
      <c r="F1032" s="2" t="s">
        <v>17</v>
      </c>
      <c r="G1032">
        <v>132</v>
      </c>
      <c r="H1032" s="2" t="str">
        <f>VLOOKUP(SupplierQuality[[#This Row],[MaterialID]],Table4[#All],2,0)</f>
        <v>Printed Materials</v>
      </c>
      <c r="I1032">
        <v>1</v>
      </c>
      <c r="J1032" s="2" t="str">
        <f>_xlfn.XLOOKUP(SupplierQuality[[#This Row],[Defect Type ID]],Table5[ID],Table5[Defect Type],"Not found",0)</f>
        <v>No Impact</v>
      </c>
      <c r="K1032">
        <v>85</v>
      </c>
      <c r="L1032" s="2" t="str">
        <f>_xlfn.XLOOKUP(SupplierQuality[[#This Row],[DefectID]],Table2[ID],Table2[Defect],"Not found",0)</f>
        <v>Bad Print</v>
      </c>
      <c r="M1032" s="3">
        <v>401190</v>
      </c>
      <c r="N1032" s="3">
        <v>1049</v>
      </c>
      <c r="O1032" s="6">
        <f>SupplierQuality[[#This Row],[Total Downtime Minutes]]/60</f>
        <v>17.483333333333334</v>
      </c>
      <c r="P1032" s="4">
        <v>469</v>
      </c>
      <c r="Q1032" s="4">
        <f>SupplierQuality[[#This Row],[Total Defect Qty]]*SupplierQuality[[#This Row],[Unit Price]]</f>
        <v>188158110</v>
      </c>
    </row>
    <row r="1033" spans="1:17" x14ac:dyDescent="0.25">
      <c r="A1033" s="1">
        <v>43249</v>
      </c>
      <c r="B1033" s="5" t="str">
        <f>TEXT(SupplierQuality[[#This Row],[Date]],"mmm")</f>
        <v>May</v>
      </c>
      <c r="C1033" s="5" t="str">
        <f>TEXT(SupplierQuality[[#This Row],[Date]],"yyyy")</f>
        <v>2018</v>
      </c>
      <c r="D1033" s="2" t="s">
        <v>95</v>
      </c>
      <c r="E1033" s="2" t="s">
        <v>64</v>
      </c>
      <c r="F1033" s="2" t="s">
        <v>24</v>
      </c>
      <c r="G1033">
        <v>124</v>
      </c>
      <c r="H1033" s="2" t="str">
        <f>VLOOKUP(SupplierQuality[[#This Row],[MaterialID]],Table4[#All],2,0)</f>
        <v>Drives</v>
      </c>
      <c r="I1033">
        <v>1</v>
      </c>
      <c r="J1033" s="2" t="str">
        <f>_xlfn.XLOOKUP(SupplierQuality[[#This Row],[Defect Type ID]],Table5[ID],Table5[Defect Type],"Not found",0)</f>
        <v>No Impact</v>
      </c>
      <c r="K1033">
        <v>117</v>
      </c>
      <c r="L1033" s="2" t="str">
        <f>_xlfn.XLOOKUP(SupplierQuality[[#This Row],[DefectID]],Table2[ID],Table2[Defect],"Not found",0)</f>
        <v>Opened containers</v>
      </c>
      <c r="M1033" s="3">
        <v>388164</v>
      </c>
      <c r="N1033" s="3">
        <v>3051</v>
      </c>
      <c r="O1033" s="6">
        <f>SupplierQuality[[#This Row],[Total Downtime Minutes]]/60</f>
        <v>50.85</v>
      </c>
      <c r="P1033" s="4">
        <v>369</v>
      </c>
      <c r="Q1033" s="4">
        <f>SupplierQuality[[#This Row],[Total Defect Qty]]*SupplierQuality[[#This Row],[Unit Price]]</f>
        <v>143232516</v>
      </c>
    </row>
    <row r="1034" spans="1:17" x14ac:dyDescent="0.25">
      <c r="A1034" s="1">
        <v>43249</v>
      </c>
      <c r="B1034" s="5" t="str">
        <f>TEXT(SupplierQuality[[#This Row],[Date]],"mmm")</f>
        <v>May</v>
      </c>
      <c r="C1034" s="5" t="str">
        <f>TEXT(SupplierQuality[[#This Row],[Date]],"yyyy")</f>
        <v>2018</v>
      </c>
      <c r="D1034" s="2" t="s">
        <v>361</v>
      </c>
      <c r="E1034" s="2" t="s">
        <v>74</v>
      </c>
      <c r="F1034" s="2" t="s">
        <v>17</v>
      </c>
      <c r="G1034">
        <v>120</v>
      </c>
      <c r="H1034" s="2" t="str">
        <f>VLOOKUP(SupplierQuality[[#This Row],[MaterialID]],Table4[#All],2,0)</f>
        <v>Film</v>
      </c>
      <c r="I1034">
        <v>1</v>
      </c>
      <c r="J1034" s="2" t="str">
        <f>_xlfn.XLOOKUP(SupplierQuality[[#This Row],[Defect Type ID]],Table5[ID],Table5[Defect Type],"Not found",0)</f>
        <v>No Impact</v>
      </c>
      <c r="K1034">
        <v>247</v>
      </c>
      <c r="L1034" s="2" t="str">
        <f>_xlfn.XLOOKUP(SupplierQuality[[#This Row],[DefectID]],Table2[ID],Table2[Defect],"Not found",0)</f>
        <v>Splinter</v>
      </c>
      <c r="M1034" s="3">
        <v>178775</v>
      </c>
      <c r="N1034" s="3">
        <v>3944</v>
      </c>
      <c r="O1034" s="6">
        <f>SupplierQuality[[#This Row],[Total Downtime Minutes]]/60</f>
        <v>65.733333333333334</v>
      </c>
      <c r="P1034" s="4">
        <v>322</v>
      </c>
      <c r="Q1034" s="4">
        <f>SupplierQuality[[#This Row],[Total Defect Qty]]*SupplierQuality[[#This Row],[Unit Price]]</f>
        <v>57565550</v>
      </c>
    </row>
    <row r="1035" spans="1:17" x14ac:dyDescent="0.25">
      <c r="A1035" s="1">
        <v>43249</v>
      </c>
      <c r="B1035" s="5" t="str">
        <f>TEXT(SupplierQuality[[#This Row],[Date]],"mmm")</f>
        <v>May</v>
      </c>
      <c r="C1035" s="5" t="str">
        <f>TEXT(SupplierQuality[[#This Row],[Date]],"yyyy")</f>
        <v>2018</v>
      </c>
      <c r="D1035" s="2" t="s">
        <v>145</v>
      </c>
      <c r="E1035" s="2" t="s">
        <v>74</v>
      </c>
      <c r="F1035" s="2" t="s">
        <v>14</v>
      </c>
      <c r="G1035">
        <v>123</v>
      </c>
      <c r="H1035" s="2" t="str">
        <f>VLOOKUP(SupplierQuality[[#This Row],[MaterialID]],Table4[#All],2,0)</f>
        <v>Pump</v>
      </c>
      <c r="I1035">
        <v>1</v>
      </c>
      <c r="J1035" s="2" t="str">
        <f>_xlfn.XLOOKUP(SupplierQuality[[#This Row],[Defect Type ID]],Table5[ID],Table5[Defect Type],"Not found",0)</f>
        <v>No Impact</v>
      </c>
      <c r="K1035">
        <v>30</v>
      </c>
      <c r="L1035" s="2" t="str">
        <f>_xlfn.XLOOKUP(SupplierQuality[[#This Row],[DefectID]],Table2[ID],Table2[Defect],"Not found",0)</f>
        <v>Too Stiff</v>
      </c>
      <c r="M1035" s="3">
        <v>49786</v>
      </c>
      <c r="N1035" s="3">
        <v>1564</v>
      </c>
      <c r="O1035" s="6">
        <f>SupplierQuality[[#This Row],[Total Downtime Minutes]]/60</f>
        <v>26.066666666666666</v>
      </c>
      <c r="P1035" s="4">
        <v>682</v>
      </c>
      <c r="Q1035" s="4">
        <f>SupplierQuality[[#This Row],[Total Defect Qty]]*SupplierQuality[[#This Row],[Unit Price]]</f>
        <v>33954052</v>
      </c>
    </row>
    <row r="1036" spans="1:17" x14ac:dyDescent="0.25">
      <c r="A1036" s="1">
        <v>43252</v>
      </c>
      <c r="B1036" s="5" t="str">
        <f>TEXT(SupplierQuality[[#This Row],[Date]],"mmm")</f>
        <v>Jun</v>
      </c>
      <c r="C1036" s="5" t="str">
        <f>TEXT(SupplierQuality[[#This Row],[Date]],"yyyy")</f>
        <v>2018</v>
      </c>
      <c r="D1036" s="2" t="s">
        <v>333</v>
      </c>
      <c r="E1036" s="2" t="s">
        <v>107</v>
      </c>
      <c r="F1036" s="2" t="s">
        <v>691</v>
      </c>
      <c r="G1036">
        <v>117</v>
      </c>
      <c r="H1036" s="2" t="str">
        <f>VLOOKUP(SupplierQuality[[#This Row],[MaterialID]],Table4[#All],2,0)</f>
        <v>Labels</v>
      </c>
      <c r="I1036">
        <v>2</v>
      </c>
      <c r="J1036" s="2" t="str">
        <f>_xlfn.XLOOKUP(SupplierQuality[[#This Row],[Defect Type ID]],Table5[ID],Table5[Defect Type],"Not found",0)</f>
        <v>Rejected</v>
      </c>
      <c r="K1036">
        <v>212</v>
      </c>
      <c r="L1036" s="2" t="str">
        <f>_xlfn.XLOOKUP(SupplierQuality[[#This Row],[DefectID]],Table2[ID],Table2[Defect],"Not found",0)</f>
        <v>Burnt</v>
      </c>
      <c r="M1036" s="3">
        <v>962514</v>
      </c>
      <c r="N1036" s="3">
        <v>555</v>
      </c>
      <c r="O1036" s="6">
        <f>SupplierQuality[[#This Row],[Total Downtime Minutes]]/60</f>
        <v>9.25</v>
      </c>
      <c r="P1036" s="4">
        <v>342</v>
      </c>
      <c r="Q1036" s="4">
        <f>SupplierQuality[[#This Row],[Total Defect Qty]]*SupplierQuality[[#This Row],[Unit Price]]</f>
        <v>329179788</v>
      </c>
    </row>
    <row r="1037" spans="1:17" x14ac:dyDescent="0.25">
      <c r="A1037" s="1">
        <v>43252</v>
      </c>
      <c r="B1037" s="5" t="str">
        <f>TEXT(SupplierQuality[[#This Row],[Date]],"mmm")</f>
        <v>Jun</v>
      </c>
      <c r="C1037" s="5" t="str">
        <f>TEXT(SupplierQuality[[#This Row],[Date]],"yyyy")</f>
        <v>2018</v>
      </c>
      <c r="D1037" s="2" t="s">
        <v>123</v>
      </c>
      <c r="E1037" s="2" t="s">
        <v>23</v>
      </c>
      <c r="F1037" s="2" t="s">
        <v>691</v>
      </c>
      <c r="G1037">
        <v>132</v>
      </c>
      <c r="H1037" s="2" t="str">
        <f>VLOOKUP(SupplierQuality[[#This Row],[MaterialID]],Table4[#All],2,0)</f>
        <v>Printed Materials</v>
      </c>
      <c r="I1037">
        <v>3</v>
      </c>
      <c r="J1037" s="2" t="str">
        <f>_xlfn.XLOOKUP(SupplierQuality[[#This Row],[Defect Type ID]],Table5[ID],Table5[Defect Type],"Not found",0)</f>
        <v>Impact</v>
      </c>
      <c r="K1037">
        <v>221</v>
      </c>
      <c r="L1037" s="2" t="str">
        <f>_xlfn.XLOOKUP(SupplierQuality[[#This Row],[DefectID]],Table2[ID],Table2[Defect],"Not found",0)</f>
        <v>Excessive Grease</v>
      </c>
      <c r="M1037" s="3">
        <v>956225</v>
      </c>
      <c r="N1037" s="3">
        <v>3914</v>
      </c>
      <c r="O1037" s="6">
        <f>SupplierQuality[[#This Row],[Total Downtime Minutes]]/60</f>
        <v>65.233333333333334</v>
      </c>
      <c r="P1037" s="4">
        <v>507</v>
      </c>
      <c r="Q1037" s="4">
        <f>SupplierQuality[[#This Row],[Total Defect Qty]]*SupplierQuality[[#This Row],[Unit Price]]</f>
        <v>484806075</v>
      </c>
    </row>
    <row r="1038" spans="1:17" x14ac:dyDescent="0.25">
      <c r="A1038" s="1">
        <v>43252</v>
      </c>
      <c r="B1038" s="5" t="str">
        <f>TEXT(SupplierQuality[[#This Row],[Date]],"mmm")</f>
        <v>Jun</v>
      </c>
      <c r="C1038" s="5" t="str">
        <f>TEXT(SupplierQuality[[#This Row],[Date]],"yyyy")</f>
        <v>2018</v>
      </c>
      <c r="D1038" s="2" t="s">
        <v>111</v>
      </c>
      <c r="E1038" s="2" t="s">
        <v>27</v>
      </c>
      <c r="F1038" s="2" t="s">
        <v>691</v>
      </c>
      <c r="G1038">
        <v>115</v>
      </c>
      <c r="H1038" s="2" t="str">
        <f>VLOOKUP(SupplierQuality[[#This Row],[MaterialID]],Table4[#All],2,0)</f>
        <v>Controllers</v>
      </c>
      <c r="I1038">
        <v>3</v>
      </c>
      <c r="J1038" s="2" t="str">
        <f>_xlfn.XLOOKUP(SupplierQuality[[#This Row],[Defect Type ID]],Table5[ID],Table5[Defect Type],"Not found",0)</f>
        <v>Impact</v>
      </c>
      <c r="K1038">
        <v>168</v>
      </c>
      <c r="L1038" s="2" t="str">
        <f>_xlfn.XLOOKUP(SupplierQuality[[#This Row],[DefectID]],Table2[ID],Table2[Defect],"Not found",0)</f>
        <v>Top Too Small</v>
      </c>
      <c r="M1038" s="3">
        <v>833682</v>
      </c>
      <c r="N1038" s="3">
        <v>2064</v>
      </c>
      <c r="O1038" s="6">
        <f>SupplierQuality[[#This Row],[Total Downtime Minutes]]/60</f>
        <v>34.4</v>
      </c>
      <c r="P1038" s="4">
        <v>507</v>
      </c>
      <c r="Q1038" s="4">
        <f>SupplierQuality[[#This Row],[Total Defect Qty]]*SupplierQuality[[#This Row],[Unit Price]]</f>
        <v>422676774</v>
      </c>
    </row>
    <row r="1039" spans="1:17" x14ac:dyDescent="0.25">
      <c r="A1039" s="1">
        <v>43252</v>
      </c>
      <c r="B1039" s="5" t="str">
        <f>TEXT(SupplierQuality[[#This Row],[Date]],"mmm")</f>
        <v>Jun</v>
      </c>
      <c r="C1039" s="5" t="str">
        <f>TEXT(SupplierQuality[[#This Row],[Date]],"yyyy")</f>
        <v>2018</v>
      </c>
      <c r="D1039" s="2" t="s">
        <v>153</v>
      </c>
      <c r="E1039" s="2" t="s">
        <v>52</v>
      </c>
      <c r="F1039" s="2" t="s">
        <v>691</v>
      </c>
      <c r="G1039">
        <v>125</v>
      </c>
      <c r="H1039" s="2" t="str">
        <f>VLOOKUP(SupplierQuality[[#This Row],[MaterialID]],Table4[#All],2,0)</f>
        <v>Hardware</v>
      </c>
      <c r="I1039">
        <v>3</v>
      </c>
      <c r="J1039" s="2" t="str">
        <f>_xlfn.XLOOKUP(SupplierQuality[[#This Row],[Defect Type ID]],Table5[ID],Table5[Defect Type],"Not found",0)</f>
        <v>Impact</v>
      </c>
      <c r="K1039">
        <v>94</v>
      </c>
      <c r="L1039" s="2" t="str">
        <f>_xlfn.XLOOKUP(SupplierQuality[[#This Row],[DefectID]],Table2[ID],Table2[Defect],"Not found",0)</f>
        <v>Stones and Sand</v>
      </c>
      <c r="M1039" s="3">
        <v>735572</v>
      </c>
      <c r="N1039" s="3">
        <v>4279</v>
      </c>
      <c r="O1039" s="6">
        <f>SupplierQuality[[#This Row],[Total Downtime Minutes]]/60</f>
        <v>71.316666666666663</v>
      </c>
      <c r="P1039" s="4">
        <v>652</v>
      </c>
      <c r="Q1039" s="4">
        <f>SupplierQuality[[#This Row],[Total Defect Qty]]*SupplierQuality[[#This Row],[Unit Price]]</f>
        <v>479592944</v>
      </c>
    </row>
    <row r="1040" spans="1:17" x14ac:dyDescent="0.25">
      <c r="A1040" s="1">
        <v>43252</v>
      </c>
      <c r="B1040" s="5" t="str">
        <f>TEXT(SupplierQuality[[#This Row],[Date]],"mmm")</f>
        <v>Jun</v>
      </c>
      <c r="C1040" s="5" t="str">
        <f>TEXT(SupplierQuality[[#This Row],[Date]],"yyyy")</f>
        <v>2018</v>
      </c>
      <c r="D1040" s="2" t="s">
        <v>344</v>
      </c>
      <c r="E1040" s="2" t="s">
        <v>62</v>
      </c>
      <c r="F1040" s="2" t="s">
        <v>691</v>
      </c>
      <c r="G1040">
        <v>118</v>
      </c>
      <c r="H1040" s="2" t="str">
        <f>VLOOKUP(SupplierQuality[[#This Row],[MaterialID]],Table4[#All],2,0)</f>
        <v>Corrugate</v>
      </c>
      <c r="I1040">
        <v>3</v>
      </c>
      <c r="J1040" s="2" t="str">
        <f>_xlfn.XLOOKUP(SupplierQuality[[#This Row],[Defect Type ID]],Table5[ID],Table5[Defect Type],"Not found",0)</f>
        <v>Impact</v>
      </c>
      <c r="K1040">
        <v>255</v>
      </c>
      <c r="L1040" s="2" t="str">
        <f>_xlfn.XLOOKUP(SupplierQuality[[#This Row],[DefectID]],Table2[ID],Table2[Defect],"Not found",0)</f>
        <v>Components Stuck</v>
      </c>
      <c r="M1040" s="3">
        <v>702132</v>
      </c>
      <c r="N1040" s="3">
        <v>2754</v>
      </c>
      <c r="O1040" s="6">
        <f>SupplierQuality[[#This Row],[Total Downtime Minutes]]/60</f>
        <v>45.9</v>
      </c>
      <c r="P1040" s="4">
        <v>376</v>
      </c>
      <c r="Q1040" s="4">
        <f>SupplierQuality[[#This Row],[Total Defect Qty]]*SupplierQuality[[#This Row],[Unit Price]]</f>
        <v>264001632</v>
      </c>
    </row>
    <row r="1041" spans="1:17" x14ac:dyDescent="0.25">
      <c r="A1041" s="1">
        <v>43252</v>
      </c>
      <c r="B1041" s="5" t="str">
        <f>TEXT(SupplierQuality[[#This Row],[Date]],"mmm")</f>
        <v>Jun</v>
      </c>
      <c r="C1041" s="5" t="str">
        <f>TEXT(SupplierQuality[[#This Row],[Date]],"yyyy")</f>
        <v>2018</v>
      </c>
      <c r="D1041" s="2" t="s">
        <v>251</v>
      </c>
      <c r="E1041" s="2" t="s">
        <v>74</v>
      </c>
      <c r="F1041" s="2" t="s">
        <v>691</v>
      </c>
      <c r="G1041">
        <v>124</v>
      </c>
      <c r="H1041" s="2" t="str">
        <f>VLOOKUP(SupplierQuality[[#This Row],[MaterialID]],Table4[#All],2,0)</f>
        <v>Drives</v>
      </c>
      <c r="I1041">
        <v>3</v>
      </c>
      <c r="J1041" s="2" t="str">
        <f>_xlfn.XLOOKUP(SupplierQuality[[#This Row],[Defect Type ID]],Table5[ID],Table5[Defect Type],"Not found",0)</f>
        <v>Impact</v>
      </c>
      <c r="K1041">
        <v>59</v>
      </c>
      <c r="L1041" s="2" t="str">
        <f>_xlfn.XLOOKUP(SupplierQuality[[#This Row],[DefectID]],Table2[ID],Table2[Defect],"Not found",0)</f>
        <v>Cartons Not Opening</v>
      </c>
      <c r="M1041" s="3">
        <v>652528</v>
      </c>
      <c r="N1041" s="3">
        <v>1725</v>
      </c>
      <c r="O1041" s="6">
        <f>SupplierQuality[[#This Row],[Total Downtime Minutes]]/60</f>
        <v>28.75</v>
      </c>
      <c r="P1041" s="4">
        <v>509</v>
      </c>
      <c r="Q1041" s="4">
        <f>SupplierQuality[[#This Row],[Total Defect Qty]]*SupplierQuality[[#This Row],[Unit Price]]</f>
        <v>332136752</v>
      </c>
    </row>
    <row r="1042" spans="1:17" x14ac:dyDescent="0.25">
      <c r="A1042" s="1">
        <v>43252</v>
      </c>
      <c r="B1042" s="5" t="str">
        <f>TEXT(SupplierQuality[[#This Row],[Date]],"mmm")</f>
        <v>Jun</v>
      </c>
      <c r="C1042" s="5" t="str">
        <f>TEXT(SupplierQuality[[#This Row],[Date]],"yyyy")</f>
        <v>2018</v>
      </c>
      <c r="D1042" s="2" t="s">
        <v>234</v>
      </c>
      <c r="E1042" s="2" t="s">
        <v>60</v>
      </c>
      <c r="F1042" s="2" t="s">
        <v>17</v>
      </c>
      <c r="G1042">
        <v>112</v>
      </c>
      <c r="H1042" s="2" t="str">
        <f>VLOOKUP(SupplierQuality[[#This Row],[MaterialID]],Table4[#All],2,0)</f>
        <v>Glass</v>
      </c>
      <c r="I1042">
        <v>3</v>
      </c>
      <c r="J1042" s="2" t="str">
        <f>_xlfn.XLOOKUP(SupplierQuality[[#This Row],[Defect Type ID]],Table5[ID],Table5[Defect Type],"Not found",0)</f>
        <v>Impact</v>
      </c>
      <c r="K1042">
        <v>105</v>
      </c>
      <c r="L1042" s="2" t="str">
        <f>_xlfn.XLOOKUP(SupplierQuality[[#This Row],[DefectID]],Table2[ID],Table2[Defect],"Not found",0)</f>
        <v>Dimensions - Bad Finishing</v>
      </c>
      <c r="M1042" s="3">
        <v>647880</v>
      </c>
      <c r="N1042" s="3">
        <v>4522</v>
      </c>
      <c r="O1042" s="6">
        <f>SupplierQuality[[#This Row],[Total Downtime Minutes]]/60</f>
        <v>75.36666666666666</v>
      </c>
      <c r="P1042" s="4">
        <v>614</v>
      </c>
      <c r="Q1042" s="4">
        <f>SupplierQuality[[#This Row],[Total Defect Qty]]*SupplierQuality[[#This Row],[Unit Price]]</f>
        <v>397798320</v>
      </c>
    </row>
    <row r="1043" spans="1:17" x14ac:dyDescent="0.25">
      <c r="A1043" s="1">
        <v>43252</v>
      </c>
      <c r="B1043" s="5" t="str">
        <f>TEXT(SupplierQuality[[#This Row],[Date]],"mmm")</f>
        <v>Jun</v>
      </c>
      <c r="C1043" s="5" t="str">
        <f>TEXT(SupplierQuality[[#This Row],[Date]],"yyyy")</f>
        <v>2018</v>
      </c>
      <c r="D1043" s="2" t="s">
        <v>43</v>
      </c>
      <c r="E1043" s="2" t="s">
        <v>62</v>
      </c>
      <c r="F1043" s="2" t="s">
        <v>691</v>
      </c>
      <c r="G1043">
        <v>126</v>
      </c>
      <c r="H1043" s="2" t="str">
        <f>VLOOKUP(SupplierQuality[[#This Row],[MaterialID]],Table4[#All],2,0)</f>
        <v>Motors</v>
      </c>
      <c r="I1043">
        <v>2</v>
      </c>
      <c r="J1043" s="2" t="str">
        <f>_xlfn.XLOOKUP(SupplierQuality[[#This Row],[Defect Type ID]],Table5[ID],Table5[Defect Type],"Not found",0)</f>
        <v>Rejected</v>
      </c>
      <c r="K1043">
        <v>23</v>
      </c>
      <c r="L1043" s="2" t="str">
        <f>_xlfn.XLOOKUP(SupplierQuality[[#This Row],[DefectID]],Table2[ID],Table2[Defect],"Not found",0)</f>
        <v>Split Seams</v>
      </c>
      <c r="M1043" s="3">
        <v>548399</v>
      </c>
      <c r="N1043" s="3">
        <v>6</v>
      </c>
      <c r="O1043" s="6">
        <f>SupplierQuality[[#This Row],[Total Downtime Minutes]]/60</f>
        <v>0.1</v>
      </c>
      <c r="P1043" s="4">
        <v>445</v>
      </c>
      <c r="Q1043" s="4">
        <f>SupplierQuality[[#This Row],[Total Defect Qty]]*SupplierQuality[[#This Row],[Unit Price]]</f>
        <v>244037555</v>
      </c>
    </row>
    <row r="1044" spans="1:17" x14ac:dyDescent="0.25">
      <c r="A1044" s="1">
        <v>43252</v>
      </c>
      <c r="B1044" s="5" t="str">
        <f>TEXT(SupplierQuality[[#This Row],[Date]],"mmm")</f>
        <v>Jun</v>
      </c>
      <c r="C1044" s="5" t="str">
        <f>TEXT(SupplierQuality[[#This Row],[Date]],"yyyy")</f>
        <v>2018</v>
      </c>
      <c r="D1044" s="2" t="s">
        <v>151</v>
      </c>
      <c r="E1044" s="2" t="s">
        <v>60</v>
      </c>
      <c r="F1044" s="2" t="s">
        <v>691</v>
      </c>
      <c r="G1044">
        <v>113</v>
      </c>
      <c r="H1044" s="2" t="str">
        <f>VLOOKUP(SupplierQuality[[#This Row],[MaterialID]],Table4[#All],2,0)</f>
        <v>Raw Materials</v>
      </c>
      <c r="I1044">
        <v>2</v>
      </c>
      <c r="J1044" s="2" t="str">
        <f>_xlfn.XLOOKUP(SupplierQuality[[#This Row],[Defect Type ID]],Table5[ID],Table5[Defect Type],"Not found",0)</f>
        <v>Rejected</v>
      </c>
      <c r="K1044">
        <v>28</v>
      </c>
      <c r="L1044" s="2" t="str">
        <f>_xlfn.XLOOKUP(SupplierQuality[[#This Row],[DefectID]],Table2[ID],Table2[Defect],"Not found",0)</f>
        <v>Poor Fit</v>
      </c>
      <c r="M1044" s="3">
        <v>546875</v>
      </c>
      <c r="N1044" s="3">
        <v>3456</v>
      </c>
      <c r="O1044" s="6">
        <f>SupplierQuality[[#This Row],[Total Downtime Minutes]]/60</f>
        <v>57.6</v>
      </c>
      <c r="P1044" s="4">
        <v>325</v>
      </c>
      <c r="Q1044" s="4">
        <f>SupplierQuality[[#This Row],[Total Defect Qty]]*SupplierQuality[[#This Row],[Unit Price]]</f>
        <v>177734375</v>
      </c>
    </row>
    <row r="1045" spans="1:17" x14ac:dyDescent="0.25">
      <c r="A1045" s="1">
        <v>43252</v>
      </c>
      <c r="B1045" s="5" t="str">
        <f>TEXT(SupplierQuality[[#This Row],[Date]],"mmm")</f>
        <v>Jun</v>
      </c>
      <c r="C1045" s="5" t="str">
        <f>TEXT(SupplierQuality[[#This Row],[Date]],"yyyy")</f>
        <v>2018</v>
      </c>
      <c r="D1045" s="2" t="s">
        <v>286</v>
      </c>
      <c r="E1045" s="2" t="s">
        <v>41</v>
      </c>
      <c r="F1045" s="2" t="s">
        <v>17</v>
      </c>
      <c r="G1045">
        <v>128</v>
      </c>
      <c r="H1045" s="2" t="str">
        <f>VLOOKUP(SupplierQuality[[#This Row],[MaterialID]],Table4[#All],2,0)</f>
        <v>Tape</v>
      </c>
      <c r="I1045">
        <v>2</v>
      </c>
      <c r="J1045" s="2" t="str">
        <f>_xlfn.XLOOKUP(SupplierQuality[[#This Row],[Defect Type ID]],Table5[ID],Table5[Defect Type],"Not found",0)</f>
        <v>Rejected</v>
      </c>
      <c r="K1045">
        <v>211</v>
      </c>
      <c r="L1045" s="2" t="str">
        <f>_xlfn.XLOOKUP(SupplierQuality[[#This Row],[DefectID]],Table2[ID],Table2[Defect],"Not found",0)</f>
        <v>Poor Seam</v>
      </c>
      <c r="M1045" s="3">
        <v>511942</v>
      </c>
      <c r="N1045" s="3">
        <v>4910</v>
      </c>
      <c r="O1045" s="6">
        <f>SupplierQuality[[#This Row],[Total Downtime Minutes]]/60</f>
        <v>81.833333333333329</v>
      </c>
      <c r="P1045" s="4">
        <v>653</v>
      </c>
      <c r="Q1045" s="4">
        <f>SupplierQuality[[#This Row],[Total Defect Qty]]*SupplierQuality[[#This Row],[Unit Price]]</f>
        <v>334298126</v>
      </c>
    </row>
    <row r="1046" spans="1:17" x14ac:dyDescent="0.25">
      <c r="A1046" s="1">
        <v>43252</v>
      </c>
      <c r="B1046" s="5" t="str">
        <f>TEXT(SupplierQuality[[#This Row],[Date]],"mmm")</f>
        <v>Jun</v>
      </c>
      <c r="C1046" s="5" t="str">
        <f>TEXT(SupplierQuality[[#This Row],[Date]],"yyyy")</f>
        <v>2018</v>
      </c>
      <c r="D1046" s="2" t="s">
        <v>140</v>
      </c>
      <c r="E1046" s="2" t="s">
        <v>58</v>
      </c>
      <c r="F1046" s="2" t="s">
        <v>691</v>
      </c>
      <c r="G1046">
        <v>116</v>
      </c>
      <c r="H1046" s="2" t="str">
        <f>VLOOKUP(SupplierQuality[[#This Row],[MaterialID]],Table4[#All],2,0)</f>
        <v>Molds</v>
      </c>
      <c r="I1046">
        <v>2</v>
      </c>
      <c r="J1046" s="2" t="str">
        <f>_xlfn.XLOOKUP(SupplierQuality[[#This Row],[Defect Type ID]],Table5[ID],Table5[Defect Type],"Not found",0)</f>
        <v>Rejected</v>
      </c>
      <c r="K1046">
        <v>191</v>
      </c>
      <c r="L1046" s="2" t="str">
        <f>_xlfn.XLOOKUP(SupplierQuality[[#This Row],[DefectID]],Table2[ID],Table2[Defect],"Not found",0)</f>
        <v>Misformed Parts</v>
      </c>
      <c r="M1046" s="3">
        <v>491185</v>
      </c>
      <c r="N1046" s="3">
        <v>1762</v>
      </c>
      <c r="O1046" s="6">
        <f>SupplierQuality[[#This Row],[Total Downtime Minutes]]/60</f>
        <v>29.366666666666667</v>
      </c>
      <c r="P1046" s="4">
        <v>345</v>
      </c>
      <c r="Q1046" s="4">
        <f>SupplierQuality[[#This Row],[Total Defect Qty]]*SupplierQuality[[#This Row],[Unit Price]]</f>
        <v>169458825</v>
      </c>
    </row>
    <row r="1047" spans="1:17" x14ac:dyDescent="0.25">
      <c r="A1047" s="1">
        <v>43252</v>
      </c>
      <c r="B1047" s="5" t="str">
        <f>TEXT(SupplierQuality[[#This Row],[Date]],"mmm")</f>
        <v>Jun</v>
      </c>
      <c r="C1047" s="5" t="str">
        <f>TEXT(SupplierQuality[[#This Row],[Date]],"yyyy")</f>
        <v>2018</v>
      </c>
      <c r="D1047" s="2" t="s">
        <v>160</v>
      </c>
      <c r="E1047" s="2" t="s">
        <v>47</v>
      </c>
      <c r="F1047" s="2" t="s">
        <v>691</v>
      </c>
      <c r="G1047">
        <v>132</v>
      </c>
      <c r="H1047" s="2" t="str">
        <f>VLOOKUP(SupplierQuality[[#This Row],[MaterialID]],Table4[#All],2,0)</f>
        <v>Printed Materials</v>
      </c>
      <c r="I1047">
        <v>1</v>
      </c>
      <c r="J1047" s="2" t="str">
        <f>_xlfn.XLOOKUP(SupplierQuality[[#This Row],[Defect Type ID]],Table5[ID],Table5[Defect Type],"Not found",0)</f>
        <v>No Impact</v>
      </c>
      <c r="K1047">
        <v>177</v>
      </c>
      <c r="L1047" s="2" t="str">
        <f>_xlfn.XLOOKUP(SupplierQuality[[#This Row],[DefectID]],Table2[ID],Table2[Defect],"Not found",0)</f>
        <v>Weak Bands</v>
      </c>
      <c r="M1047" s="3">
        <v>486807</v>
      </c>
      <c r="N1047" s="3">
        <v>4217</v>
      </c>
      <c r="O1047" s="6">
        <f>SupplierQuality[[#This Row],[Total Downtime Minutes]]/60</f>
        <v>70.283333333333331</v>
      </c>
      <c r="P1047" s="4">
        <v>434</v>
      </c>
      <c r="Q1047" s="4">
        <f>SupplierQuality[[#This Row],[Total Defect Qty]]*SupplierQuality[[#This Row],[Unit Price]]</f>
        <v>211274238</v>
      </c>
    </row>
    <row r="1048" spans="1:17" x14ac:dyDescent="0.25">
      <c r="A1048" s="1">
        <v>43252</v>
      </c>
      <c r="B1048" s="5" t="str">
        <f>TEXT(SupplierQuality[[#This Row],[Date]],"mmm")</f>
        <v>Jun</v>
      </c>
      <c r="C1048" s="5" t="str">
        <f>TEXT(SupplierQuality[[#This Row],[Date]],"yyyy")</f>
        <v>2018</v>
      </c>
      <c r="D1048" s="2" t="s">
        <v>304</v>
      </c>
      <c r="E1048" s="2" t="s">
        <v>119</v>
      </c>
      <c r="F1048" s="2" t="s">
        <v>24</v>
      </c>
      <c r="G1048">
        <v>115</v>
      </c>
      <c r="H1048" s="2" t="str">
        <f>VLOOKUP(SupplierQuality[[#This Row],[MaterialID]],Table4[#All],2,0)</f>
        <v>Controllers</v>
      </c>
      <c r="I1048">
        <v>1</v>
      </c>
      <c r="J1048" s="2" t="str">
        <f>_xlfn.XLOOKUP(SupplierQuality[[#This Row],[Defect Type ID]],Table5[ID],Table5[Defect Type],"Not found",0)</f>
        <v>No Impact</v>
      </c>
      <c r="K1048">
        <v>58</v>
      </c>
      <c r="L1048" s="2" t="str">
        <f>_xlfn.XLOOKUP(SupplierQuality[[#This Row],[DefectID]],Table2[ID],Table2[Defect],"Not found",0)</f>
        <v>Deformed Parts</v>
      </c>
      <c r="M1048" s="3">
        <v>463103</v>
      </c>
      <c r="N1048" s="3">
        <v>4177</v>
      </c>
      <c r="O1048" s="6">
        <f>SupplierQuality[[#This Row],[Total Downtime Minutes]]/60</f>
        <v>69.61666666666666</v>
      </c>
      <c r="P1048" s="4">
        <v>579</v>
      </c>
      <c r="Q1048" s="4">
        <f>SupplierQuality[[#This Row],[Total Defect Qty]]*SupplierQuality[[#This Row],[Unit Price]]</f>
        <v>268136637</v>
      </c>
    </row>
    <row r="1049" spans="1:17" x14ac:dyDescent="0.25">
      <c r="A1049" s="1">
        <v>43252</v>
      </c>
      <c r="B1049" s="5" t="str">
        <f>TEXT(SupplierQuality[[#This Row],[Date]],"mmm")</f>
        <v>Jun</v>
      </c>
      <c r="C1049" s="5" t="str">
        <f>TEXT(SupplierQuality[[#This Row],[Date]],"yyyy")</f>
        <v>2018</v>
      </c>
      <c r="D1049" s="2" t="s">
        <v>243</v>
      </c>
      <c r="E1049" s="2" t="s">
        <v>27</v>
      </c>
      <c r="F1049" s="2" t="s">
        <v>691</v>
      </c>
      <c r="G1049">
        <v>116</v>
      </c>
      <c r="H1049" s="2" t="str">
        <f>VLOOKUP(SupplierQuality[[#This Row],[MaterialID]],Table4[#All],2,0)</f>
        <v>Molds</v>
      </c>
      <c r="I1049">
        <v>2</v>
      </c>
      <c r="J1049" s="2" t="str">
        <f>_xlfn.XLOOKUP(SupplierQuality[[#This Row],[Defect Type ID]],Table5[ID],Table5[Defect Type],"Not found",0)</f>
        <v>Rejected</v>
      </c>
      <c r="K1049">
        <v>197</v>
      </c>
      <c r="L1049" s="2" t="str">
        <f>_xlfn.XLOOKUP(SupplierQuality[[#This Row],[DefectID]],Table2[ID],Table2[Defect],"Not found",0)</f>
        <v>Assembly Issues</v>
      </c>
      <c r="M1049" s="3">
        <v>392390</v>
      </c>
      <c r="N1049" s="3">
        <v>3446</v>
      </c>
      <c r="O1049" s="6">
        <f>SupplierQuality[[#This Row],[Total Downtime Minutes]]/60</f>
        <v>57.43333333333333</v>
      </c>
      <c r="P1049" s="4">
        <v>370</v>
      </c>
      <c r="Q1049" s="4">
        <f>SupplierQuality[[#This Row],[Total Defect Qty]]*SupplierQuality[[#This Row],[Unit Price]]</f>
        <v>145184300</v>
      </c>
    </row>
    <row r="1050" spans="1:17" x14ac:dyDescent="0.25">
      <c r="A1050" s="1">
        <v>43252</v>
      </c>
      <c r="B1050" s="5" t="str">
        <f>TEXT(SupplierQuality[[#This Row],[Date]],"mmm")</f>
        <v>Jun</v>
      </c>
      <c r="C1050" s="5" t="str">
        <f>TEXT(SupplierQuality[[#This Row],[Date]],"yyyy")</f>
        <v>2018</v>
      </c>
      <c r="D1050" s="2" t="s">
        <v>328</v>
      </c>
      <c r="E1050" s="2" t="s">
        <v>32</v>
      </c>
      <c r="F1050" s="2" t="s">
        <v>17</v>
      </c>
      <c r="G1050">
        <v>119</v>
      </c>
      <c r="H1050" s="2" t="str">
        <f>VLOOKUP(SupplierQuality[[#This Row],[MaterialID]],Table4[#All],2,0)</f>
        <v>Batteries</v>
      </c>
      <c r="I1050">
        <v>1</v>
      </c>
      <c r="J1050" s="2" t="str">
        <f>_xlfn.XLOOKUP(SupplierQuality[[#This Row],[Defect Type ID]],Table5[ID],Table5[Defect Type],"Not found",0)</f>
        <v>No Impact</v>
      </c>
      <c r="K1050">
        <v>86</v>
      </c>
      <c r="L1050" s="2" t="str">
        <f>_xlfn.XLOOKUP(SupplierQuality[[#This Row],[DefectID]],Table2[ID],Table2[Defect],"Not found",0)</f>
        <v>Smeared Print</v>
      </c>
      <c r="M1050" s="3">
        <v>370814</v>
      </c>
      <c r="N1050" s="3">
        <v>4201</v>
      </c>
      <c r="O1050" s="6">
        <f>SupplierQuality[[#This Row],[Total Downtime Minutes]]/60</f>
        <v>70.016666666666666</v>
      </c>
      <c r="P1050" s="4">
        <v>675</v>
      </c>
      <c r="Q1050" s="4">
        <f>SupplierQuality[[#This Row],[Total Defect Qty]]*SupplierQuality[[#This Row],[Unit Price]]</f>
        <v>250299450</v>
      </c>
    </row>
    <row r="1051" spans="1:17" x14ac:dyDescent="0.25">
      <c r="A1051" s="1">
        <v>43252</v>
      </c>
      <c r="B1051" s="5" t="str">
        <f>TEXT(SupplierQuality[[#This Row],[Date]],"mmm")</f>
        <v>Jun</v>
      </c>
      <c r="C1051" s="5" t="str">
        <f>TEXT(SupplierQuality[[#This Row],[Date]],"yyyy")</f>
        <v>2018</v>
      </c>
      <c r="D1051" s="2" t="s">
        <v>154</v>
      </c>
      <c r="E1051" s="2" t="s">
        <v>64</v>
      </c>
      <c r="F1051" s="2" t="s">
        <v>691</v>
      </c>
      <c r="G1051">
        <v>125</v>
      </c>
      <c r="H1051" s="2" t="str">
        <f>VLOOKUP(SupplierQuality[[#This Row],[MaterialID]],Table4[#All],2,0)</f>
        <v>Hardware</v>
      </c>
      <c r="I1051">
        <v>3</v>
      </c>
      <c r="J1051" s="2" t="str">
        <f>_xlfn.XLOOKUP(SupplierQuality[[#This Row],[Defect Type ID]],Table5[ID],Table5[Defect Type],"Not found",0)</f>
        <v>Impact</v>
      </c>
      <c r="K1051">
        <v>104</v>
      </c>
      <c r="L1051" s="2" t="str">
        <f>_xlfn.XLOOKUP(SupplierQuality[[#This Row],[DefectID]],Table2[ID],Table2[Defect],"Not found",0)</f>
        <v>Too Much Chemicals</v>
      </c>
      <c r="M1051" s="3">
        <v>284879</v>
      </c>
      <c r="N1051" s="3">
        <v>500</v>
      </c>
      <c r="O1051" s="6">
        <f>SupplierQuality[[#This Row],[Total Downtime Minutes]]/60</f>
        <v>8.3333333333333339</v>
      </c>
      <c r="P1051" s="4">
        <v>653</v>
      </c>
      <c r="Q1051" s="4">
        <f>SupplierQuality[[#This Row],[Total Defect Qty]]*SupplierQuality[[#This Row],[Unit Price]]</f>
        <v>186025987</v>
      </c>
    </row>
    <row r="1052" spans="1:17" x14ac:dyDescent="0.25">
      <c r="A1052" s="1">
        <v>43252</v>
      </c>
      <c r="B1052" s="5" t="str">
        <f>TEXT(SupplierQuality[[#This Row],[Date]],"mmm")</f>
        <v>Jun</v>
      </c>
      <c r="C1052" s="5" t="str">
        <f>TEXT(SupplierQuality[[#This Row],[Date]],"yyyy")</f>
        <v>2018</v>
      </c>
      <c r="D1052" s="2" t="s">
        <v>275</v>
      </c>
      <c r="E1052" s="2" t="s">
        <v>67</v>
      </c>
      <c r="F1052" s="2" t="s">
        <v>691</v>
      </c>
      <c r="G1052">
        <v>112</v>
      </c>
      <c r="H1052" s="2" t="str">
        <f>VLOOKUP(SupplierQuality[[#This Row],[MaterialID]],Table4[#All],2,0)</f>
        <v>Glass</v>
      </c>
      <c r="I1052">
        <v>1</v>
      </c>
      <c r="J1052" s="2" t="str">
        <f>_xlfn.XLOOKUP(SupplierQuality[[#This Row],[Defect Type ID]],Table5[ID],Table5[Defect Type],"Not found",0)</f>
        <v>No Impact</v>
      </c>
      <c r="K1052">
        <v>179</v>
      </c>
      <c r="L1052" s="2" t="str">
        <f>_xlfn.XLOOKUP(SupplierQuality[[#This Row],[DefectID]],Table2[ID],Table2[Defect],"Not found",0)</f>
        <v>Expired</v>
      </c>
      <c r="M1052" s="3">
        <v>188076</v>
      </c>
      <c r="N1052" s="3">
        <v>4306</v>
      </c>
      <c r="O1052" s="6">
        <f>SupplierQuality[[#This Row],[Total Downtime Minutes]]/60</f>
        <v>71.766666666666666</v>
      </c>
      <c r="P1052" s="4">
        <v>569</v>
      </c>
      <c r="Q1052" s="4">
        <f>SupplierQuality[[#This Row],[Total Defect Qty]]*SupplierQuality[[#This Row],[Unit Price]]</f>
        <v>107015244</v>
      </c>
    </row>
    <row r="1053" spans="1:17" x14ac:dyDescent="0.25">
      <c r="A1053" s="1">
        <v>43252</v>
      </c>
      <c r="B1053" s="5" t="str">
        <f>TEXT(SupplierQuality[[#This Row],[Date]],"mmm")</f>
        <v>Jun</v>
      </c>
      <c r="C1053" s="5" t="str">
        <f>TEXT(SupplierQuality[[#This Row],[Date]],"yyyy")</f>
        <v>2018</v>
      </c>
      <c r="D1053" s="2" t="s">
        <v>181</v>
      </c>
      <c r="E1053" s="2" t="s">
        <v>27</v>
      </c>
      <c r="F1053" s="2" t="s">
        <v>24</v>
      </c>
      <c r="G1053">
        <v>114</v>
      </c>
      <c r="H1053" s="2" t="str">
        <f>VLOOKUP(SupplierQuality[[#This Row],[MaterialID]],Table4[#All],2,0)</f>
        <v>Carton</v>
      </c>
      <c r="I1053">
        <v>3</v>
      </c>
      <c r="J1053" s="2" t="str">
        <f>_xlfn.XLOOKUP(SupplierQuality[[#This Row],[Defect Type ID]],Table5[ID],Table5[Defect Type],"Not found",0)</f>
        <v>Impact</v>
      </c>
      <c r="K1053">
        <v>185</v>
      </c>
      <c r="L1053" s="2" t="str">
        <f>_xlfn.XLOOKUP(SupplierQuality[[#This Row],[DefectID]],Table2[ID],Table2[Defect],"Not found",0)</f>
        <v>Soft Tops</v>
      </c>
      <c r="M1053" s="3">
        <v>180407</v>
      </c>
      <c r="N1053" s="3">
        <v>338</v>
      </c>
      <c r="O1053" s="6">
        <f>SupplierQuality[[#This Row],[Total Downtime Minutes]]/60</f>
        <v>5.6333333333333337</v>
      </c>
      <c r="P1053" s="4">
        <v>606</v>
      </c>
      <c r="Q1053" s="4">
        <f>SupplierQuality[[#This Row],[Total Defect Qty]]*SupplierQuality[[#This Row],[Unit Price]]</f>
        <v>109326642</v>
      </c>
    </row>
    <row r="1054" spans="1:17" x14ac:dyDescent="0.25">
      <c r="A1054" s="1">
        <v>43252</v>
      </c>
      <c r="B1054" s="5" t="str">
        <f>TEXT(SupplierQuality[[#This Row],[Date]],"mmm")</f>
        <v>Jun</v>
      </c>
      <c r="C1054" s="5" t="str">
        <f>TEXT(SupplierQuality[[#This Row],[Date]],"yyyy")</f>
        <v>2018</v>
      </c>
      <c r="D1054" s="2" t="s">
        <v>122</v>
      </c>
      <c r="E1054" s="2" t="s">
        <v>52</v>
      </c>
      <c r="F1054" s="2" t="s">
        <v>17</v>
      </c>
      <c r="G1054">
        <v>125</v>
      </c>
      <c r="H1054" s="2" t="str">
        <f>VLOOKUP(SupplierQuality[[#This Row],[MaterialID]],Table4[#All],2,0)</f>
        <v>Hardware</v>
      </c>
      <c r="I1054">
        <v>1</v>
      </c>
      <c r="J1054" s="2" t="str">
        <f>_xlfn.XLOOKUP(SupplierQuality[[#This Row],[Defect Type ID]],Table5[ID],Table5[Defect Type],"Not found",0)</f>
        <v>No Impact</v>
      </c>
      <c r="K1054">
        <v>204</v>
      </c>
      <c r="L1054" s="2" t="str">
        <f>_xlfn.XLOOKUP(SupplierQuality[[#This Row],[DefectID]],Table2[ID],Table2[Defect],"Not found",0)</f>
        <v>Cut Wires</v>
      </c>
      <c r="M1054" s="3">
        <v>150175</v>
      </c>
      <c r="N1054" s="3">
        <v>1007</v>
      </c>
      <c r="O1054" s="6">
        <f>SupplierQuality[[#This Row],[Total Downtime Minutes]]/60</f>
        <v>16.783333333333335</v>
      </c>
      <c r="P1054" s="4">
        <v>396</v>
      </c>
      <c r="Q1054" s="4">
        <f>SupplierQuality[[#This Row],[Total Defect Qty]]*SupplierQuality[[#This Row],[Unit Price]]</f>
        <v>59469300</v>
      </c>
    </row>
    <row r="1055" spans="1:17" x14ac:dyDescent="0.25">
      <c r="A1055" s="1">
        <v>43252</v>
      </c>
      <c r="B1055" s="5" t="str">
        <f>TEXT(SupplierQuality[[#This Row],[Date]],"mmm")</f>
        <v>Jun</v>
      </c>
      <c r="C1055" s="5" t="str">
        <f>TEXT(SupplierQuality[[#This Row],[Date]],"yyyy")</f>
        <v>2018</v>
      </c>
      <c r="D1055" s="2" t="s">
        <v>288</v>
      </c>
      <c r="E1055" s="2" t="s">
        <v>55</v>
      </c>
      <c r="F1055" s="2" t="s">
        <v>17</v>
      </c>
      <c r="G1055">
        <v>130</v>
      </c>
      <c r="H1055" s="2" t="str">
        <f>VLOOKUP(SupplierQuality[[#This Row],[MaterialID]],Table4[#All],2,0)</f>
        <v>Packaging</v>
      </c>
      <c r="I1055">
        <v>3</v>
      </c>
      <c r="J1055" s="2" t="str">
        <f>_xlfn.XLOOKUP(SupplierQuality[[#This Row],[Defect Type ID]],Table5[ID],Table5[Defect Type],"Not found",0)</f>
        <v>Impact</v>
      </c>
      <c r="K1055">
        <v>191</v>
      </c>
      <c r="L1055" s="2" t="str">
        <f>_xlfn.XLOOKUP(SupplierQuality[[#This Row],[DefectID]],Table2[ID],Table2[Defect],"Not found",0)</f>
        <v>Misformed Parts</v>
      </c>
      <c r="M1055" s="3">
        <v>78950</v>
      </c>
      <c r="N1055" s="3">
        <v>4817</v>
      </c>
      <c r="O1055" s="6">
        <f>SupplierQuality[[#This Row],[Total Downtime Minutes]]/60</f>
        <v>80.283333333333331</v>
      </c>
      <c r="P1055" s="4">
        <v>560</v>
      </c>
      <c r="Q1055" s="4">
        <f>SupplierQuality[[#This Row],[Total Defect Qty]]*SupplierQuality[[#This Row],[Unit Price]]</f>
        <v>44212000</v>
      </c>
    </row>
    <row r="1056" spans="1:17" x14ac:dyDescent="0.25">
      <c r="A1056" s="1">
        <v>43252</v>
      </c>
      <c r="B1056" s="5" t="str">
        <f>TEXT(SupplierQuality[[#This Row],[Date]],"mmm")</f>
        <v>Jun</v>
      </c>
      <c r="C1056" s="5" t="str">
        <f>TEXT(SupplierQuality[[#This Row],[Date]],"yyyy")</f>
        <v>2018</v>
      </c>
      <c r="D1056" s="2" t="s">
        <v>73</v>
      </c>
      <c r="E1056" s="2" t="s">
        <v>49</v>
      </c>
      <c r="F1056" s="2" t="s">
        <v>17</v>
      </c>
      <c r="G1056">
        <v>131</v>
      </c>
      <c r="H1056" s="2" t="str">
        <f>VLOOKUP(SupplierQuality[[#This Row],[MaterialID]],Table4[#All],2,0)</f>
        <v>Valves</v>
      </c>
      <c r="I1056">
        <v>1</v>
      </c>
      <c r="J1056" s="2" t="str">
        <f>_xlfn.XLOOKUP(SupplierQuality[[#This Row],[Defect Type ID]],Table5[ID],Table5[Defect Type],"Not found",0)</f>
        <v>No Impact</v>
      </c>
      <c r="K1056">
        <v>8</v>
      </c>
      <c r="L1056" s="2" t="str">
        <f>_xlfn.XLOOKUP(SupplierQuality[[#This Row],[DefectID]],Table2[ID],Table2[Defect],"Not found",0)</f>
        <v>Printing Defects</v>
      </c>
      <c r="M1056" s="3">
        <v>59391</v>
      </c>
      <c r="N1056" s="3">
        <v>3495</v>
      </c>
      <c r="O1056" s="6">
        <f>SupplierQuality[[#This Row],[Total Downtime Minutes]]/60</f>
        <v>58.25</v>
      </c>
      <c r="P1056" s="4">
        <v>471</v>
      </c>
      <c r="Q1056" s="4">
        <f>SupplierQuality[[#This Row],[Total Defect Qty]]*SupplierQuality[[#This Row],[Unit Price]]</f>
        <v>27973161</v>
      </c>
    </row>
    <row r="1057" spans="1:17" x14ac:dyDescent="0.25">
      <c r="A1057" s="1">
        <v>43252</v>
      </c>
      <c r="B1057" s="5" t="str">
        <f>TEXT(SupplierQuality[[#This Row],[Date]],"mmm")</f>
        <v>Jun</v>
      </c>
      <c r="C1057" s="5" t="str">
        <f>TEXT(SupplierQuality[[#This Row],[Date]],"yyyy")</f>
        <v>2018</v>
      </c>
      <c r="D1057" s="2" t="s">
        <v>12</v>
      </c>
      <c r="E1057" s="2" t="s">
        <v>45</v>
      </c>
      <c r="F1057" s="2" t="s">
        <v>17</v>
      </c>
      <c r="G1057">
        <v>130</v>
      </c>
      <c r="H1057" s="2" t="str">
        <f>VLOOKUP(SupplierQuality[[#This Row],[MaterialID]],Table4[#All],2,0)</f>
        <v>Packaging</v>
      </c>
      <c r="I1057">
        <v>3</v>
      </c>
      <c r="J1057" s="2" t="str">
        <f>_xlfn.XLOOKUP(SupplierQuality[[#This Row],[Defect Type ID]],Table5[ID],Table5[Defect Type],"Not found",0)</f>
        <v>Impact</v>
      </c>
      <c r="K1057">
        <v>105</v>
      </c>
      <c r="L1057" s="2" t="str">
        <f>_xlfn.XLOOKUP(SupplierQuality[[#This Row],[DefectID]],Table2[ID],Table2[Defect],"Not found",0)</f>
        <v>Dimensions - Bad Finishing</v>
      </c>
      <c r="M1057" s="3">
        <v>58956</v>
      </c>
      <c r="N1057" s="3">
        <v>4207</v>
      </c>
      <c r="O1057" s="6">
        <f>SupplierQuality[[#This Row],[Total Downtime Minutes]]/60</f>
        <v>70.11666666666666</v>
      </c>
      <c r="P1057" s="4">
        <v>483</v>
      </c>
      <c r="Q1057" s="4">
        <f>SupplierQuality[[#This Row],[Total Defect Qty]]*SupplierQuality[[#This Row],[Unit Price]]</f>
        <v>28475748</v>
      </c>
    </row>
    <row r="1058" spans="1:17" x14ac:dyDescent="0.25">
      <c r="A1058" s="1">
        <v>43252</v>
      </c>
      <c r="B1058" s="5" t="str">
        <f>TEXT(SupplierQuality[[#This Row],[Date]],"mmm")</f>
        <v>Jun</v>
      </c>
      <c r="C1058" s="5" t="str">
        <f>TEXT(SupplierQuality[[#This Row],[Date]],"yyyy")</f>
        <v>2018</v>
      </c>
      <c r="D1058" s="2" t="s">
        <v>129</v>
      </c>
      <c r="E1058" s="2" t="s">
        <v>36</v>
      </c>
      <c r="F1058" s="2" t="s">
        <v>24</v>
      </c>
      <c r="G1058">
        <v>117</v>
      </c>
      <c r="H1058" s="2" t="str">
        <f>VLOOKUP(SupplierQuality[[#This Row],[MaterialID]],Table4[#All],2,0)</f>
        <v>Labels</v>
      </c>
      <c r="I1058">
        <v>1</v>
      </c>
      <c r="J1058" s="2" t="str">
        <f>_xlfn.XLOOKUP(SupplierQuality[[#This Row],[Defect Type ID]],Table5[ID],Table5[Defect Type],"Not found",0)</f>
        <v>No Impact</v>
      </c>
      <c r="K1058">
        <v>170</v>
      </c>
      <c r="L1058" s="2" t="str">
        <f>_xlfn.XLOOKUP(SupplierQuality[[#This Row],[DefectID]],Table2[ID],Table2[Defect],"Not found",0)</f>
        <v>Bad Fit</v>
      </c>
      <c r="M1058" s="3">
        <v>32205</v>
      </c>
      <c r="N1058" s="3">
        <v>3941</v>
      </c>
      <c r="O1058" s="6">
        <f>SupplierQuality[[#This Row],[Total Downtime Minutes]]/60</f>
        <v>65.683333333333337</v>
      </c>
      <c r="P1058" s="4">
        <v>627</v>
      </c>
      <c r="Q1058" s="4">
        <f>SupplierQuality[[#This Row],[Total Defect Qty]]*SupplierQuality[[#This Row],[Unit Price]]</f>
        <v>20192535</v>
      </c>
    </row>
    <row r="1059" spans="1:17" x14ac:dyDescent="0.25">
      <c r="A1059" s="1">
        <v>43253</v>
      </c>
      <c r="B1059" s="5" t="str">
        <f>TEXT(SupplierQuality[[#This Row],[Date]],"mmm")</f>
        <v>Jun</v>
      </c>
      <c r="C1059" s="5" t="str">
        <f>TEXT(SupplierQuality[[#This Row],[Date]],"yyyy")</f>
        <v>2018</v>
      </c>
      <c r="D1059" s="2" t="s">
        <v>311</v>
      </c>
      <c r="E1059" s="2" t="s">
        <v>41</v>
      </c>
      <c r="F1059" s="2" t="s">
        <v>14</v>
      </c>
      <c r="G1059">
        <v>132</v>
      </c>
      <c r="H1059" s="2" t="str">
        <f>VLOOKUP(SupplierQuality[[#This Row],[MaterialID]],Table4[#All],2,0)</f>
        <v>Printed Materials</v>
      </c>
      <c r="I1059">
        <v>1</v>
      </c>
      <c r="J1059" s="2" t="str">
        <f>_xlfn.XLOOKUP(SupplierQuality[[#This Row],[Defect Type ID]],Table5[ID],Table5[Defect Type],"Not found",0)</f>
        <v>No Impact</v>
      </c>
      <c r="K1059">
        <v>49</v>
      </c>
      <c r="L1059" s="2" t="str">
        <f>_xlfn.XLOOKUP(SupplierQuality[[#This Row],[DefectID]],Table2[ID],Table2[Defect],"Not found",0)</f>
        <v>Matts</v>
      </c>
      <c r="M1059" s="3">
        <v>812458</v>
      </c>
      <c r="N1059" s="3">
        <v>2781</v>
      </c>
      <c r="O1059" s="6">
        <f>SupplierQuality[[#This Row],[Total Downtime Minutes]]/60</f>
        <v>46.35</v>
      </c>
      <c r="P1059" s="4">
        <v>400</v>
      </c>
      <c r="Q1059" s="4">
        <f>SupplierQuality[[#This Row],[Total Defect Qty]]*SupplierQuality[[#This Row],[Unit Price]]</f>
        <v>324983200</v>
      </c>
    </row>
    <row r="1060" spans="1:17" x14ac:dyDescent="0.25">
      <c r="A1060" s="1">
        <v>43253</v>
      </c>
      <c r="B1060" s="5" t="str">
        <f>TEXT(SupplierQuality[[#This Row],[Date]],"mmm")</f>
        <v>Jun</v>
      </c>
      <c r="C1060" s="5" t="str">
        <f>TEXT(SupplierQuality[[#This Row],[Date]],"yyyy")</f>
        <v>2018</v>
      </c>
      <c r="D1060" s="2" t="s">
        <v>142</v>
      </c>
      <c r="E1060" s="2" t="s">
        <v>34</v>
      </c>
      <c r="F1060" s="2" t="s">
        <v>42</v>
      </c>
      <c r="G1060">
        <v>113</v>
      </c>
      <c r="H1060" s="2" t="str">
        <f>VLOOKUP(SupplierQuality[[#This Row],[MaterialID]],Table4[#All],2,0)</f>
        <v>Raw Materials</v>
      </c>
      <c r="I1060">
        <v>1</v>
      </c>
      <c r="J1060" s="2" t="str">
        <f>_xlfn.XLOOKUP(SupplierQuality[[#This Row],[Defect Type ID]],Table5[ID],Table5[Defect Type],"Not found",0)</f>
        <v>No Impact</v>
      </c>
      <c r="K1060">
        <v>162</v>
      </c>
      <c r="L1060" s="2" t="str">
        <f>_xlfn.XLOOKUP(SupplierQuality[[#This Row],[DefectID]],Table2[ID],Table2[Defect],"Not found",0)</f>
        <v>Moisture</v>
      </c>
      <c r="M1060" s="3">
        <v>676913</v>
      </c>
      <c r="N1060" s="3">
        <v>3386</v>
      </c>
      <c r="O1060" s="6">
        <f>SupplierQuality[[#This Row],[Total Downtime Minutes]]/60</f>
        <v>56.43333333333333</v>
      </c>
      <c r="P1060" s="4">
        <v>300</v>
      </c>
      <c r="Q1060" s="4">
        <f>SupplierQuality[[#This Row],[Total Defect Qty]]*SupplierQuality[[#This Row],[Unit Price]]</f>
        <v>203073900</v>
      </c>
    </row>
    <row r="1061" spans="1:17" x14ac:dyDescent="0.25">
      <c r="A1061" s="1">
        <v>43253</v>
      </c>
      <c r="B1061" s="5" t="str">
        <f>TEXT(SupplierQuality[[#This Row],[Date]],"mmm")</f>
        <v>Jun</v>
      </c>
      <c r="C1061" s="5" t="str">
        <f>TEXT(SupplierQuality[[#This Row],[Date]],"yyyy")</f>
        <v>2018</v>
      </c>
      <c r="D1061" s="2" t="s">
        <v>163</v>
      </c>
      <c r="E1061" s="2" t="s">
        <v>34</v>
      </c>
      <c r="F1061" s="2" t="s">
        <v>691</v>
      </c>
      <c r="G1061">
        <v>119</v>
      </c>
      <c r="H1061" s="2" t="str">
        <f>VLOOKUP(SupplierQuality[[#This Row],[MaterialID]],Table4[#All],2,0)</f>
        <v>Batteries</v>
      </c>
      <c r="I1061">
        <v>3</v>
      </c>
      <c r="J1061" s="2" t="str">
        <f>_xlfn.XLOOKUP(SupplierQuality[[#This Row],[Defect Type ID]],Table5[ID],Table5[Defect Type],"Not found",0)</f>
        <v>Impact</v>
      </c>
      <c r="K1061">
        <v>226</v>
      </c>
      <c r="L1061" s="2" t="str">
        <f>_xlfn.XLOOKUP(SupplierQuality[[#This Row],[DefectID]],Table2[ID],Table2[Defect],"Not found",0)</f>
        <v>Streaks</v>
      </c>
      <c r="M1061" s="3">
        <v>659237</v>
      </c>
      <c r="N1061" s="3">
        <v>1162</v>
      </c>
      <c r="O1061" s="6">
        <f>SupplierQuality[[#This Row],[Total Downtime Minutes]]/60</f>
        <v>19.366666666666667</v>
      </c>
      <c r="P1061" s="4">
        <v>667</v>
      </c>
      <c r="Q1061" s="4">
        <f>SupplierQuality[[#This Row],[Total Defect Qty]]*SupplierQuality[[#This Row],[Unit Price]]</f>
        <v>439711079</v>
      </c>
    </row>
    <row r="1062" spans="1:17" x14ac:dyDescent="0.25">
      <c r="A1062" s="1">
        <v>43253</v>
      </c>
      <c r="B1062" s="5" t="str">
        <f>TEXT(SupplierQuality[[#This Row],[Date]],"mmm")</f>
        <v>Jun</v>
      </c>
      <c r="C1062" s="5" t="str">
        <f>TEXT(SupplierQuality[[#This Row],[Date]],"yyyy")</f>
        <v>2018</v>
      </c>
      <c r="D1062" s="2" t="s">
        <v>257</v>
      </c>
      <c r="E1062" s="2" t="s">
        <v>119</v>
      </c>
      <c r="F1062" s="2" t="s">
        <v>691</v>
      </c>
      <c r="G1062">
        <v>133</v>
      </c>
      <c r="H1062" s="2" t="str">
        <f>VLOOKUP(SupplierQuality[[#This Row],[MaterialID]],Table4[#All],2,0)</f>
        <v>Wires</v>
      </c>
      <c r="I1062">
        <v>1</v>
      </c>
      <c r="J1062" s="2" t="str">
        <f>_xlfn.XLOOKUP(SupplierQuality[[#This Row],[Defect Type ID]],Table5[ID],Table5[Defect Type],"Not found",0)</f>
        <v>No Impact</v>
      </c>
      <c r="K1062">
        <v>84</v>
      </c>
      <c r="L1062" s="2" t="str">
        <f>_xlfn.XLOOKUP(SupplierQuality[[#This Row],[DefectID]],Table2[ID],Table2[Defect],"Not found",0)</f>
        <v>Weak Walls</v>
      </c>
      <c r="M1062" s="3">
        <v>601998</v>
      </c>
      <c r="N1062" s="3">
        <v>42</v>
      </c>
      <c r="O1062" s="6">
        <f>SupplierQuality[[#This Row],[Total Downtime Minutes]]/60</f>
        <v>0.7</v>
      </c>
      <c r="P1062" s="4">
        <v>428</v>
      </c>
      <c r="Q1062" s="4">
        <f>SupplierQuality[[#This Row],[Total Defect Qty]]*SupplierQuality[[#This Row],[Unit Price]]</f>
        <v>257655144</v>
      </c>
    </row>
    <row r="1063" spans="1:17" x14ac:dyDescent="0.25">
      <c r="A1063" s="1">
        <v>43253</v>
      </c>
      <c r="B1063" s="5" t="str">
        <f>TEXT(SupplierQuality[[#This Row],[Date]],"mmm")</f>
        <v>Jun</v>
      </c>
      <c r="C1063" s="5" t="str">
        <f>TEXT(SupplierQuality[[#This Row],[Date]],"yyyy")</f>
        <v>2018</v>
      </c>
      <c r="D1063" s="2" t="s">
        <v>209</v>
      </c>
      <c r="E1063" s="2" t="s">
        <v>19</v>
      </c>
      <c r="F1063" s="2" t="s">
        <v>14</v>
      </c>
      <c r="G1063">
        <v>124</v>
      </c>
      <c r="H1063" s="2" t="str">
        <f>VLOOKUP(SupplierQuality[[#This Row],[MaterialID]],Table4[#All],2,0)</f>
        <v>Drives</v>
      </c>
      <c r="I1063">
        <v>1</v>
      </c>
      <c r="J1063" s="2" t="str">
        <f>_xlfn.XLOOKUP(SupplierQuality[[#This Row],[Defect Type ID]],Table5[ID],Table5[Defect Type],"Not found",0)</f>
        <v>No Impact</v>
      </c>
      <c r="K1063">
        <v>211</v>
      </c>
      <c r="L1063" s="2" t="str">
        <f>_xlfn.XLOOKUP(SupplierQuality[[#This Row],[DefectID]],Table2[ID],Table2[Defect],"Not found",0)</f>
        <v>Poor Seam</v>
      </c>
      <c r="M1063" s="3">
        <v>493535</v>
      </c>
      <c r="N1063" s="3">
        <v>835</v>
      </c>
      <c r="O1063" s="6">
        <f>SupplierQuality[[#This Row],[Total Downtime Minutes]]/60</f>
        <v>13.916666666666666</v>
      </c>
      <c r="P1063" s="4">
        <v>480</v>
      </c>
      <c r="Q1063" s="4">
        <f>SupplierQuality[[#This Row],[Total Defect Qty]]*SupplierQuality[[#This Row],[Unit Price]]</f>
        <v>236896800</v>
      </c>
    </row>
    <row r="1064" spans="1:17" x14ac:dyDescent="0.25">
      <c r="A1064" s="1">
        <v>43253</v>
      </c>
      <c r="B1064" s="5" t="str">
        <f>TEXT(SupplierQuality[[#This Row],[Date]],"mmm")</f>
        <v>Jun</v>
      </c>
      <c r="C1064" s="5" t="str">
        <f>TEXT(SupplierQuality[[#This Row],[Date]],"yyyy")</f>
        <v>2018</v>
      </c>
      <c r="D1064" s="2" t="s">
        <v>253</v>
      </c>
      <c r="E1064" s="2" t="s">
        <v>32</v>
      </c>
      <c r="F1064" s="2" t="s">
        <v>24</v>
      </c>
      <c r="G1064">
        <v>130</v>
      </c>
      <c r="H1064" s="2" t="str">
        <f>VLOOKUP(SupplierQuality[[#This Row],[MaterialID]],Table4[#All],2,0)</f>
        <v>Packaging</v>
      </c>
      <c r="I1064">
        <v>3</v>
      </c>
      <c r="J1064" s="2" t="str">
        <f>_xlfn.XLOOKUP(SupplierQuality[[#This Row],[Defect Type ID]],Table5[ID],Table5[Defect Type],"Not found",0)</f>
        <v>Impact</v>
      </c>
      <c r="K1064">
        <v>31</v>
      </c>
      <c r="L1064" s="2" t="str">
        <f>_xlfn.XLOOKUP(SupplierQuality[[#This Row],[DefectID]],Table2[ID],Table2[Defect],"Not found",0)</f>
        <v>Tension Issues</v>
      </c>
      <c r="M1064" s="3">
        <v>463929</v>
      </c>
      <c r="N1064" s="3">
        <v>4340</v>
      </c>
      <c r="O1064" s="6">
        <f>SupplierQuality[[#This Row],[Total Downtime Minutes]]/60</f>
        <v>72.333333333333329</v>
      </c>
      <c r="P1064" s="4">
        <v>518</v>
      </c>
      <c r="Q1064" s="4">
        <f>SupplierQuality[[#This Row],[Total Defect Qty]]*SupplierQuality[[#This Row],[Unit Price]]</f>
        <v>240315222</v>
      </c>
    </row>
    <row r="1065" spans="1:17" x14ac:dyDescent="0.25">
      <c r="A1065" s="1">
        <v>43253</v>
      </c>
      <c r="B1065" s="5" t="str">
        <f>TEXT(SupplierQuality[[#This Row],[Date]],"mmm")</f>
        <v>Jun</v>
      </c>
      <c r="C1065" s="5" t="str">
        <f>TEXT(SupplierQuality[[#This Row],[Date]],"yyyy")</f>
        <v>2018</v>
      </c>
      <c r="D1065" s="2" t="s">
        <v>355</v>
      </c>
      <c r="E1065" s="2" t="s">
        <v>11</v>
      </c>
      <c r="F1065" s="2" t="s">
        <v>691</v>
      </c>
      <c r="G1065">
        <v>120</v>
      </c>
      <c r="H1065" s="2" t="str">
        <f>VLOOKUP(SupplierQuality[[#This Row],[MaterialID]],Table4[#All],2,0)</f>
        <v>Film</v>
      </c>
      <c r="I1065">
        <v>3</v>
      </c>
      <c r="J1065" s="2" t="str">
        <f>_xlfn.XLOOKUP(SupplierQuality[[#This Row],[Defect Type ID]],Table5[ID],Table5[Defect Type],"Not found",0)</f>
        <v>Impact</v>
      </c>
      <c r="K1065">
        <v>221</v>
      </c>
      <c r="L1065" s="2" t="str">
        <f>_xlfn.XLOOKUP(SupplierQuality[[#This Row],[DefectID]],Table2[ID],Table2[Defect],"Not found",0)</f>
        <v>Excessive Grease</v>
      </c>
      <c r="M1065" s="3">
        <v>439652</v>
      </c>
      <c r="N1065" s="3">
        <v>1754</v>
      </c>
      <c r="O1065" s="6">
        <f>SupplierQuality[[#This Row],[Total Downtime Minutes]]/60</f>
        <v>29.233333333333334</v>
      </c>
      <c r="P1065" s="4">
        <v>521</v>
      </c>
      <c r="Q1065" s="4">
        <f>SupplierQuality[[#This Row],[Total Defect Qty]]*SupplierQuality[[#This Row],[Unit Price]]</f>
        <v>229058692</v>
      </c>
    </row>
    <row r="1066" spans="1:17" x14ac:dyDescent="0.25">
      <c r="A1066" s="1">
        <v>43253</v>
      </c>
      <c r="B1066" s="5" t="str">
        <f>TEXT(SupplierQuality[[#This Row],[Date]],"mmm")</f>
        <v>Jun</v>
      </c>
      <c r="C1066" s="5" t="str">
        <f>TEXT(SupplierQuality[[#This Row],[Date]],"yyyy")</f>
        <v>2018</v>
      </c>
      <c r="D1066" s="2" t="s">
        <v>88</v>
      </c>
      <c r="E1066" s="2" t="s">
        <v>62</v>
      </c>
      <c r="F1066" s="2" t="s">
        <v>42</v>
      </c>
      <c r="G1066">
        <v>120</v>
      </c>
      <c r="H1066" s="2" t="str">
        <f>VLOOKUP(SupplierQuality[[#This Row],[MaterialID]],Table4[#All],2,0)</f>
        <v>Film</v>
      </c>
      <c r="I1066">
        <v>2</v>
      </c>
      <c r="J1066" s="2" t="str">
        <f>_xlfn.XLOOKUP(SupplierQuality[[#This Row],[Defect Type ID]],Table5[ID],Table5[Defect Type],"Not found",0)</f>
        <v>Rejected</v>
      </c>
      <c r="K1066">
        <v>49</v>
      </c>
      <c r="L1066" s="2" t="str">
        <f>_xlfn.XLOOKUP(SupplierQuality[[#This Row],[DefectID]],Table2[ID],Table2[Defect],"Not found",0)</f>
        <v>Matts</v>
      </c>
      <c r="M1066" s="3">
        <v>341537</v>
      </c>
      <c r="N1066" s="3">
        <v>1969</v>
      </c>
      <c r="O1066" s="6">
        <f>SupplierQuality[[#This Row],[Total Downtime Minutes]]/60</f>
        <v>32.81666666666667</v>
      </c>
      <c r="P1066" s="4">
        <v>598</v>
      </c>
      <c r="Q1066" s="4">
        <f>SupplierQuality[[#This Row],[Total Defect Qty]]*SupplierQuality[[#This Row],[Unit Price]]</f>
        <v>204239126</v>
      </c>
    </row>
    <row r="1067" spans="1:17" x14ac:dyDescent="0.25">
      <c r="A1067" s="1">
        <v>43254</v>
      </c>
      <c r="B1067" s="5" t="str">
        <f>TEXT(SupplierQuality[[#This Row],[Date]],"mmm")</f>
        <v>Jun</v>
      </c>
      <c r="C1067" s="5" t="str">
        <f>TEXT(SupplierQuality[[#This Row],[Date]],"yyyy")</f>
        <v>2018</v>
      </c>
      <c r="D1067" s="2" t="s">
        <v>254</v>
      </c>
      <c r="E1067" s="2" t="s">
        <v>55</v>
      </c>
      <c r="F1067" s="2" t="s">
        <v>691</v>
      </c>
      <c r="G1067">
        <v>123</v>
      </c>
      <c r="H1067" s="2" t="str">
        <f>VLOOKUP(SupplierQuality[[#This Row],[MaterialID]],Table4[#All],2,0)</f>
        <v>Pump</v>
      </c>
      <c r="I1067">
        <v>1</v>
      </c>
      <c r="J1067" s="2" t="str">
        <f>_xlfn.XLOOKUP(SupplierQuality[[#This Row],[Defect Type ID]],Table5[ID],Table5[Defect Type],"Not found",0)</f>
        <v>No Impact</v>
      </c>
      <c r="K1067">
        <v>155</v>
      </c>
      <c r="L1067" s="2" t="str">
        <f>_xlfn.XLOOKUP(SupplierQuality[[#This Row],[DefectID]],Table2[ID],Table2[Defect],"Not found",0)</f>
        <v>Wrong Specification</v>
      </c>
      <c r="M1067" s="3">
        <v>963307</v>
      </c>
      <c r="N1067" s="3">
        <v>3290</v>
      </c>
      <c r="O1067" s="6">
        <f>SupplierQuality[[#This Row],[Total Downtime Minutes]]/60</f>
        <v>54.833333333333336</v>
      </c>
      <c r="P1067" s="4">
        <v>643</v>
      </c>
      <c r="Q1067" s="4">
        <f>SupplierQuality[[#This Row],[Total Defect Qty]]*SupplierQuality[[#This Row],[Unit Price]]</f>
        <v>619406401</v>
      </c>
    </row>
    <row r="1068" spans="1:17" x14ac:dyDescent="0.25">
      <c r="A1068" s="1">
        <v>43254</v>
      </c>
      <c r="B1068" s="5" t="str">
        <f>TEXT(SupplierQuality[[#This Row],[Date]],"mmm")</f>
        <v>Jun</v>
      </c>
      <c r="C1068" s="5" t="str">
        <f>TEXT(SupplierQuality[[#This Row],[Date]],"yyyy")</f>
        <v>2018</v>
      </c>
      <c r="D1068" s="2" t="s">
        <v>70</v>
      </c>
      <c r="E1068" s="2" t="s">
        <v>84</v>
      </c>
      <c r="F1068" s="2" t="s">
        <v>14</v>
      </c>
      <c r="G1068">
        <v>123</v>
      </c>
      <c r="H1068" s="2" t="str">
        <f>VLOOKUP(SupplierQuality[[#This Row],[MaterialID]],Table4[#All],2,0)</f>
        <v>Pump</v>
      </c>
      <c r="I1068">
        <v>2</v>
      </c>
      <c r="J1068" s="2" t="str">
        <f>_xlfn.XLOOKUP(SupplierQuality[[#This Row],[Defect Type ID]],Table5[ID],Table5[Defect Type],"Not found",0)</f>
        <v>Rejected</v>
      </c>
      <c r="K1068">
        <v>106</v>
      </c>
      <c r="L1068" s="2" t="str">
        <f>_xlfn.XLOOKUP(SupplierQuality[[#This Row],[DefectID]],Table2[ID],Table2[Defect],"Not found",0)</f>
        <v>Parting Tops</v>
      </c>
      <c r="M1068" s="3">
        <v>900733</v>
      </c>
      <c r="N1068" s="3">
        <v>1880</v>
      </c>
      <c r="O1068" s="6">
        <f>SupplierQuality[[#This Row],[Total Downtime Minutes]]/60</f>
        <v>31.333333333333332</v>
      </c>
      <c r="P1068" s="4">
        <v>458</v>
      </c>
      <c r="Q1068" s="4">
        <f>SupplierQuality[[#This Row],[Total Defect Qty]]*SupplierQuality[[#This Row],[Unit Price]]</f>
        <v>412535714</v>
      </c>
    </row>
    <row r="1069" spans="1:17" x14ac:dyDescent="0.25">
      <c r="A1069" s="1">
        <v>43254</v>
      </c>
      <c r="B1069" s="5" t="str">
        <f>TEXT(SupplierQuality[[#This Row],[Date]],"mmm")</f>
        <v>Jun</v>
      </c>
      <c r="C1069" s="5" t="str">
        <f>TEXT(SupplierQuality[[#This Row],[Date]],"yyyy")</f>
        <v>2018</v>
      </c>
      <c r="D1069" s="2" t="s">
        <v>37</v>
      </c>
      <c r="E1069" s="2" t="s">
        <v>27</v>
      </c>
      <c r="F1069" s="2" t="s">
        <v>42</v>
      </c>
      <c r="G1069">
        <v>132</v>
      </c>
      <c r="H1069" s="2" t="str">
        <f>VLOOKUP(SupplierQuality[[#This Row],[MaterialID]],Table4[#All],2,0)</f>
        <v>Printed Materials</v>
      </c>
      <c r="I1069">
        <v>3</v>
      </c>
      <c r="J1069" s="2" t="str">
        <f>_xlfn.XLOOKUP(SupplierQuality[[#This Row],[Defect Type ID]],Table5[ID],Table5[Defect Type],"Not found",0)</f>
        <v>Impact</v>
      </c>
      <c r="K1069">
        <v>151</v>
      </c>
      <c r="L1069" s="2" t="str">
        <f>_xlfn.XLOOKUP(SupplierQuality[[#This Row],[DefectID]],Table2[ID],Table2[Defect],"Not found",0)</f>
        <v>Does Not Run</v>
      </c>
      <c r="M1069" s="3">
        <v>800659</v>
      </c>
      <c r="N1069" s="3">
        <v>3179</v>
      </c>
      <c r="O1069" s="6">
        <f>SupplierQuality[[#This Row],[Total Downtime Minutes]]/60</f>
        <v>52.983333333333334</v>
      </c>
      <c r="P1069" s="4">
        <v>403</v>
      </c>
      <c r="Q1069" s="4">
        <f>SupplierQuality[[#This Row],[Total Defect Qty]]*SupplierQuality[[#This Row],[Unit Price]]</f>
        <v>322665577</v>
      </c>
    </row>
    <row r="1070" spans="1:17" x14ac:dyDescent="0.25">
      <c r="A1070" s="1">
        <v>43254</v>
      </c>
      <c r="B1070" s="5" t="str">
        <f>TEXT(SupplierQuality[[#This Row],[Date]],"mmm")</f>
        <v>Jun</v>
      </c>
      <c r="C1070" s="5" t="str">
        <f>TEXT(SupplierQuality[[#This Row],[Date]],"yyyy")</f>
        <v>2018</v>
      </c>
      <c r="D1070" s="2" t="s">
        <v>145</v>
      </c>
      <c r="E1070" s="2" t="s">
        <v>34</v>
      </c>
      <c r="F1070" s="2" t="s">
        <v>24</v>
      </c>
      <c r="G1070">
        <v>119</v>
      </c>
      <c r="H1070" s="2" t="str">
        <f>VLOOKUP(SupplierQuality[[#This Row],[MaterialID]],Table4[#All],2,0)</f>
        <v>Batteries</v>
      </c>
      <c r="I1070">
        <v>1</v>
      </c>
      <c r="J1070" s="2" t="str">
        <f>_xlfn.XLOOKUP(SupplierQuality[[#This Row],[Defect Type ID]],Table5[ID],Table5[Defect Type],"Not found",0)</f>
        <v>No Impact</v>
      </c>
      <c r="K1070">
        <v>78</v>
      </c>
      <c r="L1070" s="2" t="str">
        <f>_xlfn.XLOOKUP(SupplierQuality[[#This Row],[DefectID]],Table2[ID],Table2[Defect],"Not found",0)</f>
        <v>No Shipment Info</v>
      </c>
      <c r="M1070" s="3">
        <v>475933</v>
      </c>
      <c r="N1070" s="3">
        <v>105</v>
      </c>
      <c r="O1070" s="6">
        <f>SupplierQuality[[#This Row],[Total Downtime Minutes]]/60</f>
        <v>1.75</v>
      </c>
      <c r="P1070" s="4">
        <v>688</v>
      </c>
      <c r="Q1070" s="4">
        <f>SupplierQuality[[#This Row],[Total Defect Qty]]*SupplierQuality[[#This Row],[Unit Price]]</f>
        <v>327441904</v>
      </c>
    </row>
    <row r="1071" spans="1:17" x14ac:dyDescent="0.25">
      <c r="A1071" s="1">
        <v>43254</v>
      </c>
      <c r="B1071" s="5" t="str">
        <f>TEXT(SupplierQuality[[#This Row],[Date]],"mmm")</f>
        <v>Jun</v>
      </c>
      <c r="C1071" s="5" t="str">
        <f>TEXT(SupplierQuality[[#This Row],[Date]],"yyyy")</f>
        <v>2018</v>
      </c>
      <c r="D1071" s="2" t="s">
        <v>205</v>
      </c>
      <c r="E1071" s="2" t="s">
        <v>52</v>
      </c>
      <c r="F1071" s="2" t="s">
        <v>24</v>
      </c>
      <c r="G1071">
        <v>124</v>
      </c>
      <c r="H1071" s="2" t="str">
        <f>VLOOKUP(SupplierQuality[[#This Row],[MaterialID]],Table4[#All],2,0)</f>
        <v>Drives</v>
      </c>
      <c r="I1071">
        <v>2</v>
      </c>
      <c r="J1071" s="2" t="str">
        <f>_xlfn.XLOOKUP(SupplierQuality[[#This Row],[Defect Type ID]],Table5[ID],Table5[Defect Type],"Not found",0)</f>
        <v>Rejected</v>
      </c>
      <c r="K1071">
        <v>201</v>
      </c>
      <c r="L1071" s="2" t="str">
        <f>_xlfn.XLOOKUP(SupplierQuality[[#This Row],[DefectID]],Table2[ID],Table2[Defect],"Not found",0)</f>
        <v>Wrong Print</v>
      </c>
      <c r="M1071" s="3">
        <v>469602</v>
      </c>
      <c r="N1071" s="3">
        <v>2998</v>
      </c>
      <c r="O1071" s="6">
        <f>SupplierQuality[[#This Row],[Total Downtime Minutes]]/60</f>
        <v>49.966666666666669</v>
      </c>
      <c r="P1071" s="4">
        <v>310</v>
      </c>
      <c r="Q1071" s="4">
        <f>SupplierQuality[[#This Row],[Total Defect Qty]]*SupplierQuality[[#This Row],[Unit Price]]</f>
        <v>145576620</v>
      </c>
    </row>
    <row r="1072" spans="1:17" x14ac:dyDescent="0.25">
      <c r="A1072" s="1">
        <v>43254</v>
      </c>
      <c r="B1072" s="5" t="str">
        <f>TEXT(SupplierQuality[[#This Row],[Date]],"mmm")</f>
        <v>Jun</v>
      </c>
      <c r="C1072" s="5" t="str">
        <f>TEXT(SupplierQuality[[#This Row],[Date]],"yyyy")</f>
        <v>2018</v>
      </c>
      <c r="D1072" s="2" t="s">
        <v>135</v>
      </c>
      <c r="E1072" s="2" t="s">
        <v>36</v>
      </c>
      <c r="F1072" s="2" t="s">
        <v>24</v>
      </c>
      <c r="G1072">
        <v>130</v>
      </c>
      <c r="H1072" s="2" t="str">
        <f>VLOOKUP(SupplierQuality[[#This Row],[MaterialID]],Table4[#All],2,0)</f>
        <v>Packaging</v>
      </c>
      <c r="I1072">
        <v>2</v>
      </c>
      <c r="J1072" s="2" t="str">
        <f>_xlfn.XLOOKUP(SupplierQuality[[#This Row],[Defect Type ID]],Table5[ID],Table5[Defect Type],"Not found",0)</f>
        <v>Rejected</v>
      </c>
      <c r="K1072">
        <v>173</v>
      </c>
      <c r="L1072" s="2" t="str">
        <f>_xlfn.XLOOKUP(SupplierQuality[[#This Row],[DefectID]],Table2[ID],Table2[Defect],"Not found",0)</f>
        <v>Defective Packaging</v>
      </c>
      <c r="M1072" s="3">
        <v>287354</v>
      </c>
      <c r="N1072" s="3">
        <v>3975</v>
      </c>
      <c r="O1072" s="6">
        <f>SupplierQuality[[#This Row],[Total Downtime Minutes]]/60</f>
        <v>66.25</v>
      </c>
      <c r="P1072" s="4">
        <v>599</v>
      </c>
      <c r="Q1072" s="4">
        <f>SupplierQuality[[#This Row],[Total Defect Qty]]*SupplierQuality[[#This Row],[Unit Price]]</f>
        <v>172125046</v>
      </c>
    </row>
    <row r="1073" spans="1:17" x14ac:dyDescent="0.25">
      <c r="A1073" s="1">
        <v>43254</v>
      </c>
      <c r="B1073" s="5" t="str">
        <f>TEXT(SupplierQuality[[#This Row],[Date]],"mmm")</f>
        <v>Jun</v>
      </c>
      <c r="C1073" s="5" t="str">
        <f>TEXT(SupplierQuality[[#This Row],[Date]],"yyyy")</f>
        <v>2018</v>
      </c>
      <c r="D1073" s="2" t="s">
        <v>199</v>
      </c>
      <c r="E1073" s="2" t="s">
        <v>47</v>
      </c>
      <c r="F1073" s="2" t="s">
        <v>691</v>
      </c>
      <c r="G1073">
        <v>133</v>
      </c>
      <c r="H1073" s="2" t="str">
        <f>VLOOKUP(SupplierQuality[[#This Row],[MaterialID]],Table4[#All],2,0)</f>
        <v>Wires</v>
      </c>
      <c r="I1073">
        <v>1</v>
      </c>
      <c r="J1073" s="2" t="str">
        <f>_xlfn.XLOOKUP(SupplierQuality[[#This Row],[Defect Type ID]],Table5[ID],Table5[Defect Type],"Not found",0)</f>
        <v>No Impact</v>
      </c>
      <c r="K1073">
        <v>122</v>
      </c>
      <c r="L1073" s="2" t="str">
        <f>_xlfn.XLOOKUP(SupplierQuality[[#This Row],[DefectID]],Table2[ID],Table2[Defect],"Not found",0)</f>
        <v>Wrinkles / Scratches/ Scuffing</v>
      </c>
      <c r="M1073" s="3">
        <v>64291</v>
      </c>
      <c r="N1073" s="3">
        <v>1859</v>
      </c>
      <c r="O1073" s="6">
        <f>SupplierQuality[[#This Row],[Total Downtime Minutes]]/60</f>
        <v>30.983333333333334</v>
      </c>
      <c r="P1073" s="4">
        <v>297</v>
      </c>
      <c r="Q1073" s="4">
        <f>SupplierQuality[[#This Row],[Total Defect Qty]]*SupplierQuality[[#This Row],[Unit Price]]</f>
        <v>19094427</v>
      </c>
    </row>
    <row r="1074" spans="1:17" x14ac:dyDescent="0.25">
      <c r="A1074" s="1">
        <v>43254</v>
      </c>
      <c r="B1074" s="5" t="str">
        <f>TEXT(SupplierQuality[[#This Row],[Date]],"mmm")</f>
        <v>Jun</v>
      </c>
      <c r="C1074" s="5" t="str">
        <f>TEXT(SupplierQuality[[#This Row],[Date]],"yyyy")</f>
        <v>2018</v>
      </c>
      <c r="D1074" s="2" t="s">
        <v>185</v>
      </c>
      <c r="E1074" s="2" t="s">
        <v>36</v>
      </c>
      <c r="F1074" s="2" t="s">
        <v>24</v>
      </c>
      <c r="G1074">
        <v>125</v>
      </c>
      <c r="H1074" s="2" t="str">
        <f>VLOOKUP(SupplierQuality[[#This Row],[MaterialID]],Table4[#All],2,0)</f>
        <v>Hardware</v>
      </c>
      <c r="I1074">
        <v>1</v>
      </c>
      <c r="J1074" s="2" t="str">
        <f>_xlfn.XLOOKUP(SupplierQuality[[#This Row],[Defect Type ID]],Table5[ID],Table5[Defect Type],"Not found",0)</f>
        <v>No Impact</v>
      </c>
      <c r="K1074">
        <v>174</v>
      </c>
      <c r="L1074" s="2" t="str">
        <f>_xlfn.XLOOKUP(SupplierQuality[[#This Row],[DefectID]],Table2[ID],Table2[Defect],"Not found",0)</f>
        <v>Moisture Damage</v>
      </c>
      <c r="M1074" s="3">
        <v>42023</v>
      </c>
      <c r="N1074" s="3">
        <v>1819</v>
      </c>
      <c r="O1074" s="6">
        <f>SupplierQuality[[#This Row],[Total Downtime Minutes]]/60</f>
        <v>30.316666666666666</v>
      </c>
      <c r="P1074" s="4">
        <v>496</v>
      </c>
      <c r="Q1074" s="4">
        <f>SupplierQuality[[#This Row],[Total Defect Qty]]*SupplierQuality[[#This Row],[Unit Price]]</f>
        <v>20843408</v>
      </c>
    </row>
    <row r="1075" spans="1:17" x14ac:dyDescent="0.25">
      <c r="A1075" s="1">
        <v>43255</v>
      </c>
      <c r="B1075" s="5" t="str">
        <f>TEXT(SupplierQuality[[#This Row],[Date]],"mmm")</f>
        <v>Jun</v>
      </c>
      <c r="C1075" s="5" t="str">
        <f>TEXT(SupplierQuality[[#This Row],[Date]],"yyyy")</f>
        <v>2018</v>
      </c>
      <c r="D1075" s="2" t="s">
        <v>146</v>
      </c>
      <c r="E1075" s="2" t="s">
        <v>27</v>
      </c>
      <c r="F1075" s="2" t="s">
        <v>17</v>
      </c>
      <c r="G1075">
        <v>118</v>
      </c>
      <c r="H1075" s="2" t="str">
        <f>VLOOKUP(SupplierQuality[[#This Row],[MaterialID]],Table4[#All],2,0)</f>
        <v>Corrugate</v>
      </c>
      <c r="I1075">
        <v>3</v>
      </c>
      <c r="J1075" s="2" t="str">
        <f>_xlfn.XLOOKUP(SupplierQuality[[#This Row],[Defect Type ID]],Table5[ID],Table5[Defect Type],"Not found",0)</f>
        <v>Impact</v>
      </c>
      <c r="K1075">
        <v>69</v>
      </c>
      <c r="L1075" s="2" t="str">
        <f>_xlfn.XLOOKUP(SupplierQuality[[#This Row],[DefectID]],Table2[ID],Table2[Defect],"Not found",0)</f>
        <v>Wrong Makeup</v>
      </c>
      <c r="M1075" s="3">
        <v>954375</v>
      </c>
      <c r="N1075" s="3">
        <v>2755</v>
      </c>
      <c r="O1075" s="6">
        <f>SupplierQuality[[#This Row],[Total Downtime Minutes]]/60</f>
        <v>45.916666666666664</v>
      </c>
      <c r="P1075" s="4">
        <v>664</v>
      </c>
      <c r="Q1075" s="4">
        <f>SupplierQuality[[#This Row],[Total Defect Qty]]*SupplierQuality[[#This Row],[Unit Price]]</f>
        <v>633705000</v>
      </c>
    </row>
    <row r="1076" spans="1:17" x14ac:dyDescent="0.25">
      <c r="A1076" s="1">
        <v>43255</v>
      </c>
      <c r="B1076" s="5" t="str">
        <f>TEXT(SupplierQuality[[#This Row],[Date]],"mmm")</f>
        <v>Jun</v>
      </c>
      <c r="C1076" s="5" t="str">
        <f>TEXT(SupplierQuality[[#This Row],[Date]],"yyyy")</f>
        <v>2018</v>
      </c>
      <c r="D1076" s="2" t="s">
        <v>343</v>
      </c>
      <c r="E1076" s="2" t="s">
        <v>55</v>
      </c>
      <c r="F1076" s="2" t="s">
        <v>691</v>
      </c>
      <c r="G1076">
        <v>123</v>
      </c>
      <c r="H1076" s="2" t="str">
        <f>VLOOKUP(SupplierQuality[[#This Row],[MaterialID]],Table4[#All],2,0)</f>
        <v>Pump</v>
      </c>
      <c r="I1076">
        <v>1</v>
      </c>
      <c r="J1076" s="2" t="str">
        <f>_xlfn.XLOOKUP(SupplierQuality[[#This Row],[Defect Type ID]],Table5[ID],Table5[Defect Type],"Not found",0)</f>
        <v>No Impact</v>
      </c>
      <c r="K1076">
        <v>238</v>
      </c>
      <c r="L1076" s="2" t="str">
        <f>_xlfn.XLOOKUP(SupplierQuality[[#This Row],[DefectID]],Table2[ID],Table2[Defect],"Not found",0)</f>
        <v>No Docs</v>
      </c>
      <c r="M1076" s="3">
        <v>330200</v>
      </c>
      <c r="N1076" s="3">
        <v>3174</v>
      </c>
      <c r="O1076" s="6">
        <f>SupplierQuality[[#This Row],[Total Downtime Minutes]]/60</f>
        <v>52.9</v>
      </c>
      <c r="P1076" s="4">
        <v>513</v>
      </c>
      <c r="Q1076" s="4">
        <f>SupplierQuality[[#This Row],[Total Defect Qty]]*SupplierQuality[[#This Row],[Unit Price]]</f>
        <v>169392600</v>
      </c>
    </row>
    <row r="1077" spans="1:17" x14ac:dyDescent="0.25">
      <c r="A1077" s="1">
        <v>43255</v>
      </c>
      <c r="B1077" s="5" t="str">
        <f>TEXT(SupplierQuality[[#This Row],[Date]],"mmm")</f>
        <v>Jun</v>
      </c>
      <c r="C1077" s="5" t="str">
        <f>TEXT(SupplierQuality[[#This Row],[Date]],"yyyy")</f>
        <v>2018</v>
      </c>
      <c r="D1077" s="2" t="s">
        <v>53</v>
      </c>
      <c r="E1077" s="2" t="s">
        <v>58</v>
      </c>
      <c r="F1077" s="2" t="s">
        <v>14</v>
      </c>
      <c r="G1077">
        <v>117</v>
      </c>
      <c r="H1077" s="2" t="str">
        <f>VLOOKUP(SupplierQuality[[#This Row],[MaterialID]],Table4[#All],2,0)</f>
        <v>Labels</v>
      </c>
      <c r="I1077">
        <v>3</v>
      </c>
      <c r="J1077" s="2" t="str">
        <f>_xlfn.XLOOKUP(SupplierQuality[[#This Row],[Defect Type ID]],Table5[ID],Table5[Defect Type],"Not found",0)</f>
        <v>Impact</v>
      </c>
      <c r="K1077">
        <v>78</v>
      </c>
      <c r="L1077" s="2" t="str">
        <f>_xlfn.XLOOKUP(SupplierQuality[[#This Row],[DefectID]],Table2[ID],Table2[Defect],"Not found",0)</f>
        <v>No Shipment Info</v>
      </c>
      <c r="M1077" s="3">
        <v>239107</v>
      </c>
      <c r="N1077" s="3">
        <v>3678</v>
      </c>
      <c r="O1077" s="6">
        <f>SupplierQuality[[#This Row],[Total Downtime Minutes]]/60</f>
        <v>61.3</v>
      </c>
      <c r="P1077" s="4">
        <v>424</v>
      </c>
      <c r="Q1077" s="4">
        <f>SupplierQuality[[#This Row],[Total Defect Qty]]*SupplierQuality[[#This Row],[Unit Price]]</f>
        <v>101381368</v>
      </c>
    </row>
    <row r="1078" spans="1:17" x14ac:dyDescent="0.25">
      <c r="A1078" s="1">
        <v>43256</v>
      </c>
      <c r="B1078" s="5" t="str">
        <f>TEXT(SupplierQuality[[#This Row],[Date]],"mmm")</f>
        <v>Jun</v>
      </c>
      <c r="C1078" s="5" t="str">
        <f>TEXT(SupplierQuality[[#This Row],[Date]],"yyyy")</f>
        <v>2018</v>
      </c>
      <c r="D1078" s="2" t="s">
        <v>124</v>
      </c>
      <c r="E1078" s="2" t="s">
        <v>41</v>
      </c>
      <c r="F1078" s="2" t="s">
        <v>24</v>
      </c>
      <c r="G1078">
        <v>112</v>
      </c>
      <c r="H1078" s="2" t="str">
        <f>VLOOKUP(SupplierQuality[[#This Row],[MaterialID]],Table4[#All],2,0)</f>
        <v>Glass</v>
      </c>
      <c r="I1078">
        <v>1</v>
      </c>
      <c r="J1078" s="2" t="str">
        <f>_xlfn.XLOOKUP(SupplierQuality[[#This Row],[Defect Type ID]],Table5[ID],Table5[Defect Type],"Not found",0)</f>
        <v>No Impact</v>
      </c>
      <c r="K1078">
        <v>167</v>
      </c>
      <c r="L1078" s="2" t="str">
        <f>_xlfn.XLOOKUP(SupplierQuality[[#This Row],[DefectID]],Table2[ID],Table2[Defect],"Not found",0)</f>
        <v>Missing Packaging</v>
      </c>
      <c r="M1078" s="3">
        <v>939768</v>
      </c>
      <c r="N1078" s="3">
        <v>1087</v>
      </c>
      <c r="O1078" s="6">
        <f>SupplierQuality[[#This Row],[Total Downtime Minutes]]/60</f>
        <v>18.116666666666667</v>
      </c>
      <c r="P1078" s="4">
        <v>309</v>
      </c>
      <c r="Q1078" s="4">
        <f>SupplierQuality[[#This Row],[Total Defect Qty]]*SupplierQuality[[#This Row],[Unit Price]]</f>
        <v>290388312</v>
      </c>
    </row>
    <row r="1079" spans="1:17" x14ac:dyDescent="0.25">
      <c r="A1079" s="1">
        <v>43256</v>
      </c>
      <c r="B1079" s="5" t="str">
        <f>TEXT(SupplierQuality[[#This Row],[Date]],"mmm")</f>
        <v>Jun</v>
      </c>
      <c r="C1079" s="5" t="str">
        <f>TEXT(SupplierQuality[[#This Row],[Date]],"yyyy")</f>
        <v>2018</v>
      </c>
      <c r="D1079" s="2" t="s">
        <v>135</v>
      </c>
      <c r="E1079" s="2" t="s">
        <v>23</v>
      </c>
      <c r="F1079" s="2" t="s">
        <v>24</v>
      </c>
      <c r="G1079">
        <v>119</v>
      </c>
      <c r="H1079" s="2" t="str">
        <f>VLOOKUP(SupplierQuality[[#This Row],[MaterialID]],Table4[#All],2,0)</f>
        <v>Batteries</v>
      </c>
      <c r="I1079">
        <v>3</v>
      </c>
      <c r="J1079" s="2" t="str">
        <f>_xlfn.XLOOKUP(SupplierQuality[[#This Row],[Defect Type ID]],Table5[ID],Table5[Defect Type],"Not found",0)</f>
        <v>Impact</v>
      </c>
      <c r="K1079">
        <v>216</v>
      </c>
      <c r="L1079" s="2" t="str">
        <f>_xlfn.XLOOKUP(SupplierQuality[[#This Row],[DefectID]],Table2[ID],Table2[Defect],"Not found",0)</f>
        <v>Bad Flaps</v>
      </c>
      <c r="M1079" s="3">
        <v>840889</v>
      </c>
      <c r="N1079" s="3">
        <v>566</v>
      </c>
      <c r="O1079" s="6">
        <f>SupplierQuality[[#This Row],[Total Downtime Minutes]]/60</f>
        <v>9.4333333333333336</v>
      </c>
      <c r="P1079" s="4">
        <v>419</v>
      </c>
      <c r="Q1079" s="4">
        <f>SupplierQuality[[#This Row],[Total Defect Qty]]*SupplierQuality[[#This Row],[Unit Price]]</f>
        <v>352332491</v>
      </c>
    </row>
    <row r="1080" spans="1:17" x14ac:dyDescent="0.25">
      <c r="A1080" s="1">
        <v>43256</v>
      </c>
      <c r="B1080" s="5" t="str">
        <f>TEXT(SupplierQuality[[#This Row],[Date]],"mmm")</f>
        <v>Jun</v>
      </c>
      <c r="C1080" s="5" t="str">
        <f>TEXT(SupplierQuality[[#This Row],[Date]],"yyyy")</f>
        <v>2018</v>
      </c>
      <c r="D1080" s="2" t="s">
        <v>91</v>
      </c>
      <c r="E1080" s="2" t="s">
        <v>11</v>
      </c>
      <c r="F1080" s="2" t="s">
        <v>14</v>
      </c>
      <c r="G1080">
        <v>128</v>
      </c>
      <c r="H1080" s="2" t="str">
        <f>VLOOKUP(SupplierQuality[[#This Row],[MaterialID]],Table4[#All],2,0)</f>
        <v>Tape</v>
      </c>
      <c r="I1080">
        <v>1</v>
      </c>
      <c r="J1080" s="2" t="str">
        <f>_xlfn.XLOOKUP(SupplierQuality[[#This Row],[Defect Type ID]],Table5[ID],Table5[Defect Type],"Not found",0)</f>
        <v>No Impact</v>
      </c>
      <c r="K1080">
        <v>117</v>
      </c>
      <c r="L1080" s="2" t="str">
        <f>_xlfn.XLOOKUP(SupplierQuality[[#This Row],[DefectID]],Table2[ID],Table2[Defect],"Not found",0)</f>
        <v>Opened containers</v>
      </c>
      <c r="M1080" s="3">
        <v>809244</v>
      </c>
      <c r="N1080" s="3">
        <v>1691</v>
      </c>
      <c r="O1080" s="6">
        <f>SupplierQuality[[#This Row],[Total Downtime Minutes]]/60</f>
        <v>28.183333333333334</v>
      </c>
      <c r="P1080" s="4">
        <v>671</v>
      </c>
      <c r="Q1080" s="4">
        <f>SupplierQuality[[#This Row],[Total Defect Qty]]*SupplierQuality[[#This Row],[Unit Price]]</f>
        <v>543002724</v>
      </c>
    </row>
    <row r="1081" spans="1:17" x14ac:dyDescent="0.25">
      <c r="A1081" s="1">
        <v>43256</v>
      </c>
      <c r="B1081" s="5" t="str">
        <f>TEXT(SupplierQuality[[#This Row],[Date]],"mmm")</f>
        <v>Jun</v>
      </c>
      <c r="C1081" s="5" t="str">
        <f>TEXT(SupplierQuality[[#This Row],[Date]],"yyyy")</f>
        <v>2018</v>
      </c>
      <c r="D1081" s="2" t="s">
        <v>54</v>
      </c>
      <c r="E1081" s="2" t="s">
        <v>41</v>
      </c>
      <c r="F1081" s="2" t="s">
        <v>24</v>
      </c>
      <c r="G1081">
        <v>112</v>
      </c>
      <c r="H1081" s="2" t="str">
        <f>VLOOKUP(SupplierQuality[[#This Row],[MaterialID]],Table4[#All],2,0)</f>
        <v>Glass</v>
      </c>
      <c r="I1081">
        <v>2</v>
      </c>
      <c r="J1081" s="2" t="str">
        <f>_xlfn.XLOOKUP(SupplierQuality[[#This Row],[Defect Type ID]],Table5[ID],Table5[Defect Type],"Not found",0)</f>
        <v>Rejected</v>
      </c>
      <c r="K1081">
        <v>227</v>
      </c>
      <c r="L1081" s="2" t="str">
        <f>_xlfn.XLOOKUP(SupplierQuality[[#This Row],[DefectID]],Table2[ID],Table2[Defect],"Not found",0)</f>
        <v>Not Balanced</v>
      </c>
      <c r="M1081" s="3">
        <v>775089</v>
      </c>
      <c r="N1081" s="3">
        <v>4292</v>
      </c>
      <c r="O1081" s="6">
        <f>SupplierQuality[[#This Row],[Total Downtime Minutes]]/60</f>
        <v>71.533333333333331</v>
      </c>
      <c r="P1081" s="4">
        <v>308</v>
      </c>
      <c r="Q1081" s="4">
        <f>SupplierQuality[[#This Row],[Total Defect Qty]]*SupplierQuality[[#This Row],[Unit Price]]</f>
        <v>238727412</v>
      </c>
    </row>
    <row r="1082" spans="1:17" x14ac:dyDescent="0.25">
      <c r="A1082" s="1">
        <v>43256</v>
      </c>
      <c r="B1082" s="5" t="str">
        <f>TEXT(SupplierQuality[[#This Row],[Date]],"mmm")</f>
        <v>Jun</v>
      </c>
      <c r="C1082" s="5" t="str">
        <f>TEXT(SupplierQuality[[#This Row],[Date]],"yyyy")</f>
        <v>2018</v>
      </c>
      <c r="D1082" s="2" t="s">
        <v>286</v>
      </c>
      <c r="E1082" s="2" t="s">
        <v>41</v>
      </c>
      <c r="F1082" s="2" t="s">
        <v>24</v>
      </c>
      <c r="G1082">
        <v>127</v>
      </c>
      <c r="H1082" s="2" t="str">
        <f>VLOOKUP(SupplierQuality[[#This Row],[MaterialID]],Table4[#All],2,0)</f>
        <v>Crates</v>
      </c>
      <c r="I1082">
        <v>2</v>
      </c>
      <c r="J1082" s="2" t="str">
        <f>_xlfn.XLOOKUP(SupplierQuality[[#This Row],[Defect Type ID]],Table5[ID],Table5[Defect Type],"Not found",0)</f>
        <v>Rejected</v>
      </c>
      <c r="K1082">
        <v>80</v>
      </c>
      <c r="L1082" s="2" t="str">
        <f>_xlfn.XLOOKUP(SupplierQuality[[#This Row],[DefectID]],Table2[ID],Table2[Defect],"Not found",0)</f>
        <v>Bad Labels</v>
      </c>
      <c r="M1082" s="3">
        <v>694133</v>
      </c>
      <c r="N1082" s="3">
        <v>1000</v>
      </c>
      <c r="O1082" s="6">
        <f>SupplierQuality[[#This Row],[Total Downtime Minutes]]/60</f>
        <v>16.666666666666668</v>
      </c>
      <c r="P1082" s="4">
        <v>667</v>
      </c>
      <c r="Q1082" s="4">
        <f>SupplierQuality[[#This Row],[Total Defect Qty]]*SupplierQuality[[#This Row],[Unit Price]]</f>
        <v>462986711</v>
      </c>
    </row>
    <row r="1083" spans="1:17" x14ac:dyDescent="0.25">
      <c r="A1083" s="1">
        <v>43256</v>
      </c>
      <c r="B1083" s="5" t="str">
        <f>TEXT(SupplierQuality[[#This Row],[Date]],"mmm")</f>
        <v>Jun</v>
      </c>
      <c r="C1083" s="5" t="str">
        <f>TEXT(SupplierQuality[[#This Row],[Date]],"yyyy")</f>
        <v>2018</v>
      </c>
      <c r="D1083" s="2" t="s">
        <v>103</v>
      </c>
      <c r="E1083" s="2" t="s">
        <v>104</v>
      </c>
      <c r="F1083" s="2" t="s">
        <v>24</v>
      </c>
      <c r="G1083">
        <v>133</v>
      </c>
      <c r="H1083" s="2" t="str">
        <f>VLOOKUP(SupplierQuality[[#This Row],[MaterialID]],Table4[#All],2,0)</f>
        <v>Wires</v>
      </c>
      <c r="I1083">
        <v>3</v>
      </c>
      <c r="J1083" s="2" t="str">
        <f>_xlfn.XLOOKUP(SupplierQuality[[#This Row],[Defect Type ID]],Table5[ID],Table5[Defect Type],"Not found",0)</f>
        <v>Impact</v>
      </c>
      <c r="K1083">
        <v>66</v>
      </c>
      <c r="L1083" s="2" t="str">
        <f>_xlfn.XLOOKUP(SupplierQuality[[#This Row],[DefectID]],Table2[ID],Table2[Defect],"Not found",0)</f>
        <v>Splice</v>
      </c>
      <c r="M1083" s="3">
        <v>644279</v>
      </c>
      <c r="N1083" s="3">
        <v>1576</v>
      </c>
      <c r="O1083" s="6">
        <f>SupplierQuality[[#This Row],[Total Downtime Minutes]]/60</f>
        <v>26.266666666666666</v>
      </c>
      <c r="P1083" s="4">
        <v>673</v>
      </c>
      <c r="Q1083" s="4">
        <f>SupplierQuality[[#This Row],[Total Defect Qty]]*SupplierQuality[[#This Row],[Unit Price]]</f>
        <v>433599767</v>
      </c>
    </row>
    <row r="1084" spans="1:17" x14ac:dyDescent="0.25">
      <c r="A1084" s="1">
        <v>43256</v>
      </c>
      <c r="B1084" s="5" t="str">
        <f>TEXT(SupplierQuality[[#This Row],[Date]],"mmm")</f>
        <v>Jun</v>
      </c>
      <c r="C1084" s="5" t="str">
        <f>TEXT(SupplierQuality[[#This Row],[Date]],"yyyy")</f>
        <v>2018</v>
      </c>
      <c r="D1084" s="2" t="s">
        <v>152</v>
      </c>
      <c r="E1084" s="2" t="s">
        <v>47</v>
      </c>
      <c r="F1084" s="2" t="s">
        <v>24</v>
      </c>
      <c r="G1084">
        <v>125</v>
      </c>
      <c r="H1084" s="2" t="str">
        <f>VLOOKUP(SupplierQuality[[#This Row],[MaterialID]],Table4[#All],2,0)</f>
        <v>Hardware</v>
      </c>
      <c r="I1084">
        <v>2</v>
      </c>
      <c r="J1084" s="2" t="str">
        <f>_xlfn.XLOOKUP(SupplierQuality[[#This Row],[Defect Type ID]],Table5[ID],Table5[Defect Type],"Not found",0)</f>
        <v>Rejected</v>
      </c>
      <c r="K1084">
        <v>68</v>
      </c>
      <c r="L1084" s="2" t="str">
        <f>_xlfn.XLOOKUP(SupplierQuality[[#This Row],[DefectID]],Table2[ID],Table2[Defect],"Not found",0)</f>
        <v>Bad Parameters</v>
      </c>
      <c r="M1084" s="3">
        <v>463427</v>
      </c>
      <c r="N1084" s="3">
        <v>3162</v>
      </c>
      <c r="O1084" s="6">
        <f>SupplierQuality[[#This Row],[Total Downtime Minutes]]/60</f>
        <v>52.7</v>
      </c>
      <c r="P1084" s="4">
        <v>412</v>
      </c>
      <c r="Q1084" s="4">
        <f>SupplierQuality[[#This Row],[Total Defect Qty]]*SupplierQuality[[#This Row],[Unit Price]]</f>
        <v>190931924</v>
      </c>
    </row>
    <row r="1085" spans="1:17" x14ac:dyDescent="0.25">
      <c r="A1085" s="1">
        <v>43256</v>
      </c>
      <c r="B1085" s="5" t="str">
        <f>TEXT(SupplierQuality[[#This Row],[Date]],"mmm")</f>
        <v>Jun</v>
      </c>
      <c r="C1085" s="5" t="str">
        <f>TEXT(SupplierQuality[[#This Row],[Date]],"yyyy")</f>
        <v>2018</v>
      </c>
      <c r="D1085" s="2" t="s">
        <v>338</v>
      </c>
      <c r="E1085" s="2" t="s">
        <v>41</v>
      </c>
      <c r="F1085" s="2" t="s">
        <v>14</v>
      </c>
      <c r="G1085">
        <v>121</v>
      </c>
      <c r="H1085" s="2" t="str">
        <f>VLOOKUP(SupplierQuality[[#This Row],[MaterialID]],Table4[#All],2,0)</f>
        <v>Composites</v>
      </c>
      <c r="I1085">
        <v>1</v>
      </c>
      <c r="J1085" s="2" t="str">
        <f>_xlfn.XLOOKUP(SupplierQuality[[#This Row],[Defect Type ID]],Table5[ID],Table5[Defect Type],"Not found",0)</f>
        <v>No Impact</v>
      </c>
      <c r="K1085">
        <v>148</v>
      </c>
      <c r="L1085" s="2" t="str">
        <f>_xlfn.XLOOKUP(SupplierQuality[[#This Row],[DefectID]],Table2[ID],Table2[Defect],"Not found",0)</f>
        <v>Dents</v>
      </c>
      <c r="M1085" s="3">
        <v>427803</v>
      </c>
      <c r="N1085" s="3">
        <v>2704</v>
      </c>
      <c r="O1085" s="6">
        <f>SupplierQuality[[#This Row],[Total Downtime Minutes]]/60</f>
        <v>45.06666666666667</v>
      </c>
      <c r="P1085" s="4">
        <v>662</v>
      </c>
      <c r="Q1085" s="4">
        <f>SupplierQuality[[#This Row],[Total Defect Qty]]*SupplierQuality[[#This Row],[Unit Price]]</f>
        <v>283205586</v>
      </c>
    </row>
    <row r="1086" spans="1:17" x14ac:dyDescent="0.25">
      <c r="A1086" s="1">
        <v>43256</v>
      </c>
      <c r="B1086" s="5" t="str">
        <f>TEXT(SupplierQuality[[#This Row],[Date]],"mmm")</f>
        <v>Jun</v>
      </c>
      <c r="C1086" s="5" t="str">
        <f>TEXT(SupplierQuality[[#This Row],[Date]],"yyyy")</f>
        <v>2018</v>
      </c>
      <c r="D1086" s="2" t="s">
        <v>199</v>
      </c>
      <c r="E1086" s="2" t="s">
        <v>52</v>
      </c>
      <c r="F1086" s="2" t="s">
        <v>24</v>
      </c>
      <c r="G1086">
        <v>133</v>
      </c>
      <c r="H1086" s="2" t="str">
        <f>VLOOKUP(SupplierQuality[[#This Row],[MaterialID]],Table4[#All],2,0)</f>
        <v>Wires</v>
      </c>
      <c r="I1086">
        <v>2</v>
      </c>
      <c r="J1086" s="2" t="str">
        <f>_xlfn.XLOOKUP(SupplierQuality[[#This Row],[Defect Type ID]],Table5[ID],Table5[Defect Type],"Not found",0)</f>
        <v>Rejected</v>
      </c>
      <c r="K1086">
        <v>140</v>
      </c>
      <c r="L1086" s="2" t="str">
        <f>_xlfn.XLOOKUP(SupplierQuality[[#This Row],[DefectID]],Table2[ID],Table2[Defect],"Not found",0)</f>
        <v>No Liner</v>
      </c>
      <c r="M1086" s="3">
        <v>232189</v>
      </c>
      <c r="N1086" s="3">
        <v>2487</v>
      </c>
      <c r="O1086" s="6">
        <f>SupplierQuality[[#This Row],[Total Downtime Minutes]]/60</f>
        <v>41.45</v>
      </c>
      <c r="P1086" s="4">
        <v>326</v>
      </c>
      <c r="Q1086" s="4">
        <f>SupplierQuality[[#This Row],[Total Defect Qty]]*SupplierQuality[[#This Row],[Unit Price]]</f>
        <v>75693614</v>
      </c>
    </row>
    <row r="1087" spans="1:17" x14ac:dyDescent="0.25">
      <c r="A1087" s="1">
        <v>43256</v>
      </c>
      <c r="B1087" s="5" t="str">
        <f>TEXT(SupplierQuality[[#This Row],[Date]],"mmm")</f>
        <v>Jun</v>
      </c>
      <c r="C1087" s="5" t="str">
        <f>TEXT(SupplierQuality[[#This Row],[Date]],"yyyy")</f>
        <v>2018</v>
      </c>
      <c r="D1087" s="2" t="s">
        <v>35</v>
      </c>
      <c r="E1087" s="2" t="s">
        <v>107</v>
      </c>
      <c r="F1087" s="2" t="s">
        <v>17</v>
      </c>
      <c r="G1087">
        <v>124</v>
      </c>
      <c r="H1087" s="2" t="str">
        <f>VLOOKUP(SupplierQuality[[#This Row],[MaterialID]],Table4[#All],2,0)</f>
        <v>Drives</v>
      </c>
      <c r="I1087">
        <v>1</v>
      </c>
      <c r="J1087" s="2" t="str">
        <f>_xlfn.XLOOKUP(SupplierQuality[[#This Row],[Defect Type ID]],Table5[ID],Table5[Defect Type],"Not found",0)</f>
        <v>No Impact</v>
      </c>
      <c r="K1087">
        <v>1</v>
      </c>
      <c r="L1087" s="2" t="str">
        <f>_xlfn.XLOOKUP(SupplierQuality[[#This Row],[DefectID]],Table2[ID],Table2[Defect],"Not found",0)</f>
        <v>Bad Bearings</v>
      </c>
      <c r="M1087" s="3">
        <v>89460</v>
      </c>
      <c r="N1087" s="3">
        <v>3249</v>
      </c>
      <c r="O1087" s="6">
        <f>SupplierQuality[[#This Row],[Total Downtime Minutes]]/60</f>
        <v>54.15</v>
      </c>
      <c r="P1087" s="4">
        <v>629</v>
      </c>
      <c r="Q1087" s="4">
        <f>SupplierQuality[[#This Row],[Total Defect Qty]]*SupplierQuality[[#This Row],[Unit Price]]</f>
        <v>56270340</v>
      </c>
    </row>
    <row r="1088" spans="1:17" x14ac:dyDescent="0.25">
      <c r="A1088" s="1">
        <v>43259</v>
      </c>
      <c r="B1088" s="5" t="str">
        <f>TEXT(SupplierQuality[[#This Row],[Date]],"mmm")</f>
        <v>Jun</v>
      </c>
      <c r="C1088" s="5" t="str">
        <f>TEXT(SupplierQuality[[#This Row],[Date]],"yyyy")</f>
        <v>2018</v>
      </c>
      <c r="D1088" s="2" t="s">
        <v>140</v>
      </c>
      <c r="E1088" s="2" t="s">
        <v>36</v>
      </c>
      <c r="F1088" s="2" t="s">
        <v>17</v>
      </c>
      <c r="G1088">
        <v>121</v>
      </c>
      <c r="H1088" s="2" t="str">
        <f>VLOOKUP(SupplierQuality[[#This Row],[MaterialID]],Table4[#All],2,0)</f>
        <v>Composites</v>
      </c>
      <c r="I1088">
        <v>3</v>
      </c>
      <c r="J1088" s="2" t="str">
        <f>_xlfn.XLOOKUP(SupplierQuality[[#This Row],[Defect Type ID]],Table5[ID],Table5[Defect Type],"Not found",0)</f>
        <v>Impact</v>
      </c>
      <c r="K1088">
        <v>14</v>
      </c>
      <c r="L1088" s="2" t="str">
        <f>_xlfn.XLOOKUP(SupplierQuality[[#This Row],[DefectID]],Table2[ID],Table2[Defect],"Not found",0)</f>
        <v>Gap Variation</v>
      </c>
      <c r="M1088" s="3">
        <v>803805</v>
      </c>
      <c r="N1088" s="3">
        <v>4093</v>
      </c>
      <c r="O1088" s="6">
        <f>SupplierQuality[[#This Row],[Total Downtime Minutes]]/60</f>
        <v>68.216666666666669</v>
      </c>
      <c r="P1088" s="4">
        <v>450</v>
      </c>
      <c r="Q1088" s="4">
        <f>SupplierQuality[[#This Row],[Total Defect Qty]]*SupplierQuality[[#This Row],[Unit Price]]</f>
        <v>361712250</v>
      </c>
    </row>
    <row r="1089" spans="1:17" x14ac:dyDescent="0.25">
      <c r="A1089" s="1">
        <v>43259</v>
      </c>
      <c r="B1089" s="5" t="str">
        <f>TEXT(SupplierQuality[[#This Row],[Date]],"mmm")</f>
        <v>Jun</v>
      </c>
      <c r="C1089" s="5" t="str">
        <f>TEXT(SupplierQuality[[#This Row],[Date]],"yyyy")</f>
        <v>2018</v>
      </c>
      <c r="D1089" s="2" t="s">
        <v>323</v>
      </c>
      <c r="E1089" s="2" t="s">
        <v>119</v>
      </c>
      <c r="F1089" s="2" t="s">
        <v>17</v>
      </c>
      <c r="G1089">
        <v>122</v>
      </c>
      <c r="H1089" s="2" t="str">
        <f>VLOOKUP(SupplierQuality[[#This Row],[MaterialID]],Table4[#All],2,0)</f>
        <v>Electrolytes</v>
      </c>
      <c r="I1089">
        <v>2</v>
      </c>
      <c r="J1089" s="2" t="str">
        <f>_xlfn.XLOOKUP(SupplierQuality[[#This Row],[Defect Type ID]],Table5[ID],Table5[Defect Type],"Not found",0)</f>
        <v>Rejected</v>
      </c>
      <c r="K1089">
        <v>61</v>
      </c>
      <c r="L1089" s="2" t="str">
        <f>_xlfn.XLOOKUP(SupplierQuality[[#This Row],[DefectID]],Table2[ID],Table2[Defect],"Not found",0)</f>
        <v>No Sealing</v>
      </c>
      <c r="M1089" s="3">
        <v>357343</v>
      </c>
      <c r="N1089" s="3">
        <v>1096</v>
      </c>
      <c r="O1089" s="6">
        <f>SupplierQuality[[#This Row],[Total Downtime Minutes]]/60</f>
        <v>18.266666666666666</v>
      </c>
      <c r="P1089" s="4">
        <v>323</v>
      </c>
      <c r="Q1089" s="4">
        <f>SupplierQuality[[#This Row],[Total Defect Qty]]*SupplierQuality[[#This Row],[Unit Price]]</f>
        <v>115421789</v>
      </c>
    </row>
    <row r="1090" spans="1:17" x14ac:dyDescent="0.25">
      <c r="A1090" s="1">
        <v>43260</v>
      </c>
      <c r="B1090" s="5" t="str">
        <f>TEXT(SupplierQuality[[#This Row],[Date]],"mmm")</f>
        <v>Jun</v>
      </c>
      <c r="C1090" s="5" t="str">
        <f>TEXT(SupplierQuality[[#This Row],[Date]],"yyyy")</f>
        <v>2018</v>
      </c>
      <c r="D1090" s="2" t="s">
        <v>185</v>
      </c>
      <c r="E1090" s="2" t="s">
        <v>52</v>
      </c>
      <c r="F1090" s="2" t="s">
        <v>14</v>
      </c>
      <c r="G1090">
        <v>123</v>
      </c>
      <c r="H1090" s="2" t="str">
        <f>VLOOKUP(SupplierQuality[[#This Row],[MaterialID]],Table4[#All],2,0)</f>
        <v>Pump</v>
      </c>
      <c r="I1090">
        <v>3</v>
      </c>
      <c r="J1090" s="2" t="str">
        <f>_xlfn.XLOOKUP(SupplierQuality[[#This Row],[Defect Type ID]],Table5[ID],Table5[Defect Type],"Not found",0)</f>
        <v>Impact</v>
      </c>
      <c r="K1090">
        <v>142</v>
      </c>
      <c r="L1090" s="2" t="str">
        <f>_xlfn.XLOOKUP(SupplierQuality[[#This Row],[DefectID]],Table2[ID],Table2[Defect],"Not found",0)</f>
        <v>Thin Packaging</v>
      </c>
      <c r="M1090" s="3">
        <v>812089</v>
      </c>
      <c r="N1090" s="3">
        <v>4488</v>
      </c>
      <c r="O1090" s="6">
        <f>SupplierQuality[[#This Row],[Total Downtime Minutes]]/60</f>
        <v>74.8</v>
      </c>
      <c r="P1090" s="4">
        <v>437</v>
      </c>
      <c r="Q1090" s="4">
        <f>SupplierQuality[[#This Row],[Total Defect Qty]]*SupplierQuality[[#This Row],[Unit Price]]</f>
        <v>354882893</v>
      </c>
    </row>
    <row r="1091" spans="1:17" x14ac:dyDescent="0.25">
      <c r="A1091" s="1">
        <v>43260</v>
      </c>
      <c r="B1091" s="5" t="str">
        <f>TEXT(SupplierQuality[[#This Row],[Date]],"mmm")</f>
        <v>Jun</v>
      </c>
      <c r="C1091" s="5" t="str">
        <f>TEXT(SupplierQuality[[#This Row],[Date]],"yyyy")</f>
        <v>2018</v>
      </c>
      <c r="D1091" s="2" t="s">
        <v>173</v>
      </c>
      <c r="E1091" s="2" t="s">
        <v>119</v>
      </c>
      <c r="F1091" s="2" t="s">
        <v>14</v>
      </c>
      <c r="G1091">
        <v>114</v>
      </c>
      <c r="H1091" s="2" t="str">
        <f>VLOOKUP(SupplierQuality[[#This Row],[MaterialID]],Table4[#All],2,0)</f>
        <v>Carton</v>
      </c>
      <c r="I1091">
        <v>3</v>
      </c>
      <c r="J1091" s="2" t="str">
        <f>_xlfn.XLOOKUP(SupplierQuality[[#This Row],[Defect Type ID]],Table5[ID],Table5[Defect Type],"Not found",0)</f>
        <v>Impact</v>
      </c>
      <c r="K1091">
        <v>231</v>
      </c>
      <c r="L1091" s="2" t="str">
        <f>_xlfn.XLOOKUP(SupplierQuality[[#This Row],[DefectID]],Table2[ID],Table2[Defect],"Not found",0)</f>
        <v>Wrong Bands</v>
      </c>
      <c r="M1091" s="3">
        <v>690078</v>
      </c>
      <c r="N1091" s="3">
        <v>1567</v>
      </c>
      <c r="O1091" s="6">
        <f>SupplierQuality[[#This Row],[Total Downtime Minutes]]/60</f>
        <v>26.116666666666667</v>
      </c>
      <c r="P1091" s="4">
        <v>403</v>
      </c>
      <c r="Q1091" s="4">
        <f>SupplierQuality[[#This Row],[Total Defect Qty]]*SupplierQuality[[#This Row],[Unit Price]]</f>
        <v>278101434</v>
      </c>
    </row>
    <row r="1092" spans="1:17" x14ac:dyDescent="0.25">
      <c r="A1092" s="1">
        <v>43260</v>
      </c>
      <c r="B1092" s="5" t="str">
        <f>TEXT(SupplierQuality[[#This Row],[Date]],"mmm")</f>
        <v>Jun</v>
      </c>
      <c r="C1092" s="5" t="str">
        <f>TEXT(SupplierQuality[[#This Row],[Date]],"yyyy")</f>
        <v>2018</v>
      </c>
      <c r="D1092" s="2" t="s">
        <v>253</v>
      </c>
      <c r="E1092" s="2" t="s">
        <v>21</v>
      </c>
      <c r="F1092" s="2" t="s">
        <v>24</v>
      </c>
      <c r="G1092">
        <v>133</v>
      </c>
      <c r="H1092" s="2" t="str">
        <f>VLOOKUP(SupplierQuality[[#This Row],[MaterialID]],Table4[#All],2,0)</f>
        <v>Wires</v>
      </c>
      <c r="I1092">
        <v>3</v>
      </c>
      <c r="J1092" s="2" t="str">
        <f>_xlfn.XLOOKUP(SupplierQuality[[#This Row],[Defect Type ID]],Table5[ID],Table5[Defect Type],"Not found",0)</f>
        <v>Impact</v>
      </c>
      <c r="K1092">
        <v>178</v>
      </c>
      <c r="L1092" s="2" t="str">
        <f>_xlfn.XLOOKUP(SupplierQuality[[#This Row],[DefectID]],Table2[ID],Table2[Defect],"Not found",0)</f>
        <v>Corrugate Falling Apart</v>
      </c>
      <c r="M1092" s="3">
        <v>624016</v>
      </c>
      <c r="N1092" s="3">
        <v>938</v>
      </c>
      <c r="O1092" s="6">
        <f>SupplierQuality[[#This Row],[Total Downtime Minutes]]/60</f>
        <v>15.633333333333333</v>
      </c>
      <c r="P1092" s="4">
        <v>547</v>
      </c>
      <c r="Q1092" s="4">
        <f>SupplierQuality[[#This Row],[Total Defect Qty]]*SupplierQuality[[#This Row],[Unit Price]]</f>
        <v>341336752</v>
      </c>
    </row>
    <row r="1093" spans="1:17" x14ac:dyDescent="0.25">
      <c r="A1093" s="1">
        <v>43260</v>
      </c>
      <c r="B1093" s="5" t="str">
        <f>TEXT(SupplierQuality[[#This Row],[Date]],"mmm")</f>
        <v>Jun</v>
      </c>
      <c r="C1093" s="5" t="str">
        <f>TEXT(SupplierQuality[[#This Row],[Date]],"yyyy")</f>
        <v>2018</v>
      </c>
      <c r="D1093" s="2" t="s">
        <v>350</v>
      </c>
      <c r="E1093" s="2" t="s">
        <v>84</v>
      </c>
      <c r="F1093" s="2" t="s">
        <v>14</v>
      </c>
      <c r="G1093">
        <v>115</v>
      </c>
      <c r="H1093" s="2" t="str">
        <f>VLOOKUP(SupplierQuality[[#This Row],[MaterialID]],Table4[#All],2,0)</f>
        <v>Controllers</v>
      </c>
      <c r="I1093">
        <v>2</v>
      </c>
      <c r="J1093" s="2" t="str">
        <f>_xlfn.XLOOKUP(SupplierQuality[[#This Row],[Defect Type ID]],Table5[ID],Table5[Defect Type],"Not found",0)</f>
        <v>Rejected</v>
      </c>
      <c r="K1093">
        <v>188</v>
      </c>
      <c r="L1093" s="2" t="str">
        <f>_xlfn.XLOOKUP(SupplierQuality[[#This Row],[DefectID]],Table2[ID],Table2[Defect],"Not found",0)</f>
        <v>Wrong Flaps</v>
      </c>
      <c r="M1093" s="3">
        <v>593301</v>
      </c>
      <c r="N1093" s="3">
        <v>434</v>
      </c>
      <c r="O1093" s="6">
        <f>SupplierQuality[[#This Row],[Total Downtime Minutes]]/60</f>
        <v>7.2333333333333334</v>
      </c>
      <c r="P1093" s="4">
        <v>583</v>
      </c>
      <c r="Q1093" s="4">
        <f>SupplierQuality[[#This Row],[Total Defect Qty]]*SupplierQuality[[#This Row],[Unit Price]]</f>
        <v>345894483</v>
      </c>
    </row>
    <row r="1094" spans="1:17" x14ac:dyDescent="0.25">
      <c r="A1094" s="1">
        <v>43260</v>
      </c>
      <c r="B1094" s="5" t="str">
        <f>TEXT(SupplierQuality[[#This Row],[Date]],"mmm")</f>
        <v>Jun</v>
      </c>
      <c r="C1094" s="5" t="str">
        <f>TEXT(SupplierQuality[[#This Row],[Date]],"yyyy")</f>
        <v>2018</v>
      </c>
      <c r="D1094" s="2" t="s">
        <v>183</v>
      </c>
      <c r="E1094" s="2" t="s">
        <v>49</v>
      </c>
      <c r="F1094" s="2" t="s">
        <v>24</v>
      </c>
      <c r="G1094">
        <v>118</v>
      </c>
      <c r="H1094" s="2" t="str">
        <f>VLOOKUP(SupplierQuality[[#This Row],[MaterialID]],Table4[#All],2,0)</f>
        <v>Corrugate</v>
      </c>
      <c r="I1094">
        <v>2</v>
      </c>
      <c r="J1094" s="2" t="str">
        <f>_xlfn.XLOOKUP(SupplierQuality[[#This Row],[Defect Type ID]],Table5[ID],Table5[Defect Type],"Not found",0)</f>
        <v>Rejected</v>
      </c>
      <c r="K1094">
        <v>93</v>
      </c>
      <c r="L1094" s="2" t="str">
        <f>_xlfn.XLOOKUP(SupplierQuality[[#This Row],[DefectID]],Table2[ID],Table2[Defect],"Not found",0)</f>
        <v>Bowed/Warped</v>
      </c>
      <c r="M1094" s="3">
        <v>327649</v>
      </c>
      <c r="N1094" s="3">
        <v>1279</v>
      </c>
      <c r="O1094" s="6">
        <f>SupplierQuality[[#This Row],[Total Downtime Minutes]]/60</f>
        <v>21.316666666666666</v>
      </c>
      <c r="P1094" s="4">
        <v>655</v>
      </c>
      <c r="Q1094" s="4">
        <f>SupplierQuality[[#This Row],[Total Defect Qty]]*SupplierQuality[[#This Row],[Unit Price]]</f>
        <v>214610095</v>
      </c>
    </row>
    <row r="1095" spans="1:17" x14ac:dyDescent="0.25">
      <c r="A1095" s="1">
        <v>43260</v>
      </c>
      <c r="B1095" s="5" t="str">
        <f>TEXT(SupplierQuality[[#This Row],[Date]],"mmm")</f>
        <v>Jun</v>
      </c>
      <c r="C1095" s="5" t="str">
        <f>TEXT(SupplierQuality[[#This Row],[Date]],"yyyy")</f>
        <v>2018</v>
      </c>
      <c r="D1095" s="2" t="s">
        <v>43</v>
      </c>
      <c r="E1095" s="2" t="s">
        <v>98</v>
      </c>
      <c r="F1095" s="2" t="s">
        <v>14</v>
      </c>
      <c r="G1095">
        <v>131</v>
      </c>
      <c r="H1095" s="2" t="str">
        <f>VLOOKUP(SupplierQuality[[#This Row],[MaterialID]],Table4[#All],2,0)</f>
        <v>Valves</v>
      </c>
      <c r="I1095">
        <v>2</v>
      </c>
      <c r="J1095" s="2" t="str">
        <f>_xlfn.XLOOKUP(SupplierQuality[[#This Row],[Defect Type ID]],Table5[ID],Table5[Defect Type],"Not found",0)</f>
        <v>Rejected</v>
      </c>
      <c r="K1095">
        <v>120</v>
      </c>
      <c r="L1095" s="2" t="str">
        <f>_xlfn.XLOOKUP(SupplierQuality[[#This Row],[DefectID]],Table2[ID],Table2[Defect],"Not found",0)</f>
        <v>No Disk</v>
      </c>
      <c r="M1095" s="3">
        <v>295915</v>
      </c>
      <c r="N1095" s="3">
        <v>4212</v>
      </c>
      <c r="O1095" s="6">
        <f>SupplierQuality[[#This Row],[Total Downtime Minutes]]/60</f>
        <v>70.2</v>
      </c>
      <c r="P1095" s="4">
        <v>384</v>
      </c>
      <c r="Q1095" s="4">
        <f>SupplierQuality[[#This Row],[Total Defect Qty]]*SupplierQuality[[#This Row],[Unit Price]]</f>
        <v>113631360</v>
      </c>
    </row>
    <row r="1096" spans="1:17" x14ac:dyDescent="0.25">
      <c r="A1096" s="1">
        <v>43260</v>
      </c>
      <c r="B1096" s="5" t="str">
        <f>TEXT(SupplierQuality[[#This Row],[Date]],"mmm")</f>
        <v>Jun</v>
      </c>
      <c r="C1096" s="5" t="str">
        <f>TEXT(SupplierQuality[[#This Row],[Date]],"yyyy")</f>
        <v>2018</v>
      </c>
      <c r="D1096" s="2" t="s">
        <v>313</v>
      </c>
      <c r="E1096" s="2" t="s">
        <v>71</v>
      </c>
      <c r="F1096" s="2" t="s">
        <v>24</v>
      </c>
      <c r="G1096">
        <v>121</v>
      </c>
      <c r="H1096" s="2" t="str">
        <f>VLOOKUP(SupplierQuality[[#This Row],[MaterialID]],Table4[#All],2,0)</f>
        <v>Composites</v>
      </c>
      <c r="I1096">
        <v>3</v>
      </c>
      <c r="J1096" s="2" t="str">
        <f>_xlfn.XLOOKUP(SupplierQuality[[#This Row],[Defect Type ID]],Table5[ID],Table5[Defect Type],"Not found",0)</f>
        <v>Impact</v>
      </c>
      <c r="K1096">
        <v>224</v>
      </c>
      <c r="L1096" s="2" t="str">
        <f>_xlfn.XLOOKUP(SupplierQuality[[#This Row],[DefectID]],Table2[ID],Table2[Defect],"Not found",0)</f>
        <v>Excessive Glue</v>
      </c>
      <c r="M1096" s="3">
        <v>254654</v>
      </c>
      <c r="N1096" s="3">
        <v>4411</v>
      </c>
      <c r="O1096" s="6">
        <f>SupplierQuality[[#This Row],[Total Downtime Minutes]]/60</f>
        <v>73.516666666666666</v>
      </c>
      <c r="P1096" s="4">
        <v>688</v>
      </c>
      <c r="Q1096" s="4">
        <f>SupplierQuality[[#This Row],[Total Defect Qty]]*SupplierQuality[[#This Row],[Unit Price]]</f>
        <v>175201952</v>
      </c>
    </row>
    <row r="1097" spans="1:17" x14ac:dyDescent="0.25">
      <c r="A1097" s="1">
        <v>43260</v>
      </c>
      <c r="B1097" s="5" t="str">
        <f>TEXT(SupplierQuality[[#This Row],[Date]],"mmm")</f>
        <v>Jun</v>
      </c>
      <c r="C1097" s="5" t="str">
        <f>TEXT(SupplierQuality[[#This Row],[Date]],"yyyy")</f>
        <v>2018</v>
      </c>
      <c r="D1097" s="2" t="s">
        <v>339</v>
      </c>
      <c r="E1097" s="2" t="s">
        <v>27</v>
      </c>
      <c r="F1097" s="2" t="s">
        <v>14</v>
      </c>
      <c r="G1097">
        <v>121</v>
      </c>
      <c r="H1097" s="2" t="str">
        <f>VLOOKUP(SupplierQuality[[#This Row],[MaterialID]],Table4[#All],2,0)</f>
        <v>Composites</v>
      </c>
      <c r="I1097">
        <v>2</v>
      </c>
      <c r="J1097" s="2" t="str">
        <f>_xlfn.XLOOKUP(SupplierQuality[[#This Row],[Defect Type ID]],Table5[ID],Table5[Defect Type],"Not found",0)</f>
        <v>Rejected</v>
      </c>
      <c r="K1097">
        <v>82</v>
      </c>
      <c r="L1097" s="2" t="str">
        <f>_xlfn.XLOOKUP(SupplierQuality[[#This Row],[DefectID]],Table2[ID],Table2[Defect],"Not found",0)</f>
        <v>Mixed Parts</v>
      </c>
      <c r="M1097" s="3">
        <v>249628</v>
      </c>
      <c r="N1097" s="3">
        <v>2526</v>
      </c>
      <c r="O1097" s="6">
        <f>SupplierQuality[[#This Row],[Total Downtime Minutes]]/60</f>
        <v>42.1</v>
      </c>
      <c r="P1097" s="4">
        <v>373</v>
      </c>
      <c r="Q1097" s="4">
        <f>SupplierQuality[[#This Row],[Total Defect Qty]]*SupplierQuality[[#This Row],[Unit Price]]</f>
        <v>93111244</v>
      </c>
    </row>
    <row r="1098" spans="1:17" x14ac:dyDescent="0.25">
      <c r="A1098" s="1">
        <v>43260</v>
      </c>
      <c r="B1098" s="5" t="str">
        <f>TEXT(SupplierQuality[[#This Row],[Date]],"mmm")</f>
        <v>Jun</v>
      </c>
      <c r="C1098" s="5" t="str">
        <f>TEXT(SupplierQuality[[#This Row],[Date]],"yyyy")</f>
        <v>2018</v>
      </c>
      <c r="D1098" s="2" t="s">
        <v>31</v>
      </c>
      <c r="E1098" s="2" t="s">
        <v>38</v>
      </c>
      <c r="F1098" s="2" t="s">
        <v>14</v>
      </c>
      <c r="G1098">
        <v>128</v>
      </c>
      <c r="H1098" s="2" t="str">
        <f>VLOOKUP(SupplierQuality[[#This Row],[MaterialID]],Table4[#All],2,0)</f>
        <v>Tape</v>
      </c>
      <c r="I1098">
        <v>3</v>
      </c>
      <c r="J1098" s="2" t="str">
        <f>_xlfn.XLOOKUP(SupplierQuality[[#This Row],[Defect Type ID]],Table5[ID],Table5[Defect Type],"Not found",0)</f>
        <v>Impact</v>
      </c>
      <c r="K1098">
        <v>259</v>
      </c>
      <c r="L1098" s="2" t="str">
        <f>_xlfn.XLOOKUP(SupplierQuality[[#This Row],[DefectID]],Table2[ID],Table2[Defect],"Not found",0)</f>
        <v>Coating</v>
      </c>
      <c r="M1098" s="3">
        <v>34713</v>
      </c>
      <c r="N1098" s="3">
        <v>3968</v>
      </c>
      <c r="O1098" s="6">
        <f>SupplierQuality[[#This Row],[Total Downtime Minutes]]/60</f>
        <v>66.13333333333334</v>
      </c>
      <c r="P1098" s="4">
        <v>442</v>
      </c>
      <c r="Q1098" s="4">
        <f>SupplierQuality[[#This Row],[Total Defect Qty]]*SupplierQuality[[#This Row],[Unit Price]]</f>
        <v>15343146</v>
      </c>
    </row>
    <row r="1099" spans="1:17" x14ac:dyDescent="0.25">
      <c r="A1099" s="1">
        <v>43261</v>
      </c>
      <c r="B1099" s="5" t="str">
        <f>TEXT(SupplierQuality[[#This Row],[Date]],"mmm")</f>
        <v>Jun</v>
      </c>
      <c r="C1099" s="5" t="str">
        <f>TEXT(SupplierQuality[[#This Row],[Date]],"yyyy")</f>
        <v>2018</v>
      </c>
      <c r="D1099" s="2" t="s">
        <v>317</v>
      </c>
      <c r="E1099" s="2" t="s">
        <v>34</v>
      </c>
      <c r="F1099" s="2" t="s">
        <v>17</v>
      </c>
      <c r="G1099">
        <v>128</v>
      </c>
      <c r="H1099" s="2" t="str">
        <f>VLOOKUP(SupplierQuality[[#This Row],[MaterialID]],Table4[#All],2,0)</f>
        <v>Tape</v>
      </c>
      <c r="I1099">
        <v>3</v>
      </c>
      <c r="J1099" s="2" t="str">
        <f>_xlfn.XLOOKUP(SupplierQuality[[#This Row],[Defect Type ID]],Table5[ID],Table5[Defect Type],"Not found",0)</f>
        <v>Impact</v>
      </c>
      <c r="K1099">
        <v>185</v>
      </c>
      <c r="L1099" s="2" t="str">
        <f>_xlfn.XLOOKUP(SupplierQuality[[#This Row],[DefectID]],Table2[ID],Table2[Defect],"Not found",0)</f>
        <v>Soft Tops</v>
      </c>
      <c r="M1099" s="3">
        <v>984252</v>
      </c>
      <c r="N1099" s="3">
        <v>1296</v>
      </c>
      <c r="O1099" s="6">
        <f>SupplierQuality[[#This Row],[Total Downtime Minutes]]/60</f>
        <v>21.6</v>
      </c>
      <c r="P1099" s="4">
        <v>321</v>
      </c>
      <c r="Q1099" s="4">
        <f>SupplierQuality[[#This Row],[Total Defect Qty]]*SupplierQuality[[#This Row],[Unit Price]]</f>
        <v>315944892</v>
      </c>
    </row>
    <row r="1100" spans="1:17" x14ac:dyDescent="0.25">
      <c r="A1100" s="1">
        <v>43261</v>
      </c>
      <c r="B1100" s="5" t="str">
        <f>TEXT(SupplierQuality[[#This Row],[Date]],"mmm")</f>
        <v>Jun</v>
      </c>
      <c r="C1100" s="5" t="str">
        <f>TEXT(SupplierQuality[[#This Row],[Date]],"yyyy")</f>
        <v>2018</v>
      </c>
      <c r="D1100" s="2" t="s">
        <v>112</v>
      </c>
      <c r="E1100" s="2" t="s">
        <v>16</v>
      </c>
      <c r="F1100" s="2" t="s">
        <v>17</v>
      </c>
      <c r="G1100">
        <v>126</v>
      </c>
      <c r="H1100" s="2" t="str">
        <f>VLOOKUP(SupplierQuality[[#This Row],[MaterialID]],Table4[#All],2,0)</f>
        <v>Motors</v>
      </c>
      <c r="I1100">
        <v>2</v>
      </c>
      <c r="J1100" s="2" t="str">
        <f>_xlfn.XLOOKUP(SupplierQuality[[#This Row],[Defect Type ID]],Table5[ID],Table5[Defect Type],"Not found",0)</f>
        <v>Rejected</v>
      </c>
      <c r="K1100">
        <v>93</v>
      </c>
      <c r="L1100" s="2" t="str">
        <f>_xlfn.XLOOKUP(SupplierQuality[[#This Row],[DefectID]],Table2[ID],Table2[Defect],"Not found",0)</f>
        <v>Bowed/Warped</v>
      </c>
      <c r="M1100" s="3">
        <v>965239</v>
      </c>
      <c r="N1100" s="3">
        <v>3527</v>
      </c>
      <c r="O1100" s="6">
        <f>SupplierQuality[[#This Row],[Total Downtime Minutes]]/60</f>
        <v>58.783333333333331</v>
      </c>
      <c r="P1100" s="4">
        <v>403</v>
      </c>
      <c r="Q1100" s="4">
        <f>SupplierQuality[[#This Row],[Total Defect Qty]]*SupplierQuality[[#This Row],[Unit Price]]</f>
        <v>388991317</v>
      </c>
    </row>
    <row r="1101" spans="1:17" x14ac:dyDescent="0.25">
      <c r="A1101" s="1">
        <v>43261</v>
      </c>
      <c r="B1101" s="5" t="str">
        <f>TEXT(SupplierQuality[[#This Row],[Date]],"mmm")</f>
        <v>Jun</v>
      </c>
      <c r="C1101" s="5" t="str">
        <f>TEXT(SupplierQuality[[#This Row],[Date]],"yyyy")</f>
        <v>2018</v>
      </c>
      <c r="D1101" s="2" t="s">
        <v>139</v>
      </c>
      <c r="E1101" s="2" t="s">
        <v>45</v>
      </c>
      <c r="F1101" s="2" t="s">
        <v>24</v>
      </c>
      <c r="G1101">
        <v>118</v>
      </c>
      <c r="H1101" s="2" t="str">
        <f>VLOOKUP(SupplierQuality[[#This Row],[MaterialID]],Table4[#All],2,0)</f>
        <v>Corrugate</v>
      </c>
      <c r="I1101">
        <v>2</v>
      </c>
      <c r="J1101" s="2" t="str">
        <f>_xlfn.XLOOKUP(SupplierQuality[[#This Row],[Defect Type ID]],Table5[ID],Table5[Defect Type],"Not found",0)</f>
        <v>Rejected</v>
      </c>
      <c r="K1101">
        <v>203</v>
      </c>
      <c r="L1101" s="2" t="str">
        <f>_xlfn.XLOOKUP(SupplierQuality[[#This Row],[DefectID]],Table2[ID],Table2[Defect],"Not found",0)</f>
        <v>Color Deviation</v>
      </c>
      <c r="M1101" s="3">
        <v>860044</v>
      </c>
      <c r="N1101" s="3">
        <v>2907</v>
      </c>
      <c r="O1101" s="6">
        <f>SupplierQuality[[#This Row],[Total Downtime Minutes]]/60</f>
        <v>48.45</v>
      </c>
      <c r="P1101" s="4">
        <v>381</v>
      </c>
      <c r="Q1101" s="4">
        <f>SupplierQuality[[#This Row],[Total Defect Qty]]*SupplierQuality[[#This Row],[Unit Price]]</f>
        <v>327676764</v>
      </c>
    </row>
    <row r="1102" spans="1:17" x14ac:dyDescent="0.25">
      <c r="A1102" s="1">
        <v>43261</v>
      </c>
      <c r="B1102" s="5" t="str">
        <f>TEXT(SupplierQuality[[#This Row],[Date]],"mmm")</f>
        <v>Jun</v>
      </c>
      <c r="C1102" s="5" t="str">
        <f>TEXT(SupplierQuality[[#This Row],[Date]],"yyyy")</f>
        <v>2018</v>
      </c>
      <c r="D1102" s="2" t="s">
        <v>217</v>
      </c>
      <c r="E1102" s="2" t="s">
        <v>21</v>
      </c>
      <c r="F1102" s="2" t="s">
        <v>24</v>
      </c>
      <c r="G1102">
        <v>115</v>
      </c>
      <c r="H1102" s="2" t="str">
        <f>VLOOKUP(SupplierQuality[[#This Row],[MaterialID]],Table4[#All],2,0)</f>
        <v>Controllers</v>
      </c>
      <c r="I1102">
        <v>1</v>
      </c>
      <c r="J1102" s="2" t="str">
        <f>_xlfn.XLOOKUP(SupplierQuality[[#This Row],[Defect Type ID]],Table5[ID],Table5[Defect Type],"Not found",0)</f>
        <v>No Impact</v>
      </c>
      <c r="K1102">
        <v>264</v>
      </c>
      <c r="L1102" s="2" t="str">
        <f>_xlfn.XLOOKUP(SupplierQuality[[#This Row],[DefectID]],Table2[ID],Table2[Defect],"Not found",0)</f>
        <v>Off-set</v>
      </c>
      <c r="M1102" s="3">
        <v>824162</v>
      </c>
      <c r="N1102" s="3">
        <v>1768</v>
      </c>
      <c r="O1102" s="6">
        <f>SupplierQuality[[#This Row],[Total Downtime Minutes]]/60</f>
        <v>29.466666666666665</v>
      </c>
      <c r="P1102" s="4">
        <v>607</v>
      </c>
      <c r="Q1102" s="4">
        <f>SupplierQuality[[#This Row],[Total Defect Qty]]*SupplierQuality[[#This Row],[Unit Price]]</f>
        <v>500266334</v>
      </c>
    </row>
    <row r="1103" spans="1:17" x14ac:dyDescent="0.25">
      <c r="A1103" s="1">
        <v>43261</v>
      </c>
      <c r="B1103" s="5" t="str">
        <f>TEXT(SupplierQuality[[#This Row],[Date]],"mmm")</f>
        <v>Jun</v>
      </c>
      <c r="C1103" s="5" t="str">
        <f>TEXT(SupplierQuality[[#This Row],[Date]],"yyyy")</f>
        <v>2018</v>
      </c>
      <c r="D1103" s="2" t="s">
        <v>171</v>
      </c>
      <c r="E1103" s="2" t="s">
        <v>41</v>
      </c>
      <c r="F1103" s="2" t="s">
        <v>24</v>
      </c>
      <c r="G1103">
        <v>125</v>
      </c>
      <c r="H1103" s="2" t="str">
        <f>VLOOKUP(SupplierQuality[[#This Row],[MaterialID]],Table4[#All],2,0)</f>
        <v>Hardware</v>
      </c>
      <c r="I1103">
        <v>2</v>
      </c>
      <c r="J1103" s="2" t="str">
        <f>_xlfn.XLOOKUP(SupplierQuality[[#This Row],[Defect Type ID]],Table5[ID],Table5[Defect Type],"Not found",0)</f>
        <v>Rejected</v>
      </c>
      <c r="K1103">
        <v>148</v>
      </c>
      <c r="L1103" s="2" t="str">
        <f>_xlfn.XLOOKUP(SupplierQuality[[#This Row],[DefectID]],Table2[ID],Table2[Defect],"Not found",0)</f>
        <v>Dents</v>
      </c>
      <c r="M1103" s="3">
        <v>404414</v>
      </c>
      <c r="N1103" s="3">
        <v>532</v>
      </c>
      <c r="O1103" s="6">
        <f>SupplierQuality[[#This Row],[Total Downtime Minutes]]/60</f>
        <v>8.8666666666666671</v>
      </c>
      <c r="P1103" s="4">
        <v>597</v>
      </c>
      <c r="Q1103" s="4">
        <f>SupplierQuality[[#This Row],[Total Defect Qty]]*SupplierQuality[[#This Row],[Unit Price]]</f>
        <v>241435158</v>
      </c>
    </row>
    <row r="1104" spans="1:17" x14ac:dyDescent="0.25">
      <c r="A1104" s="1">
        <v>43261</v>
      </c>
      <c r="B1104" s="5" t="str">
        <f>TEXT(SupplierQuality[[#This Row],[Date]],"mmm")</f>
        <v>Jun</v>
      </c>
      <c r="C1104" s="5" t="str">
        <f>TEXT(SupplierQuality[[#This Row],[Date]],"yyyy")</f>
        <v>2018</v>
      </c>
      <c r="D1104" s="2" t="s">
        <v>233</v>
      </c>
      <c r="E1104" s="2" t="s">
        <v>13</v>
      </c>
      <c r="F1104" s="2" t="s">
        <v>42</v>
      </c>
      <c r="G1104">
        <v>130</v>
      </c>
      <c r="H1104" s="2" t="str">
        <f>VLOOKUP(SupplierQuality[[#This Row],[MaterialID]],Table4[#All],2,0)</f>
        <v>Packaging</v>
      </c>
      <c r="I1104">
        <v>1</v>
      </c>
      <c r="J1104" s="2" t="str">
        <f>_xlfn.XLOOKUP(SupplierQuality[[#This Row],[Defect Type ID]],Table5[ID],Table5[Defect Type],"Not found",0)</f>
        <v>No Impact</v>
      </c>
      <c r="K1104">
        <v>145</v>
      </c>
      <c r="L1104" s="2" t="str">
        <f>_xlfn.XLOOKUP(SupplierQuality[[#This Row],[DefectID]],Table2[ID],Table2[Defect],"Not found",0)</f>
        <v>Tape Wrong</v>
      </c>
      <c r="M1104" s="3">
        <v>229372</v>
      </c>
      <c r="N1104" s="3">
        <v>240</v>
      </c>
      <c r="O1104" s="6">
        <f>SupplierQuality[[#This Row],[Total Downtime Minutes]]/60</f>
        <v>4</v>
      </c>
      <c r="P1104" s="4">
        <v>489</v>
      </c>
      <c r="Q1104" s="4">
        <f>SupplierQuality[[#This Row],[Total Defect Qty]]*SupplierQuality[[#This Row],[Unit Price]]</f>
        <v>112162908</v>
      </c>
    </row>
    <row r="1105" spans="1:17" x14ac:dyDescent="0.25">
      <c r="A1105" s="1">
        <v>43262</v>
      </c>
      <c r="B1105" s="5" t="str">
        <f>TEXT(SupplierQuality[[#This Row],[Date]],"mmm")</f>
        <v>Jun</v>
      </c>
      <c r="C1105" s="5" t="str">
        <f>TEXT(SupplierQuality[[#This Row],[Date]],"yyyy")</f>
        <v>2018</v>
      </c>
      <c r="D1105" s="2" t="s">
        <v>360</v>
      </c>
      <c r="E1105" s="2" t="s">
        <v>11</v>
      </c>
      <c r="F1105" s="2" t="s">
        <v>14</v>
      </c>
      <c r="G1105">
        <v>113</v>
      </c>
      <c r="H1105" s="2" t="str">
        <f>VLOOKUP(SupplierQuality[[#This Row],[MaterialID]],Table4[#All],2,0)</f>
        <v>Raw Materials</v>
      </c>
      <c r="I1105">
        <v>1</v>
      </c>
      <c r="J1105" s="2" t="str">
        <f>_xlfn.XLOOKUP(SupplierQuality[[#This Row],[Defect Type ID]],Table5[ID],Table5[Defect Type],"Not found",0)</f>
        <v>No Impact</v>
      </c>
      <c r="K1105">
        <v>52</v>
      </c>
      <c r="L1105" s="2" t="str">
        <f>_xlfn.XLOOKUP(SupplierQuality[[#This Row],[DefectID]],Table2[ID],Table2[Defect],"Not found",0)</f>
        <v>Wrong Core</v>
      </c>
      <c r="M1105" s="3">
        <v>958134</v>
      </c>
      <c r="N1105" s="3">
        <v>2663</v>
      </c>
      <c r="O1105" s="6">
        <f>SupplierQuality[[#This Row],[Total Downtime Minutes]]/60</f>
        <v>44.383333333333333</v>
      </c>
      <c r="P1105" s="4">
        <v>662</v>
      </c>
      <c r="Q1105" s="4">
        <f>SupplierQuality[[#This Row],[Total Defect Qty]]*SupplierQuality[[#This Row],[Unit Price]]</f>
        <v>634284708</v>
      </c>
    </row>
    <row r="1106" spans="1:17" x14ac:dyDescent="0.25">
      <c r="A1106" s="1">
        <v>43262</v>
      </c>
      <c r="B1106" s="5" t="str">
        <f>TEXT(SupplierQuality[[#This Row],[Date]],"mmm")</f>
        <v>Jun</v>
      </c>
      <c r="C1106" s="5" t="str">
        <f>TEXT(SupplierQuality[[#This Row],[Date]],"yyyy")</f>
        <v>2018</v>
      </c>
      <c r="D1106" s="2" t="s">
        <v>264</v>
      </c>
      <c r="E1106" s="2" t="s">
        <v>58</v>
      </c>
      <c r="F1106" s="2" t="s">
        <v>17</v>
      </c>
      <c r="G1106">
        <v>125</v>
      </c>
      <c r="H1106" s="2" t="str">
        <f>VLOOKUP(SupplierQuality[[#This Row],[MaterialID]],Table4[#All],2,0)</f>
        <v>Hardware</v>
      </c>
      <c r="I1106">
        <v>3</v>
      </c>
      <c r="J1106" s="2" t="str">
        <f>_xlfn.XLOOKUP(SupplierQuality[[#This Row],[Defect Type ID]],Table5[ID],Table5[Defect Type],"Not found",0)</f>
        <v>Impact</v>
      </c>
      <c r="K1106">
        <v>38</v>
      </c>
      <c r="L1106" s="2" t="str">
        <f>_xlfn.XLOOKUP(SupplierQuality[[#This Row],[DefectID]],Table2[ID],Table2[Defect],"Not found",0)</f>
        <v>Skewed</v>
      </c>
      <c r="M1106" s="3">
        <v>909627</v>
      </c>
      <c r="N1106" s="3">
        <v>2558</v>
      </c>
      <c r="O1106" s="6">
        <f>SupplierQuality[[#This Row],[Total Downtime Minutes]]/60</f>
        <v>42.633333333333333</v>
      </c>
      <c r="P1106" s="4">
        <v>505</v>
      </c>
      <c r="Q1106" s="4">
        <f>SupplierQuality[[#This Row],[Total Defect Qty]]*SupplierQuality[[#This Row],[Unit Price]]</f>
        <v>459361635</v>
      </c>
    </row>
    <row r="1107" spans="1:17" x14ac:dyDescent="0.25">
      <c r="A1107" s="1">
        <v>43262</v>
      </c>
      <c r="B1107" s="5" t="str">
        <f>TEXT(SupplierQuality[[#This Row],[Date]],"mmm")</f>
        <v>Jun</v>
      </c>
      <c r="C1107" s="5" t="str">
        <f>TEXT(SupplierQuality[[#This Row],[Date]],"yyyy")</f>
        <v>2018</v>
      </c>
      <c r="D1107" s="2" t="s">
        <v>323</v>
      </c>
      <c r="E1107" s="2" t="s">
        <v>104</v>
      </c>
      <c r="F1107" s="2" t="s">
        <v>24</v>
      </c>
      <c r="G1107">
        <v>117</v>
      </c>
      <c r="H1107" s="2" t="str">
        <f>VLOOKUP(SupplierQuality[[#This Row],[MaterialID]],Table4[#All],2,0)</f>
        <v>Labels</v>
      </c>
      <c r="I1107">
        <v>1</v>
      </c>
      <c r="J1107" s="2" t="str">
        <f>_xlfn.XLOOKUP(SupplierQuality[[#This Row],[Defect Type ID]],Table5[ID],Table5[Defect Type],"Not found",0)</f>
        <v>No Impact</v>
      </c>
      <c r="K1107">
        <v>112</v>
      </c>
      <c r="L1107" s="2" t="str">
        <f>_xlfn.XLOOKUP(SupplierQuality[[#This Row],[DefectID]],Table2[ID],Table2[Defect],"Not found",0)</f>
        <v>Gaps</v>
      </c>
      <c r="M1107" s="3">
        <v>588953</v>
      </c>
      <c r="N1107" s="3">
        <v>3925</v>
      </c>
      <c r="O1107" s="6">
        <f>SupplierQuality[[#This Row],[Total Downtime Minutes]]/60</f>
        <v>65.416666666666671</v>
      </c>
      <c r="P1107" s="4">
        <v>291</v>
      </c>
      <c r="Q1107" s="4">
        <f>SupplierQuality[[#This Row],[Total Defect Qty]]*SupplierQuality[[#This Row],[Unit Price]]</f>
        <v>171385323</v>
      </c>
    </row>
    <row r="1108" spans="1:17" x14ac:dyDescent="0.25">
      <c r="A1108" s="1">
        <v>43262</v>
      </c>
      <c r="B1108" s="5" t="str">
        <f>TEXT(SupplierQuality[[#This Row],[Date]],"mmm")</f>
        <v>Jun</v>
      </c>
      <c r="C1108" s="5" t="str">
        <f>TEXT(SupplierQuality[[#This Row],[Date]],"yyyy")</f>
        <v>2018</v>
      </c>
      <c r="D1108" s="2" t="s">
        <v>48</v>
      </c>
      <c r="E1108" s="2" t="s">
        <v>49</v>
      </c>
      <c r="F1108" s="2" t="s">
        <v>17</v>
      </c>
      <c r="G1108">
        <v>131</v>
      </c>
      <c r="H1108" s="2" t="str">
        <f>VLOOKUP(SupplierQuality[[#This Row],[MaterialID]],Table4[#All],2,0)</f>
        <v>Valves</v>
      </c>
      <c r="I1108">
        <v>2</v>
      </c>
      <c r="J1108" s="2" t="str">
        <f>_xlfn.XLOOKUP(SupplierQuality[[#This Row],[Defect Type ID]],Table5[ID],Table5[Defect Type],"Not found",0)</f>
        <v>Rejected</v>
      </c>
      <c r="K1108">
        <v>20</v>
      </c>
      <c r="L1108" s="2" t="str">
        <f>_xlfn.XLOOKUP(SupplierQuality[[#This Row],[DefectID]],Table2[ID],Table2[Defect],"Not found",0)</f>
        <v>Wrong  Size</v>
      </c>
      <c r="M1108" s="3">
        <v>518237</v>
      </c>
      <c r="N1108" s="3">
        <v>3484</v>
      </c>
      <c r="O1108" s="6">
        <f>SupplierQuality[[#This Row],[Total Downtime Minutes]]/60</f>
        <v>58.06666666666667</v>
      </c>
      <c r="P1108" s="4">
        <v>668</v>
      </c>
      <c r="Q1108" s="4">
        <f>SupplierQuality[[#This Row],[Total Defect Qty]]*SupplierQuality[[#This Row],[Unit Price]]</f>
        <v>346182316</v>
      </c>
    </row>
    <row r="1109" spans="1:17" x14ac:dyDescent="0.25">
      <c r="A1109" s="1">
        <v>43262</v>
      </c>
      <c r="B1109" s="5" t="str">
        <f>TEXT(SupplierQuality[[#This Row],[Date]],"mmm")</f>
        <v>Jun</v>
      </c>
      <c r="C1109" s="5" t="str">
        <f>TEXT(SupplierQuality[[#This Row],[Date]],"yyyy")</f>
        <v>2018</v>
      </c>
      <c r="D1109" s="2" t="s">
        <v>182</v>
      </c>
      <c r="E1109" s="2" t="s">
        <v>47</v>
      </c>
      <c r="F1109" s="2" t="s">
        <v>17</v>
      </c>
      <c r="G1109">
        <v>121</v>
      </c>
      <c r="H1109" s="2" t="str">
        <f>VLOOKUP(SupplierQuality[[#This Row],[MaterialID]],Table4[#All],2,0)</f>
        <v>Composites</v>
      </c>
      <c r="I1109">
        <v>2</v>
      </c>
      <c r="J1109" s="2" t="str">
        <f>_xlfn.XLOOKUP(SupplierQuality[[#This Row],[Defect Type ID]],Table5[ID],Table5[Defect Type],"Not found",0)</f>
        <v>Rejected</v>
      </c>
      <c r="K1109">
        <v>164</v>
      </c>
      <c r="L1109" s="2" t="str">
        <f>_xlfn.XLOOKUP(SupplierQuality[[#This Row],[DefectID]],Table2[ID],Table2[Defect],"Not found",0)</f>
        <v>Foreign Objects</v>
      </c>
      <c r="M1109" s="3">
        <v>341078</v>
      </c>
      <c r="N1109" s="3">
        <v>3049</v>
      </c>
      <c r="O1109" s="6">
        <f>SupplierQuality[[#This Row],[Total Downtime Minutes]]/60</f>
        <v>50.81666666666667</v>
      </c>
      <c r="P1109" s="4">
        <v>505</v>
      </c>
      <c r="Q1109" s="4">
        <f>SupplierQuality[[#This Row],[Total Defect Qty]]*SupplierQuality[[#This Row],[Unit Price]]</f>
        <v>172244390</v>
      </c>
    </row>
    <row r="1110" spans="1:17" x14ac:dyDescent="0.25">
      <c r="A1110" s="1">
        <v>43262</v>
      </c>
      <c r="B1110" s="5" t="str">
        <f>TEXT(SupplierQuality[[#This Row],[Date]],"mmm")</f>
        <v>Jun</v>
      </c>
      <c r="C1110" s="5" t="str">
        <f>TEXT(SupplierQuality[[#This Row],[Date]],"yyyy")</f>
        <v>2018</v>
      </c>
      <c r="D1110" s="2" t="s">
        <v>186</v>
      </c>
      <c r="E1110" s="2" t="s">
        <v>38</v>
      </c>
      <c r="F1110" s="2" t="s">
        <v>24</v>
      </c>
      <c r="G1110">
        <v>132</v>
      </c>
      <c r="H1110" s="2" t="str">
        <f>VLOOKUP(SupplierQuality[[#This Row],[MaterialID]],Table4[#All],2,0)</f>
        <v>Printed Materials</v>
      </c>
      <c r="I1110">
        <v>2</v>
      </c>
      <c r="J1110" s="2" t="str">
        <f>_xlfn.XLOOKUP(SupplierQuality[[#This Row],[Defect Type ID]],Table5[ID],Table5[Defect Type],"Not found",0)</f>
        <v>Rejected</v>
      </c>
      <c r="K1110">
        <v>125</v>
      </c>
      <c r="L1110" s="2" t="str">
        <f>_xlfn.XLOOKUP(SupplierQuality[[#This Row],[DefectID]],Table2[ID],Table2[Defect],"Not found",0)</f>
        <v>Dimensions Wrong</v>
      </c>
      <c r="M1110" s="3">
        <v>222398</v>
      </c>
      <c r="N1110" s="3">
        <v>1205</v>
      </c>
      <c r="O1110" s="6">
        <f>SupplierQuality[[#This Row],[Total Downtime Minutes]]/60</f>
        <v>20.083333333333332</v>
      </c>
      <c r="P1110" s="4">
        <v>649</v>
      </c>
      <c r="Q1110" s="4">
        <f>SupplierQuality[[#This Row],[Total Defect Qty]]*SupplierQuality[[#This Row],[Unit Price]]</f>
        <v>144336302</v>
      </c>
    </row>
    <row r="1111" spans="1:17" x14ac:dyDescent="0.25">
      <c r="A1111" s="1">
        <v>43263</v>
      </c>
      <c r="B1111" s="5" t="str">
        <f>TEXT(SupplierQuality[[#This Row],[Date]],"mmm")</f>
        <v>Jun</v>
      </c>
      <c r="C1111" s="5" t="str">
        <f>TEXT(SupplierQuality[[#This Row],[Date]],"yyyy")</f>
        <v>2018</v>
      </c>
      <c r="D1111" s="2" t="s">
        <v>176</v>
      </c>
      <c r="E1111" s="2" t="s">
        <v>67</v>
      </c>
      <c r="F1111" s="2" t="s">
        <v>42</v>
      </c>
      <c r="G1111">
        <v>127</v>
      </c>
      <c r="H1111" s="2" t="str">
        <f>VLOOKUP(SupplierQuality[[#This Row],[MaterialID]],Table4[#All],2,0)</f>
        <v>Crates</v>
      </c>
      <c r="I1111">
        <v>2</v>
      </c>
      <c r="J1111" s="2" t="str">
        <f>_xlfn.XLOOKUP(SupplierQuality[[#This Row],[Defect Type ID]],Table5[ID],Table5[Defect Type],"Not found",0)</f>
        <v>Rejected</v>
      </c>
      <c r="K1111">
        <v>126</v>
      </c>
      <c r="L1111" s="2" t="str">
        <f>_xlfn.XLOOKUP(SupplierQuality[[#This Row],[DefectID]],Table2[ID],Table2[Defect],"Not found",0)</f>
        <v>Printing Defect</v>
      </c>
      <c r="M1111" s="3">
        <v>730833</v>
      </c>
      <c r="N1111" s="3">
        <v>2162</v>
      </c>
      <c r="O1111" s="6">
        <f>SupplierQuality[[#This Row],[Total Downtime Minutes]]/60</f>
        <v>36.033333333333331</v>
      </c>
      <c r="P1111" s="4">
        <v>337</v>
      </c>
      <c r="Q1111" s="4">
        <f>SupplierQuality[[#This Row],[Total Defect Qty]]*SupplierQuality[[#This Row],[Unit Price]]</f>
        <v>246290721</v>
      </c>
    </row>
    <row r="1112" spans="1:17" x14ac:dyDescent="0.25">
      <c r="A1112" s="1">
        <v>43263</v>
      </c>
      <c r="B1112" s="5" t="str">
        <f>TEXT(SupplierQuality[[#This Row],[Date]],"mmm")</f>
        <v>Jun</v>
      </c>
      <c r="C1112" s="5" t="str">
        <f>TEXT(SupplierQuality[[#This Row],[Date]],"yyyy")</f>
        <v>2018</v>
      </c>
      <c r="D1112" s="2" t="s">
        <v>271</v>
      </c>
      <c r="E1112" s="2" t="s">
        <v>27</v>
      </c>
      <c r="F1112" s="2" t="s">
        <v>24</v>
      </c>
      <c r="G1112">
        <v>113</v>
      </c>
      <c r="H1112" s="2" t="str">
        <f>VLOOKUP(SupplierQuality[[#This Row],[MaterialID]],Table4[#All],2,0)</f>
        <v>Raw Materials</v>
      </c>
      <c r="I1112">
        <v>3</v>
      </c>
      <c r="J1112" s="2" t="str">
        <f>_xlfn.XLOOKUP(SupplierQuality[[#This Row],[Defect Type ID]],Table5[ID],Table5[Defect Type],"Not found",0)</f>
        <v>Impact</v>
      </c>
      <c r="K1112">
        <v>144</v>
      </c>
      <c r="L1112" s="2" t="str">
        <f>_xlfn.XLOOKUP(SupplierQuality[[#This Row],[DefectID]],Table2[ID],Table2[Defect],"Not found",0)</f>
        <v>String Defects</v>
      </c>
      <c r="M1112" s="3">
        <v>617370</v>
      </c>
      <c r="N1112" s="3">
        <v>489</v>
      </c>
      <c r="O1112" s="6">
        <f>SupplierQuality[[#This Row],[Total Downtime Minutes]]/60</f>
        <v>8.15</v>
      </c>
      <c r="P1112" s="4">
        <v>351</v>
      </c>
      <c r="Q1112" s="4">
        <f>SupplierQuality[[#This Row],[Total Defect Qty]]*SupplierQuality[[#This Row],[Unit Price]]</f>
        <v>216696870</v>
      </c>
    </row>
    <row r="1113" spans="1:17" x14ac:dyDescent="0.25">
      <c r="A1113" s="1">
        <v>43263</v>
      </c>
      <c r="B1113" s="5" t="str">
        <f>TEXT(SupplierQuality[[#This Row],[Date]],"mmm")</f>
        <v>Jun</v>
      </c>
      <c r="C1113" s="5" t="str">
        <f>TEXT(SupplierQuality[[#This Row],[Date]],"yyyy")</f>
        <v>2018</v>
      </c>
      <c r="D1113" s="2" t="s">
        <v>212</v>
      </c>
      <c r="E1113" s="2" t="s">
        <v>23</v>
      </c>
      <c r="F1113" s="2" t="s">
        <v>24</v>
      </c>
      <c r="G1113">
        <v>116</v>
      </c>
      <c r="H1113" s="2" t="str">
        <f>VLOOKUP(SupplierQuality[[#This Row],[MaterialID]],Table4[#All],2,0)</f>
        <v>Molds</v>
      </c>
      <c r="I1113">
        <v>2</v>
      </c>
      <c r="J1113" s="2" t="str">
        <f>_xlfn.XLOOKUP(SupplierQuality[[#This Row],[Defect Type ID]],Table5[ID],Table5[Defect Type],"Not found",0)</f>
        <v>Rejected</v>
      </c>
      <c r="K1113">
        <v>201</v>
      </c>
      <c r="L1113" s="2" t="str">
        <f>_xlfn.XLOOKUP(SupplierQuality[[#This Row],[DefectID]],Table2[ID],Table2[Defect],"Not found",0)</f>
        <v>Wrong Print</v>
      </c>
      <c r="M1113" s="3">
        <v>579441</v>
      </c>
      <c r="N1113" s="3">
        <v>4281</v>
      </c>
      <c r="O1113" s="6">
        <f>SupplierQuality[[#This Row],[Total Downtime Minutes]]/60</f>
        <v>71.349999999999994</v>
      </c>
      <c r="P1113" s="4">
        <v>665</v>
      </c>
      <c r="Q1113" s="4">
        <f>SupplierQuality[[#This Row],[Total Defect Qty]]*SupplierQuality[[#This Row],[Unit Price]]</f>
        <v>385328265</v>
      </c>
    </row>
    <row r="1114" spans="1:17" x14ac:dyDescent="0.25">
      <c r="A1114" s="1">
        <v>43263</v>
      </c>
      <c r="B1114" s="5" t="str">
        <f>TEXT(SupplierQuality[[#This Row],[Date]],"mmm")</f>
        <v>Jun</v>
      </c>
      <c r="C1114" s="5" t="str">
        <f>TEXT(SupplierQuality[[#This Row],[Date]],"yyyy")</f>
        <v>2018</v>
      </c>
      <c r="D1114" s="2" t="s">
        <v>122</v>
      </c>
      <c r="E1114" s="2" t="s">
        <v>47</v>
      </c>
      <c r="F1114" s="2" t="s">
        <v>42</v>
      </c>
      <c r="G1114">
        <v>128</v>
      </c>
      <c r="H1114" s="2" t="str">
        <f>VLOOKUP(SupplierQuality[[#This Row],[MaterialID]],Table4[#All],2,0)</f>
        <v>Tape</v>
      </c>
      <c r="I1114">
        <v>3</v>
      </c>
      <c r="J1114" s="2" t="str">
        <f>_xlfn.XLOOKUP(SupplierQuality[[#This Row],[Defect Type ID]],Table5[ID],Table5[Defect Type],"Not found",0)</f>
        <v>Impact</v>
      </c>
      <c r="K1114">
        <v>81</v>
      </c>
      <c r="L1114" s="2" t="str">
        <f>_xlfn.XLOOKUP(SupplierQuality[[#This Row],[DefectID]],Table2[ID],Table2[Defect],"Not found",0)</f>
        <v>Bad Shots</v>
      </c>
      <c r="M1114" s="3">
        <v>419476</v>
      </c>
      <c r="N1114" s="3">
        <v>2663</v>
      </c>
      <c r="O1114" s="6">
        <f>SupplierQuality[[#This Row],[Total Downtime Minutes]]/60</f>
        <v>44.383333333333333</v>
      </c>
      <c r="P1114" s="4">
        <v>643</v>
      </c>
      <c r="Q1114" s="4">
        <f>SupplierQuality[[#This Row],[Total Defect Qty]]*SupplierQuality[[#This Row],[Unit Price]]</f>
        <v>269723068</v>
      </c>
    </row>
    <row r="1115" spans="1:17" x14ac:dyDescent="0.25">
      <c r="A1115" s="1">
        <v>43263</v>
      </c>
      <c r="B1115" s="5" t="str">
        <f>TEXT(SupplierQuality[[#This Row],[Date]],"mmm")</f>
        <v>Jun</v>
      </c>
      <c r="C1115" s="5" t="str">
        <f>TEXT(SupplierQuality[[#This Row],[Date]],"yyyy")</f>
        <v>2018</v>
      </c>
      <c r="D1115" s="2" t="s">
        <v>327</v>
      </c>
      <c r="E1115" s="2" t="s">
        <v>104</v>
      </c>
      <c r="F1115" s="2" t="s">
        <v>17</v>
      </c>
      <c r="G1115">
        <v>127</v>
      </c>
      <c r="H1115" s="2" t="str">
        <f>VLOOKUP(SupplierQuality[[#This Row],[MaterialID]],Table4[#All],2,0)</f>
        <v>Crates</v>
      </c>
      <c r="I1115">
        <v>2</v>
      </c>
      <c r="J1115" s="2" t="str">
        <f>_xlfn.XLOOKUP(SupplierQuality[[#This Row],[Defect Type ID]],Table5[ID],Table5[Defect Type],"Not found",0)</f>
        <v>Rejected</v>
      </c>
      <c r="K1115">
        <v>266</v>
      </c>
      <c r="L1115" s="2" t="str">
        <f>_xlfn.XLOOKUP(SupplierQuality[[#This Row],[DefectID]],Table2[ID],Table2[Defect],"Not found",0)</f>
        <v>Liner Issues</v>
      </c>
      <c r="M1115" s="3">
        <v>392706</v>
      </c>
      <c r="N1115" s="3">
        <v>508</v>
      </c>
      <c r="O1115" s="6">
        <f>SupplierQuality[[#This Row],[Total Downtime Minutes]]/60</f>
        <v>8.4666666666666668</v>
      </c>
      <c r="P1115" s="4">
        <v>593</v>
      </c>
      <c r="Q1115" s="4">
        <f>SupplierQuality[[#This Row],[Total Defect Qty]]*SupplierQuality[[#This Row],[Unit Price]]</f>
        <v>232874658</v>
      </c>
    </row>
    <row r="1116" spans="1:17" x14ac:dyDescent="0.25">
      <c r="A1116" s="1">
        <v>43263</v>
      </c>
      <c r="B1116" s="5" t="str">
        <f>TEXT(SupplierQuality[[#This Row],[Date]],"mmm")</f>
        <v>Jun</v>
      </c>
      <c r="C1116" s="5" t="str">
        <f>TEXT(SupplierQuality[[#This Row],[Date]],"yyyy")</f>
        <v>2018</v>
      </c>
      <c r="D1116" s="2" t="s">
        <v>69</v>
      </c>
      <c r="E1116" s="2" t="s">
        <v>67</v>
      </c>
      <c r="F1116" s="2" t="s">
        <v>42</v>
      </c>
      <c r="G1116">
        <v>133</v>
      </c>
      <c r="H1116" s="2" t="str">
        <f>VLOOKUP(SupplierQuality[[#This Row],[MaterialID]],Table4[#All],2,0)</f>
        <v>Wires</v>
      </c>
      <c r="I1116">
        <v>1</v>
      </c>
      <c r="J1116" s="2" t="str">
        <f>_xlfn.XLOOKUP(SupplierQuality[[#This Row],[Defect Type ID]],Table5[ID],Table5[Defect Type],"Not found",0)</f>
        <v>No Impact</v>
      </c>
      <c r="K1116">
        <v>20</v>
      </c>
      <c r="L1116" s="2" t="str">
        <f>_xlfn.XLOOKUP(SupplierQuality[[#This Row],[DefectID]],Table2[ID],Table2[Defect],"Not found",0)</f>
        <v>Wrong  Size</v>
      </c>
      <c r="M1116" s="3">
        <v>250663</v>
      </c>
      <c r="N1116" s="3">
        <v>1737</v>
      </c>
      <c r="O1116" s="6">
        <f>SupplierQuality[[#This Row],[Total Downtime Minutes]]/60</f>
        <v>28.95</v>
      </c>
      <c r="P1116" s="4">
        <v>423</v>
      </c>
      <c r="Q1116" s="4">
        <f>SupplierQuality[[#This Row],[Total Defect Qty]]*SupplierQuality[[#This Row],[Unit Price]]</f>
        <v>106030449</v>
      </c>
    </row>
    <row r="1117" spans="1:17" x14ac:dyDescent="0.25">
      <c r="A1117" s="1">
        <v>43263</v>
      </c>
      <c r="B1117" s="5" t="str">
        <f>TEXT(SupplierQuality[[#This Row],[Date]],"mmm")</f>
        <v>Jun</v>
      </c>
      <c r="C1117" s="5" t="str">
        <f>TEXT(SupplierQuality[[#This Row],[Date]],"yyyy")</f>
        <v>2018</v>
      </c>
      <c r="D1117" s="2" t="s">
        <v>188</v>
      </c>
      <c r="E1117" s="2" t="s">
        <v>98</v>
      </c>
      <c r="F1117" s="2" t="s">
        <v>42</v>
      </c>
      <c r="G1117">
        <v>114</v>
      </c>
      <c r="H1117" s="2" t="str">
        <f>VLOOKUP(SupplierQuality[[#This Row],[MaterialID]],Table4[#All],2,0)</f>
        <v>Carton</v>
      </c>
      <c r="I1117">
        <v>3</v>
      </c>
      <c r="J1117" s="2" t="str">
        <f>_xlfn.XLOOKUP(SupplierQuality[[#This Row],[Defect Type ID]],Table5[ID],Table5[Defect Type],"Not found",0)</f>
        <v>Impact</v>
      </c>
      <c r="K1117">
        <v>65</v>
      </c>
      <c r="L1117" s="2" t="str">
        <f>_xlfn.XLOOKUP(SupplierQuality[[#This Row],[DefectID]],Table2[ID],Table2[Defect],"Not found",0)</f>
        <v>Slitting Erorrs</v>
      </c>
      <c r="M1117" s="3">
        <v>238849</v>
      </c>
      <c r="N1117" s="3">
        <v>4599</v>
      </c>
      <c r="O1117" s="6">
        <f>SupplierQuality[[#This Row],[Total Downtime Minutes]]/60</f>
        <v>76.650000000000006</v>
      </c>
      <c r="P1117" s="4">
        <v>293</v>
      </c>
      <c r="Q1117" s="4">
        <f>SupplierQuality[[#This Row],[Total Defect Qty]]*SupplierQuality[[#This Row],[Unit Price]]</f>
        <v>69982757</v>
      </c>
    </row>
    <row r="1118" spans="1:17" x14ac:dyDescent="0.25">
      <c r="A1118" s="1">
        <v>43263</v>
      </c>
      <c r="B1118" s="5" t="str">
        <f>TEXT(SupplierQuality[[#This Row],[Date]],"mmm")</f>
        <v>Jun</v>
      </c>
      <c r="C1118" s="5" t="str">
        <f>TEXT(SupplierQuality[[#This Row],[Date]],"yyyy")</f>
        <v>2018</v>
      </c>
      <c r="D1118" s="2" t="s">
        <v>101</v>
      </c>
      <c r="E1118" s="2" t="s">
        <v>45</v>
      </c>
      <c r="F1118" s="2" t="s">
        <v>42</v>
      </c>
      <c r="G1118">
        <v>126</v>
      </c>
      <c r="H1118" s="2" t="str">
        <f>VLOOKUP(SupplierQuality[[#This Row],[MaterialID]],Table4[#All],2,0)</f>
        <v>Motors</v>
      </c>
      <c r="I1118">
        <v>2</v>
      </c>
      <c r="J1118" s="2" t="str">
        <f>_xlfn.XLOOKUP(SupplierQuality[[#This Row],[Defect Type ID]],Table5[ID],Table5[Defect Type],"Not found",0)</f>
        <v>Rejected</v>
      </c>
      <c r="K1118">
        <v>217</v>
      </c>
      <c r="L1118" s="2" t="str">
        <f>_xlfn.XLOOKUP(SupplierQuality[[#This Row],[DefectID]],Table2[ID],Table2[Defect],"Not found",0)</f>
        <v>Incomplete Molding</v>
      </c>
      <c r="M1118" s="3">
        <v>158758</v>
      </c>
      <c r="N1118" s="3">
        <v>1617</v>
      </c>
      <c r="O1118" s="6">
        <f>SupplierQuality[[#This Row],[Total Downtime Minutes]]/60</f>
        <v>26.95</v>
      </c>
      <c r="P1118" s="4">
        <v>673</v>
      </c>
      <c r="Q1118" s="4">
        <f>SupplierQuality[[#This Row],[Total Defect Qty]]*SupplierQuality[[#This Row],[Unit Price]]</f>
        <v>106844134</v>
      </c>
    </row>
    <row r="1119" spans="1:17" x14ac:dyDescent="0.25">
      <c r="A1119" s="1">
        <v>43264</v>
      </c>
      <c r="B1119" s="5" t="str">
        <f>TEXT(SupplierQuality[[#This Row],[Date]],"mmm")</f>
        <v>Jun</v>
      </c>
      <c r="C1119" s="5" t="str">
        <f>TEXT(SupplierQuality[[#This Row],[Date]],"yyyy")</f>
        <v>2018</v>
      </c>
      <c r="D1119" s="2" t="s">
        <v>347</v>
      </c>
      <c r="E1119" s="2" t="s">
        <v>11</v>
      </c>
      <c r="F1119" s="2" t="s">
        <v>17</v>
      </c>
      <c r="G1119">
        <v>127</v>
      </c>
      <c r="H1119" s="2" t="str">
        <f>VLOOKUP(SupplierQuality[[#This Row],[MaterialID]],Table4[#All],2,0)</f>
        <v>Crates</v>
      </c>
      <c r="I1119">
        <v>3</v>
      </c>
      <c r="J1119" s="2" t="str">
        <f>_xlfn.XLOOKUP(SupplierQuality[[#This Row],[Defect Type ID]],Table5[ID],Table5[Defect Type],"Not found",0)</f>
        <v>Impact</v>
      </c>
      <c r="K1119">
        <v>32</v>
      </c>
      <c r="L1119" s="2" t="str">
        <f>_xlfn.XLOOKUP(SupplierQuality[[#This Row],[DefectID]],Table2[ID],Table2[Defect],"Not found",0)</f>
        <v>Wrong Shade of Color</v>
      </c>
      <c r="M1119" s="3">
        <v>652895</v>
      </c>
      <c r="N1119" s="3">
        <v>2355</v>
      </c>
      <c r="O1119" s="6">
        <f>SupplierQuality[[#This Row],[Total Downtime Minutes]]/60</f>
        <v>39.25</v>
      </c>
      <c r="P1119" s="4">
        <v>411</v>
      </c>
      <c r="Q1119" s="4">
        <f>SupplierQuality[[#This Row],[Total Defect Qty]]*SupplierQuality[[#This Row],[Unit Price]]</f>
        <v>268339845</v>
      </c>
    </row>
    <row r="1120" spans="1:17" x14ac:dyDescent="0.25">
      <c r="A1120" s="1">
        <v>43266</v>
      </c>
      <c r="B1120" s="5" t="str">
        <f>TEXT(SupplierQuality[[#This Row],[Date]],"mmm")</f>
        <v>Jun</v>
      </c>
      <c r="C1120" s="5" t="str">
        <f>TEXT(SupplierQuality[[#This Row],[Date]],"yyyy")</f>
        <v>2018</v>
      </c>
      <c r="D1120" s="2" t="s">
        <v>261</v>
      </c>
      <c r="E1120" s="2" t="s">
        <v>62</v>
      </c>
      <c r="F1120" s="2" t="s">
        <v>24</v>
      </c>
      <c r="G1120">
        <v>118</v>
      </c>
      <c r="H1120" s="2" t="str">
        <f>VLOOKUP(SupplierQuality[[#This Row],[MaterialID]],Table4[#All],2,0)</f>
        <v>Corrugate</v>
      </c>
      <c r="I1120">
        <v>3</v>
      </c>
      <c r="J1120" s="2" t="str">
        <f>_xlfn.XLOOKUP(SupplierQuality[[#This Row],[Defect Type ID]],Table5[ID],Table5[Defect Type],"Not found",0)</f>
        <v>Impact</v>
      </c>
      <c r="K1120">
        <v>49</v>
      </c>
      <c r="L1120" s="2" t="str">
        <f>_xlfn.XLOOKUP(SupplierQuality[[#This Row],[DefectID]],Table2[ID],Table2[Defect],"Not found",0)</f>
        <v>Matts</v>
      </c>
      <c r="M1120" s="3">
        <v>989836</v>
      </c>
      <c r="N1120" s="3">
        <v>197</v>
      </c>
      <c r="O1120" s="6">
        <f>SupplierQuality[[#This Row],[Total Downtime Minutes]]/60</f>
        <v>3.2833333333333332</v>
      </c>
      <c r="P1120" s="4">
        <v>689</v>
      </c>
      <c r="Q1120" s="4">
        <f>SupplierQuality[[#This Row],[Total Defect Qty]]*SupplierQuality[[#This Row],[Unit Price]]</f>
        <v>681997004</v>
      </c>
    </row>
    <row r="1121" spans="1:17" x14ac:dyDescent="0.25">
      <c r="A1121" s="1">
        <v>43266</v>
      </c>
      <c r="B1121" s="5" t="str">
        <f>TEXT(SupplierQuality[[#This Row],[Date]],"mmm")</f>
        <v>Jun</v>
      </c>
      <c r="C1121" s="5" t="str">
        <f>TEXT(SupplierQuality[[#This Row],[Date]],"yyyy")</f>
        <v>2018</v>
      </c>
      <c r="D1121" s="2" t="s">
        <v>337</v>
      </c>
      <c r="E1121" s="2" t="s">
        <v>62</v>
      </c>
      <c r="F1121" s="2" t="s">
        <v>17</v>
      </c>
      <c r="G1121">
        <v>133</v>
      </c>
      <c r="H1121" s="2" t="str">
        <f>VLOOKUP(SupplierQuality[[#This Row],[MaterialID]],Table4[#All],2,0)</f>
        <v>Wires</v>
      </c>
      <c r="I1121">
        <v>1</v>
      </c>
      <c r="J1121" s="2" t="str">
        <f>_xlfn.XLOOKUP(SupplierQuality[[#This Row],[Defect Type ID]],Table5[ID],Table5[Defect Type],"Not found",0)</f>
        <v>No Impact</v>
      </c>
      <c r="K1121">
        <v>254</v>
      </c>
      <c r="L1121" s="2" t="str">
        <f>_xlfn.XLOOKUP(SupplierQuality[[#This Row],[DefectID]],Table2[ID],Table2[Defect],"Not found",0)</f>
        <v>Wrong Bond</v>
      </c>
      <c r="M1121" s="3">
        <v>751588</v>
      </c>
      <c r="N1121" s="3">
        <v>1135</v>
      </c>
      <c r="O1121" s="6">
        <f>SupplierQuality[[#This Row],[Total Downtime Minutes]]/60</f>
        <v>18.916666666666668</v>
      </c>
      <c r="P1121" s="4">
        <v>510</v>
      </c>
      <c r="Q1121" s="4">
        <f>SupplierQuality[[#This Row],[Total Defect Qty]]*SupplierQuality[[#This Row],[Unit Price]]</f>
        <v>383309880</v>
      </c>
    </row>
    <row r="1122" spans="1:17" x14ac:dyDescent="0.25">
      <c r="A1122" s="1">
        <v>43266</v>
      </c>
      <c r="B1122" s="5" t="str">
        <f>TEXT(SupplierQuality[[#This Row],[Date]],"mmm")</f>
        <v>Jun</v>
      </c>
      <c r="C1122" s="5" t="str">
        <f>TEXT(SupplierQuality[[#This Row],[Date]],"yyyy")</f>
        <v>2018</v>
      </c>
      <c r="D1122" s="2" t="s">
        <v>301</v>
      </c>
      <c r="E1122" s="2" t="s">
        <v>34</v>
      </c>
      <c r="F1122" s="2" t="s">
        <v>14</v>
      </c>
      <c r="G1122">
        <v>125</v>
      </c>
      <c r="H1122" s="2" t="str">
        <f>VLOOKUP(SupplierQuality[[#This Row],[MaterialID]],Table4[#All],2,0)</f>
        <v>Hardware</v>
      </c>
      <c r="I1122">
        <v>2</v>
      </c>
      <c r="J1122" s="2" t="str">
        <f>_xlfn.XLOOKUP(SupplierQuality[[#This Row],[Defect Type ID]],Table5[ID],Table5[Defect Type],"Not found",0)</f>
        <v>Rejected</v>
      </c>
      <c r="K1122">
        <v>98</v>
      </c>
      <c r="L1122" s="2" t="str">
        <f>_xlfn.XLOOKUP(SupplierQuality[[#This Row],[DefectID]],Table2[ID],Table2[Defect],"Not found",0)</f>
        <v>Damaged Rolls</v>
      </c>
      <c r="M1122" s="3">
        <v>444879</v>
      </c>
      <c r="N1122" s="3">
        <v>1095</v>
      </c>
      <c r="O1122" s="6">
        <f>SupplierQuality[[#This Row],[Total Downtime Minutes]]/60</f>
        <v>18.25</v>
      </c>
      <c r="P1122" s="4">
        <v>437</v>
      </c>
      <c r="Q1122" s="4">
        <f>SupplierQuality[[#This Row],[Total Defect Qty]]*SupplierQuality[[#This Row],[Unit Price]]</f>
        <v>194412123</v>
      </c>
    </row>
    <row r="1123" spans="1:17" x14ac:dyDescent="0.25">
      <c r="A1123" s="1">
        <v>43266</v>
      </c>
      <c r="B1123" s="5" t="str">
        <f>TEXT(SupplierQuality[[#This Row],[Date]],"mmm")</f>
        <v>Jun</v>
      </c>
      <c r="C1123" s="5" t="str">
        <f>TEXT(SupplierQuality[[#This Row],[Date]],"yyyy")</f>
        <v>2018</v>
      </c>
      <c r="D1123" s="2" t="s">
        <v>156</v>
      </c>
      <c r="E1123" s="2" t="s">
        <v>52</v>
      </c>
      <c r="F1123" s="2" t="s">
        <v>24</v>
      </c>
      <c r="G1123">
        <v>117</v>
      </c>
      <c r="H1123" s="2" t="str">
        <f>VLOOKUP(SupplierQuality[[#This Row],[MaterialID]],Table4[#All],2,0)</f>
        <v>Labels</v>
      </c>
      <c r="I1123">
        <v>3</v>
      </c>
      <c r="J1123" s="2" t="str">
        <f>_xlfn.XLOOKUP(SupplierQuality[[#This Row],[Defect Type ID]],Table5[ID],Table5[Defect Type],"Not found",0)</f>
        <v>Impact</v>
      </c>
      <c r="K1123">
        <v>160</v>
      </c>
      <c r="L1123" s="2" t="str">
        <f>_xlfn.XLOOKUP(SupplierQuality[[#This Row],[DefectID]],Table2[ID],Table2[Defect],"Not found",0)</f>
        <v>Lay Flat Dimension</v>
      </c>
      <c r="M1123" s="3">
        <v>299584</v>
      </c>
      <c r="N1123" s="3">
        <v>1430</v>
      </c>
      <c r="O1123" s="6">
        <f>SupplierQuality[[#This Row],[Total Downtime Minutes]]/60</f>
        <v>23.833333333333332</v>
      </c>
      <c r="P1123" s="4">
        <v>596</v>
      </c>
      <c r="Q1123" s="4">
        <f>SupplierQuality[[#This Row],[Total Defect Qty]]*SupplierQuality[[#This Row],[Unit Price]]</f>
        <v>178552064</v>
      </c>
    </row>
    <row r="1124" spans="1:17" x14ac:dyDescent="0.25">
      <c r="A1124" s="1">
        <v>43266</v>
      </c>
      <c r="B1124" s="5" t="str">
        <f>TEXT(SupplierQuality[[#This Row],[Date]],"mmm")</f>
        <v>Jun</v>
      </c>
      <c r="C1124" s="5" t="str">
        <f>TEXT(SupplierQuality[[#This Row],[Date]],"yyyy")</f>
        <v>2018</v>
      </c>
      <c r="D1124" s="2" t="s">
        <v>316</v>
      </c>
      <c r="E1124" s="2" t="s">
        <v>19</v>
      </c>
      <c r="F1124" s="2" t="s">
        <v>24</v>
      </c>
      <c r="G1124">
        <v>115</v>
      </c>
      <c r="H1124" s="2" t="str">
        <f>VLOOKUP(SupplierQuality[[#This Row],[MaterialID]],Table4[#All],2,0)</f>
        <v>Controllers</v>
      </c>
      <c r="I1124">
        <v>3</v>
      </c>
      <c r="J1124" s="2" t="str">
        <f>_xlfn.XLOOKUP(SupplierQuality[[#This Row],[Defect Type ID]],Table5[ID],Table5[Defect Type],"Not found",0)</f>
        <v>Impact</v>
      </c>
      <c r="K1124">
        <v>214</v>
      </c>
      <c r="L1124" s="2" t="str">
        <f>_xlfn.XLOOKUP(SupplierQuality[[#This Row],[DefectID]],Table2[ID],Table2[Defect],"Not found",0)</f>
        <v>Bad Insert</v>
      </c>
      <c r="M1124" s="3">
        <v>223973</v>
      </c>
      <c r="N1124" s="3">
        <v>575</v>
      </c>
      <c r="O1124" s="6">
        <f>SupplierQuality[[#This Row],[Total Downtime Minutes]]/60</f>
        <v>9.5833333333333339</v>
      </c>
      <c r="P1124" s="4">
        <v>522</v>
      </c>
      <c r="Q1124" s="4">
        <f>SupplierQuality[[#This Row],[Total Defect Qty]]*SupplierQuality[[#This Row],[Unit Price]]</f>
        <v>116913906</v>
      </c>
    </row>
    <row r="1125" spans="1:17" x14ac:dyDescent="0.25">
      <c r="A1125" s="1">
        <v>43266</v>
      </c>
      <c r="B1125" s="5" t="str">
        <f>TEXT(SupplierQuality[[#This Row],[Date]],"mmm")</f>
        <v>Jun</v>
      </c>
      <c r="C1125" s="5" t="str">
        <f>TEXT(SupplierQuality[[#This Row],[Date]],"yyyy")</f>
        <v>2018</v>
      </c>
      <c r="D1125" s="2" t="s">
        <v>127</v>
      </c>
      <c r="E1125" s="2" t="s">
        <v>58</v>
      </c>
      <c r="F1125" s="2" t="s">
        <v>17</v>
      </c>
      <c r="G1125">
        <v>116</v>
      </c>
      <c r="H1125" s="2" t="str">
        <f>VLOOKUP(SupplierQuality[[#This Row],[MaterialID]],Table4[#All],2,0)</f>
        <v>Molds</v>
      </c>
      <c r="I1125">
        <v>3</v>
      </c>
      <c r="J1125" s="2" t="str">
        <f>_xlfn.XLOOKUP(SupplierQuality[[#This Row],[Defect Type ID]],Table5[ID],Table5[Defect Type],"Not found",0)</f>
        <v>Impact</v>
      </c>
      <c r="K1125">
        <v>225</v>
      </c>
      <c r="L1125" s="2" t="str">
        <f>_xlfn.XLOOKUP(SupplierQuality[[#This Row],[DefectID]],Table2[ID],Table2[Defect],"Not found",0)</f>
        <v>Ejector Pin Wrong</v>
      </c>
      <c r="M1125" s="3">
        <v>218320</v>
      </c>
      <c r="N1125" s="3">
        <v>508</v>
      </c>
      <c r="O1125" s="6">
        <f>SupplierQuality[[#This Row],[Total Downtime Minutes]]/60</f>
        <v>8.4666666666666668</v>
      </c>
      <c r="P1125" s="4">
        <v>347</v>
      </c>
      <c r="Q1125" s="4">
        <f>SupplierQuality[[#This Row],[Total Defect Qty]]*SupplierQuality[[#This Row],[Unit Price]]</f>
        <v>75757040</v>
      </c>
    </row>
    <row r="1126" spans="1:17" x14ac:dyDescent="0.25">
      <c r="A1126" s="1">
        <v>43266</v>
      </c>
      <c r="B1126" s="5" t="str">
        <f>TEXT(SupplierQuality[[#This Row],[Date]],"mmm")</f>
        <v>Jun</v>
      </c>
      <c r="C1126" s="5" t="str">
        <f>TEXT(SupplierQuality[[#This Row],[Date]],"yyyy")</f>
        <v>2018</v>
      </c>
      <c r="D1126" s="2" t="s">
        <v>35</v>
      </c>
      <c r="E1126" s="2" t="s">
        <v>60</v>
      </c>
      <c r="F1126" s="2" t="s">
        <v>14</v>
      </c>
      <c r="G1126">
        <v>114</v>
      </c>
      <c r="H1126" s="2" t="str">
        <f>VLOOKUP(SupplierQuality[[#This Row],[MaterialID]],Table4[#All],2,0)</f>
        <v>Carton</v>
      </c>
      <c r="I1126">
        <v>1</v>
      </c>
      <c r="J1126" s="2" t="str">
        <f>_xlfn.XLOOKUP(SupplierQuality[[#This Row],[Defect Type ID]],Table5[ID],Table5[Defect Type],"Not found",0)</f>
        <v>No Impact</v>
      </c>
      <c r="K1126">
        <v>217</v>
      </c>
      <c r="L1126" s="2" t="str">
        <f>_xlfn.XLOOKUP(SupplierQuality[[#This Row],[DefectID]],Table2[ID],Table2[Defect],"Not found",0)</f>
        <v>Incomplete Molding</v>
      </c>
      <c r="M1126" s="3">
        <v>124814</v>
      </c>
      <c r="N1126" s="3">
        <v>722</v>
      </c>
      <c r="O1126" s="6">
        <f>SupplierQuality[[#This Row],[Total Downtime Minutes]]/60</f>
        <v>12.033333333333333</v>
      </c>
      <c r="P1126" s="4">
        <v>682</v>
      </c>
      <c r="Q1126" s="4">
        <f>SupplierQuality[[#This Row],[Total Defect Qty]]*SupplierQuality[[#This Row],[Unit Price]]</f>
        <v>85123148</v>
      </c>
    </row>
    <row r="1127" spans="1:17" x14ac:dyDescent="0.25">
      <c r="A1127" s="1">
        <v>43267</v>
      </c>
      <c r="B1127" s="5" t="str">
        <f>TEXT(SupplierQuality[[#This Row],[Date]],"mmm")</f>
        <v>Jun</v>
      </c>
      <c r="C1127" s="5" t="str">
        <f>TEXT(SupplierQuality[[#This Row],[Date]],"yyyy")</f>
        <v>2018</v>
      </c>
      <c r="D1127" s="2" t="s">
        <v>299</v>
      </c>
      <c r="E1127" s="2" t="s">
        <v>19</v>
      </c>
      <c r="F1127" s="2" t="s">
        <v>42</v>
      </c>
      <c r="G1127">
        <v>123</v>
      </c>
      <c r="H1127" s="2" t="str">
        <f>VLOOKUP(SupplierQuality[[#This Row],[MaterialID]],Table4[#All],2,0)</f>
        <v>Pump</v>
      </c>
      <c r="I1127">
        <v>2</v>
      </c>
      <c r="J1127" s="2" t="str">
        <f>_xlfn.XLOOKUP(SupplierQuality[[#This Row],[Defect Type ID]],Table5[ID],Table5[Defect Type],"Not found",0)</f>
        <v>Rejected</v>
      </c>
      <c r="K1127">
        <v>116</v>
      </c>
      <c r="L1127" s="2" t="str">
        <f>_xlfn.XLOOKUP(SupplierQuality[[#This Row],[DefectID]],Table2[ID],Table2[Defect],"Not found",0)</f>
        <v>Scuffed Packaging</v>
      </c>
      <c r="M1127" s="3">
        <v>746207</v>
      </c>
      <c r="N1127" s="3">
        <v>3969</v>
      </c>
      <c r="O1127" s="6">
        <f>SupplierQuality[[#This Row],[Total Downtime Minutes]]/60</f>
        <v>66.150000000000006</v>
      </c>
      <c r="P1127" s="4">
        <v>663</v>
      </c>
      <c r="Q1127" s="4">
        <f>SupplierQuality[[#This Row],[Total Defect Qty]]*SupplierQuality[[#This Row],[Unit Price]]</f>
        <v>494735241</v>
      </c>
    </row>
    <row r="1128" spans="1:17" x14ac:dyDescent="0.25">
      <c r="A1128" s="1">
        <v>43267</v>
      </c>
      <c r="B1128" s="5" t="str">
        <f>TEXT(SupplierQuality[[#This Row],[Date]],"mmm")</f>
        <v>Jun</v>
      </c>
      <c r="C1128" s="5" t="str">
        <f>TEXT(SupplierQuality[[#This Row],[Date]],"yyyy")</f>
        <v>2018</v>
      </c>
      <c r="D1128" s="2" t="s">
        <v>207</v>
      </c>
      <c r="E1128" s="2" t="s">
        <v>27</v>
      </c>
      <c r="F1128" s="2" t="s">
        <v>17</v>
      </c>
      <c r="G1128">
        <v>122</v>
      </c>
      <c r="H1128" s="2" t="str">
        <f>VLOOKUP(SupplierQuality[[#This Row],[MaterialID]],Table4[#All],2,0)</f>
        <v>Electrolytes</v>
      </c>
      <c r="I1128">
        <v>1</v>
      </c>
      <c r="J1128" s="2" t="str">
        <f>_xlfn.XLOOKUP(SupplierQuality[[#This Row],[Defect Type ID]],Table5[ID],Table5[Defect Type],"Not found",0)</f>
        <v>No Impact</v>
      </c>
      <c r="K1128">
        <v>65</v>
      </c>
      <c r="L1128" s="2" t="str">
        <f>_xlfn.XLOOKUP(SupplierQuality[[#This Row],[DefectID]],Table2[ID],Table2[Defect],"Not found",0)</f>
        <v>Slitting Erorrs</v>
      </c>
      <c r="M1128" s="3">
        <v>645821</v>
      </c>
      <c r="N1128" s="3">
        <v>17</v>
      </c>
      <c r="O1128" s="6">
        <f>SupplierQuality[[#This Row],[Total Downtime Minutes]]/60</f>
        <v>0.28333333333333333</v>
      </c>
      <c r="P1128" s="4">
        <v>346</v>
      </c>
      <c r="Q1128" s="4">
        <f>SupplierQuality[[#This Row],[Total Defect Qty]]*SupplierQuality[[#This Row],[Unit Price]]</f>
        <v>223454066</v>
      </c>
    </row>
    <row r="1129" spans="1:17" x14ac:dyDescent="0.25">
      <c r="A1129" s="1">
        <v>43267</v>
      </c>
      <c r="B1129" s="5" t="str">
        <f>TEXT(SupplierQuality[[#This Row],[Date]],"mmm")</f>
        <v>Jun</v>
      </c>
      <c r="C1129" s="5" t="str">
        <f>TEXT(SupplierQuality[[#This Row],[Date]],"yyyy")</f>
        <v>2018</v>
      </c>
      <c r="D1129" s="2" t="s">
        <v>235</v>
      </c>
      <c r="E1129" s="2" t="s">
        <v>38</v>
      </c>
      <c r="F1129" s="2" t="s">
        <v>17</v>
      </c>
      <c r="G1129">
        <v>131</v>
      </c>
      <c r="H1129" s="2" t="str">
        <f>VLOOKUP(SupplierQuality[[#This Row],[MaterialID]],Table4[#All],2,0)</f>
        <v>Valves</v>
      </c>
      <c r="I1129">
        <v>1</v>
      </c>
      <c r="J1129" s="2" t="str">
        <f>_xlfn.XLOOKUP(SupplierQuality[[#This Row],[Defect Type ID]],Table5[ID],Table5[Defect Type],"Not found",0)</f>
        <v>No Impact</v>
      </c>
      <c r="K1129">
        <v>90</v>
      </c>
      <c r="L1129" s="2" t="str">
        <f>_xlfn.XLOOKUP(SupplierQuality[[#This Row],[DefectID]],Table2[ID],Table2[Defect],"Not found",0)</f>
        <v>Warping</v>
      </c>
      <c r="M1129" s="3">
        <v>616759</v>
      </c>
      <c r="N1129" s="3">
        <v>3097</v>
      </c>
      <c r="O1129" s="6">
        <f>SupplierQuality[[#This Row],[Total Downtime Minutes]]/60</f>
        <v>51.616666666666667</v>
      </c>
      <c r="P1129" s="4">
        <v>472</v>
      </c>
      <c r="Q1129" s="4">
        <f>SupplierQuality[[#This Row],[Total Defect Qty]]*SupplierQuality[[#This Row],[Unit Price]]</f>
        <v>291110248</v>
      </c>
    </row>
    <row r="1130" spans="1:17" x14ac:dyDescent="0.25">
      <c r="A1130" s="1">
        <v>43267</v>
      </c>
      <c r="B1130" s="5" t="str">
        <f>TEXT(SupplierQuality[[#This Row],[Date]],"mmm")</f>
        <v>Jun</v>
      </c>
      <c r="C1130" s="5" t="str">
        <f>TEXT(SupplierQuality[[#This Row],[Date]],"yyyy")</f>
        <v>2018</v>
      </c>
      <c r="D1130" s="2" t="s">
        <v>323</v>
      </c>
      <c r="E1130" s="2" t="s">
        <v>16</v>
      </c>
      <c r="F1130" s="2" t="s">
        <v>17</v>
      </c>
      <c r="G1130">
        <v>132</v>
      </c>
      <c r="H1130" s="2" t="str">
        <f>VLOOKUP(SupplierQuality[[#This Row],[MaterialID]],Table4[#All],2,0)</f>
        <v>Printed Materials</v>
      </c>
      <c r="I1130">
        <v>3</v>
      </c>
      <c r="J1130" s="2" t="str">
        <f>_xlfn.XLOOKUP(SupplierQuality[[#This Row],[Defect Type ID]],Table5[ID],Table5[Defect Type],"Not found",0)</f>
        <v>Impact</v>
      </c>
      <c r="K1130">
        <v>43</v>
      </c>
      <c r="L1130" s="2" t="str">
        <f>_xlfn.XLOOKUP(SupplierQuality[[#This Row],[DefectID]],Table2[ID],Table2[Defect],"Not found",0)</f>
        <v>Creases / Wrinkles</v>
      </c>
      <c r="M1130" s="3">
        <v>435276</v>
      </c>
      <c r="N1130" s="3">
        <v>3090</v>
      </c>
      <c r="O1130" s="6">
        <f>SupplierQuality[[#This Row],[Total Downtime Minutes]]/60</f>
        <v>51.5</v>
      </c>
      <c r="P1130" s="4">
        <v>376</v>
      </c>
      <c r="Q1130" s="4">
        <f>SupplierQuality[[#This Row],[Total Defect Qty]]*SupplierQuality[[#This Row],[Unit Price]]</f>
        <v>163663776</v>
      </c>
    </row>
    <row r="1131" spans="1:17" x14ac:dyDescent="0.25">
      <c r="A1131" s="1">
        <v>43267</v>
      </c>
      <c r="B1131" s="5" t="str">
        <f>TEXT(SupplierQuality[[#This Row],[Date]],"mmm")</f>
        <v>Jun</v>
      </c>
      <c r="C1131" s="5" t="str">
        <f>TEXT(SupplierQuality[[#This Row],[Date]],"yyyy")</f>
        <v>2018</v>
      </c>
      <c r="D1131" s="2" t="s">
        <v>95</v>
      </c>
      <c r="E1131" s="2" t="s">
        <v>16</v>
      </c>
      <c r="F1131" s="2" t="s">
        <v>17</v>
      </c>
      <c r="G1131">
        <v>114</v>
      </c>
      <c r="H1131" s="2" t="str">
        <f>VLOOKUP(SupplierQuality[[#This Row],[MaterialID]],Table4[#All],2,0)</f>
        <v>Carton</v>
      </c>
      <c r="I1131">
        <v>3</v>
      </c>
      <c r="J1131" s="2" t="str">
        <f>_xlfn.XLOOKUP(SupplierQuality[[#This Row],[Defect Type ID]],Table5[ID],Table5[Defect Type],"Not found",0)</f>
        <v>Impact</v>
      </c>
      <c r="K1131">
        <v>67</v>
      </c>
      <c r="L1131" s="2" t="str">
        <f>_xlfn.XLOOKUP(SupplierQuality[[#This Row],[DefectID]],Table2[ID],Table2[Defect],"Not found",0)</f>
        <v>Bad Film</v>
      </c>
      <c r="M1131" s="3">
        <v>363115</v>
      </c>
      <c r="N1131" s="3">
        <v>937</v>
      </c>
      <c r="O1131" s="6">
        <f>SupplierQuality[[#This Row],[Total Downtime Minutes]]/60</f>
        <v>15.616666666666667</v>
      </c>
      <c r="P1131" s="4">
        <v>469</v>
      </c>
      <c r="Q1131" s="4">
        <f>SupplierQuality[[#This Row],[Total Defect Qty]]*SupplierQuality[[#This Row],[Unit Price]]</f>
        <v>170300935</v>
      </c>
    </row>
    <row r="1132" spans="1:17" x14ac:dyDescent="0.25">
      <c r="A1132" s="1">
        <v>43267</v>
      </c>
      <c r="B1132" s="5" t="str">
        <f>TEXT(SupplierQuality[[#This Row],[Date]],"mmm")</f>
        <v>Jun</v>
      </c>
      <c r="C1132" s="5" t="str">
        <f>TEXT(SupplierQuality[[#This Row],[Date]],"yyyy")</f>
        <v>2018</v>
      </c>
      <c r="D1132" s="2" t="s">
        <v>146</v>
      </c>
      <c r="E1132" s="2" t="s">
        <v>16</v>
      </c>
      <c r="F1132" s="2" t="s">
        <v>17</v>
      </c>
      <c r="G1132">
        <v>119</v>
      </c>
      <c r="H1132" s="2" t="str">
        <f>VLOOKUP(SupplierQuality[[#This Row],[MaterialID]],Table4[#All],2,0)</f>
        <v>Batteries</v>
      </c>
      <c r="I1132">
        <v>2</v>
      </c>
      <c r="J1132" s="2" t="str">
        <f>_xlfn.XLOOKUP(SupplierQuality[[#This Row],[Defect Type ID]],Table5[ID],Table5[Defect Type],"Not found",0)</f>
        <v>Rejected</v>
      </c>
      <c r="K1132">
        <v>182</v>
      </c>
      <c r="L1132" s="2" t="str">
        <f>_xlfn.XLOOKUP(SupplierQuality[[#This Row],[DefectID]],Table2[ID],Table2[Defect],"Not found",0)</f>
        <v>Bad Tops</v>
      </c>
      <c r="M1132" s="3">
        <v>203529</v>
      </c>
      <c r="N1132" s="3">
        <v>911</v>
      </c>
      <c r="O1132" s="6">
        <f>SupplierQuality[[#This Row],[Total Downtime Minutes]]/60</f>
        <v>15.183333333333334</v>
      </c>
      <c r="P1132" s="4">
        <v>332</v>
      </c>
      <c r="Q1132" s="4">
        <f>SupplierQuality[[#This Row],[Total Defect Qty]]*SupplierQuality[[#This Row],[Unit Price]]</f>
        <v>67571628</v>
      </c>
    </row>
    <row r="1133" spans="1:17" x14ac:dyDescent="0.25">
      <c r="A1133" s="1">
        <v>43267</v>
      </c>
      <c r="B1133" s="5" t="str">
        <f>TEXT(SupplierQuality[[#This Row],[Date]],"mmm")</f>
        <v>Jun</v>
      </c>
      <c r="C1133" s="5" t="str">
        <f>TEXT(SupplierQuality[[#This Row],[Date]],"yyyy")</f>
        <v>2018</v>
      </c>
      <c r="D1133" s="2" t="s">
        <v>278</v>
      </c>
      <c r="E1133" s="2" t="s">
        <v>41</v>
      </c>
      <c r="F1133" s="2" t="s">
        <v>24</v>
      </c>
      <c r="G1133">
        <v>114</v>
      </c>
      <c r="H1133" s="2" t="str">
        <f>VLOOKUP(SupplierQuality[[#This Row],[MaterialID]],Table4[#All],2,0)</f>
        <v>Carton</v>
      </c>
      <c r="I1133">
        <v>2</v>
      </c>
      <c r="J1133" s="2" t="str">
        <f>_xlfn.XLOOKUP(SupplierQuality[[#This Row],[Defect Type ID]],Table5[ID],Table5[Defect Type],"Not found",0)</f>
        <v>Rejected</v>
      </c>
      <c r="K1133">
        <v>251</v>
      </c>
      <c r="L1133" s="2" t="str">
        <f>_xlfn.XLOOKUP(SupplierQuality[[#This Row],[DefectID]],Table2[ID],Table2[Defect],"Not found",0)</f>
        <v>Ink Smears</v>
      </c>
      <c r="M1133" s="3">
        <v>30446</v>
      </c>
      <c r="N1133" s="3">
        <v>2092</v>
      </c>
      <c r="O1133" s="6">
        <f>SupplierQuality[[#This Row],[Total Downtime Minutes]]/60</f>
        <v>34.866666666666667</v>
      </c>
      <c r="P1133" s="4">
        <v>323</v>
      </c>
      <c r="Q1133" s="4">
        <f>SupplierQuality[[#This Row],[Total Defect Qty]]*SupplierQuality[[#This Row],[Unit Price]]</f>
        <v>9834058</v>
      </c>
    </row>
    <row r="1134" spans="1:17" x14ac:dyDescent="0.25">
      <c r="A1134" s="1">
        <v>43268</v>
      </c>
      <c r="B1134" s="5" t="str">
        <f>TEXT(SupplierQuality[[#This Row],[Date]],"mmm")</f>
        <v>Jun</v>
      </c>
      <c r="C1134" s="5" t="str">
        <f>TEXT(SupplierQuality[[#This Row],[Date]],"yyyy")</f>
        <v>2018</v>
      </c>
      <c r="D1134" s="2" t="s">
        <v>170</v>
      </c>
      <c r="E1134" s="2" t="s">
        <v>55</v>
      </c>
      <c r="F1134" s="2" t="s">
        <v>17</v>
      </c>
      <c r="G1134">
        <v>133</v>
      </c>
      <c r="H1134" s="2" t="str">
        <f>VLOOKUP(SupplierQuality[[#This Row],[MaterialID]],Table4[#All],2,0)</f>
        <v>Wires</v>
      </c>
      <c r="I1134">
        <v>2</v>
      </c>
      <c r="J1134" s="2" t="str">
        <f>_xlfn.XLOOKUP(SupplierQuality[[#This Row],[Defect Type ID]],Table5[ID],Table5[Defect Type],"Not found",0)</f>
        <v>Rejected</v>
      </c>
      <c r="K1134">
        <v>176</v>
      </c>
      <c r="L1134" s="2" t="str">
        <f>_xlfn.XLOOKUP(SupplierQuality[[#This Row],[DefectID]],Table2[ID],Table2[Defect],"Not found",0)</f>
        <v>Holes in Material</v>
      </c>
      <c r="M1134" s="3">
        <v>788778</v>
      </c>
      <c r="N1134" s="3">
        <v>3044</v>
      </c>
      <c r="O1134" s="6">
        <f>SupplierQuality[[#This Row],[Total Downtime Minutes]]/60</f>
        <v>50.733333333333334</v>
      </c>
      <c r="P1134" s="4">
        <v>293</v>
      </c>
      <c r="Q1134" s="4">
        <f>SupplierQuality[[#This Row],[Total Defect Qty]]*SupplierQuality[[#This Row],[Unit Price]]</f>
        <v>231111954</v>
      </c>
    </row>
    <row r="1135" spans="1:17" x14ac:dyDescent="0.25">
      <c r="A1135" s="1">
        <v>43268</v>
      </c>
      <c r="B1135" s="5" t="str">
        <f>TEXT(SupplierQuality[[#This Row],[Date]],"mmm")</f>
        <v>Jun</v>
      </c>
      <c r="C1135" s="5" t="str">
        <f>TEXT(SupplierQuality[[#This Row],[Date]],"yyyy")</f>
        <v>2018</v>
      </c>
      <c r="D1135" s="2" t="s">
        <v>169</v>
      </c>
      <c r="E1135" s="2" t="s">
        <v>107</v>
      </c>
      <c r="F1135" s="2" t="s">
        <v>17</v>
      </c>
      <c r="G1135">
        <v>117</v>
      </c>
      <c r="H1135" s="2" t="str">
        <f>VLOOKUP(SupplierQuality[[#This Row],[MaterialID]],Table4[#All],2,0)</f>
        <v>Labels</v>
      </c>
      <c r="I1135">
        <v>3</v>
      </c>
      <c r="J1135" s="2" t="str">
        <f>_xlfn.XLOOKUP(SupplierQuality[[#This Row],[Defect Type ID]],Table5[ID],Table5[Defect Type],"Not found",0)</f>
        <v>Impact</v>
      </c>
      <c r="K1135">
        <v>52</v>
      </c>
      <c r="L1135" s="2" t="str">
        <f>_xlfn.XLOOKUP(SupplierQuality[[#This Row],[DefectID]],Table2[ID],Table2[Defect],"Not found",0)</f>
        <v>Wrong Core</v>
      </c>
      <c r="M1135" s="3">
        <v>473284</v>
      </c>
      <c r="N1135" s="3">
        <v>2997</v>
      </c>
      <c r="O1135" s="6">
        <f>SupplierQuality[[#This Row],[Total Downtime Minutes]]/60</f>
        <v>49.95</v>
      </c>
      <c r="P1135" s="4">
        <v>578</v>
      </c>
      <c r="Q1135" s="4">
        <f>SupplierQuality[[#This Row],[Total Defect Qty]]*SupplierQuality[[#This Row],[Unit Price]]</f>
        <v>273558152</v>
      </c>
    </row>
    <row r="1136" spans="1:17" x14ac:dyDescent="0.25">
      <c r="A1136" s="1">
        <v>43268</v>
      </c>
      <c r="B1136" s="5" t="str">
        <f>TEXT(SupplierQuality[[#This Row],[Date]],"mmm")</f>
        <v>Jun</v>
      </c>
      <c r="C1136" s="5" t="str">
        <f>TEXT(SupplierQuality[[#This Row],[Date]],"yyyy")</f>
        <v>2018</v>
      </c>
      <c r="D1136" s="2" t="s">
        <v>315</v>
      </c>
      <c r="E1136" s="2" t="s">
        <v>38</v>
      </c>
      <c r="F1136" s="2" t="s">
        <v>24</v>
      </c>
      <c r="G1136">
        <v>130</v>
      </c>
      <c r="H1136" s="2" t="str">
        <f>VLOOKUP(SupplierQuality[[#This Row],[MaterialID]],Table4[#All],2,0)</f>
        <v>Packaging</v>
      </c>
      <c r="I1136">
        <v>1</v>
      </c>
      <c r="J1136" s="2" t="str">
        <f>_xlfn.XLOOKUP(SupplierQuality[[#This Row],[Defect Type ID]],Table5[ID],Table5[Defect Type],"Not found",0)</f>
        <v>No Impact</v>
      </c>
      <c r="K1136">
        <v>139</v>
      </c>
      <c r="L1136" s="2" t="str">
        <f>_xlfn.XLOOKUP(SupplierQuality[[#This Row],[DefectID]],Table2[ID],Table2[Defect],"Not found",0)</f>
        <v>Incorrect Color</v>
      </c>
      <c r="M1136" s="3">
        <v>378562</v>
      </c>
      <c r="N1136" s="3">
        <v>1496</v>
      </c>
      <c r="O1136" s="6">
        <f>SupplierQuality[[#This Row],[Total Downtime Minutes]]/60</f>
        <v>24.933333333333334</v>
      </c>
      <c r="P1136" s="4">
        <v>321</v>
      </c>
      <c r="Q1136" s="4">
        <f>SupplierQuality[[#This Row],[Total Defect Qty]]*SupplierQuality[[#This Row],[Unit Price]]</f>
        <v>121518402</v>
      </c>
    </row>
    <row r="1137" spans="1:17" x14ac:dyDescent="0.25">
      <c r="A1137" s="1">
        <v>43268</v>
      </c>
      <c r="B1137" s="5" t="str">
        <f>TEXT(SupplierQuality[[#This Row],[Date]],"mmm")</f>
        <v>Jun</v>
      </c>
      <c r="C1137" s="5" t="str">
        <f>TEXT(SupplierQuality[[#This Row],[Date]],"yyyy")</f>
        <v>2018</v>
      </c>
      <c r="D1137" s="2" t="s">
        <v>303</v>
      </c>
      <c r="E1137" s="2" t="s">
        <v>32</v>
      </c>
      <c r="F1137" s="2" t="s">
        <v>42</v>
      </c>
      <c r="G1137">
        <v>123</v>
      </c>
      <c r="H1137" s="2" t="str">
        <f>VLOOKUP(SupplierQuality[[#This Row],[MaterialID]],Table4[#All],2,0)</f>
        <v>Pump</v>
      </c>
      <c r="I1137">
        <v>3</v>
      </c>
      <c r="J1137" s="2" t="str">
        <f>_xlfn.XLOOKUP(SupplierQuality[[#This Row],[Defect Type ID]],Table5[ID],Table5[Defect Type],"Not found",0)</f>
        <v>Impact</v>
      </c>
      <c r="K1137">
        <v>208</v>
      </c>
      <c r="L1137" s="2" t="str">
        <f>_xlfn.XLOOKUP(SupplierQuality[[#This Row],[DefectID]],Table2[ID],Table2[Defect],"Not found",0)</f>
        <v>Missing Liner</v>
      </c>
      <c r="M1137" s="3">
        <v>142083</v>
      </c>
      <c r="N1137" s="3">
        <v>4445</v>
      </c>
      <c r="O1137" s="6">
        <f>SupplierQuality[[#This Row],[Total Downtime Minutes]]/60</f>
        <v>74.083333333333329</v>
      </c>
      <c r="P1137" s="4">
        <v>387</v>
      </c>
      <c r="Q1137" s="4">
        <f>SupplierQuality[[#This Row],[Total Defect Qty]]*SupplierQuality[[#This Row],[Unit Price]]</f>
        <v>54986121</v>
      </c>
    </row>
    <row r="1138" spans="1:17" x14ac:dyDescent="0.25">
      <c r="A1138" s="1">
        <v>43269</v>
      </c>
      <c r="B1138" s="5" t="str">
        <f>TEXT(SupplierQuality[[#This Row],[Date]],"mmm")</f>
        <v>Jun</v>
      </c>
      <c r="C1138" s="5" t="str">
        <f>TEXT(SupplierQuality[[#This Row],[Date]],"yyyy")</f>
        <v>2018</v>
      </c>
      <c r="D1138" s="2" t="s">
        <v>352</v>
      </c>
      <c r="E1138" s="2" t="s">
        <v>98</v>
      </c>
      <c r="F1138" s="2" t="s">
        <v>17</v>
      </c>
      <c r="G1138">
        <v>129</v>
      </c>
      <c r="H1138" s="2" t="str">
        <f>VLOOKUP(SupplierQuality[[#This Row],[MaterialID]],Table4[#All],2,0)</f>
        <v>Mechanicals</v>
      </c>
      <c r="I1138">
        <v>3</v>
      </c>
      <c r="J1138" s="2" t="str">
        <f>_xlfn.XLOOKUP(SupplierQuality[[#This Row],[Defect Type ID]],Table5[ID],Table5[Defect Type],"Not found",0)</f>
        <v>Impact</v>
      </c>
      <c r="K1138">
        <v>156</v>
      </c>
      <c r="L1138" s="2" t="str">
        <f>_xlfn.XLOOKUP(SupplierQuality[[#This Row],[DefectID]],Table2[ID],Table2[Defect],"Not found",0)</f>
        <v>Crack</v>
      </c>
      <c r="M1138" s="3">
        <v>686630</v>
      </c>
      <c r="N1138" s="3">
        <v>3878</v>
      </c>
      <c r="O1138" s="6">
        <f>SupplierQuality[[#This Row],[Total Downtime Minutes]]/60</f>
        <v>64.63333333333334</v>
      </c>
      <c r="P1138" s="4">
        <v>525</v>
      </c>
      <c r="Q1138" s="4">
        <f>SupplierQuality[[#This Row],[Total Defect Qty]]*SupplierQuality[[#This Row],[Unit Price]]</f>
        <v>360480750</v>
      </c>
    </row>
    <row r="1139" spans="1:17" x14ac:dyDescent="0.25">
      <c r="A1139" s="1">
        <v>43269</v>
      </c>
      <c r="B1139" s="5" t="str">
        <f>TEXT(SupplierQuality[[#This Row],[Date]],"mmm")</f>
        <v>Jun</v>
      </c>
      <c r="C1139" s="5" t="str">
        <f>TEXT(SupplierQuality[[#This Row],[Date]],"yyyy")</f>
        <v>2018</v>
      </c>
      <c r="D1139" s="2" t="s">
        <v>249</v>
      </c>
      <c r="E1139" s="2" t="s">
        <v>71</v>
      </c>
      <c r="F1139" s="2" t="s">
        <v>17</v>
      </c>
      <c r="G1139">
        <v>124</v>
      </c>
      <c r="H1139" s="2" t="str">
        <f>VLOOKUP(SupplierQuality[[#This Row],[MaterialID]],Table4[#All],2,0)</f>
        <v>Drives</v>
      </c>
      <c r="I1139">
        <v>2</v>
      </c>
      <c r="J1139" s="2" t="str">
        <f>_xlfn.XLOOKUP(SupplierQuality[[#This Row],[Defect Type ID]],Table5[ID],Table5[Defect Type],"Not found",0)</f>
        <v>Rejected</v>
      </c>
      <c r="K1139">
        <v>227</v>
      </c>
      <c r="L1139" s="2" t="str">
        <f>_xlfn.XLOOKUP(SupplierQuality[[#This Row],[DefectID]],Table2[ID],Table2[Defect],"Not found",0)</f>
        <v>Not Balanced</v>
      </c>
      <c r="M1139" s="3">
        <v>616746</v>
      </c>
      <c r="N1139" s="3">
        <v>4941</v>
      </c>
      <c r="O1139" s="6">
        <f>SupplierQuality[[#This Row],[Total Downtime Minutes]]/60</f>
        <v>82.35</v>
      </c>
      <c r="P1139" s="4">
        <v>454</v>
      </c>
      <c r="Q1139" s="4">
        <f>SupplierQuality[[#This Row],[Total Defect Qty]]*SupplierQuality[[#This Row],[Unit Price]]</f>
        <v>280002684</v>
      </c>
    </row>
    <row r="1140" spans="1:17" x14ac:dyDescent="0.25">
      <c r="A1140" s="1">
        <v>43269</v>
      </c>
      <c r="B1140" s="5" t="str">
        <f>TEXT(SupplierQuality[[#This Row],[Date]],"mmm")</f>
        <v>Jun</v>
      </c>
      <c r="C1140" s="5" t="str">
        <f>TEXT(SupplierQuality[[#This Row],[Date]],"yyyy")</f>
        <v>2018</v>
      </c>
      <c r="D1140" s="2" t="s">
        <v>215</v>
      </c>
      <c r="E1140" s="2" t="s">
        <v>41</v>
      </c>
      <c r="F1140" s="2" t="s">
        <v>17</v>
      </c>
      <c r="G1140">
        <v>123</v>
      </c>
      <c r="H1140" s="2" t="str">
        <f>VLOOKUP(SupplierQuality[[#This Row],[MaterialID]],Table4[#All],2,0)</f>
        <v>Pump</v>
      </c>
      <c r="I1140">
        <v>2</v>
      </c>
      <c r="J1140" s="2" t="str">
        <f>_xlfn.XLOOKUP(SupplierQuality[[#This Row],[Defect Type ID]],Table5[ID],Table5[Defect Type],"Not found",0)</f>
        <v>Rejected</v>
      </c>
      <c r="K1140">
        <v>164</v>
      </c>
      <c r="L1140" s="2" t="str">
        <f>_xlfn.XLOOKUP(SupplierQuality[[#This Row],[DefectID]],Table2[ID],Table2[Defect],"Not found",0)</f>
        <v>Foreign Objects</v>
      </c>
      <c r="M1140" s="3">
        <v>260560</v>
      </c>
      <c r="N1140" s="3">
        <v>432</v>
      </c>
      <c r="O1140" s="6">
        <f>SupplierQuality[[#This Row],[Total Downtime Minutes]]/60</f>
        <v>7.2</v>
      </c>
      <c r="P1140" s="4">
        <v>542</v>
      </c>
      <c r="Q1140" s="4">
        <f>SupplierQuality[[#This Row],[Total Defect Qty]]*SupplierQuality[[#This Row],[Unit Price]]</f>
        <v>141223520</v>
      </c>
    </row>
    <row r="1141" spans="1:17" x14ac:dyDescent="0.25">
      <c r="A1141" s="1">
        <v>43269</v>
      </c>
      <c r="B1141" s="5" t="str">
        <f>TEXT(SupplierQuality[[#This Row],[Date]],"mmm")</f>
        <v>Jun</v>
      </c>
      <c r="C1141" s="5" t="str">
        <f>TEXT(SupplierQuality[[#This Row],[Date]],"yyyy")</f>
        <v>2018</v>
      </c>
      <c r="D1141" s="2" t="s">
        <v>168</v>
      </c>
      <c r="E1141" s="2" t="s">
        <v>98</v>
      </c>
      <c r="F1141" s="2" t="s">
        <v>75</v>
      </c>
      <c r="G1141">
        <v>115</v>
      </c>
      <c r="H1141" s="2" t="str">
        <f>VLOOKUP(SupplierQuality[[#This Row],[MaterialID]],Table4[#All],2,0)</f>
        <v>Controllers</v>
      </c>
      <c r="I1141">
        <v>1</v>
      </c>
      <c r="J1141" s="2" t="str">
        <f>_xlfn.XLOOKUP(SupplierQuality[[#This Row],[Defect Type ID]],Table5[ID],Table5[Defect Type],"Not found",0)</f>
        <v>No Impact</v>
      </c>
      <c r="K1141">
        <v>124</v>
      </c>
      <c r="L1141" s="2" t="str">
        <f>_xlfn.XLOOKUP(SupplierQuality[[#This Row],[DefectID]],Table2[ID],Table2[Defect],"Not found",0)</f>
        <v>Print Impression</v>
      </c>
      <c r="M1141" s="3">
        <v>222812</v>
      </c>
      <c r="N1141" s="3">
        <v>3506</v>
      </c>
      <c r="O1141" s="6">
        <f>SupplierQuality[[#This Row],[Total Downtime Minutes]]/60</f>
        <v>58.43333333333333</v>
      </c>
      <c r="P1141" s="4">
        <v>572</v>
      </c>
      <c r="Q1141" s="4">
        <f>SupplierQuality[[#This Row],[Total Defect Qty]]*SupplierQuality[[#This Row],[Unit Price]]</f>
        <v>127448464</v>
      </c>
    </row>
    <row r="1142" spans="1:17" x14ac:dyDescent="0.25">
      <c r="A1142" s="1">
        <v>43270</v>
      </c>
      <c r="B1142" s="5" t="str">
        <f>TEXT(SupplierQuality[[#This Row],[Date]],"mmm")</f>
        <v>Jun</v>
      </c>
      <c r="C1142" s="5" t="str">
        <f>TEXT(SupplierQuality[[#This Row],[Date]],"yyyy")</f>
        <v>2018</v>
      </c>
      <c r="D1142" s="2" t="s">
        <v>263</v>
      </c>
      <c r="E1142" s="2" t="s">
        <v>107</v>
      </c>
      <c r="F1142" s="2" t="s">
        <v>42</v>
      </c>
      <c r="G1142">
        <v>113</v>
      </c>
      <c r="H1142" s="2" t="str">
        <f>VLOOKUP(SupplierQuality[[#This Row],[MaterialID]],Table4[#All],2,0)</f>
        <v>Raw Materials</v>
      </c>
      <c r="I1142">
        <v>2</v>
      </c>
      <c r="J1142" s="2" t="str">
        <f>_xlfn.XLOOKUP(SupplierQuality[[#This Row],[Defect Type ID]],Table5[ID],Table5[Defect Type],"Not found",0)</f>
        <v>Rejected</v>
      </c>
      <c r="K1142">
        <v>152</v>
      </c>
      <c r="L1142" s="2" t="str">
        <f>_xlfn.XLOOKUP(SupplierQuality[[#This Row],[DefectID]],Table2[ID],Table2[Defect],"Not found",0)</f>
        <v>Component Failure</v>
      </c>
      <c r="M1142" s="3">
        <v>737908</v>
      </c>
      <c r="N1142" s="3">
        <v>3144</v>
      </c>
      <c r="O1142" s="6">
        <f>SupplierQuality[[#This Row],[Total Downtime Minutes]]/60</f>
        <v>52.4</v>
      </c>
      <c r="P1142" s="4">
        <v>434</v>
      </c>
      <c r="Q1142" s="4">
        <f>SupplierQuality[[#This Row],[Total Defect Qty]]*SupplierQuality[[#This Row],[Unit Price]]</f>
        <v>320252072</v>
      </c>
    </row>
    <row r="1143" spans="1:17" x14ac:dyDescent="0.25">
      <c r="A1143" s="1">
        <v>43270</v>
      </c>
      <c r="B1143" s="5" t="str">
        <f>TEXT(SupplierQuality[[#This Row],[Date]],"mmm")</f>
        <v>Jun</v>
      </c>
      <c r="C1143" s="5" t="str">
        <f>TEXT(SupplierQuality[[#This Row],[Date]],"yyyy")</f>
        <v>2018</v>
      </c>
      <c r="D1143" s="2" t="s">
        <v>296</v>
      </c>
      <c r="E1143" s="2" t="s">
        <v>67</v>
      </c>
      <c r="F1143" s="2" t="s">
        <v>42</v>
      </c>
      <c r="G1143">
        <v>117</v>
      </c>
      <c r="H1143" s="2" t="str">
        <f>VLOOKUP(SupplierQuality[[#This Row],[MaterialID]],Table4[#All],2,0)</f>
        <v>Labels</v>
      </c>
      <c r="I1143">
        <v>3</v>
      </c>
      <c r="J1143" s="2" t="str">
        <f>_xlfn.XLOOKUP(SupplierQuality[[#This Row],[Defect Type ID]],Table5[ID],Table5[Defect Type],"Not found",0)</f>
        <v>Impact</v>
      </c>
      <c r="K1143">
        <v>202</v>
      </c>
      <c r="L1143" s="2" t="str">
        <f>_xlfn.XLOOKUP(SupplierQuality[[#This Row],[DefectID]],Table2[ID],Table2[Defect],"Not found",0)</f>
        <v>Wrong Surface</v>
      </c>
      <c r="M1143" s="3">
        <v>481362</v>
      </c>
      <c r="N1143" s="3">
        <v>892</v>
      </c>
      <c r="O1143" s="6">
        <f>SupplierQuality[[#This Row],[Total Downtime Minutes]]/60</f>
        <v>14.866666666666667</v>
      </c>
      <c r="P1143" s="4">
        <v>285</v>
      </c>
      <c r="Q1143" s="4">
        <f>SupplierQuality[[#This Row],[Total Defect Qty]]*SupplierQuality[[#This Row],[Unit Price]]</f>
        <v>137188170</v>
      </c>
    </row>
    <row r="1144" spans="1:17" x14ac:dyDescent="0.25">
      <c r="A1144" s="1">
        <v>43270</v>
      </c>
      <c r="B1144" s="5" t="str">
        <f>TEXT(SupplierQuality[[#This Row],[Date]],"mmm")</f>
        <v>Jun</v>
      </c>
      <c r="C1144" s="5" t="str">
        <f>TEXT(SupplierQuality[[#This Row],[Date]],"yyyy")</f>
        <v>2018</v>
      </c>
      <c r="D1144" s="2" t="s">
        <v>291</v>
      </c>
      <c r="E1144" s="2" t="s">
        <v>23</v>
      </c>
      <c r="F1144" s="2" t="s">
        <v>42</v>
      </c>
      <c r="G1144">
        <v>127</v>
      </c>
      <c r="H1144" s="2" t="str">
        <f>VLOOKUP(SupplierQuality[[#This Row],[MaterialID]],Table4[#All],2,0)</f>
        <v>Crates</v>
      </c>
      <c r="I1144">
        <v>3</v>
      </c>
      <c r="J1144" s="2" t="str">
        <f>_xlfn.XLOOKUP(SupplierQuality[[#This Row],[Defect Type ID]],Table5[ID],Table5[Defect Type],"Not found",0)</f>
        <v>Impact</v>
      </c>
      <c r="K1144">
        <v>102</v>
      </c>
      <c r="L1144" s="2" t="str">
        <f>_xlfn.XLOOKUP(SupplierQuality[[#This Row],[DefectID]],Table2[ID],Table2[Defect],"Not found",0)</f>
        <v>Wrong Codes</v>
      </c>
      <c r="M1144" s="3">
        <v>402466</v>
      </c>
      <c r="N1144" s="3">
        <v>4782</v>
      </c>
      <c r="O1144" s="6">
        <f>SupplierQuality[[#This Row],[Total Downtime Minutes]]/60</f>
        <v>79.7</v>
      </c>
      <c r="P1144" s="4">
        <v>590</v>
      </c>
      <c r="Q1144" s="4">
        <f>SupplierQuality[[#This Row],[Total Defect Qty]]*SupplierQuality[[#This Row],[Unit Price]]</f>
        <v>237454940</v>
      </c>
    </row>
    <row r="1145" spans="1:17" x14ac:dyDescent="0.25">
      <c r="A1145" s="1">
        <v>43270</v>
      </c>
      <c r="B1145" s="5" t="str">
        <f>TEXT(SupplierQuality[[#This Row],[Date]],"mmm")</f>
        <v>Jun</v>
      </c>
      <c r="C1145" s="5" t="str">
        <f>TEXT(SupplierQuality[[#This Row],[Date]],"yyyy")</f>
        <v>2018</v>
      </c>
      <c r="D1145" s="2" t="s">
        <v>152</v>
      </c>
      <c r="E1145" s="2" t="s">
        <v>32</v>
      </c>
      <c r="F1145" s="2" t="s">
        <v>24</v>
      </c>
      <c r="G1145">
        <v>122</v>
      </c>
      <c r="H1145" s="2" t="str">
        <f>VLOOKUP(SupplierQuality[[#This Row],[MaterialID]],Table4[#All],2,0)</f>
        <v>Electrolytes</v>
      </c>
      <c r="I1145">
        <v>3</v>
      </c>
      <c r="J1145" s="2" t="str">
        <f>_xlfn.XLOOKUP(SupplierQuality[[#This Row],[Defect Type ID]],Table5[ID],Table5[Defect Type],"Not found",0)</f>
        <v>Impact</v>
      </c>
      <c r="K1145">
        <v>117</v>
      </c>
      <c r="L1145" s="2" t="str">
        <f>_xlfn.XLOOKUP(SupplierQuality[[#This Row],[DefectID]],Table2[ID],Table2[Defect],"Not found",0)</f>
        <v>Opened containers</v>
      </c>
      <c r="M1145" s="3">
        <v>143561</v>
      </c>
      <c r="N1145" s="3">
        <v>4235</v>
      </c>
      <c r="O1145" s="6">
        <f>SupplierQuality[[#This Row],[Total Downtime Minutes]]/60</f>
        <v>70.583333333333329</v>
      </c>
      <c r="P1145" s="4">
        <v>316</v>
      </c>
      <c r="Q1145" s="4">
        <f>SupplierQuality[[#This Row],[Total Defect Qty]]*SupplierQuality[[#This Row],[Unit Price]]</f>
        <v>45365276</v>
      </c>
    </row>
    <row r="1146" spans="1:17" x14ac:dyDescent="0.25">
      <c r="A1146" s="1">
        <v>43273</v>
      </c>
      <c r="B1146" s="5" t="str">
        <f>TEXT(SupplierQuality[[#This Row],[Date]],"mmm")</f>
        <v>Jun</v>
      </c>
      <c r="C1146" s="5" t="str">
        <f>TEXT(SupplierQuality[[#This Row],[Date]],"yyyy")</f>
        <v>2018</v>
      </c>
      <c r="D1146" s="2" t="s">
        <v>296</v>
      </c>
      <c r="E1146" s="2" t="s">
        <v>38</v>
      </c>
      <c r="F1146" s="2" t="s">
        <v>17</v>
      </c>
      <c r="G1146">
        <v>114</v>
      </c>
      <c r="H1146" s="2" t="str">
        <f>VLOOKUP(SupplierQuality[[#This Row],[MaterialID]],Table4[#All],2,0)</f>
        <v>Carton</v>
      </c>
      <c r="I1146">
        <v>2</v>
      </c>
      <c r="J1146" s="2" t="str">
        <f>_xlfn.XLOOKUP(SupplierQuality[[#This Row],[Defect Type ID]],Table5[ID],Table5[Defect Type],"Not found",0)</f>
        <v>Rejected</v>
      </c>
      <c r="K1146">
        <v>177</v>
      </c>
      <c r="L1146" s="2" t="str">
        <f>_xlfn.XLOOKUP(SupplierQuality[[#This Row],[DefectID]],Table2[ID],Table2[Defect],"Not found",0)</f>
        <v>Weak Bands</v>
      </c>
      <c r="M1146" s="3">
        <v>949647</v>
      </c>
      <c r="N1146" s="3">
        <v>1918</v>
      </c>
      <c r="O1146" s="6">
        <f>SupplierQuality[[#This Row],[Total Downtime Minutes]]/60</f>
        <v>31.966666666666665</v>
      </c>
      <c r="P1146" s="4">
        <v>380</v>
      </c>
      <c r="Q1146" s="4">
        <f>SupplierQuality[[#This Row],[Total Defect Qty]]*SupplierQuality[[#This Row],[Unit Price]]</f>
        <v>360865860</v>
      </c>
    </row>
    <row r="1147" spans="1:17" x14ac:dyDescent="0.25">
      <c r="A1147" s="1">
        <v>43273</v>
      </c>
      <c r="B1147" s="5" t="str">
        <f>TEXT(SupplierQuality[[#This Row],[Date]],"mmm")</f>
        <v>Jun</v>
      </c>
      <c r="C1147" s="5" t="str">
        <f>TEXT(SupplierQuality[[#This Row],[Date]],"yyyy")</f>
        <v>2018</v>
      </c>
      <c r="D1147" s="2" t="s">
        <v>274</v>
      </c>
      <c r="E1147" s="2" t="s">
        <v>41</v>
      </c>
      <c r="F1147" s="2" t="s">
        <v>691</v>
      </c>
      <c r="G1147">
        <v>124</v>
      </c>
      <c r="H1147" s="2" t="str">
        <f>VLOOKUP(SupplierQuality[[#This Row],[MaterialID]],Table4[#All],2,0)</f>
        <v>Drives</v>
      </c>
      <c r="I1147">
        <v>2</v>
      </c>
      <c r="J1147" s="2" t="str">
        <f>_xlfn.XLOOKUP(SupplierQuality[[#This Row],[Defect Type ID]],Table5[ID],Table5[Defect Type],"Not found",0)</f>
        <v>Rejected</v>
      </c>
      <c r="K1147">
        <v>11</v>
      </c>
      <c r="L1147" s="2" t="str">
        <f>_xlfn.XLOOKUP(SupplierQuality[[#This Row],[DefectID]],Table2[ID],Table2[Defect],"Not found",0)</f>
        <v>Misaligned Slots</v>
      </c>
      <c r="M1147" s="3">
        <v>736454</v>
      </c>
      <c r="N1147" s="3">
        <v>3287</v>
      </c>
      <c r="O1147" s="6">
        <f>SupplierQuality[[#This Row],[Total Downtime Minutes]]/60</f>
        <v>54.783333333333331</v>
      </c>
      <c r="P1147" s="4">
        <v>589</v>
      </c>
      <c r="Q1147" s="4">
        <f>SupplierQuality[[#This Row],[Total Defect Qty]]*SupplierQuality[[#This Row],[Unit Price]]</f>
        <v>433771406</v>
      </c>
    </row>
    <row r="1148" spans="1:17" x14ac:dyDescent="0.25">
      <c r="A1148" s="1">
        <v>43273</v>
      </c>
      <c r="B1148" s="5" t="str">
        <f>TEXT(SupplierQuality[[#This Row],[Date]],"mmm")</f>
        <v>Jun</v>
      </c>
      <c r="C1148" s="5" t="str">
        <f>TEXT(SupplierQuality[[#This Row],[Date]],"yyyy")</f>
        <v>2018</v>
      </c>
      <c r="D1148" s="2" t="s">
        <v>79</v>
      </c>
      <c r="E1148" s="2" t="s">
        <v>23</v>
      </c>
      <c r="F1148" s="2" t="s">
        <v>17</v>
      </c>
      <c r="G1148">
        <v>131</v>
      </c>
      <c r="H1148" s="2" t="str">
        <f>VLOOKUP(SupplierQuality[[#This Row],[MaterialID]],Table4[#All],2,0)</f>
        <v>Valves</v>
      </c>
      <c r="I1148">
        <v>3</v>
      </c>
      <c r="J1148" s="2" t="str">
        <f>_xlfn.XLOOKUP(SupplierQuality[[#This Row],[Defect Type ID]],Table5[ID],Table5[Defect Type],"Not found",0)</f>
        <v>Impact</v>
      </c>
      <c r="K1148">
        <v>122</v>
      </c>
      <c r="L1148" s="2" t="str">
        <f>_xlfn.XLOOKUP(SupplierQuality[[#This Row],[DefectID]],Table2[ID],Table2[Defect],"Not found",0)</f>
        <v>Wrinkles / Scratches/ Scuffing</v>
      </c>
      <c r="M1148" s="3">
        <v>665599</v>
      </c>
      <c r="N1148" s="3">
        <v>74</v>
      </c>
      <c r="O1148" s="6">
        <f>SupplierQuality[[#This Row],[Total Downtime Minutes]]/60</f>
        <v>1.2333333333333334</v>
      </c>
      <c r="P1148" s="4">
        <v>608</v>
      </c>
      <c r="Q1148" s="4">
        <f>SupplierQuality[[#This Row],[Total Defect Qty]]*SupplierQuality[[#This Row],[Unit Price]]</f>
        <v>404684192</v>
      </c>
    </row>
    <row r="1149" spans="1:17" x14ac:dyDescent="0.25">
      <c r="A1149" s="1">
        <v>43273</v>
      </c>
      <c r="B1149" s="5" t="str">
        <f>TEXT(SupplierQuality[[#This Row],[Date]],"mmm")</f>
        <v>Jun</v>
      </c>
      <c r="C1149" s="5" t="str">
        <f>TEXT(SupplierQuality[[#This Row],[Date]],"yyyy")</f>
        <v>2018</v>
      </c>
      <c r="D1149" s="2" t="s">
        <v>145</v>
      </c>
      <c r="E1149" s="2" t="s">
        <v>13</v>
      </c>
      <c r="F1149" s="2" t="s">
        <v>691</v>
      </c>
      <c r="G1149">
        <v>131</v>
      </c>
      <c r="H1149" s="2" t="str">
        <f>VLOOKUP(SupplierQuality[[#This Row],[MaterialID]],Table4[#All],2,0)</f>
        <v>Valves</v>
      </c>
      <c r="I1149">
        <v>2</v>
      </c>
      <c r="J1149" s="2" t="str">
        <f>_xlfn.XLOOKUP(SupplierQuality[[#This Row],[Defect Type ID]],Table5[ID],Table5[Defect Type],"Not found",0)</f>
        <v>Rejected</v>
      </c>
      <c r="K1149">
        <v>202</v>
      </c>
      <c r="L1149" s="2" t="str">
        <f>_xlfn.XLOOKUP(SupplierQuality[[#This Row],[DefectID]],Table2[ID],Table2[Defect],"Not found",0)</f>
        <v>Wrong Surface</v>
      </c>
      <c r="M1149" s="3">
        <v>557512</v>
      </c>
      <c r="N1149" s="3">
        <v>2563</v>
      </c>
      <c r="O1149" s="6">
        <f>SupplierQuality[[#This Row],[Total Downtime Minutes]]/60</f>
        <v>42.716666666666669</v>
      </c>
      <c r="P1149" s="4">
        <v>411</v>
      </c>
      <c r="Q1149" s="4">
        <f>SupplierQuality[[#This Row],[Total Defect Qty]]*SupplierQuality[[#This Row],[Unit Price]]</f>
        <v>229137432</v>
      </c>
    </row>
    <row r="1150" spans="1:17" x14ac:dyDescent="0.25">
      <c r="A1150" s="1">
        <v>43273</v>
      </c>
      <c r="B1150" s="5" t="str">
        <f>TEXT(SupplierQuality[[#This Row],[Date]],"mmm")</f>
        <v>Jun</v>
      </c>
      <c r="C1150" s="5" t="str">
        <f>TEXT(SupplierQuality[[#This Row],[Date]],"yyyy")</f>
        <v>2018</v>
      </c>
      <c r="D1150" s="2" t="s">
        <v>51</v>
      </c>
      <c r="E1150" s="2" t="s">
        <v>52</v>
      </c>
      <c r="F1150" s="2" t="s">
        <v>17</v>
      </c>
      <c r="G1150">
        <v>133</v>
      </c>
      <c r="H1150" s="2" t="str">
        <f>VLOOKUP(SupplierQuality[[#This Row],[MaterialID]],Table4[#All],2,0)</f>
        <v>Wires</v>
      </c>
      <c r="I1150">
        <v>1</v>
      </c>
      <c r="J1150" s="2" t="str">
        <f>_xlfn.XLOOKUP(SupplierQuality[[#This Row],[Defect Type ID]],Table5[ID],Table5[Defect Type],"Not found",0)</f>
        <v>No Impact</v>
      </c>
      <c r="K1150">
        <v>22</v>
      </c>
      <c r="L1150" s="2" t="str">
        <f>_xlfn.XLOOKUP(SupplierQuality[[#This Row],[DefectID]],Table2[ID],Table2[Defect],"Not found",0)</f>
        <v>Mishandled</v>
      </c>
      <c r="M1150" s="3">
        <v>452233</v>
      </c>
      <c r="N1150" s="3">
        <v>97</v>
      </c>
      <c r="O1150" s="6">
        <f>SupplierQuality[[#This Row],[Total Downtime Minutes]]/60</f>
        <v>1.6166666666666667</v>
      </c>
      <c r="P1150" s="4">
        <v>315</v>
      </c>
      <c r="Q1150" s="4">
        <f>SupplierQuality[[#This Row],[Total Defect Qty]]*SupplierQuality[[#This Row],[Unit Price]]</f>
        <v>142453395</v>
      </c>
    </row>
    <row r="1151" spans="1:17" x14ac:dyDescent="0.25">
      <c r="A1151" s="1">
        <v>43273</v>
      </c>
      <c r="B1151" s="5" t="str">
        <f>TEXT(SupplierQuality[[#This Row],[Date]],"mmm")</f>
        <v>Jun</v>
      </c>
      <c r="C1151" s="5" t="str">
        <f>TEXT(SupplierQuality[[#This Row],[Date]],"yyyy")</f>
        <v>2018</v>
      </c>
      <c r="D1151" s="2" t="s">
        <v>193</v>
      </c>
      <c r="E1151" s="2" t="s">
        <v>60</v>
      </c>
      <c r="F1151" s="2" t="s">
        <v>691</v>
      </c>
      <c r="G1151">
        <v>124</v>
      </c>
      <c r="H1151" s="2" t="str">
        <f>VLOOKUP(SupplierQuality[[#This Row],[MaterialID]],Table4[#All],2,0)</f>
        <v>Drives</v>
      </c>
      <c r="I1151">
        <v>3</v>
      </c>
      <c r="J1151" s="2" t="str">
        <f>_xlfn.XLOOKUP(SupplierQuality[[#This Row],[Defect Type ID]],Table5[ID],Table5[Defect Type],"Not found",0)</f>
        <v>Impact</v>
      </c>
      <c r="K1151">
        <v>133</v>
      </c>
      <c r="L1151" s="2" t="str">
        <f>_xlfn.XLOOKUP(SupplierQuality[[#This Row],[DefectID]],Table2[ID],Table2[Defect],"Not found",0)</f>
        <v>Skewed Cartons</v>
      </c>
      <c r="M1151" s="3">
        <v>425028</v>
      </c>
      <c r="N1151" s="3">
        <v>4970</v>
      </c>
      <c r="O1151" s="6">
        <f>SupplierQuality[[#This Row],[Total Downtime Minutes]]/60</f>
        <v>82.833333333333329</v>
      </c>
      <c r="P1151" s="4">
        <v>361</v>
      </c>
      <c r="Q1151" s="4">
        <f>SupplierQuality[[#This Row],[Total Defect Qty]]*SupplierQuality[[#This Row],[Unit Price]]</f>
        <v>153435108</v>
      </c>
    </row>
    <row r="1152" spans="1:17" x14ac:dyDescent="0.25">
      <c r="A1152" s="1">
        <v>43273</v>
      </c>
      <c r="B1152" s="5" t="str">
        <f>TEXT(SupplierQuality[[#This Row],[Date]],"mmm")</f>
        <v>Jun</v>
      </c>
      <c r="C1152" s="5" t="str">
        <f>TEXT(SupplierQuality[[#This Row],[Date]],"yyyy")</f>
        <v>2018</v>
      </c>
      <c r="D1152" s="2" t="s">
        <v>204</v>
      </c>
      <c r="E1152" s="2" t="s">
        <v>60</v>
      </c>
      <c r="F1152" s="2" t="s">
        <v>691</v>
      </c>
      <c r="G1152">
        <v>115</v>
      </c>
      <c r="H1152" s="2" t="str">
        <f>VLOOKUP(SupplierQuality[[#This Row],[MaterialID]],Table4[#All],2,0)</f>
        <v>Controllers</v>
      </c>
      <c r="I1152">
        <v>1</v>
      </c>
      <c r="J1152" s="2" t="str">
        <f>_xlfn.XLOOKUP(SupplierQuality[[#This Row],[Defect Type ID]],Table5[ID],Table5[Defect Type],"Not found",0)</f>
        <v>No Impact</v>
      </c>
      <c r="K1152">
        <v>68</v>
      </c>
      <c r="L1152" s="2" t="str">
        <f>_xlfn.XLOOKUP(SupplierQuality[[#This Row],[DefectID]],Table2[ID],Table2[Defect],"Not found",0)</f>
        <v>Bad Parameters</v>
      </c>
      <c r="M1152" s="3">
        <v>387502</v>
      </c>
      <c r="N1152" s="3">
        <v>4641</v>
      </c>
      <c r="O1152" s="6">
        <f>SupplierQuality[[#This Row],[Total Downtime Minutes]]/60</f>
        <v>77.349999999999994</v>
      </c>
      <c r="P1152" s="4">
        <v>549</v>
      </c>
      <c r="Q1152" s="4">
        <f>SupplierQuality[[#This Row],[Total Defect Qty]]*SupplierQuality[[#This Row],[Unit Price]]</f>
        <v>212738598</v>
      </c>
    </row>
    <row r="1153" spans="1:17" x14ac:dyDescent="0.25">
      <c r="A1153" s="1">
        <v>43273</v>
      </c>
      <c r="B1153" s="5" t="str">
        <f>TEXT(SupplierQuality[[#This Row],[Date]],"mmm")</f>
        <v>Jun</v>
      </c>
      <c r="C1153" s="5" t="str">
        <f>TEXT(SupplierQuality[[#This Row],[Date]],"yyyy")</f>
        <v>2018</v>
      </c>
      <c r="D1153" s="2" t="s">
        <v>201</v>
      </c>
      <c r="E1153" s="2" t="s">
        <v>67</v>
      </c>
      <c r="F1153" s="2" t="s">
        <v>17</v>
      </c>
      <c r="G1153">
        <v>114</v>
      </c>
      <c r="H1153" s="2" t="str">
        <f>VLOOKUP(SupplierQuality[[#This Row],[MaterialID]],Table4[#All],2,0)</f>
        <v>Carton</v>
      </c>
      <c r="I1153">
        <v>2</v>
      </c>
      <c r="J1153" s="2" t="str">
        <f>_xlfn.XLOOKUP(SupplierQuality[[#This Row],[Defect Type ID]],Table5[ID],Table5[Defect Type],"Not found",0)</f>
        <v>Rejected</v>
      </c>
      <c r="K1153">
        <v>135</v>
      </c>
      <c r="L1153" s="2" t="str">
        <f>_xlfn.XLOOKUP(SupplierQuality[[#This Row],[DefectID]],Table2[ID],Table2[Defect],"Not found",0)</f>
        <v>Tops Short</v>
      </c>
      <c r="M1153" s="3">
        <v>183097</v>
      </c>
      <c r="N1153" s="3">
        <v>2290</v>
      </c>
      <c r="O1153" s="6">
        <f>SupplierQuality[[#This Row],[Total Downtime Minutes]]/60</f>
        <v>38.166666666666664</v>
      </c>
      <c r="P1153" s="4">
        <v>505</v>
      </c>
      <c r="Q1153" s="4">
        <f>SupplierQuality[[#This Row],[Total Defect Qty]]*SupplierQuality[[#This Row],[Unit Price]]</f>
        <v>92463985</v>
      </c>
    </row>
    <row r="1154" spans="1:17" x14ac:dyDescent="0.25">
      <c r="A1154" s="1">
        <v>43273</v>
      </c>
      <c r="B1154" s="5" t="str">
        <f>TEXT(SupplierQuality[[#This Row],[Date]],"mmm")</f>
        <v>Jun</v>
      </c>
      <c r="C1154" s="5" t="str">
        <f>TEXT(SupplierQuality[[#This Row],[Date]],"yyyy")</f>
        <v>2018</v>
      </c>
      <c r="D1154" s="2" t="s">
        <v>127</v>
      </c>
      <c r="E1154" s="2" t="s">
        <v>119</v>
      </c>
      <c r="F1154" s="2" t="s">
        <v>691</v>
      </c>
      <c r="G1154">
        <v>113</v>
      </c>
      <c r="H1154" s="2" t="str">
        <f>VLOOKUP(SupplierQuality[[#This Row],[MaterialID]],Table4[#All],2,0)</f>
        <v>Raw Materials</v>
      </c>
      <c r="I1154">
        <v>3</v>
      </c>
      <c r="J1154" s="2" t="str">
        <f>_xlfn.XLOOKUP(SupplierQuality[[#This Row],[Defect Type ID]],Table5[ID],Table5[Defect Type],"Not found",0)</f>
        <v>Impact</v>
      </c>
      <c r="K1154">
        <v>218</v>
      </c>
      <c r="L1154" s="2" t="str">
        <f>_xlfn.XLOOKUP(SupplierQuality[[#This Row],[DefectID]],Table2[ID],Table2[Defect],"Not found",0)</f>
        <v>Rough Tops</v>
      </c>
      <c r="M1154" s="3">
        <v>162135</v>
      </c>
      <c r="N1154" s="3">
        <v>3880</v>
      </c>
      <c r="O1154" s="6">
        <f>SupplierQuality[[#This Row],[Total Downtime Minutes]]/60</f>
        <v>64.666666666666671</v>
      </c>
      <c r="P1154" s="4">
        <v>582</v>
      </c>
      <c r="Q1154" s="4">
        <f>SupplierQuality[[#This Row],[Total Defect Qty]]*SupplierQuality[[#This Row],[Unit Price]]</f>
        <v>94362570</v>
      </c>
    </row>
    <row r="1155" spans="1:17" x14ac:dyDescent="0.25">
      <c r="A1155" s="1">
        <v>43273</v>
      </c>
      <c r="B1155" s="5" t="str">
        <f>TEXT(SupplierQuality[[#This Row],[Date]],"mmm")</f>
        <v>Jun</v>
      </c>
      <c r="C1155" s="5" t="str">
        <f>TEXT(SupplierQuality[[#This Row],[Date]],"yyyy")</f>
        <v>2018</v>
      </c>
      <c r="D1155" s="2" t="s">
        <v>279</v>
      </c>
      <c r="E1155" s="2" t="s">
        <v>58</v>
      </c>
      <c r="F1155" s="2" t="s">
        <v>42</v>
      </c>
      <c r="G1155">
        <v>124</v>
      </c>
      <c r="H1155" s="2" t="str">
        <f>VLOOKUP(SupplierQuality[[#This Row],[MaterialID]],Table4[#All],2,0)</f>
        <v>Drives</v>
      </c>
      <c r="I1155">
        <v>1</v>
      </c>
      <c r="J1155" s="2" t="str">
        <f>_xlfn.XLOOKUP(SupplierQuality[[#This Row],[Defect Type ID]],Table5[ID],Table5[Defect Type],"Not found",0)</f>
        <v>No Impact</v>
      </c>
      <c r="K1155">
        <v>229</v>
      </c>
      <c r="L1155" s="2" t="str">
        <f>_xlfn.XLOOKUP(SupplierQuality[[#This Row],[DefectID]],Table2[ID],Table2[Defect],"Not found",0)</f>
        <v>Carton Delamination</v>
      </c>
      <c r="M1155" s="3">
        <v>116889</v>
      </c>
      <c r="N1155" s="3">
        <v>2120</v>
      </c>
      <c r="O1155" s="6">
        <f>SupplierQuality[[#This Row],[Total Downtime Minutes]]/60</f>
        <v>35.333333333333336</v>
      </c>
      <c r="P1155" s="4">
        <v>516</v>
      </c>
      <c r="Q1155" s="4">
        <f>SupplierQuality[[#This Row],[Total Defect Qty]]*SupplierQuality[[#This Row],[Unit Price]]</f>
        <v>60314724</v>
      </c>
    </row>
    <row r="1156" spans="1:17" x14ac:dyDescent="0.25">
      <c r="A1156" s="1">
        <v>43273</v>
      </c>
      <c r="B1156" s="5" t="str">
        <f>TEXT(SupplierQuality[[#This Row],[Date]],"mmm")</f>
        <v>Jun</v>
      </c>
      <c r="C1156" s="5" t="str">
        <f>TEXT(SupplierQuality[[#This Row],[Date]],"yyyy")</f>
        <v>2018</v>
      </c>
      <c r="D1156" s="2" t="s">
        <v>285</v>
      </c>
      <c r="E1156" s="2" t="s">
        <v>98</v>
      </c>
      <c r="F1156" s="2" t="s">
        <v>691</v>
      </c>
      <c r="G1156">
        <v>116</v>
      </c>
      <c r="H1156" s="2" t="str">
        <f>VLOOKUP(SupplierQuality[[#This Row],[MaterialID]],Table4[#All],2,0)</f>
        <v>Molds</v>
      </c>
      <c r="I1156">
        <v>3</v>
      </c>
      <c r="J1156" s="2" t="str">
        <f>_xlfn.XLOOKUP(SupplierQuality[[#This Row],[Defect Type ID]],Table5[ID],Table5[Defect Type],"Not found",0)</f>
        <v>Impact</v>
      </c>
      <c r="K1156">
        <v>151</v>
      </c>
      <c r="L1156" s="2" t="str">
        <f>_xlfn.XLOOKUP(SupplierQuality[[#This Row],[DefectID]],Table2[ID],Table2[Defect],"Not found",0)</f>
        <v>Does Not Run</v>
      </c>
      <c r="M1156" s="3">
        <v>23857</v>
      </c>
      <c r="N1156" s="3">
        <v>1705</v>
      </c>
      <c r="O1156" s="6">
        <f>SupplierQuality[[#This Row],[Total Downtime Minutes]]/60</f>
        <v>28.416666666666668</v>
      </c>
      <c r="P1156" s="4">
        <v>545</v>
      </c>
      <c r="Q1156" s="4">
        <f>SupplierQuality[[#This Row],[Total Defect Qty]]*SupplierQuality[[#This Row],[Unit Price]]</f>
        <v>13002065</v>
      </c>
    </row>
    <row r="1157" spans="1:17" x14ac:dyDescent="0.25">
      <c r="A1157" s="1">
        <v>43274</v>
      </c>
      <c r="B1157" s="5" t="str">
        <f>TEXT(SupplierQuality[[#This Row],[Date]],"mmm")</f>
        <v>Jun</v>
      </c>
      <c r="C1157" s="5" t="str">
        <f>TEXT(SupplierQuality[[#This Row],[Date]],"yyyy")</f>
        <v>2018</v>
      </c>
      <c r="D1157" s="2" t="s">
        <v>311</v>
      </c>
      <c r="E1157" s="2" t="s">
        <v>62</v>
      </c>
      <c r="F1157" s="2" t="s">
        <v>42</v>
      </c>
      <c r="G1157">
        <v>130</v>
      </c>
      <c r="H1157" s="2" t="str">
        <f>VLOOKUP(SupplierQuality[[#This Row],[MaterialID]],Table4[#All],2,0)</f>
        <v>Packaging</v>
      </c>
      <c r="I1157">
        <v>1</v>
      </c>
      <c r="J1157" s="2" t="str">
        <f>_xlfn.XLOOKUP(SupplierQuality[[#This Row],[Defect Type ID]],Table5[ID],Table5[Defect Type],"Not found",0)</f>
        <v>No Impact</v>
      </c>
      <c r="K1157">
        <v>99</v>
      </c>
      <c r="L1157" s="2" t="str">
        <f>_xlfn.XLOOKUP(SupplierQuality[[#This Row],[DefectID]],Table2[ID],Table2[Defect],"Not found",0)</f>
        <v>False scores</v>
      </c>
      <c r="M1157" s="3">
        <v>785232</v>
      </c>
      <c r="N1157" s="3">
        <v>1486</v>
      </c>
      <c r="O1157" s="6">
        <f>SupplierQuality[[#This Row],[Total Downtime Minutes]]/60</f>
        <v>24.766666666666666</v>
      </c>
      <c r="P1157" s="4">
        <v>416</v>
      </c>
      <c r="Q1157" s="4">
        <f>SupplierQuality[[#This Row],[Total Defect Qty]]*SupplierQuality[[#This Row],[Unit Price]]</f>
        <v>326656512</v>
      </c>
    </row>
    <row r="1158" spans="1:17" x14ac:dyDescent="0.25">
      <c r="A1158" s="1">
        <v>43274</v>
      </c>
      <c r="B1158" s="5" t="str">
        <f>TEXT(SupplierQuality[[#This Row],[Date]],"mmm")</f>
        <v>Jun</v>
      </c>
      <c r="C1158" s="5" t="str">
        <f>TEXT(SupplierQuality[[#This Row],[Date]],"yyyy")</f>
        <v>2018</v>
      </c>
      <c r="D1158" s="2" t="s">
        <v>349</v>
      </c>
      <c r="E1158" s="2" t="s">
        <v>107</v>
      </c>
      <c r="F1158" s="2" t="s">
        <v>42</v>
      </c>
      <c r="G1158">
        <v>117</v>
      </c>
      <c r="H1158" s="2" t="str">
        <f>VLOOKUP(SupplierQuality[[#This Row],[MaterialID]],Table4[#All],2,0)</f>
        <v>Labels</v>
      </c>
      <c r="I1158">
        <v>2</v>
      </c>
      <c r="J1158" s="2" t="str">
        <f>_xlfn.XLOOKUP(SupplierQuality[[#This Row],[Defect Type ID]],Table5[ID],Table5[Defect Type],"Not found",0)</f>
        <v>Rejected</v>
      </c>
      <c r="K1158">
        <v>30</v>
      </c>
      <c r="L1158" s="2" t="str">
        <f>_xlfn.XLOOKUP(SupplierQuality[[#This Row],[DefectID]],Table2[ID],Table2[Defect],"Not found",0)</f>
        <v>Too Stiff</v>
      </c>
      <c r="M1158" s="3">
        <v>640283</v>
      </c>
      <c r="N1158" s="3">
        <v>1347</v>
      </c>
      <c r="O1158" s="6">
        <f>SupplierQuality[[#This Row],[Total Downtime Minutes]]/60</f>
        <v>22.45</v>
      </c>
      <c r="P1158" s="4">
        <v>541</v>
      </c>
      <c r="Q1158" s="4">
        <f>SupplierQuality[[#This Row],[Total Defect Qty]]*SupplierQuality[[#This Row],[Unit Price]]</f>
        <v>346393103</v>
      </c>
    </row>
    <row r="1159" spans="1:17" x14ac:dyDescent="0.25">
      <c r="A1159" s="1">
        <v>43274</v>
      </c>
      <c r="B1159" s="5" t="str">
        <f>TEXT(SupplierQuality[[#This Row],[Date]],"mmm")</f>
        <v>Jun</v>
      </c>
      <c r="C1159" s="5" t="str">
        <f>TEXT(SupplierQuality[[#This Row],[Date]],"yyyy")</f>
        <v>2018</v>
      </c>
      <c r="D1159" s="2" t="s">
        <v>156</v>
      </c>
      <c r="E1159" s="2" t="s">
        <v>74</v>
      </c>
      <c r="F1159" s="2" t="s">
        <v>42</v>
      </c>
      <c r="G1159">
        <v>127</v>
      </c>
      <c r="H1159" s="2" t="str">
        <f>VLOOKUP(SupplierQuality[[#This Row],[MaterialID]],Table4[#All],2,0)</f>
        <v>Crates</v>
      </c>
      <c r="I1159">
        <v>1</v>
      </c>
      <c r="J1159" s="2" t="str">
        <f>_xlfn.XLOOKUP(SupplierQuality[[#This Row],[Defect Type ID]],Table5[ID],Table5[Defect Type],"Not found",0)</f>
        <v>No Impact</v>
      </c>
      <c r="K1159">
        <v>76</v>
      </c>
      <c r="L1159" s="2" t="str">
        <f>_xlfn.XLOOKUP(SupplierQuality[[#This Row],[DefectID]],Table2[ID],Table2[Defect],"Not found",0)</f>
        <v>Errors in Packaging</v>
      </c>
      <c r="M1159" s="3">
        <v>611496</v>
      </c>
      <c r="N1159" s="3">
        <v>2454</v>
      </c>
      <c r="O1159" s="6">
        <f>SupplierQuality[[#This Row],[Total Downtime Minutes]]/60</f>
        <v>40.9</v>
      </c>
      <c r="P1159" s="4">
        <v>384</v>
      </c>
      <c r="Q1159" s="4">
        <f>SupplierQuality[[#This Row],[Total Defect Qty]]*SupplierQuality[[#This Row],[Unit Price]]</f>
        <v>234814464</v>
      </c>
    </row>
    <row r="1160" spans="1:17" x14ac:dyDescent="0.25">
      <c r="A1160" s="1">
        <v>43274</v>
      </c>
      <c r="B1160" s="5" t="str">
        <f>TEXT(SupplierQuality[[#This Row],[Date]],"mmm")</f>
        <v>Jun</v>
      </c>
      <c r="C1160" s="5" t="str">
        <f>TEXT(SupplierQuality[[#This Row],[Date]],"yyyy")</f>
        <v>2018</v>
      </c>
      <c r="D1160" s="2" t="s">
        <v>121</v>
      </c>
      <c r="E1160" s="2" t="s">
        <v>60</v>
      </c>
      <c r="F1160" s="2" t="s">
        <v>42</v>
      </c>
      <c r="G1160">
        <v>133</v>
      </c>
      <c r="H1160" s="2" t="str">
        <f>VLOOKUP(SupplierQuality[[#This Row],[MaterialID]],Table4[#All],2,0)</f>
        <v>Wires</v>
      </c>
      <c r="I1160">
        <v>3</v>
      </c>
      <c r="J1160" s="2" t="str">
        <f>_xlfn.XLOOKUP(SupplierQuality[[#This Row],[Defect Type ID]],Table5[ID],Table5[Defect Type],"Not found",0)</f>
        <v>Impact</v>
      </c>
      <c r="K1160">
        <v>124</v>
      </c>
      <c r="L1160" s="2" t="str">
        <f>_xlfn.XLOOKUP(SupplierQuality[[#This Row],[DefectID]],Table2[ID],Table2[Defect],"Not found",0)</f>
        <v>Print Impression</v>
      </c>
      <c r="M1160" s="3">
        <v>195771</v>
      </c>
      <c r="N1160" s="3">
        <v>3211</v>
      </c>
      <c r="O1160" s="6">
        <f>SupplierQuality[[#This Row],[Total Downtime Minutes]]/60</f>
        <v>53.516666666666666</v>
      </c>
      <c r="P1160" s="4">
        <v>547</v>
      </c>
      <c r="Q1160" s="4">
        <f>SupplierQuality[[#This Row],[Total Defect Qty]]*SupplierQuality[[#This Row],[Unit Price]]</f>
        <v>107086737</v>
      </c>
    </row>
    <row r="1161" spans="1:17" x14ac:dyDescent="0.25">
      <c r="A1161" s="1">
        <v>43274</v>
      </c>
      <c r="B1161" s="5" t="str">
        <f>TEXT(SupplierQuality[[#This Row],[Date]],"mmm")</f>
        <v>Jun</v>
      </c>
      <c r="C1161" s="5" t="str">
        <f>TEXT(SupplierQuality[[#This Row],[Date]],"yyyy")</f>
        <v>2018</v>
      </c>
      <c r="D1161" s="2" t="s">
        <v>217</v>
      </c>
      <c r="E1161" s="2" t="s">
        <v>34</v>
      </c>
      <c r="F1161" s="2" t="s">
        <v>42</v>
      </c>
      <c r="G1161">
        <v>129</v>
      </c>
      <c r="H1161" s="2" t="str">
        <f>VLOOKUP(SupplierQuality[[#This Row],[MaterialID]],Table4[#All],2,0)</f>
        <v>Mechanicals</v>
      </c>
      <c r="I1161">
        <v>1</v>
      </c>
      <c r="J1161" s="2" t="str">
        <f>_xlfn.XLOOKUP(SupplierQuality[[#This Row],[Defect Type ID]],Table5[ID],Table5[Defect Type],"Not found",0)</f>
        <v>No Impact</v>
      </c>
      <c r="K1161">
        <v>90</v>
      </c>
      <c r="L1161" s="2" t="str">
        <f>_xlfn.XLOOKUP(SupplierQuality[[#This Row],[DefectID]],Table2[ID],Table2[Defect],"Not found",0)</f>
        <v>Warping</v>
      </c>
      <c r="M1161" s="3">
        <v>178681</v>
      </c>
      <c r="N1161" s="3">
        <v>4732</v>
      </c>
      <c r="O1161" s="6">
        <f>SupplierQuality[[#This Row],[Total Downtime Minutes]]/60</f>
        <v>78.86666666666666</v>
      </c>
      <c r="P1161" s="4">
        <v>351</v>
      </c>
      <c r="Q1161" s="4">
        <f>SupplierQuality[[#This Row],[Total Defect Qty]]*SupplierQuality[[#This Row],[Unit Price]]</f>
        <v>62717031</v>
      </c>
    </row>
    <row r="1162" spans="1:17" x14ac:dyDescent="0.25">
      <c r="A1162" s="1">
        <v>43274</v>
      </c>
      <c r="B1162" s="5" t="str">
        <f>TEXT(SupplierQuality[[#This Row],[Date]],"mmm")</f>
        <v>Jun</v>
      </c>
      <c r="C1162" s="5" t="str">
        <f>TEXT(SupplierQuality[[#This Row],[Date]],"yyyy")</f>
        <v>2018</v>
      </c>
      <c r="D1162" s="2" t="s">
        <v>82</v>
      </c>
      <c r="E1162" s="2" t="s">
        <v>52</v>
      </c>
      <c r="F1162" s="2" t="s">
        <v>42</v>
      </c>
      <c r="G1162">
        <v>113</v>
      </c>
      <c r="H1162" s="2" t="str">
        <f>VLOOKUP(SupplierQuality[[#This Row],[MaterialID]],Table4[#All],2,0)</f>
        <v>Raw Materials</v>
      </c>
      <c r="I1162">
        <v>1</v>
      </c>
      <c r="J1162" s="2" t="str">
        <f>_xlfn.XLOOKUP(SupplierQuality[[#This Row],[Defect Type ID]],Table5[ID],Table5[Defect Type],"Not found",0)</f>
        <v>No Impact</v>
      </c>
      <c r="K1162">
        <v>38</v>
      </c>
      <c r="L1162" s="2" t="str">
        <f>_xlfn.XLOOKUP(SupplierQuality[[#This Row],[DefectID]],Table2[ID],Table2[Defect],"Not found",0)</f>
        <v>Skewed</v>
      </c>
      <c r="M1162" s="3">
        <v>46524</v>
      </c>
      <c r="N1162" s="3">
        <v>4391</v>
      </c>
      <c r="O1162" s="6">
        <f>SupplierQuality[[#This Row],[Total Downtime Minutes]]/60</f>
        <v>73.183333333333337</v>
      </c>
      <c r="P1162" s="4">
        <v>515</v>
      </c>
      <c r="Q1162" s="4">
        <f>SupplierQuality[[#This Row],[Total Defect Qty]]*SupplierQuality[[#This Row],[Unit Price]]</f>
        <v>23959860</v>
      </c>
    </row>
    <row r="1163" spans="1:17" x14ac:dyDescent="0.25">
      <c r="A1163" s="1">
        <v>43275</v>
      </c>
      <c r="B1163" s="5" t="str">
        <f>TEXT(SupplierQuality[[#This Row],[Date]],"mmm")</f>
        <v>Jun</v>
      </c>
      <c r="C1163" s="5" t="str">
        <f>TEXT(SupplierQuality[[#This Row],[Date]],"yyyy")</f>
        <v>2018</v>
      </c>
      <c r="D1163" s="2" t="s">
        <v>292</v>
      </c>
      <c r="E1163" s="2" t="s">
        <v>47</v>
      </c>
      <c r="F1163" s="2" t="s">
        <v>17</v>
      </c>
      <c r="G1163">
        <v>130</v>
      </c>
      <c r="H1163" s="2" t="str">
        <f>VLOOKUP(SupplierQuality[[#This Row],[MaterialID]],Table4[#All],2,0)</f>
        <v>Packaging</v>
      </c>
      <c r="I1163">
        <v>3</v>
      </c>
      <c r="J1163" s="2" t="str">
        <f>_xlfn.XLOOKUP(SupplierQuality[[#This Row],[Defect Type ID]],Table5[ID],Table5[Defect Type],"Not found",0)</f>
        <v>Impact</v>
      </c>
      <c r="K1163">
        <v>155</v>
      </c>
      <c r="L1163" s="2" t="str">
        <f>_xlfn.XLOOKUP(SupplierQuality[[#This Row],[DefectID]],Table2[ID],Table2[Defect],"Not found",0)</f>
        <v>Wrong Specification</v>
      </c>
      <c r="M1163" s="3">
        <v>868155</v>
      </c>
      <c r="N1163" s="3">
        <v>3108</v>
      </c>
      <c r="O1163" s="6">
        <f>SupplierQuality[[#This Row],[Total Downtime Minutes]]/60</f>
        <v>51.8</v>
      </c>
      <c r="P1163" s="4">
        <v>444</v>
      </c>
      <c r="Q1163" s="4">
        <f>SupplierQuality[[#This Row],[Total Defect Qty]]*SupplierQuality[[#This Row],[Unit Price]]</f>
        <v>385460820</v>
      </c>
    </row>
    <row r="1164" spans="1:17" x14ac:dyDescent="0.25">
      <c r="A1164" s="1">
        <v>43275</v>
      </c>
      <c r="B1164" s="5" t="str">
        <f>TEXT(SupplierQuality[[#This Row],[Date]],"mmm")</f>
        <v>Jun</v>
      </c>
      <c r="C1164" s="5" t="str">
        <f>TEXT(SupplierQuality[[#This Row],[Date]],"yyyy")</f>
        <v>2018</v>
      </c>
      <c r="D1164" s="2" t="s">
        <v>200</v>
      </c>
      <c r="E1164" s="2" t="s">
        <v>30</v>
      </c>
      <c r="F1164" s="2" t="s">
        <v>17</v>
      </c>
      <c r="G1164">
        <v>128</v>
      </c>
      <c r="H1164" s="2" t="str">
        <f>VLOOKUP(SupplierQuality[[#This Row],[MaterialID]],Table4[#All],2,0)</f>
        <v>Tape</v>
      </c>
      <c r="I1164">
        <v>3</v>
      </c>
      <c r="J1164" s="2" t="str">
        <f>_xlfn.XLOOKUP(SupplierQuality[[#This Row],[Defect Type ID]],Table5[ID],Table5[Defect Type],"Not found",0)</f>
        <v>Impact</v>
      </c>
      <c r="K1164">
        <v>27</v>
      </c>
      <c r="L1164" s="2" t="str">
        <f>_xlfn.XLOOKUP(SupplierQuality[[#This Row],[DefectID]],Table2[ID],Table2[Defect],"Not found",0)</f>
        <v>Damaged Secondary Packaging</v>
      </c>
      <c r="M1164" s="3">
        <v>740709</v>
      </c>
      <c r="N1164" s="3">
        <v>1757</v>
      </c>
      <c r="O1164" s="6">
        <f>SupplierQuality[[#This Row],[Total Downtime Minutes]]/60</f>
        <v>29.283333333333335</v>
      </c>
      <c r="P1164" s="4">
        <v>522</v>
      </c>
      <c r="Q1164" s="4">
        <f>SupplierQuality[[#This Row],[Total Defect Qty]]*SupplierQuality[[#This Row],[Unit Price]]</f>
        <v>386650098</v>
      </c>
    </row>
    <row r="1165" spans="1:17" x14ac:dyDescent="0.25">
      <c r="A1165" s="1">
        <v>43275</v>
      </c>
      <c r="B1165" s="5" t="str">
        <f>TEXT(SupplierQuality[[#This Row],[Date]],"mmm")</f>
        <v>Jun</v>
      </c>
      <c r="C1165" s="5" t="str">
        <f>TEXT(SupplierQuality[[#This Row],[Date]],"yyyy")</f>
        <v>2018</v>
      </c>
      <c r="D1165" s="2" t="s">
        <v>25</v>
      </c>
      <c r="E1165" s="2" t="s">
        <v>38</v>
      </c>
      <c r="F1165" s="2" t="s">
        <v>17</v>
      </c>
      <c r="G1165">
        <v>114</v>
      </c>
      <c r="H1165" s="2" t="str">
        <f>VLOOKUP(SupplierQuality[[#This Row],[MaterialID]],Table4[#All],2,0)</f>
        <v>Carton</v>
      </c>
      <c r="I1165">
        <v>3</v>
      </c>
      <c r="J1165" s="2" t="str">
        <f>_xlfn.XLOOKUP(SupplierQuality[[#This Row],[Defect Type ID]],Table5[ID],Table5[Defect Type],"Not found",0)</f>
        <v>Impact</v>
      </c>
      <c r="K1165">
        <v>173</v>
      </c>
      <c r="L1165" s="2" t="str">
        <f>_xlfn.XLOOKUP(SupplierQuality[[#This Row],[DefectID]],Table2[ID],Table2[Defect],"Not found",0)</f>
        <v>Defective Packaging</v>
      </c>
      <c r="M1165" s="3">
        <v>600176</v>
      </c>
      <c r="N1165" s="3">
        <v>2122</v>
      </c>
      <c r="O1165" s="6">
        <f>SupplierQuality[[#This Row],[Total Downtime Minutes]]/60</f>
        <v>35.366666666666667</v>
      </c>
      <c r="P1165" s="4">
        <v>619</v>
      </c>
      <c r="Q1165" s="4">
        <f>SupplierQuality[[#This Row],[Total Defect Qty]]*SupplierQuality[[#This Row],[Unit Price]]</f>
        <v>371508944</v>
      </c>
    </row>
    <row r="1166" spans="1:17" x14ac:dyDescent="0.25">
      <c r="A1166" s="1">
        <v>43275</v>
      </c>
      <c r="B1166" s="5" t="str">
        <f>TEXT(SupplierQuality[[#This Row],[Date]],"mmm")</f>
        <v>Jun</v>
      </c>
      <c r="C1166" s="5" t="str">
        <f>TEXT(SupplierQuality[[#This Row],[Date]],"yyyy")</f>
        <v>2018</v>
      </c>
      <c r="D1166" s="2" t="s">
        <v>83</v>
      </c>
      <c r="E1166" s="2" t="s">
        <v>21</v>
      </c>
      <c r="F1166" s="2" t="s">
        <v>17</v>
      </c>
      <c r="G1166">
        <v>133</v>
      </c>
      <c r="H1166" s="2" t="str">
        <f>VLOOKUP(SupplierQuality[[#This Row],[MaterialID]],Table4[#All],2,0)</f>
        <v>Wires</v>
      </c>
      <c r="I1166">
        <v>2</v>
      </c>
      <c r="J1166" s="2" t="str">
        <f>_xlfn.XLOOKUP(SupplierQuality[[#This Row],[Defect Type ID]],Table5[ID],Table5[Defect Type],"Not found",0)</f>
        <v>Rejected</v>
      </c>
      <c r="K1166">
        <v>44</v>
      </c>
      <c r="L1166" s="2" t="str">
        <f>_xlfn.XLOOKUP(SupplierQuality[[#This Row],[DefectID]],Table2[ID],Table2[Defect],"Not found",0)</f>
        <v>Broken Glass</v>
      </c>
      <c r="M1166" s="3">
        <v>584988</v>
      </c>
      <c r="N1166" s="3">
        <v>87</v>
      </c>
      <c r="O1166" s="6">
        <f>SupplierQuality[[#This Row],[Total Downtime Minutes]]/60</f>
        <v>1.45</v>
      </c>
      <c r="P1166" s="4">
        <v>544</v>
      </c>
      <c r="Q1166" s="4">
        <f>SupplierQuality[[#This Row],[Total Defect Qty]]*SupplierQuality[[#This Row],[Unit Price]]</f>
        <v>318233472</v>
      </c>
    </row>
    <row r="1167" spans="1:17" x14ac:dyDescent="0.25">
      <c r="A1167" s="1">
        <v>43275</v>
      </c>
      <c r="B1167" s="5" t="str">
        <f>TEXT(SupplierQuality[[#This Row],[Date]],"mmm")</f>
        <v>Jun</v>
      </c>
      <c r="C1167" s="5" t="str">
        <f>TEXT(SupplierQuality[[#This Row],[Date]],"yyyy")</f>
        <v>2018</v>
      </c>
      <c r="D1167" s="2" t="s">
        <v>237</v>
      </c>
      <c r="E1167" s="2" t="s">
        <v>47</v>
      </c>
      <c r="F1167" s="2" t="s">
        <v>42</v>
      </c>
      <c r="G1167">
        <v>122</v>
      </c>
      <c r="H1167" s="2" t="str">
        <f>VLOOKUP(SupplierQuality[[#This Row],[MaterialID]],Table4[#All],2,0)</f>
        <v>Electrolytes</v>
      </c>
      <c r="I1167">
        <v>1</v>
      </c>
      <c r="J1167" s="2" t="str">
        <f>_xlfn.XLOOKUP(SupplierQuality[[#This Row],[Defect Type ID]],Table5[ID],Table5[Defect Type],"Not found",0)</f>
        <v>No Impact</v>
      </c>
      <c r="K1167">
        <v>245</v>
      </c>
      <c r="L1167" s="2" t="str">
        <f>_xlfn.XLOOKUP(SupplierQuality[[#This Row],[DefectID]],Table2[ID],Table2[Defect],"Not found",0)</f>
        <v>Roll Pattern</v>
      </c>
      <c r="M1167" s="3">
        <v>462240</v>
      </c>
      <c r="N1167" s="3">
        <v>2949</v>
      </c>
      <c r="O1167" s="6">
        <f>SupplierQuality[[#This Row],[Total Downtime Minutes]]/60</f>
        <v>49.15</v>
      </c>
      <c r="P1167" s="4">
        <v>417</v>
      </c>
      <c r="Q1167" s="4">
        <f>SupplierQuality[[#This Row],[Total Defect Qty]]*SupplierQuality[[#This Row],[Unit Price]]</f>
        <v>192754080</v>
      </c>
    </row>
    <row r="1168" spans="1:17" x14ac:dyDescent="0.25">
      <c r="A1168" s="1">
        <v>43275</v>
      </c>
      <c r="B1168" s="5" t="str">
        <f>TEXT(SupplierQuality[[#This Row],[Date]],"mmm")</f>
        <v>Jun</v>
      </c>
      <c r="C1168" s="5" t="str">
        <f>TEXT(SupplierQuality[[#This Row],[Date]],"yyyy")</f>
        <v>2018</v>
      </c>
      <c r="D1168" s="2" t="s">
        <v>228</v>
      </c>
      <c r="E1168" s="2" t="s">
        <v>30</v>
      </c>
      <c r="F1168" s="2" t="s">
        <v>17</v>
      </c>
      <c r="G1168">
        <v>128</v>
      </c>
      <c r="H1168" s="2" t="str">
        <f>VLOOKUP(SupplierQuality[[#This Row],[MaterialID]],Table4[#All],2,0)</f>
        <v>Tape</v>
      </c>
      <c r="I1168">
        <v>2</v>
      </c>
      <c r="J1168" s="2" t="str">
        <f>_xlfn.XLOOKUP(SupplierQuality[[#This Row],[Defect Type ID]],Table5[ID],Table5[Defect Type],"Not found",0)</f>
        <v>Rejected</v>
      </c>
      <c r="K1168">
        <v>79</v>
      </c>
      <c r="L1168" s="2" t="str">
        <f>_xlfn.XLOOKUP(SupplierQuality[[#This Row],[DefectID]],Table2[ID],Table2[Defect],"Not found",0)</f>
        <v>Scratched Glass</v>
      </c>
      <c r="M1168" s="3">
        <v>350507</v>
      </c>
      <c r="N1168" s="3">
        <v>3445</v>
      </c>
      <c r="O1168" s="6">
        <f>SupplierQuality[[#This Row],[Total Downtime Minutes]]/60</f>
        <v>57.416666666666664</v>
      </c>
      <c r="P1168" s="4">
        <v>335</v>
      </c>
      <c r="Q1168" s="4">
        <f>SupplierQuality[[#This Row],[Total Defect Qty]]*SupplierQuality[[#This Row],[Unit Price]]</f>
        <v>117419845</v>
      </c>
    </row>
    <row r="1169" spans="1:17" x14ac:dyDescent="0.25">
      <c r="A1169" s="1">
        <v>43275</v>
      </c>
      <c r="B1169" s="5" t="str">
        <f>TEXT(SupplierQuality[[#This Row],[Date]],"mmm")</f>
        <v>Jun</v>
      </c>
      <c r="C1169" s="5" t="str">
        <f>TEXT(SupplierQuality[[#This Row],[Date]],"yyyy")</f>
        <v>2018</v>
      </c>
      <c r="D1169" s="2" t="s">
        <v>238</v>
      </c>
      <c r="E1169" s="2" t="s">
        <v>36</v>
      </c>
      <c r="F1169" s="2" t="s">
        <v>42</v>
      </c>
      <c r="G1169">
        <v>124</v>
      </c>
      <c r="H1169" s="2" t="str">
        <f>VLOOKUP(SupplierQuality[[#This Row],[MaterialID]],Table4[#All],2,0)</f>
        <v>Drives</v>
      </c>
      <c r="I1169">
        <v>2</v>
      </c>
      <c r="J1169" s="2" t="str">
        <f>_xlfn.XLOOKUP(SupplierQuality[[#This Row],[Defect Type ID]],Table5[ID],Table5[Defect Type],"Not found",0)</f>
        <v>Rejected</v>
      </c>
      <c r="K1169">
        <v>127</v>
      </c>
      <c r="L1169" s="2" t="str">
        <f>_xlfn.XLOOKUP(SupplierQuality[[#This Row],[DefectID]],Table2[ID],Table2[Defect],"Not found",0)</f>
        <v>Defective Rims</v>
      </c>
      <c r="M1169" s="3">
        <v>342274</v>
      </c>
      <c r="N1169" s="3">
        <v>4502</v>
      </c>
      <c r="O1169" s="6">
        <f>SupplierQuality[[#This Row],[Total Downtime Minutes]]/60</f>
        <v>75.033333333333331</v>
      </c>
      <c r="P1169" s="4">
        <v>656</v>
      </c>
      <c r="Q1169" s="4">
        <f>SupplierQuality[[#This Row],[Total Defect Qty]]*SupplierQuality[[#This Row],[Unit Price]]</f>
        <v>224531744</v>
      </c>
    </row>
    <row r="1170" spans="1:17" x14ac:dyDescent="0.25">
      <c r="A1170" s="1">
        <v>43275</v>
      </c>
      <c r="B1170" s="5" t="str">
        <f>TEXT(SupplierQuality[[#This Row],[Date]],"mmm")</f>
        <v>Jun</v>
      </c>
      <c r="C1170" s="5" t="str">
        <f>TEXT(SupplierQuality[[#This Row],[Date]],"yyyy")</f>
        <v>2018</v>
      </c>
      <c r="D1170" s="2" t="s">
        <v>349</v>
      </c>
      <c r="E1170" s="2" t="s">
        <v>13</v>
      </c>
      <c r="F1170" s="2" t="s">
        <v>42</v>
      </c>
      <c r="G1170">
        <v>115</v>
      </c>
      <c r="H1170" s="2" t="str">
        <f>VLOOKUP(SupplierQuality[[#This Row],[MaterialID]],Table4[#All],2,0)</f>
        <v>Controllers</v>
      </c>
      <c r="I1170">
        <v>1</v>
      </c>
      <c r="J1170" s="2" t="str">
        <f>_xlfn.XLOOKUP(SupplierQuality[[#This Row],[Defect Type ID]],Table5[ID],Table5[Defect Type],"Not found",0)</f>
        <v>No Impact</v>
      </c>
      <c r="K1170">
        <v>18</v>
      </c>
      <c r="L1170" s="2" t="str">
        <f>_xlfn.XLOOKUP(SupplierQuality[[#This Row],[DefectID]],Table2[ID],Table2[Defect],"Not found",0)</f>
        <v>Too Heavy</v>
      </c>
      <c r="M1170" s="3">
        <v>274595</v>
      </c>
      <c r="N1170" s="3">
        <v>4241</v>
      </c>
      <c r="O1170" s="6">
        <f>SupplierQuality[[#This Row],[Total Downtime Minutes]]/60</f>
        <v>70.683333333333337</v>
      </c>
      <c r="P1170" s="4">
        <v>462</v>
      </c>
      <c r="Q1170" s="4">
        <f>SupplierQuality[[#This Row],[Total Defect Qty]]*SupplierQuality[[#This Row],[Unit Price]]</f>
        <v>126862890</v>
      </c>
    </row>
    <row r="1171" spans="1:17" x14ac:dyDescent="0.25">
      <c r="A1171" s="1">
        <v>43276</v>
      </c>
      <c r="B1171" s="5" t="str">
        <f>TEXT(SupplierQuality[[#This Row],[Date]],"mmm")</f>
        <v>Jun</v>
      </c>
      <c r="C1171" s="5" t="str">
        <f>TEXT(SupplierQuality[[#This Row],[Date]],"yyyy")</f>
        <v>2018</v>
      </c>
      <c r="D1171" s="2" t="s">
        <v>284</v>
      </c>
      <c r="E1171" s="2" t="s">
        <v>64</v>
      </c>
      <c r="F1171" s="2" t="s">
        <v>42</v>
      </c>
      <c r="G1171">
        <v>116</v>
      </c>
      <c r="H1171" s="2" t="str">
        <f>VLOOKUP(SupplierQuality[[#This Row],[MaterialID]],Table4[#All],2,0)</f>
        <v>Molds</v>
      </c>
      <c r="I1171">
        <v>1</v>
      </c>
      <c r="J1171" s="2" t="str">
        <f>_xlfn.XLOOKUP(SupplierQuality[[#This Row],[Defect Type ID]],Table5[ID],Table5[Defect Type],"Not found",0)</f>
        <v>No Impact</v>
      </c>
      <c r="K1171">
        <v>153</v>
      </c>
      <c r="L1171" s="2" t="str">
        <f>_xlfn.XLOOKUP(SupplierQuality[[#This Row],[DefectID]],Table2[ID],Table2[Defect],"Not found",0)</f>
        <v>Over/Under Fill</v>
      </c>
      <c r="M1171" s="3">
        <v>865918</v>
      </c>
      <c r="N1171" s="3">
        <v>1132</v>
      </c>
      <c r="O1171" s="6">
        <f>SupplierQuality[[#This Row],[Total Downtime Minutes]]/60</f>
        <v>18.866666666666667</v>
      </c>
      <c r="P1171" s="4">
        <v>689</v>
      </c>
      <c r="Q1171" s="4">
        <f>SupplierQuality[[#This Row],[Total Defect Qty]]*SupplierQuality[[#This Row],[Unit Price]]</f>
        <v>596617502</v>
      </c>
    </row>
    <row r="1172" spans="1:17" x14ac:dyDescent="0.25">
      <c r="A1172" s="1">
        <v>43280</v>
      </c>
      <c r="B1172" s="5" t="str">
        <f>TEXT(SupplierQuality[[#This Row],[Date]],"mmm")</f>
        <v>Jun</v>
      </c>
      <c r="C1172" s="5" t="str">
        <f>TEXT(SupplierQuality[[#This Row],[Date]],"yyyy")</f>
        <v>2018</v>
      </c>
      <c r="D1172" s="2" t="s">
        <v>155</v>
      </c>
      <c r="E1172" s="2" t="s">
        <v>13</v>
      </c>
      <c r="F1172" s="2" t="s">
        <v>17</v>
      </c>
      <c r="G1172">
        <v>121</v>
      </c>
      <c r="H1172" s="2" t="str">
        <f>VLOOKUP(SupplierQuality[[#This Row],[MaterialID]],Table4[#All],2,0)</f>
        <v>Composites</v>
      </c>
      <c r="I1172">
        <v>1</v>
      </c>
      <c r="J1172" s="2" t="str">
        <f>_xlfn.XLOOKUP(SupplierQuality[[#This Row],[Defect Type ID]],Table5[ID],Table5[Defect Type],"Not found",0)</f>
        <v>No Impact</v>
      </c>
      <c r="K1172">
        <v>192</v>
      </c>
      <c r="L1172" s="2" t="str">
        <f>_xlfn.XLOOKUP(SupplierQuality[[#This Row],[DefectID]],Table2[ID],Table2[Defect],"Not found",0)</f>
        <v>Open Caps</v>
      </c>
      <c r="M1172" s="3">
        <v>738174</v>
      </c>
      <c r="N1172" s="3">
        <v>1910</v>
      </c>
      <c r="O1172" s="6">
        <f>SupplierQuality[[#This Row],[Total Downtime Minutes]]/60</f>
        <v>31.833333333333332</v>
      </c>
      <c r="P1172" s="4">
        <v>455</v>
      </c>
      <c r="Q1172" s="4">
        <f>SupplierQuality[[#This Row],[Total Defect Qty]]*SupplierQuality[[#This Row],[Unit Price]]</f>
        <v>335869170</v>
      </c>
    </row>
    <row r="1173" spans="1:17" x14ac:dyDescent="0.25">
      <c r="A1173" s="1">
        <v>43280</v>
      </c>
      <c r="B1173" s="5" t="str">
        <f>TEXT(SupplierQuality[[#This Row],[Date]],"mmm")</f>
        <v>Jun</v>
      </c>
      <c r="C1173" s="5" t="str">
        <f>TEXT(SupplierQuality[[#This Row],[Date]],"yyyy")</f>
        <v>2018</v>
      </c>
      <c r="D1173" s="2" t="s">
        <v>300</v>
      </c>
      <c r="E1173" s="2" t="s">
        <v>55</v>
      </c>
      <c r="F1173" s="2" t="s">
        <v>17</v>
      </c>
      <c r="G1173">
        <v>133</v>
      </c>
      <c r="H1173" s="2" t="str">
        <f>VLOOKUP(SupplierQuality[[#This Row],[MaterialID]],Table4[#All],2,0)</f>
        <v>Wires</v>
      </c>
      <c r="I1173">
        <v>1</v>
      </c>
      <c r="J1173" s="2" t="str">
        <f>_xlfn.XLOOKUP(SupplierQuality[[#This Row],[Defect Type ID]],Table5[ID],Table5[Defect Type],"Not found",0)</f>
        <v>No Impact</v>
      </c>
      <c r="K1173">
        <v>164</v>
      </c>
      <c r="L1173" s="2" t="str">
        <f>_xlfn.XLOOKUP(SupplierQuality[[#This Row],[DefectID]],Table2[ID],Table2[Defect],"Not found",0)</f>
        <v>Foreign Objects</v>
      </c>
      <c r="M1173" s="3">
        <v>676248</v>
      </c>
      <c r="N1173" s="3">
        <v>4733</v>
      </c>
      <c r="O1173" s="6">
        <f>SupplierQuality[[#This Row],[Total Downtime Minutes]]/60</f>
        <v>78.88333333333334</v>
      </c>
      <c r="P1173" s="4">
        <v>409</v>
      </c>
      <c r="Q1173" s="4">
        <f>SupplierQuality[[#This Row],[Total Defect Qty]]*SupplierQuality[[#This Row],[Unit Price]]</f>
        <v>276585432</v>
      </c>
    </row>
    <row r="1174" spans="1:17" x14ac:dyDescent="0.25">
      <c r="A1174" s="1">
        <v>43280</v>
      </c>
      <c r="B1174" s="5" t="str">
        <f>TEXT(SupplierQuality[[#This Row],[Date]],"mmm")</f>
        <v>Jun</v>
      </c>
      <c r="C1174" s="5" t="str">
        <f>TEXT(SupplierQuality[[#This Row],[Date]],"yyyy")</f>
        <v>2018</v>
      </c>
      <c r="D1174" s="2" t="s">
        <v>95</v>
      </c>
      <c r="E1174" s="2" t="s">
        <v>52</v>
      </c>
      <c r="F1174" s="2" t="s">
        <v>17</v>
      </c>
      <c r="G1174">
        <v>118</v>
      </c>
      <c r="H1174" s="2" t="str">
        <f>VLOOKUP(SupplierQuality[[#This Row],[MaterialID]],Table4[#All],2,0)</f>
        <v>Corrugate</v>
      </c>
      <c r="I1174">
        <v>2</v>
      </c>
      <c r="J1174" s="2" t="str">
        <f>_xlfn.XLOOKUP(SupplierQuality[[#This Row],[Defect Type ID]],Table5[ID],Table5[Defect Type],"Not found",0)</f>
        <v>Rejected</v>
      </c>
      <c r="K1174">
        <v>167</v>
      </c>
      <c r="L1174" s="2" t="str">
        <f>_xlfn.XLOOKUP(SupplierQuality[[#This Row],[DefectID]],Table2[ID],Table2[Defect],"Not found",0)</f>
        <v>Missing Packaging</v>
      </c>
      <c r="M1174" s="3">
        <v>638029</v>
      </c>
      <c r="N1174" s="3">
        <v>627</v>
      </c>
      <c r="O1174" s="6">
        <f>SupplierQuality[[#This Row],[Total Downtime Minutes]]/60</f>
        <v>10.45</v>
      </c>
      <c r="P1174" s="4">
        <v>677</v>
      </c>
      <c r="Q1174" s="4">
        <f>SupplierQuality[[#This Row],[Total Defect Qty]]*SupplierQuality[[#This Row],[Unit Price]]</f>
        <v>431945633</v>
      </c>
    </row>
    <row r="1175" spans="1:17" x14ac:dyDescent="0.25">
      <c r="A1175" s="1">
        <v>43280</v>
      </c>
      <c r="B1175" s="5" t="str">
        <f>TEXT(SupplierQuality[[#This Row],[Date]],"mmm")</f>
        <v>Jun</v>
      </c>
      <c r="C1175" s="5" t="str">
        <f>TEXT(SupplierQuality[[#This Row],[Date]],"yyyy")</f>
        <v>2018</v>
      </c>
      <c r="D1175" s="2" t="s">
        <v>161</v>
      </c>
      <c r="E1175" s="2" t="s">
        <v>52</v>
      </c>
      <c r="F1175" s="2" t="s">
        <v>42</v>
      </c>
      <c r="G1175">
        <v>133</v>
      </c>
      <c r="H1175" s="2" t="str">
        <f>VLOOKUP(SupplierQuality[[#This Row],[MaterialID]],Table4[#All],2,0)</f>
        <v>Wires</v>
      </c>
      <c r="I1175">
        <v>2</v>
      </c>
      <c r="J1175" s="2" t="str">
        <f>_xlfn.XLOOKUP(SupplierQuality[[#This Row],[Defect Type ID]],Table5[ID],Table5[Defect Type],"Not found",0)</f>
        <v>Rejected</v>
      </c>
      <c r="K1175">
        <v>20</v>
      </c>
      <c r="L1175" s="2" t="str">
        <f>_xlfn.XLOOKUP(SupplierQuality[[#This Row],[DefectID]],Table2[ID],Table2[Defect],"Not found",0)</f>
        <v>Wrong  Size</v>
      </c>
      <c r="M1175" s="3">
        <v>402497</v>
      </c>
      <c r="N1175" s="3">
        <v>2979</v>
      </c>
      <c r="O1175" s="6">
        <f>SupplierQuality[[#This Row],[Total Downtime Minutes]]/60</f>
        <v>49.65</v>
      </c>
      <c r="P1175" s="4">
        <v>606</v>
      </c>
      <c r="Q1175" s="4">
        <f>SupplierQuality[[#This Row],[Total Defect Qty]]*SupplierQuality[[#This Row],[Unit Price]]</f>
        <v>243913182</v>
      </c>
    </row>
    <row r="1176" spans="1:17" x14ac:dyDescent="0.25">
      <c r="A1176" s="1">
        <v>43280</v>
      </c>
      <c r="B1176" s="5" t="str">
        <f>TEXT(SupplierQuality[[#This Row],[Date]],"mmm")</f>
        <v>Jun</v>
      </c>
      <c r="C1176" s="5" t="str">
        <f>TEXT(SupplierQuality[[#This Row],[Date]],"yyyy")</f>
        <v>2018</v>
      </c>
      <c r="D1176" s="2" t="s">
        <v>351</v>
      </c>
      <c r="E1176" s="2" t="s">
        <v>119</v>
      </c>
      <c r="F1176" s="2" t="s">
        <v>17</v>
      </c>
      <c r="G1176">
        <v>120</v>
      </c>
      <c r="H1176" s="2" t="str">
        <f>VLOOKUP(SupplierQuality[[#This Row],[MaterialID]],Table4[#All],2,0)</f>
        <v>Film</v>
      </c>
      <c r="I1176">
        <v>2</v>
      </c>
      <c r="J1176" s="2" t="str">
        <f>_xlfn.XLOOKUP(SupplierQuality[[#This Row],[Defect Type ID]],Table5[ID],Table5[Defect Type],"Not found",0)</f>
        <v>Rejected</v>
      </c>
      <c r="K1176">
        <v>71</v>
      </c>
      <c r="L1176" s="2" t="str">
        <f>_xlfn.XLOOKUP(SupplierQuality[[#This Row],[DefectID]],Table2[ID],Table2[Defect],"Not found",0)</f>
        <v>Incorrect Dimensions</v>
      </c>
      <c r="M1176" s="3">
        <v>397668</v>
      </c>
      <c r="N1176" s="3">
        <v>2601</v>
      </c>
      <c r="O1176" s="6">
        <f>SupplierQuality[[#This Row],[Total Downtime Minutes]]/60</f>
        <v>43.35</v>
      </c>
      <c r="P1176" s="4">
        <v>524</v>
      </c>
      <c r="Q1176" s="4">
        <f>SupplierQuality[[#This Row],[Total Defect Qty]]*SupplierQuality[[#This Row],[Unit Price]]</f>
        <v>208378032</v>
      </c>
    </row>
    <row r="1177" spans="1:17" x14ac:dyDescent="0.25">
      <c r="A1177" s="1">
        <v>43280</v>
      </c>
      <c r="B1177" s="5" t="str">
        <f>TEXT(SupplierQuality[[#This Row],[Date]],"mmm")</f>
        <v>Jun</v>
      </c>
      <c r="C1177" s="5" t="str">
        <f>TEXT(SupplierQuality[[#This Row],[Date]],"yyyy")</f>
        <v>2018</v>
      </c>
      <c r="D1177" s="2" t="s">
        <v>159</v>
      </c>
      <c r="E1177" s="2" t="s">
        <v>13</v>
      </c>
      <c r="F1177" s="2" t="s">
        <v>17</v>
      </c>
      <c r="G1177">
        <v>122</v>
      </c>
      <c r="H1177" s="2" t="str">
        <f>VLOOKUP(SupplierQuality[[#This Row],[MaterialID]],Table4[#All],2,0)</f>
        <v>Electrolytes</v>
      </c>
      <c r="I1177">
        <v>2</v>
      </c>
      <c r="J1177" s="2" t="str">
        <f>_xlfn.XLOOKUP(SupplierQuality[[#This Row],[Defect Type ID]],Table5[ID],Table5[Defect Type],"Not found",0)</f>
        <v>Rejected</v>
      </c>
      <c r="K1177">
        <v>193</v>
      </c>
      <c r="L1177" s="2" t="str">
        <f>_xlfn.XLOOKUP(SupplierQuality[[#This Row],[DefectID]],Table2[ID],Table2[Defect],"Not found",0)</f>
        <v>Loose Fit</v>
      </c>
      <c r="M1177" s="3">
        <v>325602</v>
      </c>
      <c r="N1177" s="3">
        <v>1098</v>
      </c>
      <c r="O1177" s="6">
        <f>SupplierQuality[[#This Row],[Total Downtime Minutes]]/60</f>
        <v>18.3</v>
      </c>
      <c r="P1177" s="4">
        <v>481</v>
      </c>
      <c r="Q1177" s="4">
        <f>SupplierQuality[[#This Row],[Total Defect Qty]]*SupplierQuality[[#This Row],[Unit Price]]</f>
        <v>156614562</v>
      </c>
    </row>
    <row r="1178" spans="1:17" x14ac:dyDescent="0.25">
      <c r="A1178" s="1">
        <v>43280</v>
      </c>
      <c r="B1178" s="5" t="str">
        <f>TEXT(SupplierQuality[[#This Row],[Date]],"mmm")</f>
        <v>Jun</v>
      </c>
      <c r="C1178" s="5" t="str">
        <f>TEXT(SupplierQuality[[#This Row],[Date]],"yyyy")</f>
        <v>2018</v>
      </c>
      <c r="D1178" s="2" t="s">
        <v>133</v>
      </c>
      <c r="E1178" s="2" t="s">
        <v>36</v>
      </c>
      <c r="F1178" s="2" t="s">
        <v>14</v>
      </c>
      <c r="G1178">
        <v>128</v>
      </c>
      <c r="H1178" s="2" t="str">
        <f>VLOOKUP(SupplierQuality[[#This Row],[MaterialID]],Table4[#All],2,0)</f>
        <v>Tape</v>
      </c>
      <c r="I1178">
        <v>2</v>
      </c>
      <c r="J1178" s="2" t="str">
        <f>_xlfn.XLOOKUP(SupplierQuality[[#This Row],[Defect Type ID]],Table5[ID],Table5[Defect Type],"Not found",0)</f>
        <v>Rejected</v>
      </c>
      <c r="K1178">
        <v>261</v>
      </c>
      <c r="L1178" s="2" t="str">
        <f>_xlfn.XLOOKUP(SupplierQuality[[#This Row],[DefectID]],Table2[ID],Table2[Defect],"Not found",0)</f>
        <v>Infestation</v>
      </c>
      <c r="M1178" s="3">
        <v>313995</v>
      </c>
      <c r="N1178" s="3">
        <v>4165</v>
      </c>
      <c r="O1178" s="6">
        <f>SupplierQuality[[#This Row],[Total Downtime Minutes]]/60</f>
        <v>69.416666666666671</v>
      </c>
      <c r="P1178" s="4">
        <v>506</v>
      </c>
      <c r="Q1178" s="4">
        <f>SupplierQuality[[#This Row],[Total Defect Qty]]*SupplierQuality[[#This Row],[Unit Price]]</f>
        <v>158881470</v>
      </c>
    </row>
    <row r="1179" spans="1:17" x14ac:dyDescent="0.25">
      <c r="A1179" s="1">
        <v>43280</v>
      </c>
      <c r="B1179" s="5" t="str">
        <f>TEXT(SupplierQuality[[#This Row],[Date]],"mmm")</f>
        <v>Jun</v>
      </c>
      <c r="C1179" s="5" t="str">
        <f>TEXT(SupplierQuality[[#This Row],[Date]],"yyyy")</f>
        <v>2018</v>
      </c>
      <c r="D1179" s="2" t="s">
        <v>153</v>
      </c>
      <c r="E1179" s="2" t="s">
        <v>11</v>
      </c>
      <c r="F1179" s="2" t="s">
        <v>42</v>
      </c>
      <c r="G1179">
        <v>116</v>
      </c>
      <c r="H1179" s="2" t="str">
        <f>VLOOKUP(SupplierQuality[[#This Row],[MaterialID]],Table4[#All],2,0)</f>
        <v>Molds</v>
      </c>
      <c r="I1179">
        <v>2</v>
      </c>
      <c r="J1179" s="2" t="str">
        <f>_xlfn.XLOOKUP(SupplierQuality[[#This Row],[Defect Type ID]],Table5[ID],Table5[Defect Type],"Not found",0)</f>
        <v>Rejected</v>
      </c>
      <c r="K1179">
        <v>167</v>
      </c>
      <c r="L1179" s="2" t="str">
        <f>_xlfn.XLOOKUP(SupplierQuality[[#This Row],[DefectID]],Table2[ID],Table2[Defect],"Not found",0)</f>
        <v>Missing Packaging</v>
      </c>
      <c r="M1179" s="3">
        <v>285439</v>
      </c>
      <c r="N1179" s="3">
        <v>4372</v>
      </c>
      <c r="O1179" s="6">
        <f>SupplierQuality[[#This Row],[Total Downtime Minutes]]/60</f>
        <v>72.86666666666666</v>
      </c>
      <c r="P1179" s="4">
        <v>597</v>
      </c>
      <c r="Q1179" s="4">
        <f>SupplierQuality[[#This Row],[Total Defect Qty]]*SupplierQuality[[#This Row],[Unit Price]]</f>
        <v>170407083</v>
      </c>
    </row>
    <row r="1180" spans="1:17" x14ac:dyDescent="0.25">
      <c r="A1180" s="1">
        <v>43280</v>
      </c>
      <c r="B1180" s="5" t="str">
        <f>TEXT(SupplierQuality[[#This Row],[Date]],"mmm")</f>
        <v>Jun</v>
      </c>
      <c r="C1180" s="5" t="str">
        <f>TEXT(SupplierQuality[[#This Row],[Date]],"yyyy")</f>
        <v>2018</v>
      </c>
      <c r="D1180" s="2" t="s">
        <v>183</v>
      </c>
      <c r="E1180" s="2" t="s">
        <v>119</v>
      </c>
      <c r="F1180" s="2" t="s">
        <v>17</v>
      </c>
      <c r="G1180">
        <v>120</v>
      </c>
      <c r="H1180" s="2" t="str">
        <f>VLOOKUP(SupplierQuality[[#This Row],[MaterialID]],Table4[#All],2,0)</f>
        <v>Film</v>
      </c>
      <c r="I1180">
        <v>3</v>
      </c>
      <c r="J1180" s="2" t="str">
        <f>_xlfn.XLOOKUP(SupplierQuality[[#This Row],[Defect Type ID]],Table5[ID],Table5[Defect Type],"Not found",0)</f>
        <v>Impact</v>
      </c>
      <c r="K1180">
        <v>1</v>
      </c>
      <c r="L1180" s="2" t="str">
        <f>_xlfn.XLOOKUP(SupplierQuality[[#This Row],[DefectID]],Table2[ID],Table2[Defect],"Not found",0)</f>
        <v>Bad Bearings</v>
      </c>
      <c r="M1180" s="3">
        <v>103952</v>
      </c>
      <c r="N1180" s="3">
        <v>474</v>
      </c>
      <c r="O1180" s="6">
        <f>SupplierQuality[[#This Row],[Total Downtime Minutes]]/60</f>
        <v>7.9</v>
      </c>
      <c r="P1180" s="4">
        <v>329</v>
      </c>
      <c r="Q1180" s="4">
        <f>SupplierQuality[[#This Row],[Total Defect Qty]]*SupplierQuality[[#This Row],[Unit Price]]</f>
        <v>34200208</v>
      </c>
    </row>
    <row r="1181" spans="1:17" x14ac:dyDescent="0.25">
      <c r="A1181" s="1">
        <v>43280</v>
      </c>
      <c r="B1181" s="5" t="str">
        <f>TEXT(SupplierQuality[[#This Row],[Date]],"mmm")</f>
        <v>Jun</v>
      </c>
      <c r="C1181" s="5" t="str">
        <f>TEXT(SupplierQuality[[#This Row],[Date]],"yyyy")</f>
        <v>2018</v>
      </c>
      <c r="D1181" s="2" t="s">
        <v>123</v>
      </c>
      <c r="E1181" s="2" t="s">
        <v>30</v>
      </c>
      <c r="F1181" s="2" t="s">
        <v>17</v>
      </c>
      <c r="G1181">
        <v>121</v>
      </c>
      <c r="H1181" s="2" t="str">
        <f>VLOOKUP(SupplierQuality[[#This Row],[MaterialID]],Table4[#All],2,0)</f>
        <v>Composites</v>
      </c>
      <c r="I1181">
        <v>2</v>
      </c>
      <c r="J1181" s="2" t="str">
        <f>_xlfn.XLOOKUP(SupplierQuality[[#This Row],[Defect Type ID]],Table5[ID],Table5[Defect Type],"Not found",0)</f>
        <v>Rejected</v>
      </c>
      <c r="K1181">
        <v>24</v>
      </c>
      <c r="L1181" s="2" t="str">
        <f>_xlfn.XLOOKUP(SupplierQuality[[#This Row],[DefectID]],Table2[ID],Table2[Defect],"Not found",0)</f>
        <v>Not Cleaned</v>
      </c>
      <c r="M1181" s="3">
        <v>89443</v>
      </c>
      <c r="N1181" s="3">
        <v>3212</v>
      </c>
      <c r="O1181" s="6">
        <f>SupplierQuality[[#This Row],[Total Downtime Minutes]]/60</f>
        <v>53.533333333333331</v>
      </c>
      <c r="P1181" s="4">
        <v>690</v>
      </c>
      <c r="Q1181" s="4">
        <f>SupplierQuality[[#This Row],[Total Defect Qty]]*SupplierQuality[[#This Row],[Unit Price]]</f>
        <v>61715670</v>
      </c>
    </row>
    <row r="1182" spans="1:17" x14ac:dyDescent="0.25">
      <c r="A1182" s="1">
        <v>43281</v>
      </c>
      <c r="B1182" s="5" t="str">
        <f>TEXT(SupplierQuality[[#This Row],[Date]],"mmm")</f>
        <v>Jun</v>
      </c>
      <c r="C1182" s="5" t="str">
        <f>TEXT(SupplierQuality[[#This Row],[Date]],"yyyy")</f>
        <v>2018</v>
      </c>
      <c r="D1182" s="2" t="s">
        <v>183</v>
      </c>
      <c r="E1182" s="2" t="s">
        <v>13</v>
      </c>
      <c r="F1182" s="2" t="s">
        <v>24</v>
      </c>
      <c r="G1182">
        <v>123</v>
      </c>
      <c r="H1182" s="2" t="str">
        <f>VLOOKUP(SupplierQuality[[#This Row],[MaterialID]],Table4[#All],2,0)</f>
        <v>Pump</v>
      </c>
      <c r="I1182">
        <v>2</v>
      </c>
      <c r="J1182" s="2" t="str">
        <f>_xlfn.XLOOKUP(SupplierQuality[[#This Row],[Defect Type ID]],Table5[ID],Table5[Defect Type],"Not found",0)</f>
        <v>Rejected</v>
      </c>
      <c r="K1182">
        <v>248</v>
      </c>
      <c r="L1182" s="2" t="str">
        <f>_xlfn.XLOOKUP(SupplierQuality[[#This Row],[DefectID]],Table2[ID],Table2[Defect],"Not found",0)</f>
        <v>Material Contamination</v>
      </c>
      <c r="M1182" s="3">
        <v>808303</v>
      </c>
      <c r="N1182" s="3">
        <v>1072</v>
      </c>
      <c r="O1182" s="6">
        <f>SupplierQuality[[#This Row],[Total Downtime Minutes]]/60</f>
        <v>17.866666666666667</v>
      </c>
      <c r="P1182" s="4">
        <v>472</v>
      </c>
      <c r="Q1182" s="4">
        <f>SupplierQuality[[#This Row],[Total Defect Qty]]*SupplierQuality[[#This Row],[Unit Price]]</f>
        <v>381519016</v>
      </c>
    </row>
    <row r="1183" spans="1:17" x14ac:dyDescent="0.25">
      <c r="A1183" s="1">
        <v>43281</v>
      </c>
      <c r="B1183" s="5" t="str">
        <f>TEXT(SupplierQuality[[#This Row],[Date]],"mmm")</f>
        <v>Jun</v>
      </c>
      <c r="C1183" s="5" t="str">
        <f>TEXT(SupplierQuality[[#This Row],[Date]],"yyyy")</f>
        <v>2018</v>
      </c>
      <c r="D1183" s="2" t="s">
        <v>95</v>
      </c>
      <c r="E1183" s="2" t="s">
        <v>119</v>
      </c>
      <c r="F1183" s="2" t="s">
        <v>17</v>
      </c>
      <c r="G1183">
        <v>128</v>
      </c>
      <c r="H1183" s="2" t="str">
        <f>VLOOKUP(SupplierQuality[[#This Row],[MaterialID]],Table4[#All],2,0)</f>
        <v>Tape</v>
      </c>
      <c r="I1183">
        <v>3</v>
      </c>
      <c r="J1183" s="2" t="str">
        <f>_xlfn.XLOOKUP(SupplierQuality[[#This Row],[Defect Type ID]],Table5[ID],Table5[Defect Type],"Not found",0)</f>
        <v>Impact</v>
      </c>
      <c r="K1183">
        <v>95</v>
      </c>
      <c r="L1183" s="2" t="str">
        <f>_xlfn.XLOOKUP(SupplierQuality[[#This Row],[DefectID]],Table2[ID],Table2[Defect],"Not found",0)</f>
        <v>Wrong Shape</v>
      </c>
      <c r="M1183" s="3">
        <v>794437</v>
      </c>
      <c r="N1183" s="3">
        <v>3664</v>
      </c>
      <c r="O1183" s="6">
        <f>SupplierQuality[[#This Row],[Total Downtime Minutes]]/60</f>
        <v>61.06666666666667</v>
      </c>
      <c r="P1183" s="4">
        <v>303</v>
      </c>
      <c r="Q1183" s="4">
        <f>SupplierQuality[[#This Row],[Total Defect Qty]]*SupplierQuality[[#This Row],[Unit Price]]</f>
        <v>240714411</v>
      </c>
    </row>
    <row r="1184" spans="1:17" x14ac:dyDescent="0.25">
      <c r="A1184" s="1">
        <v>43281</v>
      </c>
      <c r="B1184" s="5" t="str">
        <f>TEXT(SupplierQuality[[#This Row],[Date]],"mmm")</f>
        <v>Jun</v>
      </c>
      <c r="C1184" s="5" t="str">
        <f>TEXT(SupplierQuality[[#This Row],[Date]],"yyyy")</f>
        <v>2018</v>
      </c>
      <c r="D1184" s="2" t="s">
        <v>79</v>
      </c>
      <c r="E1184" s="2" t="s">
        <v>34</v>
      </c>
      <c r="F1184" s="2" t="s">
        <v>24</v>
      </c>
      <c r="G1184">
        <v>129</v>
      </c>
      <c r="H1184" s="2" t="str">
        <f>VLOOKUP(SupplierQuality[[#This Row],[MaterialID]],Table4[#All],2,0)</f>
        <v>Mechanicals</v>
      </c>
      <c r="I1184">
        <v>1</v>
      </c>
      <c r="J1184" s="2" t="str">
        <f>_xlfn.XLOOKUP(SupplierQuality[[#This Row],[Defect Type ID]],Table5[ID],Table5[Defect Type],"Not found",0)</f>
        <v>No Impact</v>
      </c>
      <c r="K1184">
        <v>40</v>
      </c>
      <c r="L1184" s="2" t="str">
        <f>_xlfn.XLOOKUP(SupplierQuality[[#This Row],[DefectID]],Table2[ID],Table2[Defect],"Not found",0)</f>
        <v>Wrong Spec Date</v>
      </c>
      <c r="M1184" s="3">
        <v>749896</v>
      </c>
      <c r="N1184" s="3">
        <v>2229</v>
      </c>
      <c r="O1184" s="6">
        <f>SupplierQuality[[#This Row],[Total Downtime Minutes]]/60</f>
        <v>37.15</v>
      </c>
      <c r="P1184" s="4">
        <v>289</v>
      </c>
      <c r="Q1184" s="4">
        <f>SupplierQuality[[#This Row],[Total Defect Qty]]*SupplierQuality[[#This Row],[Unit Price]]</f>
        <v>216719944</v>
      </c>
    </row>
    <row r="1185" spans="1:17" x14ac:dyDescent="0.25">
      <c r="A1185" s="1">
        <v>43281</v>
      </c>
      <c r="B1185" s="5" t="str">
        <f>TEXT(SupplierQuality[[#This Row],[Date]],"mmm")</f>
        <v>Jun</v>
      </c>
      <c r="C1185" s="5" t="str">
        <f>TEXT(SupplierQuality[[#This Row],[Date]],"yyyy")</f>
        <v>2018</v>
      </c>
      <c r="D1185" s="2" t="s">
        <v>242</v>
      </c>
      <c r="E1185" s="2" t="s">
        <v>21</v>
      </c>
      <c r="F1185" s="2" t="s">
        <v>42</v>
      </c>
      <c r="G1185">
        <v>120</v>
      </c>
      <c r="H1185" s="2" t="str">
        <f>VLOOKUP(SupplierQuality[[#This Row],[MaterialID]],Table4[#All],2,0)</f>
        <v>Film</v>
      </c>
      <c r="I1185">
        <v>2</v>
      </c>
      <c r="J1185" s="2" t="str">
        <f>_xlfn.XLOOKUP(SupplierQuality[[#This Row],[Defect Type ID]],Table5[ID],Table5[Defect Type],"Not found",0)</f>
        <v>Rejected</v>
      </c>
      <c r="K1185">
        <v>125</v>
      </c>
      <c r="L1185" s="2" t="str">
        <f>_xlfn.XLOOKUP(SupplierQuality[[#This Row],[DefectID]],Table2[ID],Table2[Defect],"Not found",0)</f>
        <v>Dimensions Wrong</v>
      </c>
      <c r="M1185" s="3">
        <v>428047</v>
      </c>
      <c r="N1185" s="3">
        <v>3144</v>
      </c>
      <c r="O1185" s="6">
        <f>SupplierQuality[[#This Row],[Total Downtime Minutes]]/60</f>
        <v>52.4</v>
      </c>
      <c r="P1185" s="4">
        <v>537</v>
      </c>
      <c r="Q1185" s="4">
        <f>SupplierQuality[[#This Row],[Total Defect Qty]]*SupplierQuality[[#This Row],[Unit Price]]</f>
        <v>229861239</v>
      </c>
    </row>
    <row r="1186" spans="1:17" x14ac:dyDescent="0.25">
      <c r="A1186" s="1">
        <v>43281</v>
      </c>
      <c r="B1186" s="5" t="str">
        <f>TEXT(SupplierQuality[[#This Row],[Date]],"mmm")</f>
        <v>Jun</v>
      </c>
      <c r="C1186" s="5" t="str">
        <f>TEXT(SupplierQuality[[#This Row],[Date]],"yyyy")</f>
        <v>2018</v>
      </c>
      <c r="D1186" s="2" t="s">
        <v>232</v>
      </c>
      <c r="E1186" s="2" t="s">
        <v>67</v>
      </c>
      <c r="F1186" s="2" t="s">
        <v>17</v>
      </c>
      <c r="G1186">
        <v>129</v>
      </c>
      <c r="H1186" s="2" t="str">
        <f>VLOOKUP(SupplierQuality[[#This Row],[MaterialID]],Table4[#All],2,0)</f>
        <v>Mechanicals</v>
      </c>
      <c r="I1186">
        <v>2</v>
      </c>
      <c r="J1186" s="2" t="str">
        <f>_xlfn.XLOOKUP(SupplierQuality[[#This Row],[Defect Type ID]],Table5[ID],Table5[Defect Type],"Not found",0)</f>
        <v>Rejected</v>
      </c>
      <c r="K1186">
        <v>26</v>
      </c>
      <c r="L1186" s="2" t="str">
        <f>_xlfn.XLOOKUP(SupplierQuality[[#This Row],[DefectID]],Table2[ID],Table2[Defect],"Not found",0)</f>
        <v>Poor  Adhesion</v>
      </c>
      <c r="M1186" s="3">
        <v>332239</v>
      </c>
      <c r="N1186" s="3">
        <v>2872</v>
      </c>
      <c r="O1186" s="6">
        <f>SupplierQuality[[#This Row],[Total Downtime Minutes]]/60</f>
        <v>47.866666666666667</v>
      </c>
      <c r="P1186" s="4">
        <v>691</v>
      </c>
      <c r="Q1186" s="4">
        <f>SupplierQuality[[#This Row],[Total Defect Qty]]*SupplierQuality[[#This Row],[Unit Price]]</f>
        <v>229577149</v>
      </c>
    </row>
    <row r="1187" spans="1:17" x14ac:dyDescent="0.25">
      <c r="A1187" s="1">
        <v>43281</v>
      </c>
      <c r="B1187" s="5" t="str">
        <f>TEXT(SupplierQuality[[#This Row],[Date]],"mmm")</f>
        <v>Jun</v>
      </c>
      <c r="C1187" s="5" t="str">
        <f>TEXT(SupplierQuality[[#This Row],[Date]],"yyyy")</f>
        <v>2018</v>
      </c>
      <c r="D1187" s="2" t="s">
        <v>314</v>
      </c>
      <c r="E1187" s="2" t="s">
        <v>64</v>
      </c>
      <c r="F1187" s="2" t="s">
        <v>24</v>
      </c>
      <c r="G1187">
        <v>131</v>
      </c>
      <c r="H1187" s="2" t="str">
        <f>VLOOKUP(SupplierQuality[[#This Row],[MaterialID]],Table4[#All],2,0)</f>
        <v>Valves</v>
      </c>
      <c r="I1187">
        <v>1</v>
      </c>
      <c r="J1187" s="2" t="str">
        <f>_xlfn.XLOOKUP(SupplierQuality[[#This Row],[Defect Type ID]],Table5[ID],Table5[Defect Type],"Not found",0)</f>
        <v>No Impact</v>
      </c>
      <c r="K1187">
        <v>58</v>
      </c>
      <c r="L1187" s="2" t="str">
        <f>_xlfn.XLOOKUP(SupplierQuality[[#This Row],[DefectID]],Table2[ID],Table2[Defect],"Not found",0)</f>
        <v>Deformed Parts</v>
      </c>
      <c r="M1187" s="3">
        <v>156632</v>
      </c>
      <c r="N1187" s="3">
        <v>2933</v>
      </c>
      <c r="O1187" s="6">
        <f>SupplierQuality[[#This Row],[Total Downtime Minutes]]/60</f>
        <v>48.883333333333333</v>
      </c>
      <c r="P1187" s="4">
        <v>544</v>
      </c>
      <c r="Q1187" s="4">
        <f>SupplierQuality[[#This Row],[Total Defect Qty]]*SupplierQuality[[#This Row],[Unit Price]]</f>
        <v>85207808</v>
      </c>
    </row>
    <row r="1188" spans="1:17" x14ac:dyDescent="0.25">
      <c r="A1188" s="1">
        <v>43281</v>
      </c>
      <c r="B1188" s="5" t="str">
        <f>TEXT(SupplierQuality[[#This Row],[Date]],"mmm")</f>
        <v>Jun</v>
      </c>
      <c r="C1188" s="5" t="str">
        <f>TEXT(SupplierQuality[[#This Row],[Date]],"yyyy")</f>
        <v>2018</v>
      </c>
      <c r="D1188" s="2" t="s">
        <v>339</v>
      </c>
      <c r="E1188" s="2" t="s">
        <v>21</v>
      </c>
      <c r="F1188" s="2" t="s">
        <v>17</v>
      </c>
      <c r="G1188">
        <v>118</v>
      </c>
      <c r="H1188" s="2" t="str">
        <f>VLOOKUP(SupplierQuality[[#This Row],[MaterialID]],Table4[#All],2,0)</f>
        <v>Corrugate</v>
      </c>
      <c r="I1188">
        <v>1</v>
      </c>
      <c r="J1188" s="2" t="str">
        <f>_xlfn.XLOOKUP(SupplierQuality[[#This Row],[Defect Type ID]],Table5[ID],Table5[Defect Type],"Not found",0)</f>
        <v>No Impact</v>
      </c>
      <c r="K1188">
        <v>243</v>
      </c>
      <c r="L1188" s="2" t="str">
        <f>_xlfn.XLOOKUP(SupplierQuality[[#This Row],[DefectID]],Table2[ID],Table2[Defect],"Not found",0)</f>
        <v>Tops Bent</v>
      </c>
      <c r="M1188" s="3">
        <v>78867</v>
      </c>
      <c r="N1188" s="3">
        <v>4190</v>
      </c>
      <c r="O1188" s="6">
        <f>SupplierQuality[[#This Row],[Total Downtime Minutes]]/60</f>
        <v>69.833333333333329</v>
      </c>
      <c r="P1188" s="4">
        <v>531</v>
      </c>
      <c r="Q1188" s="4">
        <f>SupplierQuality[[#This Row],[Total Defect Qty]]*SupplierQuality[[#This Row],[Unit Price]]</f>
        <v>41878377</v>
      </c>
    </row>
    <row r="1189" spans="1:17" x14ac:dyDescent="0.25">
      <c r="A1189" s="1">
        <v>43282</v>
      </c>
      <c r="B1189" s="5" t="str">
        <f>TEXT(SupplierQuality[[#This Row],[Date]],"mmm")</f>
        <v>Jul</v>
      </c>
      <c r="C1189" s="5" t="str">
        <f>TEXT(SupplierQuality[[#This Row],[Date]],"yyyy")</f>
        <v>2018</v>
      </c>
      <c r="D1189" s="2" t="s">
        <v>238</v>
      </c>
      <c r="E1189" s="2" t="s">
        <v>38</v>
      </c>
      <c r="F1189" s="2" t="s">
        <v>42</v>
      </c>
      <c r="G1189">
        <v>125</v>
      </c>
      <c r="H1189" s="2" t="str">
        <f>VLOOKUP(SupplierQuality[[#This Row],[MaterialID]],Table4[#All],2,0)</f>
        <v>Hardware</v>
      </c>
      <c r="I1189">
        <v>2</v>
      </c>
      <c r="J1189" s="2" t="str">
        <f>_xlfn.XLOOKUP(SupplierQuality[[#This Row],[Defect Type ID]],Table5[ID],Table5[Defect Type],"Not found",0)</f>
        <v>Rejected</v>
      </c>
      <c r="K1189">
        <v>56</v>
      </c>
      <c r="L1189" s="2" t="str">
        <f>_xlfn.XLOOKUP(SupplierQuality[[#This Row],[DefectID]],Table2[ID],Table2[Defect],"Not found",0)</f>
        <v>Poor Pairing</v>
      </c>
      <c r="M1189" s="3">
        <v>980125</v>
      </c>
      <c r="N1189" s="3">
        <v>3851</v>
      </c>
      <c r="O1189" s="6">
        <f>SupplierQuality[[#This Row],[Total Downtime Minutes]]/60</f>
        <v>64.183333333333337</v>
      </c>
      <c r="P1189" s="4">
        <v>369</v>
      </c>
      <c r="Q1189" s="4">
        <f>SupplierQuality[[#This Row],[Total Defect Qty]]*SupplierQuality[[#This Row],[Unit Price]]</f>
        <v>361666125</v>
      </c>
    </row>
    <row r="1190" spans="1:17" x14ac:dyDescent="0.25">
      <c r="A1190" s="1">
        <v>43282</v>
      </c>
      <c r="B1190" s="5" t="str">
        <f>TEXT(SupplierQuality[[#This Row],[Date]],"mmm")</f>
        <v>Jul</v>
      </c>
      <c r="C1190" s="5" t="str">
        <f>TEXT(SupplierQuality[[#This Row],[Date]],"yyyy")</f>
        <v>2018</v>
      </c>
      <c r="D1190" s="2" t="s">
        <v>208</v>
      </c>
      <c r="E1190" s="2" t="s">
        <v>41</v>
      </c>
      <c r="F1190" s="2" t="s">
        <v>24</v>
      </c>
      <c r="G1190">
        <v>121</v>
      </c>
      <c r="H1190" s="2" t="str">
        <f>VLOOKUP(SupplierQuality[[#This Row],[MaterialID]],Table4[#All],2,0)</f>
        <v>Composites</v>
      </c>
      <c r="I1190">
        <v>1</v>
      </c>
      <c r="J1190" s="2" t="str">
        <f>_xlfn.XLOOKUP(SupplierQuality[[#This Row],[Defect Type ID]],Table5[ID],Table5[Defect Type],"Not found",0)</f>
        <v>No Impact</v>
      </c>
      <c r="K1190">
        <v>90</v>
      </c>
      <c r="L1190" s="2" t="str">
        <f>_xlfn.XLOOKUP(SupplierQuality[[#This Row],[DefectID]],Table2[ID],Table2[Defect],"Not found",0)</f>
        <v>Warping</v>
      </c>
      <c r="M1190" s="3">
        <v>711960</v>
      </c>
      <c r="N1190" s="3">
        <v>1956</v>
      </c>
      <c r="O1190" s="6">
        <f>SupplierQuality[[#This Row],[Total Downtime Minutes]]/60</f>
        <v>32.6</v>
      </c>
      <c r="P1190" s="4">
        <v>493</v>
      </c>
      <c r="Q1190" s="4">
        <f>SupplierQuality[[#This Row],[Total Defect Qty]]*SupplierQuality[[#This Row],[Unit Price]]</f>
        <v>350996280</v>
      </c>
    </row>
    <row r="1191" spans="1:17" x14ac:dyDescent="0.25">
      <c r="A1191" s="1">
        <v>43282</v>
      </c>
      <c r="B1191" s="5" t="str">
        <f>TEXT(SupplierQuality[[#This Row],[Date]],"mmm")</f>
        <v>Jul</v>
      </c>
      <c r="C1191" s="5" t="str">
        <f>TEXT(SupplierQuality[[#This Row],[Date]],"yyyy")</f>
        <v>2018</v>
      </c>
      <c r="D1191" s="2" t="s">
        <v>183</v>
      </c>
      <c r="E1191" s="2" t="s">
        <v>71</v>
      </c>
      <c r="F1191" s="2" t="s">
        <v>17</v>
      </c>
      <c r="G1191">
        <v>114</v>
      </c>
      <c r="H1191" s="2" t="str">
        <f>VLOOKUP(SupplierQuality[[#This Row],[MaterialID]],Table4[#All],2,0)</f>
        <v>Carton</v>
      </c>
      <c r="I1191">
        <v>1</v>
      </c>
      <c r="J1191" s="2" t="str">
        <f>_xlfn.XLOOKUP(SupplierQuality[[#This Row],[Defect Type ID]],Table5[ID],Table5[Defect Type],"Not found",0)</f>
        <v>No Impact</v>
      </c>
      <c r="K1191">
        <v>179</v>
      </c>
      <c r="L1191" s="2" t="str">
        <f>_xlfn.XLOOKUP(SupplierQuality[[#This Row],[DefectID]],Table2[ID],Table2[Defect],"Not found",0)</f>
        <v>Expired</v>
      </c>
      <c r="M1191" s="3">
        <v>447810</v>
      </c>
      <c r="N1191" s="3">
        <v>1577</v>
      </c>
      <c r="O1191" s="6">
        <f>SupplierQuality[[#This Row],[Total Downtime Minutes]]/60</f>
        <v>26.283333333333335</v>
      </c>
      <c r="P1191" s="4">
        <v>415</v>
      </c>
      <c r="Q1191" s="4">
        <f>SupplierQuality[[#This Row],[Total Defect Qty]]*SupplierQuality[[#This Row],[Unit Price]]</f>
        <v>185841150</v>
      </c>
    </row>
    <row r="1192" spans="1:17" x14ac:dyDescent="0.25">
      <c r="A1192" s="1">
        <v>43282</v>
      </c>
      <c r="B1192" s="5" t="str">
        <f>TEXT(SupplierQuality[[#This Row],[Date]],"mmm")</f>
        <v>Jul</v>
      </c>
      <c r="C1192" s="5" t="str">
        <f>TEXT(SupplierQuality[[#This Row],[Date]],"yyyy")</f>
        <v>2018</v>
      </c>
      <c r="D1192" s="2" t="s">
        <v>133</v>
      </c>
      <c r="E1192" s="2" t="s">
        <v>64</v>
      </c>
      <c r="F1192" s="2" t="s">
        <v>17</v>
      </c>
      <c r="G1192">
        <v>128</v>
      </c>
      <c r="H1192" s="2" t="str">
        <f>VLOOKUP(SupplierQuality[[#This Row],[MaterialID]],Table4[#All],2,0)</f>
        <v>Tape</v>
      </c>
      <c r="I1192">
        <v>3</v>
      </c>
      <c r="J1192" s="2" t="str">
        <f>_xlfn.XLOOKUP(SupplierQuality[[#This Row],[Defect Type ID]],Table5[ID],Table5[Defect Type],"Not found",0)</f>
        <v>Impact</v>
      </c>
      <c r="K1192">
        <v>231</v>
      </c>
      <c r="L1192" s="2" t="str">
        <f>_xlfn.XLOOKUP(SupplierQuality[[#This Row],[DefectID]],Table2[ID],Table2[Defect],"Not found",0)</f>
        <v>Wrong Bands</v>
      </c>
      <c r="M1192" s="3">
        <v>410441</v>
      </c>
      <c r="N1192" s="3">
        <v>1690</v>
      </c>
      <c r="O1192" s="6">
        <f>SupplierQuality[[#This Row],[Total Downtime Minutes]]/60</f>
        <v>28.166666666666668</v>
      </c>
      <c r="P1192" s="4">
        <v>360</v>
      </c>
      <c r="Q1192" s="4">
        <f>SupplierQuality[[#This Row],[Total Defect Qty]]*SupplierQuality[[#This Row],[Unit Price]]</f>
        <v>147758760</v>
      </c>
    </row>
    <row r="1193" spans="1:17" x14ac:dyDescent="0.25">
      <c r="A1193" s="1">
        <v>43282</v>
      </c>
      <c r="B1193" s="5" t="str">
        <f>TEXT(SupplierQuality[[#This Row],[Date]],"mmm")</f>
        <v>Jul</v>
      </c>
      <c r="C1193" s="5" t="str">
        <f>TEXT(SupplierQuality[[#This Row],[Date]],"yyyy")</f>
        <v>2018</v>
      </c>
      <c r="D1193" s="2" t="s">
        <v>151</v>
      </c>
      <c r="E1193" s="2" t="s">
        <v>107</v>
      </c>
      <c r="F1193" s="2" t="s">
        <v>17</v>
      </c>
      <c r="G1193">
        <v>125</v>
      </c>
      <c r="H1193" s="2" t="str">
        <f>VLOOKUP(SupplierQuality[[#This Row],[MaterialID]],Table4[#All],2,0)</f>
        <v>Hardware</v>
      </c>
      <c r="I1193">
        <v>2</v>
      </c>
      <c r="J1193" s="2" t="str">
        <f>_xlfn.XLOOKUP(SupplierQuality[[#This Row],[Defect Type ID]],Table5[ID],Table5[Defect Type],"Not found",0)</f>
        <v>Rejected</v>
      </c>
      <c r="K1193">
        <v>64</v>
      </c>
      <c r="L1193" s="2" t="str">
        <f>_xlfn.XLOOKUP(SupplierQuality[[#This Row],[DefectID]],Table2[ID],Table2[Defect],"Not found",0)</f>
        <v>Cut Box</v>
      </c>
      <c r="M1193" s="3">
        <v>188469</v>
      </c>
      <c r="N1193" s="3">
        <v>2373</v>
      </c>
      <c r="O1193" s="6">
        <f>SupplierQuality[[#This Row],[Total Downtime Minutes]]/60</f>
        <v>39.549999999999997</v>
      </c>
      <c r="P1193" s="4">
        <v>330</v>
      </c>
      <c r="Q1193" s="4">
        <f>SupplierQuality[[#This Row],[Total Defect Qty]]*SupplierQuality[[#This Row],[Unit Price]]</f>
        <v>62194770</v>
      </c>
    </row>
    <row r="1194" spans="1:17" x14ac:dyDescent="0.25">
      <c r="A1194" s="1">
        <v>43283</v>
      </c>
      <c r="B1194" s="5" t="str">
        <f>TEXT(SupplierQuality[[#This Row],[Date]],"mmm")</f>
        <v>Jul</v>
      </c>
      <c r="C1194" s="5" t="str">
        <f>TEXT(SupplierQuality[[#This Row],[Date]],"yyyy")</f>
        <v>2018</v>
      </c>
      <c r="D1194" s="2" t="s">
        <v>79</v>
      </c>
      <c r="E1194" s="2" t="s">
        <v>62</v>
      </c>
      <c r="F1194" s="2" t="s">
        <v>14</v>
      </c>
      <c r="G1194">
        <v>130</v>
      </c>
      <c r="H1194" s="2" t="str">
        <f>VLOOKUP(SupplierQuality[[#This Row],[MaterialID]],Table4[#All],2,0)</f>
        <v>Packaging</v>
      </c>
      <c r="I1194">
        <v>1</v>
      </c>
      <c r="J1194" s="2" t="str">
        <f>_xlfn.XLOOKUP(SupplierQuality[[#This Row],[Defect Type ID]],Table5[ID],Table5[Defect Type],"Not found",0)</f>
        <v>No Impact</v>
      </c>
      <c r="K1194">
        <v>169</v>
      </c>
      <c r="L1194" s="2" t="str">
        <f>_xlfn.XLOOKUP(SupplierQuality[[#This Row],[DefectID]],Table2[ID],Table2[Defect],"Not found",0)</f>
        <v>Poor Cut</v>
      </c>
      <c r="M1194" s="3">
        <v>980183</v>
      </c>
      <c r="N1194" s="3">
        <v>457</v>
      </c>
      <c r="O1194" s="6">
        <f>SupplierQuality[[#This Row],[Total Downtime Minutes]]/60</f>
        <v>7.6166666666666663</v>
      </c>
      <c r="P1194" s="4">
        <v>375</v>
      </c>
      <c r="Q1194" s="4">
        <f>SupplierQuality[[#This Row],[Total Defect Qty]]*SupplierQuality[[#This Row],[Unit Price]]</f>
        <v>367568625</v>
      </c>
    </row>
    <row r="1195" spans="1:17" x14ac:dyDescent="0.25">
      <c r="A1195" s="1">
        <v>43283</v>
      </c>
      <c r="B1195" s="5" t="str">
        <f>TEXT(SupplierQuality[[#This Row],[Date]],"mmm")</f>
        <v>Jul</v>
      </c>
      <c r="C1195" s="5" t="str">
        <f>TEXT(SupplierQuality[[#This Row],[Date]],"yyyy")</f>
        <v>2018</v>
      </c>
      <c r="D1195" s="2" t="s">
        <v>164</v>
      </c>
      <c r="E1195" s="2" t="s">
        <v>38</v>
      </c>
      <c r="F1195" s="2" t="s">
        <v>14</v>
      </c>
      <c r="G1195">
        <v>130</v>
      </c>
      <c r="H1195" s="2" t="str">
        <f>VLOOKUP(SupplierQuality[[#This Row],[MaterialID]],Table4[#All],2,0)</f>
        <v>Packaging</v>
      </c>
      <c r="I1195">
        <v>2</v>
      </c>
      <c r="J1195" s="2" t="str">
        <f>_xlfn.XLOOKUP(SupplierQuality[[#This Row],[Defect Type ID]],Table5[ID],Table5[Defect Type],"Not found",0)</f>
        <v>Rejected</v>
      </c>
      <c r="K1195">
        <v>29</v>
      </c>
      <c r="L1195" s="2" t="str">
        <f>_xlfn.XLOOKUP(SupplierQuality[[#This Row],[DefectID]],Table2[ID],Table2[Defect],"Not found",0)</f>
        <v>Out of Spec</v>
      </c>
      <c r="M1195" s="3">
        <v>962467</v>
      </c>
      <c r="N1195" s="3">
        <v>4766</v>
      </c>
      <c r="O1195" s="6">
        <f>SupplierQuality[[#This Row],[Total Downtime Minutes]]/60</f>
        <v>79.433333333333337</v>
      </c>
      <c r="P1195" s="4">
        <v>633</v>
      </c>
      <c r="Q1195" s="4">
        <f>SupplierQuality[[#This Row],[Total Defect Qty]]*SupplierQuality[[#This Row],[Unit Price]]</f>
        <v>609241611</v>
      </c>
    </row>
    <row r="1196" spans="1:17" x14ac:dyDescent="0.25">
      <c r="A1196" s="1">
        <v>43283</v>
      </c>
      <c r="B1196" s="5" t="str">
        <f>TEXT(SupplierQuality[[#This Row],[Date]],"mmm")</f>
        <v>Jul</v>
      </c>
      <c r="C1196" s="5" t="str">
        <f>TEXT(SupplierQuality[[#This Row],[Date]],"yyyy")</f>
        <v>2018</v>
      </c>
      <c r="D1196" s="2" t="s">
        <v>268</v>
      </c>
      <c r="E1196" s="2" t="s">
        <v>11</v>
      </c>
      <c r="F1196" s="2" t="s">
        <v>42</v>
      </c>
      <c r="G1196">
        <v>129</v>
      </c>
      <c r="H1196" s="2" t="str">
        <f>VLOOKUP(SupplierQuality[[#This Row],[MaterialID]],Table4[#All],2,0)</f>
        <v>Mechanicals</v>
      </c>
      <c r="I1196">
        <v>3</v>
      </c>
      <c r="J1196" s="2" t="str">
        <f>_xlfn.XLOOKUP(SupplierQuality[[#This Row],[Defect Type ID]],Table5[ID],Table5[Defect Type],"Not found",0)</f>
        <v>Impact</v>
      </c>
      <c r="K1196">
        <v>250</v>
      </c>
      <c r="L1196" s="2" t="str">
        <f>_xlfn.XLOOKUP(SupplierQuality[[#This Row],[DefectID]],Table2[ID],Table2[Defect],"Not found",0)</f>
        <v>Tampered</v>
      </c>
      <c r="M1196" s="3">
        <v>874211</v>
      </c>
      <c r="N1196" s="3">
        <v>3810</v>
      </c>
      <c r="O1196" s="6">
        <f>SupplierQuality[[#This Row],[Total Downtime Minutes]]/60</f>
        <v>63.5</v>
      </c>
      <c r="P1196" s="4">
        <v>314</v>
      </c>
      <c r="Q1196" s="4">
        <f>SupplierQuality[[#This Row],[Total Defect Qty]]*SupplierQuality[[#This Row],[Unit Price]]</f>
        <v>274502254</v>
      </c>
    </row>
    <row r="1197" spans="1:17" x14ac:dyDescent="0.25">
      <c r="A1197" s="1">
        <v>43283</v>
      </c>
      <c r="B1197" s="5" t="str">
        <f>TEXT(SupplierQuality[[#This Row],[Date]],"mmm")</f>
        <v>Jul</v>
      </c>
      <c r="C1197" s="5" t="str">
        <f>TEXT(SupplierQuality[[#This Row],[Date]],"yyyy")</f>
        <v>2018</v>
      </c>
      <c r="D1197" s="2" t="s">
        <v>130</v>
      </c>
      <c r="E1197" s="2" t="s">
        <v>13</v>
      </c>
      <c r="F1197" s="2" t="s">
        <v>17</v>
      </c>
      <c r="G1197">
        <v>120</v>
      </c>
      <c r="H1197" s="2" t="str">
        <f>VLOOKUP(SupplierQuality[[#This Row],[MaterialID]],Table4[#All],2,0)</f>
        <v>Film</v>
      </c>
      <c r="I1197">
        <v>2</v>
      </c>
      <c r="J1197" s="2" t="str">
        <f>_xlfn.XLOOKUP(SupplierQuality[[#This Row],[Defect Type ID]],Table5[ID],Table5[Defect Type],"Not found",0)</f>
        <v>Rejected</v>
      </c>
      <c r="K1197">
        <v>145</v>
      </c>
      <c r="L1197" s="2" t="str">
        <f>_xlfn.XLOOKUP(SupplierQuality[[#This Row],[DefectID]],Table2[ID],Table2[Defect],"Not found",0)</f>
        <v>Tape Wrong</v>
      </c>
      <c r="M1197" s="3">
        <v>191977</v>
      </c>
      <c r="N1197" s="3">
        <v>712</v>
      </c>
      <c r="O1197" s="6">
        <f>SupplierQuality[[#This Row],[Total Downtime Minutes]]/60</f>
        <v>11.866666666666667</v>
      </c>
      <c r="P1197" s="4">
        <v>310</v>
      </c>
      <c r="Q1197" s="4">
        <f>SupplierQuality[[#This Row],[Total Defect Qty]]*SupplierQuality[[#This Row],[Unit Price]]</f>
        <v>59512870</v>
      </c>
    </row>
    <row r="1198" spans="1:17" x14ac:dyDescent="0.25">
      <c r="A1198" s="1">
        <v>43283</v>
      </c>
      <c r="B1198" s="5" t="str">
        <f>TEXT(SupplierQuality[[#This Row],[Date]],"mmm")</f>
        <v>Jul</v>
      </c>
      <c r="C1198" s="5" t="str">
        <f>TEXT(SupplierQuality[[#This Row],[Date]],"yyyy")</f>
        <v>2018</v>
      </c>
      <c r="D1198" s="2" t="s">
        <v>168</v>
      </c>
      <c r="E1198" s="2" t="s">
        <v>84</v>
      </c>
      <c r="F1198" s="2" t="s">
        <v>17</v>
      </c>
      <c r="G1198">
        <v>127</v>
      </c>
      <c r="H1198" s="2" t="str">
        <f>VLOOKUP(SupplierQuality[[#This Row],[MaterialID]],Table4[#All],2,0)</f>
        <v>Crates</v>
      </c>
      <c r="I1198">
        <v>3</v>
      </c>
      <c r="J1198" s="2" t="str">
        <f>_xlfn.XLOOKUP(SupplierQuality[[#This Row],[Defect Type ID]],Table5[ID],Table5[Defect Type],"Not found",0)</f>
        <v>Impact</v>
      </c>
      <c r="K1198">
        <v>40</v>
      </c>
      <c r="L1198" s="2" t="str">
        <f>_xlfn.XLOOKUP(SupplierQuality[[#This Row],[DefectID]],Table2[ID],Table2[Defect],"Not found",0)</f>
        <v>Wrong Spec Date</v>
      </c>
      <c r="M1198" s="3">
        <v>114426</v>
      </c>
      <c r="N1198" s="3">
        <v>3310</v>
      </c>
      <c r="O1198" s="6">
        <f>SupplierQuality[[#This Row],[Total Downtime Minutes]]/60</f>
        <v>55.166666666666664</v>
      </c>
      <c r="P1198" s="4">
        <v>624</v>
      </c>
      <c r="Q1198" s="4">
        <f>SupplierQuality[[#This Row],[Total Defect Qty]]*SupplierQuality[[#This Row],[Unit Price]]</f>
        <v>71401824</v>
      </c>
    </row>
    <row r="1199" spans="1:17" x14ac:dyDescent="0.25">
      <c r="A1199" s="1">
        <v>43284</v>
      </c>
      <c r="B1199" s="5" t="str">
        <f>TEXT(SupplierQuality[[#This Row],[Date]],"mmm")</f>
        <v>Jul</v>
      </c>
      <c r="C1199" s="5" t="str">
        <f>TEXT(SupplierQuality[[#This Row],[Date]],"yyyy")</f>
        <v>2018</v>
      </c>
      <c r="D1199" s="2" t="s">
        <v>26</v>
      </c>
      <c r="E1199" s="2" t="s">
        <v>74</v>
      </c>
      <c r="F1199" s="2" t="s">
        <v>17</v>
      </c>
      <c r="G1199">
        <v>127</v>
      </c>
      <c r="H1199" s="2" t="str">
        <f>VLOOKUP(SupplierQuality[[#This Row],[MaterialID]],Table4[#All],2,0)</f>
        <v>Crates</v>
      </c>
      <c r="I1199">
        <v>1</v>
      </c>
      <c r="J1199" s="2" t="str">
        <f>_xlfn.XLOOKUP(SupplierQuality[[#This Row],[Defect Type ID]],Table5[ID],Table5[Defect Type],"Not found",0)</f>
        <v>No Impact</v>
      </c>
      <c r="K1199">
        <v>132</v>
      </c>
      <c r="L1199" s="2" t="str">
        <f>_xlfn.XLOOKUP(SupplierQuality[[#This Row],[DefectID]],Table2[ID],Table2[Defect],"Not found",0)</f>
        <v>Wrong Labeling</v>
      </c>
      <c r="M1199" s="3">
        <v>938037</v>
      </c>
      <c r="N1199" s="3">
        <v>1240</v>
      </c>
      <c r="O1199" s="6">
        <f>SupplierQuality[[#This Row],[Total Downtime Minutes]]/60</f>
        <v>20.666666666666668</v>
      </c>
      <c r="P1199" s="4">
        <v>357</v>
      </c>
      <c r="Q1199" s="4">
        <f>SupplierQuality[[#This Row],[Total Defect Qty]]*SupplierQuality[[#This Row],[Unit Price]]</f>
        <v>334879209</v>
      </c>
    </row>
    <row r="1200" spans="1:17" x14ac:dyDescent="0.25">
      <c r="A1200" s="1">
        <v>43284</v>
      </c>
      <c r="B1200" s="5" t="str">
        <f>TEXT(SupplierQuality[[#This Row],[Date]],"mmm")</f>
        <v>Jul</v>
      </c>
      <c r="C1200" s="5" t="str">
        <f>TEXT(SupplierQuality[[#This Row],[Date]],"yyyy")</f>
        <v>2018</v>
      </c>
      <c r="D1200" s="2" t="s">
        <v>100</v>
      </c>
      <c r="E1200" s="2" t="s">
        <v>49</v>
      </c>
      <c r="F1200" s="2" t="s">
        <v>14</v>
      </c>
      <c r="G1200">
        <v>121</v>
      </c>
      <c r="H1200" s="2" t="str">
        <f>VLOOKUP(SupplierQuality[[#This Row],[MaterialID]],Table4[#All],2,0)</f>
        <v>Composites</v>
      </c>
      <c r="I1200">
        <v>1</v>
      </c>
      <c r="J1200" s="2" t="str">
        <f>_xlfn.XLOOKUP(SupplierQuality[[#This Row],[Defect Type ID]],Table5[ID],Table5[Defect Type],"Not found",0)</f>
        <v>No Impact</v>
      </c>
      <c r="K1200">
        <v>60</v>
      </c>
      <c r="L1200" s="2" t="str">
        <f>_xlfn.XLOOKUP(SupplierQuality[[#This Row],[DefectID]],Table2[ID],Table2[Defect],"Not found",0)</f>
        <v>Unsealed Cartons</v>
      </c>
      <c r="M1200" s="3">
        <v>785761</v>
      </c>
      <c r="N1200" s="3">
        <v>3826</v>
      </c>
      <c r="O1200" s="6">
        <f>SupplierQuality[[#This Row],[Total Downtime Minutes]]/60</f>
        <v>63.766666666666666</v>
      </c>
      <c r="P1200" s="4">
        <v>688</v>
      </c>
      <c r="Q1200" s="4">
        <f>SupplierQuality[[#This Row],[Total Defect Qty]]*SupplierQuality[[#This Row],[Unit Price]]</f>
        <v>540603568</v>
      </c>
    </row>
    <row r="1201" spans="1:17" x14ac:dyDescent="0.25">
      <c r="A1201" s="1">
        <v>43284</v>
      </c>
      <c r="B1201" s="5" t="str">
        <f>TEXT(SupplierQuality[[#This Row],[Date]],"mmm")</f>
        <v>Jul</v>
      </c>
      <c r="C1201" s="5" t="str">
        <f>TEXT(SupplierQuality[[#This Row],[Date]],"yyyy")</f>
        <v>2018</v>
      </c>
      <c r="D1201" s="2" t="s">
        <v>93</v>
      </c>
      <c r="E1201" s="2" t="s">
        <v>64</v>
      </c>
      <c r="F1201" s="2" t="s">
        <v>17</v>
      </c>
      <c r="G1201">
        <v>113</v>
      </c>
      <c r="H1201" s="2" t="str">
        <f>VLOOKUP(SupplierQuality[[#This Row],[MaterialID]],Table4[#All],2,0)</f>
        <v>Raw Materials</v>
      </c>
      <c r="I1201">
        <v>1</v>
      </c>
      <c r="J1201" s="2" t="str">
        <f>_xlfn.XLOOKUP(SupplierQuality[[#This Row],[Defect Type ID]],Table5[ID],Table5[Defect Type],"Not found",0)</f>
        <v>No Impact</v>
      </c>
      <c r="K1201">
        <v>60</v>
      </c>
      <c r="L1201" s="2" t="str">
        <f>_xlfn.XLOOKUP(SupplierQuality[[#This Row],[DefectID]],Table2[ID],Table2[Defect],"Not found",0)</f>
        <v>Unsealed Cartons</v>
      </c>
      <c r="M1201" s="3">
        <v>754038</v>
      </c>
      <c r="N1201" s="3">
        <v>4631</v>
      </c>
      <c r="O1201" s="6">
        <f>SupplierQuality[[#This Row],[Total Downtime Minutes]]/60</f>
        <v>77.183333333333337</v>
      </c>
      <c r="P1201" s="4">
        <v>319</v>
      </c>
      <c r="Q1201" s="4">
        <f>SupplierQuality[[#This Row],[Total Defect Qty]]*SupplierQuality[[#This Row],[Unit Price]]</f>
        <v>240538122</v>
      </c>
    </row>
    <row r="1202" spans="1:17" x14ac:dyDescent="0.25">
      <c r="A1202" s="1">
        <v>43284</v>
      </c>
      <c r="B1202" s="5" t="str">
        <f>TEXT(SupplierQuality[[#This Row],[Date]],"mmm")</f>
        <v>Jul</v>
      </c>
      <c r="C1202" s="5" t="str">
        <f>TEXT(SupplierQuality[[#This Row],[Date]],"yyyy")</f>
        <v>2018</v>
      </c>
      <c r="D1202" s="2" t="s">
        <v>216</v>
      </c>
      <c r="E1202" s="2" t="s">
        <v>71</v>
      </c>
      <c r="F1202" s="2" t="s">
        <v>24</v>
      </c>
      <c r="G1202">
        <v>126</v>
      </c>
      <c r="H1202" s="2" t="str">
        <f>VLOOKUP(SupplierQuality[[#This Row],[MaterialID]],Table4[#All],2,0)</f>
        <v>Motors</v>
      </c>
      <c r="I1202">
        <v>3</v>
      </c>
      <c r="J1202" s="2" t="str">
        <f>_xlfn.XLOOKUP(SupplierQuality[[#This Row],[Defect Type ID]],Table5[ID],Table5[Defect Type],"Not found",0)</f>
        <v>Impact</v>
      </c>
      <c r="K1202">
        <v>37</v>
      </c>
      <c r="L1202" s="2" t="str">
        <f>_xlfn.XLOOKUP(SupplierQuality[[#This Row],[DefectID]],Table2[ID],Table2[Defect],"Not found",0)</f>
        <v>Foreign Material</v>
      </c>
      <c r="M1202" s="3">
        <v>662463</v>
      </c>
      <c r="N1202" s="3">
        <v>2411</v>
      </c>
      <c r="O1202" s="6">
        <f>SupplierQuality[[#This Row],[Total Downtime Minutes]]/60</f>
        <v>40.18333333333333</v>
      </c>
      <c r="P1202" s="4">
        <v>594</v>
      </c>
      <c r="Q1202" s="4">
        <f>SupplierQuality[[#This Row],[Total Defect Qty]]*SupplierQuality[[#This Row],[Unit Price]]</f>
        <v>393503022</v>
      </c>
    </row>
    <row r="1203" spans="1:17" x14ac:dyDescent="0.25">
      <c r="A1203" s="1">
        <v>43284</v>
      </c>
      <c r="B1203" s="5" t="str">
        <f>TEXT(SupplierQuality[[#This Row],[Date]],"mmm")</f>
        <v>Jul</v>
      </c>
      <c r="C1203" s="5" t="str">
        <f>TEXT(SupplierQuality[[#This Row],[Date]],"yyyy")</f>
        <v>2018</v>
      </c>
      <c r="D1203" s="2" t="s">
        <v>289</v>
      </c>
      <c r="E1203" s="2" t="s">
        <v>60</v>
      </c>
      <c r="F1203" s="2" t="s">
        <v>14</v>
      </c>
      <c r="G1203">
        <v>116</v>
      </c>
      <c r="H1203" s="2" t="str">
        <f>VLOOKUP(SupplierQuality[[#This Row],[MaterialID]],Table4[#All],2,0)</f>
        <v>Molds</v>
      </c>
      <c r="I1203">
        <v>2</v>
      </c>
      <c r="J1203" s="2" t="str">
        <f>_xlfn.XLOOKUP(SupplierQuality[[#This Row],[Defect Type ID]],Table5[ID],Table5[Defect Type],"Not found",0)</f>
        <v>Rejected</v>
      </c>
      <c r="K1203">
        <v>131</v>
      </c>
      <c r="L1203" s="2" t="str">
        <f>_xlfn.XLOOKUP(SupplierQuality[[#This Row],[DefectID]],Table2[ID],Table2[Defect],"Not found",0)</f>
        <v>Out of Specification</v>
      </c>
      <c r="M1203" s="3">
        <v>67714</v>
      </c>
      <c r="N1203" s="3">
        <v>2457</v>
      </c>
      <c r="O1203" s="6">
        <f>SupplierQuality[[#This Row],[Total Downtime Minutes]]/60</f>
        <v>40.950000000000003</v>
      </c>
      <c r="P1203" s="4">
        <v>411</v>
      </c>
      <c r="Q1203" s="4">
        <f>SupplierQuality[[#This Row],[Total Defect Qty]]*SupplierQuality[[#This Row],[Unit Price]]</f>
        <v>27830454</v>
      </c>
    </row>
    <row r="1204" spans="1:17" x14ac:dyDescent="0.25">
      <c r="A1204" s="1">
        <v>43285</v>
      </c>
      <c r="B1204" s="5" t="str">
        <f>TEXT(SupplierQuality[[#This Row],[Date]],"mmm")</f>
        <v>Jul</v>
      </c>
      <c r="C1204" s="5" t="str">
        <f>TEXT(SupplierQuality[[#This Row],[Date]],"yyyy")</f>
        <v>2018</v>
      </c>
      <c r="D1204" s="2" t="s">
        <v>288</v>
      </c>
      <c r="E1204" s="2" t="s">
        <v>67</v>
      </c>
      <c r="F1204" s="2" t="s">
        <v>17</v>
      </c>
      <c r="G1204">
        <v>117</v>
      </c>
      <c r="H1204" s="2" t="str">
        <f>VLOOKUP(SupplierQuality[[#This Row],[MaterialID]],Table4[#All],2,0)</f>
        <v>Labels</v>
      </c>
      <c r="I1204">
        <v>3</v>
      </c>
      <c r="J1204" s="2" t="str">
        <f>_xlfn.XLOOKUP(SupplierQuality[[#This Row],[Defect Type ID]],Table5[ID],Table5[Defect Type],"Not found",0)</f>
        <v>Impact</v>
      </c>
      <c r="K1204">
        <v>238</v>
      </c>
      <c r="L1204" s="2" t="str">
        <f>_xlfn.XLOOKUP(SupplierQuality[[#This Row],[DefectID]],Table2[ID],Table2[Defect],"Not found",0)</f>
        <v>No Docs</v>
      </c>
      <c r="M1204" s="3">
        <v>809691</v>
      </c>
      <c r="N1204" s="3">
        <v>3563</v>
      </c>
      <c r="O1204" s="6">
        <f>SupplierQuality[[#This Row],[Total Downtime Minutes]]/60</f>
        <v>59.383333333333333</v>
      </c>
      <c r="P1204" s="4">
        <v>591</v>
      </c>
      <c r="Q1204" s="4">
        <f>SupplierQuality[[#This Row],[Total Defect Qty]]*SupplierQuality[[#This Row],[Unit Price]]</f>
        <v>478527381</v>
      </c>
    </row>
    <row r="1205" spans="1:17" x14ac:dyDescent="0.25">
      <c r="A1205" s="1">
        <v>43285</v>
      </c>
      <c r="B1205" s="5" t="str">
        <f>TEXT(SupplierQuality[[#This Row],[Date]],"mmm")</f>
        <v>Jul</v>
      </c>
      <c r="C1205" s="5" t="str">
        <f>TEXT(SupplierQuality[[#This Row],[Date]],"yyyy")</f>
        <v>2018</v>
      </c>
      <c r="D1205" s="2" t="s">
        <v>79</v>
      </c>
      <c r="E1205" s="2" t="s">
        <v>64</v>
      </c>
      <c r="F1205" s="2" t="s">
        <v>17</v>
      </c>
      <c r="G1205">
        <v>120</v>
      </c>
      <c r="H1205" s="2" t="str">
        <f>VLOOKUP(SupplierQuality[[#This Row],[MaterialID]],Table4[#All],2,0)</f>
        <v>Film</v>
      </c>
      <c r="I1205">
        <v>1</v>
      </c>
      <c r="J1205" s="2" t="str">
        <f>_xlfn.XLOOKUP(SupplierQuality[[#This Row],[Defect Type ID]],Table5[ID],Table5[Defect Type],"Not found",0)</f>
        <v>No Impact</v>
      </c>
      <c r="K1205">
        <v>85</v>
      </c>
      <c r="L1205" s="2" t="str">
        <f>_xlfn.XLOOKUP(SupplierQuality[[#This Row],[DefectID]],Table2[ID],Table2[Defect],"Not found",0)</f>
        <v>Bad Print</v>
      </c>
      <c r="M1205" s="3">
        <v>525545</v>
      </c>
      <c r="N1205" s="3">
        <v>4784</v>
      </c>
      <c r="O1205" s="6">
        <f>SupplierQuality[[#This Row],[Total Downtime Minutes]]/60</f>
        <v>79.733333333333334</v>
      </c>
      <c r="P1205" s="4">
        <v>384</v>
      </c>
      <c r="Q1205" s="4">
        <f>SupplierQuality[[#This Row],[Total Defect Qty]]*SupplierQuality[[#This Row],[Unit Price]]</f>
        <v>201809280</v>
      </c>
    </row>
    <row r="1206" spans="1:17" x14ac:dyDescent="0.25">
      <c r="A1206" s="1">
        <v>43285</v>
      </c>
      <c r="B1206" s="5" t="str">
        <f>TEXT(SupplierQuality[[#This Row],[Date]],"mmm")</f>
        <v>Jul</v>
      </c>
      <c r="C1206" s="5" t="str">
        <f>TEXT(SupplierQuality[[#This Row],[Date]],"yyyy")</f>
        <v>2018</v>
      </c>
      <c r="D1206" s="2" t="s">
        <v>130</v>
      </c>
      <c r="E1206" s="2" t="s">
        <v>60</v>
      </c>
      <c r="F1206" s="2" t="s">
        <v>17</v>
      </c>
      <c r="G1206">
        <v>123</v>
      </c>
      <c r="H1206" s="2" t="str">
        <f>VLOOKUP(SupplierQuality[[#This Row],[MaterialID]],Table4[#All],2,0)</f>
        <v>Pump</v>
      </c>
      <c r="I1206">
        <v>3</v>
      </c>
      <c r="J1206" s="2" t="str">
        <f>_xlfn.XLOOKUP(SupplierQuality[[#This Row],[Defect Type ID]],Table5[ID],Table5[Defect Type],"Not found",0)</f>
        <v>Impact</v>
      </c>
      <c r="K1206">
        <v>80</v>
      </c>
      <c r="L1206" s="2" t="str">
        <f>_xlfn.XLOOKUP(SupplierQuality[[#This Row],[DefectID]],Table2[ID],Table2[Defect],"Not found",0)</f>
        <v>Bad Labels</v>
      </c>
      <c r="M1206" s="3">
        <v>10950</v>
      </c>
      <c r="N1206" s="3">
        <v>1995</v>
      </c>
      <c r="O1206" s="6">
        <f>SupplierQuality[[#This Row],[Total Downtime Minutes]]/60</f>
        <v>33.25</v>
      </c>
      <c r="P1206" s="4">
        <v>622</v>
      </c>
      <c r="Q1206" s="4">
        <f>SupplierQuality[[#This Row],[Total Defect Qty]]*SupplierQuality[[#This Row],[Unit Price]]</f>
        <v>6810900</v>
      </c>
    </row>
    <row r="1207" spans="1:17" x14ac:dyDescent="0.25">
      <c r="A1207" s="1">
        <v>43287</v>
      </c>
      <c r="B1207" s="5" t="str">
        <f>TEXT(SupplierQuality[[#This Row],[Date]],"mmm")</f>
        <v>Jul</v>
      </c>
      <c r="C1207" s="5" t="str">
        <f>TEXT(SupplierQuality[[#This Row],[Date]],"yyyy")</f>
        <v>2018</v>
      </c>
      <c r="D1207" s="2" t="s">
        <v>311</v>
      </c>
      <c r="E1207" s="2" t="s">
        <v>104</v>
      </c>
      <c r="F1207" s="2" t="s">
        <v>24</v>
      </c>
      <c r="G1207">
        <v>113</v>
      </c>
      <c r="H1207" s="2" t="str">
        <f>VLOOKUP(SupplierQuality[[#This Row],[MaterialID]],Table4[#All],2,0)</f>
        <v>Raw Materials</v>
      </c>
      <c r="I1207">
        <v>3</v>
      </c>
      <c r="J1207" s="2" t="str">
        <f>_xlfn.XLOOKUP(SupplierQuality[[#This Row],[Defect Type ID]],Table5[ID],Table5[Defect Type],"Not found",0)</f>
        <v>Impact</v>
      </c>
      <c r="K1207">
        <v>224</v>
      </c>
      <c r="L1207" s="2" t="str">
        <f>_xlfn.XLOOKUP(SupplierQuality[[#This Row],[DefectID]],Table2[ID],Table2[Defect],"Not found",0)</f>
        <v>Excessive Glue</v>
      </c>
      <c r="M1207" s="3">
        <v>858702</v>
      </c>
      <c r="N1207" s="3">
        <v>2550</v>
      </c>
      <c r="O1207" s="6">
        <f>SupplierQuality[[#This Row],[Total Downtime Minutes]]/60</f>
        <v>42.5</v>
      </c>
      <c r="P1207" s="4">
        <v>386</v>
      </c>
      <c r="Q1207" s="4">
        <f>SupplierQuality[[#This Row],[Total Defect Qty]]*SupplierQuality[[#This Row],[Unit Price]]</f>
        <v>331458972</v>
      </c>
    </row>
    <row r="1208" spans="1:17" x14ac:dyDescent="0.25">
      <c r="A1208" s="1">
        <v>43287</v>
      </c>
      <c r="B1208" s="5" t="str">
        <f>TEXT(SupplierQuality[[#This Row],[Date]],"mmm")</f>
        <v>Jul</v>
      </c>
      <c r="C1208" s="5" t="str">
        <f>TEXT(SupplierQuality[[#This Row],[Date]],"yyyy")</f>
        <v>2018</v>
      </c>
      <c r="D1208" s="2" t="s">
        <v>90</v>
      </c>
      <c r="E1208" s="2" t="s">
        <v>11</v>
      </c>
      <c r="F1208" s="2" t="s">
        <v>17</v>
      </c>
      <c r="G1208">
        <v>118</v>
      </c>
      <c r="H1208" s="2" t="str">
        <f>VLOOKUP(SupplierQuality[[#This Row],[MaterialID]],Table4[#All],2,0)</f>
        <v>Corrugate</v>
      </c>
      <c r="I1208">
        <v>1</v>
      </c>
      <c r="J1208" s="2" t="str">
        <f>_xlfn.XLOOKUP(SupplierQuality[[#This Row],[Defect Type ID]],Table5[ID],Table5[Defect Type],"Not found",0)</f>
        <v>No Impact</v>
      </c>
      <c r="K1208">
        <v>57</v>
      </c>
      <c r="L1208" s="2" t="str">
        <f>_xlfn.XLOOKUP(SupplierQuality[[#This Row],[DefectID]],Table2[ID],Table2[Defect],"Not found",0)</f>
        <v>Incorrect Labeling</v>
      </c>
      <c r="M1208" s="3">
        <v>809916</v>
      </c>
      <c r="N1208" s="3">
        <v>1009</v>
      </c>
      <c r="O1208" s="6">
        <f>SupplierQuality[[#This Row],[Total Downtime Minutes]]/60</f>
        <v>16.816666666666666</v>
      </c>
      <c r="P1208" s="4">
        <v>486</v>
      </c>
      <c r="Q1208" s="4">
        <f>SupplierQuality[[#This Row],[Total Defect Qty]]*SupplierQuality[[#This Row],[Unit Price]]</f>
        <v>393619176</v>
      </c>
    </row>
    <row r="1209" spans="1:17" x14ac:dyDescent="0.25">
      <c r="A1209" s="1">
        <v>43287</v>
      </c>
      <c r="B1209" s="5" t="str">
        <f>TEXT(SupplierQuality[[#This Row],[Date]],"mmm")</f>
        <v>Jul</v>
      </c>
      <c r="C1209" s="5" t="str">
        <f>TEXT(SupplierQuality[[#This Row],[Date]],"yyyy")</f>
        <v>2018</v>
      </c>
      <c r="D1209" s="2" t="s">
        <v>292</v>
      </c>
      <c r="E1209" s="2" t="s">
        <v>49</v>
      </c>
      <c r="F1209" s="2" t="s">
        <v>24</v>
      </c>
      <c r="G1209">
        <v>121</v>
      </c>
      <c r="H1209" s="2" t="str">
        <f>VLOOKUP(SupplierQuality[[#This Row],[MaterialID]],Table4[#All],2,0)</f>
        <v>Composites</v>
      </c>
      <c r="I1209">
        <v>2</v>
      </c>
      <c r="J1209" s="2" t="str">
        <f>_xlfn.XLOOKUP(SupplierQuality[[#This Row],[Defect Type ID]],Table5[ID],Table5[Defect Type],"Not found",0)</f>
        <v>Rejected</v>
      </c>
      <c r="K1209">
        <v>190</v>
      </c>
      <c r="L1209" s="2" t="str">
        <f>_xlfn.XLOOKUP(SupplierQuality[[#This Row],[DefectID]],Table2[ID],Table2[Defect],"Not found",0)</f>
        <v>Bad Distribution</v>
      </c>
      <c r="M1209" s="3">
        <v>443098</v>
      </c>
      <c r="N1209" s="3">
        <v>3149</v>
      </c>
      <c r="O1209" s="6">
        <f>SupplierQuality[[#This Row],[Total Downtime Minutes]]/60</f>
        <v>52.483333333333334</v>
      </c>
      <c r="P1209" s="4">
        <v>397</v>
      </c>
      <c r="Q1209" s="4">
        <f>SupplierQuality[[#This Row],[Total Defect Qty]]*SupplierQuality[[#This Row],[Unit Price]]</f>
        <v>175909906</v>
      </c>
    </row>
    <row r="1210" spans="1:17" x14ac:dyDescent="0.25">
      <c r="A1210" s="1">
        <v>43287</v>
      </c>
      <c r="B1210" s="5" t="str">
        <f>TEXT(SupplierQuality[[#This Row],[Date]],"mmm")</f>
        <v>Jul</v>
      </c>
      <c r="C1210" s="5" t="str">
        <f>TEXT(SupplierQuality[[#This Row],[Date]],"yyyy")</f>
        <v>2018</v>
      </c>
      <c r="D1210" s="2" t="s">
        <v>100</v>
      </c>
      <c r="E1210" s="2" t="s">
        <v>49</v>
      </c>
      <c r="F1210" s="2" t="s">
        <v>17</v>
      </c>
      <c r="G1210">
        <v>124</v>
      </c>
      <c r="H1210" s="2" t="str">
        <f>VLOOKUP(SupplierQuality[[#This Row],[MaterialID]],Table4[#All],2,0)</f>
        <v>Drives</v>
      </c>
      <c r="I1210">
        <v>3</v>
      </c>
      <c r="J1210" s="2" t="str">
        <f>_xlfn.XLOOKUP(SupplierQuality[[#This Row],[Defect Type ID]],Table5[ID],Table5[Defect Type],"Not found",0)</f>
        <v>Impact</v>
      </c>
      <c r="K1210">
        <v>117</v>
      </c>
      <c r="L1210" s="2" t="str">
        <f>_xlfn.XLOOKUP(SupplierQuality[[#This Row],[DefectID]],Table2[ID],Table2[Defect],"Not found",0)</f>
        <v>Opened containers</v>
      </c>
      <c r="M1210" s="3">
        <v>123983</v>
      </c>
      <c r="N1210" s="3">
        <v>3988</v>
      </c>
      <c r="O1210" s="6">
        <f>SupplierQuality[[#This Row],[Total Downtime Minutes]]/60</f>
        <v>66.466666666666669</v>
      </c>
      <c r="P1210" s="4">
        <v>419</v>
      </c>
      <c r="Q1210" s="4">
        <f>SupplierQuality[[#This Row],[Total Defect Qty]]*SupplierQuality[[#This Row],[Unit Price]]</f>
        <v>51948877</v>
      </c>
    </row>
    <row r="1211" spans="1:17" x14ac:dyDescent="0.25">
      <c r="A1211" s="1">
        <v>43288</v>
      </c>
      <c r="B1211" s="5" t="str">
        <f>TEXT(SupplierQuality[[#This Row],[Date]],"mmm")</f>
        <v>Jul</v>
      </c>
      <c r="C1211" s="5" t="str">
        <f>TEXT(SupplierQuality[[#This Row],[Date]],"yyyy")</f>
        <v>2018</v>
      </c>
      <c r="D1211" s="2" t="s">
        <v>305</v>
      </c>
      <c r="E1211" s="2" t="s">
        <v>38</v>
      </c>
      <c r="F1211" s="2" t="s">
        <v>17</v>
      </c>
      <c r="G1211">
        <v>112</v>
      </c>
      <c r="H1211" s="2" t="str">
        <f>VLOOKUP(SupplierQuality[[#This Row],[MaterialID]],Table4[#All],2,0)</f>
        <v>Glass</v>
      </c>
      <c r="I1211">
        <v>2</v>
      </c>
      <c r="J1211" s="2" t="str">
        <f>_xlfn.XLOOKUP(SupplierQuality[[#This Row],[Defect Type ID]],Table5[ID],Table5[Defect Type],"Not found",0)</f>
        <v>Rejected</v>
      </c>
      <c r="K1211">
        <v>15</v>
      </c>
      <c r="L1211" s="2" t="str">
        <f>_xlfn.XLOOKUP(SupplierQuality[[#This Row],[DefectID]],Table2[ID],Table2[Defect],"Not found",0)</f>
        <v>Tubs Stuck</v>
      </c>
      <c r="M1211" s="3">
        <v>971132</v>
      </c>
      <c r="N1211" s="3">
        <v>3357</v>
      </c>
      <c r="O1211" s="6">
        <f>SupplierQuality[[#This Row],[Total Downtime Minutes]]/60</f>
        <v>55.95</v>
      </c>
      <c r="P1211" s="4">
        <v>423</v>
      </c>
      <c r="Q1211" s="4">
        <f>SupplierQuality[[#This Row],[Total Defect Qty]]*SupplierQuality[[#This Row],[Unit Price]]</f>
        <v>410788836</v>
      </c>
    </row>
    <row r="1212" spans="1:17" x14ac:dyDescent="0.25">
      <c r="A1212" s="1">
        <v>43288</v>
      </c>
      <c r="B1212" s="5" t="str">
        <f>TEXT(SupplierQuality[[#This Row],[Date]],"mmm")</f>
        <v>Jul</v>
      </c>
      <c r="C1212" s="5" t="str">
        <f>TEXT(SupplierQuality[[#This Row],[Date]],"yyyy")</f>
        <v>2018</v>
      </c>
      <c r="D1212" s="2" t="s">
        <v>237</v>
      </c>
      <c r="E1212" s="2" t="s">
        <v>49</v>
      </c>
      <c r="F1212" s="2" t="s">
        <v>17</v>
      </c>
      <c r="G1212">
        <v>116</v>
      </c>
      <c r="H1212" s="2" t="str">
        <f>VLOOKUP(SupplierQuality[[#This Row],[MaterialID]],Table4[#All],2,0)</f>
        <v>Molds</v>
      </c>
      <c r="I1212">
        <v>1</v>
      </c>
      <c r="J1212" s="2" t="str">
        <f>_xlfn.XLOOKUP(SupplierQuality[[#This Row],[Defect Type ID]],Table5[ID],Table5[Defect Type],"Not found",0)</f>
        <v>No Impact</v>
      </c>
      <c r="K1212">
        <v>177</v>
      </c>
      <c r="L1212" s="2" t="str">
        <f>_xlfn.XLOOKUP(SupplierQuality[[#This Row],[DefectID]],Table2[ID],Table2[Defect],"Not found",0)</f>
        <v>Weak Bands</v>
      </c>
      <c r="M1212" s="3">
        <v>923345</v>
      </c>
      <c r="N1212" s="3">
        <v>488</v>
      </c>
      <c r="O1212" s="6">
        <f>SupplierQuality[[#This Row],[Total Downtime Minutes]]/60</f>
        <v>8.1333333333333329</v>
      </c>
      <c r="P1212" s="4">
        <v>335</v>
      </c>
      <c r="Q1212" s="4">
        <f>SupplierQuality[[#This Row],[Total Defect Qty]]*SupplierQuality[[#This Row],[Unit Price]]</f>
        <v>309320575</v>
      </c>
    </row>
    <row r="1213" spans="1:17" x14ac:dyDescent="0.25">
      <c r="A1213" s="1">
        <v>43288</v>
      </c>
      <c r="B1213" s="5" t="str">
        <f>TEXT(SupplierQuality[[#This Row],[Date]],"mmm")</f>
        <v>Jul</v>
      </c>
      <c r="C1213" s="5" t="str">
        <f>TEXT(SupplierQuality[[#This Row],[Date]],"yyyy")</f>
        <v>2018</v>
      </c>
      <c r="D1213" s="2" t="s">
        <v>174</v>
      </c>
      <c r="E1213" s="2" t="s">
        <v>55</v>
      </c>
      <c r="F1213" s="2" t="s">
        <v>17</v>
      </c>
      <c r="G1213">
        <v>124</v>
      </c>
      <c r="H1213" s="2" t="str">
        <f>VLOOKUP(SupplierQuality[[#This Row],[MaterialID]],Table4[#All],2,0)</f>
        <v>Drives</v>
      </c>
      <c r="I1213">
        <v>2</v>
      </c>
      <c r="J1213" s="2" t="str">
        <f>_xlfn.XLOOKUP(SupplierQuality[[#This Row],[Defect Type ID]],Table5[ID],Table5[Defect Type],"Not found",0)</f>
        <v>Rejected</v>
      </c>
      <c r="K1213">
        <v>229</v>
      </c>
      <c r="L1213" s="2" t="str">
        <f>_xlfn.XLOOKUP(SupplierQuality[[#This Row],[DefectID]],Table2[ID],Table2[Defect],"Not found",0)</f>
        <v>Carton Delamination</v>
      </c>
      <c r="M1213" s="3">
        <v>907073</v>
      </c>
      <c r="N1213" s="3">
        <v>2940</v>
      </c>
      <c r="O1213" s="6">
        <f>SupplierQuality[[#This Row],[Total Downtime Minutes]]/60</f>
        <v>49</v>
      </c>
      <c r="P1213" s="4">
        <v>573</v>
      </c>
      <c r="Q1213" s="4">
        <f>SupplierQuality[[#This Row],[Total Defect Qty]]*SupplierQuality[[#This Row],[Unit Price]]</f>
        <v>519752829</v>
      </c>
    </row>
    <row r="1214" spans="1:17" x14ac:dyDescent="0.25">
      <c r="A1214" s="1">
        <v>43288</v>
      </c>
      <c r="B1214" s="5" t="str">
        <f>TEXT(SupplierQuality[[#This Row],[Date]],"mmm")</f>
        <v>Jul</v>
      </c>
      <c r="C1214" s="5" t="str">
        <f>TEXT(SupplierQuality[[#This Row],[Date]],"yyyy")</f>
        <v>2018</v>
      </c>
      <c r="D1214" s="2" t="s">
        <v>146</v>
      </c>
      <c r="E1214" s="2" t="s">
        <v>119</v>
      </c>
      <c r="F1214" s="2" t="s">
        <v>17</v>
      </c>
      <c r="G1214">
        <v>113</v>
      </c>
      <c r="H1214" s="2" t="str">
        <f>VLOOKUP(SupplierQuality[[#This Row],[MaterialID]],Table4[#All],2,0)</f>
        <v>Raw Materials</v>
      </c>
      <c r="I1214">
        <v>2</v>
      </c>
      <c r="J1214" s="2" t="str">
        <f>_xlfn.XLOOKUP(SupplierQuality[[#This Row],[Defect Type ID]],Table5[ID],Table5[Defect Type],"Not found",0)</f>
        <v>Rejected</v>
      </c>
      <c r="K1214">
        <v>176</v>
      </c>
      <c r="L1214" s="2" t="str">
        <f>_xlfn.XLOOKUP(SupplierQuality[[#This Row],[DefectID]],Table2[ID],Table2[Defect],"Not found",0)</f>
        <v>Holes in Material</v>
      </c>
      <c r="M1214" s="3">
        <v>851162</v>
      </c>
      <c r="N1214" s="3">
        <v>850</v>
      </c>
      <c r="O1214" s="6">
        <f>SupplierQuality[[#This Row],[Total Downtime Minutes]]/60</f>
        <v>14.166666666666666</v>
      </c>
      <c r="P1214" s="4">
        <v>464</v>
      </c>
      <c r="Q1214" s="4">
        <f>SupplierQuality[[#This Row],[Total Defect Qty]]*SupplierQuality[[#This Row],[Unit Price]]</f>
        <v>394939168</v>
      </c>
    </row>
    <row r="1215" spans="1:17" x14ac:dyDescent="0.25">
      <c r="A1215" s="1">
        <v>43288</v>
      </c>
      <c r="B1215" s="5" t="str">
        <f>TEXT(SupplierQuality[[#This Row],[Date]],"mmm")</f>
        <v>Jul</v>
      </c>
      <c r="C1215" s="5" t="str">
        <f>TEXT(SupplierQuality[[#This Row],[Date]],"yyyy")</f>
        <v>2018</v>
      </c>
      <c r="D1215" s="2" t="s">
        <v>137</v>
      </c>
      <c r="E1215" s="2" t="s">
        <v>11</v>
      </c>
      <c r="F1215" s="2" t="s">
        <v>17</v>
      </c>
      <c r="G1215">
        <v>119</v>
      </c>
      <c r="H1215" s="2" t="str">
        <f>VLOOKUP(SupplierQuality[[#This Row],[MaterialID]],Table4[#All],2,0)</f>
        <v>Batteries</v>
      </c>
      <c r="I1215">
        <v>3</v>
      </c>
      <c r="J1215" s="2" t="str">
        <f>_xlfn.XLOOKUP(SupplierQuality[[#This Row],[Defect Type ID]],Table5[ID],Table5[Defect Type],"Not found",0)</f>
        <v>Impact</v>
      </c>
      <c r="K1215">
        <v>138</v>
      </c>
      <c r="L1215" s="2" t="str">
        <f>_xlfn.XLOOKUP(SupplierQuality[[#This Row],[DefectID]],Table2[ID],Table2[Defect],"Not found",0)</f>
        <v>Damaged Parts</v>
      </c>
      <c r="M1215" s="3">
        <v>788595</v>
      </c>
      <c r="N1215" s="3">
        <v>1434</v>
      </c>
      <c r="O1215" s="6">
        <f>SupplierQuality[[#This Row],[Total Downtime Minutes]]/60</f>
        <v>23.9</v>
      </c>
      <c r="P1215" s="4">
        <v>466</v>
      </c>
      <c r="Q1215" s="4">
        <f>SupplierQuality[[#This Row],[Total Defect Qty]]*SupplierQuality[[#This Row],[Unit Price]]</f>
        <v>367485270</v>
      </c>
    </row>
    <row r="1216" spans="1:17" x14ac:dyDescent="0.25">
      <c r="A1216" s="1">
        <v>43288</v>
      </c>
      <c r="B1216" s="5" t="str">
        <f>TEXT(SupplierQuality[[#This Row],[Date]],"mmm")</f>
        <v>Jul</v>
      </c>
      <c r="C1216" s="5" t="str">
        <f>TEXT(SupplierQuality[[#This Row],[Date]],"yyyy")</f>
        <v>2018</v>
      </c>
      <c r="D1216" s="2" t="s">
        <v>244</v>
      </c>
      <c r="E1216" s="2" t="s">
        <v>119</v>
      </c>
      <c r="F1216" s="2" t="s">
        <v>14</v>
      </c>
      <c r="G1216">
        <v>133</v>
      </c>
      <c r="H1216" s="2" t="str">
        <f>VLOOKUP(SupplierQuality[[#This Row],[MaterialID]],Table4[#All],2,0)</f>
        <v>Wires</v>
      </c>
      <c r="I1216">
        <v>3</v>
      </c>
      <c r="J1216" s="2" t="str">
        <f>_xlfn.XLOOKUP(SupplierQuality[[#This Row],[Defect Type ID]],Table5[ID],Table5[Defect Type],"Not found",0)</f>
        <v>Impact</v>
      </c>
      <c r="K1216">
        <v>158</v>
      </c>
      <c r="L1216" s="2" t="str">
        <f>_xlfn.XLOOKUP(SupplierQuality[[#This Row],[DefectID]],Table2[ID],Table2[Defect],"Not found",0)</f>
        <v>Irregular Shape</v>
      </c>
      <c r="M1216" s="3">
        <v>675637</v>
      </c>
      <c r="N1216" s="3">
        <v>3218</v>
      </c>
      <c r="O1216" s="6">
        <f>SupplierQuality[[#This Row],[Total Downtime Minutes]]/60</f>
        <v>53.633333333333333</v>
      </c>
      <c r="P1216" s="4">
        <v>304</v>
      </c>
      <c r="Q1216" s="4">
        <f>SupplierQuality[[#This Row],[Total Defect Qty]]*SupplierQuality[[#This Row],[Unit Price]]</f>
        <v>205393648</v>
      </c>
    </row>
    <row r="1217" spans="1:17" x14ac:dyDescent="0.25">
      <c r="A1217" s="1">
        <v>43288</v>
      </c>
      <c r="B1217" s="5" t="str">
        <f>TEXT(SupplierQuality[[#This Row],[Date]],"mmm")</f>
        <v>Jul</v>
      </c>
      <c r="C1217" s="5" t="str">
        <f>TEXT(SupplierQuality[[#This Row],[Date]],"yyyy")</f>
        <v>2018</v>
      </c>
      <c r="D1217" s="2" t="s">
        <v>282</v>
      </c>
      <c r="E1217" s="2" t="s">
        <v>119</v>
      </c>
      <c r="F1217" s="2" t="s">
        <v>17</v>
      </c>
      <c r="G1217">
        <v>122</v>
      </c>
      <c r="H1217" s="2" t="str">
        <f>VLOOKUP(SupplierQuality[[#This Row],[MaterialID]],Table4[#All],2,0)</f>
        <v>Electrolytes</v>
      </c>
      <c r="I1217">
        <v>3</v>
      </c>
      <c r="J1217" s="2" t="str">
        <f>_xlfn.XLOOKUP(SupplierQuality[[#This Row],[Defect Type ID]],Table5[ID],Table5[Defect Type],"Not found",0)</f>
        <v>Impact</v>
      </c>
      <c r="K1217">
        <v>245</v>
      </c>
      <c r="L1217" s="2" t="str">
        <f>_xlfn.XLOOKUP(SupplierQuality[[#This Row],[DefectID]],Table2[ID],Table2[Defect],"Not found",0)</f>
        <v>Roll Pattern</v>
      </c>
      <c r="M1217" s="3">
        <v>422608</v>
      </c>
      <c r="N1217" s="3">
        <v>2306</v>
      </c>
      <c r="O1217" s="6">
        <f>SupplierQuality[[#This Row],[Total Downtime Minutes]]/60</f>
        <v>38.43333333333333</v>
      </c>
      <c r="P1217" s="4">
        <v>575</v>
      </c>
      <c r="Q1217" s="4">
        <f>SupplierQuality[[#This Row],[Total Defect Qty]]*SupplierQuality[[#This Row],[Unit Price]]</f>
        <v>242999600</v>
      </c>
    </row>
    <row r="1218" spans="1:17" x14ac:dyDescent="0.25">
      <c r="A1218" s="1">
        <v>43288</v>
      </c>
      <c r="B1218" s="5" t="str">
        <f>TEXT(SupplierQuality[[#This Row],[Date]],"mmm")</f>
        <v>Jul</v>
      </c>
      <c r="C1218" s="5" t="str">
        <f>TEXT(SupplierQuality[[#This Row],[Date]],"yyyy")</f>
        <v>2018</v>
      </c>
      <c r="D1218" s="2" t="s">
        <v>237</v>
      </c>
      <c r="E1218" s="2" t="s">
        <v>60</v>
      </c>
      <c r="F1218" s="2" t="s">
        <v>75</v>
      </c>
      <c r="G1218">
        <v>121</v>
      </c>
      <c r="H1218" s="2" t="str">
        <f>VLOOKUP(SupplierQuality[[#This Row],[MaterialID]],Table4[#All],2,0)</f>
        <v>Composites</v>
      </c>
      <c r="I1218">
        <v>3</v>
      </c>
      <c r="J1218" s="2" t="str">
        <f>_xlfn.XLOOKUP(SupplierQuality[[#This Row],[Defect Type ID]],Table5[ID],Table5[Defect Type],"Not found",0)</f>
        <v>Impact</v>
      </c>
      <c r="K1218">
        <v>122</v>
      </c>
      <c r="L1218" s="2" t="str">
        <f>_xlfn.XLOOKUP(SupplierQuality[[#This Row],[DefectID]],Table2[ID],Table2[Defect],"Not found",0)</f>
        <v>Wrinkles / Scratches/ Scuffing</v>
      </c>
      <c r="M1218" s="3">
        <v>377006</v>
      </c>
      <c r="N1218" s="3">
        <v>4315</v>
      </c>
      <c r="O1218" s="6">
        <f>SupplierQuality[[#This Row],[Total Downtime Minutes]]/60</f>
        <v>71.916666666666671</v>
      </c>
      <c r="P1218" s="4">
        <v>632</v>
      </c>
      <c r="Q1218" s="4">
        <f>SupplierQuality[[#This Row],[Total Defect Qty]]*SupplierQuality[[#This Row],[Unit Price]]</f>
        <v>238267792</v>
      </c>
    </row>
    <row r="1219" spans="1:17" x14ac:dyDescent="0.25">
      <c r="A1219" s="1">
        <v>43288</v>
      </c>
      <c r="B1219" s="5" t="str">
        <f>TEXT(SupplierQuality[[#This Row],[Date]],"mmm")</f>
        <v>Jul</v>
      </c>
      <c r="C1219" s="5" t="str">
        <f>TEXT(SupplierQuality[[#This Row],[Date]],"yyyy")</f>
        <v>2018</v>
      </c>
      <c r="D1219" s="2" t="s">
        <v>318</v>
      </c>
      <c r="E1219" s="2" t="s">
        <v>84</v>
      </c>
      <c r="F1219" s="2" t="s">
        <v>14</v>
      </c>
      <c r="G1219">
        <v>116</v>
      </c>
      <c r="H1219" s="2" t="str">
        <f>VLOOKUP(SupplierQuality[[#This Row],[MaterialID]],Table4[#All],2,0)</f>
        <v>Molds</v>
      </c>
      <c r="I1219">
        <v>2</v>
      </c>
      <c r="J1219" s="2" t="str">
        <f>_xlfn.XLOOKUP(SupplierQuality[[#This Row],[Defect Type ID]],Table5[ID],Table5[Defect Type],"Not found",0)</f>
        <v>Rejected</v>
      </c>
      <c r="K1219">
        <v>127</v>
      </c>
      <c r="L1219" s="2" t="str">
        <f>_xlfn.XLOOKUP(SupplierQuality[[#This Row],[DefectID]],Table2[ID],Table2[Defect],"Not found",0)</f>
        <v>Defective Rims</v>
      </c>
      <c r="M1219" s="3">
        <v>205816</v>
      </c>
      <c r="N1219" s="3">
        <v>1128</v>
      </c>
      <c r="O1219" s="6">
        <f>SupplierQuality[[#This Row],[Total Downtime Minutes]]/60</f>
        <v>18.8</v>
      </c>
      <c r="P1219" s="4">
        <v>404</v>
      </c>
      <c r="Q1219" s="4">
        <f>SupplierQuality[[#This Row],[Total Defect Qty]]*SupplierQuality[[#This Row],[Unit Price]]</f>
        <v>83149664</v>
      </c>
    </row>
    <row r="1220" spans="1:17" x14ac:dyDescent="0.25">
      <c r="A1220" s="1">
        <v>43288</v>
      </c>
      <c r="B1220" s="5" t="str">
        <f>TEXT(SupplierQuality[[#This Row],[Date]],"mmm")</f>
        <v>Jul</v>
      </c>
      <c r="C1220" s="5" t="str">
        <f>TEXT(SupplierQuality[[#This Row],[Date]],"yyyy")</f>
        <v>2018</v>
      </c>
      <c r="D1220" s="2" t="s">
        <v>216</v>
      </c>
      <c r="E1220" s="2" t="s">
        <v>104</v>
      </c>
      <c r="F1220" s="2" t="s">
        <v>42</v>
      </c>
      <c r="G1220">
        <v>128</v>
      </c>
      <c r="H1220" s="2" t="str">
        <f>VLOOKUP(SupplierQuality[[#This Row],[MaterialID]],Table4[#All],2,0)</f>
        <v>Tape</v>
      </c>
      <c r="I1220">
        <v>2</v>
      </c>
      <c r="J1220" s="2" t="str">
        <f>_xlfn.XLOOKUP(SupplierQuality[[#This Row],[Defect Type ID]],Table5[ID],Table5[Defect Type],"Not found",0)</f>
        <v>Rejected</v>
      </c>
      <c r="K1220">
        <v>13</v>
      </c>
      <c r="L1220" s="2" t="str">
        <f>_xlfn.XLOOKUP(SupplierQuality[[#This Row],[DefectID]],Table2[ID],Table2[Defect],"Not found",0)</f>
        <v>Damaged in Transit</v>
      </c>
      <c r="M1220" s="3">
        <v>192697</v>
      </c>
      <c r="N1220" s="3">
        <v>2061</v>
      </c>
      <c r="O1220" s="6">
        <f>SupplierQuality[[#This Row],[Total Downtime Minutes]]/60</f>
        <v>34.35</v>
      </c>
      <c r="P1220" s="4">
        <v>643</v>
      </c>
      <c r="Q1220" s="4">
        <f>SupplierQuality[[#This Row],[Total Defect Qty]]*SupplierQuality[[#This Row],[Unit Price]]</f>
        <v>123904171</v>
      </c>
    </row>
    <row r="1221" spans="1:17" x14ac:dyDescent="0.25">
      <c r="A1221" s="1">
        <v>43288</v>
      </c>
      <c r="B1221" s="5" t="str">
        <f>TEXT(SupplierQuality[[#This Row],[Date]],"mmm")</f>
        <v>Jul</v>
      </c>
      <c r="C1221" s="5" t="str">
        <f>TEXT(SupplierQuality[[#This Row],[Date]],"yyyy")</f>
        <v>2018</v>
      </c>
      <c r="D1221" s="2" t="s">
        <v>316</v>
      </c>
      <c r="E1221" s="2" t="s">
        <v>13</v>
      </c>
      <c r="F1221" s="2" t="s">
        <v>17</v>
      </c>
      <c r="G1221">
        <v>121</v>
      </c>
      <c r="H1221" s="2" t="str">
        <f>VLOOKUP(SupplierQuality[[#This Row],[MaterialID]],Table4[#All],2,0)</f>
        <v>Composites</v>
      </c>
      <c r="I1221">
        <v>3</v>
      </c>
      <c r="J1221" s="2" t="str">
        <f>_xlfn.XLOOKUP(SupplierQuality[[#This Row],[Defect Type ID]],Table5[ID],Table5[Defect Type],"Not found",0)</f>
        <v>Impact</v>
      </c>
      <c r="K1221">
        <v>92</v>
      </c>
      <c r="L1221" s="2" t="str">
        <f>_xlfn.XLOOKUP(SupplierQuality[[#This Row],[DefectID]],Table2[ID],Table2[Defect],"Not found",0)</f>
        <v>No Adhesive</v>
      </c>
      <c r="M1221" s="3">
        <v>106373</v>
      </c>
      <c r="N1221" s="3">
        <v>2581</v>
      </c>
      <c r="O1221" s="6">
        <f>SupplierQuality[[#This Row],[Total Downtime Minutes]]/60</f>
        <v>43.016666666666666</v>
      </c>
      <c r="P1221" s="4">
        <v>693</v>
      </c>
      <c r="Q1221" s="4">
        <f>SupplierQuality[[#This Row],[Total Defect Qty]]*SupplierQuality[[#This Row],[Unit Price]]</f>
        <v>73716489</v>
      </c>
    </row>
    <row r="1222" spans="1:17" x14ac:dyDescent="0.25">
      <c r="A1222" s="1">
        <v>43288</v>
      </c>
      <c r="B1222" s="5" t="str">
        <f>TEXT(SupplierQuality[[#This Row],[Date]],"mmm")</f>
        <v>Jul</v>
      </c>
      <c r="C1222" s="5" t="str">
        <f>TEXT(SupplierQuality[[#This Row],[Date]],"yyyy")</f>
        <v>2018</v>
      </c>
      <c r="D1222" s="2" t="s">
        <v>70</v>
      </c>
      <c r="E1222" s="2" t="s">
        <v>98</v>
      </c>
      <c r="F1222" s="2" t="s">
        <v>24</v>
      </c>
      <c r="G1222">
        <v>123</v>
      </c>
      <c r="H1222" s="2" t="str">
        <f>VLOOKUP(SupplierQuality[[#This Row],[MaterialID]],Table4[#All],2,0)</f>
        <v>Pump</v>
      </c>
      <c r="I1222">
        <v>1</v>
      </c>
      <c r="J1222" s="2" t="str">
        <f>_xlfn.XLOOKUP(SupplierQuality[[#This Row],[Defect Type ID]],Table5[ID],Table5[Defect Type],"Not found",0)</f>
        <v>No Impact</v>
      </c>
      <c r="K1222">
        <v>130</v>
      </c>
      <c r="L1222" s="2" t="str">
        <f>_xlfn.XLOOKUP(SupplierQuality[[#This Row],[DefectID]],Table2[ID],Table2[Defect],"Not found",0)</f>
        <v>No Close</v>
      </c>
      <c r="M1222" s="3">
        <v>1208</v>
      </c>
      <c r="N1222" s="3">
        <v>1334</v>
      </c>
      <c r="O1222" s="6">
        <f>SupplierQuality[[#This Row],[Total Downtime Minutes]]/60</f>
        <v>22.233333333333334</v>
      </c>
      <c r="P1222" s="4">
        <v>415</v>
      </c>
      <c r="Q1222" s="4">
        <f>SupplierQuality[[#This Row],[Total Defect Qty]]*SupplierQuality[[#This Row],[Unit Price]]</f>
        <v>501320</v>
      </c>
    </row>
    <row r="1223" spans="1:17" x14ac:dyDescent="0.25">
      <c r="A1223" s="1">
        <v>43289</v>
      </c>
      <c r="B1223" s="5" t="str">
        <f>TEXT(SupplierQuality[[#This Row],[Date]],"mmm")</f>
        <v>Jul</v>
      </c>
      <c r="C1223" s="5" t="str">
        <f>TEXT(SupplierQuality[[#This Row],[Date]],"yyyy")</f>
        <v>2018</v>
      </c>
      <c r="D1223" s="2" t="s">
        <v>61</v>
      </c>
      <c r="E1223" s="2" t="s">
        <v>84</v>
      </c>
      <c r="F1223" s="2" t="s">
        <v>24</v>
      </c>
      <c r="G1223">
        <v>121</v>
      </c>
      <c r="H1223" s="2" t="str">
        <f>VLOOKUP(SupplierQuality[[#This Row],[MaterialID]],Table4[#All],2,0)</f>
        <v>Composites</v>
      </c>
      <c r="I1223">
        <v>1</v>
      </c>
      <c r="J1223" s="2" t="str">
        <f>_xlfn.XLOOKUP(SupplierQuality[[#This Row],[Defect Type ID]],Table5[ID],Table5[Defect Type],"Not found",0)</f>
        <v>No Impact</v>
      </c>
      <c r="K1223">
        <v>56</v>
      </c>
      <c r="L1223" s="2" t="str">
        <f>_xlfn.XLOOKUP(SupplierQuality[[#This Row],[DefectID]],Table2[ID],Table2[Defect],"Not found",0)</f>
        <v>Poor Pairing</v>
      </c>
      <c r="M1223" s="3">
        <v>988183</v>
      </c>
      <c r="N1223" s="3">
        <v>360</v>
      </c>
      <c r="O1223" s="6">
        <f>SupplierQuality[[#This Row],[Total Downtime Minutes]]/60</f>
        <v>6</v>
      </c>
      <c r="P1223" s="4">
        <v>535</v>
      </c>
      <c r="Q1223" s="4">
        <f>SupplierQuality[[#This Row],[Total Defect Qty]]*SupplierQuality[[#This Row],[Unit Price]]</f>
        <v>528677905</v>
      </c>
    </row>
    <row r="1224" spans="1:17" x14ac:dyDescent="0.25">
      <c r="A1224" s="1">
        <v>43289</v>
      </c>
      <c r="B1224" s="5" t="str">
        <f>TEXT(SupplierQuality[[#This Row],[Date]],"mmm")</f>
        <v>Jul</v>
      </c>
      <c r="C1224" s="5" t="str">
        <f>TEXT(SupplierQuality[[#This Row],[Date]],"yyyy")</f>
        <v>2018</v>
      </c>
      <c r="D1224" s="2" t="s">
        <v>113</v>
      </c>
      <c r="E1224" s="2" t="s">
        <v>64</v>
      </c>
      <c r="F1224" s="2" t="s">
        <v>17</v>
      </c>
      <c r="G1224">
        <v>131</v>
      </c>
      <c r="H1224" s="2" t="str">
        <f>VLOOKUP(SupplierQuality[[#This Row],[MaterialID]],Table4[#All],2,0)</f>
        <v>Valves</v>
      </c>
      <c r="I1224">
        <v>3</v>
      </c>
      <c r="J1224" s="2" t="str">
        <f>_xlfn.XLOOKUP(SupplierQuality[[#This Row],[Defect Type ID]],Table5[ID],Table5[Defect Type],"Not found",0)</f>
        <v>Impact</v>
      </c>
      <c r="K1224">
        <v>22</v>
      </c>
      <c r="L1224" s="2" t="str">
        <f>_xlfn.XLOOKUP(SupplierQuality[[#This Row],[DefectID]],Table2[ID],Table2[Defect],"Not found",0)</f>
        <v>Mishandled</v>
      </c>
      <c r="M1224" s="3">
        <v>982610</v>
      </c>
      <c r="N1224" s="3">
        <v>2945</v>
      </c>
      <c r="O1224" s="6">
        <f>SupplierQuality[[#This Row],[Total Downtime Minutes]]/60</f>
        <v>49.083333333333336</v>
      </c>
      <c r="P1224" s="4">
        <v>481</v>
      </c>
      <c r="Q1224" s="4">
        <f>SupplierQuality[[#This Row],[Total Defect Qty]]*SupplierQuality[[#This Row],[Unit Price]]</f>
        <v>472635410</v>
      </c>
    </row>
    <row r="1225" spans="1:17" x14ac:dyDescent="0.25">
      <c r="A1225" s="1">
        <v>43289</v>
      </c>
      <c r="B1225" s="5" t="str">
        <f>TEXT(SupplierQuality[[#This Row],[Date]],"mmm")</f>
        <v>Jul</v>
      </c>
      <c r="C1225" s="5" t="str">
        <f>TEXT(SupplierQuality[[#This Row],[Date]],"yyyy")</f>
        <v>2018</v>
      </c>
      <c r="D1225" s="2" t="s">
        <v>43</v>
      </c>
      <c r="E1225" s="2" t="s">
        <v>34</v>
      </c>
      <c r="F1225" s="2" t="s">
        <v>24</v>
      </c>
      <c r="G1225">
        <v>113</v>
      </c>
      <c r="H1225" s="2" t="str">
        <f>VLOOKUP(SupplierQuality[[#This Row],[MaterialID]],Table4[#All],2,0)</f>
        <v>Raw Materials</v>
      </c>
      <c r="I1225">
        <v>1</v>
      </c>
      <c r="J1225" s="2" t="str">
        <f>_xlfn.XLOOKUP(SupplierQuality[[#This Row],[Defect Type ID]],Table5[ID],Table5[Defect Type],"Not found",0)</f>
        <v>No Impact</v>
      </c>
      <c r="K1225">
        <v>172</v>
      </c>
      <c r="L1225" s="2" t="str">
        <f>_xlfn.XLOOKUP(SupplierQuality[[#This Row],[DefectID]],Table2[ID],Table2[Defect],"Not found",0)</f>
        <v>Holes</v>
      </c>
      <c r="M1225" s="3">
        <v>591537</v>
      </c>
      <c r="N1225" s="3">
        <v>3002</v>
      </c>
      <c r="O1225" s="6">
        <f>SupplierQuality[[#This Row],[Total Downtime Minutes]]/60</f>
        <v>50.033333333333331</v>
      </c>
      <c r="P1225" s="4">
        <v>382</v>
      </c>
      <c r="Q1225" s="4">
        <f>SupplierQuality[[#This Row],[Total Defect Qty]]*SupplierQuality[[#This Row],[Unit Price]]</f>
        <v>225967134</v>
      </c>
    </row>
    <row r="1226" spans="1:17" x14ac:dyDescent="0.25">
      <c r="A1226" s="1">
        <v>43289</v>
      </c>
      <c r="B1226" s="5" t="str">
        <f>TEXT(SupplierQuality[[#This Row],[Date]],"mmm")</f>
        <v>Jul</v>
      </c>
      <c r="C1226" s="5" t="str">
        <f>TEXT(SupplierQuality[[#This Row],[Date]],"yyyy")</f>
        <v>2018</v>
      </c>
      <c r="D1226" s="2" t="s">
        <v>103</v>
      </c>
      <c r="E1226" s="2" t="s">
        <v>55</v>
      </c>
      <c r="F1226" s="2" t="s">
        <v>14</v>
      </c>
      <c r="G1226">
        <v>126</v>
      </c>
      <c r="H1226" s="2" t="str">
        <f>VLOOKUP(SupplierQuality[[#This Row],[MaterialID]],Table4[#All],2,0)</f>
        <v>Motors</v>
      </c>
      <c r="I1226">
        <v>2</v>
      </c>
      <c r="J1226" s="2" t="str">
        <f>_xlfn.XLOOKUP(SupplierQuality[[#This Row],[Defect Type ID]],Table5[ID],Table5[Defect Type],"Not found",0)</f>
        <v>Rejected</v>
      </c>
      <c r="K1226">
        <v>85</v>
      </c>
      <c r="L1226" s="2" t="str">
        <f>_xlfn.XLOOKUP(SupplierQuality[[#This Row],[DefectID]],Table2[ID],Table2[Defect],"Not found",0)</f>
        <v>Bad Print</v>
      </c>
      <c r="M1226" s="3">
        <v>564722</v>
      </c>
      <c r="N1226" s="3">
        <v>4055</v>
      </c>
      <c r="O1226" s="6">
        <f>SupplierQuality[[#This Row],[Total Downtime Minutes]]/60</f>
        <v>67.583333333333329</v>
      </c>
      <c r="P1226" s="4">
        <v>343</v>
      </c>
      <c r="Q1226" s="4">
        <f>SupplierQuality[[#This Row],[Total Defect Qty]]*SupplierQuality[[#This Row],[Unit Price]]</f>
        <v>193699646</v>
      </c>
    </row>
    <row r="1227" spans="1:17" x14ac:dyDescent="0.25">
      <c r="A1227" s="1">
        <v>43289</v>
      </c>
      <c r="B1227" s="5" t="str">
        <f>TEXT(SupplierQuality[[#This Row],[Date]],"mmm")</f>
        <v>Jul</v>
      </c>
      <c r="C1227" s="5" t="str">
        <f>TEXT(SupplierQuality[[#This Row],[Date]],"yyyy")</f>
        <v>2018</v>
      </c>
      <c r="D1227" s="2" t="s">
        <v>221</v>
      </c>
      <c r="E1227" s="2" t="s">
        <v>84</v>
      </c>
      <c r="F1227" s="2" t="s">
        <v>17</v>
      </c>
      <c r="G1227">
        <v>132</v>
      </c>
      <c r="H1227" s="2" t="str">
        <f>VLOOKUP(SupplierQuality[[#This Row],[MaterialID]],Table4[#All],2,0)</f>
        <v>Printed Materials</v>
      </c>
      <c r="I1227">
        <v>3</v>
      </c>
      <c r="J1227" s="2" t="str">
        <f>_xlfn.XLOOKUP(SupplierQuality[[#This Row],[Defect Type ID]],Table5[ID],Table5[Defect Type],"Not found",0)</f>
        <v>Impact</v>
      </c>
      <c r="K1227">
        <v>213</v>
      </c>
      <c r="L1227" s="2" t="str">
        <f>_xlfn.XLOOKUP(SupplierQuality[[#This Row],[DefectID]],Table2[ID],Table2[Defect],"Not found",0)</f>
        <v>Broken Valve Seal</v>
      </c>
      <c r="M1227" s="3">
        <v>457827</v>
      </c>
      <c r="N1227" s="3">
        <v>2332</v>
      </c>
      <c r="O1227" s="6">
        <f>SupplierQuality[[#This Row],[Total Downtime Minutes]]/60</f>
        <v>38.866666666666667</v>
      </c>
      <c r="P1227" s="4">
        <v>459</v>
      </c>
      <c r="Q1227" s="4">
        <f>SupplierQuality[[#This Row],[Total Defect Qty]]*SupplierQuality[[#This Row],[Unit Price]]</f>
        <v>210142593</v>
      </c>
    </row>
    <row r="1228" spans="1:17" x14ac:dyDescent="0.25">
      <c r="A1228" s="1">
        <v>43289</v>
      </c>
      <c r="B1228" s="5" t="str">
        <f>TEXT(SupplierQuality[[#This Row],[Date]],"mmm")</f>
        <v>Jul</v>
      </c>
      <c r="C1228" s="5" t="str">
        <f>TEXT(SupplierQuality[[#This Row],[Date]],"yyyy")</f>
        <v>2018</v>
      </c>
      <c r="D1228" s="2" t="s">
        <v>135</v>
      </c>
      <c r="E1228" s="2" t="s">
        <v>45</v>
      </c>
      <c r="F1228" s="2" t="s">
        <v>24</v>
      </c>
      <c r="G1228">
        <v>115</v>
      </c>
      <c r="H1228" s="2" t="str">
        <f>VLOOKUP(SupplierQuality[[#This Row],[MaterialID]],Table4[#All],2,0)</f>
        <v>Controllers</v>
      </c>
      <c r="I1228">
        <v>3</v>
      </c>
      <c r="J1228" s="2" t="str">
        <f>_xlfn.XLOOKUP(SupplierQuality[[#This Row],[Defect Type ID]],Table5[ID],Table5[Defect Type],"Not found",0)</f>
        <v>Impact</v>
      </c>
      <c r="K1228">
        <v>90</v>
      </c>
      <c r="L1228" s="2" t="str">
        <f>_xlfn.XLOOKUP(SupplierQuality[[#This Row],[DefectID]],Table2[ID],Table2[Defect],"Not found",0)</f>
        <v>Warping</v>
      </c>
      <c r="M1228" s="3">
        <v>142704</v>
      </c>
      <c r="N1228" s="3">
        <v>1866</v>
      </c>
      <c r="O1228" s="6">
        <f>SupplierQuality[[#This Row],[Total Downtime Minutes]]/60</f>
        <v>31.1</v>
      </c>
      <c r="P1228" s="4">
        <v>357</v>
      </c>
      <c r="Q1228" s="4">
        <f>SupplierQuality[[#This Row],[Total Defect Qty]]*SupplierQuality[[#This Row],[Unit Price]]</f>
        <v>50945328</v>
      </c>
    </row>
    <row r="1229" spans="1:17" x14ac:dyDescent="0.25">
      <c r="A1229" s="1">
        <v>43289</v>
      </c>
      <c r="B1229" s="5" t="str">
        <f>TEXT(SupplierQuality[[#This Row],[Date]],"mmm")</f>
        <v>Jul</v>
      </c>
      <c r="C1229" s="5" t="str">
        <f>TEXT(SupplierQuality[[#This Row],[Date]],"yyyy")</f>
        <v>2018</v>
      </c>
      <c r="D1229" s="2" t="s">
        <v>139</v>
      </c>
      <c r="E1229" s="2" t="s">
        <v>11</v>
      </c>
      <c r="F1229" s="2" t="s">
        <v>24</v>
      </c>
      <c r="G1229">
        <v>114</v>
      </c>
      <c r="H1229" s="2" t="str">
        <f>VLOOKUP(SupplierQuality[[#This Row],[MaterialID]],Table4[#All],2,0)</f>
        <v>Carton</v>
      </c>
      <c r="I1229">
        <v>3</v>
      </c>
      <c r="J1229" s="2" t="str">
        <f>_xlfn.XLOOKUP(SupplierQuality[[#This Row],[Defect Type ID]],Table5[ID],Table5[Defect Type],"Not found",0)</f>
        <v>Impact</v>
      </c>
      <c r="K1229">
        <v>133</v>
      </c>
      <c r="L1229" s="2" t="str">
        <f>_xlfn.XLOOKUP(SupplierQuality[[#This Row],[DefectID]],Table2[ID],Table2[Defect],"Not found",0)</f>
        <v>Skewed Cartons</v>
      </c>
      <c r="M1229" s="3">
        <v>12905</v>
      </c>
      <c r="N1229" s="3">
        <v>3874</v>
      </c>
      <c r="O1229" s="6">
        <f>SupplierQuality[[#This Row],[Total Downtime Minutes]]/60</f>
        <v>64.566666666666663</v>
      </c>
      <c r="P1229" s="4">
        <v>399</v>
      </c>
      <c r="Q1229" s="4">
        <f>SupplierQuality[[#This Row],[Total Defect Qty]]*SupplierQuality[[#This Row],[Unit Price]]</f>
        <v>5149095</v>
      </c>
    </row>
    <row r="1230" spans="1:17" x14ac:dyDescent="0.25">
      <c r="A1230" s="1">
        <v>43290</v>
      </c>
      <c r="B1230" s="5" t="str">
        <f>TEXT(SupplierQuality[[#This Row],[Date]],"mmm")</f>
        <v>Jul</v>
      </c>
      <c r="C1230" s="5" t="str">
        <f>TEXT(SupplierQuality[[#This Row],[Date]],"yyyy")</f>
        <v>2018</v>
      </c>
      <c r="D1230" s="2" t="s">
        <v>248</v>
      </c>
      <c r="E1230" s="2" t="s">
        <v>16</v>
      </c>
      <c r="F1230" s="2" t="s">
        <v>17</v>
      </c>
      <c r="G1230">
        <v>119</v>
      </c>
      <c r="H1230" s="2" t="str">
        <f>VLOOKUP(SupplierQuality[[#This Row],[MaterialID]],Table4[#All],2,0)</f>
        <v>Batteries</v>
      </c>
      <c r="I1230">
        <v>2</v>
      </c>
      <c r="J1230" s="2" t="str">
        <f>_xlfn.XLOOKUP(SupplierQuality[[#This Row],[Defect Type ID]],Table5[ID],Table5[Defect Type],"Not found",0)</f>
        <v>Rejected</v>
      </c>
      <c r="K1230">
        <v>38</v>
      </c>
      <c r="L1230" s="2" t="str">
        <f>_xlfn.XLOOKUP(SupplierQuality[[#This Row],[DefectID]],Table2[ID],Table2[Defect],"Not found",0)</f>
        <v>Skewed</v>
      </c>
      <c r="M1230" s="3">
        <v>982022</v>
      </c>
      <c r="N1230" s="3">
        <v>828</v>
      </c>
      <c r="O1230" s="6">
        <f>SupplierQuality[[#This Row],[Total Downtime Minutes]]/60</f>
        <v>13.8</v>
      </c>
      <c r="P1230" s="4">
        <v>675</v>
      </c>
      <c r="Q1230" s="4">
        <f>SupplierQuality[[#This Row],[Total Defect Qty]]*SupplierQuality[[#This Row],[Unit Price]]</f>
        <v>662864850</v>
      </c>
    </row>
    <row r="1231" spans="1:17" x14ac:dyDescent="0.25">
      <c r="A1231" s="1">
        <v>43290</v>
      </c>
      <c r="B1231" s="5" t="str">
        <f>TEXT(SupplierQuality[[#This Row],[Date]],"mmm")</f>
        <v>Jul</v>
      </c>
      <c r="C1231" s="5" t="str">
        <f>TEXT(SupplierQuality[[#This Row],[Date]],"yyyy")</f>
        <v>2018</v>
      </c>
      <c r="D1231" s="2" t="s">
        <v>164</v>
      </c>
      <c r="E1231" s="2" t="s">
        <v>58</v>
      </c>
      <c r="F1231" s="2" t="s">
        <v>17</v>
      </c>
      <c r="G1231">
        <v>116</v>
      </c>
      <c r="H1231" s="2" t="str">
        <f>VLOOKUP(SupplierQuality[[#This Row],[MaterialID]],Table4[#All],2,0)</f>
        <v>Molds</v>
      </c>
      <c r="I1231">
        <v>2</v>
      </c>
      <c r="J1231" s="2" t="str">
        <f>_xlfn.XLOOKUP(SupplierQuality[[#This Row],[Defect Type ID]],Table5[ID],Table5[Defect Type],"Not found",0)</f>
        <v>Rejected</v>
      </c>
      <c r="K1231">
        <v>73</v>
      </c>
      <c r="L1231" s="2" t="str">
        <f>_xlfn.XLOOKUP(SupplierQuality[[#This Row],[DefectID]],Table2[ID],Table2[Defect],"Not found",0)</f>
        <v>No Slip Sheets</v>
      </c>
      <c r="M1231" s="3">
        <v>720492</v>
      </c>
      <c r="N1231" s="3">
        <v>225</v>
      </c>
      <c r="O1231" s="6">
        <f>SupplierQuality[[#This Row],[Total Downtime Minutes]]/60</f>
        <v>3.75</v>
      </c>
      <c r="P1231" s="4">
        <v>547</v>
      </c>
      <c r="Q1231" s="4">
        <f>SupplierQuality[[#This Row],[Total Defect Qty]]*SupplierQuality[[#This Row],[Unit Price]]</f>
        <v>394109124</v>
      </c>
    </row>
    <row r="1232" spans="1:17" x14ac:dyDescent="0.25">
      <c r="A1232" s="1">
        <v>43290</v>
      </c>
      <c r="B1232" s="5" t="str">
        <f>TEXT(SupplierQuality[[#This Row],[Date]],"mmm")</f>
        <v>Jul</v>
      </c>
      <c r="C1232" s="5" t="str">
        <f>TEXT(SupplierQuality[[#This Row],[Date]],"yyyy")</f>
        <v>2018</v>
      </c>
      <c r="D1232" s="2" t="s">
        <v>208</v>
      </c>
      <c r="E1232" s="2" t="s">
        <v>41</v>
      </c>
      <c r="F1232" s="2" t="s">
        <v>42</v>
      </c>
      <c r="G1232">
        <v>125</v>
      </c>
      <c r="H1232" s="2" t="str">
        <f>VLOOKUP(SupplierQuality[[#This Row],[MaterialID]],Table4[#All],2,0)</f>
        <v>Hardware</v>
      </c>
      <c r="I1232">
        <v>1</v>
      </c>
      <c r="J1232" s="2" t="str">
        <f>_xlfn.XLOOKUP(SupplierQuality[[#This Row],[Defect Type ID]],Table5[ID],Table5[Defect Type],"Not found",0)</f>
        <v>No Impact</v>
      </c>
      <c r="K1232">
        <v>10</v>
      </c>
      <c r="L1232" s="2" t="str">
        <f>_xlfn.XLOOKUP(SupplierQuality[[#This Row],[DefectID]],Table2[ID],Table2[Defect],"Not found",0)</f>
        <v>Wrong material</v>
      </c>
      <c r="M1232" s="3">
        <v>568595</v>
      </c>
      <c r="N1232" s="3">
        <v>3755</v>
      </c>
      <c r="O1232" s="6">
        <f>SupplierQuality[[#This Row],[Total Downtime Minutes]]/60</f>
        <v>62.583333333333336</v>
      </c>
      <c r="P1232" s="4">
        <v>686</v>
      </c>
      <c r="Q1232" s="4">
        <f>SupplierQuality[[#This Row],[Total Defect Qty]]*SupplierQuality[[#This Row],[Unit Price]]</f>
        <v>390056170</v>
      </c>
    </row>
    <row r="1233" spans="1:17" x14ac:dyDescent="0.25">
      <c r="A1233" s="1">
        <v>43290</v>
      </c>
      <c r="B1233" s="5" t="str">
        <f>TEXT(SupplierQuality[[#This Row],[Date]],"mmm")</f>
        <v>Jul</v>
      </c>
      <c r="C1233" s="5" t="str">
        <f>TEXT(SupplierQuality[[#This Row],[Date]],"yyyy")</f>
        <v>2018</v>
      </c>
      <c r="D1233" s="2" t="s">
        <v>149</v>
      </c>
      <c r="E1233" s="2" t="s">
        <v>30</v>
      </c>
      <c r="F1233" s="2" t="s">
        <v>24</v>
      </c>
      <c r="G1233">
        <v>112</v>
      </c>
      <c r="H1233" s="2" t="str">
        <f>VLOOKUP(SupplierQuality[[#This Row],[MaterialID]],Table4[#All],2,0)</f>
        <v>Glass</v>
      </c>
      <c r="I1233">
        <v>2</v>
      </c>
      <c r="J1233" s="2" t="str">
        <f>_xlfn.XLOOKUP(SupplierQuality[[#This Row],[Defect Type ID]],Table5[ID],Table5[Defect Type],"Not found",0)</f>
        <v>Rejected</v>
      </c>
      <c r="K1233">
        <v>95</v>
      </c>
      <c r="L1233" s="2" t="str">
        <f>_xlfn.XLOOKUP(SupplierQuality[[#This Row],[DefectID]],Table2[ID],Table2[Defect],"Not found",0)</f>
        <v>Wrong Shape</v>
      </c>
      <c r="M1233" s="3">
        <v>480211</v>
      </c>
      <c r="N1233" s="3">
        <v>4397</v>
      </c>
      <c r="O1233" s="6">
        <f>SupplierQuality[[#This Row],[Total Downtime Minutes]]/60</f>
        <v>73.283333333333331</v>
      </c>
      <c r="P1233" s="4">
        <v>326</v>
      </c>
      <c r="Q1233" s="4">
        <f>SupplierQuality[[#This Row],[Total Defect Qty]]*SupplierQuality[[#This Row],[Unit Price]]</f>
        <v>156548786</v>
      </c>
    </row>
    <row r="1234" spans="1:17" x14ac:dyDescent="0.25">
      <c r="A1234" s="1">
        <v>43290</v>
      </c>
      <c r="B1234" s="5" t="str">
        <f>TEXT(SupplierQuality[[#This Row],[Date]],"mmm")</f>
        <v>Jul</v>
      </c>
      <c r="C1234" s="5" t="str">
        <f>TEXT(SupplierQuality[[#This Row],[Date]],"yyyy")</f>
        <v>2018</v>
      </c>
      <c r="D1234" s="2" t="s">
        <v>37</v>
      </c>
      <c r="E1234" s="2" t="s">
        <v>55</v>
      </c>
      <c r="F1234" s="2" t="s">
        <v>17</v>
      </c>
      <c r="G1234">
        <v>123</v>
      </c>
      <c r="H1234" s="2" t="str">
        <f>VLOOKUP(SupplierQuality[[#This Row],[MaterialID]],Table4[#All],2,0)</f>
        <v>Pump</v>
      </c>
      <c r="I1234">
        <v>1</v>
      </c>
      <c r="J1234" s="2" t="str">
        <f>_xlfn.XLOOKUP(SupplierQuality[[#This Row],[Defect Type ID]],Table5[ID],Table5[Defect Type],"Not found",0)</f>
        <v>No Impact</v>
      </c>
      <c r="K1234">
        <v>90</v>
      </c>
      <c r="L1234" s="2" t="str">
        <f>_xlfn.XLOOKUP(SupplierQuality[[#This Row],[DefectID]],Table2[ID],Table2[Defect],"Not found",0)</f>
        <v>Warping</v>
      </c>
      <c r="M1234" s="3">
        <v>302491</v>
      </c>
      <c r="N1234" s="3">
        <v>4681</v>
      </c>
      <c r="O1234" s="6">
        <f>SupplierQuality[[#This Row],[Total Downtime Minutes]]/60</f>
        <v>78.016666666666666</v>
      </c>
      <c r="P1234" s="4">
        <v>396</v>
      </c>
      <c r="Q1234" s="4">
        <f>SupplierQuality[[#This Row],[Total Defect Qty]]*SupplierQuality[[#This Row],[Unit Price]]</f>
        <v>119786436</v>
      </c>
    </row>
    <row r="1235" spans="1:17" x14ac:dyDescent="0.25">
      <c r="A1235" s="1">
        <v>43290</v>
      </c>
      <c r="B1235" s="5" t="str">
        <f>TEXT(SupplierQuality[[#This Row],[Date]],"mmm")</f>
        <v>Jul</v>
      </c>
      <c r="C1235" s="5" t="str">
        <f>TEXT(SupplierQuality[[#This Row],[Date]],"yyyy")</f>
        <v>2018</v>
      </c>
      <c r="D1235" s="2" t="s">
        <v>318</v>
      </c>
      <c r="E1235" s="2" t="s">
        <v>41</v>
      </c>
      <c r="F1235" s="2" t="s">
        <v>17</v>
      </c>
      <c r="G1235">
        <v>118</v>
      </c>
      <c r="H1235" s="2" t="str">
        <f>VLOOKUP(SupplierQuality[[#This Row],[MaterialID]],Table4[#All],2,0)</f>
        <v>Corrugate</v>
      </c>
      <c r="I1235">
        <v>1</v>
      </c>
      <c r="J1235" s="2" t="str">
        <f>_xlfn.XLOOKUP(SupplierQuality[[#This Row],[Defect Type ID]],Table5[ID],Table5[Defect Type],"Not found",0)</f>
        <v>No Impact</v>
      </c>
      <c r="K1235">
        <v>123</v>
      </c>
      <c r="L1235" s="2" t="str">
        <f>_xlfn.XLOOKUP(SupplierQuality[[#This Row],[DefectID]],Table2[ID],Table2[Defect],"Not found",0)</f>
        <v>Sealed Together Externally</v>
      </c>
      <c r="M1235" s="3">
        <v>288772</v>
      </c>
      <c r="N1235" s="3">
        <v>403</v>
      </c>
      <c r="O1235" s="6">
        <f>SupplierQuality[[#This Row],[Total Downtime Minutes]]/60</f>
        <v>6.7166666666666668</v>
      </c>
      <c r="P1235" s="4">
        <v>424</v>
      </c>
      <c r="Q1235" s="4">
        <f>SupplierQuality[[#This Row],[Total Defect Qty]]*SupplierQuality[[#This Row],[Unit Price]]</f>
        <v>122439328</v>
      </c>
    </row>
    <row r="1236" spans="1:17" x14ac:dyDescent="0.25">
      <c r="A1236" s="1">
        <v>43290</v>
      </c>
      <c r="B1236" s="5" t="str">
        <f>TEXT(SupplierQuality[[#This Row],[Date]],"mmm")</f>
        <v>Jul</v>
      </c>
      <c r="C1236" s="5" t="str">
        <f>TEXT(SupplierQuality[[#This Row],[Date]],"yyyy")</f>
        <v>2018</v>
      </c>
      <c r="D1236" s="2" t="s">
        <v>283</v>
      </c>
      <c r="E1236" s="2" t="s">
        <v>11</v>
      </c>
      <c r="F1236" s="2" t="s">
        <v>17</v>
      </c>
      <c r="G1236">
        <v>125</v>
      </c>
      <c r="H1236" s="2" t="str">
        <f>VLOOKUP(SupplierQuality[[#This Row],[MaterialID]],Table4[#All],2,0)</f>
        <v>Hardware</v>
      </c>
      <c r="I1236">
        <v>1</v>
      </c>
      <c r="J1236" s="2" t="str">
        <f>_xlfn.XLOOKUP(SupplierQuality[[#This Row],[Defect Type ID]],Table5[ID],Table5[Defect Type],"Not found",0)</f>
        <v>No Impact</v>
      </c>
      <c r="K1236">
        <v>14</v>
      </c>
      <c r="L1236" s="2" t="str">
        <f>_xlfn.XLOOKUP(SupplierQuality[[#This Row],[DefectID]],Table2[ID],Table2[Defect],"Not found",0)</f>
        <v>Gap Variation</v>
      </c>
      <c r="M1236" s="3">
        <v>100012</v>
      </c>
      <c r="N1236" s="3">
        <v>1610</v>
      </c>
      <c r="O1236" s="6">
        <f>SupplierQuality[[#This Row],[Total Downtime Minutes]]/60</f>
        <v>26.833333333333332</v>
      </c>
      <c r="P1236" s="4">
        <v>400</v>
      </c>
      <c r="Q1236" s="4">
        <f>SupplierQuality[[#This Row],[Total Defect Qty]]*SupplierQuality[[#This Row],[Unit Price]]</f>
        <v>40004800</v>
      </c>
    </row>
    <row r="1237" spans="1:17" x14ac:dyDescent="0.25">
      <c r="A1237" s="1">
        <v>43291</v>
      </c>
      <c r="B1237" s="5" t="str">
        <f>TEXT(SupplierQuality[[#This Row],[Date]],"mmm")</f>
        <v>Jul</v>
      </c>
      <c r="C1237" s="5" t="str">
        <f>TEXT(SupplierQuality[[#This Row],[Date]],"yyyy")</f>
        <v>2018</v>
      </c>
      <c r="D1237" s="2" t="s">
        <v>89</v>
      </c>
      <c r="E1237" s="2" t="s">
        <v>104</v>
      </c>
      <c r="F1237" s="2" t="s">
        <v>691</v>
      </c>
      <c r="G1237">
        <v>117</v>
      </c>
      <c r="H1237" s="2" t="str">
        <f>VLOOKUP(SupplierQuality[[#This Row],[MaterialID]],Table4[#All],2,0)</f>
        <v>Labels</v>
      </c>
      <c r="I1237">
        <v>2</v>
      </c>
      <c r="J1237" s="2" t="str">
        <f>_xlfn.XLOOKUP(SupplierQuality[[#This Row],[Defect Type ID]],Table5[ID],Table5[Defect Type],"Not found",0)</f>
        <v>Rejected</v>
      </c>
      <c r="K1237">
        <v>122</v>
      </c>
      <c r="L1237" s="2" t="str">
        <f>_xlfn.XLOOKUP(SupplierQuality[[#This Row],[DefectID]],Table2[ID],Table2[Defect],"Not found",0)</f>
        <v>Wrinkles / Scratches/ Scuffing</v>
      </c>
      <c r="M1237" s="3">
        <v>970612</v>
      </c>
      <c r="N1237" s="3">
        <v>4462</v>
      </c>
      <c r="O1237" s="6">
        <f>SupplierQuality[[#This Row],[Total Downtime Minutes]]/60</f>
        <v>74.36666666666666</v>
      </c>
      <c r="P1237" s="4">
        <v>508</v>
      </c>
      <c r="Q1237" s="4">
        <f>SupplierQuality[[#This Row],[Total Defect Qty]]*SupplierQuality[[#This Row],[Unit Price]]</f>
        <v>493070896</v>
      </c>
    </row>
    <row r="1238" spans="1:17" x14ac:dyDescent="0.25">
      <c r="A1238" s="1">
        <v>43291</v>
      </c>
      <c r="B1238" s="5" t="str">
        <f>TEXT(SupplierQuality[[#This Row],[Date]],"mmm")</f>
        <v>Jul</v>
      </c>
      <c r="C1238" s="5" t="str">
        <f>TEXT(SupplierQuality[[#This Row],[Date]],"yyyy")</f>
        <v>2018</v>
      </c>
      <c r="D1238" s="2" t="s">
        <v>217</v>
      </c>
      <c r="E1238" s="2" t="s">
        <v>49</v>
      </c>
      <c r="F1238" s="2" t="s">
        <v>691</v>
      </c>
      <c r="G1238">
        <v>125</v>
      </c>
      <c r="H1238" s="2" t="str">
        <f>VLOOKUP(SupplierQuality[[#This Row],[MaterialID]],Table4[#All],2,0)</f>
        <v>Hardware</v>
      </c>
      <c r="I1238">
        <v>1</v>
      </c>
      <c r="J1238" s="2" t="str">
        <f>_xlfn.XLOOKUP(SupplierQuality[[#This Row],[Defect Type ID]],Table5[ID],Table5[Defect Type],"Not found",0)</f>
        <v>No Impact</v>
      </c>
      <c r="K1238">
        <v>80</v>
      </c>
      <c r="L1238" s="2" t="str">
        <f>_xlfn.XLOOKUP(SupplierQuality[[#This Row],[DefectID]],Table2[ID],Table2[Defect],"Not found",0)</f>
        <v>Bad Labels</v>
      </c>
      <c r="M1238" s="3">
        <v>943458</v>
      </c>
      <c r="N1238" s="3">
        <v>2474</v>
      </c>
      <c r="O1238" s="6">
        <f>SupplierQuality[[#This Row],[Total Downtime Minutes]]/60</f>
        <v>41.233333333333334</v>
      </c>
      <c r="P1238" s="4">
        <v>512</v>
      </c>
      <c r="Q1238" s="4">
        <f>SupplierQuality[[#This Row],[Total Defect Qty]]*SupplierQuality[[#This Row],[Unit Price]]</f>
        <v>483050496</v>
      </c>
    </row>
    <row r="1239" spans="1:17" x14ac:dyDescent="0.25">
      <c r="A1239" s="1">
        <v>43291</v>
      </c>
      <c r="B1239" s="5" t="str">
        <f>TEXT(SupplierQuality[[#This Row],[Date]],"mmm")</f>
        <v>Jul</v>
      </c>
      <c r="C1239" s="5" t="str">
        <f>TEXT(SupplierQuality[[#This Row],[Date]],"yyyy")</f>
        <v>2018</v>
      </c>
      <c r="D1239" s="2" t="s">
        <v>109</v>
      </c>
      <c r="E1239" s="2" t="s">
        <v>36</v>
      </c>
      <c r="F1239" s="2" t="s">
        <v>691</v>
      </c>
      <c r="G1239">
        <v>118</v>
      </c>
      <c r="H1239" s="2" t="str">
        <f>VLOOKUP(SupplierQuality[[#This Row],[MaterialID]],Table4[#All],2,0)</f>
        <v>Corrugate</v>
      </c>
      <c r="I1239">
        <v>1</v>
      </c>
      <c r="J1239" s="2" t="str">
        <f>_xlfn.XLOOKUP(SupplierQuality[[#This Row],[Defect Type ID]],Table5[ID],Table5[Defect Type],"Not found",0)</f>
        <v>No Impact</v>
      </c>
      <c r="K1239">
        <v>135</v>
      </c>
      <c r="L1239" s="2" t="str">
        <f>_xlfn.XLOOKUP(SupplierQuality[[#This Row],[DefectID]],Table2[ID],Table2[Defect],"Not found",0)</f>
        <v>Tops Short</v>
      </c>
      <c r="M1239" s="3">
        <v>930751</v>
      </c>
      <c r="N1239" s="3">
        <v>1309</v>
      </c>
      <c r="O1239" s="6">
        <f>SupplierQuality[[#This Row],[Total Downtime Minutes]]/60</f>
        <v>21.816666666666666</v>
      </c>
      <c r="P1239" s="4">
        <v>415</v>
      </c>
      <c r="Q1239" s="4">
        <f>SupplierQuality[[#This Row],[Total Defect Qty]]*SupplierQuality[[#This Row],[Unit Price]]</f>
        <v>386261665</v>
      </c>
    </row>
    <row r="1240" spans="1:17" x14ac:dyDescent="0.25">
      <c r="A1240" s="1">
        <v>43291</v>
      </c>
      <c r="B1240" s="5" t="str">
        <f>TEXT(SupplierQuality[[#This Row],[Date]],"mmm")</f>
        <v>Jul</v>
      </c>
      <c r="C1240" s="5" t="str">
        <f>TEXT(SupplierQuality[[#This Row],[Date]],"yyyy")</f>
        <v>2018</v>
      </c>
      <c r="D1240" s="2" t="s">
        <v>25</v>
      </c>
      <c r="E1240" s="2" t="s">
        <v>19</v>
      </c>
      <c r="F1240" s="2" t="s">
        <v>691</v>
      </c>
      <c r="G1240">
        <v>116</v>
      </c>
      <c r="H1240" s="2" t="str">
        <f>VLOOKUP(SupplierQuality[[#This Row],[MaterialID]],Table4[#All],2,0)</f>
        <v>Molds</v>
      </c>
      <c r="I1240">
        <v>2</v>
      </c>
      <c r="J1240" s="2" t="str">
        <f>_xlfn.XLOOKUP(SupplierQuality[[#This Row],[Defect Type ID]],Table5[ID],Table5[Defect Type],"Not found",0)</f>
        <v>Rejected</v>
      </c>
      <c r="K1240">
        <v>179</v>
      </c>
      <c r="L1240" s="2" t="str">
        <f>_xlfn.XLOOKUP(SupplierQuality[[#This Row],[DefectID]],Table2[ID],Table2[Defect],"Not found",0)</f>
        <v>Expired</v>
      </c>
      <c r="M1240" s="3">
        <v>755324</v>
      </c>
      <c r="N1240" s="3">
        <v>4947</v>
      </c>
      <c r="O1240" s="6">
        <f>SupplierQuality[[#This Row],[Total Downtime Minutes]]/60</f>
        <v>82.45</v>
      </c>
      <c r="P1240" s="4">
        <v>648</v>
      </c>
      <c r="Q1240" s="4">
        <f>SupplierQuality[[#This Row],[Total Defect Qty]]*SupplierQuality[[#This Row],[Unit Price]]</f>
        <v>489449952</v>
      </c>
    </row>
    <row r="1241" spans="1:17" x14ac:dyDescent="0.25">
      <c r="A1241" s="1">
        <v>43291</v>
      </c>
      <c r="B1241" s="5" t="str">
        <f>TEXT(SupplierQuality[[#This Row],[Date]],"mmm")</f>
        <v>Jul</v>
      </c>
      <c r="C1241" s="5" t="str">
        <f>TEXT(SupplierQuality[[#This Row],[Date]],"yyyy")</f>
        <v>2018</v>
      </c>
      <c r="D1241" s="2" t="s">
        <v>267</v>
      </c>
      <c r="E1241" s="2" t="s">
        <v>38</v>
      </c>
      <c r="F1241" s="2" t="s">
        <v>691</v>
      </c>
      <c r="G1241">
        <v>113</v>
      </c>
      <c r="H1241" s="2" t="str">
        <f>VLOOKUP(SupplierQuality[[#This Row],[MaterialID]],Table4[#All],2,0)</f>
        <v>Raw Materials</v>
      </c>
      <c r="I1241">
        <v>3</v>
      </c>
      <c r="J1241" s="2" t="str">
        <f>_xlfn.XLOOKUP(SupplierQuality[[#This Row],[Defect Type ID]],Table5[ID],Table5[Defect Type],"Not found",0)</f>
        <v>Impact</v>
      </c>
      <c r="K1241">
        <v>26</v>
      </c>
      <c r="L1241" s="2" t="str">
        <f>_xlfn.XLOOKUP(SupplierQuality[[#This Row],[DefectID]],Table2[ID],Table2[Defect],"Not found",0)</f>
        <v>Poor  Adhesion</v>
      </c>
      <c r="M1241" s="3">
        <v>681431</v>
      </c>
      <c r="N1241" s="3">
        <v>4178</v>
      </c>
      <c r="O1241" s="6">
        <f>SupplierQuality[[#This Row],[Total Downtime Minutes]]/60</f>
        <v>69.63333333333334</v>
      </c>
      <c r="P1241" s="4">
        <v>346</v>
      </c>
      <c r="Q1241" s="4">
        <f>SupplierQuality[[#This Row],[Total Defect Qty]]*SupplierQuality[[#This Row],[Unit Price]]</f>
        <v>235775126</v>
      </c>
    </row>
    <row r="1242" spans="1:17" x14ac:dyDescent="0.25">
      <c r="A1242" s="1">
        <v>43291</v>
      </c>
      <c r="B1242" s="5" t="str">
        <f>TEXT(SupplierQuality[[#This Row],[Date]],"mmm")</f>
        <v>Jul</v>
      </c>
      <c r="C1242" s="5" t="str">
        <f>TEXT(SupplierQuality[[#This Row],[Date]],"yyyy")</f>
        <v>2018</v>
      </c>
      <c r="D1242" s="2" t="s">
        <v>317</v>
      </c>
      <c r="E1242" s="2" t="s">
        <v>34</v>
      </c>
      <c r="F1242" s="2" t="s">
        <v>691</v>
      </c>
      <c r="G1242">
        <v>127</v>
      </c>
      <c r="H1242" s="2" t="str">
        <f>VLOOKUP(SupplierQuality[[#This Row],[MaterialID]],Table4[#All],2,0)</f>
        <v>Crates</v>
      </c>
      <c r="I1242">
        <v>1</v>
      </c>
      <c r="J1242" s="2" t="str">
        <f>_xlfn.XLOOKUP(SupplierQuality[[#This Row],[Defect Type ID]],Table5[ID],Table5[Defect Type],"Not found",0)</f>
        <v>No Impact</v>
      </c>
      <c r="K1242">
        <v>74</v>
      </c>
      <c r="L1242" s="2" t="str">
        <f>_xlfn.XLOOKUP(SupplierQuality[[#This Row],[DefectID]],Table2[ID],Table2[Defect],"Not found",0)</f>
        <v>Film Not Sealing</v>
      </c>
      <c r="M1242" s="3">
        <v>517631</v>
      </c>
      <c r="N1242" s="3">
        <v>2095</v>
      </c>
      <c r="O1242" s="6">
        <f>SupplierQuality[[#This Row],[Total Downtime Minutes]]/60</f>
        <v>34.916666666666664</v>
      </c>
      <c r="P1242" s="4">
        <v>634</v>
      </c>
      <c r="Q1242" s="4">
        <f>SupplierQuality[[#This Row],[Total Defect Qty]]*SupplierQuality[[#This Row],[Unit Price]]</f>
        <v>328178054</v>
      </c>
    </row>
    <row r="1243" spans="1:17" x14ac:dyDescent="0.25">
      <c r="A1243" s="1">
        <v>43291</v>
      </c>
      <c r="B1243" s="5" t="str">
        <f>TEXT(SupplierQuality[[#This Row],[Date]],"mmm")</f>
        <v>Jul</v>
      </c>
      <c r="C1243" s="5" t="str">
        <f>TEXT(SupplierQuality[[#This Row],[Date]],"yyyy")</f>
        <v>2018</v>
      </c>
      <c r="D1243" s="2" t="s">
        <v>347</v>
      </c>
      <c r="E1243" s="2" t="s">
        <v>74</v>
      </c>
      <c r="F1243" s="2" t="s">
        <v>691</v>
      </c>
      <c r="G1243">
        <v>113</v>
      </c>
      <c r="H1243" s="2" t="str">
        <f>VLOOKUP(SupplierQuality[[#This Row],[MaterialID]],Table4[#All],2,0)</f>
        <v>Raw Materials</v>
      </c>
      <c r="I1243">
        <v>2</v>
      </c>
      <c r="J1243" s="2" t="str">
        <f>_xlfn.XLOOKUP(SupplierQuality[[#This Row],[Defect Type ID]],Table5[ID],Table5[Defect Type],"Not found",0)</f>
        <v>Rejected</v>
      </c>
      <c r="K1243">
        <v>254</v>
      </c>
      <c r="L1243" s="2" t="str">
        <f>_xlfn.XLOOKUP(SupplierQuality[[#This Row],[DefectID]],Table2[ID],Table2[Defect],"Not found",0)</f>
        <v>Wrong Bond</v>
      </c>
      <c r="M1243" s="3">
        <v>416846</v>
      </c>
      <c r="N1243" s="3">
        <v>1966</v>
      </c>
      <c r="O1243" s="6">
        <f>SupplierQuality[[#This Row],[Total Downtime Minutes]]/60</f>
        <v>32.766666666666666</v>
      </c>
      <c r="P1243" s="4">
        <v>339</v>
      </c>
      <c r="Q1243" s="4">
        <f>SupplierQuality[[#This Row],[Total Defect Qty]]*SupplierQuality[[#This Row],[Unit Price]]</f>
        <v>141310794</v>
      </c>
    </row>
    <row r="1244" spans="1:17" x14ac:dyDescent="0.25">
      <c r="A1244" s="1">
        <v>43291</v>
      </c>
      <c r="B1244" s="5" t="str">
        <f>TEXT(SupplierQuality[[#This Row],[Date]],"mmm")</f>
        <v>Jul</v>
      </c>
      <c r="C1244" s="5" t="str">
        <f>TEXT(SupplierQuality[[#This Row],[Date]],"yyyy")</f>
        <v>2018</v>
      </c>
      <c r="D1244" s="2" t="s">
        <v>57</v>
      </c>
      <c r="E1244" s="2" t="s">
        <v>62</v>
      </c>
      <c r="F1244" s="2" t="s">
        <v>691</v>
      </c>
      <c r="G1244">
        <v>124</v>
      </c>
      <c r="H1244" s="2" t="str">
        <f>VLOOKUP(SupplierQuality[[#This Row],[MaterialID]],Table4[#All],2,0)</f>
        <v>Drives</v>
      </c>
      <c r="I1244">
        <v>1</v>
      </c>
      <c r="J1244" s="2" t="str">
        <f>_xlfn.XLOOKUP(SupplierQuality[[#This Row],[Defect Type ID]],Table5[ID],Table5[Defect Type],"Not found",0)</f>
        <v>No Impact</v>
      </c>
      <c r="K1244">
        <v>207</v>
      </c>
      <c r="L1244" s="2" t="str">
        <f>_xlfn.XLOOKUP(SupplierQuality[[#This Row],[DefectID]],Table2[ID],Table2[Defect],"Not found",0)</f>
        <v>Wrong Cut</v>
      </c>
      <c r="M1244" s="3">
        <v>412916</v>
      </c>
      <c r="N1244" s="3">
        <v>2159</v>
      </c>
      <c r="O1244" s="6">
        <f>SupplierQuality[[#This Row],[Total Downtime Minutes]]/60</f>
        <v>35.983333333333334</v>
      </c>
      <c r="P1244" s="4">
        <v>391</v>
      </c>
      <c r="Q1244" s="4">
        <f>SupplierQuality[[#This Row],[Total Defect Qty]]*SupplierQuality[[#This Row],[Unit Price]]</f>
        <v>161450156</v>
      </c>
    </row>
    <row r="1245" spans="1:17" x14ac:dyDescent="0.25">
      <c r="A1245" s="1">
        <v>43291</v>
      </c>
      <c r="B1245" s="5" t="str">
        <f>TEXT(SupplierQuality[[#This Row],[Date]],"mmm")</f>
        <v>Jul</v>
      </c>
      <c r="C1245" s="5" t="str">
        <f>TEXT(SupplierQuality[[#This Row],[Date]],"yyyy")</f>
        <v>2018</v>
      </c>
      <c r="D1245" s="2" t="s">
        <v>256</v>
      </c>
      <c r="E1245" s="2" t="s">
        <v>52</v>
      </c>
      <c r="F1245" s="2" t="s">
        <v>691</v>
      </c>
      <c r="G1245">
        <v>122</v>
      </c>
      <c r="H1245" s="2" t="str">
        <f>VLOOKUP(SupplierQuality[[#This Row],[MaterialID]],Table4[#All],2,0)</f>
        <v>Electrolytes</v>
      </c>
      <c r="I1245">
        <v>2</v>
      </c>
      <c r="J1245" s="2" t="str">
        <f>_xlfn.XLOOKUP(SupplierQuality[[#This Row],[Defect Type ID]],Table5[ID],Table5[Defect Type],"Not found",0)</f>
        <v>Rejected</v>
      </c>
      <c r="K1245">
        <v>37</v>
      </c>
      <c r="L1245" s="2" t="str">
        <f>_xlfn.XLOOKUP(SupplierQuality[[#This Row],[DefectID]],Table2[ID],Table2[Defect],"Not found",0)</f>
        <v>Foreign Material</v>
      </c>
      <c r="M1245" s="3">
        <v>307096</v>
      </c>
      <c r="N1245" s="3">
        <v>407</v>
      </c>
      <c r="O1245" s="6">
        <f>SupplierQuality[[#This Row],[Total Downtime Minutes]]/60</f>
        <v>6.7833333333333332</v>
      </c>
      <c r="P1245" s="4">
        <v>283</v>
      </c>
      <c r="Q1245" s="4">
        <f>SupplierQuality[[#This Row],[Total Defect Qty]]*SupplierQuality[[#This Row],[Unit Price]]</f>
        <v>86908168</v>
      </c>
    </row>
    <row r="1246" spans="1:17" x14ac:dyDescent="0.25">
      <c r="A1246" s="1">
        <v>43291</v>
      </c>
      <c r="B1246" s="5" t="str">
        <f>TEXT(SupplierQuality[[#This Row],[Date]],"mmm")</f>
        <v>Jul</v>
      </c>
      <c r="C1246" s="5" t="str">
        <f>TEXT(SupplierQuality[[#This Row],[Date]],"yyyy")</f>
        <v>2018</v>
      </c>
      <c r="D1246" s="2" t="s">
        <v>209</v>
      </c>
      <c r="E1246" s="2" t="s">
        <v>104</v>
      </c>
      <c r="F1246" s="2" t="s">
        <v>17</v>
      </c>
      <c r="G1246">
        <v>125</v>
      </c>
      <c r="H1246" s="2" t="str">
        <f>VLOOKUP(SupplierQuality[[#This Row],[MaterialID]],Table4[#All],2,0)</f>
        <v>Hardware</v>
      </c>
      <c r="I1246">
        <v>2</v>
      </c>
      <c r="J1246" s="2" t="str">
        <f>_xlfn.XLOOKUP(SupplierQuality[[#This Row],[Defect Type ID]],Table5[ID],Table5[Defect Type],"Not found",0)</f>
        <v>Rejected</v>
      </c>
      <c r="K1246">
        <v>10</v>
      </c>
      <c r="L1246" s="2" t="str">
        <f>_xlfn.XLOOKUP(SupplierQuality[[#This Row],[DefectID]],Table2[ID],Table2[Defect],"Not found",0)</f>
        <v>Wrong material</v>
      </c>
      <c r="M1246" s="3">
        <v>229691</v>
      </c>
      <c r="N1246" s="3">
        <v>3702</v>
      </c>
      <c r="O1246" s="6">
        <f>SupplierQuality[[#This Row],[Total Downtime Minutes]]/60</f>
        <v>61.7</v>
      </c>
      <c r="P1246" s="4">
        <v>430</v>
      </c>
      <c r="Q1246" s="4">
        <f>SupplierQuality[[#This Row],[Total Defect Qty]]*SupplierQuality[[#This Row],[Unit Price]]</f>
        <v>98767130</v>
      </c>
    </row>
    <row r="1247" spans="1:17" x14ac:dyDescent="0.25">
      <c r="A1247" s="1">
        <v>43291</v>
      </c>
      <c r="B1247" s="5" t="str">
        <f>TEXT(SupplierQuality[[#This Row],[Date]],"mmm")</f>
        <v>Jul</v>
      </c>
      <c r="C1247" s="5" t="str">
        <f>TEXT(SupplierQuality[[#This Row],[Date]],"yyyy")</f>
        <v>2018</v>
      </c>
      <c r="D1247" s="2" t="s">
        <v>194</v>
      </c>
      <c r="E1247" s="2" t="s">
        <v>21</v>
      </c>
      <c r="F1247" s="2" t="s">
        <v>691</v>
      </c>
      <c r="G1247">
        <v>133</v>
      </c>
      <c r="H1247" s="2" t="str">
        <f>VLOOKUP(SupplierQuality[[#This Row],[MaterialID]],Table4[#All],2,0)</f>
        <v>Wires</v>
      </c>
      <c r="I1247">
        <v>2</v>
      </c>
      <c r="J1247" s="2" t="str">
        <f>_xlfn.XLOOKUP(SupplierQuality[[#This Row],[Defect Type ID]],Table5[ID],Table5[Defect Type],"Not found",0)</f>
        <v>Rejected</v>
      </c>
      <c r="K1247">
        <v>248</v>
      </c>
      <c r="L1247" s="2" t="str">
        <f>_xlfn.XLOOKUP(SupplierQuality[[#This Row],[DefectID]],Table2[ID],Table2[Defect],"Not found",0)</f>
        <v>Material Contamination</v>
      </c>
      <c r="M1247" s="3">
        <v>149323</v>
      </c>
      <c r="N1247" s="3">
        <v>1686</v>
      </c>
      <c r="O1247" s="6">
        <f>SupplierQuality[[#This Row],[Total Downtime Minutes]]/60</f>
        <v>28.1</v>
      </c>
      <c r="P1247" s="4">
        <v>488</v>
      </c>
      <c r="Q1247" s="4">
        <f>SupplierQuality[[#This Row],[Total Defect Qty]]*SupplierQuality[[#This Row],[Unit Price]]</f>
        <v>72869624</v>
      </c>
    </row>
    <row r="1248" spans="1:17" x14ac:dyDescent="0.25">
      <c r="A1248" s="1">
        <v>43291</v>
      </c>
      <c r="B1248" s="5" t="str">
        <f>TEXT(SupplierQuality[[#This Row],[Date]],"mmm")</f>
        <v>Jul</v>
      </c>
      <c r="C1248" s="5" t="str">
        <f>TEXT(SupplierQuality[[#This Row],[Date]],"yyyy")</f>
        <v>2018</v>
      </c>
      <c r="D1248" s="2" t="s">
        <v>204</v>
      </c>
      <c r="E1248" s="2" t="s">
        <v>16</v>
      </c>
      <c r="F1248" s="2" t="s">
        <v>691</v>
      </c>
      <c r="G1248">
        <v>126</v>
      </c>
      <c r="H1248" s="2" t="str">
        <f>VLOOKUP(SupplierQuality[[#This Row],[MaterialID]],Table4[#All],2,0)</f>
        <v>Motors</v>
      </c>
      <c r="I1248">
        <v>2</v>
      </c>
      <c r="J1248" s="2" t="str">
        <f>_xlfn.XLOOKUP(SupplierQuality[[#This Row],[Defect Type ID]],Table5[ID],Table5[Defect Type],"Not found",0)</f>
        <v>Rejected</v>
      </c>
      <c r="K1248">
        <v>119</v>
      </c>
      <c r="L1248" s="2" t="str">
        <f>_xlfn.XLOOKUP(SupplierQuality[[#This Row],[DefectID]],Table2[ID],Table2[Defect],"Not found",0)</f>
        <v>Print Problems</v>
      </c>
      <c r="M1248" s="3">
        <v>101810</v>
      </c>
      <c r="N1248" s="3">
        <v>1044</v>
      </c>
      <c r="O1248" s="6">
        <f>SupplierQuality[[#This Row],[Total Downtime Minutes]]/60</f>
        <v>17.399999999999999</v>
      </c>
      <c r="P1248" s="4">
        <v>482</v>
      </c>
      <c r="Q1248" s="4">
        <f>SupplierQuality[[#This Row],[Total Defect Qty]]*SupplierQuality[[#This Row],[Unit Price]]</f>
        <v>49072420</v>
      </c>
    </row>
    <row r="1249" spans="1:17" x14ac:dyDescent="0.25">
      <c r="A1249" s="1">
        <v>43291</v>
      </c>
      <c r="B1249" s="5" t="str">
        <f>TEXT(SupplierQuality[[#This Row],[Date]],"mmm")</f>
        <v>Jul</v>
      </c>
      <c r="C1249" s="5" t="str">
        <f>TEXT(SupplierQuality[[#This Row],[Date]],"yyyy")</f>
        <v>2018</v>
      </c>
      <c r="D1249" s="2" t="s">
        <v>291</v>
      </c>
      <c r="E1249" s="2" t="s">
        <v>62</v>
      </c>
      <c r="F1249" s="2" t="s">
        <v>691</v>
      </c>
      <c r="G1249">
        <v>129</v>
      </c>
      <c r="H1249" s="2" t="str">
        <f>VLOOKUP(SupplierQuality[[#This Row],[MaterialID]],Table4[#All],2,0)</f>
        <v>Mechanicals</v>
      </c>
      <c r="I1249">
        <v>3</v>
      </c>
      <c r="J1249" s="2" t="str">
        <f>_xlfn.XLOOKUP(SupplierQuality[[#This Row],[Defect Type ID]],Table5[ID],Table5[Defect Type],"Not found",0)</f>
        <v>Impact</v>
      </c>
      <c r="K1249">
        <v>234</v>
      </c>
      <c r="L1249" s="2" t="str">
        <f>_xlfn.XLOOKUP(SupplierQuality[[#This Row],[DefectID]],Table2[ID],Table2[Defect],"Not found",0)</f>
        <v>Packaging Issues</v>
      </c>
      <c r="M1249" s="3">
        <v>47208</v>
      </c>
      <c r="N1249" s="3">
        <v>1391</v>
      </c>
      <c r="O1249" s="6">
        <f>SupplierQuality[[#This Row],[Total Downtime Minutes]]/60</f>
        <v>23.183333333333334</v>
      </c>
      <c r="P1249" s="4">
        <v>518</v>
      </c>
      <c r="Q1249" s="4">
        <f>SupplierQuality[[#This Row],[Total Defect Qty]]*SupplierQuality[[#This Row],[Unit Price]]</f>
        <v>24453744</v>
      </c>
    </row>
    <row r="1250" spans="1:17" x14ac:dyDescent="0.25">
      <c r="A1250" s="1">
        <v>43294</v>
      </c>
      <c r="B1250" s="5" t="str">
        <f>TEXT(SupplierQuality[[#This Row],[Date]],"mmm")</f>
        <v>Jul</v>
      </c>
      <c r="C1250" s="5" t="str">
        <f>TEXT(SupplierQuality[[#This Row],[Date]],"yyyy")</f>
        <v>2018</v>
      </c>
      <c r="D1250" s="2" t="s">
        <v>109</v>
      </c>
      <c r="E1250" s="2" t="s">
        <v>62</v>
      </c>
      <c r="F1250" s="2" t="s">
        <v>14</v>
      </c>
      <c r="G1250">
        <v>130</v>
      </c>
      <c r="H1250" s="2" t="str">
        <f>VLOOKUP(SupplierQuality[[#This Row],[MaterialID]],Table4[#All],2,0)</f>
        <v>Packaging</v>
      </c>
      <c r="I1250">
        <v>3</v>
      </c>
      <c r="J1250" s="2" t="str">
        <f>_xlfn.XLOOKUP(SupplierQuality[[#This Row],[Defect Type ID]],Table5[ID],Table5[Defect Type],"Not found",0)</f>
        <v>Impact</v>
      </c>
      <c r="K1250">
        <v>73</v>
      </c>
      <c r="L1250" s="2" t="str">
        <f>_xlfn.XLOOKUP(SupplierQuality[[#This Row],[DefectID]],Table2[ID],Table2[Defect],"Not found",0)</f>
        <v>No Slip Sheets</v>
      </c>
      <c r="M1250" s="3">
        <v>956647</v>
      </c>
      <c r="N1250" s="3">
        <v>3011</v>
      </c>
      <c r="O1250" s="6">
        <f>SupplierQuality[[#This Row],[Total Downtime Minutes]]/60</f>
        <v>50.18333333333333</v>
      </c>
      <c r="P1250" s="4">
        <v>612</v>
      </c>
      <c r="Q1250" s="4">
        <f>SupplierQuality[[#This Row],[Total Defect Qty]]*SupplierQuality[[#This Row],[Unit Price]]</f>
        <v>585467964</v>
      </c>
    </row>
    <row r="1251" spans="1:17" x14ac:dyDescent="0.25">
      <c r="A1251" s="1">
        <v>43294</v>
      </c>
      <c r="B1251" s="5" t="str">
        <f>TEXT(SupplierQuality[[#This Row],[Date]],"mmm")</f>
        <v>Jul</v>
      </c>
      <c r="C1251" s="5" t="str">
        <f>TEXT(SupplierQuality[[#This Row],[Date]],"yyyy")</f>
        <v>2018</v>
      </c>
      <c r="D1251" s="2" t="s">
        <v>246</v>
      </c>
      <c r="E1251" s="2" t="s">
        <v>84</v>
      </c>
      <c r="F1251" s="2" t="s">
        <v>17</v>
      </c>
      <c r="G1251">
        <v>120</v>
      </c>
      <c r="H1251" s="2" t="str">
        <f>VLOOKUP(SupplierQuality[[#This Row],[MaterialID]],Table4[#All],2,0)</f>
        <v>Film</v>
      </c>
      <c r="I1251">
        <v>2</v>
      </c>
      <c r="J1251" s="2" t="str">
        <f>_xlfn.XLOOKUP(SupplierQuality[[#This Row],[Defect Type ID]],Table5[ID],Table5[Defect Type],"Not found",0)</f>
        <v>Rejected</v>
      </c>
      <c r="K1251">
        <v>199</v>
      </c>
      <c r="L1251" s="2" t="str">
        <f>_xlfn.XLOOKUP(SupplierQuality[[#This Row],[DefectID]],Table2[ID],Table2[Defect],"Not found",0)</f>
        <v>Bad Welding</v>
      </c>
      <c r="M1251" s="3">
        <v>482688</v>
      </c>
      <c r="N1251" s="3">
        <v>549</v>
      </c>
      <c r="O1251" s="6">
        <f>SupplierQuality[[#This Row],[Total Downtime Minutes]]/60</f>
        <v>9.15</v>
      </c>
      <c r="P1251" s="4">
        <v>338</v>
      </c>
      <c r="Q1251" s="4">
        <f>SupplierQuality[[#This Row],[Total Defect Qty]]*SupplierQuality[[#This Row],[Unit Price]]</f>
        <v>163148544</v>
      </c>
    </row>
    <row r="1252" spans="1:17" x14ac:dyDescent="0.25">
      <c r="A1252" s="1">
        <v>43294</v>
      </c>
      <c r="B1252" s="5" t="str">
        <f>TEXT(SupplierQuality[[#This Row],[Date]],"mmm")</f>
        <v>Jul</v>
      </c>
      <c r="C1252" s="5" t="str">
        <f>TEXT(SupplierQuality[[#This Row],[Date]],"yyyy")</f>
        <v>2018</v>
      </c>
      <c r="D1252" s="2" t="s">
        <v>236</v>
      </c>
      <c r="E1252" s="2" t="s">
        <v>62</v>
      </c>
      <c r="F1252" s="2" t="s">
        <v>17</v>
      </c>
      <c r="G1252">
        <v>119</v>
      </c>
      <c r="H1252" s="2" t="str">
        <f>VLOOKUP(SupplierQuality[[#This Row],[MaterialID]],Table4[#All],2,0)</f>
        <v>Batteries</v>
      </c>
      <c r="I1252">
        <v>3</v>
      </c>
      <c r="J1252" s="2" t="str">
        <f>_xlfn.XLOOKUP(SupplierQuality[[#This Row],[Defect Type ID]],Table5[ID],Table5[Defect Type],"Not found",0)</f>
        <v>Impact</v>
      </c>
      <c r="K1252">
        <v>86</v>
      </c>
      <c r="L1252" s="2" t="str">
        <f>_xlfn.XLOOKUP(SupplierQuality[[#This Row],[DefectID]],Table2[ID],Table2[Defect],"Not found",0)</f>
        <v>Smeared Print</v>
      </c>
      <c r="M1252" s="3">
        <v>472167</v>
      </c>
      <c r="N1252" s="3">
        <v>1407</v>
      </c>
      <c r="O1252" s="6">
        <f>SupplierQuality[[#This Row],[Total Downtime Minutes]]/60</f>
        <v>23.45</v>
      </c>
      <c r="P1252" s="4">
        <v>640</v>
      </c>
      <c r="Q1252" s="4">
        <f>SupplierQuality[[#This Row],[Total Defect Qty]]*SupplierQuality[[#This Row],[Unit Price]]</f>
        <v>302186880</v>
      </c>
    </row>
    <row r="1253" spans="1:17" x14ac:dyDescent="0.25">
      <c r="A1253" s="1">
        <v>43294</v>
      </c>
      <c r="B1253" s="5" t="str">
        <f>TEXT(SupplierQuality[[#This Row],[Date]],"mmm")</f>
        <v>Jul</v>
      </c>
      <c r="C1253" s="5" t="str">
        <f>TEXT(SupplierQuality[[#This Row],[Date]],"yyyy")</f>
        <v>2018</v>
      </c>
      <c r="D1253" s="2" t="s">
        <v>175</v>
      </c>
      <c r="E1253" s="2" t="s">
        <v>23</v>
      </c>
      <c r="F1253" s="2" t="s">
        <v>17</v>
      </c>
      <c r="G1253">
        <v>114</v>
      </c>
      <c r="H1253" s="2" t="str">
        <f>VLOOKUP(SupplierQuality[[#This Row],[MaterialID]],Table4[#All],2,0)</f>
        <v>Carton</v>
      </c>
      <c r="I1253">
        <v>1</v>
      </c>
      <c r="J1253" s="2" t="str">
        <f>_xlfn.XLOOKUP(SupplierQuality[[#This Row],[Defect Type ID]],Table5[ID],Table5[Defect Type],"Not found",0)</f>
        <v>No Impact</v>
      </c>
      <c r="K1253">
        <v>27</v>
      </c>
      <c r="L1253" s="2" t="str">
        <f>_xlfn.XLOOKUP(SupplierQuality[[#This Row],[DefectID]],Table2[ID],Table2[Defect],"Not found",0)</f>
        <v>Damaged Secondary Packaging</v>
      </c>
      <c r="M1253" s="3">
        <v>415929</v>
      </c>
      <c r="N1253" s="3">
        <v>3220</v>
      </c>
      <c r="O1253" s="6">
        <f>SupplierQuality[[#This Row],[Total Downtime Minutes]]/60</f>
        <v>53.666666666666664</v>
      </c>
      <c r="P1253" s="4">
        <v>402</v>
      </c>
      <c r="Q1253" s="4">
        <f>SupplierQuality[[#This Row],[Total Defect Qty]]*SupplierQuality[[#This Row],[Unit Price]]</f>
        <v>167203458</v>
      </c>
    </row>
    <row r="1254" spans="1:17" x14ac:dyDescent="0.25">
      <c r="A1254" s="1">
        <v>43294</v>
      </c>
      <c r="B1254" s="5" t="str">
        <f>TEXT(SupplierQuality[[#This Row],[Date]],"mmm")</f>
        <v>Jul</v>
      </c>
      <c r="C1254" s="5" t="str">
        <f>TEXT(SupplierQuality[[#This Row],[Date]],"yyyy")</f>
        <v>2018</v>
      </c>
      <c r="D1254" s="2" t="s">
        <v>73</v>
      </c>
      <c r="E1254" s="2" t="s">
        <v>119</v>
      </c>
      <c r="F1254" s="2" t="s">
        <v>17</v>
      </c>
      <c r="G1254">
        <v>116</v>
      </c>
      <c r="H1254" s="2" t="str">
        <f>VLOOKUP(SupplierQuality[[#This Row],[MaterialID]],Table4[#All],2,0)</f>
        <v>Molds</v>
      </c>
      <c r="I1254">
        <v>3</v>
      </c>
      <c r="J1254" s="2" t="str">
        <f>_xlfn.XLOOKUP(SupplierQuality[[#This Row],[Defect Type ID]],Table5[ID],Table5[Defect Type],"Not found",0)</f>
        <v>Impact</v>
      </c>
      <c r="K1254">
        <v>135</v>
      </c>
      <c r="L1254" s="2" t="str">
        <f>_xlfn.XLOOKUP(SupplierQuality[[#This Row],[DefectID]],Table2[ID],Table2[Defect],"Not found",0)</f>
        <v>Tops Short</v>
      </c>
      <c r="M1254" s="3">
        <v>89218</v>
      </c>
      <c r="N1254" s="3">
        <v>2325</v>
      </c>
      <c r="O1254" s="6">
        <f>SupplierQuality[[#This Row],[Total Downtime Minutes]]/60</f>
        <v>38.75</v>
      </c>
      <c r="P1254" s="4">
        <v>416</v>
      </c>
      <c r="Q1254" s="4">
        <f>SupplierQuality[[#This Row],[Total Defect Qty]]*SupplierQuality[[#This Row],[Unit Price]]</f>
        <v>37114688</v>
      </c>
    </row>
    <row r="1255" spans="1:17" x14ac:dyDescent="0.25">
      <c r="A1255" s="1">
        <v>43295</v>
      </c>
      <c r="B1255" s="5" t="str">
        <f>TEXT(SupplierQuality[[#This Row],[Date]],"mmm")</f>
        <v>Jul</v>
      </c>
      <c r="C1255" s="5" t="str">
        <f>TEXT(SupplierQuality[[#This Row],[Date]],"yyyy")</f>
        <v>2018</v>
      </c>
      <c r="D1255" s="2" t="s">
        <v>294</v>
      </c>
      <c r="E1255" s="2" t="s">
        <v>49</v>
      </c>
      <c r="F1255" s="2" t="s">
        <v>14</v>
      </c>
      <c r="G1255">
        <v>121</v>
      </c>
      <c r="H1255" s="2" t="str">
        <f>VLOOKUP(SupplierQuality[[#This Row],[MaterialID]],Table4[#All],2,0)</f>
        <v>Composites</v>
      </c>
      <c r="I1255">
        <v>3</v>
      </c>
      <c r="J1255" s="2" t="str">
        <f>_xlfn.XLOOKUP(SupplierQuality[[#This Row],[Defect Type ID]],Table5[ID],Table5[Defect Type],"Not found",0)</f>
        <v>Impact</v>
      </c>
      <c r="K1255">
        <v>248</v>
      </c>
      <c r="L1255" s="2" t="str">
        <f>_xlfn.XLOOKUP(SupplierQuality[[#This Row],[DefectID]],Table2[ID],Table2[Defect],"Not found",0)</f>
        <v>Material Contamination</v>
      </c>
      <c r="M1255" s="3">
        <v>501844</v>
      </c>
      <c r="N1255" s="3">
        <v>3961</v>
      </c>
      <c r="O1255" s="6">
        <f>SupplierQuality[[#This Row],[Total Downtime Minutes]]/60</f>
        <v>66.016666666666666</v>
      </c>
      <c r="P1255" s="4">
        <v>573</v>
      </c>
      <c r="Q1255" s="4">
        <f>SupplierQuality[[#This Row],[Total Defect Qty]]*SupplierQuality[[#This Row],[Unit Price]]</f>
        <v>287556612</v>
      </c>
    </row>
    <row r="1256" spans="1:17" x14ac:dyDescent="0.25">
      <c r="A1256" s="1">
        <v>43295</v>
      </c>
      <c r="B1256" s="5" t="str">
        <f>TEXT(SupplierQuality[[#This Row],[Date]],"mmm")</f>
        <v>Jul</v>
      </c>
      <c r="C1256" s="5" t="str">
        <f>TEXT(SupplierQuality[[#This Row],[Date]],"yyyy")</f>
        <v>2018</v>
      </c>
      <c r="D1256" s="2" t="s">
        <v>15</v>
      </c>
      <c r="E1256" s="2" t="s">
        <v>119</v>
      </c>
      <c r="F1256" s="2" t="s">
        <v>42</v>
      </c>
      <c r="G1256">
        <v>112</v>
      </c>
      <c r="H1256" s="2" t="str">
        <f>VLOOKUP(SupplierQuality[[#This Row],[MaterialID]],Table4[#All],2,0)</f>
        <v>Glass</v>
      </c>
      <c r="I1256">
        <v>3</v>
      </c>
      <c r="J1256" s="2" t="str">
        <f>_xlfn.XLOOKUP(SupplierQuality[[#This Row],[Defect Type ID]],Table5[ID],Table5[Defect Type],"Not found",0)</f>
        <v>Impact</v>
      </c>
      <c r="K1256">
        <v>227</v>
      </c>
      <c r="L1256" s="2" t="str">
        <f>_xlfn.XLOOKUP(SupplierQuality[[#This Row],[DefectID]],Table2[ID],Table2[Defect],"Not found",0)</f>
        <v>Not Balanced</v>
      </c>
      <c r="M1256" s="3">
        <v>404409</v>
      </c>
      <c r="N1256" s="3">
        <v>1377</v>
      </c>
      <c r="O1256" s="6">
        <f>SupplierQuality[[#This Row],[Total Downtime Minutes]]/60</f>
        <v>22.95</v>
      </c>
      <c r="P1256" s="4">
        <v>305</v>
      </c>
      <c r="Q1256" s="4">
        <f>SupplierQuality[[#This Row],[Total Defect Qty]]*SupplierQuality[[#This Row],[Unit Price]]</f>
        <v>123344745</v>
      </c>
    </row>
    <row r="1257" spans="1:17" x14ac:dyDescent="0.25">
      <c r="A1257" s="1">
        <v>43296</v>
      </c>
      <c r="B1257" s="5" t="str">
        <f>TEXT(SupplierQuality[[#This Row],[Date]],"mmm")</f>
        <v>Jul</v>
      </c>
      <c r="C1257" s="5" t="str">
        <f>TEXT(SupplierQuality[[#This Row],[Date]],"yyyy")</f>
        <v>2018</v>
      </c>
      <c r="D1257" s="2" t="s">
        <v>121</v>
      </c>
      <c r="E1257" s="2" t="s">
        <v>74</v>
      </c>
      <c r="F1257" s="2" t="s">
        <v>17</v>
      </c>
      <c r="G1257">
        <v>116</v>
      </c>
      <c r="H1257" s="2" t="str">
        <f>VLOOKUP(SupplierQuality[[#This Row],[MaterialID]],Table4[#All],2,0)</f>
        <v>Molds</v>
      </c>
      <c r="I1257">
        <v>2</v>
      </c>
      <c r="J1257" s="2" t="str">
        <f>_xlfn.XLOOKUP(SupplierQuality[[#This Row],[Defect Type ID]],Table5[ID],Table5[Defect Type],"Not found",0)</f>
        <v>Rejected</v>
      </c>
      <c r="K1257">
        <v>139</v>
      </c>
      <c r="L1257" s="2" t="str">
        <f>_xlfn.XLOOKUP(SupplierQuality[[#This Row],[DefectID]],Table2[ID],Table2[Defect],"Not found",0)</f>
        <v>Incorrect Color</v>
      </c>
      <c r="M1257" s="3">
        <v>120897</v>
      </c>
      <c r="N1257" s="3">
        <v>1220</v>
      </c>
      <c r="O1257" s="6">
        <f>SupplierQuality[[#This Row],[Total Downtime Minutes]]/60</f>
        <v>20.333333333333332</v>
      </c>
      <c r="P1257" s="4">
        <v>455</v>
      </c>
      <c r="Q1257" s="4">
        <f>SupplierQuality[[#This Row],[Total Defect Qty]]*SupplierQuality[[#This Row],[Unit Price]]</f>
        <v>55008135</v>
      </c>
    </row>
    <row r="1258" spans="1:17" x14ac:dyDescent="0.25">
      <c r="A1258" s="1">
        <v>43296</v>
      </c>
      <c r="B1258" s="5" t="str">
        <f>TEXT(SupplierQuality[[#This Row],[Date]],"mmm")</f>
        <v>Jul</v>
      </c>
      <c r="C1258" s="5" t="str">
        <f>TEXT(SupplierQuality[[#This Row],[Date]],"yyyy")</f>
        <v>2018</v>
      </c>
      <c r="D1258" s="2" t="s">
        <v>108</v>
      </c>
      <c r="E1258" s="2" t="s">
        <v>47</v>
      </c>
      <c r="F1258" s="2" t="s">
        <v>17</v>
      </c>
      <c r="G1258">
        <v>121</v>
      </c>
      <c r="H1258" s="2" t="str">
        <f>VLOOKUP(SupplierQuality[[#This Row],[MaterialID]],Table4[#All],2,0)</f>
        <v>Composites</v>
      </c>
      <c r="I1258">
        <v>2</v>
      </c>
      <c r="J1258" s="2" t="str">
        <f>_xlfn.XLOOKUP(SupplierQuality[[#This Row],[Defect Type ID]],Table5[ID],Table5[Defect Type],"Not found",0)</f>
        <v>Rejected</v>
      </c>
      <c r="K1258">
        <v>268</v>
      </c>
      <c r="L1258" s="2" t="str">
        <f>_xlfn.XLOOKUP(SupplierQuality[[#This Row],[DefectID]],Table2[ID],Table2[Defect],"Not found",0)</f>
        <v>Sides Bad</v>
      </c>
      <c r="M1258" s="3">
        <v>39617</v>
      </c>
      <c r="N1258" s="3">
        <v>3659</v>
      </c>
      <c r="O1258" s="6">
        <f>SupplierQuality[[#This Row],[Total Downtime Minutes]]/60</f>
        <v>60.983333333333334</v>
      </c>
      <c r="P1258" s="4">
        <v>545</v>
      </c>
      <c r="Q1258" s="4">
        <f>SupplierQuality[[#This Row],[Total Defect Qty]]*SupplierQuality[[#This Row],[Unit Price]]</f>
        <v>21591265</v>
      </c>
    </row>
    <row r="1259" spans="1:17" x14ac:dyDescent="0.25">
      <c r="A1259" s="1">
        <v>43297</v>
      </c>
      <c r="B1259" s="5" t="str">
        <f>TEXT(SupplierQuality[[#This Row],[Date]],"mmm")</f>
        <v>Jul</v>
      </c>
      <c r="C1259" s="5" t="str">
        <f>TEXT(SupplierQuality[[#This Row],[Date]],"yyyy")</f>
        <v>2018</v>
      </c>
      <c r="D1259" s="2" t="s">
        <v>157</v>
      </c>
      <c r="E1259" s="2" t="s">
        <v>11</v>
      </c>
      <c r="F1259" s="2" t="s">
        <v>42</v>
      </c>
      <c r="G1259">
        <v>117</v>
      </c>
      <c r="H1259" s="2" t="str">
        <f>VLOOKUP(SupplierQuality[[#This Row],[MaterialID]],Table4[#All],2,0)</f>
        <v>Labels</v>
      </c>
      <c r="I1259">
        <v>1</v>
      </c>
      <c r="J1259" s="2" t="str">
        <f>_xlfn.XLOOKUP(SupplierQuality[[#This Row],[Defect Type ID]],Table5[ID],Table5[Defect Type],"Not found",0)</f>
        <v>No Impact</v>
      </c>
      <c r="K1259">
        <v>178</v>
      </c>
      <c r="L1259" s="2" t="str">
        <f>_xlfn.XLOOKUP(SupplierQuality[[#This Row],[DefectID]],Table2[ID],Table2[Defect],"Not found",0)</f>
        <v>Corrugate Falling Apart</v>
      </c>
      <c r="M1259" s="3">
        <v>741184</v>
      </c>
      <c r="N1259" s="3">
        <v>3451</v>
      </c>
      <c r="O1259" s="6">
        <f>SupplierQuality[[#This Row],[Total Downtime Minutes]]/60</f>
        <v>57.516666666666666</v>
      </c>
      <c r="P1259" s="4">
        <v>694</v>
      </c>
      <c r="Q1259" s="4">
        <f>SupplierQuality[[#This Row],[Total Defect Qty]]*SupplierQuality[[#This Row],[Unit Price]]</f>
        <v>514381696</v>
      </c>
    </row>
    <row r="1260" spans="1:17" x14ac:dyDescent="0.25">
      <c r="A1260" s="1">
        <v>43297</v>
      </c>
      <c r="B1260" s="5" t="str">
        <f>TEXT(SupplierQuality[[#This Row],[Date]],"mmm")</f>
        <v>Jul</v>
      </c>
      <c r="C1260" s="5" t="str">
        <f>TEXT(SupplierQuality[[#This Row],[Date]],"yyyy")</f>
        <v>2018</v>
      </c>
      <c r="D1260" s="2" t="s">
        <v>157</v>
      </c>
      <c r="E1260" s="2" t="s">
        <v>62</v>
      </c>
      <c r="F1260" s="2" t="s">
        <v>24</v>
      </c>
      <c r="G1260">
        <v>122</v>
      </c>
      <c r="H1260" s="2" t="str">
        <f>VLOOKUP(SupplierQuality[[#This Row],[MaterialID]],Table4[#All],2,0)</f>
        <v>Electrolytes</v>
      </c>
      <c r="I1260">
        <v>3</v>
      </c>
      <c r="J1260" s="2" t="str">
        <f>_xlfn.XLOOKUP(SupplierQuality[[#This Row],[Defect Type ID]],Table5[ID],Table5[Defect Type],"Not found",0)</f>
        <v>Impact</v>
      </c>
      <c r="K1260">
        <v>219</v>
      </c>
      <c r="L1260" s="2" t="str">
        <f>_xlfn.XLOOKUP(SupplierQuality[[#This Row],[DefectID]],Table2[ID],Table2[Defect],"Not found",0)</f>
        <v>Short Valves</v>
      </c>
      <c r="M1260" s="3">
        <v>657875</v>
      </c>
      <c r="N1260" s="3">
        <v>3075</v>
      </c>
      <c r="O1260" s="6">
        <f>SupplierQuality[[#This Row],[Total Downtime Minutes]]/60</f>
        <v>51.25</v>
      </c>
      <c r="P1260" s="4">
        <v>699</v>
      </c>
      <c r="Q1260" s="4">
        <f>SupplierQuality[[#This Row],[Total Defect Qty]]*SupplierQuality[[#This Row],[Unit Price]]</f>
        <v>459854625</v>
      </c>
    </row>
    <row r="1261" spans="1:17" x14ac:dyDescent="0.25">
      <c r="A1261" s="1">
        <v>43297</v>
      </c>
      <c r="B1261" s="5" t="str">
        <f>TEXT(SupplierQuality[[#This Row],[Date]],"mmm")</f>
        <v>Jul</v>
      </c>
      <c r="C1261" s="5" t="str">
        <f>TEXT(SupplierQuality[[#This Row],[Date]],"yyyy")</f>
        <v>2018</v>
      </c>
      <c r="D1261" s="2" t="s">
        <v>46</v>
      </c>
      <c r="E1261" s="2" t="s">
        <v>13</v>
      </c>
      <c r="F1261" s="2" t="s">
        <v>14</v>
      </c>
      <c r="G1261">
        <v>115</v>
      </c>
      <c r="H1261" s="2" t="str">
        <f>VLOOKUP(SupplierQuality[[#This Row],[MaterialID]],Table4[#All],2,0)</f>
        <v>Controllers</v>
      </c>
      <c r="I1261">
        <v>2</v>
      </c>
      <c r="J1261" s="2" t="str">
        <f>_xlfn.XLOOKUP(SupplierQuality[[#This Row],[Defect Type ID]],Table5[ID],Table5[Defect Type],"Not found",0)</f>
        <v>Rejected</v>
      </c>
      <c r="K1261">
        <v>258</v>
      </c>
      <c r="L1261" s="2" t="str">
        <f>_xlfn.XLOOKUP(SupplierQuality[[#This Row],[DefectID]],Table2[ID],Table2[Defect],"Not found",0)</f>
        <v>Gages Broken</v>
      </c>
      <c r="M1261" s="3">
        <v>517463</v>
      </c>
      <c r="N1261" s="3">
        <v>2979</v>
      </c>
      <c r="O1261" s="6">
        <f>SupplierQuality[[#This Row],[Total Downtime Minutes]]/60</f>
        <v>49.65</v>
      </c>
      <c r="P1261" s="4">
        <v>443</v>
      </c>
      <c r="Q1261" s="4">
        <f>SupplierQuality[[#This Row],[Total Defect Qty]]*SupplierQuality[[#This Row],[Unit Price]]</f>
        <v>229236109</v>
      </c>
    </row>
    <row r="1262" spans="1:17" x14ac:dyDescent="0.25">
      <c r="A1262" s="1">
        <v>43297</v>
      </c>
      <c r="B1262" s="5" t="str">
        <f>TEXT(SupplierQuality[[#This Row],[Date]],"mmm")</f>
        <v>Jul</v>
      </c>
      <c r="C1262" s="5" t="str">
        <f>TEXT(SupplierQuality[[#This Row],[Date]],"yyyy")</f>
        <v>2018</v>
      </c>
      <c r="D1262" s="2" t="s">
        <v>346</v>
      </c>
      <c r="E1262" s="2" t="s">
        <v>119</v>
      </c>
      <c r="F1262" s="2" t="s">
        <v>17</v>
      </c>
      <c r="G1262">
        <v>118</v>
      </c>
      <c r="H1262" s="2" t="str">
        <f>VLOOKUP(SupplierQuality[[#This Row],[MaterialID]],Table4[#All],2,0)</f>
        <v>Corrugate</v>
      </c>
      <c r="I1262">
        <v>1</v>
      </c>
      <c r="J1262" s="2" t="str">
        <f>_xlfn.XLOOKUP(SupplierQuality[[#This Row],[Defect Type ID]],Table5[ID],Table5[Defect Type],"Not found",0)</f>
        <v>No Impact</v>
      </c>
      <c r="K1262">
        <v>157</v>
      </c>
      <c r="L1262" s="2" t="str">
        <f>_xlfn.XLOOKUP(SupplierQuality[[#This Row],[DefectID]],Table2[ID],Table2[Defect],"Not found",0)</f>
        <v>Liner Misalignment</v>
      </c>
      <c r="M1262" s="3">
        <v>499106</v>
      </c>
      <c r="N1262" s="3">
        <v>2875</v>
      </c>
      <c r="O1262" s="6">
        <f>SupplierQuality[[#This Row],[Total Downtime Minutes]]/60</f>
        <v>47.916666666666664</v>
      </c>
      <c r="P1262" s="4">
        <v>661</v>
      </c>
      <c r="Q1262" s="4">
        <f>SupplierQuality[[#This Row],[Total Defect Qty]]*SupplierQuality[[#This Row],[Unit Price]]</f>
        <v>329909066</v>
      </c>
    </row>
    <row r="1263" spans="1:17" x14ac:dyDescent="0.25">
      <c r="A1263" s="1">
        <v>43297</v>
      </c>
      <c r="B1263" s="5" t="str">
        <f>TEXT(SupplierQuality[[#This Row],[Date]],"mmm")</f>
        <v>Jul</v>
      </c>
      <c r="C1263" s="5" t="str">
        <f>TEXT(SupplierQuality[[#This Row],[Date]],"yyyy")</f>
        <v>2018</v>
      </c>
      <c r="D1263" s="2" t="s">
        <v>172</v>
      </c>
      <c r="E1263" s="2" t="s">
        <v>71</v>
      </c>
      <c r="F1263" s="2" t="s">
        <v>24</v>
      </c>
      <c r="G1263">
        <v>132</v>
      </c>
      <c r="H1263" s="2" t="str">
        <f>VLOOKUP(SupplierQuality[[#This Row],[MaterialID]],Table4[#All],2,0)</f>
        <v>Printed Materials</v>
      </c>
      <c r="I1263">
        <v>3</v>
      </c>
      <c r="J1263" s="2" t="str">
        <f>_xlfn.XLOOKUP(SupplierQuality[[#This Row],[Defect Type ID]],Table5[ID],Table5[Defect Type],"Not found",0)</f>
        <v>Impact</v>
      </c>
      <c r="K1263">
        <v>191</v>
      </c>
      <c r="L1263" s="2" t="str">
        <f>_xlfn.XLOOKUP(SupplierQuality[[#This Row],[DefectID]],Table2[ID],Table2[Defect],"Not found",0)</f>
        <v>Misformed Parts</v>
      </c>
      <c r="M1263" s="3">
        <v>457745</v>
      </c>
      <c r="N1263" s="3">
        <v>2154</v>
      </c>
      <c r="O1263" s="6">
        <f>SupplierQuality[[#This Row],[Total Downtime Minutes]]/60</f>
        <v>35.9</v>
      </c>
      <c r="P1263" s="4">
        <v>497</v>
      </c>
      <c r="Q1263" s="4">
        <f>SupplierQuality[[#This Row],[Total Defect Qty]]*SupplierQuality[[#This Row],[Unit Price]]</f>
        <v>227499265</v>
      </c>
    </row>
    <row r="1264" spans="1:17" x14ac:dyDescent="0.25">
      <c r="A1264" s="1">
        <v>43298</v>
      </c>
      <c r="B1264" s="5" t="str">
        <f>TEXT(SupplierQuality[[#This Row],[Date]],"mmm")</f>
        <v>Jul</v>
      </c>
      <c r="C1264" s="5" t="str">
        <f>TEXT(SupplierQuality[[#This Row],[Date]],"yyyy")</f>
        <v>2018</v>
      </c>
      <c r="D1264" s="2" t="s">
        <v>132</v>
      </c>
      <c r="E1264" s="2" t="s">
        <v>64</v>
      </c>
      <c r="F1264" s="2" t="s">
        <v>42</v>
      </c>
      <c r="G1264">
        <v>118</v>
      </c>
      <c r="H1264" s="2" t="str">
        <f>VLOOKUP(SupplierQuality[[#This Row],[MaterialID]],Table4[#All],2,0)</f>
        <v>Corrugate</v>
      </c>
      <c r="I1264">
        <v>2</v>
      </c>
      <c r="J1264" s="2" t="str">
        <f>_xlfn.XLOOKUP(SupplierQuality[[#This Row],[Defect Type ID]],Table5[ID],Table5[Defect Type],"Not found",0)</f>
        <v>Rejected</v>
      </c>
      <c r="K1264">
        <v>101</v>
      </c>
      <c r="L1264" s="2" t="str">
        <f>_xlfn.XLOOKUP(SupplierQuality[[#This Row],[DefectID]],Table2[ID],Table2[Defect],"Not found",0)</f>
        <v>No Print</v>
      </c>
      <c r="M1264" s="3">
        <v>916494</v>
      </c>
      <c r="N1264" s="3">
        <v>4052</v>
      </c>
      <c r="O1264" s="6">
        <f>SupplierQuality[[#This Row],[Total Downtime Minutes]]/60</f>
        <v>67.533333333333331</v>
      </c>
      <c r="P1264" s="4">
        <v>288</v>
      </c>
      <c r="Q1264" s="4">
        <f>SupplierQuality[[#This Row],[Total Defect Qty]]*SupplierQuality[[#This Row],[Unit Price]]</f>
        <v>263950272</v>
      </c>
    </row>
    <row r="1265" spans="1:17" x14ac:dyDescent="0.25">
      <c r="A1265" s="1">
        <v>43298</v>
      </c>
      <c r="B1265" s="5" t="str">
        <f>TEXT(SupplierQuality[[#This Row],[Date]],"mmm")</f>
        <v>Jul</v>
      </c>
      <c r="C1265" s="5" t="str">
        <f>TEXT(SupplierQuality[[#This Row],[Date]],"yyyy")</f>
        <v>2018</v>
      </c>
      <c r="D1265" s="2" t="s">
        <v>207</v>
      </c>
      <c r="E1265" s="2" t="s">
        <v>119</v>
      </c>
      <c r="F1265" s="2" t="s">
        <v>17</v>
      </c>
      <c r="G1265">
        <v>120</v>
      </c>
      <c r="H1265" s="2" t="str">
        <f>VLOOKUP(SupplierQuality[[#This Row],[MaterialID]],Table4[#All],2,0)</f>
        <v>Film</v>
      </c>
      <c r="I1265">
        <v>3</v>
      </c>
      <c r="J1265" s="2" t="str">
        <f>_xlfn.XLOOKUP(SupplierQuality[[#This Row],[Defect Type ID]],Table5[ID],Table5[Defect Type],"Not found",0)</f>
        <v>Impact</v>
      </c>
      <c r="K1265">
        <v>207</v>
      </c>
      <c r="L1265" s="2" t="str">
        <f>_xlfn.XLOOKUP(SupplierQuality[[#This Row],[DefectID]],Table2[ID],Table2[Defect],"Not found",0)</f>
        <v>Wrong Cut</v>
      </c>
      <c r="M1265" s="3">
        <v>696874</v>
      </c>
      <c r="N1265" s="3">
        <v>4159</v>
      </c>
      <c r="O1265" s="6">
        <f>SupplierQuality[[#This Row],[Total Downtime Minutes]]/60</f>
        <v>69.316666666666663</v>
      </c>
      <c r="P1265" s="4">
        <v>631</v>
      </c>
      <c r="Q1265" s="4">
        <f>SupplierQuality[[#This Row],[Total Defect Qty]]*SupplierQuality[[#This Row],[Unit Price]]</f>
        <v>439727494</v>
      </c>
    </row>
    <row r="1266" spans="1:17" x14ac:dyDescent="0.25">
      <c r="A1266" s="1">
        <v>43298</v>
      </c>
      <c r="B1266" s="5" t="str">
        <f>TEXT(SupplierQuality[[#This Row],[Date]],"mmm")</f>
        <v>Jul</v>
      </c>
      <c r="C1266" s="5" t="str">
        <f>TEXT(SupplierQuality[[#This Row],[Date]],"yyyy")</f>
        <v>2018</v>
      </c>
      <c r="D1266" s="2" t="s">
        <v>327</v>
      </c>
      <c r="E1266" s="2" t="s">
        <v>36</v>
      </c>
      <c r="F1266" s="2" t="s">
        <v>24</v>
      </c>
      <c r="G1266">
        <v>128</v>
      </c>
      <c r="H1266" s="2" t="str">
        <f>VLOOKUP(SupplierQuality[[#This Row],[MaterialID]],Table4[#All],2,0)</f>
        <v>Tape</v>
      </c>
      <c r="I1266">
        <v>1</v>
      </c>
      <c r="J1266" s="2" t="str">
        <f>_xlfn.XLOOKUP(SupplierQuality[[#This Row],[Defect Type ID]],Table5[ID],Table5[Defect Type],"Not found",0)</f>
        <v>No Impact</v>
      </c>
      <c r="K1266">
        <v>67</v>
      </c>
      <c r="L1266" s="2" t="str">
        <f>_xlfn.XLOOKUP(SupplierQuality[[#This Row],[DefectID]],Table2[ID],Table2[Defect],"Not found",0)</f>
        <v>Bad Film</v>
      </c>
      <c r="M1266" s="3">
        <v>593409</v>
      </c>
      <c r="N1266" s="3">
        <v>357</v>
      </c>
      <c r="O1266" s="6">
        <f>SupplierQuality[[#This Row],[Total Downtime Minutes]]/60</f>
        <v>5.95</v>
      </c>
      <c r="P1266" s="4">
        <v>572</v>
      </c>
      <c r="Q1266" s="4">
        <f>SupplierQuality[[#This Row],[Total Defect Qty]]*SupplierQuality[[#This Row],[Unit Price]]</f>
        <v>339429948</v>
      </c>
    </row>
    <row r="1267" spans="1:17" x14ac:dyDescent="0.25">
      <c r="A1267" s="1">
        <v>43298</v>
      </c>
      <c r="B1267" s="5" t="str">
        <f>TEXT(SupplierQuality[[#This Row],[Date]],"mmm")</f>
        <v>Jul</v>
      </c>
      <c r="C1267" s="5" t="str">
        <f>TEXT(SupplierQuality[[#This Row],[Date]],"yyyy")</f>
        <v>2018</v>
      </c>
      <c r="D1267" s="2" t="s">
        <v>356</v>
      </c>
      <c r="E1267" s="2" t="s">
        <v>62</v>
      </c>
      <c r="F1267" s="2" t="s">
        <v>17</v>
      </c>
      <c r="G1267">
        <v>124</v>
      </c>
      <c r="H1267" s="2" t="str">
        <f>VLOOKUP(SupplierQuality[[#This Row],[MaterialID]],Table4[#All],2,0)</f>
        <v>Drives</v>
      </c>
      <c r="I1267">
        <v>2</v>
      </c>
      <c r="J1267" s="2" t="str">
        <f>_xlfn.XLOOKUP(SupplierQuality[[#This Row],[Defect Type ID]],Table5[ID],Table5[Defect Type],"Not found",0)</f>
        <v>Rejected</v>
      </c>
      <c r="K1267">
        <v>95</v>
      </c>
      <c r="L1267" s="2" t="str">
        <f>_xlfn.XLOOKUP(SupplierQuality[[#This Row],[DefectID]],Table2[ID],Table2[Defect],"Not found",0)</f>
        <v>Wrong Shape</v>
      </c>
      <c r="M1267" s="3">
        <v>568936</v>
      </c>
      <c r="N1267" s="3">
        <v>16</v>
      </c>
      <c r="O1267" s="6">
        <f>SupplierQuality[[#This Row],[Total Downtime Minutes]]/60</f>
        <v>0.26666666666666666</v>
      </c>
      <c r="P1267" s="4">
        <v>685</v>
      </c>
      <c r="Q1267" s="4">
        <f>SupplierQuality[[#This Row],[Total Defect Qty]]*SupplierQuality[[#This Row],[Unit Price]]</f>
        <v>389721160</v>
      </c>
    </row>
    <row r="1268" spans="1:17" x14ac:dyDescent="0.25">
      <c r="A1268" s="1">
        <v>43298</v>
      </c>
      <c r="B1268" s="5" t="str">
        <f>TEXT(SupplierQuality[[#This Row],[Date]],"mmm")</f>
        <v>Jul</v>
      </c>
      <c r="C1268" s="5" t="str">
        <f>TEXT(SupplierQuality[[#This Row],[Date]],"yyyy")</f>
        <v>2018</v>
      </c>
      <c r="D1268" s="2" t="s">
        <v>270</v>
      </c>
      <c r="E1268" s="2" t="s">
        <v>71</v>
      </c>
      <c r="F1268" s="2" t="s">
        <v>17</v>
      </c>
      <c r="G1268">
        <v>116</v>
      </c>
      <c r="H1268" s="2" t="str">
        <f>VLOOKUP(SupplierQuality[[#This Row],[MaterialID]],Table4[#All],2,0)</f>
        <v>Molds</v>
      </c>
      <c r="I1268">
        <v>2</v>
      </c>
      <c r="J1268" s="2" t="str">
        <f>_xlfn.XLOOKUP(SupplierQuality[[#This Row],[Defect Type ID]],Table5[ID],Table5[Defect Type],"Not found",0)</f>
        <v>Rejected</v>
      </c>
      <c r="K1268">
        <v>187</v>
      </c>
      <c r="L1268" s="2" t="str">
        <f>_xlfn.XLOOKUP(SupplierQuality[[#This Row],[DefectID]],Table2[ID],Table2[Defect],"Not found",0)</f>
        <v>Bad Fasteners</v>
      </c>
      <c r="M1268" s="3">
        <v>457902</v>
      </c>
      <c r="N1268" s="3">
        <v>4491</v>
      </c>
      <c r="O1268" s="6">
        <f>SupplierQuality[[#This Row],[Total Downtime Minutes]]/60</f>
        <v>74.849999999999994</v>
      </c>
      <c r="P1268" s="4">
        <v>291</v>
      </c>
      <c r="Q1268" s="4">
        <f>SupplierQuality[[#This Row],[Total Defect Qty]]*SupplierQuality[[#This Row],[Unit Price]]</f>
        <v>133249482</v>
      </c>
    </row>
    <row r="1269" spans="1:17" x14ac:dyDescent="0.25">
      <c r="A1269" s="1">
        <v>43298</v>
      </c>
      <c r="B1269" s="5" t="str">
        <f>TEXT(SupplierQuality[[#This Row],[Date]],"mmm")</f>
        <v>Jul</v>
      </c>
      <c r="C1269" s="5" t="str">
        <f>TEXT(SupplierQuality[[#This Row],[Date]],"yyyy")</f>
        <v>2018</v>
      </c>
      <c r="D1269" s="2" t="s">
        <v>177</v>
      </c>
      <c r="E1269" s="2" t="s">
        <v>49</v>
      </c>
      <c r="F1269" s="2" t="s">
        <v>17</v>
      </c>
      <c r="G1269">
        <v>114</v>
      </c>
      <c r="H1269" s="2" t="str">
        <f>VLOOKUP(SupplierQuality[[#This Row],[MaterialID]],Table4[#All],2,0)</f>
        <v>Carton</v>
      </c>
      <c r="I1269">
        <v>1</v>
      </c>
      <c r="J1269" s="2" t="str">
        <f>_xlfn.XLOOKUP(SupplierQuality[[#This Row],[Defect Type ID]],Table5[ID],Table5[Defect Type],"Not found",0)</f>
        <v>No Impact</v>
      </c>
      <c r="K1269">
        <v>183</v>
      </c>
      <c r="L1269" s="2" t="str">
        <f>_xlfn.XLOOKUP(SupplierQuality[[#This Row],[DefectID]],Table2[ID],Table2[Defect],"Not found",0)</f>
        <v>No Crank</v>
      </c>
      <c r="M1269" s="3">
        <v>387414</v>
      </c>
      <c r="N1269" s="3">
        <v>4935</v>
      </c>
      <c r="O1269" s="6">
        <f>SupplierQuality[[#This Row],[Total Downtime Minutes]]/60</f>
        <v>82.25</v>
      </c>
      <c r="P1269" s="4">
        <v>594</v>
      </c>
      <c r="Q1269" s="4">
        <f>SupplierQuality[[#This Row],[Total Defect Qty]]*SupplierQuality[[#This Row],[Unit Price]]</f>
        <v>230123916</v>
      </c>
    </row>
    <row r="1270" spans="1:17" x14ac:dyDescent="0.25">
      <c r="A1270" s="1">
        <v>43298</v>
      </c>
      <c r="B1270" s="5" t="str">
        <f>TEXT(SupplierQuality[[#This Row],[Date]],"mmm")</f>
        <v>Jul</v>
      </c>
      <c r="C1270" s="5" t="str">
        <f>TEXT(SupplierQuality[[#This Row],[Date]],"yyyy")</f>
        <v>2018</v>
      </c>
      <c r="D1270" s="2" t="s">
        <v>149</v>
      </c>
      <c r="E1270" s="2" t="s">
        <v>41</v>
      </c>
      <c r="F1270" s="2" t="s">
        <v>17</v>
      </c>
      <c r="G1270">
        <v>123</v>
      </c>
      <c r="H1270" s="2" t="str">
        <f>VLOOKUP(SupplierQuality[[#This Row],[MaterialID]],Table4[#All],2,0)</f>
        <v>Pump</v>
      </c>
      <c r="I1270">
        <v>1</v>
      </c>
      <c r="J1270" s="2" t="str">
        <f>_xlfn.XLOOKUP(SupplierQuality[[#This Row],[Defect Type ID]],Table5[ID],Table5[Defect Type],"Not found",0)</f>
        <v>No Impact</v>
      </c>
      <c r="K1270">
        <v>154</v>
      </c>
      <c r="L1270" s="2" t="str">
        <f>_xlfn.XLOOKUP(SupplierQuality[[#This Row],[DefectID]],Table2[ID],Table2[Defect],"Not found",0)</f>
        <v>Missing Labels</v>
      </c>
      <c r="M1270" s="3">
        <v>261658</v>
      </c>
      <c r="N1270" s="3">
        <v>52</v>
      </c>
      <c r="O1270" s="6">
        <f>SupplierQuality[[#This Row],[Total Downtime Minutes]]/60</f>
        <v>0.8666666666666667</v>
      </c>
      <c r="P1270" s="4">
        <v>575</v>
      </c>
      <c r="Q1270" s="4">
        <f>SupplierQuality[[#This Row],[Total Defect Qty]]*SupplierQuality[[#This Row],[Unit Price]]</f>
        <v>150453350</v>
      </c>
    </row>
    <row r="1271" spans="1:17" x14ac:dyDescent="0.25">
      <c r="A1271" s="1">
        <v>43298</v>
      </c>
      <c r="B1271" s="5" t="str">
        <f>TEXT(SupplierQuality[[#This Row],[Date]],"mmm")</f>
        <v>Jul</v>
      </c>
      <c r="C1271" s="5" t="str">
        <f>TEXT(SupplierQuality[[#This Row],[Date]],"yyyy")</f>
        <v>2018</v>
      </c>
      <c r="D1271" s="2" t="s">
        <v>68</v>
      </c>
      <c r="E1271" s="2" t="s">
        <v>67</v>
      </c>
      <c r="F1271" s="2" t="s">
        <v>24</v>
      </c>
      <c r="G1271">
        <v>125</v>
      </c>
      <c r="H1271" s="2" t="str">
        <f>VLOOKUP(SupplierQuality[[#This Row],[MaterialID]],Table4[#All],2,0)</f>
        <v>Hardware</v>
      </c>
      <c r="I1271">
        <v>3</v>
      </c>
      <c r="J1271" s="2" t="str">
        <f>_xlfn.XLOOKUP(SupplierQuality[[#This Row],[Defect Type ID]],Table5[ID],Table5[Defect Type],"Not found",0)</f>
        <v>Impact</v>
      </c>
      <c r="K1271">
        <v>174</v>
      </c>
      <c r="L1271" s="2" t="str">
        <f>_xlfn.XLOOKUP(SupplierQuality[[#This Row],[DefectID]],Table2[ID],Table2[Defect],"Not found",0)</f>
        <v>Moisture Damage</v>
      </c>
      <c r="M1271" s="3">
        <v>33562</v>
      </c>
      <c r="N1271" s="3">
        <v>3343</v>
      </c>
      <c r="O1271" s="6">
        <f>SupplierQuality[[#This Row],[Total Downtime Minutes]]/60</f>
        <v>55.716666666666669</v>
      </c>
      <c r="P1271" s="4">
        <v>409</v>
      </c>
      <c r="Q1271" s="4">
        <f>SupplierQuality[[#This Row],[Total Defect Qty]]*SupplierQuality[[#This Row],[Unit Price]]</f>
        <v>13726858</v>
      </c>
    </row>
    <row r="1272" spans="1:17" x14ac:dyDescent="0.25">
      <c r="A1272" s="1">
        <v>43298</v>
      </c>
      <c r="B1272" s="5" t="str">
        <f>TEXT(SupplierQuality[[#This Row],[Date]],"mmm")</f>
        <v>Jul</v>
      </c>
      <c r="C1272" s="5" t="str">
        <f>TEXT(SupplierQuality[[#This Row],[Date]],"yyyy")</f>
        <v>2018</v>
      </c>
      <c r="D1272" s="2" t="s">
        <v>139</v>
      </c>
      <c r="E1272" s="2" t="s">
        <v>64</v>
      </c>
      <c r="F1272" s="2" t="s">
        <v>17</v>
      </c>
      <c r="G1272">
        <v>129</v>
      </c>
      <c r="H1272" s="2" t="str">
        <f>VLOOKUP(SupplierQuality[[#This Row],[MaterialID]],Table4[#All],2,0)</f>
        <v>Mechanicals</v>
      </c>
      <c r="I1272">
        <v>1</v>
      </c>
      <c r="J1272" s="2" t="str">
        <f>_xlfn.XLOOKUP(SupplierQuality[[#This Row],[Defect Type ID]],Table5[ID],Table5[Defect Type],"Not found",0)</f>
        <v>No Impact</v>
      </c>
      <c r="K1272">
        <v>28</v>
      </c>
      <c r="L1272" s="2" t="str">
        <f>_xlfn.XLOOKUP(SupplierQuality[[#This Row],[DefectID]],Table2[ID],Table2[Defect],"Not found",0)</f>
        <v>Poor Fit</v>
      </c>
      <c r="M1272" s="3">
        <v>26476</v>
      </c>
      <c r="N1272" s="3">
        <v>2002</v>
      </c>
      <c r="O1272" s="6">
        <f>SupplierQuality[[#This Row],[Total Downtime Minutes]]/60</f>
        <v>33.366666666666667</v>
      </c>
      <c r="P1272" s="4">
        <v>316</v>
      </c>
      <c r="Q1272" s="4">
        <f>SupplierQuality[[#This Row],[Total Defect Qty]]*SupplierQuality[[#This Row],[Unit Price]]</f>
        <v>8366416</v>
      </c>
    </row>
    <row r="1273" spans="1:17" x14ac:dyDescent="0.25">
      <c r="A1273" s="1">
        <v>43301</v>
      </c>
      <c r="B1273" s="5" t="str">
        <f>TEXT(SupplierQuality[[#This Row],[Date]],"mmm")</f>
        <v>Jul</v>
      </c>
      <c r="C1273" s="5" t="str">
        <f>TEXT(SupplierQuality[[#This Row],[Date]],"yyyy")</f>
        <v>2018</v>
      </c>
      <c r="D1273" s="2" t="s">
        <v>226</v>
      </c>
      <c r="E1273" s="2" t="s">
        <v>55</v>
      </c>
      <c r="F1273" s="2" t="s">
        <v>17</v>
      </c>
      <c r="G1273">
        <v>125</v>
      </c>
      <c r="H1273" s="2" t="str">
        <f>VLOOKUP(SupplierQuality[[#This Row],[MaterialID]],Table4[#All],2,0)</f>
        <v>Hardware</v>
      </c>
      <c r="I1273">
        <v>3</v>
      </c>
      <c r="J1273" s="2" t="str">
        <f>_xlfn.XLOOKUP(SupplierQuality[[#This Row],[Defect Type ID]],Table5[ID],Table5[Defect Type],"Not found",0)</f>
        <v>Impact</v>
      </c>
      <c r="K1273">
        <v>28</v>
      </c>
      <c r="L1273" s="2" t="str">
        <f>_xlfn.XLOOKUP(SupplierQuality[[#This Row],[DefectID]],Table2[ID],Table2[Defect],"Not found",0)</f>
        <v>Poor Fit</v>
      </c>
      <c r="M1273" s="3">
        <v>814796</v>
      </c>
      <c r="N1273" s="3">
        <v>3869</v>
      </c>
      <c r="O1273" s="6">
        <f>SupplierQuality[[#This Row],[Total Downtime Minutes]]/60</f>
        <v>64.483333333333334</v>
      </c>
      <c r="P1273" s="4">
        <v>635</v>
      </c>
      <c r="Q1273" s="4">
        <f>SupplierQuality[[#This Row],[Total Defect Qty]]*SupplierQuality[[#This Row],[Unit Price]]</f>
        <v>517395460</v>
      </c>
    </row>
    <row r="1274" spans="1:17" x14ac:dyDescent="0.25">
      <c r="A1274" s="1">
        <v>43301</v>
      </c>
      <c r="B1274" s="5" t="str">
        <f>TEXT(SupplierQuality[[#This Row],[Date]],"mmm")</f>
        <v>Jul</v>
      </c>
      <c r="C1274" s="5" t="str">
        <f>TEXT(SupplierQuality[[#This Row],[Date]],"yyyy")</f>
        <v>2018</v>
      </c>
      <c r="D1274" s="2" t="s">
        <v>33</v>
      </c>
      <c r="E1274" s="2" t="s">
        <v>45</v>
      </c>
      <c r="F1274" s="2" t="s">
        <v>17</v>
      </c>
      <c r="G1274">
        <v>129</v>
      </c>
      <c r="H1274" s="2" t="str">
        <f>VLOOKUP(SupplierQuality[[#This Row],[MaterialID]],Table4[#All],2,0)</f>
        <v>Mechanicals</v>
      </c>
      <c r="I1274">
        <v>3</v>
      </c>
      <c r="J1274" s="2" t="str">
        <f>_xlfn.XLOOKUP(SupplierQuality[[#This Row],[Defect Type ID]],Table5[ID],Table5[Defect Type],"Not found",0)</f>
        <v>Impact</v>
      </c>
      <c r="K1274">
        <v>110</v>
      </c>
      <c r="L1274" s="2" t="str">
        <f>_xlfn.XLOOKUP(SupplierQuality[[#This Row],[DefectID]],Table2[ID],Table2[Defect],"Not found",0)</f>
        <v>Missing Codes</v>
      </c>
      <c r="M1274" s="3">
        <v>732455</v>
      </c>
      <c r="N1274" s="3">
        <v>642</v>
      </c>
      <c r="O1274" s="6">
        <f>SupplierQuality[[#This Row],[Total Downtime Minutes]]/60</f>
        <v>10.7</v>
      </c>
      <c r="P1274" s="4">
        <v>343</v>
      </c>
      <c r="Q1274" s="4">
        <f>SupplierQuality[[#This Row],[Total Defect Qty]]*SupplierQuality[[#This Row],[Unit Price]]</f>
        <v>251232065</v>
      </c>
    </row>
    <row r="1275" spans="1:17" x14ac:dyDescent="0.25">
      <c r="A1275" s="1">
        <v>43301</v>
      </c>
      <c r="B1275" s="5" t="str">
        <f>TEXT(SupplierQuality[[#This Row],[Date]],"mmm")</f>
        <v>Jul</v>
      </c>
      <c r="C1275" s="5" t="str">
        <f>TEXT(SupplierQuality[[#This Row],[Date]],"yyyy")</f>
        <v>2018</v>
      </c>
      <c r="D1275" s="2" t="s">
        <v>20</v>
      </c>
      <c r="E1275" s="2" t="s">
        <v>71</v>
      </c>
      <c r="F1275" s="2" t="s">
        <v>24</v>
      </c>
      <c r="G1275">
        <v>130</v>
      </c>
      <c r="H1275" s="2" t="str">
        <f>VLOOKUP(SupplierQuality[[#This Row],[MaterialID]],Table4[#All],2,0)</f>
        <v>Packaging</v>
      </c>
      <c r="I1275">
        <v>1</v>
      </c>
      <c r="J1275" s="2" t="str">
        <f>_xlfn.XLOOKUP(SupplierQuality[[#This Row],[Defect Type ID]],Table5[ID],Table5[Defect Type],"Not found",0)</f>
        <v>No Impact</v>
      </c>
      <c r="K1275">
        <v>17</v>
      </c>
      <c r="L1275" s="2" t="str">
        <f>_xlfn.XLOOKUP(SupplierQuality[[#This Row],[DefectID]],Table2[ID],Table2[Defect],"Not found",0)</f>
        <v>Folding - Wrong Crease</v>
      </c>
      <c r="M1275" s="3">
        <v>683531</v>
      </c>
      <c r="N1275" s="3">
        <v>2765</v>
      </c>
      <c r="O1275" s="6">
        <f>SupplierQuality[[#This Row],[Total Downtime Minutes]]/60</f>
        <v>46.083333333333336</v>
      </c>
      <c r="P1275" s="4">
        <v>358</v>
      </c>
      <c r="Q1275" s="4">
        <f>SupplierQuality[[#This Row],[Total Defect Qty]]*SupplierQuality[[#This Row],[Unit Price]]</f>
        <v>244704098</v>
      </c>
    </row>
    <row r="1276" spans="1:17" x14ac:dyDescent="0.25">
      <c r="A1276" s="1">
        <v>43301</v>
      </c>
      <c r="B1276" s="5" t="str">
        <f>TEXT(SupplierQuality[[#This Row],[Date]],"mmm")</f>
        <v>Jul</v>
      </c>
      <c r="C1276" s="5" t="str">
        <f>TEXT(SupplierQuality[[#This Row],[Date]],"yyyy")</f>
        <v>2018</v>
      </c>
      <c r="D1276" s="2" t="s">
        <v>266</v>
      </c>
      <c r="E1276" s="2" t="s">
        <v>84</v>
      </c>
      <c r="F1276" s="2" t="s">
        <v>17</v>
      </c>
      <c r="G1276">
        <v>123</v>
      </c>
      <c r="H1276" s="2" t="str">
        <f>VLOOKUP(SupplierQuality[[#This Row],[MaterialID]],Table4[#All],2,0)</f>
        <v>Pump</v>
      </c>
      <c r="I1276">
        <v>1</v>
      </c>
      <c r="J1276" s="2" t="str">
        <f>_xlfn.XLOOKUP(SupplierQuality[[#This Row],[Defect Type ID]],Table5[ID],Table5[Defect Type],"Not found",0)</f>
        <v>No Impact</v>
      </c>
      <c r="K1276">
        <v>6</v>
      </c>
      <c r="L1276" s="2" t="str">
        <f>_xlfn.XLOOKUP(SupplierQuality[[#This Row],[DefectID]],Table2[ID],Table2[Defect],"Not found",0)</f>
        <v>Wrong Ink</v>
      </c>
      <c r="M1276" s="3">
        <v>539242</v>
      </c>
      <c r="N1276" s="3">
        <v>510</v>
      </c>
      <c r="O1276" s="6">
        <f>SupplierQuality[[#This Row],[Total Downtime Minutes]]/60</f>
        <v>8.5</v>
      </c>
      <c r="P1276" s="4">
        <v>364</v>
      </c>
      <c r="Q1276" s="4">
        <f>SupplierQuality[[#This Row],[Total Defect Qty]]*SupplierQuality[[#This Row],[Unit Price]]</f>
        <v>196284088</v>
      </c>
    </row>
    <row r="1277" spans="1:17" x14ac:dyDescent="0.25">
      <c r="A1277" s="1">
        <v>43301</v>
      </c>
      <c r="B1277" s="5" t="str">
        <f>TEXT(SupplierQuality[[#This Row],[Date]],"mmm")</f>
        <v>Jul</v>
      </c>
      <c r="C1277" s="5" t="str">
        <f>TEXT(SupplierQuality[[#This Row],[Date]],"yyyy")</f>
        <v>2018</v>
      </c>
      <c r="D1277" s="2" t="s">
        <v>203</v>
      </c>
      <c r="E1277" s="2" t="s">
        <v>32</v>
      </c>
      <c r="F1277" s="2" t="s">
        <v>24</v>
      </c>
      <c r="G1277">
        <v>129</v>
      </c>
      <c r="H1277" s="2" t="str">
        <f>VLOOKUP(SupplierQuality[[#This Row],[MaterialID]],Table4[#All],2,0)</f>
        <v>Mechanicals</v>
      </c>
      <c r="I1277">
        <v>3</v>
      </c>
      <c r="J1277" s="2" t="str">
        <f>_xlfn.XLOOKUP(SupplierQuality[[#This Row],[Defect Type ID]],Table5[ID],Table5[Defect Type],"Not found",0)</f>
        <v>Impact</v>
      </c>
      <c r="K1277">
        <v>56</v>
      </c>
      <c r="L1277" s="2" t="str">
        <f>_xlfn.XLOOKUP(SupplierQuality[[#This Row],[DefectID]],Table2[ID],Table2[Defect],"Not found",0)</f>
        <v>Poor Pairing</v>
      </c>
      <c r="M1277" s="3">
        <v>367367</v>
      </c>
      <c r="N1277" s="3">
        <v>3927</v>
      </c>
      <c r="O1277" s="6">
        <f>SupplierQuality[[#This Row],[Total Downtime Minutes]]/60</f>
        <v>65.45</v>
      </c>
      <c r="P1277" s="4">
        <v>678</v>
      </c>
      <c r="Q1277" s="4">
        <f>SupplierQuality[[#This Row],[Total Defect Qty]]*SupplierQuality[[#This Row],[Unit Price]]</f>
        <v>249074826</v>
      </c>
    </row>
    <row r="1278" spans="1:17" x14ac:dyDescent="0.25">
      <c r="A1278" s="1">
        <v>43301</v>
      </c>
      <c r="B1278" s="5" t="str">
        <f>TEXT(SupplierQuality[[#This Row],[Date]],"mmm")</f>
        <v>Jul</v>
      </c>
      <c r="C1278" s="5" t="str">
        <f>TEXT(SupplierQuality[[#This Row],[Date]],"yyyy")</f>
        <v>2018</v>
      </c>
      <c r="D1278" s="2" t="s">
        <v>314</v>
      </c>
      <c r="E1278" s="2" t="s">
        <v>74</v>
      </c>
      <c r="F1278" s="2" t="s">
        <v>17</v>
      </c>
      <c r="G1278">
        <v>122</v>
      </c>
      <c r="H1278" s="2" t="str">
        <f>VLOOKUP(SupplierQuality[[#This Row],[MaterialID]],Table4[#All],2,0)</f>
        <v>Electrolytes</v>
      </c>
      <c r="I1278">
        <v>3</v>
      </c>
      <c r="J1278" s="2" t="str">
        <f>_xlfn.XLOOKUP(SupplierQuality[[#This Row],[Defect Type ID]],Table5[ID],Table5[Defect Type],"Not found",0)</f>
        <v>Impact</v>
      </c>
      <c r="K1278">
        <v>187</v>
      </c>
      <c r="L1278" s="2" t="str">
        <f>_xlfn.XLOOKUP(SupplierQuality[[#This Row],[DefectID]],Table2[ID],Table2[Defect],"Not found",0)</f>
        <v>Bad Fasteners</v>
      </c>
      <c r="M1278" s="3">
        <v>77860</v>
      </c>
      <c r="N1278" s="3">
        <v>788</v>
      </c>
      <c r="O1278" s="6">
        <f>SupplierQuality[[#This Row],[Total Downtime Minutes]]/60</f>
        <v>13.133333333333333</v>
      </c>
      <c r="P1278" s="4">
        <v>525</v>
      </c>
      <c r="Q1278" s="4">
        <f>SupplierQuality[[#This Row],[Total Defect Qty]]*SupplierQuality[[#This Row],[Unit Price]]</f>
        <v>40876500</v>
      </c>
    </row>
    <row r="1279" spans="1:17" x14ac:dyDescent="0.25">
      <c r="A1279" s="1">
        <v>43302</v>
      </c>
      <c r="B1279" s="5" t="str">
        <f>TEXT(SupplierQuality[[#This Row],[Date]],"mmm")</f>
        <v>Jul</v>
      </c>
      <c r="C1279" s="5" t="str">
        <f>TEXT(SupplierQuality[[#This Row],[Date]],"yyyy")</f>
        <v>2018</v>
      </c>
      <c r="D1279" s="2" t="s">
        <v>144</v>
      </c>
      <c r="E1279" s="2" t="s">
        <v>104</v>
      </c>
      <c r="F1279" s="2" t="s">
        <v>691</v>
      </c>
      <c r="G1279">
        <v>120</v>
      </c>
      <c r="H1279" s="2" t="str">
        <f>VLOOKUP(SupplierQuality[[#This Row],[MaterialID]],Table4[#All],2,0)</f>
        <v>Film</v>
      </c>
      <c r="I1279">
        <v>2</v>
      </c>
      <c r="J1279" s="2" t="str">
        <f>_xlfn.XLOOKUP(SupplierQuality[[#This Row],[Defect Type ID]],Table5[ID],Table5[Defect Type],"Not found",0)</f>
        <v>Rejected</v>
      </c>
      <c r="K1279">
        <v>1</v>
      </c>
      <c r="L1279" s="2" t="str">
        <f>_xlfn.XLOOKUP(SupplierQuality[[#This Row],[DefectID]],Table2[ID],Table2[Defect],"Not found",0)</f>
        <v>Bad Bearings</v>
      </c>
      <c r="M1279" s="3">
        <v>743784</v>
      </c>
      <c r="N1279" s="3">
        <v>842</v>
      </c>
      <c r="O1279" s="6">
        <f>SupplierQuality[[#This Row],[Total Downtime Minutes]]/60</f>
        <v>14.033333333333333</v>
      </c>
      <c r="P1279" s="4">
        <v>539</v>
      </c>
      <c r="Q1279" s="4">
        <f>SupplierQuality[[#This Row],[Total Defect Qty]]*SupplierQuality[[#This Row],[Unit Price]]</f>
        <v>400899576</v>
      </c>
    </row>
    <row r="1280" spans="1:17" x14ac:dyDescent="0.25">
      <c r="A1280" s="1">
        <v>43302</v>
      </c>
      <c r="B1280" s="5" t="str">
        <f>TEXT(SupplierQuality[[#This Row],[Date]],"mmm")</f>
        <v>Jul</v>
      </c>
      <c r="C1280" s="5" t="str">
        <f>TEXT(SupplierQuality[[#This Row],[Date]],"yyyy")</f>
        <v>2018</v>
      </c>
      <c r="D1280" s="2" t="s">
        <v>208</v>
      </c>
      <c r="E1280" s="2" t="s">
        <v>107</v>
      </c>
      <c r="F1280" s="2" t="s">
        <v>691</v>
      </c>
      <c r="G1280">
        <v>126</v>
      </c>
      <c r="H1280" s="2" t="str">
        <f>VLOOKUP(SupplierQuality[[#This Row],[MaterialID]],Table4[#All],2,0)</f>
        <v>Motors</v>
      </c>
      <c r="I1280">
        <v>3</v>
      </c>
      <c r="J1280" s="2" t="str">
        <f>_xlfn.XLOOKUP(SupplierQuality[[#This Row],[Defect Type ID]],Table5[ID],Table5[Defect Type],"Not found",0)</f>
        <v>Impact</v>
      </c>
      <c r="K1280">
        <v>131</v>
      </c>
      <c r="L1280" s="2" t="str">
        <f>_xlfn.XLOOKUP(SupplierQuality[[#This Row],[DefectID]],Table2[ID],Table2[Defect],"Not found",0)</f>
        <v>Out of Specification</v>
      </c>
      <c r="M1280" s="3">
        <v>577894</v>
      </c>
      <c r="N1280" s="3">
        <v>3815</v>
      </c>
      <c r="O1280" s="6">
        <f>SupplierQuality[[#This Row],[Total Downtime Minutes]]/60</f>
        <v>63.583333333333336</v>
      </c>
      <c r="P1280" s="4">
        <v>406</v>
      </c>
      <c r="Q1280" s="4">
        <f>SupplierQuality[[#This Row],[Total Defect Qty]]*SupplierQuality[[#This Row],[Unit Price]]</f>
        <v>234624964</v>
      </c>
    </row>
    <row r="1281" spans="1:17" x14ac:dyDescent="0.25">
      <c r="A1281" s="1">
        <v>43302</v>
      </c>
      <c r="B1281" s="5" t="str">
        <f>TEXT(SupplierQuality[[#This Row],[Date]],"mmm")</f>
        <v>Jul</v>
      </c>
      <c r="C1281" s="5" t="str">
        <f>TEXT(SupplierQuality[[#This Row],[Date]],"yyyy")</f>
        <v>2018</v>
      </c>
      <c r="D1281" s="2" t="s">
        <v>250</v>
      </c>
      <c r="E1281" s="2" t="s">
        <v>119</v>
      </c>
      <c r="F1281" s="2" t="s">
        <v>691</v>
      </c>
      <c r="G1281">
        <v>132</v>
      </c>
      <c r="H1281" s="2" t="str">
        <f>VLOOKUP(SupplierQuality[[#This Row],[MaterialID]],Table4[#All],2,0)</f>
        <v>Printed Materials</v>
      </c>
      <c r="I1281">
        <v>2</v>
      </c>
      <c r="J1281" s="2" t="str">
        <f>_xlfn.XLOOKUP(SupplierQuality[[#This Row],[Defect Type ID]],Table5[ID],Table5[Defect Type],"Not found",0)</f>
        <v>Rejected</v>
      </c>
      <c r="K1281">
        <v>61</v>
      </c>
      <c r="L1281" s="2" t="str">
        <f>_xlfn.XLOOKUP(SupplierQuality[[#This Row],[DefectID]],Table2[ID],Table2[Defect],"Not found",0)</f>
        <v>No Sealing</v>
      </c>
      <c r="M1281" s="3">
        <v>552782</v>
      </c>
      <c r="N1281" s="3">
        <v>1561</v>
      </c>
      <c r="O1281" s="6">
        <f>SupplierQuality[[#This Row],[Total Downtime Minutes]]/60</f>
        <v>26.016666666666666</v>
      </c>
      <c r="P1281" s="4">
        <v>542</v>
      </c>
      <c r="Q1281" s="4">
        <f>SupplierQuality[[#This Row],[Total Defect Qty]]*SupplierQuality[[#This Row],[Unit Price]]</f>
        <v>299607844</v>
      </c>
    </row>
    <row r="1282" spans="1:17" x14ac:dyDescent="0.25">
      <c r="A1282" s="1">
        <v>43302</v>
      </c>
      <c r="B1282" s="5" t="str">
        <f>TEXT(SupplierQuality[[#This Row],[Date]],"mmm")</f>
        <v>Jul</v>
      </c>
      <c r="C1282" s="5" t="str">
        <f>TEXT(SupplierQuality[[#This Row],[Date]],"yyyy")</f>
        <v>2018</v>
      </c>
      <c r="D1282" s="2" t="s">
        <v>125</v>
      </c>
      <c r="E1282" s="2" t="s">
        <v>58</v>
      </c>
      <c r="F1282" s="2" t="s">
        <v>691</v>
      </c>
      <c r="G1282">
        <v>132</v>
      </c>
      <c r="H1282" s="2" t="str">
        <f>VLOOKUP(SupplierQuality[[#This Row],[MaterialID]],Table4[#All],2,0)</f>
        <v>Printed Materials</v>
      </c>
      <c r="I1282">
        <v>1</v>
      </c>
      <c r="J1282" s="2" t="str">
        <f>_xlfn.XLOOKUP(SupplierQuality[[#This Row],[Defect Type ID]],Table5[ID],Table5[Defect Type],"Not found",0)</f>
        <v>No Impact</v>
      </c>
      <c r="K1282">
        <v>109</v>
      </c>
      <c r="L1282" s="2" t="str">
        <f>_xlfn.XLOOKUP(SupplierQuality[[#This Row],[DefectID]],Table2[ID],Table2[Defect],"Not found",0)</f>
        <v>Inside Scoring</v>
      </c>
      <c r="M1282" s="3">
        <v>340677</v>
      </c>
      <c r="N1282" s="3">
        <v>1776</v>
      </c>
      <c r="O1282" s="6">
        <f>SupplierQuality[[#This Row],[Total Downtime Minutes]]/60</f>
        <v>29.6</v>
      </c>
      <c r="P1282" s="4">
        <v>394</v>
      </c>
      <c r="Q1282" s="4">
        <f>SupplierQuality[[#This Row],[Total Defect Qty]]*SupplierQuality[[#This Row],[Unit Price]]</f>
        <v>134226738</v>
      </c>
    </row>
    <row r="1283" spans="1:17" x14ac:dyDescent="0.25">
      <c r="A1283" s="1">
        <v>43302</v>
      </c>
      <c r="B1283" s="5" t="str">
        <f>TEXT(SupplierQuality[[#This Row],[Date]],"mmm")</f>
        <v>Jul</v>
      </c>
      <c r="C1283" s="5" t="str">
        <f>TEXT(SupplierQuality[[#This Row],[Date]],"yyyy")</f>
        <v>2018</v>
      </c>
      <c r="D1283" s="2" t="s">
        <v>292</v>
      </c>
      <c r="E1283" s="2" t="s">
        <v>19</v>
      </c>
      <c r="F1283" s="2" t="s">
        <v>17</v>
      </c>
      <c r="G1283">
        <v>116</v>
      </c>
      <c r="H1283" s="2" t="str">
        <f>VLOOKUP(SupplierQuality[[#This Row],[MaterialID]],Table4[#All],2,0)</f>
        <v>Molds</v>
      </c>
      <c r="I1283">
        <v>1</v>
      </c>
      <c r="J1283" s="2" t="str">
        <f>_xlfn.XLOOKUP(SupplierQuality[[#This Row],[Defect Type ID]],Table5[ID],Table5[Defect Type],"Not found",0)</f>
        <v>No Impact</v>
      </c>
      <c r="K1283">
        <v>5</v>
      </c>
      <c r="L1283" s="2" t="str">
        <f>_xlfn.XLOOKUP(SupplierQuality[[#This Row],[DefectID]],Table2[ID],Table2[Defect],"Not found",0)</f>
        <v>Other</v>
      </c>
      <c r="M1283" s="3">
        <v>280843</v>
      </c>
      <c r="N1283" s="3">
        <v>3895</v>
      </c>
      <c r="O1283" s="6">
        <f>SupplierQuality[[#This Row],[Total Downtime Minutes]]/60</f>
        <v>64.916666666666671</v>
      </c>
      <c r="P1283" s="4">
        <v>454</v>
      </c>
      <c r="Q1283" s="4">
        <f>SupplierQuality[[#This Row],[Total Defect Qty]]*SupplierQuality[[#This Row],[Unit Price]]</f>
        <v>127502722</v>
      </c>
    </row>
    <row r="1284" spans="1:17" x14ac:dyDescent="0.25">
      <c r="A1284" s="1">
        <v>43303</v>
      </c>
      <c r="B1284" s="5" t="str">
        <f>TEXT(SupplierQuality[[#This Row],[Date]],"mmm")</f>
        <v>Jul</v>
      </c>
      <c r="C1284" s="5" t="str">
        <f>TEXT(SupplierQuality[[#This Row],[Date]],"yyyy")</f>
        <v>2018</v>
      </c>
      <c r="D1284" s="2" t="s">
        <v>204</v>
      </c>
      <c r="E1284" s="2" t="s">
        <v>11</v>
      </c>
      <c r="F1284" s="2" t="s">
        <v>24</v>
      </c>
      <c r="G1284">
        <v>124</v>
      </c>
      <c r="H1284" s="2" t="str">
        <f>VLOOKUP(SupplierQuality[[#This Row],[MaterialID]],Table4[#All],2,0)</f>
        <v>Drives</v>
      </c>
      <c r="I1284">
        <v>3</v>
      </c>
      <c r="J1284" s="2" t="str">
        <f>_xlfn.XLOOKUP(SupplierQuality[[#This Row],[Defect Type ID]],Table5[ID],Table5[Defect Type],"Not found",0)</f>
        <v>Impact</v>
      </c>
      <c r="K1284">
        <v>183</v>
      </c>
      <c r="L1284" s="2" t="str">
        <f>_xlfn.XLOOKUP(SupplierQuality[[#This Row],[DefectID]],Table2[ID],Table2[Defect],"Not found",0)</f>
        <v>No Crank</v>
      </c>
      <c r="M1284" s="3">
        <v>918308</v>
      </c>
      <c r="N1284" s="3">
        <v>634</v>
      </c>
      <c r="O1284" s="6">
        <f>SupplierQuality[[#This Row],[Total Downtime Minutes]]/60</f>
        <v>10.566666666666666</v>
      </c>
      <c r="P1284" s="4">
        <v>561</v>
      </c>
      <c r="Q1284" s="4">
        <f>SupplierQuality[[#This Row],[Total Defect Qty]]*SupplierQuality[[#This Row],[Unit Price]]</f>
        <v>515170788</v>
      </c>
    </row>
    <row r="1285" spans="1:17" x14ac:dyDescent="0.25">
      <c r="A1285" s="1">
        <v>43303</v>
      </c>
      <c r="B1285" s="5" t="str">
        <f>TEXT(SupplierQuality[[#This Row],[Date]],"mmm")</f>
        <v>Jul</v>
      </c>
      <c r="C1285" s="5" t="str">
        <f>TEXT(SupplierQuality[[#This Row],[Date]],"yyyy")</f>
        <v>2018</v>
      </c>
      <c r="D1285" s="2" t="s">
        <v>163</v>
      </c>
      <c r="E1285" s="2" t="s">
        <v>98</v>
      </c>
      <c r="F1285" s="2" t="s">
        <v>17</v>
      </c>
      <c r="G1285">
        <v>114</v>
      </c>
      <c r="H1285" s="2" t="str">
        <f>VLOOKUP(SupplierQuality[[#This Row],[MaterialID]],Table4[#All],2,0)</f>
        <v>Carton</v>
      </c>
      <c r="I1285">
        <v>3</v>
      </c>
      <c r="J1285" s="2" t="str">
        <f>_xlfn.XLOOKUP(SupplierQuality[[#This Row],[Defect Type ID]],Table5[ID],Table5[Defect Type],"Not found",0)</f>
        <v>Impact</v>
      </c>
      <c r="K1285">
        <v>141</v>
      </c>
      <c r="L1285" s="2" t="str">
        <f>_xlfn.XLOOKUP(SupplierQuality[[#This Row],[DefectID]],Table2[ID],Table2[Defect],"Not found",0)</f>
        <v>Wrong Size</v>
      </c>
      <c r="M1285" s="3">
        <v>322956</v>
      </c>
      <c r="N1285" s="3">
        <v>2774</v>
      </c>
      <c r="O1285" s="6">
        <f>SupplierQuality[[#This Row],[Total Downtime Minutes]]/60</f>
        <v>46.233333333333334</v>
      </c>
      <c r="P1285" s="4">
        <v>694</v>
      </c>
      <c r="Q1285" s="4">
        <f>SupplierQuality[[#This Row],[Total Defect Qty]]*SupplierQuality[[#This Row],[Unit Price]]</f>
        <v>224131464</v>
      </c>
    </row>
    <row r="1286" spans="1:17" x14ac:dyDescent="0.25">
      <c r="A1286" s="1">
        <v>43308</v>
      </c>
      <c r="B1286" s="5" t="str">
        <f>TEXT(SupplierQuality[[#This Row],[Date]],"mmm")</f>
        <v>Jul</v>
      </c>
      <c r="C1286" s="5" t="str">
        <f>TEXT(SupplierQuality[[#This Row],[Date]],"yyyy")</f>
        <v>2018</v>
      </c>
      <c r="D1286" s="2" t="s">
        <v>325</v>
      </c>
      <c r="E1286" s="2" t="s">
        <v>52</v>
      </c>
      <c r="F1286" s="2" t="s">
        <v>17</v>
      </c>
      <c r="G1286">
        <v>125</v>
      </c>
      <c r="H1286" s="2" t="str">
        <f>VLOOKUP(SupplierQuality[[#This Row],[MaterialID]],Table4[#All],2,0)</f>
        <v>Hardware</v>
      </c>
      <c r="I1286">
        <v>3</v>
      </c>
      <c r="J1286" s="2" t="str">
        <f>_xlfn.XLOOKUP(SupplierQuality[[#This Row],[Defect Type ID]],Table5[ID],Table5[Defect Type],"Not found",0)</f>
        <v>Impact</v>
      </c>
      <c r="K1286">
        <v>132</v>
      </c>
      <c r="L1286" s="2" t="str">
        <f>_xlfn.XLOOKUP(SupplierQuality[[#This Row],[DefectID]],Table2[ID],Table2[Defect],"Not found",0)</f>
        <v>Wrong Labeling</v>
      </c>
      <c r="M1286" s="3">
        <v>906385</v>
      </c>
      <c r="N1286" s="3">
        <v>445</v>
      </c>
      <c r="O1286" s="6">
        <f>SupplierQuality[[#This Row],[Total Downtime Minutes]]/60</f>
        <v>7.416666666666667</v>
      </c>
      <c r="P1286" s="4">
        <v>630</v>
      </c>
      <c r="Q1286" s="4">
        <f>SupplierQuality[[#This Row],[Total Defect Qty]]*SupplierQuality[[#This Row],[Unit Price]]</f>
        <v>571022550</v>
      </c>
    </row>
    <row r="1287" spans="1:17" x14ac:dyDescent="0.25">
      <c r="A1287" s="1">
        <v>43308</v>
      </c>
      <c r="B1287" s="5" t="str">
        <f>TEXT(SupplierQuality[[#This Row],[Date]],"mmm")</f>
        <v>Jul</v>
      </c>
      <c r="C1287" s="5" t="str">
        <f>TEXT(SupplierQuality[[#This Row],[Date]],"yyyy")</f>
        <v>2018</v>
      </c>
      <c r="D1287" s="2" t="s">
        <v>197</v>
      </c>
      <c r="E1287" s="2" t="s">
        <v>104</v>
      </c>
      <c r="F1287" s="2" t="s">
        <v>17</v>
      </c>
      <c r="G1287">
        <v>113</v>
      </c>
      <c r="H1287" s="2" t="str">
        <f>VLOOKUP(SupplierQuality[[#This Row],[MaterialID]],Table4[#All],2,0)</f>
        <v>Raw Materials</v>
      </c>
      <c r="I1287">
        <v>3</v>
      </c>
      <c r="J1287" s="2" t="str">
        <f>_xlfn.XLOOKUP(SupplierQuality[[#This Row],[Defect Type ID]],Table5[ID],Table5[Defect Type],"Not found",0)</f>
        <v>Impact</v>
      </c>
      <c r="K1287">
        <v>128</v>
      </c>
      <c r="L1287" s="2" t="str">
        <f>_xlfn.XLOOKUP(SupplierQuality[[#This Row],[DefectID]],Table2[ID],Table2[Defect],"Not found",0)</f>
        <v>Incorrect Vertical Size</v>
      </c>
      <c r="M1287" s="3">
        <v>141857</v>
      </c>
      <c r="N1287" s="3">
        <v>4940</v>
      </c>
      <c r="O1287" s="6">
        <f>SupplierQuality[[#This Row],[Total Downtime Minutes]]/60</f>
        <v>82.333333333333329</v>
      </c>
      <c r="P1287" s="4">
        <v>519</v>
      </c>
      <c r="Q1287" s="4">
        <f>SupplierQuality[[#This Row],[Total Defect Qty]]*SupplierQuality[[#This Row],[Unit Price]]</f>
        <v>73623783</v>
      </c>
    </row>
    <row r="1288" spans="1:17" x14ac:dyDescent="0.25">
      <c r="A1288" s="1">
        <v>43308</v>
      </c>
      <c r="B1288" s="5" t="str">
        <f>TEXT(SupplierQuality[[#This Row],[Date]],"mmm")</f>
        <v>Jul</v>
      </c>
      <c r="C1288" s="5" t="str">
        <f>TEXT(SupplierQuality[[#This Row],[Date]],"yyyy")</f>
        <v>2018</v>
      </c>
      <c r="D1288" s="2" t="s">
        <v>142</v>
      </c>
      <c r="E1288" s="2" t="s">
        <v>19</v>
      </c>
      <c r="F1288" s="2" t="s">
        <v>17</v>
      </c>
      <c r="G1288">
        <v>115</v>
      </c>
      <c r="H1288" s="2" t="str">
        <f>VLOOKUP(SupplierQuality[[#This Row],[MaterialID]],Table4[#All],2,0)</f>
        <v>Controllers</v>
      </c>
      <c r="I1288">
        <v>2</v>
      </c>
      <c r="J1288" s="2" t="str">
        <f>_xlfn.XLOOKUP(SupplierQuality[[#This Row],[Defect Type ID]],Table5[ID],Table5[Defect Type],"Not found",0)</f>
        <v>Rejected</v>
      </c>
      <c r="K1288">
        <v>152</v>
      </c>
      <c r="L1288" s="2" t="str">
        <f>_xlfn.XLOOKUP(SupplierQuality[[#This Row],[DefectID]],Table2[ID],Table2[Defect],"Not found",0)</f>
        <v>Component Failure</v>
      </c>
      <c r="M1288" s="3">
        <v>125487</v>
      </c>
      <c r="N1288" s="3">
        <v>725</v>
      </c>
      <c r="O1288" s="6">
        <f>SupplierQuality[[#This Row],[Total Downtime Minutes]]/60</f>
        <v>12.083333333333334</v>
      </c>
      <c r="P1288" s="4">
        <v>307</v>
      </c>
      <c r="Q1288" s="4">
        <f>SupplierQuality[[#This Row],[Total Defect Qty]]*SupplierQuality[[#This Row],[Unit Price]]</f>
        <v>38524509</v>
      </c>
    </row>
    <row r="1289" spans="1:17" x14ac:dyDescent="0.25">
      <c r="A1289" s="1">
        <v>43308</v>
      </c>
      <c r="B1289" s="5" t="str">
        <f>TEXT(SupplierQuality[[#This Row],[Date]],"mmm")</f>
        <v>Jul</v>
      </c>
      <c r="C1289" s="5" t="str">
        <f>TEXT(SupplierQuality[[#This Row],[Date]],"yyyy")</f>
        <v>2018</v>
      </c>
      <c r="D1289" s="2" t="s">
        <v>169</v>
      </c>
      <c r="E1289" s="2" t="s">
        <v>71</v>
      </c>
      <c r="F1289" s="2" t="s">
        <v>24</v>
      </c>
      <c r="G1289">
        <v>116</v>
      </c>
      <c r="H1289" s="2" t="str">
        <f>VLOOKUP(SupplierQuality[[#This Row],[MaterialID]],Table4[#All],2,0)</f>
        <v>Molds</v>
      </c>
      <c r="I1289">
        <v>2</v>
      </c>
      <c r="J1289" s="2" t="str">
        <f>_xlfn.XLOOKUP(SupplierQuality[[#This Row],[Defect Type ID]],Table5[ID],Table5[Defect Type],"Not found",0)</f>
        <v>Rejected</v>
      </c>
      <c r="K1289">
        <v>209</v>
      </c>
      <c r="L1289" s="2" t="str">
        <f>_xlfn.XLOOKUP(SupplierQuality[[#This Row],[DefectID]],Table2[ID],Table2[Defect],"Not found",0)</f>
        <v>Print Off Center</v>
      </c>
      <c r="M1289" s="3">
        <v>62225</v>
      </c>
      <c r="N1289" s="3">
        <v>214</v>
      </c>
      <c r="O1289" s="6">
        <f>SupplierQuality[[#This Row],[Total Downtime Minutes]]/60</f>
        <v>3.5666666666666669</v>
      </c>
      <c r="P1289" s="4">
        <v>287</v>
      </c>
      <c r="Q1289" s="4">
        <f>SupplierQuality[[#This Row],[Total Defect Qty]]*SupplierQuality[[#This Row],[Unit Price]]</f>
        <v>17858575</v>
      </c>
    </row>
    <row r="1290" spans="1:17" x14ac:dyDescent="0.25">
      <c r="A1290" s="1">
        <v>43309</v>
      </c>
      <c r="B1290" s="5" t="str">
        <f>TEXT(SupplierQuality[[#This Row],[Date]],"mmm")</f>
        <v>Jul</v>
      </c>
      <c r="C1290" s="5" t="str">
        <f>TEXT(SupplierQuality[[#This Row],[Date]],"yyyy")</f>
        <v>2018</v>
      </c>
      <c r="D1290" s="2" t="s">
        <v>217</v>
      </c>
      <c r="E1290" s="2" t="s">
        <v>16</v>
      </c>
      <c r="F1290" s="2" t="s">
        <v>17</v>
      </c>
      <c r="G1290">
        <v>124</v>
      </c>
      <c r="H1290" s="2" t="str">
        <f>VLOOKUP(SupplierQuality[[#This Row],[MaterialID]],Table4[#All],2,0)</f>
        <v>Drives</v>
      </c>
      <c r="I1290">
        <v>1</v>
      </c>
      <c r="J1290" s="2" t="str">
        <f>_xlfn.XLOOKUP(SupplierQuality[[#This Row],[Defect Type ID]],Table5[ID],Table5[Defect Type],"Not found",0)</f>
        <v>No Impact</v>
      </c>
      <c r="K1290">
        <v>5</v>
      </c>
      <c r="L1290" s="2" t="str">
        <f>_xlfn.XLOOKUP(SupplierQuality[[#This Row],[DefectID]],Table2[ID],Table2[Defect],"Not found",0)</f>
        <v>Other</v>
      </c>
      <c r="M1290" s="3">
        <v>22868</v>
      </c>
      <c r="N1290" s="3">
        <v>1798</v>
      </c>
      <c r="O1290" s="6">
        <f>SupplierQuality[[#This Row],[Total Downtime Minutes]]/60</f>
        <v>29.966666666666665</v>
      </c>
      <c r="P1290" s="4">
        <v>578</v>
      </c>
      <c r="Q1290" s="4">
        <f>SupplierQuality[[#This Row],[Total Defect Qty]]*SupplierQuality[[#This Row],[Unit Price]]</f>
        <v>13217704</v>
      </c>
    </row>
    <row r="1291" spans="1:17" x14ac:dyDescent="0.25">
      <c r="A1291" s="1">
        <v>43310</v>
      </c>
      <c r="B1291" s="5" t="str">
        <f>TEXT(SupplierQuality[[#This Row],[Date]],"mmm")</f>
        <v>Jul</v>
      </c>
      <c r="C1291" s="5" t="str">
        <f>TEXT(SupplierQuality[[#This Row],[Date]],"yyyy")</f>
        <v>2018</v>
      </c>
      <c r="D1291" s="2" t="s">
        <v>226</v>
      </c>
      <c r="E1291" s="2" t="s">
        <v>32</v>
      </c>
      <c r="F1291" s="2" t="s">
        <v>24</v>
      </c>
      <c r="G1291">
        <v>132</v>
      </c>
      <c r="H1291" s="2" t="str">
        <f>VLOOKUP(SupplierQuality[[#This Row],[MaterialID]],Table4[#All],2,0)</f>
        <v>Printed Materials</v>
      </c>
      <c r="I1291">
        <v>3</v>
      </c>
      <c r="J1291" s="2" t="str">
        <f>_xlfn.XLOOKUP(SupplierQuality[[#This Row],[Defect Type ID]],Table5[ID],Table5[Defect Type],"Not found",0)</f>
        <v>Impact</v>
      </c>
      <c r="K1291">
        <v>149</v>
      </c>
      <c r="L1291" s="2" t="str">
        <f>_xlfn.XLOOKUP(SupplierQuality[[#This Row],[DefectID]],Table2[ID],Table2[Defect],"Not found",0)</f>
        <v>Blisters</v>
      </c>
      <c r="M1291" s="3">
        <v>971377</v>
      </c>
      <c r="N1291" s="3">
        <v>2022</v>
      </c>
      <c r="O1291" s="6">
        <f>SupplierQuality[[#This Row],[Total Downtime Minutes]]/60</f>
        <v>33.700000000000003</v>
      </c>
      <c r="P1291" s="4">
        <v>578</v>
      </c>
      <c r="Q1291" s="4">
        <f>SupplierQuality[[#This Row],[Total Defect Qty]]*SupplierQuality[[#This Row],[Unit Price]]</f>
        <v>561455906</v>
      </c>
    </row>
    <row r="1292" spans="1:17" x14ac:dyDescent="0.25">
      <c r="A1292" s="1">
        <v>43311</v>
      </c>
      <c r="B1292" s="5" t="str">
        <f>TEXT(SupplierQuality[[#This Row],[Date]],"mmm")</f>
        <v>Jul</v>
      </c>
      <c r="C1292" s="5" t="str">
        <f>TEXT(SupplierQuality[[#This Row],[Date]],"yyyy")</f>
        <v>2018</v>
      </c>
      <c r="D1292" s="2" t="s">
        <v>208</v>
      </c>
      <c r="E1292" s="2" t="s">
        <v>84</v>
      </c>
      <c r="F1292" s="2" t="s">
        <v>17</v>
      </c>
      <c r="G1292">
        <v>129</v>
      </c>
      <c r="H1292" s="2" t="str">
        <f>VLOOKUP(SupplierQuality[[#This Row],[MaterialID]],Table4[#All],2,0)</f>
        <v>Mechanicals</v>
      </c>
      <c r="I1292">
        <v>2</v>
      </c>
      <c r="J1292" s="2" t="str">
        <f>_xlfn.XLOOKUP(SupplierQuality[[#This Row],[Defect Type ID]],Table5[ID],Table5[Defect Type],"Not found",0)</f>
        <v>Rejected</v>
      </c>
      <c r="K1292">
        <v>192</v>
      </c>
      <c r="L1292" s="2" t="str">
        <f>_xlfn.XLOOKUP(SupplierQuality[[#This Row],[DefectID]],Table2[ID],Table2[Defect],"Not found",0)</f>
        <v>Open Caps</v>
      </c>
      <c r="M1292" s="3">
        <v>518412</v>
      </c>
      <c r="N1292" s="3">
        <v>1609</v>
      </c>
      <c r="O1292" s="6">
        <f>SupplierQuality[[#This Row],[Total Downtime Minutes]]/60</f>
        <v>26.816666666666666</v>
      </c>
      <c r="P1292" s="4">
        <v>461</v>
      </c>
      <c r="Q1292" s="4">
        <f>SupplierQuality[[#This Row],[Total Defect Qty]]*SupplierQuality[[#This Row],[Unit Price]]</f>
        <v>238987932</v>
      </c>
    </row>
    <row r="1293" spans="1:17" x14ac:dyDescent="0.25">
      <c r="A1293" s="1">
        <v>43312</v>
      </c>
      <c r="B1293" s="5" t="str">
        <f>TEXT(SupplierQuality[[#This Row],[Date]],"mmm")</f>
        <v>Jul</v>
      </c>
      <c r="C1293" s="5" t="str">
        <f>TEXT(SupplierQuality[[#This Row],[Date]],"yyyy")</f>
        <v>2018</v>
      </c>
      <c r="D1293" s="2" t="s">
        <v>349</v>
      </c>
      <c r="E1293" s="2" t="s">
        <v>98</v>
      </c>
      <c r="F1293" s="2" t="s">
        <v>17</v>
      </c>
      <c r="G1293">
        <v>124</v>
      </c>
      <c r="H1293" s="2" t="str">
        <f>VLOOKUP(SupplierQuality[[#This Row],[MaterialID]],Table4[#All],2,0)</f>
        <v>Drives</v>
      </c>
      <c r="I1293">
        <v>2</v>
      </c>
      <c r="J1293" s="2" t="str">
        <f>_xlfn.XLOOKUP(SupplierQuality[[#This Row],[Defect Type ID]],Table5[ID],Table5[Defect Type],"Not found",0)</f>
        <v>Rejected</v>
      </c>
      <c r="K1293">
        <v>77</v>
      </c>
      <c r="L1293" s="2" t="str">
        <f>_xlfn.XLOOKUP(SupplierQuality[[#This Row],[DefectID]],Table2[ID],Table2[Defect],"Not found",0)</f>
        <v>No Label</v>
      </c>
      <c r="M1293" s="3">
        <v>401420</v>
      </c>
      <c r="N1293" s="3">
        <v>1915</v>
      </c>
      <c r="O1293" s="6">
        <f>SupplierQuality[[#This Row],[Total Downtime Minutes]]/60</f>
        <v>31.916666666666668</v>
      </c>
      <c r="P1293" s="4">
        <v>627</v>
      </c>
      <c r="Q1293" s="4">
        <f>SupplierQuality[[#This Row],[Total Defect Qty]]*SupplierQuality[[#This Row],[Unit Price]]</f>
        <v>251690340</v>
      </c>
    </row>
    <row r="1294" spans="1:17" x14ac:dyDescent="0.25">
      <c r="A1294" s="1">
        <v>43315</v>
      </c>
      <c r="B1294" s="5" t="str">
        <f>TEXT(SupplierQuality[[#This Row],[Date]],"mmm")</f>
        <v>Aug</v>
      </c>
      <c r="C1294" s="5" t="str">
        <f>TEXT(SupplierQuality[[#This Row],[Date]],"yyyy")</f>
        <v>2018</v>
      </c>
      <c r="D1294" s="2" t="s">
        <v>111</v>
      </c>
      <c r="E1294" s="2" t="s">
        <v>74</v>
      </c>
      <c r="F1294" s="2" t="s">
        <v>17</v>
      </c>
      <c r="G1294">
        <v>119</v>
      </c>
      <c r="H1294" s="2" t="str">
        <f>VLOOKUP(SupplierQuality[[#This Row],[MaterialID]],Table4[#All],2,0)</f>
        <v>Batteries</v>
      </c>
      <c r="I1294">
        <v>1</v>
      </c>
      <c r="J1294" s="2" t="str">
        <f>_xlfn.XLOOKUP(SupplierQuality[[#This Row],[Defect Type ID]],Table5[ID],Table5[Defect Type],"Not found",0)</f>
        <v>No Impact</v>
      </c>
      <c r="K1294">
        <v>214</v>
      </c>
      <c r="L1294" s="2" t="str">
        <f>_xlfn.XLOOKUP(SupplierQuality[[#This Row],[DefectID]],Table2[ID],Table2[Defect],"Not found",0)</f>
        <v>Bad Insert</v>
      </c>
      <c r="M1294" s="3">
        <v>78308</v>
      </c>
      <c r="N1294" s="3">
        <v>4815</v>
      </c>
      <c r="O1294" s="6">
        <f>SupplierQuality[[#This Row],[Total Downtime Minutes]]/60</f>
        <v>80.25</v>
      </c>
      <c r="P1294" s="4">
        <v>533</v>
      </c>
      <c r="Q1294" s="4">
        <f>SupplierQuality[[#This Row],[Total Defect Qty]]*SupplierQuality[[#This Row],[Unit Price]]</f>
        <v>41738164</v>
      </c>
    </row>
    <row r="1295" spans="1:17" x14ac:dyDescent="0.25">
      <c r="A1295" s="1">
        <v>43316</v>
      </c>
      <c r="B1295" s="5" t="str">
        <f>TEXT(SupplierQuality[[#This Row],[Date]],"mmm")</f>
        <v>Aug</v>
      </c>
      <c r="C1295" s="5" t="str">
        <f>TEXT(SupplierQuality[[#This Row],[Date]],"yyyy")</f>
        <v>2018</v>
      </c>
      <c r="D1295" s="2" t="s">
        <v>316</v>
      </c>
      <c r="E1295" s="2" t="s">
        <v>62</v>
      </c>
      <c r="F1295" s="2" t="s">
        <v>691</v>
      </c>
      <c r="G1295">
        <v>124</v>
      </c>
      <c r="H1295" s="2" t="str">
        <f>VLOOKUP(SupplierQuality[[#This Row],[MaterialID]],Table4[#All],2,0)</f>
        <v>Drives</v>
      </c>
      <c r="I1295">
        <v>2</v>
      </c>
      <c r="J1295" s="2" t="str">
        <f>_xlfn.XLOOKUP(SupplierQuality[[#This Row],[Defect Type ID]],Table5[ID],Table5[Defect Type],"Not found",0)</f>
        <v>Rejected</v>
      </c>
      <c r="K1295">
        <v>143</v>
      </c>
      <c r="L1295" s="2" t="str">
        <f>_xlfn.XLOOKUP(SupplierQuality[[#This Row],[DefectID]],Table2[ID],Table2[Defect],"Not found",0)</f>
        <v>Bowed</v>
      </c>
      <c r="M1295" s="3">
        <v>994530</v>
      </c>
      <c r="N1295" s="3">
        <v>2167</v>
      </c>
      <c r="O1295" s="6">
        <f>SupplierQuality[[#This Row],[Total Downtime Minutes]]/60</f>
        <v>36.116666666666667</v>
      </c>
      <c r="P1295" s="4">
        <v>435</v>
      </c>
      <c r="Q1295" s="4">
        <f>SupplierQuality[[#This Row],[Total Defect Qty]]*SupplierQuality[[#This Row],[Unit Price]]</f>
        <v>432620550</v>
      </c>
    </row>
    <row r="1296" spans="1:17" x14ac:dyDescent="0.25">
      <c r="A1296" s="1">
        <v>43316</v>
      </c>
      <c r="B1296" s="5" t="str">
        <f>TEXT(SupplierQuality[[#This Row],[Date]],"mmm")</f>
        <v>Aug</v>
      </c>
      <c r="C1296" s="5" t="str">
        <f>TEXT(SupplierQuality[[#This Row],[Date]],"yyyy")</f>
        <v>2018</v>
      </c>
      <c r="D1296" s="2" t="s">
        <v>196</v>
      </c>
      <c r="E1296" s="2" t="s">
        <v>107</v>
      </c>
      <c r="F1296" s="2" t="s">
        <v>42</v>
      </c>
      <c r="G1296">
        <v>118</v>
      </c>
      <c r="H1296" s="2" t="str">
        <f>VLOOKUP(SupplierQuality[[#This Row],[MaterialID]],Table4[#All],2,0)</f>
        <v>Corrugate</v>
      </c>
      <c r="I1296">
        <v>2</v>
      </c>
      <c r="J1296" s="2" t="str">
        <f>_xlfn.XLOOKUP(SupplierQuality[[#This Row],[Defect Type ID]],Table5[ID],Table5[Defect Type],"Not found",0)</f>
        <v>Rejected</v>
      </c>
      <c r="K1296">
        <v>211</v>
      </c>
      <c r="L1296" s="2" t="str">
        <f>_xlfn.XLOOKUP(SupplierQuality[[#This Row],[DefectID]],Table2[ID],Table2[Defect],"Not found",0)</f>
        <v>Poor Seam</v>
      </c>
      <c r="M1296" s="3">
        <v>991670</v>
      </c>
      <c r="N1296" s="3">
        <v>320</v>
      </c>
      <c r="O1296" s="6">
        <f>SupplierQuality[[#This Row],[Total Downtime Minutes]]/60</f>
        <v>5.333333333333333</v>
      </c>
      <c r="P1296" s="4">
        <v>524</v>
      </c>
      <c r="Q1296" s="4">
        <f>SupplierQuality[[#This Row],[Total Defect Qty]]*SupplierQuality[[#This Row],[Unit Price]]</f>
        <v>519635080</v>
      </c>
    </row>
    <row r="1297" spans="1:17" x14ac:dyDescent="0.25">
      <c r="A1297" s="1">
        <v>43316</v>
      </c>
      <c r="B1297" s="5" t="str">
        <f>TEXT(SupplierQuality[[#This Row],[Date]],"mmm")</f>
        <v>Aug</v>
      </c>
      <c r="C1297" s="5" t="str">
        <f>TEXT(SupplierQuality[[#This Row],[Date]],"yyyy")</f>
        <v>2018</v>
      </c>
      <c r="D1297" s="2" t="s">
        <v>301</v>
      </c>
      <c r="E1297" s="2" t="s">
        <v>23</v>
      </c>
      <c r="F1297" s="2" t="s">
        <v>691</v>
      </c>
      <c r="G1297">
        <v>124</v>
      </c>
      <c r="H1297" s="2" t="str">
        <f>VLOOKUP(SupplierQuality[[#This Row],[MaterialID]],Table4[#All],2,0)</f>
        <v>Drives</v>
      </c>
      <c r="I1297">
        <v>1</v>
      </c>
      <c r="J1297" s="2" t="str">
        <f>_xlfn.XLOOKUP(SupplierQuality[[#This Row],[Defect Type ID]],Table5[ID],Table5[Defect Type],"Not found",0)</f>
        <v>No Impact</v>
      </c>
      <c r="K1297">
        <v>125</v>
      </c>
      <c r="L1297" s="2" t="str">
        <f>_xlfn.XLOOKUP(SupplierQuality[[#This Row],[DefectID]],Table2[ID],Table2[Defect],"Not found",0)</f>
        <v>Dimensions Wrong</v>
      </c>
      <c r="M1297" s="3">
        <v>737362</v>
      </c>
      <c r="N1297" s="3">
        <v>3176</v>
      </c>
      <c r="O1297" s="6">
        <f>SupplierQuality[[#This Row],[Total Downtime Minutes]]/60</f>
        <v>52.93333333333333</v>
      </c>
      <c r="P1297" s="4">
        <v>502</v>
      </c>
      <c r="Q1297" s="4">
        <f>SupplierQuality[[#This Row],[Total Defect Qty]]*SupplierQuality[[#This Row],[Unit Price]]</f>
        <v>370155724</v>
      </c>
    </row>
    <row r="1298" spans="1:17" x14ac:dyDescent="0.25">
      <c r="A1298" s="1">
        <v>43316</v>
      </c>
      <c r="B1298" s="5" t="str">
        <f>TEXT(SupplierQuality[[#This Row],[Date]],"mmm")</f>
        <v>Aug</v>
      </c>
      <c r="C1298" s="5" t="str">
        <f>TEXT(SupplierQuality[[#This Row],[Date]],"yyyy")</f>
        <v>2018</v>
      </c>
      <c r="D1298" s="2" t="s">
        <v>212</v>
      </c>
      <c r="E1298" s="2" t="s">
        <v>98</v>
      </c>
      <c r="F1298" s="2" t="s">
        <v>17</v>
      </c>
      <c r="G1298">
        <v>121</v>
      </c>
      <c r="H1298" s="2" t="str">
        <f>VLOOKUP(SupplierQuality[[#This Row],[MaterialID]],Table4[#All],2,0)</f>
        <v>Composites</v>
      </c>
      <c r="I1298">
        <v>1</v>
      </c>
      <c r="J1298" s="2" t="str">
        <f>_xlfn.XLOOKUP(SupplierQuality[[#This Row],[Defect Type ID]],Table5[ID],Table5[Defect Type],"Not found",0)</f>
        <v>No Impact</v>
      </c>
      <c r="K1298">
        <v>136</v>
      </c>
      <c r="L1298" s="2" t="str">
        <f>_xlfn.XLOOKUP(SupplierQuality[[#This Row],[DefectID]],Table2[ID],Table2[Defect],"Not found",0)</f>
        <v>Damaged Components</v>
      </c>
      <c r="M1298" s="3">
        <v>558439</v>
      </c>
      <c r="N1298" s="3">
        <v>2734</v>
      </c>
      <c r="O1298" s="6">
        <f>SupplierQuality[[#This Row],[Total Downtime Minutes]]/60</f>
        <v>45.56666666666667</v>
      </c>
      <c r="P1298" s="4">
        <v>497</v>
      </c>
      <c r="Q1298" s="4">
        <f>SupplierQuality[[#This Row],[Total Defect Qty]]*SupplierQuality[[#This Row],[Unit Price]]</f>
        <v>277544183</v>
      </c>
    </row>
    <row r="1299" spans="1:17" x14ac:dyDescent="0.25">
      <c r="A1299" s="1">
        <v>43316</v>
      </c>
      <c r="B1299" s="5" t="str">
        <f>TEXT(SupplierQuality[[#This Row],[Date]],"mmm")</f>
        <v>Aug</v>
      </c>
      <c r="C1299" s="5" t="str">
        <f>TEXT(SupplierQuality[[#This Row],[Date]],"yyyy")</f>
        <v>2018</v>
      </c>
      <c r="D1299" s="2" t="s">
        <v>343</v>
      </c>
      <c r="E1299" s="2" t="s">
        <v>107</v>
      </c>
      <c r="F1299" s="2" t="s">
        <v>691</v>
      </c>
      <c r="G1299">
        <v>113</v>
      </c>
      <c r="H1299" s="2" t="str">
        <f>VLOOKUP(SupplierQuality[[#This Row],[MaterialID]],Table4[#All],2,0)</f>
        <v>Raw Materials</v>
      </c>
      <c r="I1299">
        <v>3</v>
      </c>
      <c r="J1299" s="2" t="str">
        <f>_xlfn.XLOOKUP(SupplierQuality[[#This Row],[Defect Type ID]],Table5[ID],Table5[Defect Type],"Not found",0)</f>
        <v>Impact</v>
      </c>
      <c r="K1299">
        <v>80</v>
      </c>
      <c r="L1299" s="2" t="str">
        <f>_xlfn.XLOOKUP(SupplierQuality[[#This Row],[DefectID]],Table2[ID],Table2[Defect],"Not found",0)</f>
        <v>Bad Labels</v>
      </c>
      <c r="M1299" s="3">
        <v>512473</v>
      </c>
      <c r="N1299" s="3">
        <v>2673</v>
      </c>
      <c r="O1299" s="6">
        <f>SupplierQuality[[#This Row],[Total Downtime Minutes]]/60</f>
        <v>44.55</v>
      </c>
      <c r="P1299" s="4">
        <v>670</v>
      </c>
      <c r="Q1299" s="4">
        <f>SupplierQuality[[#This Row],[Total Defect Qty]]*SupplierQuality[[#This Row],[Unit Price]]</f>
        <v>343356910</v>
      </c>
    </row>
    <row r="1300" spans="1:17" x14ac:dyDescent="0.25">
      <c r="A1300" s="1">
        <v>43316</v>
      </c>
      <c r="B1300" s="5" t="str">
        <f>TEXT(SupplierQuality[[#This Row],[Date]],"mmm")</f>
        <v>Aug</v>
      </c>
      <c r="C1300" s="5" t="str">
        <f>TEXT(SupplierQuality[[#This Row],[Date]],"yyyy")</f>
        <v>2018</v>
      </c>
      <c r="D1300" s="2" t="s">
        <v>20</v>
      </c>
      <c r="E1300" s="2" t="s">
        <v>98</v>
      </c>
      <c r="F1300" s="2" t="s">
        <v>691</v>
      </c>
      <c r="G1300">
        <v>122</v>
      </c>
      <c r="H1300" s="2" t="str">
        <f>VLOOKUP(SupplierQuality[[#This Row],[MaterialID]],Table4[#All],2,0)</f>
        <v>Electrolytes</v>
      </c>
      <c r="I1300">
        <v>3</v>
      </c>
      <c r="J1300" s="2" t="str">
        <f>_xlfn.XLOOKUP(SupplierQuality[[#This Row],[Defect Type ID]],Table5[ID],Table5[Defect Type],"Not found",0)</f>
        <v>Impact</v>
      </c>
      <c r="K1300">
        <v>75</v>
      </c>
      <c r="L1300" s="2" t="str">
        <f>_xlfn.XLOOKUP(SupplierQuality[[#This Row],[DefectID]],Table2[ID],Table2[Defect],"Not found",0)</f>
        <v>Crushed Sidewalls</v>
      </c>
      <c r="M1300" s="3">
        <v>493408</v>
      </c>
      <c r="N1300" s="3">
        <v>1495</v>
      </c>
      <c r="O1300" s="6">
        <f>SupplierQuality[[#This Row],[Total Downtime Minutes]]/60</f>
        <v>24.916666666666668</v>
      </c>
      <c r="P1300" s="4">
        <v>642</v>
      </c>
      <c r="Q1300" s="4">
        <f>SupplierQuality[[#This Row],[Total Defect Qty]]*SupplierQuality[[#This Row],[Unit Price]]</f>
        <v>316767936</v>
      </c>
    </row>
    <row r="1301" spans="1:17" x14ac:dyDescent="0.25">
      <c r="A1301" s="1">
        <v>43316</v>
      </c>
      <c r="B1301" s="5" t="str">
        <f>TEXT(SupplierQuality[[#This Row],[Date]],"mmm")</f>
        <v>Aug</v>
      </c>
      <c r="C1301" s="5" t="str">
        <f>TEXT(SupplierQuality[[#This Row],[Date]],"yyyy")</f>
        <v>2018</v>
      </c>
      <c r="D1301" s="2" t="s">
        <v>255</v>
      </c>
      <c r="E1301" s="2" t="s">
        <v>58</v>
      </c>
      <c r="F1301" s="2" t="s">
        <v>691</v>
      </c>
      <c r="G1301">
        <v>124</v>
      </c>
      <c r="H1301" s="2" t="str">
        <f>VLOOKUP(SupplierQuality[[#This Row],[MaterialID]],Table4[#All],2,0)</f>
        <v>Drives</v>
      </c>
      <c r="I1301">
        <v>3</v>
      </c>
      <c r="J1301" s="2" t="str">
        <f>_xlfn.XLOOKUP(SupplierQuality[[#This Row],[Defect Type ID]],Table5[ID],Table5[Defect Type],"Not found",0)</f>
        <v>Impact</v>
      </c>
      <c r="K1301">
        <v>47</v>
      </c>
      <c r="L1301" s="2" t="str">
        <f>_xlfn.XLOOKUP(SupplierQuality[[#This Row],[DefectID]],Table2[ID],Table2[Defect],"Not found",0)</f>
        <v>Packaging Damaged</v>
      </c>
      <c r="M1301" s="3">
        <v>458774</v>
      </c>
      <c r="N1301" s="3">
        <v>3445</v>
      </c>
      <c r="O1301" s="6">
        <f>SupplierQuality[[#This Row],[Total Downtime Minutes]]/60</f>
        <v>57.416666666666664</v>
      </c>
      <c r="P1301" s="4">
        <v>370</v>
      </c>
      <c r="Q1301" s="4">
        <f>SupplierQuality[[#This Row],[Total Defect Qty]]*SupplierQuality[[#This Row],[Unit Price]]</f>
        <v>169746380</v>
      </c>
    </row>
    <row r="1302" spans="1:17" x14ac:dyDescent="0.25">
      <c r="A1302" s="1">
        <v>43316</v>
      </c>
      <c r="B1302" s="5" t="str">
        <f>TEXT(SupplierQuality[[#This Row],[Date]],"mmm")</f>
        <v>Aug</v>
      </c>
      <c r="C1302" s="5" t="str">
        <f>TEXT(SupplierQuality[[#This Row],[Date]],"yyyy")</f>
        <v>2018</v>
      </c>
      <c r="D1302" s="2" t="s">
        <v>66</v>
      </c>
      <c r="E1302" s="2" t="s">
        <v>67</v>
      </c>
      <c r="F1302" s="2" t="s">
        <v>691</v>
      </c>
      <c r="G1302">
        <v>120</v>
      </c>
      <c r="H1302" s="2" t="str">
        <f>VLOOKUP(SupplierQuality[[#This Row],[MaterialID]],Table4[#All],2,0)</f>
        <v>Film</v>
      </c>
      <c r="I1302">
        <v>1</v>
      </c>
      <c r="J1302" s="2" t="str">
        <f>_xlfn.XLOOKUP(SupplierQuality[[#This Row],[Defect Type ID]],Table5[ID],Table5[Defect Type],"Not found",0)</f>
        <v>No Impact</v>
      </c>
      <c r="K1302">
        <v>31</v>
      </c>
      <c r="L1302" s="2" t="str">
        <f>_xlfn.XLOOKUP(SupplierQuality[[#This Row],[DefectID]],Table2[ID],Table2[Defect],"Not found",0)</f>
        <v>Tension Issues</v>
      </c>
      <c r="M1302" s="3">
        <v>288519</v>
      </c>
      <c r="N1302" s="3">
        <v>2463</v>
      </c>
      <c r="O1302" s="6">
        <f>SupplierQuality[[#This Row],[Total Downtime Minutes]]/60</f>
        <v>41.05</v>
      </c>
      <c r="P1302" s="4">
        <v>660</v>
      </c>
      <c r="Q1302" s="4">
        <f>SupplierQuality[[#This Row],[Total Defect Qty]]*SupplierQuality[[#This Row],[Unit Price]]</f>
        <v>190422540</v>
      </c>
    </row>
    <row r="1303" spans="1:17" x14ac:dyDescent="0.25">
      <c r="A1303" s="1">
        <v>43316</v>
      </c>
      <c r="B1303" s="5" t="str">
        <f>TEXT(SupplierQuality[[#This Row],[Date]],"mmm")</f>
        <v>Aug</v>
      </c>
      <c r="C1303" s="5" t="str">
        <f>TEXT(SupplierQuality[[#This Row],[Date]],"yyyy")</f>
        <v>2018</v>
      </c>
      <c r="D1303" s="2" t="s">
        <v>93</v>
      </c>
      <c r="E1303" s="2" t="s">
        <v>58</v>
      </c>
      <c r="F1303" s="2" t="s">
        <v>691</v>
      </c>
      <c r="G1303">
        <v>130</v>
      </c>
      <c r="H1303" s="2" t="str">
        <f>VLOOKUP(SupplierQuality[[#This Row],[MaterialID]],Table4[#All],2,0)</f>
        <v>Packaging</v>
      </c>
      <c r="I1303">
        <v>2</v>
      </c>
      <c r="J1303" s="2" t="str">
        <f>_xlfn.XLOOKUP(SupplierQuality[[#This Row],[Defect Type ID]],Table5[ID],Table5[Defect Type],"Not found",0)</f>
        <v>Rejected</v>
      </c>
      <c r="K1303">
        <v>63</v>
      </c>
      <c r="L1303" s="2" t="str">
        <f>_xlfn.XLOOKUP(SupplierQuality[[#This Row],[DefectID]],Table2[ID],Table2[Defect],"Not found",0)</f>
        <v>Bad Finish</v>
      </c>
      <c r="M1303" s="3">
        <v>131552</v>
      </c>
      <c r="N1303" s="3">
        <v>2979</v>
      </c>
      <c r="O1303" s="6">
        <f>SupplierQuality[[#This Row],[Total Downtime Minutes]]/60</f>
        <v>49.65</v>
      </c>
      <c r="P1303" s="4">
        <v>580</v>
      </c>
      <c r="Q1303" s="4">
        <f>SupplierQuality[[#This Row],[Total Defect Qty]]*SupplierQuality[[#This Row],[Unit Price]]</f>
        <v>76300160</v>
      </c>
    </row>
    <row r="1304" spans="1:17" x14ac:dyDescent="0.25">
      <c r="A1304" s="1">
        <v>43316</v>
      </c>
      <c r="B1304" s="5" t="str">
        <f>TEXT(SupplierQuality[[#This Row],[Date]],"mmm")</f>
        <v>Aug</v>
      </c>
      <c r="C1304" s="5" t="str">
        <f>TEXT(SupplierQuality[[#This Row],[Date]],"yyyy")</f>
        <v>2018</v>
      </c>
      <c r="D1304" s="2" t="s">
        <v>272</v>
      </c>
      <c r="E1304" s="2" t="s">
        <v>62</v>
      </c>
      <c r="F1304" s="2" t="s">
        <v>691</v>
      </c>
      <c r="G1304">
        <v>126</v>
      </c>
      <c r="H1304" s="2" t="str">
        <f>VLOOKUP(SupplierQuality[[#This Row],[MaterialID]],Table4[#All],2,0)</f>
        <v>Motors</v>
      </c>
      <c r="I1304">
        <v>3</v>
      </c>
      <c r="J1304" s="2" t="str">
        <f>_xlfn.XLOOKUP(SupplierQuality[[#This Row],[Defect Type ID]],Table5[ID],Table5[Defect Type],"Not found",0)</f>
        <v>Impact</v>
      </c>
      <c r="K1304">
        <v>65</v>
      </c>
      <c r="L1304" s="2" t="str">
        <f>_xlfn.XLOOKUP(SupplierQuality[[#This Row],[DefectID]],Table2[ID],Table2[Defect],"Not found",0)</f>
        <v>Slitting Erorrs</v>
      </c>
      <c r="M1304" s="3">
        <v>110588</v>
      </c>
      <c r="N1304" s="3">
        <v>4996</v>
      </c>
      <c r="O1304" s="6">
        <f>SupplierQuality[[#This Row],[Total Downtime Minutes]]/60</f>
        <v>83.266666666666666</v>
      </c>
      <c r="P1304" s="4">
        <v>333</v>
      </c>
      <c r="Q1304" s="4">
        <f>SupplierQuality[[#This Row],[Total Defect Qty]]*SupplierQuality[[#This Row],[Unit Price]]</f>
        <v>36825804</v>
      </c>
    </row>
    <row r="1305" spans="1:17" x14ac:dyDescent="0.25">
      <c r="A1305" s="1">
        <v>43316</v>
      </c>
      <c r="B1305" s="5" t="str">
        <f>TEXT(SupplierQuality[[#This Row],[Date]],"mmm")</f>
        <v>Aug</v>
      </c>
      <c r="C1305" s="5" t="str">
        <f>TEXT(SupplierQuality[[#This Row],[Date]],"yyyy")</f>
        <v>2018</v>
      </c>
      <c r="D1305" s="2" t="s">
        <v>97</v>
      </c>
      <c r="E1305" s="2" t="s">
        <v>23</v>
      </c>
      <c r="F1305" s="2" t="s">
        <v>691</v>
      </c>
      <c r="G1305">
        <v>126</v>
      </c>
      <c r="H1305" s="2" t="str">
        <f>VLOOKUP(SupplierQuality[[#This Row],[MaterialID]],Table4[#All],2,0)</f>
        <v>Motors</v>
      </c>
      <c r="I1305">
        <v>2</v>
      </c>
      <c r="J1305" s="2" t="str">
        <f>_xlfn.XLOOKUP(SupplierQuality[[#This Row],[Defect Type ID]],Table5[ID],Table5[Defect Type],"Not found",0)</f>
        <v>Rejected</v>
      </c>
      <c r="K1305">
        <v>27</v>
      </c>
      <c r="L1305" s="2" t="str">
        <f>_xlfn.XLOOKUP(SupplierQuality[[#This Row],[DefectID]],Table2[ID],Table2[Defect],"Not found",0)</f>
        <v>Damaged Secondary Packaging</v>
      </c>
      <c r="M1305" s="3">
        <v>59680</v>
      </c>
      <c r="N1305" s="3">
        <v>2410</v>
      </c>
      <c r="O1305" s="6">
        <f>SupplierQuality[[#This Row],[Total Downtime Minutes]]/60</f>
        <v>40.166666666666664</v>
      </c>
      <c r="P1305" s="4">
        <v>345</v>
      </c>
      <c r="Q1305" s="4">
        <f>SupplierQuality[[#This Row],[Total Defect Qty]]*SupplierQuality[[#This Row],[Unit Price]]</f>
        <v>20589600</v>
      </c>
    </row>
    <row r="1306" spans="1:17" x14ac:dyDescent="0.25">
      <c r="A1306" s="1">
        <v>43317</v>
      </c>
      <c r="B1306" s="5" t="str">
        <f>TEXT(SupplierQuality[[#This Row],[Date]],"mmm")</f>
        <v>Aug</v>
      </c>
      <c r="C1306" s="5" t="str">
        <f>TEXT(SupplierQuality[[#This Row],[Date]],"yyyy")</f>
        <v>2018</v>
      </c>
      <c r="D1306" s="2" t="s">
        <v>310</v>
      </c>
      <c r="E1306" s="2" t="s">
        <v>47</v>
      </c>
      <c r="F1306" s="2" t="s">
        <v>24</v>
      </c>
      <c r="G1306">
        <v>124</v>
      </c>
      <c r="H1306" s="2" t="str">
        <f>VLOOKUP(SupplierQuality[[#This Row],[MaterialID]],Table4[#All],2,0)</f>
        <v>Drives</v>
      </c>
      <c r="I1306">
        <v>1</v>
      </c>
      <c r="J1306" s="2" t="str">
        <f>_xlfn.XLOOKUP(SupplierQuality[[#This Row],[Defect Type ID]],Table5[ID],Table5[Defect Type],"Not found",0)</f>
        <v>No Impact</v>
      </c>
      <c r="K1306">
        <v>257</v>
      </c>
      <c r="L1306" s="2" t="str">
        <f>_xlfn.XLOOKUP(SupplierQuality[[#This Row],[DefectID]],Table2[ID],Table2[Defect],"Not found",0)</f>
        <v>Bad Seal</v>
      </c>
      <c r="M1306" s="3">
        <v>814725</v>
      </c>
      <c r="N1306" s="3">
        <v>3500</v>
      </c>
      <c r="O1306" s="6">
        <f>SupplierQuality[[#This Row],[Total Downtime Minutes]]/60</f>
        <v>58.333333333333336</v>
      </c>
      <c r="P1306" s="4">
        <v>519</v>
      </c>
      <c r="Q1306" s="4">
        <f>SupplierQuality[[#This Row],[Total Defect Qty]]*SupplierQuality[[#This Row],[Unit Price]]</f>
        <v>422842275</v>
      </c>
    </row>
    <row r="1307" spans="1:17" x14ac:dyDescent="0.25">
      <c r="A1307" s="1">
        <v>43317</v>
      </c>
      <c r="B1307" s="5" t="str">
        <f>TEXT(SupplierQuality[[#This Row],[Date]],"mmm")</f>
        <v>Aug</v>
      </c>
      <c r="C1307" s="5" t="str">
        <f>TEXT(SupplierQuality[[#This Row],[Date]],"yyyy")</f>
        <v>2018</v>
      </c>
      <c r="D1307" s="2" t="s">
        <v>265</v>
      </c>
      <c r="E1307" s="2" t="s">
        <v>30</v>
      </c>
      <c r="F1307" s="2" t="s">
        <v>17</v>
      </c>
      <c r="G1307">
        <v>132</v>
      </c>
      <c r="H1307" s="2" t="str">
        <f>VLOOKUP(SupplierQuality[[#This Row],[MaterialID]],Table4[#All],2,0)</f>
        <v>Printed Materials</v>
      </c>
      <c r="I1307">
        <v>3</v>
      </c>
      <c r="J1307" s="2" t="str">
        <f>_xlfn.XLOOKUP(SupplierQuality[[#This Row],[Defect Type ID]],Table5[ID],Table5[Defect Type],"Not found",0)</f>
        <v>Impact</v>
      </c>
      <c r="K1307">
        <v>77</v>
      </c>
      <c r="L1307" s="2" t="str">
        <f>_xlfn.XLOOKUP(SupplierQuality[[#This Row],[DefectID]],Table2[ID],Table2[Defect],"Not found",0)</f>
        <v>No Label</v>
      </c>
      <c r="M1307" s="3">
        <v>665003</v>
      </c>
      <c r="N1307" s="3">
        <v>2139</v>
      </c>
      <c r="O1307" s="6">
        <f>SupplierQuality[[#This Row],[Total Downtime Minutes]]/60</f>
        <v>35.65</v>
      </c>
      <c r="P1307" s="4">
        <v>293</v>
      </c>
      <c r="Q1307" s="4">
        <f>SupplierQuality[[#This Row],[Total Defect Qty]]*SupplierQuality[[#This Row],[Unit Price]]</f>
        <v>194845879</v>
      </c>
    </row>
    <row r="1308" spans="1:17" x14ac:dyDescent="0.25">
      <c r="A1308" s="1">
        <v>43317</v>
      </c>
      <c r="B1308" s="5" t="str">
        <f>TEXT(SupplierQuality[[#This Row],[Date]],"mmm")</f>
        <v>Aug</v>
      </c>
      <c r="C1308" s="5" t="str">
        <f>TEXT(SupplierQuality[[#This Row],[Date]],"yyyy")</f>
        <v>2018</v>
      </c>
      <c r="D1308" s="2" t="s">
        <v>329</v>
      </c>
      <c r="E1308" s="2" t="s">
        <v>104</v>
      </c>
      <c r="F1308" s="2" t="s">
        <v>14</v>
      </c>
      <c r="G1308">
        <v>117</v>
      </c>
      <c r="H1308" s="2" t="str">
        <f>VLOOKUP(SupplierQuality[[#This Row],[MaterialID]],Table4[#All],2,0)</f>
        <v>Labels</v>
      </c>
      <c r="I1308">
        <v>3</v>
      </c>
      <c r="J1308" s="2" t="str">
        <f>_xlfn.XLOOKUP(SupplierQuality[[#This Row],[Defect Type ID]],Table5[ID],Table5[Defect Type],"Not found",0)</f>
        <v>Impact</v>
      </c>
      <c r="K1308">
        <v>264</v>
      </c>
      <c r="L1308" s="2" t="str">
        <f>_xlfn.XLOOKUP(SupplierQuality[[#This Row],[DefectID]],Table2[ID],Table2[Defect],"Not found",0)</f>
        <v>Off-set</v>
      </c>
      <c r="M1308" s="3">
        <v>156064</v>
      </c>
      <c r="N1308" s="3">
        <v>2278</v>
      </c>
      <c r="O1308" s="6">
        <f>SupplierQuality[[#This Row],[Total Downtime Minutes]]/60</f>
        <v>37.966666666666669</v>
      </c>
      <c r="P1308" s="4">
        <v>614</v>
      </c>
      <c r="Q1308" s="4">
        <f>SupplierQuality[[#This Row],[Total Defect Qty]]*SupplierQuality[[#This Row],[Unit Price]]</f>
        <v>95823296</v>
      </c>
    </row>
    <row r="1309" spans="1:17" x14ac:dyDescent="0.25">
      <c r="A1309" s="1">
        <v>43318</v>
      </c>
      <c r="B1309" s="5" t="str">
        <f>TEXT(SupplierQuality[[#This Row],[Date]],"mmm")</f>
        <v>Aug</v>
      </c>
      <c r="C1309" s="5" t="str">
        <f>TEXT(SupplierQuality[[#This Row],[Date]],"yyyy")</f>
        <v>2018</v>
      </c>
      <c r="D1309" s="2" t="s">
        <v>182</v>
      </c>
      <c r="E1309" s="2" t="s">
        <v>67</v>
      </c>
      <c r="F1309" s="2" t="s">
        <v>17</v>
      </c>
      <c r="G1309">
        <v>117</v>
      </c>
      <c r="H1309" s="2" t="str">
        <f>VLOOKUP(SupplierQuality[[#This Row],[MaterialID]],Table4[#All],2,0)</f>
        <v>Labels</v>
      </c>
      <c r="I1309">
        <v>1</v>
      </c>
      <c r="J1309" s="2" t="str">
        <f>_xlfn.XLOOKUP(SupplierQuality[[#This Row],[Defect Type ID]],Table5[ID],Table5[Defect Type],"Not found",0)</f>
        <v>No Impact</v>
      </c>
      <c r="K1309">
        <v>124</v>
      </c>
      <c r="L1309" s="2" t="str">
        <f>_xlfn.XLOOKUP(SupplierQuality[[#This Row],[DefectID]],Table2[ID],Table2[Defect],"Not found",0)</f>
        <v>Print Impression</v>
      </c>
      <c r="M1309" s="3">
        <v>943878</v>
      </c>
      <c r="N1309" s="3">
        <v>4757</v>
      </c>
      <c r="O1309" s="6">
        <f>SupplierQuality[[#This Row],[Total Downtime Minutes]]/60</f>
        <v>79.283333333333331</v>
      </c>
      <c r="P1309" s="4">
        <v>609</v>
      </c>
      <c r="Q1309" s="4">
        <f>SupplierQuality[[#This Row],[Total Defect Qty]]*SupplierQuality[[#This Row],[Unit Price]]</f>
        <v>574821702</v>
      </c>
    </row>
    <row r="1310" spans="1:17" x14ac:dyDescent="0.25">
      <c r="A1310" s="1">
        <v>43318</v>
      </c>
      <c r="B1310" s="5" t="str">
        <f>TEXT(SupplierQuality[[#This Row],[Date]],"mmm")</f>
        <v>Aug</v>
      </c>
      <c r="C1310" s="5" t="str">
        <f>TEXT(SupplierQuality[[#This Row],[Date]],"yyyy")</f>
        <v>2018</v>
      </c>
      <c r="D1310" s="2" t="s">
        <v>112</v>
      </c>
      <c r="E1310" s="2" t="s">
        <v>21</v>
      </c>
      <c r="F1310" s="2" t="s">
        <v>17</v>
      </c>
      <c r="G1310">
        <v>127</v>
      </c>
      <c r="H1310" s="2" t="str">
        <f>VLOOKUP(SupplierQuality[[#This Row],[MaterialID]],Table4[#All],2,0)</f>
        <v>Crates</v>
      </c>
      <c r="I1310">
        <v>3</v>
      </c>
      <c r="J1310" s="2" t="str">
        <f>_xlfn.XLOOKUP(SupplierQuality[[#This Row],[Defect Type ID]],Table5[ID],Table5[Defect Type],"Not found",0)</f>
        <v>Impact</v>
      </c>
      <c r="K1310">
        <v>114</v>
      </c>
      <c r="L1310" s="2" t="str">
        <f>_xlfn.XLOOKUP(SupplierQuality[[#This Row],[DefectID]],Table2[ID],Table2[Defect],"Not found",0)</f>
        <v>Wrong Case Labels</v>
      </c>
      <c r="M1310" s="3">
        <v>925641</v>
      </c>
      <c r="N1310" s="3">
        <v>42</v>
      </c>
      <c r="O1310" s="6">
        <f>SupplierQuality[[#This Row],[Total Downtime Minutes]]/60</f>
        <v>0.7</v>
      </c>
      <c r="P1310" s="4">
        <v>489</v>
      </c>
      <c r="Q1310" s="4">
        <f>SupplierQuality[[#This Row],[Total Defect Qty]]*SupplierQuality[[#This Row],[Unit Price]]</f>
        <v>452638449</v>
      </c>
    </row>
    <row r="1311" spans="1:17" x14ac:dyDescent="0.25">
      <c r="A1311" s="1">
        <v>43318</v>
      </c>
      <c r="B1311" s="5" t="str">
        <f>TEXT(SupplierQuality[[#This Row],[Date]],"mmm")</f>
        <v>Aug</v>
      </c>
      <c r="C1311" s="5" t="str">
        <f>TEXT(SupplierQuality[[#This Row],[Date]],"yyyy")</f>
        <v>2018</v>
      </c>
      <c r="D1311" s="2" t="s">
        <v>114</v>
      </c>
      <c r="E1311" s="2" t="s">
        <v>107</v>
      </c>
      <c r="F1311" s="2" t="s">
        <v>17</v>
      </c>
      <c r="G1311">
        <v>114</v>
      </c>
      <c r="H1311" s="2" t="str">
        <f>VLOOKUP(SupplierQuality[[#This Row],[MaterialID]],Table4[#All],2,0)</f>
        <v>Carton</v>
      </c>
      <c r="I1311">
        <v>2</v>
      </c>
      <c r="J1311" s="2" t="str">
        <f>_xlfn.XLOOKUP(SupplierQuality[[#This Row],[Defect Type ID]],Table5[ID],Table5[Defect Type],"Not found",0)</f>
        <v>Rejected</v>
      </c>
      <c r="K1311">
        <v>173</v>
      </c>
      <c r="L1311" s="2" t="str">
        <f>_xlfn.XLOOKUP(SupplierQuality[[#This Row],[DefectID]],Table2[ID],Table2[Defect],"Not found",0)</f>
        <v>Defective Packaging</v>
      </c>
      <c r="M1311" s="3">
        <v>802694</v>
      </c>
      <c r="N1311" s="3">
        <v>4614</v>
      </c>
      <c r="O1311" s="6">
        <f>SupplierQuality[[#This Row],[Total Downtime Minutes]]/60</f>
        <v>76.900000000000006</v>
      </c>
      <c r="P1311" s="4">
        <v>298</v>
      </c>
      <c r="Q1311" s="4">
        <f>SupplierQuality[[#This Row],[Total Defect Qty]]*SupplierQuality[[#This Row],[Unit Price]]</f>
        <v>239202812</v>
      </c>
    </row>
    <row r="1312" spans="1:17" x14ac:dyDescent="0.25">
      <c r="A1312" s="1">
        <v>43318</v>
      </c>
      <c r="B1312" s="5" t="str">
        <f>TEXT(SupplierQuality[[#This Row],[Date]],"mmm")</f>
        <v>Aug</v>
      </c>
      <c r="C1312" s="5" t="str">
        <f>TEXT(SupplierQuality[[#This Row],[Date]],"yyyy")</f>
        <v>2018</v>
      </c>
      <c r="D1312" s="2" t="s">
        <v>342</v>
      </c>
      <c r="E1312" s="2" t="s">
        <v>49</v>
      </c>
      <c r="F1312" s="2" t="s">
        <v>17</v>
      </c>
      <c r="G1312">
        <v>126</v>
      </c>
      <c r="H1312" s="2" t="str">
        <f>VLOOKUP(SupplierQuality[[#This Row],[MaterialID]],Table4[#All],2,0)</f>
        <v>Motors</v>
      </c>
      <c r="I1312">
        <v>3</v>
      </c>
      <c r="J1312" s="2" t="str">
        <f>_xlfn.XLOOKUP(SupplierQuality[[#This Row],[Defect Type ID]],Table5[ID],Table5[Defect Type],"Not found",0)</f>
        <v>Impact</v>
      </c>
      <c r="K1312">
        <v>75</v>
      </c>
      <c r="L1312" s="2" t="str">
        <f>_xlfn.XLOOKUP(SupplierQuality[[#This Row],[DefectID]],Table2[ID],Table2[Defect],"Not found",0)</f>
        <v>Crushed Sidewalls</v>
      </c>
      <c r="M1312" s="3">
        <v>788927</v>
      </c>
      <c r="N1312" s="3">
        <v>3817</v>
      </c>
      <c r="O1312" s="6">
        <f>SupplierQuality[[#This Row],[Total Downtime Minutes]]/60</f>
        <v>63.616666666666667</v>
      </c>
      <c r="P1312" s="4">
        <v>563</v>
      </c>
      <c r="Q1312" s="4">
        <f>SupplierQuality[[#This Row],[Total Defect Qty]]*SupplierQuality[[#This Row],[Unit Price]]</f>
        <v>444165901</v>
      </c>
    </row>
    <row r="1313" spans="1:17" x14ac:dyDescent="0.25">
      <c r="A1313" s="1">
        <v>43318</v>
      </c>
      <c r="B1313" s="5" t="str">
        <f>TEXT(SupplierQuality[[#This Row],[Date]],"mmm")</f>
        <v>Aug</v>
      </c>
      <c r="C1313" s="5" t="str">
        <f>TEXT(SupplierQuality[[#This Row],[Date]],"yyyy")</f>
        <v>2018</v>
      </c>
      <c r="D1313" s="2" t="s">
        <v>87</v>
      </c>
      <c r="E1313" s="2" t="s">
        <v>19</v>
      </c>
      <c r="F1313" s="2" t="s">
        <v>17</v>
      </c>
      <c r="G1313">
        <v>118</v>
      </c>
      <c r="H1313" s="2" t="str">
        <f>VLOOKUP(SupplierQuality[[#This Row],[MaterialID]],Table4[#All],2,0)</f>
        <v>Corrugate</v>
      </c>
      <c r="I1313">
        <v>1</v>
      </c>
      <c r="J1313" s="2" t="str">
        <f>_xlfn.XLOOKUP(SupplierQuality[[#This Row],[Defect Type ID]],Table5[ID],Table5[Defect Type],"Not found",0)</f>
        <v>No Impact</v>
      </c>
      <c r="K1313">
        <v>1</v>
      </c>
      <c r="L1313" s="2" t="str">
        <f>_xlfn.XLOOKUP(SupplierQuality[[#This Row],[DefectID]],Table2[ID],Table2[Defect],"Not found",0)</f>
        <v>Bad Bearings</v>
      </c>
      <c r="M1313" s="3">
        <v>650525</v>
      </c>
      <c r="N1313" s="3">
        <v>4270</v>
      </c>
      <c r="O1313" s="6">
        <f>SupplierQuality[[#This Row],[Total Downtime Minutes]]/60</f>
        <v>71.166666666666671</v>
      </c>
      <c r="P1313" s="4">
        <v>381</v>
      </c>
      <c r="Q1313" s="4">
        <f>SupplierQuality[[#This Row],[Total Defect Qty]]*SupplierQuality[[#This Row],[Unit Price]]</f>
        <v>247850025</v>
      </c>
    </row>
    <row r="1314" spans="1:17" x14ac:dyDescent="0.25">
      <c r="A1314" s="1">
        <v>43318</v>
      </c>
      <c r="B1314" s="5" t="str">
        <f>TEXT(SupplierQuality[[#This Row],[Date]],"mmm")</f>
        <v>Aug</v>
      </c>
      <c r="C1314" s="5" t="str">
        <f>TEXT(SupplierQuality[[#This Row],[Date]],"yyyy")</f>
        <v>2018</v>
      </c>
      <c r="D1314" s="2" t="s">
        <v>187</v>
      </c>
      <c r="E1314" s="2" t="s">
        <v>67</v>
      </c>
      <c r="F1314" s="2" t="s">
        <v>14</v>
      </c>
      <c r="G1314">
        <v>114</v>
      </c>
      <c r="H1314" s="2" t="str">
        <f>VLOOKUP(SupplierQuality[[#This Row],[MaterialID]],Table4[#All],2,0)</f>
        <v>Carton</v>
      </c>
      <c r="I1314">
        <v>2</v>
      </c>
      <c r="J1314" s="2" t="str">
        <f>_xlfn.XLOOKUP(SupplierQuality[[#This Row],[Defect Type ID]],Table5[ID],Table5[Defect Type],"Not found",0)</f>
        <v>Rejected</v>
      </c>
      <c r="K1314">
        <v>237</v>
      </c>
      <c r="L1314" s="2" t="str">
        <f>_xlfn.XLOOKUP(SupplierQuality[[#This Row],[DefectID]],Table2[ID],Table2[Defect],"Not found",0)</f>
        <v>Wrong Hue</v>
      </c>
      <c r="M1314" s="3">
        <v>611299</v>
      </c>
      <c r="N1314" s="3">
        <v>3412</v>
      </c>
      <c r="O1314" s="6">
        <f>SupplierQuality[[#This Row],[Total Downtime Minutes]]/60</f>
        <v>56.866666666666667</v>
      </c>
      <c r="P1314" s="4">
        <v>413</v>
      </c>
      <c r="Q1314" s="4">
        <f>SupplierQuality[[#This Row],[Total Defect Qty]]*SupplierQuality[[#This Row],[Unit Price]]</f>
        <v>252466487</v>
      </c>
    </row>
    <row r="1315" spans="1:17" x14ac:dyDescent="0.25">
      <c r="A1315" s="1">
        <v>43318</v>
      </c>
      <c r="B1315" s="5" t="str">
        <f>TEXT(SupplierQuality[[#This Row],[Date]],"mmm")</f>
        <v>Aug</v>
      </c>
      <c r="C1315" s="5" t="str">
        <f>TEXT(SupplierQuality[[#This Row],[Date]],"yyyy")</f>
        <v>2018</v>
      </c>
      <c r="D1315" s="2" t="s">
        <v>318</v>
      </c>
      <c r="E1315" s="2" t="s">
        <v>52</v>
      </c>
      <c r="F1315" s="2" t="s">
        <v>17</v>
      </c>
      <c r="G1315">
        <v>124</v>
      </c>
      <c r="H1315" s="2" t="str">
        <f>VLOOKUP(SupplierQuality[[#This Row],[MaterialID]],Table4[#All],2,0)</f>
        <v>Drives</v>
      </c>
      <c r="I1315">
        <v>2</v>
      </c>
      <c r="J1315" s="2" t="str">
        <f>_xlfn.XLOOKUP(SupplierQuality[[#This Row],[Defect Type ID]],Table5[ID],Table5[Defect Type],"Not found",0)</f>
        <v>Rejected</v>
      </c>
      <c r="K1315">
        <v>173</v>
      </c>
      <c r="L1315" s="2" t="str">
        <f>_xlfn.XLOOKUP(SupplierQuality[[#This Row],[DefectID]],Table2[ID],Table2[Defect],"Not found",0)</f>
        <v>Defective Packaging</v>
      </c>
      <c r="M1315" s="3">
        <v>495953</v>
      </c>
      <c r="N1315" s="3">
        <v>4398</v>
      </c>
      <c r="O1315" s="6">
        <f>SupplierQuality[[#This Row],[Total Downtime Minutes]]/60</f>
        <v>73.3</v>
      </c>
      <c r="P1315" s="4">
        <v>613</v>
      </c>
      <c r="Q1315" s="4">
        <f>SupplierQuality[[#This Row],[Total Defect Qty]]*SupplierQuality[[#This Row],[Unit Price]]</f>
        <v>304019189</v>
      </c>
    </row>
    <row r="1316" spans="1:17" x14ac:dyDescent="0.25">
      <c r="A1316" s="1">
        <v>43318</v>
      </c>
      <c r="B1316" s="5" t="str">
        <f>TEXT(SupplierQuality[[#This Row],[Date]],"mmm")</f>
        <v>Aug</v>
      </c>
      <c r="C1316" s="5" t="str">
        <f>TEXT(SupplierQuality[[#This Row],[Date]],"yyyy")</f>
        <v>2018</v>
      </c>
      <c r="D1316" s="2" t="s">
        <v>292</v>
      </c>
      <c r="E1316" s="2" t="s">
        <v>38</v>
      </c>
      <c r="F1316" s="2" t="s">
        <v>17</v>
      </c>
      <c r="G1316">
        <v>120</v>
      </c>
      <c r="H1316" s="2" t="str">
        <f>VLOOKUP(SupplierQuality[[#This Row],[MaterialID]],Table4[#All],2,0)</f>
        <v>Film</v>
      </c>
      <c r="I1316">
        <v>3</v>
      </c>
      <c r="J1316" s="2" t="str">
        <f>_xlfn.XLOOKUP(SupplierQuality[[#This Row],[Defect Type ID]],Table5[ID],Table5[Defect Type],"Not found",0)</f>
        <v>Impact</v>
      </c>
      <c r="K1316">
        <v>43</v>
      </c>
      <c r="L1316" s="2" t="str">
        <f>_xlfn.XLOOKUP(SupplierQuality[[#This Row],[DefectID]],Table2[ID],Table2[Defect],"Not found",0)</f>
        <v>Creases / Wrinkles</v>
      </c>
      <c r="M1316" s="3">
        <v>471146</v>
      </c>
      <c r="N1316" s="3">
        <v>3750</v>
      </c>
      <c r="O1316" s="6">
        <f>SupplierQuality[[#This Row],[Total Downtime Minutes]]/60</f>
        <v>62.5</v>
      </c>
      <c r="P1316" s="4">
        <v>373</v>
      </c>
      <c r="Q1316" s="4">
        <f>SupplierQuality[[#This Row],[Total Defect Qty]]*SupplierQuality[[#This Row],[Unit Price]]</f>
        <v>175737458</v>
      </c>
    </row>
    <row r="1317" spans="1:17" x14ac:dyDescent="0.25">
      <c r="A1317" s="1">
        <v>43318</v>
      </c>
      <c r="B1317" s="5" t="str">
        <f>TEXT(SupplierQuality[[#This Row],[Date]],"mmm")</f>
        <v>Aug</v>
      </c>
      <c r="C1317" s="5" t="str">
        <f>TEXT(SupplierQuality[[#This Row],[Date]],"yyyy")</f>
        <v>2018</v>
      </c>
      <c r="D1317" s="2" t="s">
        <v>266</v>
      </c>
      <c r="E1317" s="2" t="s">
        <v>30</v>
      </c>
      <c r="F1317" s="2" t="s">
        <v>14</v>
      </c>
      <c r="G1317">
        <v>113</v>
      </c>
      <c r="H1317" s="2" t="str">
        <f>VLOOKUP(SupplierQuality[[#This Row],[MaterialID]],Table4[#All],2,0)</f>
        <v>Raw Materials</v>
      </c>
      <c r="I1317">
        <v>2</v>
      </c>
      <c r="J1317" s="2" t="str">
        <f>_xlfn.XLOOKUP(SupplierQuality[[#This Row],[Defect Type ID]],Table5[ID],Table5[Defect Type],"Not found",0)</f>
        <v>Rejected</v>
      </c>
      <c r="K1317">
        <v>180</v>
      </c>
      <c r="L1317" s="2" t="str">
        <f>_xlfn.XLOOKUP(SupplierQuality[[#This Row],[DefectID]],Table2[ID],Table2[Defect],"Not found",0)</f>
        <v>Soft Sides</v>
      </c>
      <c r="M1317" s="3">
        <v>460545</v>
      </c>
      <c r="N1317" s="3">
        <v>2979</v>
      </c>
      <c r="O1317" s="6">
        <f>SupplierQuality[[#This Row],[Total Downtime Minutes]]/60</f>
        <v>49.65</v>
      </c>
      <c r="P1317" s="4">
        <v>594</v>
      </c>
      <c r="Q1317" s="4">
        <f>SupplierQuality[[#This Row],[Total Defect Qty]]*SupplierQuality[[#This Row],[Unit Price]]</f>
        <v>273563730</v>
      </c>
    </row>
    <row r="1318" spans="1:17" x14ac:dyDescent="0.25">
      <c r="A1318" s="1">
        <v>43318</v>
      </c>
      <c r="B1318" s="5" t="str">
        <f>TEXT(SupplierQuality[[#This Row],[Date]],"mmm")</f>
        <v>Aug</v>
      </c>
      <c r="C1318" s="5" t="str">
        <f>TEXT(SupplierQuality[[#This Row],[Date]],"yyyy")</f>
        <v>2018</v>
      </c>
      <c r="D1318" s="2" t="s">
        <v>258</v>
      </c>
      <c r="E1318" s="2" t="s">
        <v>71</v>
      </c>
      <c r="F1318" s="2" t="s">
        <v>17</v>
      </c>
      <c r="G1318">
        <v>112</v>
      </c>
      <c r="H1318" s="2" t="str">
        <f>VLOOKUP(SupplierQuality[[#This Row],[MaterialID]],Table4[#All],2,0)</f>
        <v>Glass</v>
      </c>
      <c r="I1318">
        <v>2</v>
      </c>
      <c r="J1318" s="2" t="str">
        <f>_xlfn.XLOOKUP(SupplierQuality[[#This Row],[Defect Type ID]],Table5[ID],Table5[Defect Type],"Not found",0)</f>
        <v>Rejected</v>
      </c>
      <c r="K1318">
        <v>85</v>
      </c>
      <c r="L1318" s="2" t="str">
        <f>_xlfn.XLOOKUP(SupplierQuality[[#This Row],[DefectID]],Table2[ID],Table2[Defect],"Not found",0)</f>
        <v>Bad Print</v>
      </c>
      <c r="M1318" s="3">
        <v>460003</v>
      </c>
      <c r="N1318" s="3">
        <v>2233</v>
      </c>
      <c r="O1318" s="6">
        <f>SupplierQuality[[#This Row],[Total Downtime Minutes]]/60</f>
        <v>37.216666666666669</v>
      </c>
      <c r="P1318" s="4">
        <v>342</v>
      </c>
      <c r="Q1318" s="4">
        <f>SupplierQuality[[#This Row],[Total Defect Qty]]*SupplierQuality[[#This Row],[Unit Price]]</f>
        <v>157321026</v>
      </c>
    </row>
    <row r="1319" spans="1:17" x14ac:dyDescent="0.25">
      <c r="A1319" s="1">
        <v>43318</v>
      </c>
      <c r="B1319" s="5" t="str">
        <f>TEXT(SupplierQuality[[#This Row],[Date]],"mmm")</f>
        <v>Aug</v>
      </c>
      <c r="C1319" s="5" t="str">
        <f>TEXT(SupplierQuality[[#This Row],[Date]],"yyyy")</f>
        <v>2018</v>
      </c>
      <c r="D1319" s="2" t="s">
        <v>87</v>
      </c>
      <c r="E1319" s="2" t="s">
        <v>67</v>
      </c>
      <c r="F1319" s="2" t="s">
        <v>14</v>
      </c>
      <c r="G1319">
        <v>115</v>
      </c>
      <c r="H1319" s="2" t="str">
        <f>VLOOKUP(SupplierQuality[[#This Row],[MaterialID]],Table4[#All],2,0)</f>
        <v>Controllers</v>
      </c>
      <c r="I1319">
        <v>2</v>
      </c>
      <c r="J1319" s="2" t="str">
        <f>_xlfn.XLOOKUP(SupplierQuality[[#This Row],[Defect Type ID]],Table5[ID],Table5[Defect Type],"Not found",0)</f>
        <v>Rejected</v>
      </c>
      <c r="K1319">
        <v>20</v>
      </c>
      <c r="L1319" s="2" t="str">
        <f>_xlfn.XLOOKUP(SupplierQuality[[#This Row],[DefectID]],Table2[ID],Table2[Defect],"Not found",0)</f>
        <v>Wrong  Size</v>
      </c>
      <c r="M1319" s="3">
        <v>246383</v>
      </c>
      <c r="N1319" s="3">
        <v>1189</v>
      </c>
      <c r="O1319" s="6">
        <f>SupplierQuality[[#This Row],[Total Downtime Minutes]]/60</f>
        <v>19.816666666666666</v>
      </c>
      <c r="P1319" s="4">
        <v>592</v>
      </c>
      <c r="Q1319" s="4">
        <f>SupplierQuality[[#This Row],[Total Defect Qty]]*SupplierQuality[[#This Row],[Unit Price]]</f>
        <v>145858736</v>
      </c>
    </row>
    <row r="1320" spans="1:17" x14ac:dyDescent="0.25">
      <c r="A1320" s="1">
        <v>43318</v>
      </c>
      <c r="B1320" s="5" t="str">
        <f>TEXT(SupplierQuality[[#This Row],[Date]],"mmm")</f>
        <v>Aug</v>
      </c>
      <c r="C1320" s="5" t="str">
        <f>TEXT(SupplierQuality[[#This Row],[Date]],"yyyy")</f>
        <v>2018</v>
      </c>
      <c r="D1320" s="2" t="s">
        <v>262</v>
      </c>
      <c r="E1320" s="2" t="s">
        <v>84</v>
      </c>
      <c r="F1320" s="2" t="s">
        <v>42</v>
      </c>
      <c r="G1320">
        <v>115</v>
      </c>
      <c r="H1320" s="2" t="str">
        <f>VLOOKUP(SupplierQuality[[#This Row],[MaterialID]],Table4[#All],2,0)</f>
        <v>Controllers</v>
      </c>
      <c r="I1320">
        <v>3</v>
      </c>
      <c r="J1320" s="2" t="str">
        <f>_xlfn.XLOOKUP(SupplierQuality[[#This Row],[Defect Type ID]],Table5[ID],Table5[Defect Type],"Not found",0)</f>
        <v>Impact</v>
      </c>
      <c r="K1320">
        <v>186</v>
      </c>
      <c r="L1320" s="2" t="str">
        <f>_xlfn.XLOOKUP(SupplierQuality[[#This Row],[DefectID]],Table2[ID],Table2[Defect],"Not found",0)</f>
        <v>Torn Packaging</v>
      </c>
      <c r="M1320" s="3">
        <v>209859</v>
      </c>
      <c r="N1320" s="3">
        <v>2743</v>
      </c>
      <c r="O1320" s="6">
        <f>SupplierQuality[[#This Row],[Total Downtime Minutes]]/60</f>
        <v>45.716666666666669</v>
      </c>
      <c r="P1320" s="4">
        <v>317</v>
      </c>
      <c r="Q1320" s="4">
        <f>SupplierQuality[[#This Row],[Total Defect Qty]]*SupplierQuality[[#This Row],[Unit Price]]</f>
        <v>66525303</v>
      </c>
    </row>
    <row r="1321" spans="1:17" x14ac:dyDescent="0.25">
      <c r="A1321" s="1">
        <v>43319</v>
      </c>
      <c r="B1321" s="5" t="str">
        <f>TEXT(SupplierQuality[[#This Row],[Date]],"mmm")</f>
        <v>Aug</v>
      </c>
      <c r="C1321" s="5" t="str">
        <f>TEXT(SupplierQuality[[#This Row],[Date]],"yyyy")</f>
        <v>2018</v>
      </c>
      <c r="D1321" s="2" t="s">
        <v>128</v>
      </c>
      <c r="E1321" s="2" t="s">
        <v>21</v>
      </c>
      <c r="F1321" s="2" t="s">
        <v>75</v>
      </c>
      <c r="G1321">
        <v>121</v>
      </c>
      <c r="H1321" s="2" t="str">
        <f>VLOOKUP(SupplierQuality[[#This Row],[MaterialID]],Table4[#All],2,0)</f>
        <v>Composites</v>
      </c>
      <c r="I1321">
        <v>3</v>
      </c>
      <c r="J1321" s="2" t="str">
        <f>_xlfn.XLOOKUP(SupplierQuality[[#This Row],[Defect Type ID]],Table5[ID],Table5[Defect Type],"Not found",0)</f>
        <v>Impact</v>
      </c>
      <c r="K1321">
        <v>88</v>
      </c>
      <c r="L1321" s="2" t="str">
        <f>_xlfn.XLOOKUP(SupplierQuality[[#This Row],[DefectID]],Table2[ID],Table2[Defect],"Not found",0)</f>
        <v>Cracked</v>
      </c>
      <c r="M1321" s="3">
        <v>792261</v>
      </c>
      <c r="N1321" s="3">
        <v>4149</v>
      </c>
      <c r="O1321" s="6">
        <f>SupplierQuality[[#This Row],[Total Downtime Minutes]]/60</f>
        <v>69.150000000000006</v>
      </c>
      <c r="P1321" s="4">
        <v>403</v>
      </c>
      <c r="Q1321" s="4">
        <f>SupplierQuality[[#This Row],[Total Defect Qty]]*SupplierQuality[[#This Row],[Unit Price]]</f>
        <v>319281183</v>
      </c>
    </row>
    <row r="1322" spans="1:17" x14ac:dyDescent="0.25">
      <c r="A1322" s="1">
        <v>43319</v>
      </c>
      <c r="B1322" s="5" t="str">
        <f>TEXT(SupplierQuality[[#This Row],[Date]],"mmm")</f>
        <v>Aug</v>
      </c>
      <c r="C1322" s="5" t="str">
        <f>TEXT(SupplierQuality[[#This Row],[Date]],"yyyy")</f>
        <v>2018</v>
      </c>
      <c r="D1322" s="2" t="s">
        <v>108</v>
      </c>
      <c r="E1322" s="2" t="s">
        <v>41</v>
      </c>
      <c r="F1322" s="2" t="s">
        <v>17</v>
      </c>
      <c r="G1322">
        <v>115</v>
      </c>
      <c r="H1322" s="2" t="str">
        <f>VLOOKUP(SupplierQuality[[#This Row],[MaterialID]],Table4[#All],2,0)</f>
        <v>Controllers</v>
      </c>
      <c r="I1322">
        <v>3</v>
      </c>
      <c r="J1322" s="2" t="str">
        <f>_xlfn.XLOOKUP(SupplierQuality[[#This Row],[Defect Type ID]],Table5[ID],Table5[Defect Type],"Not found",0)</f>
        <v>Impact</v>
      </c>
      <c r="K1322">
        <v>12</v>
      </c>
      <c r="L1322" s="2" t="str">
        <f>_xlfn.XLOOKUP(SupplierQuality[[#This Row],[DefectID]],Table2[ID],Table2[Defect],"Not found",0)</f>
        <v>Integrity Failure</v>
      </c>
      <c r="M1322" s="3">
        <v>709489</v>
      </c>
      <c r="N1322" s="3">
        <v>1045</v>
      </c>
      <c r="O1322" s="6">
        <f>SupplierQuality[[#This Row],[Total Downtime Minutes]]/60</f>
        <v>17.416666666666668</v>
      </c>
      <c r="P1322" s="4">
        <v>560</v>
      </c>
      <c r="Q1322" s="4">
        <f>SupplierQuality[[#This Row],[Total Defect Qty]]*SupplierQuality[[#This Row],[Unit Price]]</f>
        <v>397313840</v>
      </c>
    </row>
    <row r="1323" spans="1:17" x14ac:dyDescent="0.25">
      <c r="A1323" s="1">
        <v>43319</v>
      </c>
      <c r="B1323" s="5" t="str">
        <f>TEXT(SupplierQuality[[#This Row],[Date]],"mmm")</f>
        <v>Aug</v>
      </c>
      <c r="C1323" s="5" t="str">
        <f>TEXT(SupplierQuality[[#This Row],[Date]],"yyyy")</f>
        <v>2018</v>
      </c>
      <c r="D1323" s="2" t="s">
        <v>44</v>
      </c>
      <c r="E1323" s="2" t="s">
        <v>36</v>
      </c>
      <c r="F1323" s="2" t="s">
        <v>17</v>
      </c>
      <c r="G1323">
        <v>118</v>
      </c>
      <c r="H1323" s="2" t="str">
        <f>VLOOKUP(SupplierQuality[[#This Row],[MaterialID]],Table4[#All],2,0)</f>
        <v>Corrugate</v>
      </c>
      <c r="I1323">
        <v>3</v>
      </c>
      <c r="J1323" s="2" t="str">
        <f>_xlfn.XLOOKUP(SupplierQuality[[#This Row],[Defect Type ID]],Table5[ID],Table5[Defect Type],"Not found",0)</f>
        <v>Impact</v>
      </c>
      <c r="K1323">
        <v>115</v>
      </c>
      <c r="L1323" s="2" t="str">
        <f>_xlfn.XLOOKUP(SupplierQuality[[#This Row],[DefectID]],Table2[ID],Table2[Defect],"Not found",0)</f>
        <v>Roll Tension</v>
      </c>
      <c r="M1323" s="3">
        <v>566063</v>
      </c>
      <c r="N1323" s="3">
        <v>3097</v>
      </c>
      <c r="O1323" s="6">
        <f>SupplierQuality[[#This Row],[Total Downtime Minutes]]/60</f>
        <v>51.616666666666667</v>
      </c>
      <c r="P1323" s="4">
        <v>461</v>
      </c>
      <c r="Q1323" s="4">
        <f>SupplierQuality[[#This Row],[Total Defect Qty]]*SupplierQuality[[#This Row],[Unit Price]]</f>
        <v>260955043</v>
      </c>
    </row>
    <row r="1324" spans="1:17" x14ac:dyDescent="0.25">
      <c r="A1324" s="1">
        <v>43319</v>
      </c>
      <c r="B1324" s="5" t="str">
        <f>TEXT(SupplierQuality[[#This Row],[Date]],"mmm")</f>
        <v>Aug</v>
      </c>
      <c r="C1324" s="5" t="str">
        <f>TEXT(SupplierQuality[[#This Row],[Date]],"yyyy")</f>
        <v>2018</v>
      </c>
      <c r="D1324" s="2" t="s">
        <v>270</v>
      </c>
      <c r="E1324" s="2" t="s">
        <v>32</v>
      </c>
      <c r="F1324" s="2" t="s">
        <v>42</v>
      </c>
      <c r="G1324">
        <v>121</v>
      </c>
      <c r="H1324" s="2" t="str">
        <f>VLOOKUP(SupplierQuality[[#This Row],[MaterialID]],Table4[#All],2,0)</f>
        <v>Composites</v>
      </c>
      <c r="I1324">
        <v>1</v>
      </c>
      <c r="J1324" s="2" t="str">
        <f>_xlfn.XLOOKUP(SupplierQuality[[#This Row],[Defect Type ID]],Table5[ID],Table5[Defect Type],"Not found",0)</f>
        <v>No Impact</v>
      </c>
      <c r="K1324">
        <v>48</v>
      </c>
      <c r="L1324" s="2" t="str">
        <f>_xlfn.XLOOKUP(SupplierQuality[[#This Row],[DefectID]],Table2[ID],Table2[Defect],"Not found",0)</f>
        <v>Mixed Product</v>
      </c>
      <c r="M1324" s="3">
        <v>502917</v>
      </c>
      <c r="N1324" s="3">
        <v>2950</v>
      </c>
      <c r="O1324" s="6">
        <f>SupplierQuality[[#This Row],[Total Downtime Minutes]]/60</f>
        <v>49.166666666666664</v>
      </c>
      <c r="P1324" s="4">
        <v>364</v>
      </c>
      <c r="Q1324" s="4">
        <f>SupplierQuality[[#This Row],[Total Defect Qty]]*SupplierQuality[[#This Row],[Unit Price]]</f>
        <v>183061788</v>
      </c>
    </row>
    <row r="1325" spans="1:17" x14ac:dyDescent="0.25">
      <c r="A1325" s="1">
        <v>43319</v>
      </c>
      <c r="B1325" s="5" t="str">
        <f>TEXT(SupplierQuality[[#This Row],[Date]],"mmm")</f>
        <v>Aug</v>
      </c>
      <c r="C1325" s="5" t="str">
        <f>TEXT(SupplierQuality[[#This Row],[Date]],"yyyy")</f>
        <v>2018</v>
      </c>
      <c r="D1325" s="2" t="s">
        <v>131</v>
      </c>
      <c r="E1325" s="2" t="s">
        <v>36</v>
      </c>
      <c r="F1325" s="2" t="s">
        <v>75</v>
      </c>
      <c r="G1325">
        <v>118</v>
      </c>
      <c r="H1325" s="2" t="str">
        <f>VLOOKUP(SupplierQuality[[#This Row],[MaterialID]],Table4[#All],2,0)</f>
        <v>Corrugate</v>
      </c>
      <c r="I1325">
        <v>2</v>
      </c>
      <c r="J1325" s="2" t="str">
        <f>_xlfn.XLOOKUP(SupplierQuality[[#This Row],[Defect Type ID]],Table5[ID],Table5[Defect Type],"Not found",0)</f>
        <v>Rejected</v>
      </c>
      <c r="K1325">
        <v>95</v>
      </c>
      <c r="L1325" s="2" t="str">
        <f>_xlfn.XLOOKUP(SupplierQuality[[#This Row],[DefectID]],Table2[ID],Table2[Defect],"Not found",0)</f>
        <v>Wrong Shape</v>
      </c>
      <c r="M1325" s="3">
        <v>224677</v>
      </c>
      <c r="N1325" s="3">
        <v>3989</v>
      </c>
      <c r="O1325" s="6">
        <f>SupplierQuality[[#This Row],[Total Downtime Minutes]]/60</f>
        <v>66.483333333333334</v>
      </c>
      <c r="P1325" s="4">
        <v>283</v>
      </c>
      <c r="Q1325" s="4">
        <f>SupplierQuality[[#This Row],[Total Defect Qty]]*SupplierQuality[[#This Row],[Unit Price]]</f>
        <v>63583591</v>
      </c>
    </row>
    <row r="1326" spans="1:17" x14ac:dyDescent="0.25">
      <c r="A1326" s="1">
        <v>43319</v>
      </c>
      <c r="B1326" s="5" t="str">
        <f>TEXT(SupplierQuality[[#This Row],[Date]],"mmm")</f>
        <v>Aug</v>
      </c>
      <c r="C1326" s="5" t="str">
        <f>TEXT(SupplierQuality[[#This Row],[Date]],"yyyy")</f>
        <v>2018</v>
      </c>
      <c r="D1326" s="2" t="s">
        <v>262</v>
      </c>
      <c r="E1326" s="2" t="s">
        <v>30</v>
      </c>
      <c r="F1326" s="2" t="s">
        <v>14</v>
      </c>
      <c r="G1326">
        <v>117</v>
      </c>
      <c r="H1326" s="2" t="str">
        <f>VLOOKUP(SupplierQuality[[#This Row],[MaterialID]],Table4[#All],2,0)</f>
        <v>Labels</v>
      </c>
      <c r="I1326">
        <v>3</v>
      </c>
      <c r="J1326" s="2" t="str">
        <f>_xlfn.XLOOKUP(SupplierQuality[[#This Row],[Defect Type ID]],Table5[ID],Table5[Defect Type],"Not found",0)</f>
        <v>Impact</v>
      </c>
      <c r="K1326">
        <v>48</v>
      </c>
      <c r="L1326" s="2" t="str">
        <f>_xlfn.XLOOKUP(SupplierQuality[[#This Row],[DefectID]],Table2[ID],Table2[Defect],"Not found",0)</f>
        <v>Mixed Product</v>
      </c>
      <c r="M1326" s="3">
        <v>183613</v>
      </c>
      <c r="N1326" s="3">
        <v>1957</v>
      </c>
      <c r="O1326" s="6">
        <f>SupplierQuality[[#This Row],[Total Downtime Minutes]]/60</f>
        <v>32.616666666666667</v>
      </c>
      <c r="P1326" s="4">
        <v>681</v>
      </c>
      <c r="Q1326" s="4">
        <f>SupplierQuality[[#This Row],[Total Defect Qty]]*SupplierQuality[[#This Row],[Unit Price]]</f>
        <v>125040453</v>
      </c>
    </row>
    <row r="1327" spans="1:17" x14ac:dyDescent="0.25">
      <c r="A1327" s="1">
        <v>43319</v>
      </c>
      <c r="B1327" s="5" t="str">
        <f>TEXT(SupplierQuality[[#This Row],[Date]],"mmm")</f>
        <v>Aug</v>
      </c>
      <c r="C1327" s="5" t="str">
        <f>TEXT(SupplierQuality[[#This Row],[Date]],"yyyy")</f>
        <v>2018</v>
      </c>
      <c r="D1327" s="2" t="s">
        <v>29</v>
      </c>
      <c r="E1327" s="2" t="s">
        <v>104</v>
      </c>
      <c r="F1327" s="2" t="s">
        <v>42</v>
      </c>
      <c r="G1327">
        <v>113</v>
      </c>
      <c r="H1327" s="2" t="str">
        <f>VLOOKUP(SupplierQuality[[#This Row],[MaterialID]],Table4[#All],2,0)</f>
        <v>Raw Materials</v>
      </c>
      <c r="I1327">
        <v>3</v>
      </c>
      <c r="J1327" s="2" t="str">
        <f>_xlfn.XLOOKUP(SupplierQuality[[#This Row],[Defect Type ID]],Table5[ID],Table5[Defect Type],"Not found",0)</f>
        <v>Impact</v>
      </c>
      <c r="K1327">
        <v>248</v>
      </c>
      <c r="L1327" s="2" t="str">
        <f>_xlfn.XLOOKUP(SupplierQuality[[#This Row],[DefectID]],Table2[ID],Table2[Defect],"Not found",0)</f>
        <v>Material Contamination</v>
      </c>
      <c r="M1327" s="3">
        <v>165141</v>
      </c>
      <c r="N1327" s="3">
        <v>1964</v>
      </c>
      <c r="O1327" s="6">
        <f>SupplierQuality[[#This Row],[Total Downtime Minutes]]/60</f>
        <v>32.733333333333334</v>
      </c>
      <c r="P1327" s="4">
        <v>384</v>
      </c>
      <c r="Q1327" s="4">
        <f>SupplierQuality[[#This Row],[Total Defect Qty]]*SupplierQuality[[#This Row],[Unit Price]]</f>
        <v>63414144</v>
      </c>
    </row>
    <row r="1328" spans="1:17" x14ac:dyDescent="0.25">
      <c r="A1328" s="1">
        <v>43319</v>
      </c>
      <c r="B1328" s="5" t="str">
        <f>TEXT(SupplierQuality[[#This Row],[Date]],"mmm")</f>
        <v>Aug</v>
      </c>
      <c r="C1328" s="5" t="str">
        <f>TEXT(SupplierQuality[[#This Row],[Date]],"yyyy")</f>
        <v>2018</v>
      </c>
      <c r="D1328" s="2" t="s">
        <v>57</v>
      </c>
      <c r="E1328" s="2" t="s">
        <v>119</v>
      </c>
      <c r="F1328" s="2" t="s">
        <v>75</v>
      </c>
      <c r="G1328">
        <v>132</v>
      </c>
      <c r="H1328" s="2" t="str">
        <f>VLOOKUP(SupplierQuality[[#This Row],[MaterialID]],Table4[#All],2,0)</f>
        <v>Printed Materials</v>
      </c>
      <c r="I1328">
        <v>1</v>
      </c>
      <c r="J1328" s="2" t="str">
        <f>_xlfn.XLOOKUP(SupplierQuality[[#This Row],[Defect Type ID]],Table5[ID],Table5[Defect Type],"Not found",0)</f>
        <v>No Impact</v>
      </c>
      <c r="K1328">
        <v>135</v>
      </c>
      <c r="L1328" s="2" t="str">
        <f>_xlfn.XLOOKUP(SupplierQuality[[#This Row],[DefectID]],Table2[ID],Table2[Defect],"Not found",0)</f>
        <v>Tops Short</v>
      </c>
      <c r="M1328" s="3">
        <v>115906</v>
      </c>
      <c r="N1328" s="3">
        <v>4774</v>
      </c>
      <c r="O1328" s="6">
        <f>SupplierQuality[[#This Row],[Total Downtime Minutes]]/60</f>
        <v>79.566666666666663</v>
      </c>
      <c r="P1328" s="4">
        <v>446</v>
      </c>
      <c r="Q1328" s="4">
        <f>SupplierQuality[[#This Row],[Total Defect Qty]]*SupplierQuality[[#This Row],[Unit Price]]</f>
        <v>51694076</v>
      </c>
    </row>
    <row r="1329" spans="1:17" x14ac:dyDescent="0.25">
      <c r="A1329" s="1">
        <v>43322</v>
      </c>
      <c r="B1329" s="5" t="str">
        <f>TEXT(SupplierQuality[[#This Row],[Date]],"mmm")</f>
        <v>Aug</v>
      </c>
      <c r="C1329" s="5" t="str">
        <f>TEXT(SupplierQuality[[#This Row],[Date]],"yyyy")</f>
        <v>2018</v>
      </c>
      <c r="D1329" s="2" t="s">
        <v>286</v>
      </c>
      <c r="E1329" s="2" t="s">
        <v>21</v>
      </c>
      <c r="F1329" s="2" t="s">
        <v>42</v>
      </c>
      <c r="G1329">
        <v>128</v>
      </c>
      <c r="H1329" s="2" t="str">
        <f>VLOOKUP(SupplierQuality[[#This Row],[MaterialID]],Table4[#All],2,0)</f>
        <v>Tape</v>
      </c>
      <c r="I1329">
        <v>2</v>
      </c>
      <c r="J1329" s="2" t="str">
        <f>_xlfn.XLOOKUP(SupplierQuality[[#This Row],[Defect Type ID]],Table5[ID],Table5[Defect Type],"Not found",0)</f>
        <v>Rejected</v>
      </c>
      <c r="K1329">
        <v>195</v>
      </c>
      <c r="L1329" s="2" t="str">
        <f>_xlfn.XLOOKUP(SupplierQuality[[#This Row],[DefectID]],Table2[ID],Table2[Defect],"Not found",0)</f>
        <v>Crooked</v>
      </c>
      <c r="M1329" s="3">
        <v>590428</v>
      </c>
      <c r="N1329" s="3">
        <v>2504</v>
      </c>
      <c r="O1329" s="6">
        <f>SupplierQuality[[#This Row],[Total Downtime Minutes]]/60</f>
        <v>41.733333333333334</v>
      </c>
      <c r="P1329" s="4">
        <v>380</v>
      </c>
      <c r="Q1329" s="4">
        <f>SupplierQuality[[#This Row],[Total Defect Qty]]*SupplierQuality[[#This Row],[Unit Price]]</f>
        <v>224362640</v>
      </c>
    </row>
    <row r="1330" spans="1:17" x14ac:dyDescent="0.25">
      <c r="A1330" s="1">
        <v>43322</v>
      </c>
      <c r="B1330" s="5" t="str">
        <f>TEXT(SupplierQuality[[#This Row],[Date]],"mmm")</f>
        <v>Aug</v>
      </c>
      <c r="C1330" s="5" t="str">
        <f>TEXT(SupplierQuality[[#This Row],[Date]],"yyyy")</f>
        <v>2018</v>
      </c>
      <c r="D1330" s="2" t="s">
        <v>295</v>
      </c>
      <c r="E1330" s="2" t="s">
        <v>71</v>
      </c>
      <c r="F1330" s="2" t="s">
        <v>17</v>
      </c>
      <c r="G1330">
        <v>124</v>
      </c>
      <c r="H1330" s="2" t="str">
        <f>VLOOKUP(SupplierQuality[[#This Row],[MaterialID]],Table4[#All],2,0)</f>
        <v>Drives</v>
      </c>
      <c r="I1330">
        <v>3</v>
      </c>
      <c r="J1330" s="2" t="str">
        <f>_xlfn.XLOOKUP(SupplierQuality[[#This Row],[Defect Type ID]],Table5[ID],Table5[Defect Type],"Not found",0)</f>
        <v>Impact</v>
      </c>
      <c r="K1330">
        <v>243</v>
      </c>
      <c r="L1330" s="2" t="str">
        <f>_xlfn.XLOOKUP(SupplierQuality[[#This Row],[DefectID]],Table2[ID],Table2[Defect],"Not found",0)</f>
        <v>Tops Bent</v>
      </c>
      <c r="M1330" s="3">
        <v>362807</v>
      </c>
      <c r="N1330" s="3">
        <v>3465</v>
      </c>
      <c r="O1330" s="6">
        <f>SupplierQuality[[#This Row],[Total Downtime Minutes]]/60</f>
        <v>57.75</v>
      </c>
      <c r="P1330" s="4">
        <v>506</v>
      </c>
      <c r="Q1330" s="4">
        <f>SupplierQuality[[#This Row],[Total Defect Qty]]*SupplierQuality[[#This Row],[Unit Price]]</f>
        <v>183580342</v>
      </c>
    </row>
    <row r="1331" spans="1:17" x14ac:dyDescent="0.25">
      <c r="A1331" s="1">
        <v>43322</v>
      </c>
      <c r="B1331" s="5" t="str">
        <f>TEXT(SupplierQuality[[#This Row],[Date]],"mmm")</f>
        <v>Aug</v>
      </c>
      <c r="C1331" s="5" t="str">
        <f>TEXT(SupplierQuality[[#This Row],[Date]],"yyyy")</f>
        <v>2018</v>
      </c>
      <c r="D1331" s="2" t="s">
        <v>349</v>
      </c>
      <c r="E1331" s="2" t="s">
        <v>55</v>
      </c>
      <c r="F1331" s="2" t="s">
        <v>14</v>
      </c>
      <c r="G1331">
        <v>118</v>
      </c>
      <c r="H1331" s="2" t="str">
        <f>VLOOKUP(SupplierQuality[[#This Row],[MaterialID]],Table4[#All],2,0)</f>
        <v>Corrugate</v>
      </c>
      <c r="I1331">
        <v>2</v>
      </c>
      <c r="J1331" s="2" t="str">
        <f>_xlfn.XLOOKUP(SupplierQuality[[#This Row],[Defect Type ID]],Table5[ID],Table5[Defect Type],"Not found",0)</f>
        <v>Rejected</v>
      </c>
      <c r="K1331">
        <v>149</v>
      </c>
      <c r="L1331" s="2" t="str">
        <f>_xlfn.XLOOKUP(SupplierQuality[[#This Row],[DefectID]],Table2[ID],Table2[Defect],"Not found",0)</f>
        <v>Blisters</v>
      </c>
      <c r="M1331" s="3">
        <v>307268</v>
      </c>
      <c r="N1331" s="3">
        <v>421</v>
      </c>
      <c r="O1331" s="6">
        <f>SupplierQuality[[#This Row],[Total Downtime Minutes]]/60</f>
        <v>7.0166666666666666</v>
      </c>
      <c r="P1331" s="4">
        <v>654</v>
      </c>
      <c r="Q1331" s="4">
        <f>SupplierQuality[[#This Row],[Total Defect Qty]]*SupplierQuality[[#This Row],[Unit Price]]</f>
        <v>200953272</v>
      </c>
    </row>
    <row r="1332" spans="1:17" x14ac:dyDescent="0.25">
      <c r="A1332" s="1">
        <v>43322</v>
      </c>
      <c r="B1332" s="5" t="str">
        <f>TEXT(SupplierQuality[[#This Row],[Date]],"mmm")</f>
        <v>Aug</v>
      </c>
      <c r="C1332" s="5" t="str">
        <f>TEXT(SupplierQuality[[#This Row],[Date]],"yyyy")</f>
        <v>2018</v>
      </c>
      <c r="D1332" s="2" t="s">
        <v>290</v>
      </c>
      <c r="E1332" s="2" t="s">
        <v>49</v>
      </c>
      <c r="F1332" s="2" t="s">
        <v>17</v>
      </c>
      <c r="G1332">
        <v>124</v>
      </c>
      <c r="H1332" s="2" t="str">
        <f>VLOOKUP(SupplierQuality[[#This Row],[MaterialID]],Table4[#All],2,0)</f>
        <v>Drives</v>
      </c>
      <c r="I1332">
        <v>3</v>
      </c>
      <c r="J1332" s="2" t="str">
        <f>_xlfn.XLOOKUP(SupplierQuality[[#This Row],[Defect Type ID]],Table5[ID],Table5[Defect Type],"Not found",0)</f>
        <v>Impact</v>
      </c>
      <c r="K1332">
        <v>223</v>
      </c>
      <c r="L1332" s="2" t="str">
        <f>_xlfn.XLOOKUP(SupplierQuality[[#This Row],[DefectID]],Table2[ID],Table2[Defect],"Not found",0)</f>
        <v>No Varnish</v>
      </c>
      <c r="M1332" s="3">
        <v>39291</v>
      </c>
      <c r="N1332" s="3">
        <v>452</v>
      </c>
      <c r="O1332" s="6">
        <f>SupplierQuality[[#This Row],[Total Downtime Minutes]]/60</f>
        <v>7.5333333333333332</v>
      </c>
      <c r="P1332" s="4">
        <v>453</v>
      </c>
      <c r="Q1332" s="4">
        <f>SupplierQuality[[#This Row],[Total Defect Qty]]*SupplierQuality[[#This Row],[Unit Price]]</f>
        <v>17798823</v>
      </c>
    </row>
    <row r="1333" spans="1:17" x14ac:dyDescent="0.25">
      <c r="A1333" s="1">
        <v>43323</v>
      </c>
      <c r="B1333" s="5" t="str">
        <f>TEXT(SupplierQuality[[#This Row],[Date]],"mmm")</f>
        <v>Aug</v>
      </c>
      <c r="C1333" s="5" t="str">
        <f>TEXT(SupplierQuality[[#This Row],[Date]],"yyyy")</f>
        <v>2018</v>
      </c>
      <c r="D1333" s="2" t="s">
        <v>307</v>
      </c>
      <c r="E1333" s="2" t="s">
        <v>13</v>
      </c>
      <c r="F1333" s="2" t="s">
        <v>17</v>
      </c>
      <c r="G1333">
        <v>124</v>
      </c>
      <c r="H1333" s="2" t="str">
        <f>VLOOKUP(SupplierQuality[[#This Row],[MaterialID]],Table4[#All],2,0)</f>
        <v>Drives</v>
      </c>
      <c r="I1333">
        <v>1</v>
      </c>
      <c r="J1333" s="2" t="str">
        <f>_xlfn.XLOOKUP(SupplierQuality[[#This Row],[Defect Type ID]],Table5[ID],Table5[Defect Type],"Not found",0)</f>
        <v>No Impact</v>
      </c>
      <c r="K1333">
        <v>39</v>
      </c>
      <c r="L1333" s="2" t="str">
        <f>_xlfn.XLOOKUP(SupplierQuality[[#This Row],[DefectID]],Table2[ID],Table2[Defect],"Not found",0)</f>
        <v>Sporadic Adhesive</v>
      </c>
      <c r="M1333" s="3">
        <v>991533</v>
      </c>
      <c r="N1333" s="3">
        <v>4302</v>
      </c>
      <c r="O1333" s="6">
        <f>SupplierQuality[[#This Row],[Total Downtime Minutes]]/60</f>
        <v>71.7</v>
      </c>
      <c r="P1333" s="4">
        <v>585</v>
      </c>
      <c r="Q1333" s="4">
        <f>SupplierQuality[[#This Row],[Total Defect Qty]]*SupplierQuality[[#This Row],[Unit Price]]</f>
        <v>580046805</v>
      </c>
    </row>
    <row r="1334" spans="1:17" x14ac:dyDescent="0.25">
      <c r="A1334" s="1">
        <v>43323</v>
      </c>
      <c r="B1334" s="5" t="str">
        <f>TEXT(SupplierQuality[[#This Row],[Date]],"mmm")</f>
        <v>Aug</v>
      </c>
      <c r="C1334" s="5" t="str">
        <f>TEXT(SupplierQuality[[#This Row],[Date]],"yyyy")</f>
        <v>2018</v>
      </c>
      <c r="D1334" s="2" t="s">
        <v>268</v>
      </c>
      <c r="E1334" s="2" t="s">
        <v>55</v>
      </c>
      <c r="F1334" s="2" t="s">
        <v>17</v>
      </c>
      <c r="G1334">
        <v>123</v>
      </c>
      <c r="H1334" s="2" t="str">
        <f>VLOOKUP(SupplierQuality[[#This Row],[MaterialID]],Table4[#All],2,0)</f>
        <v>Pump</v>
      </c>
      <c r="I1334">
        <v>3</v>
      </c>
      <c r="J1334" s="2" t="str">
        <f>_xlfn.XLOOKUP(SupplierQuality[[#This Row],[Defect Type ID]],Table5[ID],Table5[Defect Type],"Not found",0)</f>
        <v>Impact</v>
      </c>
      <c r="K1334">
        <v>84</v>
      </c>
      <c r="L1334" s="2" t="str">
        <f>_xlfn.XLOOKUP(SupplierQuality[[#This Row],[DefectID]],Table2[ID],Table2[Defect],"Not found",0)</f>
        <v>Weak Walls</v>
      </c>
      <c r="M1334" s="3">
        <v>946608</v>
      </c>
      <c r="N1334" s="3">
        <v>3201</v>
      </c>
      <c r="O1334" s="6">
        <f>SupplierQuality[[#This Row],[Total Downtime Minutes]]/60</f>
        <v>53.35</v>
      </c>
      <c r="P1334" s="4">
        <v>475</v>
      </c>
      <c r="Q1334" s="4">
        <f>SupplierQuality[[#This Row],[Total Defect Qty]]*SupplierQuality[[#This Row],[Unit Price]]</f>
        <v>449638800</v>
      </c>
    </row>
    <row r="1335" spans="1:17" x14ac:dyDescent="0.25">
      <c r="A1335" s="1">
        <v>43323</v>
      </c>
      <c r="B1335" s="5" t="str">
        <f>TEXT(SupplierQuality[[#This Row],[Date]],"mmm")</f>
        <v>Aug</v>
      </c>
      <c r="C1335" s="5" t="str">
        <f>TEXT(SupplierQuality[[#This Row],[Date]],"yyyy")</f>
        <v>2018</v>
      </c>
      <c r="D1335" s="2" t="s">
        <v>187</v>
      </c>
      <c r="E1335" s="2" t="s">
        <v>98</v>
      </c>
      <c r="F1335" s="2" t="s">
        <v>17</v>
      </c>
      <c r="G1335">
        <v>129</v>
      </c>
      <c r="H1335" s="2" t="str">
        <f>VLOOKUP(SupplierQuality[[#This Row],[MaterialID]],Table4[#All],2,0)</f>
        <v>Mechanicals</v>
      </c>
      <c r="I1335">
        <v>2</v>
      </c>
      <c r="J1335" s="2" t="str">
        <f>_xlfn.XLOOKUP(SupplierQuality[[#This Row],[Defect Type ID]],Table5[ID],Table5[Defect Type],"Not found",0)</f>
        <v>Rejected</v>
      </c>
      <c r="K1335">
        <v>240</v>
      </c>
      <c r="L1335" s="2" t="str">
        <f>_xlfn.XLOOKUP(SupplierQuality[[#This Row],[DefectID]],Table2[ID],Table2[Defect],"Not found",0)</f>
        <v>Spring damanged</v>
      </c>
      <c r="M1335" s="3">
        <v>837339</v>
      </c>
      <c r="N1335" s="3">
        <v>2331</v>
      </c>
      <c r="O1335" s="6">
        <f>SupplierQuality[[#This Row],[Total Downtime Minutes]]/60</f>
        <v>38.85</v>
      </c>
      <c r="P1335" s="4">
        <v>362</v>
      </c>
      <c r="Q1335" s="4">
        <f>SupplierQuality[[#This Row],[Total Defect Qty]]*SupplierQuality[[#This Row],[Unit Price]]</f>
        <v>303116718</v>
      </c>
    </row>
    <row r="1336" spans="1:17" x14ac:dyDescent="0.25">
      <c r="A1336" s="1">
        <v>43323</v>
      </c>
      <c r="B1336" s="5" t="str">
        <f>TEXT(SupplierQuality[[#This Row],[Date]],"mmm")</f>
        <v>Aug</v>
      </c>
      <c r="C1336" s="5" t="str">
        <f>TEXT(SupplierQuality[[#This Row],[Date]],"yyyy")</f>
        <v>2018</v>
      </c>
      <c r="D1336" s="2" t="s">
        <v>181</v>
      </c>
      <c r="E1336" s="2" t="s">
        <v>36</v>
      </c>
      <c r="F1336" s="2" t="s">
        <v>17</v>
      </c>
      <c r="G1336">
        <v>133</v>
      </c>
      <c r="H1336" s="2" t="str">
        <f>VLOOKUP(SupplierQuality[[#This Row],[MaterialID]],Table4[#All],2,0)</f>
        <v>Wires</v>
      </c>
      <c r="I1336">
        <v>2</v>
      </c>
      <c r="J1336" s="2" t="str">
        <f>_xlfn.XLOOKUP(SupplierQuality[[#This Row],[Defect Type ID]],Table5[ID],Table5[Defect Type],"Not found",0)</f>
        <v>Rejected</v>
      </c>
      <c r="K1336">
        <v>260</v>
      </c>
      <c r="L1336" s="2" t="str">
        <f>_xlfn.XLOOKUP(SupplierQuality[[#This Row],[DefectID]],Table2[ID],Table2[Defect],"Not found",0)</f>
        <v>Bulging Packaging</v>
      </c>
      <c r="M1336" s="3">
        <v>833530</v>
      </c>
      <c r="N1336" s="3">
        <v>3346</v>
      </c>
      <c r="O1336" s="6">
        <f>SupplierQuality[[#This Row],[Total Downtime Minutes]]/60</f>
        <v>55.766666666666666</v>
      </c>
      <c r="P1336" s="4">
        <v>699</v>
      </c>
      <c r="Q1336" s="4">
        <f>SupplierQuality[[#This Row],[Total Defect Qty]]*SupplierQuality[[#This Row],[Unit Price]]</f>
        <v>582637470</v>
      </c>
    </row>
    <row r="1337" spans="1:17" x14ac:dyDescent="0.25">
      <c r="A1337" s="1">
        <v>43323</v>
      </c>
      <c r="B1337" s="5" t="str">
        <f>TEXT(SupplierQuality[[#This Row],[Date]],"mmm")</f>
        <v>Aug</v>
      </c>
      <c r="C1337" s="5" t="str">
        <f>TEXT(SupplierQuality[[#This Row],[Date]],"yyyy")</f>
        <v>2018</v>
      </c>
      <c r="D1337" s="2" t="s">
        <v>95</v>
      </c>
      <c r="E1337" s="2" t="s">
        <v>13</v>
      </c>
      <c r="F1337" s="2" t="s">
        <v>691</v>
      </c>
      <c r="G1337">
        <v>131</v>
      </c>
      <c r="H1337" s="2" t="str">
        <f>VLOOKUP(SupplierQuality[[#This Row],[MaterialID]],Table4[#All],2,0)</f>
        <v>Valves</v>
      </c>
      <c r="I1337">
        <v>2</v>
      </c>
      <c r="J1337" s="2" t="str">
        <f>_xlfn.XLOOKUP(SupplierQuality[[#This Row],[Defect Type ID]],Table5[ID],Table5[Defect Type],"Not found",0)</f>
        <v>Rejected</v>
      </c>
      <c r="K1337">
        <v>16</v>
      </c>
      <c r="L1337" s="2" t="str">
        <f>_xlfn.XLOOKUP(SupplierQuality[[#This Row],[DefectID]],Table2[ID],Table2[Defect],"Not found",0)</f>
        <v>Print defects</v>
      </c>
      <c r="M1337" s="3">
        <v>662370</v>
      </c>
      <c r="N1337" s="3">
        <v>3463</v>
      </c>
      <c r="O1337" s="6">
        <f>SupplierQuality[[#This Row],[Total Downtime Minutes]]/60</f>
        <v>57.716666666666669</v>
      </c>
      <c r="P1337" s="4">
        <v>539</v>
      </c>
      <c r="Q1337" s="4">
        <f>SupplierQuality[[#This Row],[Total Defect Qty]]*SupplierQuality[[#This Row],[Unit Price]]</f>
        <v>357017430</v>
      </c>
    </row>
    <row r="1338" spans="1:17" x14ac:dyDescent="0.25">
      <c r="A1338" s="1">
        <v>43323</v>
      </c>
      <c r="B1338" s="5" t="str">
        <f>TEXT(SupplierQuality[[#This Row],[Date]],"mmm")</f>
        <v>Aug</v>
      </c>
      <c r="C1338" s="5" t="str">
        <f>TEXT(SupplierQuality[[#This Row],[Date]],"yyyy")</f>
        <v>2018</v>
      </c>
      <c r="D1338" s="2" t="s">
        <v>59</v>
      </c>
      <c r="E1338" s="2" t="s">
        <v>58</v>
      </c>
      <c r="F1338" s="2" t="s">
        <v>691</v>
      </c>
      <c r="G1338">
        <v>120</v>
      </c>
      <c r="H1338" s="2" t="str">
        <f>VLOOKUP(SupplierQuality[[#This Row],[MaterialID]],Table4[#All],2,0)</f>
        <v>Film</v>
      </c>
      <c r="I1338">
        <v>3</v>
      </c>
      <c r="J1338" s="2" t="str">
        <f>_xlfn.XLOOKUP(SupplierQuality[[#This Row],[Defect Type ID]],Table5[ID],Table5[Defect Type],"Not found",0)</f>
        <v>Impact</v>
      </c>
      <c r="K1338">
        <v>93</v>
      </c>
      <c r="L1338" s="2" t="str">
        <f>_xlfn.XLOOKUP(SupplierQuality[[#This Row],[DefectID]],Table2[ID],Table2[Defect],"Not found",0)</f>
        <v>Bowed/Warped</v>
      </c>
      <c r="M1338" s="3">
        <v>597391</v>
      </c>
      <c r="N1338" s="3">
        <v>306</v>
      </c>
      <c r="O1338" s="6">
        <f>SupplierQuality[[#This Row],[Total Downtime Minutes]]/60</f>
        <v>5.0999999999999996</v>
      </c>
      <c r="P1338" s="4">
        <v>332</v>
      </c>
      <c r="Q1338" s="4">
        <f>SupplierQuality[[#This Row],[Total Defect Qty]]*SupplierQuality[[#This Row],[Unit Price]]</f>
        <v>198333812</v>
      </c>
    </row>
    <row r="1339" spans="1:17" x14ac:dyDescent="0.25">
      <c r="A1339" s="1">
        <v>43323</v>
      </c>
      <c r="B1339" s="5" t="str">
        <f>TEXT(SupplierQuality[[#This Row],[Date]],"mmm")</f>
        <v>Aug</v>
      </c>
      <c r="C1339" s="5" t="str">
        <f>TEXT(SupplierQuality[[#This Row],[Date]],"yyyy")</f>
        <v>2018</v>
      </c>
      <c r="D1339" s="2" t="s">
        <v>269</v>
      </c>
      <c r="E1339" s="2" t="s">
        <v>27</v>
      </c>
      <c r="F1339" s="2" t="s">
        <v>17</v>
      </c>
      <c r="G1339">
        <v>121</v>
      </c>
      <c r="H1339" s="2" t="str">
        <f>VLOOKUP(SupplierQuality[[#This Row],[MaterialID]],Table4[#All],2,0)</f>
        <v>Composites</v>
      </c>
      <c r="I1339">
        <v>3</v>
      </c>
      <c r="J1339" s="2" t="str">
        <f>_xlfn.XLOOKUP(SupplierQuality[[#This Row],[Defect Type ID]],Table5[ID],Table5[Defect Type],"Not found",0)</f>
        <v>Impact</v>
      </c>
      <c r="K1339">
        <v>100</v>
      </c>
      <c r="L1339" s="2" t="str">
        <f>_xlfn.XLOOKUP(SupplierQuality[[#This Row],[DefectID]],Table2[ID],Table2[Defect],"Not found",0)</f>
        <v>Bad Cut</v>
      </c>
      <c r="M1339" s="3">
        <v>521052</v>
      </c>
      <c r="N1339" s="3">
        <v>1881</v>
      </c>
      <c r="O1339" s="6">
        <f>SupplierQuality[[#This Row],[Total Downtime Minutes]]/60</f>
        <v>31.35</v>
      </c>
      <c r="P1339" s="4">
        <v>493</v>
      </c>
      <c r="Q1339" s="4">
        <f>SupplierQuality[[#This Row],[Total Defect Qty]]*SupplierQuality[[#This Row],[Unit Price]]</f>
        <v>256878636</v>
      </c>
    </row>
    <row r="1340" spans="1:17" x14ac:dyDescent="0.25">
      <c r="A1340" s="1">
        <v>43323</v>
      </c>
      <c r="B1340" s="5" t="str">
        <f>TEXT(SupplierQuality[[#This Row],[Date]],"mmm")</f>
        <v>Aug</v>
      </c>
      <c r="C1340" s="5" t="str">
        <f>TEXT(SupplierQuality[[#This Row],[Date]],"yyyy")</f>
        <v>2018</v>
      </c>
      <c r="D1340" s="2" t="s">
        <v>339</v>
      </c>
      <c r="E1340" s="2" t="s">
        <v>13</v>
      </c>
      <c r="F1340" s="2" t="s">
        <v>14</v>
      </c>
      <c r="G1340">
        <v>116</v>
      </c>
      <c r="H1340" s="2" t="str">
        <f>VLOOKUP(SupplierQuality[[#This Row],[MaterialID]],Table4[#All],2,0)</f>
        <v>Molds</v>
      </c>
      <c r="I1340">
        <v>3</v>
      </c>
      <c r="J1340" s="2" t="str">
        <f>_xlfn.XLOOKUP(SupplierQuality[[#This Row],[Defect Type ID]],Table5[ID],Table5[Defect Type],"Not found",0)</f>
        <v>Impact</v>
      </c>
      <c r="K1340">
        <v>157</v>
      </c>
      <c r="L1340" s="2" t="str">
        <f>_xlfn.XLOOKUP(SupplierQuality[[#This Row],[DefectID]],Table2[ID],Table2[Defect],"Not found",0)</f>
        <v>Liner Misalignment</v>
      </c>
      <c r="M1340" s="3">
        <v>505003</v>
      </c>
      <c r="N1340" s="3">
        <v>2885</v>
      </c>
      <c r="O1340" s="6">
        <f>SupplierQuality[[#This Row],[Total Downtime Minutes]]/60</f>
        <v>48.083333333333336</v>
      </c>
      <c r="P1340" s="4">
        <v>332</v>
      </c>
      <c r="Q1340" s="4">
        <f>SupplierQuality[[#This Row],[Total Defect Qty]]*SupplierQuality[[#This Row],[Unit Price]]</f>
        <v>167660996</v>
      </c>
    </row>
    <row r="1341" spans="1:17" x14ac:dyDescent="0.25">
      <c r="A1341" s="1">
        <v>43323</v>
      </c>
      <c r="B1341" s="5" t="str">
        <f>TEXT(SupplierQuality[[#This Row],[Date]],"mmm")</f>
        <v>Aug</v>
      </c>
      <c r="C1341" s="5" t="str">
        <f>TEXT(SupplierQuality[[#This Row],[Date]],"yyyy")</f>
        <v>2018</v>
      </c>
      <c r="D1341" s="2" t="s">
        <v>262</v>
      </c>
      <c r="E1341" s="2" t="s">
        <v>19</v>
      </c>
      <c r="F1341" s="2" t="s">
        <v>17</v>
      </c>
      <c r="G1341">
        <v>117</v>
      </c>
      <c r="H1341" s="2" t="str">
        <f>VLOOKUP(SupplierQuality[[#This Row],[MaterialID]],Table4[#All],2,0)</f>
        <v>Labels</v>
      </c>
      <c r="I1341">
        <v>1</v>
      </c>
      <c r="J1341" s="2" t="str">
        <f>_xlfn.XLOOKUP(SupplierQuality[[#This Row],[Defect Type ID]],Table5[ID],Table5[Defect Type],"Not found",0)</f>
        <v>No Impact</v>
      </c>
      <c r="K1341">
        <v>62</v>
      </c>
      <c r="L1341" s="2" t="str">
        <f>_xlfn.XLOOKUP(SupplierQuality[[#This Row],[DefectID]],Table2[ID],Table2[Defect],"Not found",0)</f>
        <v>Damaged</v>
      </c>
      <c r="M1341" s="3">
        <v>408668</v>
      </c>
      <c r="N1341" s="3">
        <v>1459</v>
      </c>
      <c r="O1341" s="6">
        <f>SupplierQuality[[#This Row],[Total Downtime Minutes]]/60</f>
        <v>24.316666666666666</v>
      </c>
      <c r="P1341" s="4">
        <v>412</v>
      </c>
      <c r="Q1341" s="4">
        <f>SupplierQuality[[#This Row],[Total Defect Qty]]*SupplierQuality[[#This Row],[Unit Price]]</f>
        <v>168371216</v>
      </c>
    </row>
    <row r="1342" spans="1:17" x14ac:dyDescent="0.25">
      <c r="A1342" s="1">
        <v>43323</v>
      </c>
      <c r="B1342" s="5" t="str">
        <f>TEXT(SupplierQuality[[#This Row],[Date]],"mmm")</f>
        <v>Aug</v>
      </c>
      <c r="C1342" s="5" t="str">
        <f>TEXT(SupplierQuality[[#This Row],[Date]],"yyyy")</f>
        <v>2018</v>
      </c>
      <c r="D1342" s="2" t="s">
        <v>239</v>
      </c>
      <c r="E1342" s="2" t="s">
        <v>13</v>
      </c>
      <c r="F1342" s="2" t="s">
        <v>691</v>
      </c>
      <c r="G1342">
        <v>125</v>
      </c>
      <c r="H1342" s="2" t="str">
        <f>VLOOKUP(SupplierQuality[[#This Row],[MaterialID]],Table4[#All],2,0)</f>
        <v>Hardware</v>
      </c>
      <c r="I1342">
        <v>1</v>
      </c>
      <c r="J1342" s="2" t="str">
        <f>_xlfn.XLOOKUP(SupplierQuality[[#This Row],[Defect Type ID]],Table5[ID],Table5[Defect Type],"Not found",0)</f>
        <v>No Impact</v>
      </c>
      <c r="K1342">
        <v>158</v>
      </c>
      <c r="L1342" s="2" t="str">
        <f>_xlfn.XLOOKUP(SupplierQuality[[#This Row],[DefectID]],Table2[ID],Table2[Defect],"Not found",0)</f>
        <v>Irregular Shape</v>
      </c>
      <c r="M1342" s="3">
        <v>390666</v>
      </c>
      <c r="N1342" s="3">
        <v>2867</v>
      </c>
      <c r="O1342" s="6">
        <f>SupplierQuality[[#This Row],[Total Downtime Minutes]]/60</f>
        <v>47.783333333333331</v>
      </c>
      <c r="P1342" s="4">
        <v>375</v>
      </c>
      <c r="Q1342" s="4">
        <f>SupplierQuality[[#This Row],[Total Defect Qty]]*SupplierQuality[[#This Row],[Unit Price]]</f>
        <v>146499750</v>
      </c>
    </row>
    <row r="1343" spans="1:17" x14ac:dyDescent="0.25">
      <c r="A1343" s="1">
        <v>43323</v>
      </c>
      <c r="B1343" s="5" t="str">
        <f>TEXT(SupplierQuality[[#This Row],[Date]],"mmm")</f>
        <v>Aug</v>
      </c>
      <c r="C1343" s="5" t="str">
        <f>TEXT(SupplierQuality[[#This Row],[Date]],"yyyy")</f>
        <v>2018</v>
      </c>
      <c r="D1343" s="2" t="s">
        <v>212</v>
      </c>
      <c r="E1343" s="2" t="s">
        <v>30</v>
      </c>
      <c r="F1343" s="2" t="s">
        <v>691</v>
      </c>
      <c r="G1343">
        <v>127</v>
      </c>
      <c r="H1343" s="2" t="str">
        <f>VLOOKUP(SupplierQuality[[#This Row],[MaterialID]],Table4[#All],2,0)</f>
        <v>Crates</v>
      </c>
      <c r="I1343">
        <v>3</v>
      </c>
      <c r="J1343" s="2" t="str">
        <f>_xlfn.XLOOKUP(SupplierQuality[[#This Row],[Defect Type ID]],Table5[ID],Table5[Defect Type],"Not found",0)</f>
        <v>Impact</v>
      </c>
      <c r="K1343">
        <v>268</v>
      </c>
      <c r="L1343" s="2" t="str">
        <f>_xlfn.XLOOKUP(SupplierQuality[[#This Row],[DefectID]],Table2[ID],Table2[Defect],"Not found",0)</f>
        <v>Sides Bad</v>
      </c>
      <c r="M1343" s="3">
        <v>321757</v>
      </c>
      <c r="N1343" s="3">
        <v>4694</v>
      </c>
      <c r="O1343" s="6">
        <f>SupplierQuality[[#This Row],[Total Downtime Minutes]]/60</f>
        <v>78.233333333333334</v>
      </c>
      <c r="P1343" s="4">
        <v>506</v>
      </c>
      <c r="Q1343" s="4">
        <f>SupplierQuality[[#This Row],[Total Defect Qty]]*SupplierQuality[[#This Row],[Unit Price]]</f>
        <v>162809042</v>
      </c>
    </row>
    <row r="1344" spans="1:17" x14ac:dyDescent="0.25">
      <c r="A1344" s="1">
        <v>43323</v>
      </c>
      <c r="B1344" s="5" t="str">
        <f>TEXT(SupplierQuality[[#This Row],[Date]],"mmm")</f>
        <v>Aug</v>
      </c>
      <c r="C1344" s="5" t="str">
        <f>TEXT(SupplierQuality[[#This Row],[Date]],"yyyy")</f>
        <v>2018</v>
      </c>
      <c r="D1344" s="2" t="s">
        <v>191</v>
      </c>
      <c r="E1344" s="2" t="s">
        <v>13</v>
      </c>
      <c r="F1344" s="2" t="s">
        <v>17</v>
      </c>
      <c r="G1344">
        <v>129</v>
      </c>
      <c r="H1344" s="2" t="str">
        <f>VLOOKUP(SupplierQuality[[#This Row],[MaterialID]],Table4[#All],2,0)</f>
        <v>Mechanicals</v>
      </c>
      <c r="I1344">
        <v>3</v>
      </c>
      <c r="J1344" s="2" t="str">
        <f>_xlfn.XLOOKUP(SupplierQuality[[#This Row],[Defect Type ID]],Table5[ID],Table5[Defect Type],"Not found",0)</f>
        <v>Impact</v>
      </c>
      <c r="K1344">
        <v>172</v>
      </c>
      <c r="L1344" s="2" t="str">
        <f>_xlfn.XLOOKUP(SupplierQuality[[#This Row],[DefectID]],Table2[ID],Table2[Defect],"Not found",0)</f>
        <v>Holes</v>
      </c>
      <c r="M1344" s="3">
        <v>246756</v>
      </c>
      <c r="N1344" s="3">
        <v>1165</v>
      </c>
      <c r="O1344" s="6">
        <f>SupplierQuality[[#This Row],[Total Downtime Minutes]]/60</f>
        <v>19.416666666666668</v>
      </c>
      <c r="P1344" s="4">
        <v>284</v>
      </c>
      <c r="Q1344" s="4">
        <f>SupplierQuality[[#This Row],[Total Defect Qty]]*SupplierQuality[[#This Row],[Unit Price]]</f>
        <v>70078704</v>
      </c>
    </row>
    <row r="1345" spans="1:17" x14ac:dyDescent="0.25">
      <c r="A1345" s="1">
        <v>43323</v>
      </c>
      <c r="B1345" s="5" t="str">
        <f>TEXT(SupplierQuality[[#This Row],[Date]],"mmm")</f>
        <v>Aug</v>
      </c>
      <c r="C1345" s="5" t="str">
        <f>TEXT(SupplierQuality[[#This Row],[Date]],"yyyy")</f>
        <v>2018</v>
      </c>
      <c r="D1345" s="2" t="s">
        <v>242</v>
      </c>
      <c r="E1345" s="2" t="s">
        <v>16</v>
      </c>
      <c r="F1345" s="2" t="s">
        <v>17</v>
      </c>
      <c r="G1345">
        <v>130</v>
      </c>
      <c r="H1345" s="2" t="str">
        <f>VLOOKUP(SupplierQuality[[#This Row],[MaterialID]],Table4[#All],2,0)</f>
        <v>Packaging</v>
      </c>
      <c r="I1345">
        <v>3</v>
      </c>
      <c r="J1345" s="2" t="str">
        <f>_xlfn.XLOOKUP(SupplierQuality[[#This Row],[Defect Type ID]],Table5[ID],Table5[Defect Type],"Not found",0)</f>
        <v>Impact</v>
      </c>
      <c r="K1345">
        <v>65</v>
      </c>
      <c r="L1345" s="2" t="str">
        <f>_xlfn.XLOOKUP(SupplierQuality[[#This Row],[DefectID]],Table2[ID],Table2[Defect],"Not found",0)</f>
        <v>Slitting Erorrs</v>
      </c>
      <c r="M1345" s="3">
        <v>98313</v>
      </c>
      <c r="N1345" s="3">
        <v>2234</v>
      </c>
      <c r="O1345" s="6">
        <f>SupplierQuality[[#This Row],[Total Downtime Minutes]]/60</f>
        <v>37.233333333333334</v>
      </c>
      <c r="P1345" s="4">
        <v>441</v>
      </c>
      <c r="Q1345" s="4">
        <f>SupplierQuality[[#This Row],[Total Defect Qty]]*SupplierQuality[[#This Row],[Unit Price]]</f>
        <v>43356033</v>
      </c>
    </row>
    <row r="1346" spans="1:17" x14ac:dyDescent="0.25">
      <c r="A1346" s="1">
        <v>43324</v>
      </c>
      <c r="B1346" s="5" t="str">
        <f>TEXT(SupplierQuality[[#This Row],[Date]],"mmm")</f>
        <v>Aug</v>
      </c>
      <c r="C1346" s="5" t="str">
        <f>TEXT(SupplierQuality[[#This Row],[Date]],"yyyy")</f>
        <v>2018</v>
      </c>
      <c r="D1346" s="2" t="s">
        <v>51</v>
      </c>
      <c r="E1346" s="2" t="s">
        <v>67</v>
      </c>
      <c r="F1346" s="2" t="s">
        <v>17</v>
      </c>
      <c r="G1346">
        <v>114</v>
      </c>
      <c r="H1346" s="2" t="str">
        <f>VLOOKUP(SupplierQuality[[#This Row],[MaterialID]],Table4[#All],2,0)</f>
        <v>Carton</v>
      </c>
      <c r="I1346">
        <v>2</v>
      </c>
      <c r="J1346" s="2" t="str">
        <f>_xlfn.XLOOKUP(SupplierQuality[[#This Row],[Defect Type ID]],Table5[ID],Table5[Defect Type],"Not found",0)</f>
        <v>Rejected</v>
      </c>
      <c r="K1346">
        <v>27</v>
      </c>
      <c r="L1346" s="2" t="str">
        <f>_xlfn.XLOOKUP(SupplierQuality[[#This Row],[DefectID]],Table2[ID],Table2[Defect],"Not found",0)</f>
        <v>Damaged Secondary Packaging</v>
      </c>
      <c r="M1346" s="3">
        <v>836590</v>
      </c>
      <c r="N1346" s="3">
        <v>2757</v>
      </c>
      <c r="O1346" s="6">
        <f>SupplierQuality[[#This Row],[Total Downtime Minutes]]/60</f>
        <v>45.95</v>
      </c>
      <c r="P1346" s="4">
        <v>285</v>
      </c>
      <c r="Q1346" s="4">
        <f>SupplierQuality[[#This Row],[Total Defect Qty]]*SupplierQuality[[#This Row],[Unit Price]]</f>
        <v>238428150</v>
      </c>
    </row>
    <row r="1347" spans="1:17" x14ac:dyDescent="0.25">
      <c r="A1347" s="1">
        <v>43324</v>
      </c>
      <c r="B1347" s="5" t="str">
        <f>TEXT(SupplierQuality[[#This Row],[Date]],"mmm")</f>
        <v>Aug</v>
      </c>
      <c r="C1347" s="5" t="str">
        <f>TEXT(SupplierQuality[[#This Row],[Date]],"yyyy")</f>
        <v>2018</v>
      </c>
      <c r="D1347" s="2" t="s">
        <v>90</v>
      </c>
      <c r="E1347" s="2" t="s">
        <v>21</v>
      </c>
      <c r="F1347" s="2" t="s">
        <v>17</v>
      </c>
      <c r="G1347">
        <v>115</v>
      </c>
      <c r="H1347" s="2" t="str">
        <f>VLOOKUP(SupplierQuality[[#This Row],[MaterialID]],Table4[#All],2,0)</f>
        <v>Controllers</v>
      </c>
      <c r="I1347">
        <v>3</v>
      </c>
      <c r="J1347" s="2" t="str">
        <f>_xlfn.XLOOKUP(SupplierQuality[[#This Row],[Defect Type ID]],Table5[ID],Table5[Defect Type],"Not found",0)</f>
        <v>Impact</v>
      </c>
      <c r="K1347">
        <v>128</v>
      </c>
      <c r="L1347" s="2" t="str">
        <f>_xlfn.XLOOKUP(SupplierQuality[[#This Row],[DefectID]],Table2[ID],Table2[Defect],"Not found",0)</f>
        <v>Incorrect Vertical Size</v>
      </c>
      <c r="M1347" s="3">
        <v>767965</v>
      </c>
      <c r="N1347" s="3">
        <v>4893</v>
      </c>
      <c r="O1347" s="6">
        <f>SupplierQuality[[#This Row],[Total Downtime Minutes]]/60</f>
        <v>81.55</v>
      </c>
      <c r="P1347" s="4">
        <v>314</v>
      </c>
      <c r="Q1347" s="4">
        <f>SupplierQuality[[#This Row],[Total Defect Qty]]*SupplierQuality[[#This Row],[Unit Price]]</f>
        <v>241141010</v>
      </c>
    </row>
    <row r="1348" spans="1:17" x14ac:dyDescent="0.25">
      <c r="A1348" s="1">
        <v>43324</v>
      </c>
      <c r="B1348" s="5" t="str">
        <f>TEXT(SupplierQuality[[#This Row],[Date]],"mmm")</f>
        <v>Aug</v>
      </c>
      <c r="C1348" s="5" t="str">
        <f>TEXT(SupplierQuality[[#This Row],[Date]],"yyyy")</f>
        <v>2018</v>
      </c>
      <c r="D1348" s="2" t="s">
        <v>81</v>
      </c>
      <c r="E1348" s="2" t="s">
        <v>71</v>
      </c>
      <c r="F1348" s="2" t="s">
        <v>14</v>
      </c>
      <c r="G1348">
        <v>118</v>
      </c>
      <c r="H1348" s="2" t="str">
        <f>VLOOKUP(SupplierQuality[[#This Row],[MaterialID]],Table4[#All],2,0)</f>
        <v>Corrugate</v>
      </c>
      <c r="I1348">
        <v>2</v>
      </c>
      <c r="J1348" s="2" t="str">
        <f>_xlfn.XLOOKUP(SupplierQuality[[#This Row],[Defect Type ID]],Table5[ID],Table5[Defect Type],"Not found",0)</f>
        <v>Rejected</v>
      </c>
      <c r="K1348">
        <v>87</v>
      </c>
      <c r="L1348" s="2" t="str">
        <f>_xlfn.XLOOKUP(SupplierQuality[[#This Row],[DefectID]],Table2[ID],Table2[Defect],"Not found",0)</f>
        <v>Wrong Registration</v>
      </c>
      <c r="M1348" s="3">
        <v>481524</v>
      </c>
      <c r="N1348" s="3">
        <v>708</v>
      </c>
      <c r="O1348" s="6">
        <f>SupplierQuality[[#This Row],[Total Downtime Minutes]]/60</f>
        <v>11.8</v>
      </c>
      <c r="P1348" s="4">
        <v>327</v>
      </c>
      <c r="Q1348" s="4">
        <f>SupplierQuality[[#This Row],[Total Defect Qty]]*SupplierQuality[[#This Row],[Unit Price]]</f>
        <v>157458348</v>
      </c>
    </row>
    <row r="1349" spans="1:17" x14ac:dyDescent="0.25">
      <c r="A1349" s="1">
        <v>43325</v>
      </c>
      <c r="B1349" s="5" t="str">
        <f>TEXT(SupplierQuality[[#This Row],[Date]],"mmm")</f>
        <v>Aug</v>
      </c>
      <c r="C1349" s="5" t="str">
        <f>TEXT(SupplierQuality[[#This Row],[Date]],"yyyy")</f>
        <v>2018</v>
      </c>
      <c r="D1349" s="2" t="s">
        <v>260</v>
      </c>
      <c r="E1349" s="2" t="s">
        <v>45</v>
      </c>
      <c r="F1349" s="2" t="s">
        <v>17</v>
      </c>
      <c r="G1349">
        <v>133</v>
      </c>
      <c r="H1349" s="2" t="str">
        <f>VLOOKUP(SupplierQuality[[#This Row],[MaterialID]],Table4[#All],2,0)</f>
        <v>Wires</v>
      </c>
      <c r="I1349">
        <v>2</v>
      </c>
      <c r="J1349" s="2" t="str">
        <f>_xlfn.XLOOKUP(SupplierQuality[[#This Row],[Defect Type ID]],Table5[ID],Table5[Defect Type],"Not found",0)</f>
        <v>Rejected</v>
      </c>
      <c r="K1349">
        <v>136</v>
      </c>
      <c r="L1349" s="2" t="str">
        <f>_xlfn.XLOOKUP(SupplierQuality[[#This Row],[DefectID]],Table2[ID],Table2[Defect],"Not found",0)</f>
        <v>Damaged Components</v>
      </c>
      <c r="M1349" s="3">
        <v>771381</v>
      </c>
      <c r="N1349" s="3">
        <v>1243</v>
      </c>
      <c r="O1349" s="6">
        <f>SupplierQuality[[#This Row],[Total Downtime Minutes]]/60</f>
        <v>20.716666666666665</v>
      </c>
      <c r="P1349" s="4">
        <v>647</v>
      </c>
      <c r="Q1349" s="4">
        <f>SupplierQuality[[#This Row],[Total Defect Qty]]*SupplierQuality[[#This Row],[Unit Price]]</f>
        <v>499083507</v>
      </c>
    </row>
    <row r="1350" spans="1:17" x14ac:dyDescent="0.25">
      <c r="A1350" s="1">
        <v>43325</v>
      </c>
      <c r="B1350" s="5" t="str">
        <f>TEXT(SupplierQuality[[#This Row],[Date]],"mmm")</f>
        <v>Aug</v>
      </c>
      <c r="C1350" s="5" t="str">
        <f>TEXT(SupplierQuality[[#This Row],[Date]],"yyyy")</f>
        <v>2018</v>
      </c>
      <c r="D1350" s="2" t="s">
        <v>114</v>
      </c>
      <c r="E1350" s="2" t="s">
        <v>74</v>
      </c>
      <c r="F1350" s="2" t="s">
        <v>17</v>
      </c>
      <c r="G1350">
        <v>127</v>
      </c>
      <c r="H1350" s="2" t="str">
        <f>VLOOKUP(SupplierQuality[[#This Row],[MaterialID]],Table4[#All],2,0)</f>
        <v>Crates</v>
      </c>
      <c r="I1350">
        <v>2</v>
      </c>
      <c r="J1350" s="2" t="str">
        <f>_xlfn.XLOOKUP(SupplierQuality[[#This Row],[Defect Type ID]],Table5[ID],Table5[Defect Type],"Not found",0)</f>
        <v>Rejected</v>
      </c>
      <c r="K1350">
        <v>84</v>
      </c>
      <c r="L1350" s="2" t="str">
        <f>_xlfn.XLOOKUP(SupplierQuality[[#This Row],[DefectID]],Table2[ID],Table2[Defect],"Not found",0)</f>
        <v>Weak Walls</v>
      </c>
      <c r="M1350" s="3">
        <v>324313</v>
      </c>
      <c r="N1350" s="3">
        <v>2936</v>
      </c>
      <c r="O1350" s="6">
        <f>SupplierQuality[[#This Row],[Total Downtime Minutes]]/60</f>
        <v>48.93333333333333</v>
      </c>
      <c r="P1350" s="4">
        <v>302</v>
      </c>
      <c r="Q1350" s="4">
        <f>SupplierQuality[[#This Row],[Total Defect Qty]]*SupplierQuality[[#This Row],[Unit Price]]</f>
        <v>97942526</v>
      </c>
    </row>
    <row r="1351" spans="1:17" x14ac:dyDescent="0.25">
      <c r="A1351" s="1">
        <v>43325</v>
      </c>
      <c r="B1351" s="5" t="str">
        <f>TEXT(SupplierQuality[[#This Row],[Date]],"mmm")</f>
        <v>Aug</v>
      </c>
      <c r="C1351" s="5" t="str">
        <f>TEXT(SupplierQuality[[#This Row],[Date]],"yyyy")</f>
        <v>2018</v>
      </c>
      <c r="D1351" s="2" t="s">
        <v>178</v>
      </c>
      <c r="E1351" s="2" t="s">
        <v>11</v>
      </c>
      <c r="F1351" s="2" t="s">
        <v>14</v>
      </c>
      <c r="G1351">
        <v>121</v>
      </c>
      <c r="H1351" s="2" t="str">
        <f>VLOOKUP(SupplierQuality[[#This Row],[MaterialID]],Table4[#All],2,0)</f>
        <v>Composites</v>
      </c>
      <c r="I1351">
        <v>2</v>
      </c>
      <c r="J1351" s="2" t="str">
        <f>_xlfn.XLOOKUP(SupplierQuality[[#This Row],[Defect Type ID]],Table5[ID],Table5[Defect Type],"Not found",0)</f>
        <v>Rejected</v>
      </c>
      <c r="K1351">
        <v>158</v>
      </c>
      <c r="L1351" s="2" t="str">
        <f>_xlfn.XLOOKUP(SupplierQuality[[#This Row],[DefectID]],Table2[ID],Table2[Defect],"Not found",0)</f>
        <v>Irregular Shape</v>
      </c>
      <c r="M1351" s="3">
        <v>198156</v>
      </c>
      <c r="N1351" s="3">
        <v>1446</v>
      </c>
      <c r="O1351" s="6">
        <f>SupplierQuality[[#This Row],[Total Downtime Minutes]]/60</f>
        <v>24.1</v>
      </c>
      <c r="P1351" s="4">
        <v>423</v>
      </c>
      <c r="Q1351" s="4">
        <f>SupplierQuality[[#This Row],[Total Defect Qty]]*SupplierQuality[[#This Row],[Unit Price]]</f>
        <v>83819988</v>
      </c>
    </row>
    <row r="1352" spans="1:17" x14ac:dyDescent="0.25">
      <c r="A1352" s="1">
        <v>43325</v>
      </c>
      <c r="B1352" s="5" t="str">
        <f>TEXT(SupplierQuality[[#This Row],[Date]],"mmm")</f>
        <v>Aug</v>
      </c>
      <c r="C1352" s="5" t="str">
        <f>TEXT(SupplierQuality[[#This Row],[Date]],"yyyy")</f>
        <v>2018</v>
      </c>
      <c r="D1352" s="2" t="s">
        <v>183</v>
      </c>
      <c r="E1352" s="2" t="s">
        <v>23</v>
      </c>
      <c r="F1352" s="2" t="s">
        <v>14</v>
      </c>
      <c r="G1352">
        <v>131</v>
      </c>
      <c r="H1352" s="2" t="str">
        <f>VLOOKUP(SupplierQuality[[#This Row],[MaterialID]],Table4[#All],2,0)</f>
        <v>Valves</v>
      </c>
      <c r="I1352">
        <v>2</v>
      </c>
      <c r="J1352" s="2" t="str">
        <f>_xlfn.XLOOKUP(SupplierQuality[[#This Row],[Defect Type ID]],Table5[ID],Table5[Defect Type],"Not found",0)</f>
        <v>Rejected</v>
      </c>
      <c r="K1352">
        <v>236</v>
      </c>
      <c r="L1352" s="2" t="str">
        <f>_xlfn.XLOOKUP(SupplierQuality[[#This Row],[DefectID]],Table2[ID],Table2[Defect],"Not found",0)</f>
        <v>Cuts</v>
      </c>
      <c r="M1352" s="3">
        <v>149877</v>
      </c>
      <c r="N1352" s="3">
        <v>1584</v>
      </c>
      <c r="O1352" s="6">
        <f>SupplierQuality[[#This Row],[Total Downtime Minutes]]/60</f>
        <v>26.4</v>
      </c>
      <c r="P1352" s="4">
        <v>692</v>
      </c>
      <c r="Q1352" s="4">
        <f>SupplierQuality[[#This Row],[Total Defect Qty]]*SupplierQuality[[#This Row],[Unit Price]]</f>
        <v>103714884</v>
      </c>
    </row>
    <row r="1353" spans="1:17" x14ac:dyDescent="0.25">
      <c r="A1353" s="1">
        <v>43325</v>
      </c>
      <c r="B1353" s="5" t="str">
        <f>TEXT(SupplierQuality[[#This Row],[Date]],"mmm")</f>
        <v>Aug</v>
      </c>
      <c r="C1353" s="5" t="str">
        <f>TEXT(SupplierQuality[[#This Row],[Date]],"yyyy")</f>
        <v>2018</v>
      </c>
      <c r="D1353" s="2" t="s">
        <v>254</v>
      </c>
      <c r="E1353" s="2" t="s">
        <v>23</v>
      </c>
      <c r="F1353" s="2" t="s">
        <v>42</v>
      </c>
      <c r="G1353">
        <v>132</v>
      </c>
      <c r="H1353" s="2" t="str">
        <f>VLOOKUP(SupplierQuality[[#This Row],[MaterialID]],Table4[#All],2,0)</f>
        <v>Printed Materials</v>
      </c>
      <c r="I1353">
        <v>2</v>
      </c>
      <c r="J1353" s="2" t="str">
        <f>_xlfn.XLOOKUP(SupplierQuality[[#This Row],[Defect Type ID]],Table5[ID],Table5[Defect Type],"Not found",0)</f>
        <v>Rejected</v>
      </c>
      <c r="K1353">
        <v>55</v>
      </c>
      <c r="L1353" s="2" t="str">
        <f>_xlfn.XLOOKUP(SupplierQuality[[#This Row],[DefectID]],Table2[ID],Table2[Defect],"Not found",0)</f>
        <v>Wrong Fasteners</v>
      </c>
      <c r="M1353" s="3">
        <v>37348</v>
      </c>
      <c r="N1353" s="3">
        <v>1778</v>
      </c>
      <c r="O1353" s="6">
        <f>SupplierQuality[[#This Row],[Total Downtime Minutes]]/60</f>
        <v>29.633333333333333</v>
      </c>
      <c r="P1353" s="4">
        <v>319</v>
      </c>
      <c r="Q1353" s="4">
        <f>SupplierQuality[[#This Row],[Total Defect Qty]]*SupplierQuality[[#This Row],[Unit Price]]</f>
        <v>11914012</v>
      </c>
    </row>
    <row r="1354" spans="1:17" x14ac:dyDescent="0.25">
      <c r="A1354" s="1">
        <v>43326</v>
      </c>
      <c r="B1354" s="5" t="str">
        <f>TEXT(SupplierQuality[[#This Row],[Date]],"mmm")</f>
        <v>Aug</v>
      </c>
      <c r="C1354" s="5" t="str">
        <f>TEXT(SupplierQuality[[#This Row],[Date]],"yyyy")</f>
        <v>2018</v>
      </c>
      <c r="D1354" s="2" t="s">
        <v>301</v>
      </c>
      <c r="E1354" s="2" t="s">
        <v>34</v>
      </c>
      <c r="F1354" s="2" t="s">
        <v>42</v>
      </c>
      <c r="G1354">
        <v>127</v>
      </c>
      <c r="H1354" s="2" t="str">
        <f>VLOOKUP(SupplierQuality[[#This Row],[MaterialID]],Table4[#All],2,0)</f>
        <v>Crates</v>
      </c>
      <c r="I1354">
        <v>1</v>
      </c>
      <c r="J1354" s="2" t="str">
        <f>_xlfn.XLOOKUP(SupplierQuality[[#This Row],[Defect Type ID]],Table5[ID],Table5[Defect Type],"Not found",0)</f>
        <v>No Impact</v>
      </c>
      <c r="K1354">
        <v>162</v>
      </c>
      <c r="L1354" s="2" t="str">
        <f>_xlfn.XLOOKUP(SupplierQuality[[#This Row],[DefectID]],Table2[ID],Table2[Defect],"Not found",0)</f>
        <v>Moisture</v>
      </c>
      <c r="M1354" s="3">
        <v>884833</v>
      </c>
      <c r="N1354" s="3">
        <v>4996</v>
      </c>
      <c r="O1354" s="6">
        <f>SupplierQuality[[#This Row],[Total Downtime Minutes]]/60</f>
        <v>83.266666666666666</v>
      </c>
      <c r="P1354" s="4">
        <v>449</v>
      </c>
      <c r="Q1354" s="4">
        <f>SupplierQuality[[#This Row],[Total Defect Qty]]*SupplierQuality[[#This Row],[Unit Price]]</f>
        <v>397290017</v>
      </c>
    </row>
    <row r="1355" spans="1:17" x14ac:dyDescent="0.25">
      <c r="A1355" s="1">
        <v>43326</v>
      </c>
      <c r="B1355" s="5" t="str">
        <f>TEXT(SupplierQuality[[#This Row],[Date]],"mmm")</f>
        <v>Aug</v>
      </c>
      <c r="C1355" s="5" t="str">
        <f>TEXT(SupplierQuality[[#This Row],[Date]],"yyyy")</f>
        <v>2018</v>
      </c>
      <c r="D1355" s="2" t="s">
        <v>295</v>
      </c>
      <c r="E1355" s="2" t="s">
        <v>62</v>
      </c>
      <c r="F1355" s="2" t="s">
        <v>17</v>
      </c>
      <c r="G1355">
        <v>115</v>
      </c>
      <c r="H1355" s="2" t="str">
        <f>VLOOKUP(SupplierQuality[[#This Row],[MaterialID]],Table4[#All],2,0)</f>
        <v>Controllers</v>
      </c>
      <c r="I1355">
        <v>3</v>
      </c>
      <c r="J1355" s="2" t="str">
        <f>_xlfn.XLOOKUP(SupplierQuality[[#This Row],[Defect Type ID]],Table5[ID],Table5[Defect Type],"Not found",0)</f>
        <v>Impact</v>
      </c>
      <c r="K1355">
        <v>132</v>
      </c>
      <c r="L1355" s="2" t="str">
        <f>_xlfn.XLOOKUP(SupplierQuality[[#This Row],[DefectID]],Table2[ID],Table2[Defect],"Not found",0)</f>
        <v>Wrong Labeling</v>
      </c>
      <c r="M1355" s="3">
        <v>756680</v>
      </c>
      <c r="N1355" s="3">
        <v>1174</v>
      </c>
      <c r="O1355" s="6">
        <f>SupplierQuality[[#This Row],[Total Downtime Minutes]]/60</f>
        <v>19.566666666666666</v>
      </c>
      <c r="P1355" s="4">
        <v>361</v>
      </c>
      <c r="Q1355" s="4">
        <f>SupplierQuality[[#This Row],[Total Defect Qty]]*SupplierQuality[[#This Row],[Unit Price]]</f>
        <v>273161480</v>
      </c>
    </row>
    <row r="1356" spans="1:17" x14ac:dyDescent="0.25">
      <c r="A1356" s="1">
        <v>43326</v>
      </c>
      <c r="B1356" s="5" t="str">
        <f>TEXT(SupplierQuality[[#This Row],[Date]],"mmm")</f>
        <v>Aug</v>
      </c>
      <c r="C1356" s="5" t="str">
        <f>TEXT(SupplierQuality[[#This Row],[Date]],"yyyy")</f>
        <v>2018</v>
      </c>
      <c r="D1356" s="2" t="s">
        <v>161</v>
      </c>
      <c r="E1356" s="2" t="s">
        <v>107</v>
      </c>
      <c r="F1356" s="2" t="s">
        <v>14</v>
      </c>
      <c r="G1356">
        <v>112</v>
      </c>
      <c r="H1356" s="2" t="str">
        <f>VLOOKUP(SupplierQuality[[#This Row],[MaterialID]],Table4[#All],2,0)</f>
        <v>Glass</v>
      </c>
      <c r="I1356">
        <v>1</v>
      </c>
      <c r="J1356" s="2" t="str">
        <f>_xlfn.XLOOKUP(SupplierQuality[[#This Row],[Defect Type ID]],Table5[ID],Table5[Defect Type],"Not found",0)</f>
        <v>No Impact</v>
      </c>
      <c r="K1356">
        <v>73</v>
      </c>
      <c r="L1356" s="2" t="str">
        <f>_xlfn.XLOOKUP(SupplierQuality[[#This Row],[DefectID]],Table2[ID],Table2[Defect],"Not found",0)</f>
        <v>No Slip Sheets</v>
      </c>
      <c r="M1356" s="3">
        <v>645367</v>
      </c>
      <c r="N1356" s="3">
        <v>668</v>
      </c>
      <c r="O1356" s="6">
        <f>SupplierQuality[[#This Row],[Total Downtime Minutes]]/60</f>
        <v>11.133333333333333</v>
      </c>
      <c r="P1356" s="4">
        <v>485</v>
      </c>
      <c r="Q1356" s="4">
        <f>SupplierQuality[[#This Row],[Total Defect Qty]]*SupplierQuality[[#This Row],[Unit Price]]</f>
        <v>313002995</v>
      </c>
    </row>
    <row r="1357" spans="1:17" x14ac:dyDescent="0.25">
      <c r="A1357" s="1">
        <v>43326</v>
      </c>
      <c r="B1357" s="5" t="str">
        <f>TEXT(SupplierQuality[[#This Row],[Date]],"mmm")</f>
        <v>Aug</v>
      </c>
      <c r="C1357" s="5" t="str">
        <f>TEXT(SupplierQuality[[#This Row],[Date]],"yyyy")</f>
        <v>2018</v>
      </c>
      <c r="D1357" s="2" t="s">
        <v>171</v>
      </c>
      <c r="E1357" s="2" t="s">
        <v>49</v>
      </c>
      <c r="F1357" s="2" t="s">
        <v>17</v>
      </c>
      <c r="G1357">
        <v>125</v>
      </c>
      <c r="H1357" s="2" t="str">
        <f>VLOOKUP(SupplierQuality[[#This Row],[MaterialID]],Table4[#All],2,0)</f>
        <v>Hardware</v>
      </c>
      <c r="I1357">
        <v>1</v>
      </c>
      <c r="J1357" s="2" t="str">
        <f>_xlfn.XLOOKUP(SupplierQuality[[#This Row],[Defect Type ID]],Table5[ID],Table5[Defect Type],"Not found",0)</f>
        <v>No Impact</v>
      </c>
      <c r="K1357">
        <v>254</v>
      </c>
      <c r="L1357" s="2" t="str">
        <f>_xlfn.XLOOKUP(SupplierQuality[[#This Row],[DefectID]],Table2[ID],Table2[Defect],"Not found",0)</f>
        <v>Wrong Bond</v>
      </c>
      <c r="M1357" s="3">
        <v>511910</v>
      </c>
      <c r="N1357" s="3">
        <v>1560</v>
      </c>
      <c r="O1357" s="6">
        <f>SupplierQuality[[#This Row],[Total Downtime Minutes]]/60</f>
        <v>26</v>
      </c>
      <c r="P1357" s="4">
        <v>330</v>
      </c>
      <c r="Q1357" s="4">
        <f>SupplierQuality[[#This Row],[Total Defect Qty]]*SupplierQuality[[#This Row],[Unit Price]]</f>
        <v>168930300</v>
      </c>
    </row>
    <row r="1358" spans="1:17" x14ac:dyDescent="0.25">
      <c r="A1358" s="1">
        <v>43326</v>
      </c>
      <c r="B1358" s="5" t="str">
        <f>TEXT(SupplierQuality[[#This Row],[Date]],"mmm")</f>
        <v>Aug</v>
      </c>
      <c r="C1358" s="5" t="str">
        <f>TEXT(SupplierQuality[[#This Row],[Date]],"yyyy")</f>
        <v>2018</v>
      </c>
      <c r="D1358" s="2" t="s">
        <v>338</v>
      </c>
      <c r="E1358" s="2" t="s">
        <v>11</v>
      </c>
      <c r="F1358" s="2" t="s">
        <v>24</v>
      </c>
      <c r="G1358">
        <v>129</v>
      </c>
      <c r="H1358" s="2" t="str">
        <f>VLOOKUP(SupplierQuality[[#This Row],[MaterialID]],Table4[#All],2,0)</f>
        <v>Mechanicals</v>
      </c>
      <c r="I1358">
        <v>2</v>
      </c>
      <c r="J1358" s="2" t="str">
        <f>_xlfn.XLOOKUP(SupplierQuality[[#This Row],[Defect Type ID]],Table5[ID],Table5[Defect Type],"Not found",0)</f>
        <v>Rejected</v>
      </c>
      <c r="K1358">
        <v>142</v>
      </c>
      <c r="L1358" s="2" t="str">
        <f>_xlfn.XLOOKUP(SupplierQuality[[#This Row],[DefectID]],Table2[ID],Table2[Defect],"Not found",0)</f>
        <v>Thin Packaging</v>
      </c>
      <c r="M1358" s="3">
        <v>509845</v>
      </c>
      <c r="N1358" s="3">
        <v>4054</v>
      </c>
      <c r="O1358" s="6">
        <f>SupplierQuality[[#This Row],[Total Downtime Minutes]]/60</f>
        <v>67.566666666666663</v>
      </c>
      <c r="P1358" s="4">
        <v>331</v>
      </c>
      <c r="Q1358" s="4">
        <f>SupplierQuality[[#This Row],[Total Defect Qty]]*SupplierQuality[[#This Row],[Unit Price]]</f>
        <v>168758695</v>
      </c>
    </row>
    <row r="1359" spans="1:17" x14ac:dyDescent="0.25">
      <c r="A1359" s="1">
        <v>43326</v>
      </c>
      <c r="B1359" s="5" t="str">
        <f>TEXT(SupplierQuality[[#This Row],[Date]],"mmm")</f>
        <v>Aug</v>
      </c>
      <c r="C1359" s="5" t="str">
        <f>TEXT(SupplierQuality[[#This Row],[Date]],"yyyy")</f>
        <v>2018</v>
      </c>
      <c r="D1359" s="2" t="s">
        <v>252</v>
      </c>
      <c r="E1359" s="2" t="s">
        <v>62</v>
      </c>
      <c r="F1359" s="2" t="s">
        <v>17</v>
      </c>
      <c r="G1359">
        <v>132</v>
      </c>
      <c r="H1359" s="2" t="str">
        <f>VLOOKUP(SupplierQuality[[#This Row],[MaterialID]],Table4[#All],2,0)</f>
        <v>Printed Materials</v>
      </c>
      <c r="I1359">
        <v>2</v>
      </c>
      <c r="J1359" s="2" t="str">
        <f>_xlfn.XLOOKUP(SupplierQuality[[#This Row],[Defect Type ID]],Table5[ID],Table5[Defect Type],"Not found",0)</f>
        <v>Rejected</v>
      </c>
      <c r="K1359">
        <v>17</v>
      </c>
      <c r="L1359" s="2" t="str">
        <f>_xlfn.XLOOKUP(SupplierQuality[[#This Row],[DefectID]],Table2[ID],Table2[Defect],"Not found",0)</f>
        <v>Folding - Wrong Crease</v>
      </c>
      <c r="M1359" s="3">
        <v>480901</v>
      </c>
      <c r="N1359" s="3">
        <v>4414</v>
      </c>
      <c r="O1359" s="6">
        <f>SupplierQuality[[#This Row],[Total Downtime Minutes]]/60</f>
        <v>73.566666666666663</v>
      </c>
      <c r="P1359" s="4">
        <v>438</v>
      </c>
      <c r="Q1359" s="4">
        <f>SupplierQuality[[#This Row],[Total Defect Qty]]*SupplierQuality[[#This Row],[Unit Price]]</f>
        <v>210634638</v>
      </c>
    </row>
    <row r="1360" spans="1:17" x14ac:dyDescent="0.25">
      <c r="A1360" s="1">
        <v>43326</v>
      </c>
      <c r="B1360" s="5" t="str">
        <f>TEXT(SupplierQuality[[#This Row],[Date]],"mmm")</f>
        <v>Aug</v>
      </c>
      <c r="C1360" s="5" t="str">
        <f>TEXT(SupplierQuality[[#This Row],[Date]],"yyyy")</f>
        <v>2018</v>
      </c>
      <c r="D1360" s="2" t="s">
        <v>76</v>
      </c>
      <c r="E1360" s="2" t="s">
        <v>119</v>
      </c>
      <c r="F1360" s="2" t="s">
        <v>17</v>
      </c>
      <c r="G1360">
        <v>112</v>
      </c>
      <c r="H1360" s="2" t="str">
        <f>VLOOKUP(SupplierQuality[[#This Row],[MaterialID]],Table4[#All],2,0)</f>
        <v>Glass</v>
      </c>
      <c r="I1360">
        <v>1</v>
      </c>
      <c r="J1360" s="2" t="str">
        <f>_xlfn.XLOOKUP(SupplierQuality[[#This Row],[Defect Type ID]],Table5[ID],Table5[Defect Type],"Not found",0)</f>
        <v>No Impact</v>
      </c>
      <c r="K1360">
        <v>19</v>
      </c>
      <c r="L1360" s="2" t="str">
        <f>_xlfn.XLOOKUP(SupplierQuality[[#This Row],[DefectID]],Table2[ID],Table2[Defect],"Not found",0)</f>
        <v>Dirty Containers</v>
      </c>
      <c r="M1360" s="3">
        <v>238716</v>
      </c>
      <c r="N1360" s="3">
        <v>2354</v>
      </c>
      <c r="O1360" s="6">
        <f>SupplierQuality[[#This Row],[Total Downtime Minutes]]/60</f>
        <v>39.233333333333334</v>
      </c>
      <c r="P1360" s="4">
        <v>462</v>
      </c>
      <c r="Q1360" s="4">
        <f>SupplierQuality[[#This Row],[Total Defect Qty]]*SupplierQuality[[#This Row],[Unit Price]]</f>
        <v>110286792</v>
      </c>
    </row>
    <row r="1361" spans="1:17" x14ac:dyDescent="0.25">
      <c r="A1361" s="1">
        <v>43326</v>
      </c>
      <c r="B1361" s="5" t="str">
        <f>TEXT(SupplierQuality[[#This Row],[Date]],"mmm")</f>
        <v>Aug</v>
      </c>
      <c r="C1361" s="5" t="str">
        <f>TEXT(SupplierQuality[[#This Row],[Date]],"yyyy")</f>
        <v>2018</v>
      </c>
      <c r="D1361" s="2" t="s">
        <v>246</v>
      </c>
      <c r="E1361" s="2" t="s">
        <v>30</v>
      </c>
      <c r="F1361" s="2" t="s">
        <v>17</v>
      </c>
      <c r="G1361">
        <v>114</v>
      </c>
      <c r="H1361" s="2" t="str">
        <f>VLOOKUP(SupplierQuality[[#This Row],[MaterialID]],Table4[#All],2,0)</f>
        <v>Carton</v>
      </c>
      <c r="I1361">
        <v>2</v>
      </c>
      <c r="J1361" s="2" t="str">
        <f>_xlfn.XLOOKUP(SupplierQuality[[#This Row],[Defect Type ID]],Table5[ID],Table5[Defect Type],"Not found",0)</f>
        <v>Rejected</v>
      </c>
      <c r="K1361">
        <v>43</v>
      </c>
      <c r="L1361" s="2" t="str">
        <f>_xlfn.XLOOKUP(SupplierQuality[[#This Row],[DefectID]],Table2[ID],Table2[Defect],"Not found",0)</f>
        <v>Creases / Wrinkles</v>
      </c>
      <c r="M1361" s="3">
        <v>61271</v>
      </c>
      <c r="N1361" s="3">
        <v>3113</v>
      </c>
      <c r="O1361" s="6">
        <f>SupplierQuality[[#This Row],[Total Downtime Minutes]]/60</f>
        <v>51.883333333333333</v>
      </c>
      <c r="P1361" s="4">
        <v>594</v>
      </c>
      <c r="Q1361" s="4">
        <f>SupplierQuality[[#This Row],[Total Defect Qty]]*SupplierQuality[[#This Row],[Unit Price]]</f>
        <v>36394974</v>
      </c>
    </row>
    <row r="1362" spans="1:17" x14ac:dyDescent="0.25">
      <c r="A1362" s="1">
        <v>43327</v>
      </c>
      <c r="B1362" s="5" t="str">
        <f>TEXT(SupplierQuality[[#This Row],[Date]],"mmm")</f>
        <v>Aug</v>
      </c>
      <c r="C1362" s="5" t="str">
        <f>TEXT(SupplierQuality[[#This Row],[Date]],"yyyy")</f>
        <v>2018</v>
      </c>
      <c r="D1362" s="2" t="s">
        <v>115</v>
      </c>
      <c r="E1362" s="2" t="s">
        <v>30</v>
      </c>
      <c r="F1362" s="2" t="s">
        <v>14</v>
      </c>
      <c r="G1362">
        <v>128</v>
      </c>
      <c r="H1362" s="2" t="str">
        <f>VLOOKUP(SupplierQuality[[#This Row],[MaterialID]],Table4[#All],2,0)</f>
        <v>Tape</v>
      </c>
      <c r="I1362">
        <v>3</v>
      </c>
      <c r="J1362" s="2" t="str">
        <f>_xlfn.XLOOKUP(SupplierQuality[[#This Row],[Defect Type ID]],Table5[ID],Table5[Defect Type],"Not found",0)</f>
        <v>Impact</v>
      </c>
      <c r="K1362">
        <v>65</v>
      </c>
      <c r="L1362" s="2" t="str">
        <f>_xlfn.XLOOKUP(SupplierQuality[[#This Row],[DefectID]],Table2[ID],Table2[Defect],"Not found",0)</f>
        <v>Slitting Erorrs</v>
      </c>
      <c r="M1362" s="3">
        <v>421760</v>
      </c>
      <c r="N1362" s="3">
        <v>1858</v>
      </c>
      <c r="O1362" s="6">
        <f>SupplierQuality[[#This Row],[Total Downtime Minutes]]/60</f>
        <v>30.966666666666665</v>
      </c>
      <c r="P1362" s="4">
        <v>323</v>
      </c>
      <c r="Q1362" s="4">
        <f>SupplierQuality[[#This Row],[Total Defect Qty]]*SupplierQuality[[#This Row],[Unit Price]]</f>
        <v>136228480</v>
      </c>
    </row>
    <row r="1363" spans="1:17" x14ac:dyDescent="0.25">
      <c r="A1363" s="1">
        <v>43327</v>
      </c>
      <c r="B1363" s="5" t="str">
        <f>TEXT(SupplierQuality[[#This Row],[Date]],"mmm")</f>
        <v>Aug</v>
      </c>
      <c r="C1363" s="5" t="str">
        <f>TEXT(SupplierQuality[[#This Row],[Date]],"yyyy")</f>
        <v>2018</v>
      </c>
      <c r="D1363" s="2" t="s">
        <v>234</v>
      </c>
      <c r="E1363" s="2" t="s">
        <v>62</v>
      </c>
      <c r="F1363" s="2" t="s">
        <v>14</v>
      </c>
      <c r="G1363">
        <v>116</v>
      </c>
      <c r="H1363" s="2" t="str">
        <f>VLOOKUP(SupplierQuality[[#This Row],[MaterialID]],Table4[#All],2,0)</f>
        <v>Molds</v>
      </c>
      <c r="I1363">
        <v>2</v>
      </c>
      <c r="J1363" s="2" t="str">
        <f>_xlfn.XLOOKUP(SupplierQuality[[#This Row],[Defect Type ID]],Table5[ID],Table5[Defect Type],"Not found",0)</f>
        <v>Rejected</v>
      </c>
      <c r="K1363">
        <v>221</v>
      </c>
      <c r="L1363" s="2" t="str">
        <f>_xlfn.XLOOKUP(SupplierQuality[[#This Row],[DefectID]],Table2[ID],Table2[Defect],"Not found",0)</f>
        <v>Excessive Grease</v>
      </c>
      <c r="M1363" s="3">
        <v>370658</v>
      </c>
      <c r="N1363" s="3">
        <v>137</v>
      </c>
      <c r="O1363" s="6">
        <f>SupplierQuality[[#This Row],[Total Downtime Minutes]]/60</f>
        <v>2.2833333333333332</v>
      </c>
      <c r="P1363" s="4">
        <v>699</v>
      </c>
      <c r="Q1363" s="4">
        <f>SupplierQuality[[#This Row],[Total Defect Qty]]*SupplierQuality[[#This Row],[Unit Price]]</f>
        <v>259089942</v>
      </c>
    </row>
    <row r="1364" spans="1:17" x14ac:dyDescent="0.25">
      <c r="A1364" s="1">
        <v>43327</v>
      </c>
      <c r="B1364" s="5" t="str">
        <f>TEXT(SupplierQuality[[#This Row],[Date]],"mmm")</f>
        <v>Aug</v>
      </c>
      <c r="C1364" s="5" t="str">
        <f>TEXT(SupplierQuality[[#This Row],[Date]],"yyyy")</f>
        <v>2018</v>
      </c>
      <c r="D1364" s="2" t="s">
        <v>322</v>
      </c>
      <c r="E1364" s="2" t="s">
        <v>23</v>
      </c>
      <c r="F1364" s="2" t="s">
        <v>14</v>
      </c>
      <c r="G1364">
        <v>113</v>
      </c>
      <c r="H1364" s="2" t="str">
        <f>VLOOKUP(SupplierQuality[[#This Row],[MaterialID]],Table4[#All],2,0)</f>
        <v>Raw Materials</v>
      </c>
      <c r="I1364">
        <v>1</v>
      </c>
      <c r="J1364" s="2" t="str">
        <f>_xlfn.XLOOKUP(SupplierQuality[[#This Row],[Defect Type ID]],Table5[ID],Table5[Defect Type],"Not found",0)</f>
        <v>No Impact</v>
      </c>
      <c r="K1364">
        <v>118</v>
      </c>
      <c r="L1364" s="2" t="str">
        <f>_xlfn.XLOOKUP(SupplierQuality[[#This Row],[DefectID]],Table2[ID],Table2[Defect],"Not found",0)</f>
        <v>Wrong Parts</v>
      </c>
      <c r="M1364" s="3">
        <v>236880</v>
      </c>
      <c r="N1364" s="3">
        <v>3724</v>
      </c>
      <c r="O1364" s="6">
        <f>SupplierQuality[[#This Row],[Total Downtime Minutes]]/60</f>
        <v>62.06666666666667</v>
      </c>
      <c r="P1364" s="4">
        <v>618</v>
      </c>
      <c r="Q1364" s="4">
        <f>SupplierQuality[[#This Row],[Total Defect Qty]]*SupplierQuality[[#This Row],[Unit Price]]</f>
        <v>146391840</v>
      </c>
    </row>
    <row r="1365" spans="1:17" x14ac:dyDescent="0.25">
      <c r="A1365" s="1">
        <v>43329</v>
      </c>
      <c r="B1365" s="5" t="str">
        <f>TEXT(SupplierQuality[[#This Row],[Date]],"mmm")</f>
        <v>Aug</v>
      </c>
      <c r="C1365" s="5" t="str">
        <f>TEXT(SupplierQuality[[#This Row],[Date]],"yyyy")</f>
        <v>2018</v>
      </c>
      <c r="D1365" s="2" t="s">
        <v>127</v>
      </c>
      <c r="E1365" s="2" t="s">
        <v>34</v>
      </c>
      <c r="F1365" s="2" t="s">
        <v>42</v>
      </c>
      <c r="G1365">
        <v>122</v>
      </c>
      <c r="H1365" s="2" t="str">
        <f>VLOOKUP(SupplierQuality[[#This Row],[MaterialID]],Table4[#All],2,0)</f>
        <v>Electrolytes</v>
      </c>
      <c r="I1365">
        <v>3</v>
      </c>
      <c r="J1365" s="2" t="str">
        <f>_xlfn.XLOOKUP(SupplierQuality[[#This Row],[Defect Type ID]],Table5[ID],Table5[Defect Type],"Not found",0)</f>
        <v>Impact</v>
      </c>
      <c r="K1365">
        <v>125</v>
      </c>
      <c r="L1365" s="2" t="str">
        <f>_xlfn.XLOOKUP(SupplierQuality[[#This Row],[DefectID]],Table2[ID],Table2[Defect],"Not found",0)</f>
        <v>Dimensions Wrong</v>
      </c>
      <c r="M1365" s="3">
        <v>800807</v>
      </c>
      <c r="N1365" s="3">
        <v>552</v>
      </c>
      <c r="O1365" s="6">
        <f>SupplierQuality[[#This Row],[Total Downtime Minutes]]/60</f>
        <v>9.1999999999999993</v>
      </c>
      <c r="P1365" s="4">
        <v>479</v>
      </c>
      <c r="Q1365" s="4">
        <f>SupplierQuality[[#This Row],[Total Defect Qty]]*SupplierQuality[[#This Row],[Unit Price]]</f>
        <v>383586553</v>
      </c>
    </row>
    <row r="1366" spans="1:17" x14ac:dyDescent="0.25">
      <c r="A1366" s="1">
        <v>43329</v>
      </c>
      <c r="B1366" s="5" t="str">
        <f>TEXT(SupplierQuality[[#This Row],[Date]],"mmm")</f>
        <v>Aug</v>
      </c>
      <c r="C1366" s="5" t="str">
        <f>TEXT(SupplierQuality[[#This Row],[Date]],"yyyy")</f>
        <v>2018</v>
      </c>
      <c r="D1366" s="2" t="s">
        <v>122</v>
      </c>
      <c r="E1366" s="2" t="s">
        <v>104</v>
      </c>
      <c r="F1366" s="2" t="s">
        <v>14</v>
      </c>
      <c r="G1366">
        <v>125</v>
      </c>
      <c r="H1366" s="2" t="str">
        <f>VLOOKUP(SupplierQuality[[#This Row],[MaterialID]],Table4[#All],2,0)</f>
        <v>Hardware</v>
      </c>
      <c r="I1366">
        <v>3</v>
      </c>
      <c r="J1366" s="2" t="str">
        <f>_xlfn.XLOOKUP(SupplierQuality[[#This Row],[Defect Type ID]],Table5[ID],Table5[Defect Type],"Not found",0)</f>
        <v>Impact</v>
      </c>
      <c r="K1366">
        <v>226</v>
      </c>
      <c r="L1366" s="2" t="str">
        <f>_xlfn.XLOOKUP(SupplierQuality[[#This Row],[DefectID]],Table2[ID],Table2[Defect],"Not found",0)</f>
        <v>Streaks</v>
      </c>
      <c r="M1366" s="3">
        <v>366618</v>
      </c>
      <c r="N1366" s="3">
        <v>2851</v>
      </c>
      <c r="O1366" s="6">
        <f>SupplierQuality[[#This Row],[Total Downtime Minutes]]/60</f>
        <v>47.516666666666666</v>
      </c>
      <c r="P1366" s="4">
        <v>396</v>
      </c>
      <c r="Q1366" s="4">
        <f>SupplierQuality[[#This Row],[Total Defect Qty]]*SupplierQuality[[#This Row],[Unit Price]]</f>
        <v>145180728</v>
      </c>
    </row>
    <row r="1367" spans="1:17" x14ac:dyDescent="0.25">
      <c r="A1367" s="1">
        <v>43330</v>
      </c>
      <c r="B1367" s="5" t="str">
        <f>TEXT(SupplierQuality[[#This Row],[Date]],"mmm")</f>
        <v>Aug</v>
      </c>
      <c r="C1367" s="5" t="str">
        <f>TEXT(SupplierQuality[[#This Row],[Date]],"yyyy")</f>
        <v>2018</v>
      </c>
      <c r="D1367" s="2" t="s">
        <v>216</v>
      </c>
      <c r="E1367" s="2" t="s">
        <v>64</v>
      </c>
      <c r="F1367" s="2" t="s">
        <v>42</v>
      </c>
      <c r="G1367">
        <v>119</v>
      </c>
      <c r="H1367" s="2" t="str">
        <f>VLOOKUP(SupplierQuality[[#This Row],[MaterialID]],Table4[#All],2,0)</f>
        <v>Batteries</v>
      </c>
      <c r="I1367">
        <v>2</v>
      </c>
      <c r="J1367" s="2" t="str">
        <f>_xlfn.XLOOKUP(SupplierQuality[[#This Row],[Defect Type ID]],Table5[ID],Table5[Defect Type],"Not found",0)</f>
        <v>Rejected</v>
      </c>
      <c r="K1367">
        <v>34</v>
      </c>
      <c r="L1367" s="2" t="str">
        <f>_xlfn.XLOOKUP(SupplierQuality[[#This Row],[DefectID]],Table2[ID],Table2[Defect],"Not found",0)</f>
        <v>Inclomplete</v>
      </c>
      <c r="M1367" s="3">
        <v>918268</v>
      </c>
      <c r="N1367" s="3">
        <v>3797</v>
      </c>
      <c r="O1367" s="6">
        <f>SupplierQuality[[#This Row],[Total Downtime Minutes]]/60</f>
        <v>63.283333333333331</v>
      </c>
      <c r="P1367" s="4">
        <v>456</v>
      </c>
      <c r="Q1367" s="4">
        <f>SupplierQuality[[#This Row],[Total Defect Qty]]*SupplierQuality[[#This Row],[Unit Price]]</f>
        <v>418730208</v>
      </c>
    </row>
    <row r="1368" spans="1:17" x14ac:dyDescent="0.25">
      <c r="A1368" s="1">
        <v>43330</v>
      </c>
      <c r="B1368" s="5" t="str">
        <f>TEXT(SupplierQuality[[#This Row],[Date]],"mmm")</f>
        <v>Aug</v>
      </c>
      <c r="C1368" s="5" t="str">
        <f>TEXT(SupplierQuality[[#This Row],[Date]],"yyyy")</f>
        <v>2018</v>
      </c>
      <c r="D1368" s="2" t="s">
        <v>197</v>
      </c>
      <c r="E1368" s="2" t="s">
        <v>67</v>
      </c>
      <c r="F1368" s="2" t="s">
        <v>17</v>
      </c>
      <c r="G1368">
        <v>130</v>
      </c>
      <c r="H1368" s="2" t="str">
        <f>VLOOKUP(SupplierQuality[[#This Row],[MaterialID]],Table4[#All],2,0)</f>
        <v>Packaging</v>
      </c>
      <c r="I1368">
        <v>3</v>
      </c>
      <c r="J1368" s="2" t="str">
        <f>_xlfn.XLOOKUP(SupplierQuality[[#This Row],[Defect Type ID]],Table5[ID],Table5[Defect Type],"Not found",0)</f>
        <v>Impact</v>
      </c>
      <c r="K1368">
        <v>57</v>
      </c>
      <c r="L1368" s="2" t="str">
        <f>_xlfn.XLOOKUP(SupplierQuality[[#This Row],[DefectID]],Table2[ID],Table2[Defect],"Not found",0)</f>
        <v>Incorrect Labeling</v>
      </c>
      <c r="M1368" s="3">
        <v>713747</v>
      </c>
      <c r="N1368" s="3">
        <v>549</v>
      </c>
      <c r="O1368" s="6">
        <f>SupplierQuality[[#This Row],[Total Downtime Minutes]]/60</f>
        <v>9.15</v>
      </c>
      <c r="P1368" s="4">
        <v>427</v>
      </c>
      <c r="Q1368" s="4">
        <f>SupplierQuality[[#This Row],[Total Defect Qty]]*SupplierQuality[[#This Row],[Unit Price]]</f>
        <v>304769969</v>
      </c>
    </row>
    <row r="1369" spans="1:17" x14ac:dyDescent="0.25">
      <c r="A1369" s="1">
        <v>43330</v>
      </c>
      <c r="B1369" s="5" t="str">
        <f>TEXT(SupplierQuality[[#This Row],[Date]],"mmm")</f>
        <v>Aug</v>
      </c>
      <c r="C1369" s="5" t="str">
        <f>TEXT(SupplierQuality[[#This Row],[Date]],"yyyy")</f>
        <v>2018</v>
      </c>
      <c r="D1369" s="2" t="s">
        <v>355</v>
      </c>
      <c r="E1369" s="2" t="s">
        <v>64</v>
      </c>
      <c r="F1369" s="2" t="s">
        <v>14</v>
      </c>
      <c r="G1369">
        <v>130</v>
      </c>
      <c r="H1369" s="2" t="str">
        <f>VLOOKUP(SupplierQuality[[#This Row],[MaterialID]],Table4[#All],2,0)</f>
        <v>Packaging</v>
      </c>
      <c r="I1369">
        <v>1</v>
      </c>
      <c r="J1369" s="2" t="str">
        <f>_xlfn.XLOOKUP(SupplierQuality[[#This Row],[Defect Type ID]],Table5[ID],Table5[Defect Type],"Not found",0)</f>
        <v>No Impact</v>
      </c>
      <c r="K1369">
        <v>65</v>
      </c>
      <c r="L1369" s="2" t="str">
        <f>_xlfn.XLOOKUP(SupplierQuality[[#This Row],[DefectID]],Table2[ID],Table2[Defect],"Not found",0)</f>
        <v>Slitting Erorrs</v>
      </c>
      <c r="M1369" s="3">
        <v>196878</v>
      </c>
      <c r="N1369" s="3">
        <v>2704</v>
      </c>
      <c r="O1369" s="6">
        <f>SupplierQuality[[#This Row],[Total Downtime Minutes]]/60</f>
        <v>45.06666666666667</v>
      </c>
      <c r="P1369" s="4">
        <v>448</v>
      </c>
      <c r="Q1369" s="4">
        <f>SupplierQuality[[#This Row],[Total Defect Qty]]*SupplierQuality[[#This Row],[Unit Price]]</f>
        <v>88201344</v>
      </c>
    </row>
    <row r="1370" spans="1:17" x14ac:dyDescent="0.25">
      <c r="A1370" s="1">
        <v>43331</v>
      </c>
      <c r="B1370" s="5" t="str">
        <f>TEXT(SupplierQuality[[#This Row],[Date]],"mmm")</f>
        <v>Aug</v>
      </c>
      <c r="C1370" s="5" t="str">
        <f>TEXT(SupplierQuality[[#This Row],[Date]],"yyyy")</f>
        <v>2018</v>
      </c>
      <c r="D1370" s="2" t="s">
        <v>240</v>
      </c>
      <c r="E1370" s="2" t="s">
        <v>107</v>
      </c>
      <c r="F1370" s="2" t="s">
        <v>14</v>
      </c>
      <c r="G1370">
        <v>125</v>
      </c>
      <c r="H1370" s="2" t="str">
        <f>VLOOKUP(SupplierQuality[[#This Row],[MaterialID]],Table4[#All],2,0)</f>
        <v>Hardware</v>
      </c>
      <c r="I1370">
        <v>3</v>
      </c>
      <c r="J1370" s="2" t="str">
        <f>_xlfn.XLOOKUP(SupplierQuality[[#This Row],[Defect Type ID]],Table5[ID],Table5[Defect Type],"Not found",0)</f>
        <v>Impact</v>
      </c>
      <c r="K1370">
        <v>162</v>
      </c>
      <c r="L1370" s="2" t="str">
        <f>_xlfn.XLOOKUP(SupplierQuality[[#This Row],[DefectID]],Table2[ID],Table2[Defect],"Not found",0)</f>
        <v>Moisture</v>
      </c>
      <c r="M1370" s="3">
        <v>919229</v>
      </c>
      <c r="N1370" s="3">
        <v>4271</v>
      </c>
      <c r="O1370" s="6">
        <f>SupplierQuality[[#This Row],[Total Downtime Minutes]]/60</f>
        <v>71.183333333333337</v>
      </c>
      <c r="P1370" s="4">
        <v>389</v>
      </c>
      <c r="Q1370" s="4">
        <f>SupplierQuality[[#This Row],[Total Defect Qty]]*SupplierQuality[[#This Row],[Unit Price]]</f>
        <v>357580081</v>
      </c>
    </row>
    <row r="1371" spans="1:17" x14ac:dyDescent="0.25">
      <c r="A1371" s="1">
        <v>43331</v>
      </c>
      <c r="B1371" s="5" t="str">
        <f>TEXT(SupplierQuality[[#This Row],[Date]],"mmm")</f>
        <v>Aug</v>
      </c>
      <c r="C1371" s="5" t="str">
        <f>TEXT(SupplierQuality[[#This Row],[Date]],"yyyy")</f>
        <v>2018</v>
      </c>
      <c r="D1371" s="2" t="s">
        <v>153</v>
      </c>
      <c r="E1371" s="2" t="s">
        <v>21</v>
      </c>
      <c r="F1371" s="2" t="s">
        <v>75</v>
      </c>
      <c r="G1371">
        <v>129</v>
      </c>
      <c r="H1371" s="2" t="str">
        <f>VLOOKUP(SupplierQuality[[#This Row],[MaterialID]],Table4[#All],2,0)</f>
        <v>Mechanicals</v>
      </c>
      <c r="I1371">
        <v>2</v>
      </c>
      <c r="J1371" s="2" t="str">
        <f>_xlfn.XLOOKUP(SupplierQuality[[#This Row],[Defect Type ID]],Table5[ID],Table5[Defect Type],"Not found",0)</f>
        <v>Rejected</v>
      </c>
      <c r="K1371">
        <v>128</v>
      </c>
      <c r="L1371" s="2" t="str">
        <f>_xlfn.XLOOKUP(SupplierQuality[[#This Row],[DefectID]],Table2[ID],Table2[Defect],"Not found",0)</f>
        <v>Incorrect Vertical Size</v>
      </c>
      <c r="M1371" s="3">
        <v>474710</v>
      </c>
      <c r="N1371" s="3">
        <v>1832</v>
      </c>
      <c r="O1371" s="6">
        <f>SupplierQuality[[#This Row],[Total Downtime Minutes]]/60</f>
        <v>30.533333333333335</v>
      </c>
      <c r="P1371" s="4">
        <v>570</v>
      </c>
      <c r="Q1371" s="4">
        <f>SupplierQuality[[#This Row],[Total Defect Qty]]*SupplierQuality[[#This Row],[Unit Price]]</f>
        <v>270584700</v>
      </c>
    </row>
    <row r="1372" spans="1:17" x14ac:dyDescent="0.25">
      <c r="A1372" s="1">
        <v>43331</v>
      </c>
      <c r="B1372" s="5" t="str">
        <f>TEXT(SupplierQuality[[#This Row],[Date]],"mmm")</f>
        <v>Aug</v>
      </c>
      <c r="C1372" s="5" t="str">
        <f>TEXT(SupplierQuality[[#This Row],[Date]],"yyyy")</f>
        <v>2018</v>
      </c>
      <c r="D1372" s="2" t="s">
        <v>186</v>
      </c>
      <c r="E1372" s="2" t="s">
        <v>58</v>
      </c>
      <c r="F1372" s="2" t="s">
        <v>14</v>
      </c>
      <c r="G1372">
        <v>118</v>
      </c>
      <c r="H1372" s="2" t="str">
        <f>VLOOKUP(SupplierQuality[[#This Row],[MaterialID]],Table4[#All],2,0)</f>
        <v>Corrugate</v>
      </c>
      <c r="I1372">
        <v>1</v>
      </c>
      <c r="J1372" s="2" t="str">
        <f>_xlfn.XLOOKUP(SupplierQuality[[#This Row],[Defect Type ID]],Table5[ID],Table5[Defect Type],"Not found",0)</f>
        <v>No Impact</v>
      </c>
      <c r="K1372">
        <v>141</v>
      </c>
      <c r="L1372" s="2" t="str">
        <f>_xlfn.XLOOKUP(SupplierQuality[[#This Row],[DefectID]],Table2[ID],Table2[Defect],"Not found",0)</f>
        <v>Wrong Size</v>
      </c>
      <c r="M1372" s="3">
        <v>390808</v>
      </c>
      <c r="N1372" s="3">
        <v>1957</v>
      </c>
      <c r="O1372" s="6">
        <f>SupplierQuality[[#This Row],[Total Downtime Minutes]]/60</f>
        <v>32.616666666666667</v>
      </c>
      <c r="P1372" s="4">
        <v>669</v>
      </c>
      <c r="Q1372" s="4">
        <f>SupplierQuality[[#This Row],[Total Defect Qty]]*SupplierQuality[[#This Row],[Unit Price]]</f>
        <v>261450552</v>
      </c>
    </row>
    <row r="1373" spans="1:17" x14ac:dyDescent="0.25">
      <c r="A1373" s="1">
        <v>43331</v>
      </c>
      <c r="B1373" s="5" t="str">
        <f>TEXT(SupplierQuality[[#This Row],[Date]],"mmm")</f>
        <v>Aug</v>
      </c>
      <c r="C1373" s="5" t="str">
        <f>TEXT(SupplierQuality[[#This Row],[Date]],"yyyy")</f>
        <v>2018</v>
      </c>
      <c r="D1373" s="2" t="s">
        <v>136</v>
      </c>
      <c r="E1373" s="2" t="s">
        <v>45</v>
      </c>
      <c r="F1373" s="2" t="s">
        <v>14</v>
      </c>
      <c r="G1373">
        <v>133</v>
      </c>
      <c r="H1373" s="2" t="str">
        <f>VLOOKUP(SupplierQuality[[#This Row],[MaterialID]],Table4[#All],2,0)</f>
        <v>Wires</v>
      </c>
      <c r="I1373">
        <v>2</v>
      </c>
      <c r="J1373" s="2" t="str">
        <f>_xlfn.XLOOKUP(SupplierQuality[[#This Row],[Defect Type ID]],Table5[ID],Table5[Defect Type],"Not found",0)</f>
        <v>Rejected</v>
      </c>
      <c r="K1373">
        <v>132</v>
      </c>
      <c r="L1373" s="2" t="str">
        <f>_xlfn.XLOOKUP(SupplierQuality[[#This Row],[DefectID]],Table2[ID],Table2[Defect],"Not found",0)</f>
        <v>Wrong Labeling</v>
      </c>
      <c r="M1373" s="3">
        <v>326745</v>
      </c>
      <c r="N1373" s="3">
        <v>1434</v>
      </c>
      <c r="O1373" s="6">
        <f>SupplierQuality[[#This Row],[Total Downtime Minutes]]/60</f>
        <v>23.9</v>
      </c>
      <c r="P1373" s="4">
        <v>536</v>
      </c>
      <c r="Q1373" s="4">
        <f>SupplierQuality[[#This Row],[Total Defect Qty]]*SupplierQuality[[#This Row],[Unit Price]]</f>
        <v>175135320</v>
      </c>
    </row>
    <row r="1374" spans="1:17" x14ac:dyDescent="0.25">
      <c r="A1374" s="1">
        <v>43331</v>
      </c>
      <c r="B1374" s="5" t="str">
        <f>TEXT(SupplierQuality[[#This Row],[Date]],"mmm")</f>
        <v>Aug</v>
      </c>
      <c r="C1374" s="5" t="str">
        <f>TEXT(SupplierQuality[[#This Row],[Date]],"yyyy")</f>
        <v>2018</v>
      </c>
      <c r="D1374" s="2" t="s">
        <v>158</v>
      </c>
      <c r="E1374" s="2" t="s">
        <v>49</v>
      </c>
      <c r="F1374" s="2" t="s">
        <v>75</v>
      </c>
      <c r="G1374">
        <v>115</v>
      </c>
      <c r="H1374" s="2" t="str">
        <f>VLOOKUP(SupplierQuality[[#This Row],[MaterialID]],Table4[#All],2,0)</f>
        <v>Controllers</v>
      </c>
      <c r="I1374">
        <v>3</v>
      </c>
      <c r="J1374" s="2" t="str">
        <f>_xlfn.XLOOKUP(SupplierQuality[[#This Row],[Defect Type ID]],Table5[ID],Table5[Defect Type],"Not found",0)</f>
        <v>Impact</v>
      </c>
      <c r="K1374">
        <v>180</v>
      </c>
      <c r="L1374" s="2" t="str">
        <f>_xlfn.XLOOKUP(SupplierQuality[[#This Row],[DefectID]],Table2[ID],Table2[Defect],"Not found",0)</f>
        <v>Soft Sides</v>
      </c>
      <c r="M1374" s="3">
        <v>230310</v>
      </c>
      <c r="N1374" s="3">
        <v>3534</v>
      </c>
      <c r="O1374" s="6">
        <f>SupplierQuality[[#This Row],[Total Downtime Minutes]]/60</f>
        <v>58.9</v>
      </c>
      <c r="P1374" s="4">
        <v>487</v>
      </c>
      <c r="Q1374" s="4">
        <f>SupplierQuality[[#This Row],[Total Defect Qty]]*SupplierQuality[[#This Row],[Unit Price]]</f>
        <v>112160970</v>
      </c>
    </row>
    <row r="1375" spans="1:17" x14ac:dyDescent="0.25">
      <c r="A1375" s="1">
        <v>43331</v>
      </c>
      <c r="B1375" s="5" t="str">
        <f>TEXT(SupplierQuality[[#This Row],[Date]],"mmm")</f>
        <v>Aug</v>
      </c>
      <c r="C1375" s="5" t="str">
        <f>TEXT(SupplierQuality[[#This Row],[Date]],"yyyy")</f>
        <v>2018</v>
      </c>
      <c r="D1375" s="2" t="s">
        <v>180</v>
      </c>
      <c r="E1375" s="2" t="s">
        <v>62</v>
      </c>
      <c r="F1375" s="2" t="s">
        <v>42</v>
      </c>
      <c r="G1375">
        <v>115</v>
      </c>
      <c r="H1375" s="2" t="str">
        <f>VLOOKUP(SupplierQuality[[#This Row],[MaterialID]],Table4[#All],2,0)</f>
        <v>Controllers</v>
      </c>
      <c r="I1375">
        <v>2</v>
      </c>
      <c r="J1375" s="2" t="str">
        <f>_xlfn.XLOOKUP(SupplierQuality[[#This Row],[Defect Type ID]],Table5[ID],Table5[Defect Type],"Not found",0)</f>
        <v>Rejected</v>
      </c>
      <c r="K1375">
        <v>60</v>
      </c>
      <c r="L1375" s="2" t="str">
        <f>_xlfn.XLOOKUP(SupplierQuality[[#This Row],[DefectID]],Table2[ID],Table2[Defect],"Not found",0)</f>
        <v>Unsealed Cartons</v>
      </c>
      <c r="M1375" s="3">
        <v>146950</v>
      </c>
      <c r="N1375" s="3">
        <v>2576</v>
      </c>
      <c r="O1375" s="6">
        <f>SupplierQuality[[#This Row],[Total Downtime Minutes]]/60</f>
        <v>42.93333333333333</v>
      </c>
      <c r="P1375" s="4">
        <v>520</v>
      </c>
      <c r="Q1375" s="4">
        <f>SupplierQuality[[#This Row],[Total Defect Qty]]*SupplierQuality[[#This Row],[Unit Price]]</f>
        <v>76414000</v>
      </c>
    </row>
    <row r="1376" spans="1:17" x14ac:dyDescent="0.25">
      <c r="A1376" s="1">
        <v>43331</v>
      </c>
      <c r="B1376" s="5" t="str">
        <f>TEXT(SupplierQuality[[#This Row],[Date]],"mmm")</f>
        <v>Aug</v>
      </c>
      <c r="C1376" s="5" t="str">
        <f>TEXT(SupplierQuality[[#This Row],[Date]],"yyyy")</f>
        <v>2018</v>
      </c>
      <c r="D1376" s="2" t="s">
        <v>181</v>
      </c>
      <c r="E1376" s="2" t="s">
        <v>27</v>
      </c>
      <c r="F1376" s="2" t="s">
        <v>14</v>
      </c>
      <c r="G1376">
        <v>114</v>
      </c>
      <c r="H1376" s="2" t="str">
        <f>VLOOKUP(SupplierQuality[[#This Row],[MaterialID]],Table4[#All],2,0)</f>
        <v>Carton</v>
      </c>
      <c r="I1376">
        <v>2</v>
      </c>
      <c r="J1376" s="2" t="str">
        <f>_xlfn.XLOOKUP(SupplierQuality[[#This Row],[Defect Type ID]],Table5[ID],Table5[Defect Type],"Not found",0)</f>
        <v>Rejected</v>
      </c>
      <c r="K1376">
        <v>205</v>
      </c>
      <c r="L1376" s="2" t="str">
        <f>_xlfn.XLOOKUP(SupplierQuality[[#This Row],[DefectID]],Table2[ID],Table2[Defect],"Not found",0)</f>
        <v>Wrong Consistency</v>
      </c>
      <c r="M1376" s="3">
        <v>101665</v>
      </c>
      <c r="N1376" s="3">
        <v>345</v>
      </c>
      <c r="O1376" s="6">
        <f>SupplierQuality[[#This Row],[Total Downtime Minutes]]/60</f>
        <v>5.75</v>
      </c>
      <c r="P1376" s="4">
        <v>553</v>
      </c>
      <c r="Q1376" s="4">
        <f>SupplierQuality[[#This Row],[Total Defect Qty]]*SupplierQuality[[#This Row],[Unit Price]]</f>
        <v>56220745</v>
      </c>
    </row>
    <row r="1377" spans="1:17" x14ac:dyDescent="0.25">
      <c r="A1377" s="1">
        <v>43332</v>
      </c>
      <c r="B1377" s="5" t="str">
        <f>TEXT(SupplierQuality[[#This Row],[Date]],"mmm")</f>
        <v>Aug</v>
      </c>
      <c r="C1377" s="5" t="str">
        <f>TEXT(SupplierQuality[[#This Row],[Date]],"yyyy")</f>
        <v>2018</v>
      </c>
      <c r="D1377" s="2" t="s">
        <v>112</v>
      </c>
      <c r="E1377" s="2" t="s">
        <v>49</v>
      </c>
      <c r="F1377" s="2" t="s">
        <v>14</v>
      </c>
      <c r="G1377">
        <v>118</v>
      </c>
      <c r="H1377" s="2" t="str">
        <f>VLOOKUP(SupplierQuality[[#This Row],[MaterialID]],Table4[#All],2,0)</f>
        <v>Corrugate</v>
      </c>
      <c r="I1377">
        <v>1</v>
      </c>
      <c r="J1377" s="2" t="str">
        <f>_xlfn.XLOOKUP(SupplierQuality[[#This Row],[Defect Type ID]],Table5[ID],Table5[Defect Type],"Not found",0)</f>
        <v>No Impact</v>
      </c>
      <c r="K1377">
        <v>9</v>
      </c>
      <c r="L1377" s="2" t="str">
        <f>_xlfn.XLOOKUP(SupplierQuality[[#This Row],[DefectID]],Table2[ID],Table2[Defect],"Not found",0)</f>
        <v>Bad Seams</v>
      </c>
      <c r="M1377" s="3">
        <v>786975</v>
      </c>
      <c r="N1377" s="3">
        <v>3453</v>
      </c>
      <c r="O1377" s="6">
        <f>SupplierQuality[[#This Row],[Total Downtime Minutes]]/60</f>
        <v>57.55</v>
      </c>
      <c r="P1377" s="4">
        <v>302</v>
      </c>
      <c r="Q1377" s="4">
        <f>SupplierQuality[[#This Row],[Total Defect Qty]]*SupplierQuality[[#This Row],[Unit Price]]</f>
        <v>237666450</v>
      </c>
    </row>
    <row r="1378" spans="1:17" x14ac:dyDescent="0.25">
      <c r="A1378" s="1">
        <v>43332</v>
      </c>
      <c r="B1378" s="5" t="str">
        <f>TEXT(SupplierQuality[[#This Row],[Date]],"mmm")</f>
        <v>Aug</v>
      </c>
      <c r="C1378" s="5" t="str">
        <f>TEXT(SupplierQuality[[#This Row],[Date]],"yyyy")</f>
        <v>2018</v>
      </c>
      <c r="D1378" s="2" t="s">
        <v>280</v>
      </c>
      <c r="E1378" s="2" t="s">
        <v>98</v>
      </c>
      <c r="F1378" s="2" t="s">
        <v>14</v>
      </c>
      <c r="G1378">
        <v>123</v>
      </c>
      <c r="H1378" s="2" t="str">
        <f>VLOOKUP(SupplierQuality[[#This Row],[MaterialID]],Table4[#All],2,0)</f>
        <v>Pump</v>
      </c>
      <c r="I1378">
        <v>3</v>
      </c>
      <c r="J1378" s="2" t="str">
        <f>_xlfn.XLOOKUP(SupplierQuality[[#This Row],[Defect Type ID]],Table5[ID],Table5[Defect Type],"Not found",0)</f>
        <v>Impact</v>
      </c>
      <c r="K1378">
        <v>260</v>
      </c>
      <c r="L1378" s="2" t="str">
        <f>_xlfn.XLOOKUP(SupplierQuality[[#This Row],[DefectID]],Table2[ID],Table2[Defect],"Not found",0)</f>
        <v>Bulging Packaging</v>
      </c>
      <c r="M1378" s="3">
        <v>701854</v>
      </c>
      <c r="N1378" s="3">
        <v>1095</v>
      </c>
      <c r="O1378" s="6">
        <f>SupplierQuality[[#This Row],[Total Downtime Minutes]]/60</f>
        <v>18.25</v>
      </c>
      <c r="P1378" s="4">
        <v>577</v>
      </c>
      <c r="Q1378" s="4">
        <f>SupplierQuality[[#This Row],[Total Defect Qty]]*SupplierQuality[[#This Row],[Unit Price]]</f>
        <v>404969758</v>
      </c>
    </row>
    <row r="1379" spans="1:17" x14ac:dyDescent="0.25">
      <c r="A1379" s="1">
        <v>43332</v>
      </c>
      <c r="B1379" s="5" t="str">
        <f>TEXT(SupplierQuality[[#This Row],[Date]],"mmm")</f>
        <v>Aug</v>
      </c>
      <c r="C1379" s="5" t="str">
        <f>TEXT(SupplierQuality[[#This Row],[Date]],"yyyy")</f>
        <v>2018</v>
      </c>
      <c r="D1379" s="2" t="s">
        <v>99</v>
      </c>
      <c r="E1379" s="2" t="s">
        <v>62</v>
      </c>
      <c r="F1379" s="2" t="s">
        <v>17</v>
      </c>
      <c r="G1379">
        <v>124</v>
      </c>
      <c r="H1379" s="2" t="str">
        <f>VLOOKUP(SupplierQuality[[#This Row],[MaterialID]],Table4[#All],2,0)</f>
        <v>Drives</v>
      </c>
      <c r="I1379">
        <v>3</v>
      </c>
      <c r="J1379" s="2" t="str">
        <f>_xlfn.XLOOKUP(SupplierQuality[[#This Row],[Defect Type ID]],Table5[ID],Table5[Defect Type],"Not found",0)</f>
        <v>Impact</v>
      </c>
      <c r="K1379">
        <v>265</v>
      </c>
      <c r="L1379" s="2" t="str">
        <f>_xlfn.XLOOKUP(SupplierQuality[[#This Row],[DefectID]],Table2[ID],Table2[Defect],"Not found",0)</f>
        <v>Wrong Tops</v>
      </c>
      <c r="M1379" s="3">
        <v>670322</v>
      </c>
      <c r="N1379" s="3">
        <v>1862</v>
      </c>
      <c r="O1379" s="6">
        <f>SupplierQuality[[#This Row],[Total Downtime Minutes]]/60</f>
        <v>31.033333333333335</v>
      </c>
      <c r="P1379" s="4">
        <v>364</v>
      </c>
      <c r="Q1379" s="4">
        <f>SupplierQuality[[#This Row],[Total Defect Qty]]*SupplierQuality[[#This Row],[Unit Price]]</f>
        <v>243997208</v>
      </c>
    </row>
    <row r="1380" spans="1:17" x14ac:dyDescent="0.25">
      <c r="A1380" s="1">
        <v>43332</v>
      </c>
      <c r="B1380" s="5" t="str">
        <f>TEXT(SupplierQuality[[#This Row],[Date]],"mmm")</f>
        <v>Aug</v>
      </c>
      <c r="C1380" s="5" t="str">
        <f>TEXT(SupplierQuality[[#This Row],[Date]],"yyyy")</f>
        <v>2018</v>
      </c>
      <c r="D1380" s="2" t="s">
        <v>25</v>
      </c>
      <c r="E1380" s="2" t="s">
        <v>19</v>
      </c>
      <c r="F1380" s="2" t="s">
        <v>17</v>
      </c>
      <c r="G1380">
        <v>113</v>
      </c>
      <c r="H1380" s="2" t="str">
        <f>VLOOKUP(SupplierQuality[[#This Row],[MaterialID]],Table4[#All],2,0)</f>
        <v>Raw Materials</v>
      </c>
      <c r="I1380">
        <v>2</v>
      </c>
      <c r="J1380" s="2" t="str">
        <f>_xlfn.XLOOKUP(SupplierQuality[[#This Row],[Defect Type ID]],Table5[ID],Table5[Defect Type],"Not found",0)</f>
        <v>Rejected</v>
      </c>
      <c r="K1380">
        <v>78</v>
      </c>
      <c r="L1380" s="2" t="str">
        <f>_xlfn.XLOOKUP(SupplierQuality[[#This Row],[DefectID]],Table2[ID],Table2[Defect],"Not found",0)</f>
        <v>No Shipment Info</v>
      </c>
      <c r="M1380" s="3">
        <v>394589</v>
      </c>
      <c r="N1380" s="3">
        <v>736</v>
      </c>
      <c r="O1380" s="6">
        <f>SupplierQuality[[#This Row],[Total Downtime Minutes]]/60</f>
        <v>12.266666666666667</v>
      </c>
      <c r="P1380" s="4">
        <v>326</v>
      </c>
      <c r="Q1380" s="4">
        <f>SupplierQuality[[#This Row],[Total Defect Qty]]*SupplierQuality[[#This Row],[Unit Price]]</f>
        <v>128636014</v>
      </c>
    </row>
    <row r="1381" spans="1:17" x14ac:dyDescent="0.25">
      <c r="A1381" s="1">
        <v>43333</v>
      </c>
      <c r="B1381" s="5" t="str">
        <f>TEXT(SupplierQuality[[#This Row],[Date]],"mmm")</f>
        <v>Aug</v>
      </c>
      <c r="C1381" s="5" t="str">
        <f>TEXT(SupplierQuality[[#This Row],[Date]],"yyyy")</f>
        <v>2018</v>
      </c>
      <c r="D1381" s="2" t="s">
        <v>181</v>
      </c>
      <c r="E1381" s="2" t="s">
        <v>47</v>
      </c>
      <c r="F1381" s="2" t="s">
        <v>17</v>
      </c>
      <c r="G1381">
        <v>120</v>
      </c>
      <c r="H1381" s="2" t="str">
        <f>VLOOKUP(SupplierQuality[[#This Row],[MaterialID]],Table4[#All],2,0)</f>
        <v>Film</v>
      </c>
      <c r="I1381">
        <v>1</v>
      </c>
      <c r="J1381" s="2" t="str">
        <f>_xlfn.XLOOKUP(SupplierQuality[[#This Row],[Defect Type ID]],Table5[ID],Table5[Defect Type],"Not found",0)</f>
        <v>No Impact</v>
      </c>
      <c r="K1381">
        <v>163</v>
      </c>
      <c r="L1381" s="2" t="str">
        <f>_xlfn.XLOOKUP(SupplierQuality[[#This Row],[DefectID]],Table2[ID],Table2[Defect],"Not found",0)</f>
        <v>Bubbling</v>
      </c>
      <c r="M1381" s="3">
        <v>892883</v>
      </c>
      <c r="N1381" s="3">
        <v>848</v>
      </c>
      <c r="O1381" s="6">
        <f>SupplierQuality[[#This Row],[Total Downtime Minutes]]/60</f>
        <v>14.133333333333333</v>
      </c>
      <c r="P1381" s="4">
        <v>492</v>
      </c>
      <c r="Q1381" s="4">
        <f>SupplierQuality[[#This Row],[Total Defect Qty]]*SupplierQuality[[#This Row],[Unit Price]]</f>
        <v>439298436</v>
      </c>
    </row>
    <row r="1382" spans="1:17" x14ac:dyDescent="0.25">
      <c r="A1382" s="1">
        <v>43333</v>
      </c>
      <c r="B1382" s="5" t="str">
        <f>TEXT(SupplierQuality[[#This Row],[Date]],"mmm")</f>
        <v>Aug</v>
      </c>
      <c r="C1382" s="5" t="str">
        <f>TEXT(SupplierQuality[[#This Row],[Date]],"yyyy")</f>
        <v>2018</v>
      </c>
      <c r="D1382" s="2" t="s">
        <v>145</v>
      </c>
      <c r="E1382" s="2" t="s">
        <v>71</v>
      </c>
      <c r="F1382" s="2" t="s">
        <v>17</v>
      </c>
      <c r="G1382">
        <v>122</v>
      </c>
      <c r="H1382" s="2" t="str">
        <f>VLOOKUP(SupplierQuality[[#This Row],[MaterialID]],Table4[#All],2,0)</f>
        <v>Electrolytes</v>
      </c>
      <c r="I1382">
        <v>3</v>
      </c>
      <c r="J1382" s="2" t="str">
        <f>_xlfn.XLOOKUP(SupplierQuality[[#This Row],[Defect Type ID]],Table5[ID],Table5[Defect Type],"Not found",0)</f>
        <v>Impact</v>
      </c>
      <c r="K1382">
        <v>265</v>
      </c>
      <c r="L1382" s="2" t="str">
        <f>_xlfn.XLOOKUP(SupplierQuality[[#This Row],[DefectID]],Table2[ID],Table2[Defect],"Not found",0)</f>
        <v>Wrong Tops</v>
      </c>
      <c r="M1382" s="3">
        <v>826834</v>
      </c>
      <c r="N1382" s="3">
        <v>4097</v>
      </c>
      <c r="O1382" s="6">
        <f>SupplierQuality[[#This Row],[Total Downtime Minutes]]/60</f>
        <v>68.283333333333331</v>
      </c>
      <c r="P1382" s="4">
        <v>314</v>
      </c>
      <c r="Q1382" s="4">
        <f>SupplierQuality[[#This Row],[Total Defect Qty]]*SupplierQuality[[#This Row],[Unit Price]]</f>
        <v>259625876</v>
      </c>
    </row>
    <row r="1383" spans="1:17" x14ac:dyDescent="0.25">
      <c r="A1383" s="1">
        <v>43333</v>
      </c>
      <c r="B1383" s="5" t="str">
        <f>TEXT(SupplierQuality[[#This Row],[Date]],"mmm")</f>
        <v>Aug</v>
      </c>
      <c r="C1383" s="5" t="str">
        <f>TEXT(SupplierQuality[[#This Row],[Date]],"yyyy")</f>
        <v>2018</v>
      </c>
      <c r="D1383" s="2" t="s">
        <v>308</v>
      </c>
      <c r="E1383" s="2" t="s">
        <v>27</v>
      </c>
      <c r="F1383" s="2" t="s">
        <v>691</v>
      </c>
      <c r="G1383">
        <v>132</v>
      </c>
      <c r="H1383" s="2" t="str">
        <f>VLOOKUP(SupplierQuality[[#This Row],[MaterialID]],Table4[#All],2,0)</f>
        <v>Printed Materials</v>
      </c>
      <c r="I1383">
        <v>1</v>
      </c>
      <c r="J1383" s="2" t="str">
        <f>_xlfn.XLOOKUP(SupplierQuality[[#This Row],[Defect Type ID]],Table5[ID],Table5[Defect Type],"Not found",0)</f>
        <v>No Impact</v>
      </c>
      <c r="K1383">
        <v>35</v>
      </c>
      <c r="L1383" s="2" t="str">
        <f>_xlfn.XLOOKUP(SupplierQuality[[#This Row],[DefectID]],Table2[ID],Table2[Defect],"Not found",0)</f>
        <v>Bad Fill</v>
      </c>
      <c r="M1383" s="3">
        <v>806848</v>
      </c>
      <c r="N1383" s="3">
        <v>4407</v>
      </c>
      <c r="O1383" s="6">
        <f>SupplierQuality[[#This Row],[Total Downtime Minutes]]/60</f>
        <v>73.45</v>
      </c>
      <c r="P1383" s="4">
        <v>333</v>
      </c>
      <c r="Q1383" s="4">
        <f>SupplierQuality[[#This Row],[Total Defect Qty]]*SupplierQuality[[#This Row],[Unit Price]]</f>
        <v>268680384</v>
      </c>
    </row>
    <row r="1384" spans="1:17" x14ac:dyDescent="0.25">
      <c r="A1384" s="1">
        <v>43333</v>
      </c>
      <c r="B1384" s="5" t="str">
        <f>TEXT(SupplierQuality[[#This Row],[Date]],"mmm")</f>
        <v>Aug</v>
      </c>
      <c r="C1384" s="5" t="str">
        <f>TEXT(SupplierQuality[[#This Row],[Date]],"yyyy")</f>
        <v>2018</v>
      </c>
      <c r="D1384" s="2" t="s">
        <v>231</v>
      </c>
      <c r="E1384" s="2" t="s">
        <v>38</v>
      </c>
      <c r="F1384" s="2" t="s">
        <v>17</v>
      </c>
      <c r="G1384">
        <v>126</v>
      </c>
      <c r="H1384" s="2" t="str">
        <f>VLOOKUP(SupplierQuality[[#This Row],[MaterialID]],Table4[#All],2,0)</f>
        <v>Motors</v>
      </c>
      <c r="I1384">
        <v>2</v>
      </c>
      <c r="J1384" s="2" t="str">
        <f>_xlfn.XLOOKUP(SupplierQuality[[#This Row],[Defect Type ID]],Table5[ID],Table5[Defect Type],"Not found",0)</f>
        <v>Rejected</v>
      </c>
      <c r="K1384">
        <v>257</v>
      </c>
      <c r="L1384" s="2" t="str">
        <f>_xlfn.XLOOKUP(SupplierQuality[[#This Row],[DefectID]],Table2[ID],Table2[Defect],"Not found",0)</f>
        <v>Bad Seal</v>
      </c>
      <c r="M1384" s="3">
        <v>736225</v>
      </c>
      <c r="N1384" s="3">
        <v>2634</v>
      </c>
      <c r="O1384" s="6">
        <f>SupplierQuality[[#This Row],[Total Downtime Minutes]]/60</f>
        <v>43.9</v>
      </c>
      <c r="P1384" s="4">
        <v>531</v>
      </c>
      <c r="Q1384" s="4">
        <f>SupplierQuality[[#This Row],[Total Defect Qty]]*SupplierQuality[[#This Row],[Unit Price]]</f>
        <v>390935475</v>
      </c>
    </row>
    <row r="1385" spans="1:17" x14ac:dyDescent="0.25">
      <c r="A1385" s="1">
        <v>43333</v>
      </c>
      <c r="B1385" s="5" t="str">
        <f>TEXT(SupplierQuality[[#This Row],[Date]],"mmm")</f>
        <v>Aug</v>
      </c>
      <c r="C1385" s="5" t="str">
        <f>TEXT(SupplierQuality[[#This Row],[Date]],"yyyy")</f>
        <v>2018</v>
      </c>
      <c r="D1385" s="2" t="s">
        <v>352</v>
      </c>
      <c r="E1385" s="2" t="s">
        <v>36</v>
      </c>
      <c r="F1385" s="2" t="s">
        <v>17</v>
      </c>
      <c r="G1385">
        <v>122</v>
      </c>
      <c r="H1385" s="2" t="str">
        <f>VLOOKUP(SupplierQuality[[#This Row],[MaterialID]],Table4[#All],2,0)</f>
        <v>Electrolytes</v>
      </c>
      <c r="I1385">
        <v>2</v>
      </c>
      <c r="J1385" s="2" t="str">
        <f>_xlfn.XLOOKUP(SupplierQuality[[#This Row],[Defect Type ID]],Table5[ID],Table5[Defect Type],"Not found",0)</f>
        <v>Rejected</v>
      </c>
      <c r="K1385">
        <v>263</v>
      </c>
      <c r="L1385" s="2" t="str">
        <f>_xlfn.XLOOKUP(SupplierQuality[[#This Row],[DefectID]],Table2[ID],Table2[Defect],"Not found",0)</f>
        <v>Packaging Wrong</v>
      </c>
      <c r="M1385" s="3">
        <v>714506</v>
      </c>
      <c r="N1385" s="3">
        <v>1905</v>
      </c>
      <c r="O1385" s="6">
        <f>SupplierQuality[[#This Row],[Total Downtime Minutes]]/60</f>
        <v>31.75</v>
      </c>
      <c r="P1385" s="4">
        <v>361</v>
      </c>
      <c r="Q1385" s="4">
        <f>SupplierQuality[[#This Row],[Total Defect Qty]]*SupplierQuality[[#This Row],[Unit Price]]</f>
        <v>257936666</v>
      </c>
    </row>
    <row r="1386" spans="1:17" x14ac:dyDescent="0.25">
      <c r="A1386" s="1">
        <v>43333</v>
      </c>
      <c r="B1386" s="5" t="str">
        <f>TEXT(SupplierQuality[[#This Row],[Date]],"mmm")</f>
        <v>Aug</v>
      </c>
      <c r="C1386" s="5" t="str">
        <f>TEXT(SupplierQuality[[#This Row],[Date]],"yyyy")</f>
        <v>2018</v>
      </c>
      <c r="D1386" s="2" t="s">
        <v>282</v>
      </c>
      <c r="E1386" s="2" t="s">
        <v>84</v>
      </c>
      <c r="F1386" s="2" t="s">
        <v>17</v>
      </c>
      <c r="G1386">
        <v>127</v>
      </c>
      <c r="H1386" s="2" t="str">
        <f>VLOOKUP(SupplierQuality[[#This Row],[MaterialID]],Table4[#All],2,0)</f>
        <v>Crates</v>
      </c>
      <c r="I1386">
        <v>3</v>
      </c>
      <c r="J1386" s="2" t="str">
        <f>_xlfn.XLOOKUP(SupplierQuality[[#This Row],[Defect Type ID]],Table5[ID],Table5[Defect Type],"Not found",0)</f>
        <v>Impact</v>
      </c>
      <c r="K1386">
        <v>254</v>
      </c>
      <c r="L1386" s="2" t="str">
        <f>_xlfn.XLOOKUP(SupplierQuality[[#This Row],[DefectID]],Table2[ID],Table2[Defect],"Not found",0)</f>
        <v>Wrong Bond</v>
      </c>
      <c r="M1386" s="3">
        <v>696574</v>
      </c>
      <c r="N1386" s="3">
        <v>856</v>
      </c>
      <c r="O1386" s="6">
        <f>SupplierQuality[[#This Row],[Total Downtime Minutes]]/60</f>
        <v>14.266666666666667</v>
      </c>
      <c r="P1386" s="4">
        <v>614</v>
      </c>
      <c r="Q1386" s="4">
        <f>SupplierQuality[[#This Row],[Total Defect Qty]]*SupplierQuality[[#This Row],[Unit Price]]</f>
        <v>427696436</v>
      </c>
    </row>
    <row r="1387" spans="1:17" x14ac:dyDescent="0.25">
      <c r="A1387" s="1">
        <v>43333</v>
      </c>
      <c r="B1387" s="5" t="str">
        <f>TEXT(SupplierQuality[[#This Row],[Date]],"mmm")</f>
        <v>Aug</v>
      </c>
      <c r="C1387" s="5" t="str">
        <f>TEXT(SupplierQuality[[#This Row],[Date]],"yyyy")</f>
        <v>2018</v>
      </c>
      <c r="D1387" s="2" t="s">
        <v>122</v>
      </c>
      <c r="E1387" s="2" t="s">
        <v>19</v>
      </c>
      <c r="F1387" s="2" t="s">
        <v>691</v>
      </c>
      <c r="G1387">
        <v>122</v>
      </c>
      <c r="H1387" s="2" t="str">
        <f>VLOOKUP(SupplierQuality[[#This Row],[MaterialID]],Table4[#All],2,0)</f>
        <v>Electrolytes</v>
      </c>
      <c r="I1387">
        <v>1</v>
      </c>
      <c r="J1387" s="2" t="str">
        <f>_xlfn.XLOOKUP(SupplierQuality[[#This Row],[Defect Type ID]],Table5[ID],Table5[Defect Type],"Not found",0)</f>
        <v>No Impact</v>
      </c>
      <c r="K1387">
        <v>19</v>
      </c>
      <c r="L1387" s="2" t="str">
        <f>_xlfn.XLOOKUP(SupplierQuality[[#This Row],[DefectID]],Table2[ID],Table2[Defect],"Not found",0)</f>
        <v>Dirty Containers</v>
      </c>
      <c r="M1387" s="3">
        <v>672342</v>
      </c>
      <c r="N1387" s="3">
        <v>3929</v>
      </c>
      <c r="O1387" s="6">
        <f>SupplierQuality[[#This Row],[Total Downtime Minutes]]/60</f>
        <v>65.483333333333334</v>
      </c>
      <c r="P1387" s="4">
        <v>680</v>
      </c>
      <c r="Q1387" s="4">
        <f>SupplierQuality[[#This Row],[Total Defect Qty]]*SupplierQuality[[#This Row],[Unit Price]]</f>
        <v>457192560</v>
      </c>
    </row>
    <row r="1388" spans="1:17" x14ac:dyDescent="0.25">
      <c r="A1388" s="1">
        <v>43333</v>
      </c>
      <c r="B1388" s="5" t="str">
        <f>TEXT(SupplierQuality[[#This Row],[Date]],"mmm")</f>
        <v>Aug</v>
      </c>
      <c r="C1388" s="5" t="str">
        <f>TEXT(SupplierQuality[[#This Row],[Date]],"yyyy")</f>
        <v>2018</v>
      </c>
      <c r="D1388" s="2" t="s">
        <v>167</v>
      </c>
      <c r="E1388" s="2" t="s">
        <v>104</v>
      </c>
      <c r="F1388" s="2" t="s">
        <v>14</v>
      </c>
      <c r="G1388">
        <v>124</v>
      </c>
      <c r="H1388" s="2" t="str">
        <f>VLOOKUP(SupplierQuality[[#This Row],[MaterialID]],Table4[#All],2,0)</f>
        <v>Drives</v>
      </c>
      <c r="I1388">
        <v>1</v>
      </c>
      <c r="J1388" s="2" t="str">
        <f>_xlfn.XLOOKUP(SupplierQuality[[#This Row],[Defect Type ID]],Table5[ID],Table5[Defect Type],"Not found",0)</f>
        <v>No Impact</v>
      </c>
      <c r="K1388">
        <v>183</v>
      </c>
      <c r="L1388" s="2" t="str">
        <f>_xlfn.XLOOKUP(SupplierQuality[[#This Row],[DefectID]],Table2[ID],Table2[Defect],"Not found",0)</f>
        <v>No Crank</v>
      </c>
      <c r="M1388" s="3">
        <v>662834</v>
      </c>
      <c r="N1388" s="3">
        <v>3064</v>
      </c>
      <c r="O1388" s="6">
        <f>SupplierQuality[[#This Row],[Total Downtime Minutes]]/60</f>
        <v>51.06666666666667</v>
      </c>
      <c r="P1388" s="4">
        <v>406</v>
      </c>
      <c r="Q1388" s="4">
        <f>SupplierQuality[[#This Row],[Total Defect Qty]]*SupplierQuality[[#This Row],[Unit Price]]</f>
        <v>269110604</v>
      </c>
    </row>
    <row r="1389" spans="1:17" x14ac:dyDescent="0.25">
      <c r="A1389" s="1">
        <v>43333</v>
      </c>
      <c r="B1389" s="5" t="str">
        <f>TEXT(SupplierQuality[[#This Row],[Date]],"mmm")</f>
        <v>Aug</v>
      </c>
      <c r="C1389" s="5" t="str">
        <f>TEXT(SupplierQuality[[#This Row],[Date]],"yyyy")</f>
        <v>2018</v>
      </c>
      <c r="D1389" s="2" t="s">
        <v>297</v>
      </c>
      <c r="E1389" s="2" t="s">
        <v>19</v>
      </c>
      <c r="F1389" s="2" t="s">
        <v>75</v>
      </c>
      <c r="G1389">
        <v>114</v>
      </c>
      <c r="H1389" s="2" t="str">
        <f>VLOOKUP(SupplierQuality[[#This Row],[MaterialID]],Table4[#All],2,0)</f>
        <v>Carton</v>
      </c>
      <c r="I1389">
        <v>3</v>
      </c>
      <c r="J1389" s="2" t="str">
        <f>_xlfn.XLOOKUP(SupplierQuality[[#This Row],[Defect Type ID]],Table5[ID],Table5[Defect Type],"Not found",0)</f>
        <v>Impact</v>
      </c>
      <c r="K1389">
        <v>79</v>
      </c>
      <c r="L1389" s="2" t="str">
        <f>_xlfn.XLOOKUP(SupplierQuality[[#This Row],[DefectID]],Table2[ID],Table2[Defect],"Not found",0)</f>
        <v>Scratched Glass</v>
      </c>
      <c r="M1389" s="3">
        <v>658270</v>
      </c>
      <c r="N1389" s="3">
        <v>2636</v>
      </c>
      <c r="O1389" s="6">
        <f>SupplierQuality[[#This Row],[Total Downtime Minutes]]/60</f>
        <v>43.93333333333333</v>
      </c>
      <c r="P1389" s="4">
        <v>484</v>
      </c>
      <c r="Q1389" s="4">
        <f>SupplierQuality[[#This Row],[Total Defect Qty]]*SupplierQuality[[#This Row],[Unit Price]]</f>
        <v>318602680</v>
      </c>
    </row>
    <row r="1390" spans="1:17" x14ac:dyDescent="0.25">
      <c r="A1390" s="1">
        <v>43333</v>
      </c>
      <c r="B1390" s="5" t="str">
        <f>TEXT(SupplierQuality[[#This Row],[Date]],"mmm")</f>
        <v>Aug</v>
      </c>
      <c r="C1390" s="5" t="str">
        <f>TEXT(SupplierQuality[[#This Row],[Date]],"yyyy")</f>
        <v>2018</v>
      </c>
      <c r="D1390" s="2" t="s">
        <v>176</v>
      </c>
      <c r="E1390" s="2" t="s">
        <v>107</v>
      </c>
      <c r="F1390" s="2" t="s">
        <v>17</v>
      </c>
      <c r="G1390">
        <v>112</v>
      </c>
      <c r="H1390" s="2" t="str">
        <f>VLOOKUP(SupplierQuality[[#This Row],[MaterialID]],Table4[#All],2,0)</f>
        <v>Glass</v>
      </c>
      <c r="I1390">
        <v>2</v>
      </c>
      <c r="J1390" s="2" t="str">
        <f>_xlfn.XLOOKUP(SupplierQuality[[#This Row],[Defect Type ID]],Table5[ID],Table5[Defect Type],"Not found",0)</f>
        <v>Rejected</v>
      </c>
      <c r="K1390">
        <v>155</v>
      </c>
      <c r="L1390" s="2" t="str">
        <f>_xlfn.XLOOKUP(SupplierQuality[[#This Row],[DefectID]],Table2[ID],Table2[Defect],"Not found",0)</f>
        <v>Wrong Specification</v>
      </c>
      <c r="M1390" s="3">
        <v>647467</v>
      </c>
      <c r="N1390" s="3">
        <v>49</v>
      </c>
      <c r="O1390" s="6">
        <f>SupplierQuality[[#This Row],[Total Downtime Minutes]]/60</f>
        <v>0.81666666666666665</v>
      </c>
      <c r="P1390" s="4">
        <v>628</v>
      </c>
      <c r="Q1390" s="4">
        <f>SupplierQuality[[#This Row],[Total Defect Qty]]*SupplierQuality[[#This Row],[Unit Price]]</f>
        <v>406609276</v>
      </c>
    </row>
    <row r="1391" spans="1:17" x14ac:dyDescent="0.25">
      <c r="A1391" s="1">
        <v>43333</v>
      </c>
      <c r="B1391" s="5" t="str">
        <f>TEXT(SupplierQuality[[#This Row],[Date]],"mmm")</f>
        <v>Aug</v>
      </c>
      <c r="C1391" s="5" t="str">
        <f>TEXT(SupplierQuality[[#This Row],[Date]],"yyyy")</f>
        <v>2018</v>
      </c>
      <c r="D1391" s="2" t="s">
        <v>356</v>
      </c>
      <c r="E1391" s="2" t="s">
        <v>104</v>
      </c>
      <c r="F1391" s="2" t="s">
        <v>14</v>
      </c>
      <c r="G1391">
        <v>131</v>
      </c>
      <c r="H1391" s="2" t="str">
        <f>VLOOKUP(SupplierQuality[[#This Row],[MaterialID]],Table4[#All],2,0)</f>
        <v>Valves</v>
      </c>
      <c r="I1391">
        <v>2</v>
      </c>
      <c r="J1391" s="2" t="str">
        <f>_xlfn.XLOOKUP(SupplierQuality[[#This Row],[Defect Type ID]],Table5[ID],Table5[Defect Type],"Not found",0)</f>
        <v>Rejected</v>
      </c>
      <c r="K1391">
        <v>132</v>
      </c>
      <c r="L1391" s="2" t="str">
        <f>_xlfn.XLOOKUP(SupplierQuality[[#This Row],[DefectID]],Table2[ID],Table2[Defect],"Not found",0)</f>
        <v>Wrong Labeling</v>
      </c>
      <c r="M1391" s="3">
        <v>595731</v>
      </c>
      <c r="N1391" s="3">
        <v>2636</v>
      </c>
      <c r="O1391" s="6">
        <f>SupplierQuality[[#This Row],[Total Downtime Minutes]]/60</f>
        <v>43.93333333333333</v>
      </c>
      <c r="P1391" s="4">
        <v>612</v>
      </c>
      <c r="Q1391" s="4">
        <f>SupplierQuality[[#This Row],[Total Defect Qty]]*SupplierQuality[[#This Row],[Unit Price]]</f>
        <v>364587372</v>
      </c>
    </row>
    <row r="1392" spans="1:17" x14ac:dyDescent="0.25">
      <c r="A1392" s="1">
        <v>43333</v>
      </c>
      <c r="B1392" s="5" t="str">
        <f>TEXT(SupplierQuality[[#This Row],[Date]],"mmm")</f>
        <v>Aug</v>
      </c>
      <c r="C1392" s="5" t="str">
        <f>TEXT(SupplierQuality[[#This Row],[Date]],"yyyy")</f>
        <v>2018</v>
      </c>
      <c r="D1392" s="2" t="s">
        <v>235</v>
      </c>
      <c r="E1392" s="2" t="s">
        <v>34</v>
      </c>
      <c r="F1392" s="2" t="s">
        <v>14</v>
      </c>
      <c r="G1392">
        <v>113</v>
      </c>
      <c r="H1392" s="2" t="str">
        <f>VLOOKUP(SupplierQuality[[#This Row],[MaterialID]],Table4[#All],2,0)</f>
        <v>Raw Materials</v>
      </c>
      <c r="I1392">
        <v>3</v>
      </c>
      <c r="J1392" s="2" t="str">
        <f>_xlfn.XLOOKUP(SupplierQuality[[#This Row],[Defect Type ID]],Table5[ID],Table5[Defect Type],"Not found",0)</f>
        <v>Impact</v>
      </c>
      <c r="K1392">
        <v>252</v>
      </c>
      <c r="L1392" s="2" t="str">
        <f>_xlfn.XLOOKUP(SupplierQuality[[#This Row],[DefectID]],Table2[ID],Table2[Defect],"Not found",0)</f>
        <v>Raw Material</v>
      </c>
      <c r="M1392" s="3">
        <v>532993</v>
      </c>
      <c r="N1392" s="3">
        <v>1786</v>
      </c>
      <c r="O1392" s="6">
        <f>SupplierQuality[[#This Row],[Total Downtime Minutes]]/60</f>
        <v>29.766666666666666</v>
      </c>
      <c r="P1392" s="4">
        <v>628</v>
      </c>
      <c r="Q1392" s="4">
        <f>SupplierQuality[[#This Row],[Total Defect Qty]]*SupplierQuality[[#This Row],[Unit Price]]</f>
        <v>334719604</v>
      </c>
    </row>
    <row r="1393" spans="1:17" x14ac:dyDescent="0.25">
      <c r="A1393" s="1">
        <v>43333</v>
      </c>
      <c r="B1393" s="5" t="str">
        <f>TEXT(SupplierQuality[[#This Row],[Date]],"mmm")</f>
        <v>Aug</v>
      </c>
      <c r="C1393" s="5" t="str">
        <f>TEXT(SupplierQuality[[#This Row],[Date]],"yyyy")</f>
        <v>2018</v>
      </c>
      <c r="D1393" s="2" t="s">
        <v>194</v>
      </c>
      <c r="E1393" s="2" t="s">
        <v>32</v>
      </c>
      <c r="F1393" s="2" t="s">
        <v>691</v>
      </c>
      <c r="G1393">
        <v>121</v>
      </c>
      <c r="H1393" s="2" t="str">
        <f>VLOOKUP(SupplierQuality[[#This Row],[MaterialID]],Table4[#All],2,0)</f>
        <v>Composites</v>
      </c>
      <c r="I1393">
        <v>3</v>
      </c>
      <c r="J1393" s="2" t="str">
        <f>_xlfn.XLOOKUP(SupplierQuality[[#This Row],[Defect Type ID]],Table5[ID],Table5[Defect Type],"Not found",0)</f>
        <v>Impact</v>
      </c>
      <c r="K1393">
        <v>186</v>
      </c>
      <c r="L1393" s="2" t="str">
        <f>_xlfn.XLOOKUP(SupplierQuality[[#This Row],[DefectID]],Table2[ID],Table2[Defect],"Not found",0)</f>
        <v>Torn Packaging</v>
      </c>
      <c r="M1393" s="3">
        <v>524443</v>
      </c>
      <c r="N1393" s="3">
        <v>2239</v>
      </c>
      <c r="O1393" s="6">
        <f>SupplierQuality[[#This Row],[Total Downtime Minutes]]/60</f>
        <v>37.31666666666667</v>
      </c>
      <c r="P1393" s="4">
        <v>357</v>
      </c>
      <c r="Q1393" s="4">
        <f>SupplierQuality[[#This Row],[Total Defect Qty]]*SupplierQuality[[#This Row],[Unit Price]]</f>
        <v>187226151</v>
      </c>
    </row>
    <row r="1394" spans="1:17" x14ac:dyDescent="0.25">
      <c r="A1394" s="1">
        <v>43333</v>
      </c>
      <c r="B1394" s="5" t="str">
        <f>TEXT(SupplierQuality[[#This Row],[Date]],"mmm")</f>
        <v>Aug</v>
      </c>
      <c r="C1394" s="5" t="str">
        <f>TEXT(SupplierQuality[[#This Row],[Date]],"yyyy")</f>
        <v>2018</v>
      </c>
      <c r="D1394" s="2" t="s">
        <v>235</v>
      </c>
      <c r="E1394" s="2" t="s">
        <v>104</v>
      </c>
      <c r="F1394" s="2" t="s">
        <v>691</v>
      </c>
      <c r="G1394">
        <v>128</v>
      </c>
      <c r="H1394" s="2" t="str">
        <f>VLOOKUP(SupplierQuality[[#This Row],[MaterialID]],Table4[#All],2,0)</f>
        <v>Tape</v>
      </c>
      <c r="I1394">
        <v>2</v>
      </c>
      <c r="J1394" s="2" t="str">
        <f>_xlfn.XLOOKUP(SupplierQuality[[#This Row],[Defect Type ID]],Table5[ID],Table5[Defect Type],"Not found",0)</f>
        <v>Rejected</v>
      </c>
      <c r="K1394">
        <v>67</v>
      </c>
      <c r="L1394" s="2" t="str">
        <f>_xlfn.XLOOKUP(SupplierQuality[[#This Row],[DefectID]],Table2[ID],Table2[Defect],"Not found",0)</f>
        <v>Bad Film</v>
      </c>
      <c r="M1394" s="3">
        <v>489423</v>
      </c>
      <c r="N1394" s="3">
        <v>1766</v>
      </c>
      <c r="O1394" s="6">
        <f>SupplierQuality[[#This Row],[Total Downtime Minutes]]/60</f>
        <v>29.433333333333334</v>
      </c>
      <c r="P1394" s="4">
        <v>465</v>
      </c>
      <c r="Q1394" s="4">
        <f>SupplierQuality[[#This Row],[Total Defect Qty]]*SupplierQuality[[#This Row],[Unit Price]]</f>
        <v>227581695</v>
      </c>
    </row>
    <row r="1395" spans="1:17" x14ac:dyDescent="0.25">
      <c r="A1395" s="1">
        <v>43333</v>
      </c>
      <c r="B1395" s="5" t="str">
        <f>TEXT(SupplierQuality[[#This Row],[Date]],"mmm")</f>
        <v>Aug</v>
      </c>
      <c r="C1395" s="5" t="str">
        <f>TEXT(SupplierQuality[[#This Row],[Date]],"yyyy")</f>
        <v>2018</v>
      </c>
      <c r="D1395" s="2" t="s">
        <v>278</v>
      </c>
      <c r="E1395" s="2" t="s">
        <v>36</v>
      </c>
      <c r="F1395" s="2" t="s">
        <v>14</v>
      </c>
      <c r="G1395">
        <v>117</v>
      </c>
      <c r="H1395" s="2" t="str">
        <f>VLOOKUP(SupplierQuality[[#This Row],[MaterialID]],Table4[#All],2,0)</f>
        <v>Labels</v>
      </c>
      <c r="I1395">
        <v>3</v>
      </c>
      <c r="J1395" s="2" t="str">
        <f>_xlfn.XLOOKUP(SupplierQuality[[#This Row],[Defect Type ID]],Table5[ID],Table5[Defect Type],"Not found",0)</f>
        <v>Impact</v>
      </c>
      <c r="K1395">
        <v>200</v>
      </c>
      <c r="L1395" s="2" t="str">
        <f>_xlfn.XLOOKUP(SupplierQuality[[#This Row],[DefectID]],Table2[ID],Table2[Defect],"Not found",0)</f>
        <v>Split hinges</v>
      </c>
      <c r="M1395" s="3">
        <v>426359</v>
      </c>
      <c r="N1395" s="3">
        <v>3917</v>
      </c>
      <c r="O1395" s="6">
        <f>SupplierQuality[[#This Row],[Total Downtime Minutes]]/60</f>
        <v>65.283333333333331</v>
      </c>
      <c r="P1395" s="4">
        <v>665</v>
      </c>
      <c r="Q1395" s="4">
        <f>SupplierQuality[[#This Row],[Total Defect Qty]]*SupplierQuality[[#This Row],[Unit Price]]</f>
        <v>283528735</v>
      </c>
    </row>
    <row r="1396" spans="1:17" x14ac:dyDescent="0.25">
      <c r="A1396" s="1">
        <v>43333</v>
      </c>
      <c r="B1396" s="5" t="str">
        <f>TEXT(SupplierQuality[[#This Row],[Date]],"mmm")</f>
        <v>Aug</v>
      </c>
      <c r="C1396" s="5" t="str">
        <f>TEXT(SupplierQuality[[#This Row],[Date]],"yyyy")</f>
        <v>2018</v>
      </c>
      <c r="D1396" s="2" t="s">
        <v>275</v>
      </c>
      <c r="E1396" s="2" t="s">
        <v>71</v>
      </c>
      <c r="F1396" s="2" t="s">
        <v>75</v>
      </c>
      <c r="G1396">
        <v>121</v>
      </c>
      <c r="H1396" s="2" t="str">
        <f>VLOOKUP(SupplierQuality[[#This Row],[MaterialID]],Table4[#All],2,0)</f>
        <v>Composites</v>
      </c>
      <c r="I1396">
        <v>2</v>
      </c>
      <c r="J1396" s="2" t="str">
        <f>_xlfn.XLOOKUP(SupplierQuality[[#This Row],[Defect Type ID]],Table5[ID],Table5[Defect Type],"Not found",0)</f>
        <v>Rejected</v>
      </c>
      <c r="K1396">
        <v>148</v>
      </c>
      <c r="L1396" s="2" t="str">
        <f>_xlfn.XLOOKUP(SupplierQuality[[#This Row],[DefectID]],Table2[ID],Table2[Defect],"Not found",0)</f>
        <v>Dents</v>
      </c>
      <c r="M1396" s="3">
        <v>373828</v>
      </c>
      <c r="N1396" s="3">
        <v>4547</v>
      </c>
      <c r="O1396" s="6">
        <f>SupplierQuality[[#This Row],[Total Downtime Minutes]]/60</f>
        <v>75.783333333333331</v>
      </c>
      <c r="P1396" s="4">
        <v>557</v>
      </c>
      <c r="Q1396" s="4">
        <f>SupplierQuality[[#This Row],[Total Defect Qty]]*SupplierQuality[[#This Row],[Unit Price]]</f>
        <v>208222196</v>
      </c>
    </row>
    <row r="1397" spans="1:17" x14ac:dyDescent="0.25">
      <c r="A1397" s="1">
        <v>43333</v>
      </c>
      <c r="B1397" s="5" t="str">
        <f>TEXT(SupplierQuality[[#This Row],[Date]],"mmm")</f>
        <v>Aug</v>
      </c>
      <c r="C1397" s="5" t="str">
        <f>TEXT(SupplierQuality[[#This Row],[Date]],"yyyy")</f>
        <v>2018</v>
      </c>
      <c r="D1397" s="2" t="s">
        <v>22</v>
      </c>
      <c r="E1397" s="2" t="s">
        <v>11</v>
      </c>
      <c r="F1397" s="2" t="s">
        <v>42</v>
      </c>
      <c r="G1397">
        <v>131</v>
      </c>
      <c r="H1397" s="2" t="str">
        <f>VLOOKUP(SupplierQuality[[#This Row],[MaterialID]],Table4[#All],2,0)</f>
        <v>Valves</v>
      </c>
      <c r="I1397">
        <v>3</v>
      </c>
      <c r="J1397" s="2" t="str">
        <f>_xlfn.XLOOKUP(SupplierQuality[[#This Row],[Defect Type ID]],Table5[ID],Table5[Defect Type],"Not found",0)</f>
        <v>Impact</v>
      </c>
      <c r="K1397">
        <v>266</v>
      </c>
      <c r="L1397" s="2" t="str">
        <f>_xlfn.XLOOKUP(SupplierQuality[[#This Row],[DefectID]],Table2[ID],Table2[Defect],"Not found",0)</f>
        <v>Liner Issues</v>
      </c>
      <c r="M1397" s="3">
        <v>302985</v>
      </c>
      <c r="N1397" s="3">
        <v>4973</v>
      </c>
      <c r="O1397" s="6">
        <f>SupplierQuality[[#This Row],[Total Downtime Minutes]]/60</f>
        <v>82.88333333333334</v>
      </c>
      <c r="P1397" s="4">
        <v>379</v>
      </c>
      <c r="Q1397" s="4">
        <f>SupplierQuality[[#This Row],[Total Defect Qty]]*SupplierQuality[[#This Row],[Unit Price]]</f>
        <v>114831315</v>
      </c>
    </row>
    <row r="1398" spans="1:17" x14ac:dyDescent="0.25">
      <c r="A1398" s="1">
        <v>43333</v>
      </c>
      <c r="B1398" s="5" t="str">
        <f>TEXT(SupplierQuality[[#This Row],[Date]],"mmm")</f>
        <v>Aug</v>
      </c>
      <c r="C1398" s="5" t="str">
        <f>TEXT(SupplierQuality[[#This Row],[Date]],"yyyy")</f>
        <v>2018</v>
      </c>
      <c r="D1398" s="2" t="s">
        <v>37</v>
      </c>
      <c r="E1398" s="2" t="s">
        <v>19</v>
      </c>
      <c r="F1398" s="2" t="s">
        <v>691</v>
      </c>
      <c r="G1398">
        <v>118</v>
      </c>
      <c r="H1398" s="2" t="str">
        <f>VLOOKUP(SupplierQuality[[#This Row],[MaterialID]],Table4[#All],2,0)</f>
        <v>Corrugate</v>
      </c>
      <c r="I1398">
        <v>2</v>
      </c>
      <c r="J1398" s="2" t="str">
        <f>_xlfn.XLOOKUP(SupplierQuality[[#This Row],[Defect Type ID]],Table5[ID],Table5[Defect Type],"Not found",0)</f>
        <v>Rejected</v>
      </c>
      <c r="K1398">
        <v>35</v>
      </c>
      <c r="L1398" s="2" t="str">
        <f>_xlfn.XLOOKUP(SupplierQuality[[#This Row],[DefectID]],Table2[ID],Table2[Defect],"Not found",0)</f>
        <v>Bad Fill</v>
      </c>
      <c r="M1398" s="3">
        <v>184620</v>
      </c>
      <c r="N1398" s="3">
        <v>2386</v>
      </c>
      <c r="O1398" s="6">
        <f>SupplierQuality[[#This Row],[Total Downtime Minutes]]/60</f>
        <v>39.766666666666666</v>
      </c>
      <c r="P1398" s="4">
        <v>678</v>
      </c>
      <c r="Q1398" s="4">
        <f>SupplierQuality[[#This Row],[Total Defect Qty]]*SupplierQuality[[#This Row],[Unit Price]]</f>
        <v>125172360</v>
      </c>
    </row>
    <row r="1399" spans="1:17" x14ac:dyDescent="0.25">
      <c r="A1399" s="1">
        <v>43333</v>
      </c>
      <c r="B1399" s="5" t="str">
        <f>TEXT(SupplierQuality[[#This Row],[Date]],"mmm")</f>
        <v>Aug</v>
      </c>
      <c r="C1399" s="5" t="str">
        <f>TEXT(SupplierQuality[[#This Row],[Date]],"yyyy")</f>
        <v>2018</v>
      </c>
      <c r="D1399" s="2" t="s">
        <v>202</v>
      </c>
      <c r="E1399" s="2" t="s">
        <v>71</v>
      </c>
      <c r="F1399" s="2" t="s">
        <v>17</v>
      </c>
      <c r="G1399">
        <v>127</v>
      </c>
      <c r="H1399" s="2" t="str">
        <f>VLOOKUP(SupplierQuality[[#This Row],[MaterialID]],Table4[#All],2,0)</f>
        <v>Crates</v>
      </c>
      <c r="I1399">
        <v>3</v>
      </c>
      <c r="J1399" s="2" t="str">
        <f>_xlfn.XLOOKUP(SupplierQuality[[#This Row],[Defect Type ID]],Table5[ID],Table5[Defect Type],"Not found",0)</f>
        <v>Impact</v>
      </c>
      <c r="K1399">
        <v>50</v>
      </c>
      <c r="L1399" s="2" t="str">
        <f>_xlfn.XLOOKUP(SupplierQuality[[#This Row],[DefectID]],Table2[ID],Table2[Defect],"Not found",0)</f>
        <v>Out of Support</v>
      </c>
      <c r="M1399" s="3">
        <v>157370</v>
      </c>
      <c r="N1399" s="3">
        <v>4293</v>
      </c>
      <c r="O1399" s="6">
        <f>SupplierQuality[[#This Row],[Total Downtime Minutes]]/60</f>
        <v>71.55</v>
      </c>
      <c r="P1399" s="4">
        <v>546</v>
      </c>
      <c r="Q1399" s="4">
        <f>SupplierQuality[[#This Row],[Total Defect Qty]]*SupplierQuality[[#This Row],[Unit Price]]</f>
        <v>85924020</v>
      </c>
    </row>
    <row r="1400" spans="1:17" x14ac:dyDescent="0.25">
      <c r="A1400" s="1">
        <v>43333</v>
      </c>
      <c r="B1400" s="5" t="str">
        <f>TEXT(SupplierQuality[[#This Row],[Date]],"mmm")</f>
        <v>Aug</v>
      </c>
      <c r="C1400" s="5" t="str">
        <f>TEXT(SupplierQuality[[#This Row],[Date]],"yyyy")</f>
        <v>2018</v>
      </c>
      <c r="D1400" s="2" t="s">
        <v>153</v>
      </c>
      <c r="E1400" s="2" t="s">
        <v>84</v>
      </c>
      <c r="F1400" s="2" t="s">
        <v>691</v>
      </c>
      <c r="G1400">
        <v>132</v>
      </c>
      <c r="H1400" s="2" t="str">
        <f>VLOOKUP(SupplierQuality[[#This Row],[MaterialID]],Table4[#All],2,0)</f>
        <v>Printed Materials</v>
      </c>
      <c r="I1400">
        <v>1</v>
      </c>
      <c r="J1400" s="2" t="str">
        <f>_xlfn.XLOOKUP(SupplierQuality[[#This Row],[Defect Type ID]],Table5[ID],Table5[Defect Type],"Not found",0)</f>
        <v>No Impact</v>
      </c>
      <c r="K1400">
        <v>107</v>
      </c>
      <c r="L1400" s="2" t="str">
        <f>_xlfn.XLOOKUP(SupplierQuality[[#This Row],[DefectID]],Table2[ID],Table2[Defect],"Not found",0)</f>
        <v>No Tight Seal</v>
      </c>
      <c r="M1400" s="3">
        <v>119207</v>
      </c>
      <c r="N1400" s="3">
        <v>358</v>
      </c>
      <c r="O1400" s="6">
        <f>SupplierQuality[[#This Row],[Total Downtime Minutes]]/60</f>
        <v>5.9666666666666668</v>
      </c>
      <c r="P1400" s="4">
        <v>670</v>
      </c>
      <c r="Q1400" s="4">
        <f>SupplierQuality[[#This Row],[Total Defect Qty]]*SupplierQuality[[#This Row],[Unit Price]]</f>
        <v>79868690</v>
      </c>
    </row>
    <row r="1401" spans="1:17" x14ac:dyDescent="0.25">
      <c r="A1401" s="1">
        <v>43333</v>
      </c>
      <c r="B1401" s="5" t="str">
        <f>TEXT(SupplierQuality[[#This Row],[Date]],"mmm")</f>
        <v>Aug</v>
      </c>
      <c r="C1401" s="5" t="str">
        <f>TEXT(SupplierQuality[[#This Row],[Date]],"yyyy")</f>
        <v>2018</v>
      </c>
      <c r="D1401" s="2" t="s">
        <v>175</v>
      </c>
      <c r="E1401" s="2" t="s">
        <v>52</v>
      </c>
      <c r="F1401" s="2" t="s">
        <v>14</v>
      </c>
      <c r="G1401">
        <v>116</v>
      </c>
      <c r="H1401" s="2" t="str">
        <f>VLOOKUP(SupplierQuality[[#This Row],[MaterialID]],Table4[#All],2,0)</f>
        <v>Molds</v>
      </c>
      <c r="I1401">
        <v>1</v>
      </c>
      <c r="J1401" s="2" t="str">
        <f>_xlfn.XLOOKUP(SupplierQuality[[#This Row],[Defect Type ID]],Table5[ID],Table5[Defect Type],"Not found",0)</f>
        <v>No Impact</v>
      </c>
      <c r="K1401">
        <v>45</v>
      </c>
      <c r="L1401" s="2" t="str">
        <f>_xlfn.XLOOKUP(SupplierQuality[[#This Row],[DefectID]],Table2[ID],Table2[Defect],"Not found",0)</f>
        <v>Short Walls</v>
      </c>
      <c r="M1401" s="3">
        <v>35774</v>
      </c>
      <c r="N1401" s="3">
        <v>2645</v>
      </c>
      <c r="O1401" s="6">
        <f>SupplierQuality[[#This Row],[Total Downtime Minutes]]/60</f>
        <v>44.083333333333336</v>
      </c>
      <c r="P1401" s="4">
        <v>364</v>
      </c>
      <c r="Q1401" s="4">
        <f>SupplierQuality[[#This Row],[Total Defect Qty]]*SupplierQuality[[#This Row],[Unit Price]]</f>
        <v>13021736</v>
      </c>
    </row>
    <row r="1402" spans="1:17" x14ac:dyDescent="0.25">
      <c r="A1402" s="1">
        <v>43333</v>
      </c>
      <c r="B1402" s="5" t="str">
        <f>TEXT(SupplierQuality[[#This Row],[Date]],"mmm")</f>
        <v>Aug</v>
      </c>
      <c r="C1402" s="5" t="str">
        <f>TEXT(SupplierQuality[[#This Row],[Date]],"yyyy")</f>
        <v>2018</v>
      </c>
      <c r="D1402" s="2" t="s">
        <v>350</v>
      </c>
      <c r="E1402" s="2" t="s">
        <v>74</v>
      </c>
      <c r="F1402" s="2" t="s">
        <v>17</v>
      </c>
      <c r="G1402">
        <v>132</v>
      </c>
      <c r="H1402" s="2" t="str">
        <f>VLOOKUP(SupplierQuality[[#This Row],[MaterialID]],Table4[#All],2,0)</f>
        <v>Printed Materials</v>
      </c>
      <c r="I1402">
        <v>1</v>
      </c>
      <c r="J1402" s="2" t="str">
        <f>_xlfn.XLOOKUP(SupplierQuality[[#This Row],[Defect Type ID]],Table5[ID],Table5[Defect Type],"Not found",0)</f>
        <v>No Impact</v>
      </c>
      <c r="K1402">
        <v>103</v>
      </c>
      <c r="L1402" s="2" t="str">
        <f>_xlfn.XLOOKUP(SupplierQuality[[#This Row],[DefectID]],Table2[ID],Table2[Defect],"Not found",0)</f>
        <v>No Fill</v>
      </c>
      <c r="M1402" s="3">
        <v>9185</v>
      </c>
      <c r="N1402" s="3">
        <v>2182</v>
      </c>
      <c r="O1402" s="6">
        <f>SupplierQuality[[#This Row],[Total Downtime Minutes]]/60</f>
        <v>36.366666666666667</v>
      </c>
      <c r="P1402" s="4">
        <v>406</v>
      </c>
      <c r="Q1402" s="4">
        <f>SupplierQuality[[#This Row],[Total Defect Qty]]*SupplierQuality[[#This Row],[Unit Price]]</f>
        <v>3729110</v>
      </c>
    </row>
    <row r="1403" spans="1:17" x14ac:dyDescent="0.25">
      <c r="A1403" s="1">
        <v>43336</v>
      </c>
      <c r="B1403" s="5" t="str">
        <f>TEXT(SupplierQuality[[#This Row],[Date]],"mmm")</f>
        <v>Aug</v>
      </c>
      <c r="C1403" s="5" t="str">
        <f>TEXT(SupplierQuality[[#This Row],[Date]],"yyyy")</f>
        <v>2018</v>
      </c>
      <c r="D1403" s="2" t="s">
        <v>233</v>
      </c>
      <c r="E1403" s="2" t="s">
        <v>67</v>
      </c>
      <c r="F1403" s="2" t="s">
        <v>24</v>
      </c>
      <c r="G1403">
        <v>121</v>
      </c>
      <c r="H1403" s="2" t="str">
        <f>VLOOKUP(SupplierQuality[[#This Row],[MaterialID]],Table4[#All],2,0)</f>
        <v>Composites</v>
      </c>
      <c r="I1403">
        <v>2</v>
      </c>
      <c r="J1403" s="2" t="str">
        <f>_xlfn.XLOOKUP(SupplierQuality[[#This Row],[Defect Type ID]],Table5[ID],Table5[Defect Type],"Not found",0)</f>
        <v>Rejected</v>
      </c>
      <c r="K1403">
        <v>228</v>
      </c>
      <c r="L1403" s="2" t="str">
        <f>_xlfn.XLOOKUP(SupplierQuality[[#This Row],[DefectID]],Table2[ID],Table2[Defect],"Not found",0)</f>
        <v>Container Out of Spec</v>
      </c>
      <c r="M1403" s="3">
        <v>981512</v>
      </c>
      <c r="N1403" s="3">
        <v>2198</v>
      </c>
      <c r="O1403" s="6">
        <f>SupplierQuality[[#This Row],[Total Downtime Minutes]]/60</f>
        <v>36.633333333333333</v>
      </c>
      <c r="P1403" s="4">
        <v>362</v>
      </c>
      <c r="Q1403" s="4">
        <f>SupplierQuality[[#This Row],[Total Defect Qty]]*SupplierQuality[[#This Row],[Unit Price]]</f>
        <v>355307344</v>
      </c>
    </row>
    <row r="1404" spans="1:17" x14ac:dyDescent="0.25">
      <c r="A1404" s="1">
        <v>43336</v>
      </c>
      <c r="B1404" s="5" t="str">
        <f>TEXT(SupplierQuality[[#This Row],[Date]],"mmm")</f>
        <v>Aug</v>
      </c>
      <c r="C1404" s="5" t="str">
        <f>TEXT(SupplierQuality[[#This Row],[Date]],"yyyy")</f>
        <v>2018</v>
      </c>
      <c r="D1404" s="2" t="s">
        <v>220</v>
      </c>
      <c r="E1404" s="2" t="s">
        <v>98</v>
      </c>
      <c r="F1404" s="2" t="s">
        <v>17</v>
      </c>
      <c r="G1404">
        <v>124</v>
      </c>
      <c r="H1404" s="2" t="str">
        <f>VLOOKUP(SupplierQuality[[#This Row],[MaterialID]],Table4[#All],2,0)</f>
        <v>Drives</v>
      </c>
      <c r="I1404">
        <v>1</v>
      </c>
      <c r="J1404" s="2" t="str">
        <f>_xlfn.XLOOKUP(SupplierQuality[[#This Row],[Defect Type ID]],Table5[ID],Table5[Defect Type],"Not found",0)</f>
        <v>No Impact</v>
      </c>
      <c r="K1404">
        <v>237</v>
      </c>
      <c r="L1404" s="2" t="str">
        <f>_xlfn.XLOOKUP(SupplierQuality[[#This Row],[DefectID]],Table2[ID],Table2[Defect],"Not found",0)</f>
        <v>Wrong Hue</v>
      </c>
      <c r="M1404" s="3">
        <v>906136</v>
      </c>
      <c r="N1404" s="3">
        <v>2371</v>
      </c>
      <c r="O1404" s="6">
        <f>SupplierQuality[[#This Row],[Total Downtime Minutes]]/60</f>
        <v>39.516666666666666</v>
      </c>
      <c r="P1404" s="4">
        <v>484</v>
      </c>
      <c r="Q1404" s="4">
        <f>SupplierQuality[[#This Row],[Total Defect Qty]]*SupplierQuality[[#This Row],[Unit Price]]</f>
        <v>438569824</v>
      </c>
    </row>
    <row r="1405" spans="1:17" x14ac:dyDescent="0.25">
      <c r="A1405" s="1">
        <v>43336</v>
      </c>
      <c r="B1405" s="5" t="str">
        <f>TEXT(SupplierQuality[[#This Row],[Date]],"mmm")</f>
        <v>Aug</v>
      </c>
      <c r="C1405" s="5" t="str">
        <f>TEXT(SupplierQuality[[#This Row],[Date]],"yyyy")</f>
        <v>2018</v>
      </c>
      <c r="D1405" s="2" t="s">
        <v>339</v>
      </c>
      <c r="E1405" s="2" t="s">
        <v>98</v>
      </c>
      <c r="F1405" s="2" t="s">
        <v>14</v>
      </c>
      <c r="G1405">
        <v>118</v>
      </c>
      <c r="H1405" s="2" t="str">
        <f>VLOOKUP(SupplierQuality[[#This Row],[MaterialID]],Table4[#All],2,0)</f>
        <v>Corrugate</v>
      </c>
      <c r="I1405">
        <v>2</v>
      </c>
      <c r="J1405" s="2" t="str">
        <f>_xlfn.XLOOKUP(SupplierQuality[[#This Row],[Defect Type ID]],Table5[ID],Table5[Defect Type],"Not found",0)</f>
        <v>Rejected</v>
      </c>
      <c r="K1405">
        <v>59</v>
      </c>
      <c r="L1405" s="2" t="str">
        <f>_xlfn.XLOOKUP(SupplierQuality[[#This Row],[DefectID]],Table2[ID],Table2[Defect],"Not found",0)</f>
        <v>Cartons Not Opening</v>
      </c>
      <c r="M1405" s="3">
        <v>892614</v>
      </c>
      <c r="N1405" s="3">
        <v>833</v>
      </c>
      <c r="O1405" s="6">
        <f>SupplierQuality[[#This Row],[Total Downtime Minutes]]/60</f>
        <v>13.883333333333333</v>
      </c>
      <c r="P1405" s="4">
        <v>596</v>
      </c>
      <c r="Q1405" s="4">
        <f>SupplierQuality[[#This Row],[Total Defect Qty]]*SupplierQuality[[#This Row],[Unit Price]]</f>
        <v>531997944</v>
      </c>
    </row>
    <row r="1406" spans="1:17" x14ac:dyDescent="0.25">
      <c r="A1406" s="1">
        <v>43336</v>
      </c>
      <c r="B1406" s="5" t="str">
        <f>TEXT(SupplierQuality[[#This Row],[Date]],"mmm")</f>
        <v>Aug</v>
      </c>
      <c r="C1406" s="5" t="str">
        <f>TEXT(SupplierQuality[[#This Row],[Date]],"yyyy")</f>
        <v>2018</v>
      </c>
      <c r="D1406" s="2" t="s">
        <v>97</v>
      </c>
      <c r="E1406" s="2" t="s">
        <v>62</v>
      </c>
      <c r="F1406" s="2" t="s">
        <v>14</v>
      </c>
      <c r="G1406">
        <v>124</v>
      </c>
      <c r="H1406" s="2" t="str">
        <f>VLOOKUP(SupplierQuality[[#This Row],[MaterialID]],Table4[#All],2,0)</f>
        <v>Drives</v>
      </c>
      <c r="I1406">
        <v>1</v>
      </c>
      <c r="J1406" s="2" t="str">
        <f>_xlfn.XLOOKUP(SupplierQuality[[#This Row],[Defect Type ID]],Table5[ID],Table5[Defect Type],"Not found",0)</f>
        <v>No Impact</v>
      </c>
      <c r="K1406">
        <v>249</v>
      </c>
      <c r="L1406" s="2" t="str">
        <f>_xlfn.XLOOKUP(SupplierQuality[[#This Row],[DefectID]],Table2[ID],Table2[Defect],"Not found",0)</f>
        <v>Excessive Lubricant</v>
      </c>
      <c r="M1406" s="3">
        <v>579288</v>
      </c>
      <c r="N1406" s="3">
        <v>2105</v>
      </c>
      <c r="O1406" s="6">
        <f>SupplierQuality[[#This Row],[Total Downtime Minutes]]/60</f>
        <v>35.083333333333336</v>
      </c>
      <c r="P1406" s="4">
        <v>375</v>
      </c>
      <c r="Q1406" s="4">
        <f>SupplierQuality[[#This Row],[Total Defect Qty]]*SupplierQuality[[#This Row],[Unit Price]]</f>
        <v>217233000</v>
      </c>
    </row>
    <row r="1407" spans="1:17" x14ac:dyDescent="0.25">
      <c r="A1407" s="1">
        <v>43336</v>
      </c>
      <c r="B1407" s="5" t="str">
        <f>TEXT(SupplierQuality[[#This Row],[Date]],"mmm")</f>
        <v>Aug</v>
      </c>
      <c r="C1407" s="5" t="str">
        <f>TEXT(SupplierQuality[[#This Row],[Date]],"yyyy")</f>
        <v>2018</v>
      </c>
      <c r="D1407" s="2" t="s">
        <v>28</v>
      </c>
      <c r="E1407" s="2" t="s">
        <v>16</v>
      </c>
      <c r="F1407" s="2" t="s">
        <v>17</v>
      </c>
      <c r="G1407">
        <v>120</v>
      </c>
      <c r="H1407" s="2" t="str">
        <f>VLOOKUP(SupplierQuality[[#This Row],[MaterialID]],Table4[#All],2,0)</f>
        <v>Film</v>
      </c>
      <c r="I1407">
        <v>3</v>
      </c>
      <c r="J1407" s="2" t="str">
        <f>_xlfn.XLOOKUP(SupplierQuality[[#This Row],[Defect Type ID]],Table5[ID],Table5[Defect Type],"Not found",0)</f>
        <v>Impact</v>
      </c>
      <c r="K1407">
        <v>9</v>
      </c>
      <c r="L1407" s="2" t="str">
        <f>_xlfn.XLOOKUP(SupplierQuality[[#This Row],[DefectID]],Table2[ID],Table2[Defect],"Not found",0)</f>
        <v>Bad Seams</v>
      </c>
      <c r="M1407" s="3">
        <v>514131</v>
      </c>
      <c r="N1407" s="3">
        <v>1841</v>
      </c>
      <c r="O1407" s="6">
        <f>SupplierQuality[[#This Row],[Total Downtime Minutes]]/60</f>
        <v>30.683333333333334</v>
      </c>
      <c r="P1407" s="4">
        <v>457</v>
      </c>
      <c r="Q1407" s="4">
        <f>SupplierQuality[[#This Row],[Total Defect Qty]]*SupplierQuality[[#This Row],[Unit Price]]</f>
        <v>234957867</v>
      </c>
    </row>
    <row r="1408" spans="1:17" x14ac:dyDescent="0.25">
      <c r="A1408" s="1">
        <v>43336</v>
      </c>
      <c r="B1408" s="5" t="str">
        <f>TEXT(SupplierQuality[[#This Row],[Date]],"mmm")</f>
        <v>Aug</v>
      </c>
      <c r="C1408" s="5" t="str">
        <f>TEXT(SupplierQuality[[#This Row],[Date]],"yyyy")</f>
        <v>2018</v>
      </c>
      <c r="D1408" s="2" t="s">
        <v>344</v>
      </c>
      <c r="E1408" s="2" t="s">
        <v>41</v>
      </c>
      <c r="F1408" s="2" t="s">
        <v>17</v>
      </c>
      <c r="G1408">
        <v>130</v>
      </c>
      <c r="H1408" s="2" t="str">
        <f>VLOOKUP(SupplierQuality[[#This Row],[MaterialID]],Table4[#All],2,0)</f>
        <v>Packaging</v>
      </c>
      <c r="I1408">
        <v>2</v>
      </c>
      <c r="J1408" s="2" t="str">
        <f>_xlfn.XLOOKUP(SupplierQuality[[#This Row],[Defect Type ID]],Table5[ID],Table5[Defect Type],"Not found",0)</f>
        <v>Rejected</v>
      </c>
      <c r="K1408">
        <v>79</v>
      </c>
      <c r="L1408" s="2" t="str">
        <f>_xlfn.XLOOKUP(SupplierQuality[[#This Row],[DefectID]],Table2[ID],Table2[Defect],"Not found",0)</f>
        <v>Scratched Glass</v>
      </c>
      <c r="M1408" s="3">
        <v>503705</v>
      </c>
      <c r="N1408" s="3">
        <v>3157</v>
      </c>
      <c r="O1408" s="6">
        <f>SupplierQuality[[#This Row],[Total Downtime Minutes]]/60</f>
        <v>52.616666666666667</v>
      </c>
      <c r="P1408" s="4">
        <v>567</v>
      </c>
      <c r="Q1408" s="4">
        <f>SupplierQuality[[#This Row],[Total Defect Qty]]*SupplierQuality[[#This Row],[Unit Price]]</f>
        <v>285600735</v>
      </c>
    </row>
    <row r="1409" spans="1:17" x14ac:dyDescent="0.25">
      <c r="A1409" s="1">
        <v>43336</v>
      </c>
      <c r="B1409" s="5" t="str">
        <f>TEXT(SupplierQuality[[#This Row],[Date]],"mmm")</f>
        <v>Aug</v>
      </c>
      <c r="C1409" s="5" t="str">
        <f>TEXT(SupplierQuality[[#This Row],[Date]],"yyyy")</f>
        <v>2018</v>
      </c>
      <c r="D1409" s="2" t="s">
        <v>270</v>
      </c>
      <c r="E1409" s="2" t="s">
        <v>64</v>
      </c>
      <c r="F1409" s="2" t="s">
        <v>14</v>
      </c>
      <c r="G1409">
        <v>120</v>
      </c>
      <c r="H1409" s="2" t="str">
        <f>VLOOKUP(SupplierQuality[[#This Row],[MaterialID]],Table4[#All],2,0)</f>
        <v>Film</v>
      </c>
      <c r="I1409">
        <v>3</v>
      </c>
      <c r="J1409" s="2" t="str">
        <f>_xlfn.XLOOKUP(SupplierQuality[[#This Row],[Defect Type ID]],Table5[ID],Table5[Defect Type],"Not found",0)</f>
        <v>Impact</v>
      </c>
      <c r="K1409">
        <v>131</v>
      </c>
      <c r="L1409" s="2" t="str">
        <f>_xlfn.XLOOKUP(SupplierQuality[[#This Row],[DefectID]],Table2[ID],Table2[Defect],"Not found",0)</f>
        <v>Out of Specification</v>
      </c>
      <c r="M1409" s="3">
        <v>393381</v>
      </c>
      <c r="N1409" s="3">
        <v>3103</v>
      </c>
      <c r="O1409" s="6">
        <f>SupplierQuality[[#This Row],[Total Downtime Minutes]]/60</f>
        <v>51.716666666666669</v>
      </c>
      <c r="P1409" s="4">
        <v>657</v>
      </c>
      <c r="Q1409" s="4">
        <f>SupplierQuality[[#This Row],[Total Defect Qty]]*SupplierQuality[[#This Row],[Unit Price]]</f>
        <v>258451317</v>
      </c>
    </row>
    <row r="1410" spans="1:17" x14ac:dyDescent="0.25">
      <c r="A1410" s="1">
        <v>43336</v>
      </c>
      <c r="B1410" s="5" t="str">
        <f>TEXT(SupplierQuality[[#This Row],[Date]],"mmm")</f>
        <v>Aug</v>
      </c>
      <c r="C1410" s="5" t="str">
        <f>TEXT(SupplierQuality[[#This Row],[Date]],"yyyy")</f>
        <v>2018</v>
      </c>
      <c r="D1410" s="2" t="s">
        <v>31</v>
      </c>
      <c r="E1410" s="2" t="s">
        <v>32</v>
      </c>
      <c r="F1410" s="2" t="s">
        <v>17</v>
      </c>
      <c r="G1410">
        <v>122</v>
      </c>
      <c r="H1410" s="2" t="str">
        <f>VLOOKUP(SupplierQuality[[#This Row],[MaterialID]],Table4[#All],2,0)</f>
        <v>Electrolytes</v>
      </c>
      <c r="I1410">
        <v>2</v>
      </c>
      <c r="J1410" s="2" t="str">
        <f>_xlfn.XLOOKUP(SupplierQuality[[#This Row],[Defect Type ID]],Table5[ID],Table5[Defect Type],"Not found",0)</f>
        <v>Rejected</v>
      </c>
      <c r="K1410">
        <v>11</v>
      </c>
      <c r="L1410" s="2" t="str">
        <f>_xlfn.XLOOKUP(SupplierQuality[[#This Row],[DefectID]],Table2[ID],Table2[Defect],"Not found",0)</f>
        <v>Misaligned Slots</v>
      </c>
      <c r="M1410" s="3">
        <v>176701</v>
      </c>
      <c r="N1410" s="3">
        <v>614</v>
      </c>
      <c r="O1410" s="6">
        <f>SupplierQuality[[#This Row],[Total Downtime Minutes]]/60</f>
        <v>10.233333333333333</v>
      </c>
      <c r="P1410" s="4">
        <v>587</v>
      </c>
      <c r="Q1410" s="4">
        <f>SupplierQuality[[#This Row],[Total Defect Qty]]*SupplierQuality[[#This Row],[Unit Price]]</f>
        <v>103723487</v>
      </c>
    </row>
    <row r="1411" spans="1:17" x14ac:dyDescent="0.25">
      <c r="A1411" s="1">
        <v>43336</v>
      </c>
      <c r="B1411" s="5" t="str">
        <f>TEXT(SupplierQuality[[#This Row],[Date]],"mmm")</f>
        <v>Aug</v>
      </c>
      <c r="C1411" s="5" t="str">
        <f>TEXT(SupplierQuality[[#This Row],[Date]],"yyyy")</f>
        <v>2018</v>
      </c>
      <c r="D1411" s="2" t="s">
        <v>140</v>
      </c>
      <c r="E1411" s="2" t="s">
        <v>58</v>
      </c>
      <c r="F1411" s="2" t="s">
        <v>691</v>
      </c>
      <c r="G1411">
        <v>122</v>
      </c>
      <c r="H1411" s="2" t="str">
        <f>VLOOKUP(SupplierQuality[[#This Row],[MaterialID]],Table4[#All],2,0)</f>
        <v>Electrolytes</v>
      </c>
      <c r="I1411">
        <v>3</v>
      </c>
      <c r="J1411" s="2" t="str">
        <f>_xlfn.XLOOKUP(SupplierQuality[[#This Row],[Defect Type ID]],Table5[ID],Table5[Defect Type],"Not found",0)</f>
        <v>Impact</v>
      </c>
      <c r="K1411">
        <v>207</v>
      </c>
      <c r="L1411" s="2" t="str">
        <f>_xlfn.XLOOKUP(SupplierQuality[[#This Row],[DefectID]],Table2[ID],Table2[Defect],"Not found",0)</f>
        <v>Wrong Cut</v>
      </c>
      <c r="M1411" s="3">
        <v>161843</v>
      </c>
      <c r="N1411" s="3">
        <v>4310</v>
      </c>
      <c r="O1411" s="6">
        <f>SupplierQuality[[#This Row],[Total Downtime Minutes]]/60</f>
        <v>71.833333333333329</v>
      </c>
      <c r="P1411" s="4">
        <v>477</v>
      </c>
      <c r="Q1411" s="4">
        <f>SupplierQuality[[#This Row],[Total Defect Qty]]*SupplierQuality[[#This Row],[Unit Price]]</f>
        <v>77199111</v>
      </c>
    </row>
    <row r="1412" spans="1:17" x14ac:dyDescent="0.25">
      <c r="A1412" s="1">
        <v>43336</v>
      </c>
      <c r="B1412" s="5" t="str">
        <f>TEXT(SupplierQuality[[#This Row],[Date]],"mmm")</f>
        <v>Aug</v>
      </c>
      <c r="C1412" s="5" t="str">
        <f>TEXT(SupplierQuality[[#This Row],[Date]],"yyyy")</f>
        <v>2018</v>
      </c>
      <c r="D1412" s="2" t="s">
        <v>219</v>
      </c>
      <c r="E1412" s="2" t="s">
        <v>52</v>
      </c>
      <c r="F1412" s="2" t="s">
        <v>17</v>
      </c>
      <c r="G1412">
        <v>119</v>
      </c>
      <c r="H1412" s="2" t="str">
        <f>VLOOKUP(SupplierQuality[[#This Row],[MaterialID]],Table4[#All],2,0)</f>
        <v>Batteries</v>
      </c>
      <c r="I1412">
        <v>2</v>
      </c>
      <c r="J1412" s="2" t="str">
        <f>_xlfn.XLOOKUP(SupplierQuality[[#This Row],[Defect Type ID]],Table5[ID],Table5[Defect Type],"Not found",0)</f>
        <v>Rejected</v>
      </c>
      <c r="K1412">
        <v>132</v>
      </c>
      <c r="L1412" s="2" t="str">
        <f>_xlfn.XLOOKUP(SupplierQuality[[#This Row],[DefectID]],Table2[ID],Table2[Defect],"Not found",0)</f>
        <v>Wrong Labeling</v>
      </c>
      <c r="M1412" s="3">
        <v>92683</v>
      </c>
      <c r="N1412" s="3">
        <v>2903</v>
      </c>
      <c r="O1412" s="6">
        <f>SupplierQuality[[#This Row],[Total Downtime Minutes]]/60</f>
        <v>48.383333333333333</v>
      </c>
      <c r="P1412" s="4">
        <v>594</v>
      </c>
      <c r="Q1412" s="4">
        <f>SupplierQuality[[#This Row],[Total Defect Qty]]*SupplierQuality[[#This Row],[Unit Price]]</f>
        <v>55053702</v>
      </c>
    </row>
    <row r="1413" spans="1:17" x14ac:dyDescent="0.25">
      <c r="A1413" s="1">
        <v>43337</v>
      </c>
      <c r="B1413" s="5" t="str">
        <f>TEXT(SupplierQuality[[#This Row],[Date]],"mmm")</f>
        <v>Aug</v>
      </c>
      <c r="C1413" s="5" t="str">
        <f>TEXT(SupplierQuality[[#This Row],[Date]],"yyyy")</f>
        <v>2018</v>
      </c>
      <c r="D1413" s="2" t="s">
        <v>356</v>
      </c>
      <c r="E1413" s="2" t="s">
        <v>41</v>
      </c>
      <c r="F1413" s="2" t="s">
        <v>42</v>
      </c>
      <c r="G1413">
        <v>126</v>
      </c>
      <c r="H1413" s="2" t="str">
        <f>VLOOKUP(SupplierQuality[[#This Row],[MaterialID]],Table4[#All],2,0)</f>
        <v>Motors</v>
      </c>
      <c r="I1413">
        <v>3</v>
      </c>
      <c r="J1413" s="2" t="str">
        <f>_xlfn.XLOOKUP(SupplierQuality[[#This Row],[Defect Type ID]],Table5[ID],Table5[Defect Type],"Not found",0)</f>
        <v>Impact</v>
      </c>
      <c r="K1413">
        <v>239</v>
      </c>
      <c r="L1413" s="2" t="str">
        <f>_xlfn.XLOOKUP(SupplierQuality[[#This Row],[DefectID]],Table2[ID],Table2[Defect],"Not found",0)</f>
        <v>Scratch</v>
      </c>
      <c r="M1413" s="3">
        <v>552490</v>
      </c>
      <c r="N1413" s="3">
        <v>2985</v>
      </c>
      <c r="O1413" s="6">
        <f>SupplierQuality[[#This Row],[Total Downtime Minutes]]/60</f>
        <v>49.75</v>
      </c>
      <c r="P1413" s="4">
        <v>318</v>
      </c>
      <c r="Q1413" s="4">
        <f>SupplierQuality[[#This Row],[Total Defect Qty]]*SupplierQuality[[#This Row],[Unit Price]]</f>
        <v>175691820</v>
      </c>
    </row>
    <row r="1414" spans="1:17" x14ac:dyDescent="0.25">
      <c r="A1414" s="1">
        <v>43337</v>
      </c>
      <c r="B1414" s="5" t="str">
        <f>TEXT(SupplierQuality[[#This Row],[Date]],"mmm")</f>
        <v>Aug</v>
      </c>
      <c r="C1414" s="5" t="str">
        <f>TEXT(SupplierQuality[[#This Row],[Date]],"yyyy")</f>
        <v>2018</v>
      </c>
      <c r="D1414" s="2" t="s">
        <v>151</v>
      </c>
      <c r="E1414" s="2" t="s">
        <v>98</v>
      </c>
      <c r="F1414" s="2" t="s">
        <v>24</v>
      </c>
      <c r="G1414">
        <v>124</v>
      </c>
      <c r="H1414" s="2" t="str">
        <f>VLOOKUP(SupplierQuality[[#This Row],[MaterialID]],Table4[#All],2,0)</f>
        <v>Drives</v>
      </c>
      <c r="I1414">
        <v>3</v>
      </c>
      <c r="J1414" s="2" t="str">
        <f>_xlfn.XLOOKUP(SupplierQuality[[#This Row],[Defect Type ID]],Table5[ID],Table5[Defect Type],"Not found",0)</f>
        <v>Impact</v>
      </c>
      <c r="K1414">
        <v>199</v>
      </c>
      <c r="L1414" s="2" t="str">
        <f>_xlfn.XLOOKUP(SupplierQuality[[#This Row],[DefectID]],Table2[ID],Table2[Defect],"Not found",0)</f>
        <v>Bad Welding</v>
      </c>
      <c r="M1414" s="3">
        <v>172056</v>
      </c>
      <c r="N1414" s="3">
        <v>2889</v>
      </c>
      <c r="O1414" s="6">
        <f>SupplierQuality[[#This Row],[Total Downtime Minutes]]/60</f>
        <v>48.15</v>
      </c>
      <c r="P1414" s="4">
        <v>578</v>
      </c>
      <c r="Q1414" s="4">
        <f>SupplierQuality[[#This Row],[Total Defect Qty]]*SupplierQuality[[#This Row],[Unit Price]]</f>
        <v>99448368</v>
      </c>
    </row>
    <row r="1415" spans="1:17" x14ac:dyDescent="0.25">
      <c r="A1415" s="1">
        <v>43338</v>
      </c>
      <c r="B1415" s="5" t="str">
        <f>TEXT(SupplierQuality[[#This Row],[Date]],"mmm")</f>
        <v>Aug</v>
      </c>
      <c r="C1415" s="5" t="str">
        <f>TEXT(SupplierQuality[[#This Row],[Date]],"yyyy")</f>
        <v>2018</v>
      </c>
      <c r="D1415" s="2" t="s">
        <v>170</v>
      </c>
      <c r="E1415" s="2" t="s">
        <v>71</v>
      </c>
      <c r="F1415" s="2" t="s">
        <v>14</v>
      </c>
      <c r="G1415">
        <v>120</v>
      </c>
      <c r="H1415" s="2" t="str">
        <f>VLOOKUP(SupplierQuality[[#This Row],[MaterialID]],Table4[#All],2,0)</f>
        <v>Film</v>
      </c>
      <c r="I1415">
        <v>3</v>
      </c>
      <c r="J1415" s="2" t="str">
        <f>_xlfn.XLOOKUP(SupplierQuality[[#This Row],[Defect Type ID]],Table5[ID],Table5[Defect Type],"Not found",0)</f>
        <v>Impact</v>
      </c>
      <c r="K1415">
        <v>163</v>
      </c>
      <c r="L1415" s="2" t="str">
        <f>_xlfn.XLOOKUP(SupplierQuality[[#This Row],[DefectID]],Table2[ID],Table2[Defect],"Not found",0)</f>
        <v>Bubbling</v>
      </c>
      <c r="M1415" s="3">
        <v>947118</v>
      </c>
      <c r="N1415" s="3">
        <v>2952</v>
      </c>
      <c r="O1415" s="6">
        <f>SupplierQuality[[#This Row],[Total Downtime Minutes]]/60</f>
        <v>49.2</v>
      </c>
      <c r="P1415" s="4">
        <v>413</v>
      </c>
      <c r="Q1415" s="4">
        <f>SupplierQuality[[#This Row],[Total Defect Qty]]*SupplierQuality[[#This Row],[Unit Price]]</f>
        <v>391159734</v>
      </c>
    </row>
    <row r="1416" spans="1:17" x14ac:dyDescent="0.25">
      <c r="A1416" s="1">
        <v>43338</v>
      </c>
      <c r="B1416" s="5" t="str">
        <f>TEXT(SupplierQuality[[#This Row],[Date]],"mmm")</f>
        <v>Aug</v>
      </c>
      <c r="C1416" s="5" t="str">
        <f>TEXT(SupplierQuality[[#This Row],[Date]],"yyyy")</f>
        <v>2018</v>
      </c>
      <c r="D1416" s="2" t="s">
        <v>234</v>
      </c>
      <c r="E1416" s="2" t="s">
        <v>16</v>
      </c>
      <c r="F1416" s="2" t="s">
        <v>17</v>
      </c>
      <c r="G1416">
        <v>121</v>
      </c>
      <c r="H1416" s="2" t="str">
        <f>VLOOKUP(SupplierQuality[[#This Row],[MaterialID]],Table4[#All],2,0)</f>
        <v>Composites</v>
      </c>
      <c r="I1416">
        <v>2</v>
      </c>
      <c r="J1416" s="2" t="str">
        <f>_xlfn.XLOOKUP(SupplierQuality[[#This Row],[Defect Type ID]],Table5[ID],Table5[Defect Type],"Not found",0)</f>
        <v>Rejected</v>
      </c>
      <c r="K1416">
        <v>66</v>
      </c>
      <c r="L1416" s="2" t="str">
        <f>_xlfn.XLOOKUP(SupplierQuality[[#This Row],[DefectID]],Table2[ID],Table2[Defect],"Not found",0)</f>
        <v>Splice</v>
      </c>
      <c r="M1416" s="3">
        <v>746108</v>
      </c>
      <c r="N1416" s="3">
        <v>4782</v>
      </c>
      <c r="O1416" s="6">
        <f>SupplierQuality[[#This Row],[Total Downtime Minutes]]/60</f>
        <v>79.7</v>
      </c>
      <c r="P1416" s="4">
        <v>632</v>
      </c>
      <c r="Q1416" s="4">
        <f>SupplierQuality[[#This Row],[Total Defect Qty]]*SupplierQuality[[#This Row],[Unit Price]]</f>
        <v>471540256</v>
      </c>
    </row>
    <row r="1417" spans="1:17" x14ac:dyDescent="0.25">
      <c r="A1417" s="1">
        <v>43338</v>
      </c>
      <c r="B1417" s="5" t="str">
        <f>TEXT(SupplierQuality[[#This Row],[Date]],"mmm")</f>
        <v>Aug</v>
      </c>
      <c r="C1417" s="5" t="str">
        <f>TEXT(SupplierQuality[[#This Row],[Date]],"yyyy")</f>
        <v>2018</v>
      </c>
      <c r="D1417" s="2" t="s">
        <v>221</v>
      </c>
      <c r="E1417" s="2" t="s">
        <v>107</v>
      </c>
      <c r="F1417" s="2" t="s">
        <v>14</v>
      </c>
      <c r="G1417">
        <v>123</v>
      </c>
      <c r="H1417" s="2" t="str">
        <f>VLOOKUP(SupplierQuality[[#This Row],[MaterialID]],Table4[#All],2,0)</f>
        <v>Pump</v>
      </c>
      <c r="I1417">
        <v>2</v>
      </c>
      <c r="J1417" s="2" t="str">
        <f>_xlfn.XLOOKUP(SupplierQuality[[#This Row],[Defect Type ID]],Table5[ID],Table5[Defect Type],"Not found",0)</f>
        <v>Rejected</v>
      </c>
      <c r="K1417">
        <v>70</v>
      </c>
      <c r="L1417" s="2" t="str">
        <f>_xlfn.XLOOKUP(SupplierQuality[[#This Row],[DefectID]],Table2[ID],Table2[Defect],"Not found",0)</f>
        <v>Dirty Material</v>
      </c>
      <c r="M1417" s="3">
        <v>508802</v>
      </c>
      <c r="N1417" s="3">
        <v>1868</v>
      </c>
      <c r="O1417" s="6">
        <f>SupplierQuality[[#This Row],[Total Downtime Minutes]]/60</f>
        <v>31.133333333333333</v>
      </c>
      <c r="P1417" s="4">
        <v>621</v>
      </c>
      <c r="Q1417" s="4">
        <f>SupplierQuality[[#This Row],[Total Defect Qty]]*SupplierQuality[[#This Row],[Unit Price]]</f>
        <v>315966042</v>
      </c>
    </row>
    <row r="1418" spans="1:17" x14ac:dyDescent="0.25">
      <c r="A1418" s="1">
        <v>43338</v>
      </c>
      <c r="B1418" s="5" t="str">
        <f>TEXT(SupplierQuality[[#This Row],[Date]],"mmm")</f>
        <v>Aug</v>
      </c>
      <c r="C1418" s="5" t="str">
        <f>TEXT(SupplierQuality[[#This Row],[Date]],"yyyy")</f>
        <v>2018</v>
      </c>
      <c r="D1418" s="2" t="s">
        <v>241</v>
      </c>
      <c r="E1418" s="2" t="s">
        <v>119</v>
      </c>
      <c r="F1418" s="2" t="s">
        <v>42</v>
      </c>
      <c r="G1418">
        <v>118</v>
      </c>
      <c r="H1418" s="2" t="str">
        <f>VLOOKUP(SupplierQuality[[#This Row],[MaterialID]],Table4[#All],2,0)</f>
        <v>Corrugate</v>
      </c>
      <c r="I1418">
        <v>2</v>
      </c>
      <c r="J1418" s="2" t="str">
        <f>_xlfn.XLOOKUP(SupplierQuality[[#This Row],[Defect Type ID]],Table5[ID],Table5[Defect Type],"Not found",0)</f>
        <v>Rejected</v>
      </c>
      <c r="K1418">
        <v>171</v>
      </c>
      <c r="L1418" s="2" t="str">
        <f>_xlfn.XLOOKUP(SupplierQuality[[#This Row],[DefectID]],Table2[ID],Table2[Defect],"Not found",0)</f>
        <v>Flaps - Incorrect Gap</v>
      </c>
      <c r="M1418" s="3">
        <v>354033</v>
      </c>
      <c r="N1418" s="3">
        <v>1824</v>
      </c>
      <c r="O1418" s="6">
        <f>SupplierQuality[[#This Row],[Total Downtime Minutes]]/60</f>
        <v>30.4</v>
      </c>
      <c r="P1418" s="4">
        <v>565</v>
      </c>
      <c r="Q1418" s="4">
        <f>SupplierQuality[[#This Row],[Total Defect Qty]]*SupplierQuality[[#This Row],[Unit Price]]</f>
        <v>200028645</v>
      </c>
    </row>
    <row r="1419" spans="1:17" x14ac:dyDescent="0.25">
      <c r="A1419" s="1">
        <v>43338</v>
      </c>
      <c r="B1419" s="5" t="str">
        <f>TEXT(SupplierQuality[[#This Row],[Date]],"mmm")</f>
        <v>Aug</v>
      </c>
      <c r="C1419" s="5" t="str">
        <f>TEXT(SupplierQuality[[#This Row],[Date]],"yyyy")</f>
        <v>2018</v>
      </c>
      <c r="D1419" s="2" t="s">
        <v>224</v>
      </c>
      <c r="E1419" s="2" t="s">
        <v>36</v>
      </c>
      <c r="F1419" s="2" t="s">
        <v>42</v>
      </c>
      <c r="G1419">
        <v>123</v>
      </c>
      <c r="H1419" s="2" t="str">
        <f>VLOOKUP(SupplierQuality[[#This Row],[MaterialID]],Table4[#All],2,0)</f>
        <v>Pump</v>
      </c>
      <c r="I1419">
        <v>3</v>
      </c>
      <c r="J1419" s="2" t="str">
        <f>_xlfn.XLOOKUP(SupplierQuality[[#This Row],[Defect Type ID]],Table5[ID],Table5[Defect Type],"Not found",0)</f>
        <v>Impact</v>
      </c>
      <c r="K1419">
        <v>88</v>
      </c>
      <c r="L1419" s="2" t="str">
        <f>_xlfn.XLOOKUP(SupplierQuality[[#This Row],[DefectID]],Table2[ID],Table2[Defect],"Not found",0)</f>
        <v>Cracked</v>
      </c>
      <c r="M1419" s="3">
        <v>266985</v>
      </c>
      <c r="N1419" s="3">
        <v>4899</v>
      </c>
      <c r="O1419" s="6">
        <f>SupplierQuality[[#This Row],[Total Downtime Minutes]]/60</f>
        <v>81.650000000000006</v>
      </c>
      <c r="P1419" s="4">
        <v>629</v>
      </c>
      <c r="Q1419" s="4">
        <f>SupplierQuality[[#This Row],[Total Defect Qty]]*SupplierQuality[[#This Row],[Unit Price]]</f>
        <v>167933565</v>
      </c>
    </row>
    <row r="1420" spans="1:17" x14ac:dyDescent="0.25">
      <c r="A1420" s="1">
        <v>43338</v>
      </c>
      <c r="B1420" s="5" t="str">
        <f>TEXT(SupplierQuality[[#This Row],[Date]],"mmm")</f>
        <v>Aug</v>
      </c>
      <c r="C1420" s="5" t="str">
        <f>TEXT(SupplierQuality[[#This Row],[Date]],"yyyy")</f>
        <v>2018</v>
      </c>
      <c r="D1420" s="2" t="s">
        <v>158</v>
      </c>
      <c r="E1420" s="2" t="s">
        <v>104</v>
      </c>
      <c r="F1420" s="2" t="s">
        <v>75</v>
      </c>
      <c r="G1420">
        <v>112</v>
      </c>
      <c r="H1420" s="2" t="str">
        <f>VLOOKUP(SupplierQuality[[#This Row],[MaterialID]],Table4[#All],2,0)</f>
        <v>Glass</v>
      </c>
      <c r="I1420">
        <v>1</v>
      </c>
      <c r="J1420" s="2" t="str">
        <f>_xlfn.XLOOKUP(SupplierQuality[[#This Row],[Defect Type ID]],Table5[ID],Table5[Defect Type],"Not found",0)</f>
        <v>No Impact</v>
      </c>
      <c r="K1420">
        <v>133</v>
      </c>
      <c r="L1420" s="2" t="str">
        <f>_xlfn.XLOOKUP(SupplierQuality[[#This Row],[DefectID]],Table2[ID],Table2[Defect],"Not found",0)</f>
        <v>Skewed Cartons</v>
      </c>
      <c r="M1420" s="3">
        <v>182669</v>
      </c>
      <c r="N1420" s="3">
        <v>378</v>
      </c>
      <c r="O1420" s="6">
        <f>SupplierQuality[[#This Row],[Total Downtime Minutes]]/60</f>
        <v>6.3</v>
      </c>
      <c r="P1420" s="4">
        <v>494</v>
      </c>
      <c r="Q1420" s="4">
        <f>SupplierQuality[[#This Row],[Total Defect Qty]]*SupplierQuality[[#This Row],[Unit Price]]</f>
        <v>90238486</v>
      </c>
    </row>
    <row r="1421" spans="1:17" x14ac:dyDescent="0.25">
      <c r="A1421" s="1">
        <v>43338</v>
      </c>
      <c r="B1421" s="5" t="str">
        <f>TEXT(SupplierQuality[[#This Row],[Date]],"mmm")</f>
        <v>Aug</v>
      </c>
      <c r="C1421" s="5" t="str">
        <f>TEXT(SupplierQuality[[#This Row],[Date]],"yyyy")</f>
        <v>2018</v>
      </c>
      <c r="D1421" s="2" t="s">
        <v>187</v>
      </c>
      <c r="E1421" s="2" t="s">
        <v>30</v>
      </c>
      <c r="F1421" s="2" t="s">
        <v>75</v>
      </c>
      <c r="G1421">
        <v>130</v>
      </c>
      <c r="H1421" s="2" t="str">
        <f>VLOOKUP(SupplierQuality[[#This Row],[MaterialID]],Table4[#All],2,0)</f>
        <v>Packaging</v>
      </c>
      <c r="I1421">
        <v>2</v>
      </c>
      <c r="J1421" s="2" t="str">
        <f>_xlfn.XLOOKUP(SupplierQuality[[#This Row],[Defect Type ID]],Table5[ID],Table5[Defect Type],"Not found",0)</f>
        <v>Rejected</v>
      </c>
      <c r="K1421">
        <v>21</v>
      </c>
      <c r="L1421" s="2" t="str">
        <f>_xlfn.XLOOKUP(SupplierQuality[[#This Row],[DefectID]],Table2[ID],Table2[Defect],"Not found",0)</f>
        <v>Material Handling/ Shipping Requirements Error</v>
      </c>
      <c r="M1421" s="3">
        <v>15226</v>
      </c>
      <c r="N1421" s="3">
        <v>4916</v>
      </c>
      <c r="O1421" s="6">
        <f>SupplierQuality[[#This Row],[Total Downtime Minutes]]/60</f>
        <v>81.933333333333337</v>
      </c>
      <c r="P1421" s="4">
        <v>541</v>
      </c>
      <c r="Q1421" s="4">
        <f>SupplierQuality[[#This Row],[Total Defect Qty]]*SupplierQuality[[#This Row],[Unit Price]]</f>
        <v>8237266</v>
      </c>
    </row>
    <row r="1422" spans="1:17" x14ac:dyDescent="0.25">
      <c r="A1422" s="1">
        <v>43339</v>
      </c>
      <c r="B1422" s="5" t="str">
        <f>TEXT(SupplierQuality[[#This Row],[Date]],"mmm")</f>
        <v>Aug</v>
      </c>
      <c r="C1422" s="5" t="str">
        <f>TEXT(SupplierQuality[[#This Row],[Date]],"yyyy")</f>
        <v>2018</v>
      </c>
      <c r="D1422" s="2" t="s">
        <v>211</v>
      </c>
      <c r="E1422" s="2" t="s">
        <v>23</v>
      </c>
      <c r="F1422" s="2" t="s">
        <v>75</v>
      </c>
      <c r="G1422">
        <v>112</v>
      </c>
      <c r="H1422" s="2" t="str">
        <f>VLOOKUP(SupplierQuality[[#This Row],[MaterialID]],Table4[#All],2,0)</f>
        <v>Glass</v>
      </c>
      <c r="I1422">
        <v>1</v>
      </c>
      <c r="J1422" s="2" t="str">
        <f>_xlfn.XLOOKUP(SupplierQuality[[#This Row],[Defect Type ID]],Table5[ID],Table5[Defect Type],"Not found",0)</f>
        <v>No Impact</v>
      </c>
      <c r="K1422">
        <v>213</v>
      </c>
      <c r="L1422" s="2" t="str">
        <f>_xlfn.XLOOKUP(SupplierQuality[[#This Row],[DefectID]],Table2[ID],Table2[Defect],"Not found",0)</f>
        <v>Broken Valve Seal</v>
      </c>
      <c r="M1422" s="3">
        <v>878088</v>
      </c>
      <c r="N1422" s="3">
        <v>4082</v>
      </c>
      <c r="O1422" s="6">
        <f>SupplierQuality[[#This Row],[Total Downtime Minutes]]/60</f>
        <v>68.033333333333331</v>
      </c>
      <c r="P1422" s="4">
        <v>647</v>
      </c>
      <c r="Q1422" s="4">
        <f>SupplierQuality[[#This Row],[Total Defect Qty]]*SupplierQuality[[#This Row],[Unit Price]]</f>
        <v>568122936</v>
      </c>
    </row>
    <row r="1423" spans="1:17" x14ac:dyDescent="0.25">
      <c r="A1423" s="1">
        <v>43339</v>
      </c>
      <c r="B1423" s="5" t="str">
        <f>TEXT(SupplierQuality[[#This Row],[Date]],"mmm")</f>
        <v>Aug</v>
      </c>
      <c r="C1423" s="5" t="str">
        <f>TEXT(SupplierQuality[[#This Row],[Date]],"yyyy")</f>
        <v>2018</v>
      </c>
      <c r="D1423" s="2" t="s">
        <v>350</v>
      </c>
      <c r="E1423" s="2" t="s">
        <v>62</v>
      </c>
      <c r="F1423" s="2" t="s">
        <v>14</v>
      </c>
      <c r="G1423">
        <v>130</v>
      </c>
      <c r="H1423" s="2" t="str">
        <f>VLOOKUP(SupplierQuality[[#This Row],[MaterialID]],Table4[#All],2,0)</f>
        <v>Packaging</v>
      </c>
      <c r="I1423">
        <v>3</v>
      </c>
      <c r="J1423" s="2" t="str">
        <f>_xlfn.XLOOKUP(SupplierQuality[[#This Row],[Defect Type ID]],Table5[ID],Table5[Defect Type],"Not found",0)</f>
        <v>Impact</v>
      </c>
      <c r="K1423">
        <v>69</v>
      </c>
      <c r="L1423" s="2" t="str">
        <f>_xlfn.XLOOKUP(SupplierQuality[[#This Row],[DefectID]],Table2[ID],Table2[Defect],"Not found",0)</f>
        <v>Wrong Makeup</v>
      </c>
      <c r="M1423" s="3">
        <v>806155</v>
      </c>
      <c r="N1423" s="3">
        <v>4685</v>
      </c>
      <c r="O1423" s="6">
        <f>SupplierQuality[[#This Row],[Total Downtime Minutes]]/60</f>
        <v>78.083333333333329</v>
      </c>
      <c r="P1423" s="4">
        <v>360</v>
      </c>
      <c r="Q1423" s="4">
        <f>SupplierQuality[[#This Row],[Total Defect Qty]]*SupplierQuality[[#This Row],[Unit Price]]</f>
        <v>290215800</v>
      </c>
    </row>
    <row r="1424" spans="1:17" x14ac:dyDescent="0.25">
      <c r="A1424" s="1">
        <v>43339</v>
      </c>
      <c r="B1424" s="5" t="str">
        <f>TEXT(SupplierQuality[[#This Row],[Date]],"mmm")</f>
        <v>Aug</v>
      </c>
      <c r="C1424" s="5" t="str">
        <f>TEXT(SupplierQuality[[#This Row],[Date]],"yyyy")</f>
        <v>2018</v>
      </c>
      <c r="D1424" s="2" t="s">
        <v>216</v>
      </c>
      <c r="E1424" s="2" t="s">
        <v>104</v>
      </c>
      <c r="F1424" s="2" t="s">
        <v>14</v>
      </c>
      <c r="G1424">
        <v>116</v>
      </c>
      <c r="H1424" s="2" t="str">
        <f>VLOOKUP(SupplierQuality[[#This Row],[MaterialID]],Table4[#All],2,0)</f>
        <v>Molds</v>
      </c>
      <c r="I1424">
        <v>3</v>
      </c>
      <c r="J1424" s="2" t="str">
        <f>_xlfn.XLOOKUP(SupplierQuality[[#This Row],[Defect Type ID]],Table5[ID],Table5[Defect Type],"Not found",0)</f>
        <v>Impact</v>
      </c>
      <c r="K1424">
        <v>161</v>
      </c>
      <c r="L1424" s="2" t="str">
        <f>_xlfn.XLOOKUP(SupplierQuality[[#This Row],[DefectID]],Table2[ID],Table2[Defect],"Not found",0)</f>
        <v>Soft Parts</v>
      </c>
      <c r="M1424" s="3">
        <v>506639</v>
      </c>
      <c r="N1424" s="3">
        <v>4813</v>
      </c>
      <c r="O1424" s="6">
        <f>SupplierQuality[[#This Row],[Total Downtime Minutes]]/60</f>
        <v>80.216666666666669</v>
      </c>
      <c r="P1424" s="4">
        <v>513</v>
      </c>
      <c r="Q1424" s="4">
        <f>SupplierQuality[[#This Row],[Total Defect Qty]]*SupplierQuality[[#This Row],[Unit Price]]</f>
        <v>259905807</v>
      </c>
    </row>
    <row r="1425" spans="1:17" x14ac:dyDescent="0.25">
      <c r="A1425" s="1">
        <v>43339</v>
      </c>
      <c r="B1425" s="5" t="str">
        <f>TEXT(SupplierQuality[[#This Row],[Date]],"mmm")</f>
        <v>Aug</v>
      </c>
      <c r="C1425" s="5" t="str">
        <f>TEXT(SupplierQuality[[#This Row],[Date]],"yyyy")</f>
        <v>2018</v>
      </c>
      <c r="D1425" s="2" t="s">
        <v>187</v>
      </c>
      <c r="E1425" s="2" t="s">
        <v>84</v>
      </c>
      <c r="F1425" s="2" t="s">
        <v>17</v>
      </c>
      <c r="G1425">
        <v>115</v>
      </c>
      <c r="H1425" s="2" t="str">
        <f>VLOOKUP(SupplierQuality[[#This Row],[MaterialID]],Table4[#All],2,0)</f>
        <v>Controllers</v>
      </c>
      <c r="I1425">
        <v>3</v>
      </c>
      <c r="J1425" s="2" t="str">
        <f>_xlfn.XLOOKUP(SupplierQuality[[#This Row],[Defect Type ID]],Table5[ID],Table5[Defect Type],"Not found",0)</f>
        <v>Impact</v>
      </c>
      <c r="K1425">
        <v>198</v>
      </c>
      <c r="L1425" s="2" t="str">
        <f>_xlfn.XLOOKUP(SupplierQuality[[#This Row],[DefectID]],Table2[ID],Table2[Defect],"Not found",0)</f>
        <v>Missing Components</v>
      </c>
      <c r="M1425" s="3">
        <v>468709</v>
      </c>
      <c r="N1425" s="3">
        <v>2545</v>
      </c>
      <c r="O1425" s="6">
        <f>SupplierQuality[[#This Row],[Total Downtime Minutes]]/60</f>
        <v>42.416666666666664</v>
      </c>
      <c r="P1425" s="4">
        <v>302</v>
      </c>
      <c r="Q1425" s="4">
        <f>SupplierQuality[[#This Row],[Total Defect Qty]]*SupplierQuality[[#This Row],[Unit Price]]</f>
        <v>141550118</v>
      </c>
    </row>
    <row r="1426" spans="1:17" x14ac:dyDescent="0.25">
      <c r="A1426" s="1">
        <v>43340</v>
      </c>
      <c r="B1426" s="5" t="str">
        <f>TEXT(SupplierQuality[[#This Row],[Date]],"mmm")</f>
        <v>Aug</v>
      </c>
      <c r="C1426" s="5" t="str">
        <f>TEXT(SupplierQuality[[#This Row],[Date]],"yyyy")</f>
        <v>2018</v>
      </c>
      <c r="D1426" s="2" t="s">
        <v>345</v>
      </c>
      <c r="E1426" s="2" t="s">
        <v>16</v>
      </c>
      <c r="F1426" s="2" t="s">
        <v>17</v>
      </c>
      <c r="G1426">
        <v>118</v>
      </c>
      <c r="H1426" s="2" t="str">
        <f>VLOOKUP(SupplierQuality[[#This Row],[MaterialID]],Table4[#All],2,0)</f>
        <v>Corrugate</v>
      </c>
      <c r="I1426">
        <v>2</v>
      </c>
      <c r="J1426" s="2" t="str">
        <f>_xlfn.XLOOKUP(SupplierQuality[[#This Row],[Defect Type ID]],Table5[ID],Table5[Defect Type],"Not found",0)</f>
        <v>Rejected</v>
      </c>
      <c r="K1426">
        <v>5</v>
      </c>
      <c r="L1426" s="2" t="str">
        <f>_xlfn.XLOOKUP(SupplierQuality[[#This Row],[DefectID]],Table2[ID],Table2[Defect],"Not found",0)</f>
        <v>Other</v>
      </c>
      <c r="M1426" s="3">
        <v>802750</v>
      </c>
      <c r="N1426" s="3">
        <v>424</v>
      </c>
      <c r="O1426" s="6">
        <f>SupplierQuality[[#This Row],[Total Downtime Minutes]]/60</f>
        <v>7.0666666666666664</v>
      </c>
      <c r="P1426" s="4">
        <v>529</v>
      </c>
      <c r="Q1426" s="4">
        <f>SupplierQuality[[#This Row],[Total Defect Qty]]*SupplierQuality[[#This Row],[Unit Price]]</f>
        <v>424654750</v>
      </c>
    </row>
    <row r="1427" spans="1:17" x14ac:dyDescent="0.25">
      <c r="A1427" s="1">
        <v>43340</v>
      </c>
      <c r="B1427" s="5" t="str">
        <f>TEXT(SupplierQuality[[#This Row],[Date]],"mmm")</f>
        <v>Aug</v>
      </c>
      <c r="C1427" s="5" t="str">
        <f>TEXT(SupplierQuality[[#This Row],[Date]],"yyyy")</f>
        <v>2018</v>
      </c>
      <c r="D1427" s="2" t="s">
        <v>225</v>
      </c>
      <c r="E1427" s="2" t="s">
        <v>52</v>
      </c>
      <c r="F1427" s="2" t="s">
        <v>691</v>
      </c>
      <c r="G1427">
        <v>119</v>
      </c>
      <c r="H1427" s="2" t="str">
        <f>VLOOKUP(SupplierQuality[[#This Row],[MaterialID]],Table4[#All],2,0)</f>
        <v>Batteries</v>
      </c>
      <c r="I1427">
        <v>3</v>
      </c>
      <c r="J1427" s="2" t="str">
        <f>_xlfn.XLOOKUP(SupplierQuality[[#This Row],[Defect Type ID]],Table5[ID],Table5[Defect Type],"Not found",0)</f>
        <v>Impact</v>
      </c>
      <c r="K1427">
        <v>230</v>
      </c>
      <c r="L1427" s="2" t="str">
        <f>_xlfn.XLOOKUP(SupplierQuality[[#This Row],[DefectID]],Table2[ID],Table2[Defect],"Not found",0)</f>
        <v>Deep Slots</v>
      </c>
      <c r="M1427" s="3">
        <v>757843</v>
      </c>
      <c r="N1427" s="3">
        <v>3799</v>
      </c>
      <c r="O1427" s="6">
        <f>SupplierQuality[[#This Row],[Total Downtime Minutes]]/60</f>
        <v>63.31666666666667</v>
      </c>
      <c r="P1427" s="4">
        <v>596</v>
      </c>
      <c r="Q1427" s="4">
        <f>SupplierQuality[[#This Row],[Total Defect Qty]]*SupplierQuality[[#This Row],[Unit Price]]</f>
        <v>451674428</v>
      </c>
    </row>
    <row r="1428" spans="1:17" x14ac:dyDescent="0.25">
      <c r="A1428" s="1">
        <v>43340</v>
      </c>
      <c r="B1428" s="5" t="str">
        <f>TEXT(SupplierQuality[[#This Row],[Date]],"mmm")</f>
        <v>Aug</v>
      </c>
      <c r="C1428" s="5" t="str">
        <f>TEXT(SupplierQuality[[#This Row],[Date]],"yyyy")</f>
        <v>2018</v>
      </c>
      <c r="D1428" s="2" t="s">
        <v>242</v>
      </c>
      <c r="E1428" s="2" t="s">
        <v>36</v>
      </c>
      <c r="F1428" s="2" t="s">
        <v>691</v>
      </c>
      <c r="G1428">
        <v>122</v>
      </c>
      <c r="H1428" s="2" t="str">
        <f>VLOOKUP(SupplierQuality[[#This Row],[MaterialID]],Table4[#All],2,0)</f>
        <v>Electrolytes</v>
      </c>
      <c r="I1428">
        <v>1</v>
      </c>
      <c r="J1428" s="2" t="str">
        <f>_xlfn.XLOOKUP(SupplierQuality[[#This Row],[Defect Type ID]],Table5[ID],Table5[Defect Type],"Not found",0)</f>
        <v>No Impact</v>
      </c>
      <c r="K1428">
        <v>229</v>
      </c>
      <c r="L1428" s="2" t="str">
        <f>_xlfn.XLOOKUP(SupplierQuality[[#This Row],[DefectID]],Table2[ID],Table2[Defect],"Not found",0)</f>
        <v>Carton Delamination</v>
      </c>
      <c r="M1428" s="3">
        <v>451636</v>
      </c>
      <c r="N1428" s="3">
        <v>2549</v>
      </c>
      <c r="O1428" s="6">
        <f>SupplierQuality[[#This Row],[Total Downtime Minutes]]/60</f>
        <v>42.483333333333334</v>
      </c>
      <c r="P1428" s="4">
        <v>651</v>
      </c>
      <c r="Q1428" s="4">
        <f>SupplierQuality[[#This Row],[Total Defect Qty]]*SupplierQuality[[#This Row],[Unit Price]]</f>
        <v>294015036</v>
      </c>
    </row>
    <row r="1429" spans="1:17" x14ac:dyDescent="0.25">
      <c r="A1429" s="1">
        <v>43340</v>
      </c>
      <c r="B1429" s="5" t="str">
        <f>TEXT(SupplierQuality[[#This Row],[Date]],"mmm")</f>
        <v>Aug</v>
      </c>
      <c r="C1429" s="5" t="str">
        <f>TEXT(SupplierQuality[[#This Row],[Date]],"yyyy")</f>
        <v>2018</v>
      </c>
      <c r="D1429" s="2" t="s">
        <v>194</v>
      </c>
      <c r="E1429" s="2" t="s">
        <v>21</v>
      </c>
      <c r="F1429" s="2" t="s">
        <v>14</v>
      </c>
      <c r="G1429">
        <v>129</v>
      </c>
      <c r="H1429" s="2" t="str">
        <f>VLOOKUP(SupplierQuality[[#This Row],[MaterialID]],Table4[#All],2,0)</f>
        <v>Mechanicals</v>
      </c>
      <c r="I1429">
        <v>3</v>
      </c>
      <c r="J1429" s="2" t="str">
        <f>_xlfn.XLOOKUP(SupplierQuality[[#This Row],[Defect Type ID]],Table5[ID],Table5[Defect Type],"Not found",0)</f>
        <v>Impact</v>
      </c>
      <c r="K1429">
        <v>102</v>
      </c>
      <c r="L1429" s="2" t="str">
        <f>_xlfn.XLOOKUP(SupplierQuality[[#This Row],[DefectID]],Table2[ID],Table2[Defect],"Not found",0)</f>
        <v>Wrong Codes</v>
      </c>
      <c r="M1429" s="3">
        <v>447226</v>
      </c>
      <c r="N1429" s="3">
        <v>217</v>
      </c>
      <c r="O1429" s="6">
        <f>SupplierQuality[[#This Row],[Total Downtime Minutes]]/60</f>
        <v>3.6166666666666667</v>
      </c>
      <c r="P1429" s="4">
        <v>451</v>
      </c>
      <c r="Q1429" s="4">
        <f>SupplierQuality[[#This Row],[Total Defect Qty]]*SupplierQuality[[#This Row],[Unit Price]]</f>
        <v>201698926</v>
      </c>
    </row>
    <row r="1430" spans="1:17" x14ac:dyDescent="0.25">
      <c r="A1430" s="1">
        <v>43340</v>
      </c>
      <c r="B1430" s="5" t="str">
        <f>TEXT(SupplierQuality[[#This Row],[Date]],"mmm")</f>
        <v>Aug</v>
      </c>
      <c r="C1430" s="5" t="str">
        <f>TEXT(SupplierQuality[[#This Row],[Date]],"yyyy")</f>
        <v>2018</v>
      </c>
      <c r="D1430" s="2" t="s">
        <v>63</v>
      </c>
      <c r="E1430" s="2" t="s">
        <v>119</v>
      </c>
      <c r="F1430" s="2" t="s">
        <v>17</v>
      </c>
      <c r="G1430">
        <v>116</v>
      </c>
      <c r="H1430" s="2" t="str">
        <f>VLOOKUP(SupplierQuality[[#This Row],[MaterialID]],Table4[#All],2,0)</f>
        <v>Molds</v>
      </c>
      <c r="I1430">
        <v>2</v>
      </c>
      <c r="J1430" s="2" t="str">
        <f>_xlfn.XLOOKUP(SupplierQuality[[#This Row],[Defect Type ID]],Table5[ID],Table5[Defect Type],"Not found",0)</f>
        <v>Rejected</v>
      </c>
      <c r="K1430">
        <v>175</v>
      </c>
      <c r="L1430" s="2" t="str">
        <f>_xlfn.XLOOKUP(SupplierQuality[[#This Row],[DefectID]],Table2[ID],Table2[Defect],"Not found",0)</f>
        <v>Wrong Horizontal Scores</v>
      </c>
      <c r="M1430" s="3">
        <v>406005</v>
      </c>
      <c r="N1430" s="3">
        <v>218</v>
      </c>
      <c r="O1430" s="6">
        <f>SupplierQuality[[#This Row],[Total Downtime Minutes]]/60</f>
        <v>3.6333333333333333</v>
      </c>
      <c r="P1430" s="4">
        <v>328</v>
      </c>
      <c r="Q1430" s="4">
        <f>SupplierQuality[[#This Row],[Total Defect Qty]]*SupplierQuality[[#This Row],[Unit Price]]</f>
        <v>133169640</v>
      </c>
    </row>
    <row r="1431" spans="1:17" x14ac:dyDescent="0.25">
      <c r="A1431" s="1">
        <v>43340</v>
      </c>
      <c r="B1431" s="5" t="str">
        <f>TEXT(SupplierQuality[[#This Row],[Date]],"mmm")</f>
        <v>Aug</v>
      </c>
      <c r="C1431" s="5" t="str">
        <f>TEXT(SupplierQuality[[#This Row],[Date]],"yyyy")</f>
        <v>2018</v>
      </c>
      <c r="D1431" s="2" t="s">
        <v>232</v>
      </c>
      <c r="E1431" s="2" t="s">
        <v>84</v>
      </c>
      <c r="F1431" s="2" t="s">
        <v>691</v>
      </c>
      <c r="G1431">
        <v>127</v>
      </c>
      <c r="H1431" s="2" t="str">
        <f>VLOOKUP(SupplierQuality[[#This Row],[MaterialID]],Table4[#All],2,0)</f>
        <v>Crates</v>
      </c>
      <c r="I1431">
        <v>2</v>
      </c>
      <c r="J1431" s="2" t="str">
        <f>_xlfn.XLOOKUP(SupplierQuality[[#This Row],[Defect Type ID]],Table5[ID],Table5[Defect Type],"Not found",0)</f>
        <v>Rejected</v>
      </c>
      <c r="K1431">
        <v>166</v>
      </c>
      <c r="L1431" s="2" t="str">
        <f>_xlfn.XLOOKUP(SupplierQuality[[#This Row],[DefectID]],Table2[ID],Table2[Defect],"Not found",0)</f>
        <v>Failed Tension Test</v>
      </c>
      <c r="M1431" s="3">
        <v>351161</v>
      </c>
      <c r="N1431" s="3">
        <v>3824</v>
      </c>
      <c r="O1431" s="6">
        <f>SupplierQuality[[#This Row],[Total Downtime Minutes]]/60</f>
        <v>63.733333333333334</v>
      </c>
      <c r="P1431" s="4">
        <v>568</v>
      </c>
      <c r="Q1431" s="4">
        <f>SupplierQuality[[#This Row],[Total Defect Qty]]*SupplierQuality[[#This Row],[Unit Price]]</f>
        <v>199459448</v>
      </c>
    </row>
    <row r="1432" spans="1:17" x14ac:dyDescent="0.25">
      <c r="A1432" s="1">
        <v>43340</v>
      </c>
      <c r="B1432" s="5" t="str">
        <f>TEXT(SupplierQuality[[#This Row],[Date]],"mmm")</f>
        <v>Aug</v>
      </c>
      <c r="C1432" s="5" t="str">
        <f>TEXT(SupplierQuality[[#This Row],[Date]],"yyyy")</f>
        <v>2018</v>
      </c>
      <c r="D1432" s="2" t="s">
        <v>158</v>
      </c>
      <c r="E1432" s="2" t="s">
        <v>16</v>
      </c>
      <c r="F1432" s="2" t="s">
        <v>691</v>
      </c>
      <c r="G1432">
        <v>114</v>
      </c>
      <c r="H1432" s="2" t="str">
        <f>VLOOKUP(SupplierQuality[[#This Row],[MaterialID]],Table4[#All],2,0)</f>
        <v>Carton</v>
      </c>
      <c r="I1432">
        <v>2</v>
      </c>
      <c r="J1432" s="2" t="str">
        <f>_xlfn.XLOOKUP(SupplierQuality[[#This Row],[Defect Type ID]],Table5[ID],Table5[Defect Type],"Not found",0)</f>
        <v>Rejected</v>
      </c>
      <c r="K1432">
        <v>233</v>
      </c>
      <c r="L1432" s="2" t="str">
        <f>_xlfn.XLOOKUP(SupplierQuality[[#This Row],[DefectID]],Table2[ID],Table2[Defect],"Not found",0)</f>
        <v>Wrong Drive</v>
      </c>
      <c r="M1432" s="3">
        <v>349551</v>
      </c>
      <c r="N1432" s="3">
        <v>2270</v>
      </c>
      <c r="O1432" s="6">
        <f>SupplierQuality[[#This Row],[Total Downtime Minutes]]/60</f>
        <v>37.833333333333336</v>
      </c>
      <c r="P1432" s="4">
        <v>542</v>
      </c>
      <c r="Q1432" s="4">
        <f>SupplierQuality[[#This Row],[Total Defect Qty]]*SupplierQuality[[#This Row],[Unit Price]]</f>
        <v>189456642</v>
      </c>
    </row>
    <row r="1433" spans="1:17" x14ac:dyDescent="0.25">
      <c r="A1433" s="1">
        <v>43340</v>
      </c>
      <c r="B1433" s="5" t="str">
        <f>TEXT(SupplierQuality[[#This Row],[Date]],"mmm")</f>
        <v>Aug</v>
      </c>
      <c r="C1433" s="5" t="str">
        <f>TEXT(SupplierQuality[[#This Row],[Date]],"yyyy")</f>
        <v>2018</v>
      </c>
      <c r="D1433" s="2" t="s">
        <v>277</v>
      </c>
      <c r="E1433" s="2" t="s">
        <v>36</v>
      </c>
      <c r="F1433" s="2" t="s">
        <v>14</v>
      </c>
      <c r="G1433">
        <v>116</v>
      </c>
      <c r="H1433" s="2" t="str">
        <f>VLOOKUP(SupplierQuality[[#This Row],[MaterialID]],Table4[#All],2,0)</f>
        <v>Molds</v>
      </c>
      <c r="I1433">
        <v>3</v>
      </c>
      <c r="J1433" s="2" t="str">
        <f>_xlfn.XLOOKUP(SupplierQuality[[#This Row],[Defect Type ID]],Table5[ID],Table5[Defect Type],"Not found",0)</f>
        <v>Impact</v>
      </c>
      <c r="K1433">
        <v>87</v>
      </c>
      <c r="L1433" s="2" t="str">
        <f>_xlfn.XLOOKUP(SupplierQuality[[#This Row],[DefectID]],Table2[ID],Table2[Defect],"Not found",0)</f>
        <v>Wrong Registration</v>
      </c>
      <c r="M1433" s="3">
        <v>341129</v>
      </c>
      <c r="N1433" s="3">
        <v>872</v>
      </c>
      <c r="O1433" s="6">
        <f>SupplierQuality[[#This Row],[Total Downtime Minutes]]/60</f>
        <v>14.533333333333333</v>
      </c>
      <c r="P1433" s="4">
        <v>440</v>
      </c>
      <c r="Q1433" s="4">
        <f>SupplierQuality[[#This Row],[Total Defect Qty]]*SupplierQuality[[#This Row],[Unit Price]]</f>
        <v>150096760</v>
      </c>
    </row>
    <row r="1434" spans="1:17" x14ac:dyDescent="0.25">
      <c r="A1434" s="1">
        <v>43340</v>
      </c>
      <c r="B1434" s="5" t="str">
        <f>TEXT(SupplierQuality[[#This Row],[Date]],"mmm")</f>
        <v>Aug</v>
      </c>
      <c r="C1434" s="5" t="str">
        <f>TEXT(SupplierQuality[[#This Row],[Date]],"yyyy")</f>
        <v>2018</v>
      </c>
      <c r="D1434" s="2" t="s">
        <v>308</v>
      </c>
      <c r="E1434" s="2" t="s">
        <v>32</v>
      </c>
      <c r="F1434" s="2" t="s">
        <v>14</v>
      </c>
      <c r="G1434">
        <v>125</v>
      </c>
      <c r="H1434" s="2" t="str">
        <f>VLOOKUP(SupplierQuality[[#This Row],[MaterialID]],Table4[#All],2,0)</f>
        <v>Hardware</v>
      </c>
      <c r="I1434">
        <v>3</v>
      </c>
      <c r="J1434" s="2" t="str">
        <f>_xlfn.XLOOKUP(SupplierQuality[[#This Row],[Defect Type ID]],Table5[ID],Table5[Defect Type],"Not found",0)</f>
        <v>Impact</v>
      </c>
      <c r="K1434">
        <v>58</v>
      </c>
      <c r="L1434" s="2" t="str">
        <f>_xlfn.XLOOKUP(SupplierQuality[[#This Row],[DefectID]],Table2[ID],Table2[Defect],"Not found",0)</f>
        <v>Deformed Parts</v>
      </c>
      <c r="M1434" s="3">
        <v>265245</v>
      </c>
      <c r="N1434" s="3">
        <v>4536</v>
      </c>
      <c r="O1434" s="6">
        <f>SupplierQuality[[#This Row],[Total Downtime Minutes]]/60</f>
        <v>75.599999999999994</v>
      </c>
      <c r="P1434" s="4">
        <v>297</v>
      </c>
      <c r="Q1434" s="4">
        <f>SupplierQuality[[#This Row],[Total Defect Qty]]*SupplierQuality[[#This Row],[Unit Price]]</f>
        <v>78777765</v>
      </c>
    </row>
    <row r="1435" spans="1:17" x14ac:dyDescent="0.25">
      <c r="A1435" s="1">
        <v>43340</v>
      </c>
      <c r="B1435" s="5" t="str">
        <f>TEXT(SupplierQuality[[#This Row],[Date]],"mmm")</f>
        <v>Aug</v>
      </c>
      <c r="C1435" s="5" t="str">
        <f>TEXT(SupplierQuality[[#This Row],[Date]],"yyyy")</f>
        <v>2018</v>
      </c>
      <c r="D1435" s="2" t="s">
        <v>202</v>
      </c>
      <c r="E1435" s="2" t="s">
        <v>32</v>
      </c>
      <c r="F1435" s="2" t="s">
        <v>17</v>
      </c>
      <c r="G1435">
        <v>123</v>
      </c>
      <c r="H1435" s="2" t="str">
        <f>VLOOKUP(SupplierQuality[[#This Row],[MaterialID]],Table4[#All],2,0)</f>
        <v>Pump</v>
      </c>
      <c r="I1435">
        <v>3</v>
      </c>
      <c r="J1435" s="2" t="str">
        <f>_xlfn.XLOOKUP(SupplierQuality[[#This Row],[Defect Type ID]],Table5[ID],Table5[Defect Type],"Not found",0)</f>
        <v>Impact</v>
      </c>
      <c r="K1435">
        <v>4</v>
      </c>
      <c r="L1435" s="2" t="str">
        <f>_xlfn.XLOOKUP(SupplierQuality[[#This Row],[DefectID]],Table2[ID],Table2[Defect],"Not found",0)</f>
        <v>Warped</v>
      </c>
      <c r="M1435" s="3">
        <v>27933</v>
      </c>
      <c r="N1435" s="3">
        <v>3296</v>
      </c>
      <c r="O1435" s="6">
        <f>SupplierQuality[[#This Row],[Total Downtime Minutes]]/60</f>
        <v>54.93333333333333</v>
      </c>
      <c r="P1435" s="4">
        <v>331</v>
      </c>
      <c r="Q1435" s="4">
        <f>SupplierQuality[[#This Row],[Total Defect Qty]]*SupplierQuality[[#This Row],[Unit Price]]</f>
        <v>9245823</v>
      </c>
    </row>
    <row r="1436" spans="1:17" x14ac:dyDescent="0.25">
      <c r="A1436" s="1">
        <v>43340</v>
      </c>
      <c r="B1436" s="5" t="str">
        <f>TEXT(SupplierQuality[[#This Row],[Date]],"mmm")</f>
        <v>Aug</v>
      </c>
      <c r="C1436" s="5" t="str">
        <f>TEXT(SupplierQuality[[#This Row],[Date]],"yyyy")</f>
        <v>2018</v>
      </c>
      <c r="D1436" s="2" t="s">
        <v>61</v>
      </c>
      <c r="E1436" s="2" t="s">
        <v>62</v>
      </c>
      <c r="F1436" s="2" t="s">
        <v>691</v>
      </c>
      <c r="G1436">
        <v>117</v>
      </c>
      <c r="H1436" s="2" t="str">
        <f>VLOOKUP(SupplierQuality[[#This Row],[MaterialID]],Table4[#All],2,0)</f>
        <v>Labels</v>
      </c>
      <c r="I1436">
        <v>1</v>
      </c>
      <c r="J1436" s="2" t="str">
        <f>_xlfn.XLOOKUP(SupplierQuality[[#This Row],[Defect Type ID]],Table5[ID],Table5[Defect Type],"Not found",0)</f>
        <v>No Impact</v>
      </c>
      <c r="K1436">
        <v>28</v>
      </c>
      <c r="L1436" s="2" t="str">
        <f>_xlfn.XLOOKUP(SupplierQuality[[#This Row],[DefectID]],Table2[ID],Table2[Defect],"Not found",0)</f>
        <v>Poor Fit</v>
      </c>
      <c r="M1436" s="3">
        <v>7656</v>
      </c>
      <c r="N1436" s="3">
        <v>1746</v>
      </c>
      <c r="O1436" s="6">
        <f>SupplierQuality[[#This Row],[Total Downtime Minutes]]/60</f>
        <v>29.1</v>
      </c>
      <c r="P1436" s="4">
        <v>677</v>
      </c>
      <c r="Q1436" s="4">
        <f>SupplierQuality[[#This Row],[Total Defect Qty]]*SupplierQuality[[#This Row],[Unit Price]]</f>
        <v>5183112</v>
      </c>
    </row>
    <row r="1437" spans="1:17" x14ac:dyDescent="0.25">
      <c r="A1437" s="1">
        <v>43341</v>
      </c>
      <c r="B1437" s="5" t="str">
        <f>TEXT(SupplierQuality[[#This Row],[Date]],"mmm")</f>
        <v>Aug</v>
      </c>
      <c r="C1437" s="5" t="str">
        <f>TEXT(SupplierQuality[[#This Row],[Date]],"yyyy")</f>
        <v>2018</v>
      </c>
      <c r="D1437" s="2" t="s">
        <v>292</v>
      </c>
      <c r="E1437" s="2" t="s">
        <v>67</v>
      </c>
      <c r="F1437" s="2" t="s">
        <v>14</v>
      </c>
      <c r="G1437">
        <v>127</v>
      </c>
      <c r="H1437" s="2" t="str">
        <f>VLOOKUP(SupplierQuality[[#This Row],[MaterialID]],Table4[#All],2,0)</f>
        <v>Crates</v>
      </c>
      <c r="I1437">
        <v>2</v>
      </c>
      <c r="J1437" s="2" t="str">
        <f>_xlfn.XLOOKUP(SupplierQuality[[#This Row],[Defect Type ID]],Table5[ID],Table5[Defect Type],"Not found",0)</f>
        <v>Rejected</v>
      </c>
      <c r="K1437">
        <v>168</v>
      </c>
      <c r="L1437" s="2" t="str">
        <f>_xlfn.XLOOKUP(SupplierQuality[[#This Row],[DefectID]],Table2[ID],Table2[Defect],"Not found",0)</f>
        <v>Top Too Small</v>
      </c>
      <c r="M1437" s="3">
        <v>619861</v>
      </c>
      <c r="N1437" s="3">
        <v>866</v>
      </c>
      <c r="O1437" s="6">
        <f>SupplierQuality[[#This Row],[Total Downtime Minutes]]/60</f>
        <v>14.433333333333334</v>
      </c>
      <c r="P1437" s="4">
        <v>344</v>
      </c>
      <c r="Q1437" s="4">
        <f>SupplierQuality[[#This Row],[Total Defect Qty]]*SupplierQuality[[#This Row],[Unit Price]]</f>
        <v>213232184</v>
      </c>
    </row>
    <row r="1438" spans="1:17" x14ac:dyDescent="0.25">
      <c r="A1438" s="1">
        <v>43343</v>
      </c>
      <c r="B1438" s="5" t="str">
        <f>TEXT(SupplierQuality[[#This Row],[Date]],"mmm")</f>
        <v>Aug</v>
      </c>
      <c r="C1438" s="5" t="str">
        <f>TEXT(SupplierQuality[[#This Row],[Date]],"yyyy")</f>
        <v>2018</v>
      </c>
      <c r="D1438" s="2" t="s">
        <v>293</v>
      </c>
      <c r="E1438" s="2" t="s">
        <v>23</v>
      </c>
      <c r="F1438" s="2" t="s">
        <v>14</v>
      </c>
      <c r="G1438">
        <v>127</v>
      </c>
      <c r="H1438" s="2" t="str">
        <f>VLOOKUP(SupplierQuality[[#This Row],[MaterialID]],Table4[#All],2,0)</f>
        <v>Crates</v>
      </c>
      <c r="I1438">
        <v>2</v>
      </c>
      <c r="J1438" s="2" t="str">
        <f>_xlfn.XLOOKUP(SupplierQuality[[#This Row],[Defect Type ID]],Table5[ID],Table5[Defect Type],"Not found",0)</f>
        <v>Rejected</v>
      </c>
      <c r="K1438">
        <v>96</v>
      </c>
      <c r="L1438" s="2" t="str">
        <f>_xlfn.XLOOKUP(SupplierQuality[[#This Row],[DefectID]],Table2[ID],Table2[Defect],"Not found",0)</f>
        <v>Film Not Intact</v>
      </c>
      <c r="M1438" s="3">
        <v>968230</v>
      </c>
      <c r="N1438" s="3">
        <v>4939</v>
      </c>
      <c r="O1438" s="6">
        <f>SupplierQuality[[#This Row],[Total Downtime Minutes]]/60</f>
        <v>82.316666666666663</v>
      </c>
      <c r="P1438" s="4">
        <v>523</v>
      </c>
      <c r="Q1438" s="4">
        <f>SupplierQuality[[#This Row],[Total Defect Qty]]*SupplierQuality[[#This Row],[Unit Price]]</f>
        <v>506384290</v>
      </c>
    </row>
    <row r="1439" spans="1:17" x14ac:dyDescent="0.25">
      <c r="A1439" s="1">
        <v>43343</v>
      </c>
      <c r="B1439" s="5" t="str">
        <f>TEXT(SupplierQuality[[#This Row],[Date]],"mmm")</f>
        <v>Aug</v>
      </c>
      <c r="C1439" s="5" t="str">
        <f>TEXT(SupplierQuality[[#This Row],[Date]],"yyyy")</f>
        <v>2018</v>
      </c>
      <c r="D1439" s="2" t="s">
        <v>288</v>
      </c>
      <c r="E1439" s="2" t="s">
        <v>38</v>
      </c>
      <c r="F1439" s="2" t="s">
        <v>14</v>
      </c>
      <c r="G1439">
        <v>122</v>
      </c>
      <c r="H1439" s="2" t="str">
        <f>VLOOKUP(SupplierQuality[[#This Row],[MaterialID]],Table4[#All],2,0)</f>
        <v>Electrolytes</v>
      </c>
      <c r="I1439">
        <v>3</v>
      </c>
      <c r="J1439" s="2" t="str">
        <f>_xlfn.XLOOKUP(SupplierQuality[[#This Row],[Defect Type ID]],Table5[ID],Table5[Defect Type],"Not found",0)</f>
        <v>Impact</v>
      </c>
      <c r="K1439">
        <v>179</v>
      </c>
      <c r="L1439" s="2" t="str">
        <f>_xlfn.XLOOKUP(SupplierQuality[[#This Row],[DefectID]],Table2[ID],Table2[Defect],"Not found",0)</f>
        <v>Expired</v>
      </c>
      <c r="M1439" s="3">
        <v>695344</v>
      </c>
      <c r="N1439" s="3">
        <v>1824</v>
      </c>
      <c r="O1439" s="6">
        <f>SupplierQuality[[#This Row],[Total Downtime Minutes]]/60</f>
        <v>30.4</v>
      </c>
      <c r="P1439" s="4">
        <v>671</v>
      </c>
      <c r="Q1439" s="4">
        <f>SupplierQuality[[#This Row],[Total Defect Qty]]*SupplierQuality[[#This Row],[Unit Price]]</f>
        <v>466575824</v>
      </c>
    </row>
    <row r="1440" spans="1:17" x14ac:dyDescent="0.25">
      <c r="A1440" s="1">
        <v>43343</v>
      </c>
      <c r="B1440" s="5" t="str">
        <f>TEXT(SupplierQuality[[#This Row],[Date]],"mmm")</f>
        <v>Aug</v>
      </c>
      <c r="C1440" s="5" t="str">
        <f>TEXT(SupplierQuality[[#This Row],[Date]],"yyyy")</f>
        <v>2018</v>
      </c>
      <c r="D1440" s="2" t="s">
        <v>66</v>
      </c>
      <c r="E1440" s="2" t="s">
        <v>98</v>
      </c>
      <c r="F1440" s="2" t="s">
        <v>24</v>
      </c>
      <c r="G1440">
        <v>132</v>
      </c>
      <c r="H1440" s="2" t="str">
        <f>VLOOKUP(SupplierQuality[[#This Row],[MaterialID]],Table4[#All],2,0)</f>
        <v>Printed Materials</v>
      </c>
      <c r="I1440">
        <v>1</v>
      </c>
      <c r="J1440" s="2" t="str">
        <f>_xlfn.XLOOKUP(SupplierQuality[[#This Row],[Defect Type ID]],Table5[ID],Table5[Defect Type],"Not found",0)</f>
        <v>No Impact</v>
      </c>
      <c r="K1440">
        <v>169</v>
      </c>
      <c r="L1440" s="2" t="str">
        <f>_xlfn.XLOOKUP(SupplierQuality[[#This Row],[DefectID]],Table2[ID],Table2[Defect],"Not found",0)</f>
        <v>Poor Cut</v>
      </c>
      <c r="M1440" s="3">
        <v>490271</v>
      </c>
      <c r="N1440" s="3">
        <v>1075</v>
      </c>
      <c r="O1440" s="6">
        <f>SupplierQuality[[#This Row],[Total Downtime Minutes]]/60</f>
        <v>17.916666666666668</v>
      </c>
      <c r="P1440" s="4">
        <v>397</v>
      </c>
      <c r="Q1440" s="4">
        <f>SupplierQuality[[#This Row],[Total Defect Qty]]*SupplierQuality[[#This Row],[Unit Price]]</f>
        <v>194637587</v>
      </c>
    </row>
    <row r="1441" spans="1:17" x14ac:dyDescent="0.25">
      <c r="A1441" s="1">
        <v>43343</v>
      </c>
      <c r="B1441" s="5" t="str">
        <f>TEXT(SupplierQuality[[#This Row],[Date]],"mmm")</f>
        <v>Aug</v>
      </c>
      <c r="C1441" s="5" t="str">
        <f>TEXT(SupplierQuality[[#This Row],[Date]],"yyyy")</f>
        <v>2018</v>
      </c>
      <c r="D1441" s="2" t="s">
        <v>168</v>
      </c>
      <c r="E1441" s="2" t="s">
        <v>84</v>
      </c>
      <c r="F1441" s="2" t="s">
        <v>14</v>
      </c>
      <c r="G1441">
        <v>119</v>
      </c>
      <c r="H1441" s="2" t="str">
        <f>VLOOKUP(SupplierQuality[[#This Row],[MaterialID]],Table4[#All],2,0)</f>
        <v>Batteries</v>
      </c>
      <c r="I1441">
        <v>2</v>
      </c>
      <c r="J1441" s="2" t="str">
        <f>_xlfn.XLOOKUP(SupplierQuality[[#This Row],[Defect Type ID]],Table5[ID],Table5[Defect Type],"Not found",0)</f>
        <v>Rejected</v>
      </c>
      <c r="K1441">
        <v>190</v>
      </c>
      <c r="L1441" s="2" t="str">
        <f>_xlfn.XLOOKUP(SupplierQuality[[#This Row],[DefectID]],Table2[ID],Table2[Defect],"Not found",0)</f>
        <v>Bad Distribution</v>
      </c>
      <c r="M1441" s="3">
        <v>68575</v>
      </c>
      <c r="N1441" s="3">
        <v>3349</v>
      </c>
      <c r="O1441" s="6">
        <f>SupplierQuality[[#This Row],[Total Downtime Minutes]]/60</f>
        <v>55.81666666666667</v>
      </c>
      <c r="P1441" s="4">
        <v>464</v>
      </c>
      <c r="Q1441" s="4">
        <f>SupplierQuality[[#This Row],[Total Defect Qty]]*SupplierQuality[[#This Row],[Unit Price]]</f>
        <v>31818800</v>
      </c>
    </row>
    <row r="1442" spans="1:17" x14ac:dyDescent="0.25">
      <c r="A1442" s="1">
        <v>43344</v>
      </c>
      <c r="B1442" s="5" t="str">
        <f>TEXT(SupplierQuality[[#This Row],[Date]],"mmm")</f>
        <v>Sep</v>
      </c>
      <c r="C1442" s="5" t="str">
        <f>TEXT(SupplierQuality[[#This Row],[Date]],"yyyy")</f>
        <v>2018</v>
      </c>
      <c r="D1442" s="2" t="s">
        <v>353</v>
      </c>
      <c r="E1442" s="2" t="s">
        <v>21</v>
      </c>
      <c r="F1442" s="2" t="s">
        <v>17</v>
      </c>
      <c r="G1442">
        <v>133</v>
      </c>
      <c r="H1442" s="2" t="str">
        <f>VLOOKUP(SupplierQuality[[#This Row],[MaterialID]],Table4[#All],2,0)</f>
        <v>Wires</v>
      </c>
      <c r="I1442">
        <v>1</v>
      </c>
      <c r="J1442" s="2" t="str">
        <f>_xlfn.XLOOKUP(SupplierQuality[[#This Row],[Defect Type ID]],Table5[ID],Table5[Defect Type],"Not found",0)</f>
        <v>No Impact</v>
      </c>
      <c r="K1442">
        <v>6</v>
      </c>
      <c r="L1442" s="2" t="str">
        <f>_xlfn.XLOOKUP(SupplierQuality[[#This Row],[DefectID]],Table2[ID],Table2[Defect],"Not found",0)</f>
        <v>Wrong Ink</v>
      </c>
      <c r="M1442" s="3">
        <v>998278</v>
      </c>
      <c r="N1442" s="3">
        <v>3648</v>
      </c>
      <c r="O1442" s="6">
        <f>SupplierQuality[[#This Row],[Total Downtime Minutes]]/60</f>
        <v>60.8</v>
      </c>
      <c r="P1442" s="4">
        <v>543</v>
      </c>
      <c r="Q1442" s="4">
        <f>SupplierQuality[[#This Row],[Total Defect Qty]]*SupplierQuality[[#This Row],[Unit Price]]</f>
        <v>542064954</v>
      </c>
    </row>
    <row r="1443" spans="1:17" x14ac:dyDescent="0.25">
      <c r="A1443" s="1">
        <v>43344</v>
      </c>
      <c r="B1443" s="5" t="str">
        <f>TEXT(SupplierQuality[[#This Row],[Date]],"mmm")</f>
        <v>Sep</v>
      </c>
      <c r="C1443" s="5" t="str">
        <f>TEXT(SupplierQuality[[#This Row],[Date]],"yyyy")</f>
        <v>2018</v>
      </c>
      <c r="D1443" s="2" t="s">
        <v>95</v>
      </c>
      <c r="E1443" s="2" t="s">
        <v>52</v>
      </c>
      <c r="F1443" s="2" t="s">
        <v>17</v>
      </c>
      <c r="G1443">
        <v>129</v>
      </c>
      <c r="H1443" s="2" t="str">
        <f>VLOOKUP(SupplierQuality[[#This Row],[MaterialID]],Table4[#All],2,0)</f>
        <v>Mechanicals</v>
      </c>
      <c r="I1443">
        <v>3</v>
      </c>
      <c r="J1443" s="2" t="str">
        <f>_xlfn.XLOOKUP(SupplierQuality[[#This Row],[Defect Type ID]],Table5[ID],Table5[Defect Type],"Not found",0)</f>
        <v>Impact</v>
      </c>
      <c r="K1443">
        <v>84</v>
      </c>
      <c r="L1443" s="2" t="str">
        <f>_xlfn.XLOOKUP(SupplierQuality[[#This Row],[DefectID]],Table2[ID],Table2[Defect],"Not found",0)</f>
        <v>Weak Walls</v>
      </c>
      <c r="M1443" s="3">
        <v>951823</v>
      </c>
      <c r="N1443" s="3">
        <v>2316</v>
      </c>
      <c r="O1443" s="6">
        <f>SupplierQuality[[#This Row],[Total Downtime Minutes]]/60</f>
        <v>38.6</v>
      </c>
      <c r="P1443" s="4">
        <v>588</v>
      </c>
      <c r="Q1443" s="4">
        <f>SupplierQuality[[#This Row],[Total Defect Qty]]*SupplierQuality[[#This Row],[Unit Price]]</f>
        <v>559671924</v>
      </c>
    </row>
    <row r="1444" spans="1:17" x14ac:dyDescent="0.25">
      <c r="A1444" s="1">
        <v>43344</v>
      </c>
      <c r="B1444" s="5" t="str">
        <f>TEXT(SupplierQuality[[#This Row],[Date]],"mmm")</f>
        <v>Sep</v>
      </c>
      <c r="C1444" s="5" t="str">
        <f>TEXT(SupplierQuality[[#This Row],[Date]],"yyyy")</f>
        <v>2018</v>
      </c>
      <c r="D1444" s="2" t="s">
        <v>353</v>
      </c>
      <c r="E1444" s="2" t="s">
        <v>64</v>
      </c>
      <c r="F1444" s="2" t="s">
        <v>691</v>
      </c>
      <c r="G1444">
        <v>117</v>
      </c>
      <c r="H1444" s="2" t="str">
        <f>VLOOKUP(SupplierQuality[[#This Row],[MaterialID]],Table4[#All],2,0)</f>
        <v>Labels</v>
      </c>
      <c r="I1444">
        <v>3</v>
      </c>
      <c r="J1444" s="2" t="str">
        <f>_xlfn.XLOOKUP(SupplierQuality[[#This Row],[Defect Type ID]],Table5[ID],Table5[Defect Type],"Not found",0)</f>
        <v>Impact</v>
      </c>
      <c r="K1444">
        <v>94</v>
      </c>
      <c r="L1444" s="2" t="str">
        <f>_xlfn.XLOOKUP(SupplierQuality[[#This Row],[DefectID]],Table2[ID],Table2[Defect],"Not found",0)</f>
        <v>Stones and Sand</v>
      </c>
      <c r="M1444" s="3">
        <v>938322</v>
      </c>
      <c r="N1444" s="3">
        <v>3565</v>
      </c>
      <c r="O1444" s="6">
        <f>SupplierQuality[[#This Row],[Total Downtime Minutes]]/60</f>
        <v>59.416666666666664</v>
      </c>
      <c r="P1444" s="4">
        <v>290</v>
      </c>
      <c r="Q1444" s="4">
        <f>SupplierQuality[[#This Row],[Total Defect Qty]]*SupplierQuality[[#This Row],[Unit Price]]</f>
        <v>272113380</v>
      </c>
    </row>
    <row r="1445" spans="1:17" x14ac:dyDescent="0.25">
      <c r="A1445" s="1">
        <v>43344</v>
      </c>
      <c r="B1445" s="5" t="str">
        <f>TEXT(SupplierQuality[[#This Row],[Date]],"mmm")</f>
        <v>Sep</v>
      </c>
      <c r="C1445" s="5" t="str">
        <f>TEXT(SupplierQuality[[#This Row],[Date]],"yyyy")</f>
        <v>2018</v>
      </c>
      <c r="D1445" s="2" t="s">
        <v>254</v>
      </c>
      <c r="E1445" s="2" t="s">
        <v>55</v>
      </c>
      <c r="F1445" s="2" t="s">
        <v>42</v>
      </c>
      <c r="G1445">
        <v>116</v>
      </c>
      <c r="H1445" s="2" t="str">
        <f>VLOOKUP(SupplierQuality[[#This Row],[MaterialID]],Table4[#All],2,0)</f>
        <v>Molds</v>
      </c>
      <c r="I1445">
        <v>1</v>
      </c>
      <c r="J1445" s="2" t="str">
        <f>_xlfn.XLOOKUP(SupplierQuality[[#This Row],[Defect Type ID]],Table5[ID],Table5[Defect Type],"Not found",0)</f>
        <v>No Impact</v>
      </c>
      <c r="K1445">
        <v>95</v>
      </c>
      <c r="L1445" s="2" t="str">
        <f>_xlfn.XLOOKUP(SupplierQuality[[#This Row],[DefectID]],Table2[ID],Table2[Defect],"Not found",0)</f>
        <v>Wrong Shape</v>
      </c>
      <c r="M1445" s="3">
        <v>687289</v>
      </c>
      <c r="N1445" s="3">
        <v>2929</v>
      </c>
      <c r="O1445" s="6">
        <f>SupplierQuality[[#This Row],[Total Downtime Minutes]]/60</f>
        <v>48.81666666666667</v>
      </c>
      <c r="P1445" s="4">
        <v>292</v>
      </c>
      <c r="Q1445" s="4">
        <f>SupplierQuality[[#This Row],[Total Defect Qty]]*SupplierQuality[[#This Row],[Unit Price]]</f>
        <v>200688388</v>
      </c>
    </row>
    <row r="1446" spans="1:17" x14ac:dyDescent="0.25">
      <c r="A1446" s="1">
        <v>43344</v>
      </c>
      <c r="B1446" s="5" t="str">
        <f>TEXT(SupplierQuality[[#This Row],[Date]],"mmm")</f>
        <v>Sep</v>
      </c>
      <c r="C1446" s="5" t="str">
        <f>TEXT(SupplierQuality[[#This Row],[Date]],"yyyy")</f>
        <v>2018</v>
      </c>
      <c r="D1446" s="2" t="s">
        <v>93</v>
      </c>
      <c r="E1446" s="2" t="s">
        <v>34</v>
      </c>
      <c r="F1446" s="2" t="s">
        <v>75</v>
      </c>
      <c r="G1446">
        <v>127</v>
      </c>
      <c r="H1446" s="2" t="str">
        <f>VLOOKUP(SupplierQuality[[#This Row],[MaterialID]],Table4[#All],2,0)</f>
        <v>Crates</v>
      </c>
      <c r="I1446">
        <v>1</v>
      </c>
      <c r="J1446" s="2" t="str">
        <f>_xlfn.XLOOKUP(SupplierQuality[[#This Row],[Defect Type ID]],Table5[ID],Table5[Defect Type],"Not found",0)</f>
        <v>No Impact</v>
      </c>
      <c r="K1446">
        <v>112</v>
      </c>
      <c r="L1446" s="2" t="str">
        <f>_xlfn.XLOOKUP(SupplierQuality[[#This Row],[DefectID]],Table2[ID],Table2[Defect],"Not found",0)</f>
        <v>Gaps</v>
      </c>
      <c r="M1446" s="3">
        <v>568932</v>
      </c>
      <c r="N1446" s="3">
        <v>3686</v>
      </c>
      <c r="O1446" s="6">
        <f>SupplierQuality[[#This Row],[Total Downtime Minutes]]/60</f>
        <v>61.43333333333333</v>
      </c>
      <c r="P1446" s="4">
        <v>369</v>
      </c>
      <c r="Q1446" s="4">
        <f>SupplierQuality[[#This Row],[Total Defect Qty]]*SupplierQuality[[#This Row],[Unit Price]]</f>
        <v>209935908</v>
      </c>
    </row>
    <row r="1447" spans="1:17" x14ac:dyDescent="0.25">
      <c r="A1447" s="1">
        <v>43344</v>
      </c>
      <c r="B1447" s="5" t="str">
        <f>TEXT(SupplierQuality[[#This Row],[Date]],"mmm")</f>
        <v>Sep</v>
      </c>
      <c r="C1447" s="5" t="str">
        <f>TEXT(SupplierQuality[[#This Row],[Date]],"yyyy")</f>
        <v>2018</v>
      </c>
      <c r="D1447" s="2" t="s">
        <v>92</v>
      </c>
      <c r="E1447" s="2" t="s">
        <v>60</v>
      </c>
      <c r="F1447" s="2" t="s">
        <v>691</v>
      </c>
      <c r="G1447">
        <v>114</v>
      </c>
      <c r="H1447" s="2" t="str">
        <f>VLOOKUP(SupplierQuality[[#This Row],[MaterialID]],Table4[#All],2,0)</f>
        <v>Carton</v>
      </c>
      <c r="I1447">
        <v>2</v>
      </c>
      <c r="J1447" s="2" t="str">
        <f>_xlfn.XLOOKUP(SupplierQuality[[#This Row],[Defect Type ID]],Table5[ID],Table5[Defect Type],"Not found",0)</f>
        <v>Rejected</v>
      </c>
      <c r="K1447">
        <v>35</v>
      </c>
      <c r="L1447" s="2" t="str">
        <f>_xlfn.XLOOKUP(SupplierQuality[[#This Row],[DefectID]],Table2[ID],Table2[Defect],"Not found",0)</f>
        <v>Bad Fill</v>
      </c>
      <c r="M1447" s="3">
        <v>526560</v>
      </c>
      <c r="N1447" s="3">
        <v>2340</v>
      </c>
      <c r="O1447" s="6">
        <f>SupplierQuality[[#This Row],[Total Downtime Minutes]]/60</f>
        <v>39</v>
      </c>
      <c r="P1447" s="4">
        <v>631</v>
      </c>
      <c r="Q1447" s="4">
        <f>SupplierQuality[[#This Row],[Total Defect Qty]]*SupplierQuality[[#This Row],[Unit Price]]</f>
        <v>332259360</v>
      </c>
    </row>
    <row r="1448" spans="1:17" x14ac:dyDescent="0.25">
      <c r="A1448" s="1">
        <v>43344</v>
      </c>
      <c r="B1448" s="5" t="str">
        <f>TEXT(SupplierQuality[[#This Row],[Date]],"mmm")</f>
        <v>Sep</v>
      </c>
      <c r="C1448" s="5" t="str">
        <f>TEXT(SupplierQuality[[#This Row],[Date]],"yyyy")</f>
        <v>2018</v>
      </c>
      <c r="D1448" s="2" t="s">
        <v>124</v>
      </c>
      <c r="E1448" s="2" t="s">
        <v>45</v>
      </c>
      <c r="F1448" s="2" t="s">
        <v>17</v>
      </c>
      <c r="G1448">
        <v>133</v>
      </c>
      <c r="H1448" s="2" t="str">
        <f>VLOOKUP(SupplierQuality[[#This Row],[MaterialID]],Table4[#All],2,0)</f>
        <v>Wires</v>
      </c>
      <c r="I1448">
        <v>3</v>
      </c>
      <c r="J1448" s="2" t="str">
        <f>_xlfn.XLOOKUP(SupplierQuality[[#This Row],[Defect Type ID]],Table5[ID],Table5[Defect Type],"Not found",0)</f>
        <v>Impact</v>
      </c>
      <c r="K1448">
        <v>138</v>
      </c>
      <c r="L1448" s="2" t="str">
        <f>_xlfn.XLOOKUP(SupplierQuality[[#This Row],[DefectID]],Table2[ID],Table2[Defect],"Not found",0)</f>
        <v>Damaged Parts</v>
      </c>
      <c r="M1448" s="3">
        <v>520281</v>
      </c>
      <c r="N1448" s="3">
        <v>192</v>
      </c>
      <c r="O1448" s="6">
        <f>SupplierQuality[[#This Row],[Total Downtime Minutes]]/60</f>
        <v>3.2</v>
      </c>
      <c r="P1448" s="4">
        <v>593</v>
      </c>
      <c r="Q1448" s="4">
        <f>SupplierQuality[[#This Row],[Total Defect Qty]]*SupplierQuality[[#This Row],[Unit Price]]</f>
        <v>308526633</v>
      </c>
    </row>
    <row r="1449" spans="1:17" x14ac:dyDescent="0.25">
      <c r="A1449" s="1">
        <v>43344</v>
      </c>
      <c r="B1449" s="5" t="str">
        <f>TEXT(SupplierQuality[[#This Row],[Date]],"mmm")</f>
        <v>Sep</v>
      </c>
      <c r="C1449" s="5" t="str">
        <f>TEXT(SupplierQuality[[#This Row],[Date]],"yyyy")</f>
        <v>2018</v>
      </c>
      <c r="D1449" s="2" t="s">
        <v>258</v>
      </c>
      <c r="E1449" s="2" t="s">
        <v>36</v>
      </c>
      <c r="F1449" s="2" t="s">
        <v>14</v>
      </c>
      <c r="G1449">
        <v>113</v>
      </c>
      <c r="H1449" s="2" t="str">
        <f>VLOOKUP(SupplierQuality[[#This Row],[MaterialID]],Table4[#All],2,0)</f>
        <v>Raw Materials</v>
      </c>
      <c r="I1449">
        <v>1</v>
      </c>
      <c r="J1449" s="2" t="str">
        <f>_xlfn.XLOOKUP(SupplierQuality[[#This Row],[Defect Type ID]],Table5[ID],Table5[Defect Type],"Not found",0)</f>
        <v>No Impact</v>
      </c>
      <c r="K1449">
        <v>40</v>
      </c>
      <c r="L1449" s="2" t="str">
        <f>_xlfn.XLOOKUP(SupplierQuality[[#This Row],[DefectID]],Table2[ID],Table2[Defect],"Not found",0)</f>
        <v>Wrong Spec Date</v>
      </c>
      <c r="M1449" s="3">
        <v>514757</v>
      </c>
      <c r="N1449" s="3">
        <v>3054</v>
      </c>
      <c r="O1449" s="6">
        <f>SupplierQuality[[#This Row],[Total Downtime Minutes]]/60</f>
        <v>50.9</v>
      </c>
      <c r="P1449" s="4">
        <v>603</v>
      </c>
      <c r="Q1449" s="4">
        <f>SupplierQuality[[#This Row],[Total Defect Qty]]*SupplierQuality[[#This Row],[Unit Price]]</f>
        <v>310398471</v>
      </c>
    </row>
    <row r="1450" spans="1:17" x14ac:dyDescent="0.25">
      <c r="A1450" s="1">
        <v>43344</v>
      </c>
      <c r="B1450" s="5" t="str">
        <f>TEXT(SupplierQuality[[#This Row],[Date]],"mmm")</f>
        <v>Sep</v>
      </c>
      <c r="C1450" s="5" t="str">
        <f>TEXT(SupplierQuality[[#This Row],[Date]],"yyyy")</f>
        <v>2018</v>
      </c>
      <c r="D1450" s="2" t="s">
        <v>311</v>
      </c>
      <c r="E1450" s="2" t="s">
        <v>19</v>
      </c>
      <c r="F1450" s="2" t="s">
        <v>17</v>
      </c>
      <c r="G1450">
        <v>112</v>
      </c>
      <c r="H1450" s="2" t="str">
        <f>VLOOKUP(SupplierQuality[[#This Row],[MaterialID]],Table4[#All],2,0)</f>
        <v>Glass</v>
      </c>
      <c r="I1450">
        <v>1</v>
      </c>
      <c r="J1450" s="2" t="str">
        <f>_xlfn.XLOOKUP(SupplierQuality[[#This Row],[Defect Type ID]],Table5[ID],Table5[Defect Type],"Not found",0)</f>
        <v>No Impact</v>
      </c>
      <c r="K1450">
        <v>197</v>
      </c>
      <c r="L1450" s="2" t="str">
        <f>_xlfn.XLOOKUP(SupplierQuality[[#This Row],[DefectID]],Table2[ID],Table2[Defect],"Not found",0)</f>
        <v>Assembly Issues</v>
      </c>
      <c r="M1450" s="3">
        <v>500389</v>
      </c>
      <c r="N1450" s="3">
        <v>2463</v>
      </c>
      <c r="O1450" s="6">
        <f>SupplierQuality[[#This Row],[Total Downtime Minutes]]/60</f>
        <v>41.05</v>
      </c>
      <c r="P1450" s="4">
        <v>516</v>
      </c>
      <c r="Q1450" s="4">
        <f>SupplierQuality[[#This Row],[Total Defect Qty]]*SupplierQuality[[#This Row],[Unit Price]]</f>
        <v>258200724</v>
      </c>
    </row>
    <row r="1451" spans="1:17" x14ac:dyDescent="0.25">
      <c r="A1451" s="1">
        <v>43344</v>
      </c>
      <c r="B1451" s="5" t="str">
        <f>TEXT(SupplierQuality[[#This Row],[Date]],"mmm")</f>
        <v>Sep</v>
      </c>
      <c r="C1451" s="5" t="str">
        <f>TEXT(SupplierQuality[[#This Row],[Date]],"yyyy")</f>
        <v>2018</v>
      </c>
      <c r="D1451" s="2" t="s">
        <v>140</v>
      </c>
      <c r="E1451" s="2" t="s">
        <v>64</v>
      </c>
      <c r="F1451" s="2" t="s">
        <v>691</v>
      </c>
      <c r="G1451">
        <v>123</v>
      </c>
      <c r="H1451" s="2" t="str">
        <f>VLOOKUP(SupplierQuality[[#This Row],[MaterialID]],Table4[#All],2,0)</f>
        <v>Pump</v>
      </c>
      <c r="I1451">
        <v>1</v>
      </c>
      <c r="J1451" s="2" t="str">
        <f>_xlfn.XLOOKUP(SupplierQuality[[#This Row],[Defect Type ID]],Table5[ID],Table5[Defect Type],"Not found",0)</f>
        <v>No Impact</v>
      </c>
      <c r="K1451">
        <v>88</v>
      </c>
      <c r="L1451" s="2" t="str">
        <f>_xlfn.XLOOKUP(SupplierQuality[[#This Row],[DefectID]],Table2[ID],Table2[Defect],"Not found",0)</f>
        <v>Cracked</v>
      </c>
      <c r="M1451" s="3">
        <v>440386</v>
      </c>
      <c r="N1451" s="3">
        <v>4365</v>
      </c>
      <c r="O1451" s="6">
        <f>SupplierQuality[[#This Row],[Total Downtime Minutes]]/60</f>
        <v>72.75</v>
      </c>
      <c r="P1451" s="4">
        <v>502</v>
      </c>
      <c r="Q1451" s="4">
        <f>SupplierQuality[[#This Row],[Total Defect Qty]]*SupplierQuality[[#This Row],[Unit Price]]</f>
        <v>221073772</v>
      </c>
    </row>
    <row r="1452" spans="1:17" x14ac:dyDescent="0.25">
      <c r="A1452" s="1">
        <v>43344</v>
      </c>
      <c r="B1452" s="5" t="str">
        <f>TEXT(SupplierQuality[[#This Row],[Date]],"mmm")</f>
        <v>Sep</v>
      </c>
      <c r="C1452" s="5" t="str">
        <f>TEXT(SupplierQuality[[#This Row],[Date]],"yyyy")</f>
        <v>2018</v>
      </c>
      <c r="D1452" s="2" t="s">
        <v>209</v>
      </c>
      <c r="E1452" s="2" t="s">
        <v>74</v>
      </c>
      <c r="F1452" s="2" t="s">
        <v>691</v>
      </c>
      <c r="G1452">
        <v>130</v>
      </c>
      <c r="H1452" s="2" t="str">
        <f>VLOOKUP(SupplierQuality[[#This Row],[MaterialID]],Table4[#All],2,0)</f>
        <v>Packaging</v>
      </c>
      <c r="I1452">
        <v>2</v>
      </c>
      <c r="J1452" s="2" t="str">
        <f>_xlfn.XLOOKUP(SupplierQuality[[#This Row],[Defect Type ID]],Table5[ID],Table5[Defect Type],"Not found",0)</f>
        <v>Rejected</v>
      </c>
      <c r="K1452">
        <v>101</v>
      </c>
      <c r="L1452" s="2" t="str">
        <f>_xlfn.XLOOKUP(SupplierQuality[[#This Row],[DefectID]],Table2[ID],Table2[Defect],"Not found",0)</f>
        <v>No Print</v>
      </c>
      <c r="M1452" s="3">
        <v>429941</v>
      </c>
      <c r="N1452" s="3">
        <v>854</v>
      </c>
      <c r="O1452" s="6">
        <f>SupplierQuality[[#This Row],[Total Downtime Minutes]]/60</f>
        <v>14.233333333333333</v>
      </c>
      <c r="P1452" s="4">
        <v>359</v>
      </c>
      <c r="Q1452" s="4">
        <f>SupplierQuality[[#This Row],[Total Defect Qty]]*SupplierQuality[[#This Row],[Unit Price]]</f>
        <v>154348819</v>
      </c>
    </row>
    <row r="1453" spans="1:17" x14ac:dyDescent="0.25">
      <c r="A1453" s="1">
        <v>43344</v>
      </c>
      <c r="B1453" s="5" t="str">
        <f>TEXT(SupplierQuality[[#This Row],[Date]],"mmm")</f>
        <v>Sep</v>
      </c>
      <c r="C1453" s="5" t="str">
        <f>TEXT(SupplierQuality[[#This Row],[Date]],"yyyy")</f>
        <v>2018</v>
      </c>
      <c r="D1453" s="2" t="s">
        <v>207</v>
      </c>
      <c r="E1453" s="2" t="s">
        <v>104</v>
      </c>
      <c r="F1453" s="2" t="s">
        <v>75</v>
      </c>
      <c r="G1453">
        <v>119</v>
      </c>
      <c r="H1453" s="2" t="str">
        <f>VLOOKUP(SupplierQuality[[#This Row],[MaterialID]],Table4[#All],2,0)</f>
        <v>Batteries</v>
      </c>
      <c r="I1453">
        <v>3</v>
      </c>
      <c r="J1453" s="2" t="str">
        <f>_xlfn.XLOOKUP(SupplierQuality[[#This Row],[Defect Type ID]],Table5[ID],Table5[Defect Type],"Not found",0)</f>
        <v>Impact</v>
      </c>
      <c r="K1453">
        <v>98</v>
      </c>
      <c r="L1453" s="2" t="str">
        <f>_xlfn.XLOOKUP(SupplierQuality[[#This Row],[DefectID]],Table2[ID],Table2[Defect],"Not found",0)</f>
        <v>Damaged Rolls</v>
      </c>
      <c r="M1453" s="3">
        <v>335834</v>
      </c>
      <c r="N1453" s="3">
        <v>1345</v>
      </c>
      <c r="O1453" s="6">
        <f>SupplierQuality[[#This Row],[Total Downtime Minutes]]/60</f>
        <v>22.416666666666668</v>
      </c>
      <c r="P1453" s="4">
        <v>383</v>
      </c>
      <c r="Q1453" s="4">
        <f>SupplierQuality[[#This Row],[Total Defect Qty]]*SupplierQuality[[#This Row],[Unit Price]]</f>
        <v>128624422</v>
      </c>
    </row>
    <row r="1454" spans="1:17" x14ac:dyDescent="0.25">
      <c r="A1454" s="1">
        <v>43344</v>
      </c>
      <c r="B1454" s="5" t="str">
        <f>TEXT(SupplierQuality[[#This Row],[Date]],"mmm")</f>
        <v>Sep</v>
      </c>
      <c r="C1454" s="5" t="str">
        <f>TEXT(SupplierQuality[[#This Row],[Date]],"yyyy")</f>
        <v>2018</v>
      </c>
      <c r="D1454" s="2" t="s">
        <v>319</v>
      </c>
      <c r="E1454" s="2" t="s">
        <v>84</v>
      </c>
      <c r="F1454" s="2" t="s">
        <v>75</v>
      </c>
      <c r="G1454">
        <v>130</v>
      </c>
      <c r="H1454" s="2" t="str">
        <f>VLOOKUP(SupplierQuality[[#This Row],[MaterialID]],Table4[#All],2,0)</f>
        <v>Packaging</v>
      </c>
      <c r="I1454">
        <v>2</v>
      </c>
      <c r="J1454" s="2" t="str">
        <f>_xlfn.XLOOKUP(SupplierQuality[[#This Row],[Defect Type ID]],Table5[ID],Table5[Defect Type],"Not found",0)</f>
        <v>Rejected</v>
      </c>
      <c r="K1454">
        <v>257</v>
      </c>
      <c r="L1454" s="2" t="str">
        <f>_xlfn.XLOOKUP(SupplierQuality[[#This Row],[DefectID]],Table2[ID],Table2[Defect],"Not found",0)</f>
        <v>Bad Seal</v>
      </c>
      <c r="M1454" s="3">
        <v>254874</v>
      </c>
      <c r="N1454" s="3">
        <v>2794</v>
      </c>
      <c r="O1454" s="6">
        <f>SupplierQuality[[#This Row],[Total Downtime Minutes]]/60</f>
        <v>46.56666666666667</v>
      </c>
      <c r="P1454" s="4">
        <v>430</v>
      </c>
      <c r="Q1454" s="4">
        <f>SupplierQuality[[#This Row],[Total Defect Qty]]*SupplierQuality[[#This Row],[Unit Price]]</f>
        <v>109595820</v>
      </c>
    </row>
    <row r="1455" spans="1:17" x14ac:dyDescent="0.25">
      <c r="A1455" s="1">
        <v>43344</v>
      </c>
      <c r="B1455" s="5" t="str">
        <f>TEXT(SupplierQuality[[#This Row],[Date]],"mmm")</f>
        <v>Sep</v>
      </c>
      <c r="C1455" s="5" t="str">
        <f>TEXT(SupplierQuality[[#This Row],[Date]],"yyyy")</f>
        <v>2018</v>
      </c>
      <c r="D1455" s="2" t="s">
        <v>265</v>
      </c>
      <c r="E1455" s="2" t="s">
        <v>55</v>
      </c>
      <c r="F1455" s="2" t="s">
        <v>17</v>
      </c>
      <c r="G1455">
        <v>130</v>
      </c>
      <c r="H1455" s="2" t="str">
        <f>VLOOKUP(SupplierQuality[[#This Row],[MaterialID]],Table4[#All],2,0)</f>
        <v>Packaging</v>
      </c>
      <c r="I1455">
        <v>2</v>
      </c>
      <c r="J1455" s="2" t="str">
        <f>_xlfn.XLOOKUP(SupplierQuality[[#This Row],[Defect Type ID]],Table5[ID],Table5[Defect Type],"Not found",0)</f>
        <v>Rejected</v>
      </c>
      <c r="K1455">
        <v>97</v>
      </c>
      <c r="L1455" s="2" t="str">
        <f>_xlfn.XLOOKUP(SupplierQuality[[#This Row],[DefectID]],Table2[ID],Table2[Defect],"Not found",0)</f>
        <v>Bad Carton Packaging</v>
      </c>
      <c r="M1455" s="3">
        <v>70735</v>
      </c>
      <c r="N1455" s="3">
        <v>599</v>
      </c>
      <c r="O1455" s="6">
        <f>SupplierQuality[[#This Row],[Total Downtime Minutes]]/60</f>
        <v>9.9833333333333325</v>
      </c>
      <c r="P1455" s="4">
        <v>462</v>
      </c>
      <c r="Q1455" s="4">
        <f>SupplierQuality[[#This Row],[Total Defect Qty]]*SupplierQuality[[#This Row],[Unit Price]]</f>
        <v>32679570</v>
      </c>
    </row>
    <row r="1456" spans="1:17" x14ac:dyDescent="0.25">
      <c r="A1456" s="1">
        <v>43344</v>
      </c>
      <c r="B1456" s="5" t="str">
        <f>TEXT(SupplierQuality[[#This Row],[Date]],"mmm")</f>
        <v>Sep</v>
      </c>
      <c r="C1456" s="5" t="str">
        <f>TEXT(SupplierQuality[[#This Row],[Date]],"yyyy")</f>
        <v>2018</v>
      </c>
      <c r="D1456" s="2" t="s">
        <v>26</v>
      </c>
      <c r="E1456" s="2" t="s">
        <v>64</v>
      </c>
      <c r="F1456" s="2" t="s">
        <v>691</v>
      </c>
      <c r="G1456">
        <v>131</v>
      </c>
      <c r="H1456" s="2" t="str">
        <f>VLOOKUP(SupplierQuality[[#This Row],[MaterialID]],Table4[#All],2,0)</f>
        <v>Valves</v>
      </c>
      <c r="I1456">
        <v>1</v>
      </c>
      <c r="J1456" s="2" t="str">
        <f>_xlfn.XLOOKUP(SupplierQuality[[#This Row],[Defect Type ID]],Table5[ID],Table5[Defect Type],"Not found",0)</f>
        <v>No Impact</v>
      </c>
      <c r="K1456">
        <v>106</v>
      </c>
      <c r="L1456" s="2" t="str">
        <f>_xlfn.XLOOKUP(SupplierQuality[[#This Row],[DefectID]],Table2[ID],Table2[Defect],"Not found",0)</f>
        <v>Parting Tops</v>
      </c>
      <c r="M1456" s="3">
        <v>36281</v>
      </c>
      <c r="N1456" s="3">
        <v>2850</v>
      </c>
      <c r="O1456" s="6">
        <f>SupplierQuality[[#This Row],[Total Downtime Minutes]]/60</f>
        <v>47.5</v>
      </c>
      <c r="P1456" s="4">
        <v>516</v>
      </c>
      <c r="Q1456" s="4">
        <f>SupplierQuality[[#This Row],[Total Defect Qty]]*SupplierQuality[[#This Row],[Unit Price]]</f>
        <v>18720996</v>
      </c>
    </row>
    <row r="1457" spans="1:17" x14ac:dyDescent="0.25">
      <c r="A1457" s="1">
        <v>43345</v>
      </c>
      <c r="B1457" s="5" t="str">
        <f>TEXT(SupplierQuality[[#This Row],[Date]],"mmm")</f>
        <v>Sep</v>
      </c>
      <c r="C1457" s="5" t="str">
        <f>TEXT(SupplierQuality[[#This Row],[Date]],"yyyy")</f>
        <v>2018</v>
      </c>
      <c r="D1457" s="2" t="s">
        <v>286</v>
      </c>
      <c r="E1457" s="2" t="s">
        <v>98</v>
      </c>
      <c r="F1457" s="2" t="s">
        <v>14</v>
      </c>
      <c r="G1457">
        <v>118</v>
      </c>
      <c r="H1457" s="2" t="str">
        <f>VLOOKUP(SupplierQuality[[#This Row],[MaterialID]],Table4[#All],2,0)</f>
        <v>Corrugate</v>
      </c>
      <c r="I1457">
        <v>3</v>
      </c>
      <c r="J1457" s="2" t="str">
        <f>_xlfn.XLOOKUP(SupplierQuality[[#This Row],[Defect Type ID]],Table5[ID],Table5[Defect Type],"Not found",0)</f>
        <v>Impact</v>
      </c>
      <c r="K1457">
        <v>53</v>
      </c>
      <c r="L1457" s="2" t="str">
        <f>_xlfn.XLOOKUP(SupplierQuality[[#This Row],[DefectID]],Table2[ID],Table2[Defect],"Not found",0)</f>
        <v>Incorrect Material</v>
      </c>
      <c r="M1457" s="3">
        <v>890299</v>
      </c>
      <c r="N1457" s="3">
        <v>1262</v>
      </c>
      <c r="O1457" s="6">
        <f>SupplierQuality[[#This Row],[Total Downtime Minutes]]/60</f>
        <v>21.033333333333335</v>
      </c>
      <c r="P1457" s="4">
        <v>621</v>
      </c>
      <c r="Q1457" s="4">
        <f>SupplierQuality[[#This Row],[Total Defect Qty]]*SupplierQuality[[#This Row],[Unit Price]]</f>
        <v>552875679</v>
      </c>
    </row>
    <row r="1458" spans="1:17" x14ac:dyDescent="0.25">
      <c r="A1458" s="1">
        <v>43345</v>
      </c>
      <c r="B1458" s="5" t="str">
        <f>TEXT(SupplierQuality[[#This Row],[Date]],"mmm")</f>
        <v>Sep</v>
      </c>
      <c r="C1458" s="5" t="str">
        <f>TEXT(SupplierQuality[[#This Row],[Date]],"yyyy")</f>
        <v>2018</v>
      </c>
      <c r="D1458" s="2" t="s">
        <v>76</v>
      </c>
      <c r="E1458" s="2" t="s">
        <v>98</v>
      </c>
      <c r="F1458" s="2" t="s">
        <v>14</v>
      </c>
      <c r="G1458">
        <v>126</v>
      </c>
      <c r="H1458" s="2" t="str">
        <f>VLOOKUP(SupplierQuality[[#This Row],[MaterialID]],Table4[#All],2,0)</f>
        <v>Motors</v>
      </c>
      <c r="I1458">
        <v>2</v>
      </c>
      <c r="J1458" s="2" t="str">
        <f>_xlfn.XLOOKUP(SupplierQuality[[#This Row],[Defect Type ID]],Table5[ID],Table5[Defect Type],"Not found",0)</f>
        <v>Rejected</v>
      </c>
      <c r="K1458">
        <v>53</v>
      </c>
      <c r="L1458" s="2" t="str">
        <f>_xlfn.XLOOKUP(SupplierQuality[[#This Row],[DefectID]],Table2[ID],Table2[Defect],"Not found",0)</f>
        <v>Incorrect Material</v>
      </c>
      <c r="M1458" s="3">
        <v>740984</v>
      </c>
      <c r="N1458" s="3">
        <v>2356</v>
      </c>
      <c r="O1458" s="6">
        <f>SupplierQuality[[#This Row],[Total Downtime Minutes]]/60</f>
        <v>39.266666666666666</v>
      </c>
      <c r="P1458" s="4">
        <v>555</v>
      </c>
      <c r="Q1458" s="4">
        <f>SupplierQuality[[#This Row],[Total Defect Qty]]*SupplierQuality[[#This Row],[Unit Price]]</f>
        <v>411246120</v>
      </c>
    </row>
    <row r="1459" spans="1:17" x14ac:dyDescent="0.25">
      <c r="A1459" s="1">
        <v>43345</v>
      </c>
      <c r="B1459" s="5" t="str">
        <f>TEXT(SupplierQuality[[#This Row],[Date]],"mmm")</f>
        <v>Sep</v>
      </c>
      <c r="C1459" s="5" t="str">
        <f>TEXT(SupplierQuality[[#This Row],[Date]],"yyyy")</f>
        <v>2018</v>
      </c>
      <c r="D1459" s="2" t="s">
        <v>215</v>
      </c>
      <c r="E1459" s="2" t="s">
        <v>67</v>
      </c>
      <c r="F1459" s="2" t="s">
        <v>42</v>
      </c>
      <c r="G1459">
        <v>130</v>
      </c>
      <c r="H1459" s="2" t="str">
        <f>VLOOKUP(SupplierQuality[[#This Row],[MaterialID]],Table4[#All],2,0)</f>
        <v>Packaging</v>
      </c>
      <c r="I1459">
        <v>3</v>
      </c>
      <c r="J1459" s="2" t="str">
        <f>_xlfn.XLOOKUP(SupplierQuality[[#This Row],[Defect Type ID]],Table5[ID],Table5[Defect Type],"Not found",0)</f>
        <v>Impact</v>
      </c>
      <c r="K1459">
        <v>163</v>
      </c>
      <c r="L1459" s="2" t="str">
        <f>_xlfn.XLOOKUP(SupplierQuality[[#This Row],[DefectID]],Table2[ID],Table2[Defect],"Not found",0)</f>
        <v>Bubbling</v>
      </c>
      <c r="M1459" s="3">
        <v>628384</v>
      </c>
      <c r="N1459" s="3">
        <v>2178</v>
      </c>
      <c r="O1459" s="6">
        <f>SupplierQuality[[#This Row],[Total Downtime Minutes]]/60</f>
        <v>36.299999999999997</v>
      </c>
      <c r="P1459" s="4">
        <v>494</v>
      </c>
      <c r="Q1459" s="4">
        <f>SupplierQuality[[#This Row],[Total Defect Qty]]*SupplierQuality[[#This Row],[Unit Price]]</f>
        <v>310421696</v>
      </c>
    </row>
    <row r="1460" spans="1:17" x14ac:dyDescent="0.25">
      <c r="A1460" s="1">
        <v>43345</v>
      </c>
      <c r="B1460" s="5" t="str">
        <f>TEXT(SupplierQuality[[#This Row],[Date]],"mmm")</f>
        <v>Sep</v>
      </c>
      <c r="C1460" s="5" t="str">
        <f>TEXT(SupplierQuality[[#This Row],[Date]],"yyyy")</f>
        <v>2018</v>
      </c>
      <c r="D1460" s="2" t="s">
        <v>349</v>
      </c>
      <c r="E1460" s="2" t="s">
        <v>27</v>
      </c>
      <c r="F1460" s="2" t="s">
        <v>691</v>
      </c>
      <c r="G1460">
        <v>121</v>
      </c>
      <c r="H1460" s="2" t="str">
        <f>VLOOKUP(SupplierQuality[[#This Row],[MaterialID]],Table4[#All],2,0)</f>
        <v>Composites</v>
      </c>
      <c r="I1460">
        <v>2</v>
      </c>
      <c r="J1460" s="2" t="str">
        <f>_xlfn.XLOOKUP(SupplierQuality[[#This Row],[Defect Type ID]],Table5[ID],Table5[Defect Type],"Not found",0)</f>
        <v>Rejected</v>
      </c>
      <c r="K1460">
        <v>30</v>
      </c>
      <c r="L1460" s="2" t="str">
        <f>_xlfn.XLOOKUP(SupplierQuality[[#This Row],[DefectID]],Table2[ID],Table2[Defect],"Not found",0)</f>
        <v>Too Stiff</v>
      </c>
      <c r="M1460" s="3">
        <v>349413</v>
      </c>
      <c r="N1460" s="3">
        <v>383</v>
      </c>
      <c r="O1460" s="6">
        <f>SupplierQuality[[#This Row],[Total Downtime Minutes]]/60</f>
        <v>6.3833333333333337</v>
      </c>
      <c r="P1460" s="4">
        <v>441</v>
      </c>
      <c r="Q1460" s="4">
        <f>SupplierQuality[[#This Row],[Total Defect Qty]]*SupplierQuality[[#This Row],[Unit Price]]</f>
        <v>154091133</v>
      </c>
    </row>
    <row r="1461" spans="1:17" x14ac:dyDescent="0.25">
      <c r="A1461" s="1">
        <v>43345</v>
      </c>
      <c r="B1461" s="5" t="str">
        <f>TEXT(SupplierQuality[[#This Row],[Date]],"mmm")</f>
        <v>Sep</v>
      </c>
      <c r="C1461" s="5" t="str">
        <f>TEXT(SupplierQuality[[#This Row],[Date]],"yyyy")</f>
        <v>2018</v>
      </c>
      <c r="D1461" s="2" t="s">
        <v>319</v>
      </c>
      <c r="E1461" s="2" t="s">
        <v>11</v>
      </c>
      <c r="F1461" s="2" t="s">
        <v>691</v>
      </c>
      <c r="G1461">
        <v>127</v>
      </c>
      <c r="H1461" s="2" t="str">
        <f>VLOOKUP(SupplierQuality[[#This Row],[MaterialID]],Table4[#All],2,0)</f>
        <v>Crates</v>
      </c>
      <c r="I1461">
        <v>3</v>
      </c>
      <c r="J1461" s="2" t="str">
        <f>_xlfn.XLOOKUP(SupplierQuality[[#This Row],[Defect Type ID]],Table5[ID],Table5[Defect Type],"Not found",0)</f>
        <v>Impact</v>
      </c>
      <c r="K1461">
        <v>16</v>
      </c>
      <c r="L1461" s="2" t="str">
        <f>_xlfn.XLOOKUP(SupplierQuality[[#This Row],[DefectID]],Table2[ID],Table2[Defect],"Not found",0)</f>
        <v>Print defects</v>
      </c>
      <c r="M1461" s="3">
        <v>159872</v>
      </c>
      <c r="N1461" s="3">
        <v>3872</v>
      </c>
      <c r="O1461" s="6">
        <f>SupplierQuality[[#This Row],[Total Downtime Minutes]]/60</f>
        <v>64.533333333333331</v>
      </c>
      <c r="P1461" s="4">
        <v>688</v>
      </c>
      <c r="Q1461" s="4">
        <f>SupplierQuality[[#This Row],[Total Defect Qty]]*SupplierQuality[[#This Row],[Unit Price]]</f>
        <v>109991936</v>
      </c>
    </row>
    <row r="1462" spans="1:17" x14ac:dyDescent="0.25">
      <c r="A1462" s="1">
        <v>43345</v>
      </c>
      <c r="B1462" s="5" t="str">
        <f>TEXT(SupplierQuality[[#This Row],[Date]],"mmm")</f>
        <v>Sep</v>
      </c>
      <c r="C1462" s="5" t="str">
        <f>TEXT(SupplierQuality[[#This Row],[Date]],"yyyy")</f>
        <v>2018</v>
      </c>
      <c r="D1462" s="2" t="s">
        <v>166</v>
      </c>
      <c r="E1462" s="2" t="s">
        <v>62</v>
      </c>
      <c r="F1462" s="2" t="s">
        <v>691</v>
      </c>
      <c r="G1462">
        <v>129</v>
      </c>
      <c r="H1462" s="2" t="str">
        <f>VLOOKUP(SupplierQuality[[#This Row],[MaterialID]],Table4[#All],2,0)</f>
        <v>Mechanicals</v>
      </c>
      <c r="I1462">
        <v>3</v>
      </c>
      <c r="J1462" s="2" t="str">
        <f>_xlfn.XLOOKUP(SupplierQuality[[#This Row],[Defect Type ID]],Table5[ID],Table5[Defect Type],"Not found",0)</f>
        <v>Impact</v>
      </c>
      <c r="K1462">
        <v>230</v>
      </c>
      <c r="L1462" s="2" t="str">
        <f>_xlfn.XLOOKUP(SupplierQuality[[#This Row],[DefectID]],Table2[ID],Table2[Defect],"Not found",0)</f>
        <v>Deep Slots</v>
      </c>
      <c r="M1462" s="3">
        <v>111386</v>
      </c>
      <c r="N1462" s="3">
        <v>3594</v>
      </c>
      <c r="O1462" s="6">
        <f>SupplierQuality[[#This Row],[Total Downtime Minutes]]/60</f>
        <v>59.9</v>
      </c>
      <c r="P1462" s="4">
        <v>446</v>
      </c>
      <c r="Q1462" s="4">
        <f>SupplierQuality[[#This Row],[Total Defect Qty]]*SupplierQuality[[#This Row],[Unit Price]]</f>
        <v>49678156</v>
      </c>
    </row>
    <row r="1463" spans="1:17" x14ac:dyDescent="0.25">
      <c r="A1463" s="1">
        <v>43345</v>
      </c>
      <c r="B1463" s="5" t="str">
        <f>TEXT(SupplierQuality[[#This Row],[Date]],"mmm")</f>
        <v>Sep</v>
      </c>
      <c r="C1463" s="5" t="str">
        <f>TEXT(SupplierQuality[[#This Row],[Date]],"yyyy")</f>
        <v>2018</v>
      </c>
      <c r="D1463" s="2" t="s">
        <v>168</v>
      </c>
      <c r="E1463" s="2" t="s">
        <v>62</v>
      </c>
      <c r="F1463" s="2" t="s">
        <v>691</v>
      </c>
      <c r="G1463">
        <v>130</v>
      </c>
      <c r="H1463" s="2" t="str">
        <f>VLOOKUP(SupplierQuality[[#This Row],[MaterialID]],Table4[#All],2,0)</f>
        <v>Packaging</v>
      </c>
      <c r="I1463">
        <v>1</v>
      </c>
      <c r="J1463" s="2" t="str">
        <f>_xlfn.XLOOKUP(SupplierQuality[[#This Row],[Defect Type ID]],Table5[ID],Table5[Defect Type],"Not found",0)</f>
        <v>No Impact</v>
      </c>
      <c r="K1463">
        <v>217</v>
      </c>
      <c r="L1463" s="2" t="str">
        <f>_xlfn.XLOOKUP(SupplierQuality[[#This Row],[DefectID]],Table2[ID],Table2[Defect],"Not found",0)</f>
        <v>Incomplete Molding</v>
      </c>
      <c r="M1463" s="3">
        <v>94886</v>
      </c>
      <c r="N1463" s="3">
        <v>565</v>
      </c>
      <c r="O1463" s="6">
        <f>SupplierQuality[[#This Row],[Total Downtime Minutes]]/60</f>
        <v>9.4166666666666661</v>
      </c>
      <c r="P1463" s="4">
        <v>447</v>
      </c>
      <c r="Q1463" s="4">
        <f>SupplierQuality[[#This Row],[Total Defect Qty]]*SupplierQuality[[#This Row],[Unit Price]]</f>
        <v>42414042</v>
      </c>
    </row>
    <row r="1464" spans="1:17" x14ac:dyDescent="0.25">
      <c r="A1464" s="1">
        <v>43346</v>
      </c>
      <c r="B1464" s="5" t="str">
        <f>TEXT(SupplierQuality[[#This Row],[Date]],"mmm")</f>
        <v>Sep</v>
      </c>
      <c r="C1464" s="5" t="str">
        <f>TEXT(SupplierQuality[[#This Row],[Date]],"yyyy")</f>
        <v>2018</v>
      </c>
      <c r="D1464" s="2" t="s">
        <v>140</v>
      </c>
      <c r="E1464" s="2" t="s">
        <v>30</v>
      </c>
      <c r="F1464" s="2" t="s">
        <v>14</v>
      </c>
      <c r="G1464">
        <v>123</v>
      </c>
      <c r="H1464" s="2" t="str">
        <f>VLOOKUP(SupplierQuality[[#This Row],[MaterialID]],Table4[#All],2,0)</f>
        <v>Pump</v>
      </c>
      <c r="I1464">
        <v>1</v>
      </c>
      <c r="J1464" s="2" t="str">
        <f>_xlfn.XLOOKUP(SupplierQuality[[#This Row],[Defect Type ID]],Table5[ID],Table5[Defect Type],"Not found",0)</f>
        <v>No Impact</v>
      </c>
      <c r="K1464">
        <v>48</v>
      </c>
      <c r="L1464" s="2" t="str">
        <f>_xlfn.XLOOKUP(SupplierQuality[[#This Row],[DefectID]],Table2[ID],Table2[Defect],"Not found",0)</f>
        <v>Mixed Product</v>
      </c>
      <c r="M1464" s="3">
        <v>985880</v>
      </c>
      <c r="N1464" s="3">
        <v>462</v>
      </c>
      <c r="O1464" s="6">
        <f>SupplierQuality[[#This Row],[Total Downtime Minutes]]/60</f>
        <v>7.7</v>
      </c>
      <c r="P1464" s="4">
        <v>519</v>
      </c>
      <c r="Q1464" s="4">
        <f>SupplierQuality[[#This Row],[Total Defect Qty]]*SupplierQuality[[#This Row],[Unit Price]]</f>
        <v>511671720</v>
      </c>
    </row>
    <row r="1465" spans="1:17" x14ac:dyDescent="0.25">
      <c r="A1465" s="1">
        <v>43346</v>
      </c>
      <c r="B1465" s="5" t="str">
        <f>TEXT(SupplierQuality[[#This Row],[Date]],"mmm")</f>
        <v>Sep</v>
      </c>
      <c r="C1465" s="5" t="str">
        <f>TEXT(SupplierQuality[[#This Row],[Date]],"yyyy")</f>
        <v>2018</v>
      </c>
      <c r="D1465" s="2" t="s">
        <v>297</v>
      </c>
      <c r="E1465" s="2" t="s">
        <v>13</v>
      </c>
      <c r="F1465" s="2" t="s">
        <v>691</v>
      </c>
      <c r="G1465">
        <v>121</v>
      </c>
      <c r="H1465" s="2" t="str">
        <f>VLOOKUP(SupplierQuality[[#This Row],[MaterialID]],Table4[#All],2,0)</f>
        <v>Composites</v>
      </c>
      <c r="I1465">
        <v>2</v>
      </c>
      <c r="J1465" s="2" t="str">
        <f>_xlfn.XLOOKUP(SupplierQuality[[#This Row],[Defect Type ID]],Table5[ID],Table5[Defect Type],"Not found",0)</f>
        <v>Rejected</v>
      </c>
      <c r="K1465">
        <v>174</v>
      </c>
      <c r="L1465" s="2" t="str">
        <f>_xlfn.XLOOKUP(SupplierQuality[[#This Row],[DefectID]],Table2[ID],Table2[Defect],"Not found",0)</f>
        <v>Moisture Damage</v>
      </c>
      <c r="M1465" s="3">
        <v>798433</v>
      </c>
      <c r="N1465" s="3">
        <v>2921</v>
      </c>
      <c r="O1465" s="6">
        <f>SupplierQuality[[#This Row],[Total Downtime Minutes]]/60</f>
        <v>48.68333333333333</v>
      </c>
      <c r="P1465" s="4">
        <v>325</v>
      </c>
      <c r="Q1465" s="4">
        <f>SupplierQuality[[#This Row],[Total Defect Qty]]*SupplierQuality[[#This Row],[Unit Price]]</f>
        <v>259490725</v>
      </c>
    </row>
    <row r="1466" spans="1:17" x14ac:dyDescent="0.25">
      <c r="A1466" s="1">
        <v>43346</v>
      </c>
      <c r="B1466" s="5" t="str">
        <f>TEXT(SupplierQuality[[#This Row],[Date]],"mmm")</f>
        <v>Sep</v>
      </c>
      <c r="C1466" s="5" t="str">
        <f>TEXT(SupplierQuality[[#This Row],[Date]],"yyyy")</f>
        <v>2018</v>
      </c>
      <c r="D1466" s="2" t="s">
        <v>215</v>
      </c>
      <c r="E1466" s="2" t="s">
        <v>41</v>
      </c>
      <c r="F1466" s="2" t="s">
        <v>14</v>
      </c>
      <c r="G1466">
        <v>122</v>
      </c>
      <c r="H1466" s="2" t="str">
        <f>VLOOKUP(SupplierQuality[[#This Row],[MaterialID]],Table4[#All],2,0)</f>
        <v>Electrolytes</v>
      </c>
      <c r="I1466">
        <v>1</v>
      </c>
      <c r="J1466" s="2" t="str">
        <f>_xlfn.XLOOKUP(SupplierQuality[[#This Row],[Defect Type ID]],Table5[ID],Table5[Defect Type],"Not found",0)</f>
        <v>No Impact</v>
      </c>
      <c r="K1466">
        <v>267</v>
      </c>
      <c r="L1466" s="2" t="str">
        <f>_xlfn.XLOOKUP(SupplierQuality[[#This Row],[DefectID]],Table2[ID],Table2[Defect],"Not found",0)</f>
        <v>Wrong Qty</v>
      </c>
      <c r="M1466" s="3">
        <v>635879</v>
      </c>
      <c r="N1466" s="3">
        <v>724</v>
      </c>
      <c r="O1466" s="6">
        <f>SupplierQuality[[#This Row],[Total Downtime Minutes]]/60</f>
        <v>12.066666666666666</v>
      </c>
      <c r="P1466" s="4">
        <v>569</v>
      </c>
      <c r="Q1466" s="4">
        <f>SupplierQuality[[#This Row],[Total Defect Qty]]*SupplierQuality[[#This Row],[Unit Price]]</f>
        <v>361815151</v>
      </c>
    </row>
    <row r="1467" spans="1:17" x14ac:dyDescent="0.25">
      <c r="A1467" s="1">
        <v>43346</v>
      </c>
      <c r="B1467" s="5" t="str">
        <f>TEXT(SupplierQuality[[#This Row],[Date]],"mmm")</f>
        <v>Sep</v>
      </c>
      <c r="C1467" s="5" t="str">
        <f>TEXT(SupplierQuality[[#This Row],[Date]],"yyyy")</f>
        <v>2018</v>
      </c>
      <c r="D1467" s="2" t="s">
        <v>287</v>
      </c>
      <c r="E1467" s="2" t="s">
        <v>98</v>
      </c>
      <c r="F1467" s="2" t="s">
        <v>14</v>
      </c>
      <c r="G1467">
        <v>122</v>
      </c>
      <c r="H1467" s="2" t="str">
        <f>VLOOKUP(SupplierQuality[[#This Row],[MaterialID]],Table4[#All],2,0)</f>
        <v>Electrolytes</v>
      </c>
      <c r="I1467">
        <v>3</v>
      </c>
      <c r="J1467" s="2" t="str">
        <f>_xlfn.XLOOKUP(SupplierQuality[[#This Row],[Defect Type ID]],Table5[ID],Table5[Defect Type],"Not found",0)</f>
        <v>Impact</v>
      </c>
      <c r="K1467">
        <v>83</v>
      </c>
      <c r="L1467" s="2" t="str">
        <f>_xlfn.XLOOKUP(SupplierQuality[[#This Row],[DefectID]],Table2[ID],Table2[Defect],"Not found",0)</f>
        <v>Loose Core</v>
      </c>
      <c r="M1467" s="3">
        <v>578589</v>
      </c>
      <c r="N1467" s="3">
        <v>3390</v>
      </c>
      <c r="O1467" s="6">
        <f>SupplierQuality[[#This Row],[Total Downtime Minutes]]/60</f>
        <v>56.5</v>
      </c>
      <c r="P1467" s="4">
        <v>506</v>
      </c>
      <c r="Q1467" s="4">
        <f>SupplierQuality[[#This Row],[Total Defect Qty]]*SupplierQuality[[#This Row],[Unit Price]]</f>
        <v>292766034</v>
      </c>
    </row>
    <row r="1468" spans="1:17" x14ac:dyDescent="0.25">
      <c r="A1468" s="1">
        <v>43346</v>
      </c>
      <c r="B1468" s="5" t="str">
        <f>TEXT(SupplierQuality[[#This Row],[Date]],"mmm")</f>
        <v>Sep</v>
      </c>
      <c r="C1468" s="5" t="str">
        <f>TEXT(SupplierQuality[[#This Row],[Date]],"yyyy")</f>
        <v>2018</v>
      </c>
      <c r="D1468" s="2" t="s">
        <v>83</v>
      </c>
      <c r="E1468" s="2" t="s">
        <v>119</v>
      </c>
      <c r="F1468" s="2" t="s">
        <v>14</v>
      </c>
      <c r="G1468">
        <v>133</v>
      </c>
      <c r="H1468" s="2" t="str">
        <f>VLOOKUP(SupplierQuality[[#This Row],[MaterialID]],Table4[#All],2,0)</f>
        <v>Wires</v>
      </c>
      <c r="I1468">
        <v>2</v>
      </c>
      <c r="J1468" s="2" t="str">
        <f>_xlfn.XLOOKUP(SupplierQuality[[#This Row],[Defect Type ID]],Table5[ID],Table5[Defect Type],"Not found",0)</f>
        <v>Rejected</v>
      </c>
      <c r="K1468">
        <v>164</v>
      </c>
      <c r="L1468" s="2" t="str">
        <f>_xlfn.XLOOKUP(SupplierQuality[[#This Row],[DefectID]],Table2[ID],Table2[Defect],"Not found",0)</f>
        <v>Foreign Objects</v>
      </c>
      <c r="M1468" s="3">
        <v>562570</v>
      </c>
      <c r="N1468" s="3">
        <v>394</v>
      </c>
      <c r="O1468" s="6">
        <f>SupplierQuality[[#This Row],[Total Downtime Minutes]]/60</f>
        <v>6.5666666666666664</v>
      </c>
      <c r="P1468" s="4">
        <v>503</v>
      </c>
      <c r="Q1468" s="4">
        <f>SupplierQuality[[#This Row],[Total Defect Qty]]*SupplierQuality[[#This Row],[Unit Price]]</f>
        <v>282972710</v>
      </c>
    </row>
    <row r="1469" spans="1:17" x14ac:dyDescent="0.25">
      <c r="A1469" s="1">
        <v>43346</v>
      </c>
      <c r="B1469" s="5" t="str">
        <f>TEXT(SupplierQuality[[#This Row],[Date]],"mmm")</f>
        <v>Sep</v>
      </c>
      <c r="C1469" s="5" t="str">
        <f>TEXT(SupplierQuality[[#This Row],[Date]],"yyyy")</f>
        <v>2018</v>
      </c>
      <c r="D1469" s="2" t="s">
        <v>219</v>
      </c>
      <c r="E1469" s="2" t="s">
        <v>16</v>
      </c>
      <c r="F1469" s="2" t="s">
        <v>42</v>
      </c>
      <c r="G1469">
        <v>112</v>
      </c>
      <c r="H1469" s="2" t="str">
        <f>VLOOKUP(SupplierQuality[[#This Row],[MaterialID]],Table4[#All],2,0)</f>
        <v>Glass</v>
      </c>
      <c r="I1469">
        <v>3</v>
      </c>
      <c r="J1469" s="2" t="str">
        <f>_xlfn.XLOOKUP(SupplierQuality[[#This Row],[Defect Type ID]],Table5[ID],Table5[Defect Type],"Not found",0)</f>
        <v>Impact</v>
      </c>
      <c r="K1469">
        <v>179</v>
      </c>
      <c r="L1469" s="2" t="str">
        <f>_xlfn.XLOOKUP(SupplierQuality[[#This Row],[DefectID]],Table2[ID],Table2[Defect],"Not found",0)</f>
        <v>Expired</v>
      </c>
      <c r="M1469" s="3">
        <v>375202</v>
      </c>
      <c r="N1469" s="3">
        <v>2710</v>
      </c>
      <c r="O1469" s="6">
        <f>SupplierQuality[[#This Row],[Total Downtime Minutes]]/60</f>
        <v>45.166666666666664</v>
      </c>
      <c r="P1469" s="4">
        <v>307</v>
      </c>
      <c r="Q1469" s="4">
        <f>SupplierQuality[[#This Row],[Total Defect Qty]]*SupplierQuality[[#This Row],[Unit Price]]</f>
        <v>115187014</v>
      </c>
    </row>
    <row r="1470" spans="1:17" x14ac:dyDescent="0.25">
      <c r="A1470" s="1">
        <v>43347</v>
      </c>
      <c r="B1470" s="5" t="str">
        <f>TEXT(SupplierQuality[[#This Row],[Date]],"mmm")</f>
        <v>Sep</v>
      </c>
      <c r="C1470" s="5" t="str">
        <f>TEXT(SupplierQuality[[#This Row],[Date]],"yyyy")</f>
        <v>2018</v>
      </c>
      <c r="D1470" s="2" t="s">
        <v>332</v>
      </c>
      <c r="E1470" s="2" t="s">
        <v>49</v>
      </c>
      <c r="F1470" s="2" t="s">
        <v>17</v>
      </c>
      <c r="G1470">
        <v>124</v>
      </c>
      <c r="H1470" s="2" t="str">
        <f>VLOOKUP(SupplierQuality[[#This Row],[MaterialID]],Table4[#All],2,0)</f>
        <v>Drives</v>
      </c>
      <c r="I1470">
        <v>1</v>
      </c>
      <c r="J1470" s="2" t="str">
        <f>_xlfn.XLOOKUP(SupplierQuality[[#This Row],[Defect Type ID]],Table5[ID],Table5[Defect Type],"Not found",0)</f>
        <v>No Impact</v>
      </c>
      <c r="K1470">
        <v>77</v>
      </c>
      <c r="L1470" s="2" t="str">
        <f>_xlfn.XLOOKUP(SupplierQuality[[#This Row],[DefectID]],Table2[ID],Table2[Defect],"Not found",0)</f>
        <v>No Label</v>
      </c>
      <c r="M1470" s="3">
        <v>915176</v>
      </c>
      <c r="N1470" s="3">
        <v>139</v>
      </c>
      <c r="O1470" s="6">
        <f>SupplierQuality[[#This Row],[Total Downtime Minutes]]/60</f>
        <v>2.3166666666666669</v>
      </c>
      <c r="P1470" s="4">
        <v>458</v>
      </c>
      <c r="Q1470" s="4">
        <f>SupplierQuality[[#This Row],[Total Defect Qty]]*SupplierQuality[[#This Row],[Unit Price]]</f>
        <v>419150608</v>
      </c>
    </row>
    <row r="1471" spans="1:17" x14ac:dyDescent="0.25">
      <c r="A1471" s="1">
        <v>43347</v>
      </c>
      <c r="B1471" s="5" t="str">
        <f>TEXT(SupplierQuality[[#This Row],[Date]],"mmm")</f>
        <v>Sep</v>
      </c>
      <c r="C1471" s="5" t="str">
        <f>TEXT(SupplierQuality[[#This Row],[Date]],"yyyy")</f>
        <v>2018</v>
      </c>
      <c r="D1471" s="2" t="s">
        <v>175</v>
      </c>
      <c r="E1471" s="2" t="s">
        <v>84</v>
      </c>
      <c r="F1471" s="2" t="s">
        <v>17</v>
      </c>
      <c r="G1471">
        <v>118</v>
      </c>
      <c r="H1471" s="2" t="str">
        <f>VLOOKUP(SupplierQuality[[#This Row],[MaterialID]],Table4[#All],2,0)</f>
        <v>Corrugate</v>
      </c>
      <c r="I1471">
        <v>1</v>
      </c>
      <c r="J1471" s="2" t="str">
        <f>_xlfn.XLOOKUP(SupplierQuality[[#This Row],[Defect Type ID]],Table5[ID],Table5[Defect Type],"Not found",0)</f>
        <v>No Impact</v>
      </c>
      <c r="K1471">
        <v>5</v>
      </c>
      <c r="L1471" s="2" t="str">
        <f>_xlfn.XLOOKUP(SupplierQuality[[#This Row],[DefectID]],Table2[ID],Table2[Defect],"Not found",0)</f>
        <v>Other</v>
      </c>
      <c r="M1471" s="3">
        <v>671623</v>
      </c>
      <c r="N1471" s="3">
        <v>2468</v>
      </c>
      <c r="O1471" s="6">
        <f>SupplierQuality[[#This Row],[Total Downtime Minutes]]/60</f>
        <v>41.133333333333333</v>
      </c>
      <c r="P1471" s="4">
        <v>414</v>
      </c>
      <c r="Q1471" s="4">
        <f>SupplierQuality[[#This Row],[Total Defect Qty]]*SupplierQuality[[#This Row],[Unit Price]]</f>
        <v>278051922</v>
      </c>
    </row>
    <row r="1472" spans="1:17" x14ac:dyDescent="0.25">
      <c r="A1472" s="1">
        <v>43347</v>
      </c>
      <c r="B1472" s="5" t="str">
        <f>TEXT(SupplierQuality[[#This Row],[Date]],"mmm")</f>
        <v>Sep</v>
      </c>
      <c r="C1472" s="5" t="str">
        <f>TEXT(SupplierQuality[[#This Row],[Date]],"yyyy")</f>
        <v>2018</v>
      </c>
      <c r="D1472" s="2" t="s">
        <v>334</v>
      </c>
      <c r="E1472" s="2" t="s">
        <v>30</v>
      </c>
      <c r="F1472" s="2" t="s">
        <v>17</v>
      </c>
      <c r="G1472">
        <v>133</v>
      </c>
      <c r="H1472" s="2" t="str">
        <f>VLOOKUP(SupplierQuality[[#This Row],[MaterialID]],Table4[#All],2,0)</f>
        <v>Wires</v>
      </c>
      <c r="I1472">
        <v>1</v>
      </c>
      <c r="J1472" s="2" t="str">
        <f>_xlfn.XLOOKUP(SupplierQuality[[#This Row],[Defect Type ID]],Table5[ID],Table5[Defect Type],"Not found",0)</f>
        <v>No Impact</v>
      </c>
      <c r="K1472">
        <v>40</v>
      </c>
      <c r="L1472" s="2" t="str">
        <f>_xlfn.XLOOKUP(SupplierQuality[[#This Row],[DefectID]],Table2[ID],Table2[Defect],"Not found",0)</f>
        <v>Wrong Spec Date</v>
      </c>
      <c r="M1472" s="3">
        <v>562638</v>
      </c>
      <c r="N1472" s="3">
        <v>1568</v>
      </c>
      <c r="O1472" s="6">
        <f>SupplierQuality[[#This Row],[Total Downtime Minutes]]/60</f>
        <v>26.133333333333333</v>
      </c>
      <c r="P1472" s="4">
        <v>572</v>
      </c>
      <c r="Q1472" s="4">
        <f>SupplierQuality[[#This Row],[Total Defect Qty]]*SupplierQuality[[#This Row],[Unit Price]]</f>
        <v>321828936</v>
      </c>
    </row>
    <row r="1473" spans="1:17" x14ac:dyDescent="0.25">
      <c r="A1473" s="1">
        <v>43347</v>
      </c>
      <c r="B1473" s="5" t="str">
        <f>TEXT(SupplierQuality[[#This Row],[Date]],"mmm")</f>
        <v>Sep</v>
      </c>
      <c r="C1473" s="5" t="str">
        <f>TEXT(SupplierQuality[[#This Row],[Date]],"yyyy")</f>
        <v>2018</v>
      </c>
      <c r="D1473" s="2" t="s">
        <v>254</v>
      </c>
      <c r="E1473" s="2" t="s">
        <v>32</v>
      </c>
      <c r="F1473" s="2" t="s">
        <v>42</v>
      </c>
      <c r="G1473">
        <v>128</v>
      </c>
      <c r="H1473" s="2" t="str">
        <f>VLOOKUP(SupplierQuality[[#This Row],[MaterialID]],Table4[#All],2,0)</f>
        <v>Tape</v>
      </c>
      <c r="I1473">
        <v>1</v>
      </c>
      <c r="J1473" s="2" t="str">
        <f>_xlfn.XLOOKUP(SupplierQuality[[#This Row],[Defect Type ID]],Table5[ID],Table5[Defect Type],"Not found",0)</f>
        <v>No Impact</v>
      </c>
      <c r="K1473">
        <v>253</v>
      </c>
      <c r="L1473" s="2" t="str">
        <f>_xlfn.XLOOKUP(SupplierQuality[[#This Row],[DefectID]],Table2[ID],Table2[Defect],"Not found",0)</f>
        <v>Warped  Sheets</v>
      </c>
      <c r="M1473" s="3">
        <v>437709</v>
      </c>
      <c r="N1473" s="3">
        <v>4012</v>
      </c>
      <c r="O1473" s="6">
        <f>SupplierQuality[[#This Row],[Total Downtime Minutes]]/60</f>
        <v>66.86666666666666</v>
      </c>
      <c r="P1473" s="4">
        <v>399</v>
      </c>
      <c r="Q1473" s="4">
        <f>SupplierQuality[[#This Row],[Total Defect Qty]]*SupplierQuality[[#This Row],[Unit Price]]</f>
        <v>174645891</v>
      </c>
    </row>
    <row r="1474" spans="1:17" x14ac:dyDescent="0.25">
      <c r="A1474" s="1">
        <v>43347</v>
      </c>
      <c r="B1474" s="5" t="str">
        <f>TEXT(SupplierQuality[[#This Row],[Date]],"mmm")</f>
        <v>Sep</v>
      </c>
      <c r="C1474" s="5" t="str">
        <f>TEXT(SupplierQuality[[#This Row],[Date]],"yyyy")</f>
        <v>2018</v>
      </c>
      <c r="D1474" s="2" t="s">
        <v>185</v>
      </c>
      <c r="E1474" s="2" t="s">
        <v>27</v>
      </c>
      <c r="F1474" s="2" t="s">
        <v>17</v>
      </c>
      <c r="G1474">
        <v>127</v>
      </c>
      <c r="H1474" s="2" t="str">
        <f>VLOOKUP(SupplierQuality[[#This Row],[MaterialID]],Table4[#All],2,0)</f>
        <v>Crates</v>
      </c>
      <c r="I1474">
        <v>1</v>
      </c>
      <c r="J1474" s="2" t="str">
        <f>_xlfn.XLOOKUP(SupplierQuality[[#This Row],[Defect Type ID]],Table5[ID],Table5[Defect Type],"Not found",0)</f>
        <v>No Impact</v>
      </c>
      <c r="K1474">
        <v>256</v>
      </c>
      <c r="L1474" s="2" t="str">
        <f>_xlfn.XLOOKUP(SupplierQuality[[#This Row],[DefectID]],Table2[ID],Table2[Defect],"Not found",0)</f>
        <v>Incomplete Tops</v>
      </c>
      <c r="M1474" s="3">
        <v>247336</v>
      </c>
      <c r="N1474" s="3">
        <v>3448</v>
      </c>
      <c r="O1474" s="6">
        <f>SupplierQuality[[#This Row],[Total Downtime Minutes]]/60</f>
        <v>57.466666666666669</v>
      </c>
      <c r="P1474" s="4">
        <v>645</v>
      </c>
      <c r="Q1474" s="4">
        <f>SupplierQuality[[#This Row],[Total Defect Qty]]*SupplierQuality[[#This Row],[Unit Price]]</f>
        <v>159531720</v>
      </c>
    </row>
    <row r="1475" spans="1:17" x14ac:dyDescent="0.25">
      <c r="A1475" s="1">
        <v>43347</v>
      </c>
      <c r="B1475" s="5" t="str">
        <f>TEXT(SupplierQuality[[#This Row],[Date]],"mmm")</f>
        <v>Sep</v>
      </c>
      <c r="C1475" s="5" t="str">
        <f>TEXT(SupplierQuality[[#This Row],[Date]],"yyyy")</f>
        <v>2018</v>
      </c>
      <c r="D1475" s="2" t="s">
        <v>360</v>
      </c>
      <c r="E1475" s="2" t="s">
        <v>62</v>
      </c>
      <c r="F1475" s="2" t="s">
        <v>24</v>
      </c>
      <c r="G1475">
        <v>117</v>
      </c>
      <c r="H1475" s="2" t="str">
        <f>VLOOKUP(SupplierQuality[[#This Row],[MaterialID]],Table4[#All],2,0)</f>
        <v>Labels</v>
      </c>
      <c r="I1475">
        <v>2</v>
      </c>
      <c r="J1475" s="2" t="str">
        <f>_xlfn.XLOOKUP(SupplierQuality[[#This Row],[Defect Type ID]],Table5[ID],Table5[Defect Type],"Not found",0)</f>
        <v>Rejected</v>
      </c>
      <c r="K1475">
        <v>258</v>
      </c>
      <c r="L1475" s="2" t="str">
        <f>_xlfn.XLOOKUP(SupplierQuality[[#This Row],[DefectID]],Table2[ID],Table2[Defect],"Not found",0)</f>
        <v>Gages Broken</v>
      </c>
      <c r="M1475" s="3">
        <v>195047</v>
      </c>
      <c r="N1475" s="3">
        <v>64</v>
      </c>
      <c r="O1475" s="6">
        <f>SupplierQuality[[#This Row],[Total Downtime Minutes]]/60</f>
        <v>1.0666666666666667</v>
      </c>
      <c r="P1475" s="4">
        <v>556</v>
      </c>
      <c r="Q1475" s="4">
        <f>SupplierQuality[[#This Row],[Total Defect Qty]]*SupplierQuality[[#This Row],[Unit Price]]</f>
        <v>108446132</v>
      </c>
    </row>
    <row r="1476" spans="1:17" x14ac:dyDescent="0.25">
      <c r="A1476" s="1">
        <v>43347</v>
      </c>
      <c r="B1476" s="5" t="str">
        <f>TEXT(SupplierQuality[[#This Row],[Date]],"mmm")</f>
        <v>Sep</v>
      </c>
      <c r="C1476" s="5" t="str">
        <f>TEXT(SupplierQuality[[#This Row],[Date]],"yyyy")</f>
        <v>2018</v>
      </c>
      <c r="D1476" s="2" t="s">
        <v>10</v>
      </c>
      <c r="E1476" s="2" t="s">
        <v>104</v>
      </c>
      <c r="F1476" s="2" t="s">
        <v>17</v>
      </c>
      <c r="G1476">
        <v>127</v>
      </c>
      <c r="H1476" s="2" t="str">
        <f>VLOOKUP(SupplierQuality[[#This Row],[MaterialID]],Table4[#All],2,0)</f>
        <v>Crates</v>
      </c>
      <c r="I1476">
        <v>1</v>
      </c>
      <c r="J1476" s="2" t="str">
        <f>_xlfn.XLOOKUP(SupplierQuality[[#This Row],[Defect Type ID]],Table5[ID],Table5[Defect Type],"Not found",0)</f>
        <v>No Impact</v>
      </c>
      <c r="K1476">
        <v>72</v>
      </c>
      <c r="L1476" s="2" t="str">
        <f>_xlfn.XLOOKUP(SupplierQuality[[#This Row],[DefectID]],Table2[ID],Table2[Defect],"Not found",0)</f>
        <v>Wrong Label</v>
      </c>
      <c r="M1476" s="3">
        <v>148742</v>
      </c>
      <c r="N1476" s="3">
        <v>12</v>
      </c>
      <c r="O1476" s="6">
        <f>SupplierQuality[[#This Row],[Total Downtime Minutes]]/60</f>
        <v>0.2</v>
      </c>
      <c r="P1476" s="4">
        <v>371</v>
      </c>
      <c r="Q1476" s="4">
        <f>SupplierQuality[[#This Row],[Total Defect Qty]]*SupplierQuality[[#This Row],[Unit Price]]</f>
        <v>55183282</v>
      </c>
    </row>
    <row r="1477" spans="1:17" x14ac:dyDescent="0.25">
      <c r="A1477" s="1">
        <v>43347</v>
      </c>
      <c r="B1477" s="5" t="str">
        <f>TEXT(SupplierQuality[[#This Row],[Date]],"mmm")</f>
        <v>Sep</v>
      </c>
      <c r="C1477" s="5" t="str">
        <f>TEXT(SupplierQuality[[#This Row],[Date]],"yyyy")</f>
        <v>2018</v>
      </c>
      <c r="D1477" s="2" t="s">
        <v>254</v>
      </c>
      <c r="E1477" s="2" t="s">
        <v>21</v>
      </c>
      <c r="F1477" s="2" t="s">
        <v>14</v>
      </c>
      <c r="G1477">
        <v>118</v>
      </c>
      <c r="H1477" s="2" t="str">
        <f>VLOOKUP(SupplierQuality[[#This Row],[MaterialID]],Table4[#All],2,0)</f>
        <v>Corrugate</v>
      </c>
      <c r="I1477">
        <v>1</v>
      </c>
      <c r="J1477" s="2" t="str">
        <f>_xlfn.XLOOKUP(SupplierQuality[[#This Row],[Defect Type ID]],Table5[ID],Table5[Defect Type],"Not found",0)</f>
        <v>No Impact</v>
      </c>
      <c r="K1477">
        <v>69</v>
      </c>
      <c r="L1477" s="2" t="str">
        <f>_xlfn.XLOOKUP(SupplierQuality[[#This Row],[DefectID]],Table2[ID],Table2[Defect],"Not found",0)</f>
        <v>Wrong Makeup</v>
      </c>
      <c r="M1477" s="3">
        <v>139095</v>
      </c>
      <c r="N1477" s="3">
        <v>4785</v>
      </c>
      <c r="O1477" s="6">
        <f>SupplierQuality[[#This Row],[Total Downtime Minutes]]/60</f>
        <v>79.75</v>
      </c>
      <c r="P1477" s="4">
        <v>515</v>
      </c>
      <c r="Q1477" s="4">
        <f>SupplierQuality[[#This Row],[Total Defect Qty]]*SupplierQuality[[#This Row],[Unit Price]]</f>
        <v>71633925</v>
      </c>
    </row>
    <row r="1478" spans="1:17" x14ac:dyDescent="0.25">
      <c r="A1478" s="1">
        <v>43350</v>
      </c>
      <c r="B1478" s="5" t="str">
        <f>TEXT(SupplierQuality[[#This Row],[Date]],"mmm")</f>
        <v>Sep</v>
      </c>
      <c r="C1478" s="5" t="str">
        <f>TEXT(SupplierQuality[[#This Row],[Date]],"yyyy")</f>
        <v>2018</v>
      </c>
      <c r="D1478" s="2" t="s">
        <v>72</v>
      </c>
      <c r="E1478" s="2" t="s">
        <v>62</v>
      </c>
      <c r="F1478" s="2" t="s">
        <v>24</v>
      </c>
      <c r="G1478">
        <v>126</v>
      </c>
      <c r="H1478" s="2" t="str">
        <f>VLOOKUP(SupplierQuality[[#This Row],[MaterialID]],Table4[#All],2,0)</f>
        <v>Motors</v>
      </c>
      <c r="I1478">
        <v>3</v>
      </c>
      <c r="J1478" s="2" t="str">
        <f>_xlfn.XLOOKUP(SupplierQuality[[#This Row],[Defect Type ID]],Table5[ID],Table5[Defect Type],"Not found",0)</f>
        <v>Impact</v>
      </c>
      <c r="K1478">
        <v>9</v>
      </c>
      <c r="L1478" s="2" t="str">
        <f>_xlfn.XLOOKUP(SupplierQuality[[#This Row],[DefectID]],Table2[ID],Table2[Defect],"Not found",0)</f>
        <v>Bad Seams</v>
      </c>
      <c r="M1478" s="3">
        <v>964305</v>
      </c>
      <c r="N1478" s="3">
        <v>4526</v>
      </c>
      <c r="O1478" s="6">
        <f>SupplierQuality[[#This Row],[Total Downtime Minutes]]/60</f>
        <v>75.433333333333337</v>
      </c>
      <c r="P1478" s="4">
        <v>451</v>
      </c>
      <c r="Q1478" s="4">
        <f>SupplierQuality[[#This Row],[Total Defect Qty]]*SupplierQuality[[#This Row],[Unit Price]]</f>
        <v>434901555</v>
      </c>
    </row>
    <row r="1479" spans="1:17" x14ac:dyDescent="0.25">
      <c r="A1479" s="1">
        <v>43350</v>
      </c>
      <c r="B1479" s="5" t="str">
        <f>TEXT(SupplierQuality[[#This Row],[Date]],"mmm")</f>
        <v>Sep</v>
      </c>
      <c r="C1479" s="5" t="str">
        <f>TEXT(SupplierQuality[[#This Row],[Date]],"yyyy")</f>
        <v>2018</v>
      </c>
      <c r="D1479" s="2" t="s">
        <v>112</v>
      </c>
      <c r="E1479" s="2" t="s">
        <v>36</v>
      </c>
      <c r="F1479" s="2" t="s">
        <v>14</v>
      </c>
      <c r="G1479">
        <v>124</v>
      </c>
      <c r="H1479" s="2" t="str">
        <f>VLOOKUP(SupplierQuality[[#This Row],[MaterialID]],Table4[#All],2,0)</f>
        <v>Drives</v>
      </c>
      <c r="I1479">
        <v>3</v>
      </c>
      <c r="J1479" s="2" t="str">
        <f>_xlfn.XLOOKUP(SupplierQuality[[#This Row],[Defect Type ID]],Table5[ID],Table5[Defect Type],"Not found",0)</f>
        <v>Impact</v>
      </c>
      <c r="K1479">
        <v>247</v>
      </c>
      <c r="L1479" s="2" t="str">
        <f>_xlfn.XLOOKUP(SupplierQuality[[#This Row],[DefectID]],Table2[ID],Table2[Defect],"Not found",0)</f>
        <v>Splinter</v>
      </c>
      <c r="M1479" s="3">
        <v>889199</v>
      </c>
      <c r="N1479" s="3">
        <v>1804</v>
      </c>
      <c r="O1479" s="6">
        <f>SupplierQuality[[#This Row],[Total Downtime Minutes]]/60</f>
        <v>30.066666666666666</v>
      </c>
      <c r="P1479" s="4">
        <v>640</v>
      </c>
      <c r="Q1479" s="4">
        <f>SupplierQuality[[#This Row],[Total Defect Qty]]*SupplierQuality[[#This Row],[Unit Price]]</f>
        <v>569087360</v>
      </c>
    </row>
    <row r="1480" spans="1:17" x14ac:dyDescent="0.25">
      <c r="A1480" s="1">
        <v>43350</v>
      </c>
      <c r="B1480" s="5" t="str">
        <f>TEXT(SupplierQuality[[#This Row],[Date]],"mmm")</f>
        <v>Sep</v>
      </c>
      <c r="C1480" s="5" t="str">
        <f>TEXT(SupplierQuality[[#This Row],[Date]],"yyyy")</f>
        <v>2018</v>
      </c>
      <c r="D1480" s="2" t="s">
        <v>192</v>
      </c>
      <c r="E1480" s="2" t="s">
        <v>74</v>
      </c>
      <c r="F1480" s="2" t="s">
        <v>14</v>
      </c>
      <c r="G1480">
        <v>118</v>
      </c>
      <c r="H1480" s="2" t="str">
        <f>VLOOKUP(SupplierQuality[[#This Row],[MaterialID]],Table4[#All],2,0)</f>
        <v>Corrugate</v>
      </c>
      <c r="I1480">
        <v>3</v>
      </c>
      <c r="J1480" s="2" t="str">
        <f>_xlfn.XLOOKUP(SupplierQuality[[#This Row],[Defect Type ID]],Table5[ID],Table5[Defect Type],"Not found",0)</f>
        <v>Impact</v>
      </c>
      <c r="K1480">
        <v>183</v>
      </c>
      <c r="L1480" s="2" t="str">
        <f>_xlfn.XLOOKUP(SupplierQuality[[#This Row],[DefectID]],Table2[ID],Table2[Defect],"Not found",0)</f>
        <v>No Crank</v>
      </c>
      <c r="M1480" s="3">
        <v>769378</v>
      </c>
      <c r="N1480" s="3">
        <v>1437</v>
      </c>
      <c r="O1480" s="6">
        <f>SupplierQuality[[#This Row],[Total Downtime Minutes]]/60</f>
        <v>23.95</v>
      </c>
      <c r="P1480" s="4">
        <v>436</v>
      </c>
      <c r="Q1480" s="4">
        <f>SupplierQuality[[#This Row],[Total Defect Qty]]*SupplierQuality[[#This Row],[Unit Price]]</f>
        <v>335448808</v>
      </c>
    </row>
    <row r="1481" spans="1:17" x14ac:dyDescent="0.25">
      <c r="A1481" s="1">
        <v>43350</v>
      </c>
      <c r="B1481" s="5" t="str">
        <f>TEXT(SupplierQuality[[#This Row],[Date]],"mmm")</f>
        <v>Sep</v>
      </c>
      <c r="C1481" s="5" t="str">
        <f>TEXT(SupplierQuality[[#This Row],[Date]],"yyyy")</f>
        <v>2018</v>
      </c>
      <c r="D1481" s="2" t="s">
        <v>230</v>
      </c>
      <c r="E1481" s="2" t="s">
        <v>16</v>
      </c>
      <c r="F1481" s="2" t="s">
        <v>42</v>
      </c>
      <c r="G1481">
        <v>114</v>
      </c>
      <c r="H1481" s="2" t="str">
        <f>VLOOKUP(SupplierQuality[[#This Row],[MaterialID]],Table4[#All],2,0)</f>
        <v>Carton</v>
      </c>
      <c r="I1481">
        <v>3</v>
      </c>
      <c r="J1481" s="2" t="str">
        <f>_xlfn.XLOOKUP(SupplierQuality[[#This Row],[Defect Type ID]],Table5[ID],Table5[Defect Type],"Not found",0)</f>
        <v>Impact</v>
      </c>
      <c r="K1481">
        <v>193</v>
      </c>
      <c r="L1481" s="2" t="str">
        <f>_xlfn.XLOOKUP(SupplierQuality[[#This Row],[DefectID]],Table2[ID],Table2[Defect],"Not found",0)</f>
        <v>Loose Fit</v>
      </c>
      <c r="M1481" s="3">
        <v>565257</v>
      </c>
      <c r="N1481" s="3">
        <v>518</v>
      </c>
      <c r="O1481" s="6">
        <f>SupplierQuality[[#This Row],[Total Downtime Minutes]]/60</f>
        <v>8.6333333333333329</v>
      </c>
      <c r="P1481" s="4">
        <v>373</v>
      </c>
      <c r="Q1481" s="4">
        <f>SupplierQuality[[#This Row],[Total Defect Qty]]*SupplierQuality[[#This Row],[Unit Price]]</f>
        <v>210840861</v>
      </c>
    </row>
    <row r="1482" spans="1:17" x14ac:dyDescent="0.25">
      <c r="A1482" s="1">
        <v>43350</v>
      </c>
      <c r="B1482" s="5" t="str">
        <f>TEXT(SupplierQuality[[#This Row],[Date]],"mmm")</f>
        <v>Sep</v>
      </c>
      <c r="C1482" s="5" t="str">
        <f>TEXT(SupplierQuality[[#This Row],[Date]],"yyyy")</f>
        <v>2018</v>
      </c>
      <c r="D1482" s="2" t="s">
        <v>116</v>
      </c>
      <c r="E1482" s="2" t="s">
        <v>98</v>
      </c>
      <c r="F1482" s="2" t="s">
        <v>17</v>
      </c>
      <c r="G1482">
        <v>121</v>
      </c>
      <c r="H1482" s="2" t="str">
        <f>VLOOKUP(SupplierQuality[[#This Row],[MaterialID]],Table4[#All],2,0)</f>
        <v>Composites</v>
      </c>
      <c r="I1482">
        <v>3</v>
      </c>
      <c r="J1482" s="2" t="str">
        <f>_xlfn.XLOOKUP(SupplierQuality[[#This Row],[Defect Type ID]],Table5[ID],Table5[Defect Type],"Not found",0)</f>
        <v>Impact</v>
      </c>
      <c r="K1482">
        <v>34</v>
      </c>
      <c r="L1482" s="2" t="str">
        <f>_xlfn.XLOOKUP(SupplierQuality[[#This Row],[DefectID]],Table2[ID],Table2[Defect],"Not found",0)</f>
        <v>Inclomplete</v>
      </c>
      <c r="M1482" s="3">
        <v>400426</v>
      </c>
      <c r="N1482" s="3">
        <v>994</v>
      </c>
      <c r="O1482" s="6">
        <f>SupplierQuality[[#This Row],[Total Downtime Minutes]]/60</f>
        <v>16.566666666666666</v>
      </c>
      <c r="P1482" s="4">
        <v>286</v>
      </c>
      <c r="Q1482" s="4">
        <f>SupplierQuality[[#This Row],[Total Defect Qty]]*SupplierQuality[[#This Row],[Unit Price]]</f>
        <v>114521836</v>
      </c>
    </row>
    <row r="1483" spans="1:17" x14ac:dyDescent="0.25">
      <c r="A1483" s="1">
        <v>43350</v>
      </c>
      <c r="B1483" s="5" t="str">
        <f>TEXT(SupplierQuality[[#This Row],[Date]],"mmm")</f>
        <v>Sep</v>
      </c>
      <c r="C1483" s="5" t="str">
        <f>TEXT(SupplierQuality[[#This Row],[Date]],"yyyy")</f>
        <v>2018</v>
      </c>
      <c r="D1483" s="2" t="s">
        <v>122</v>
      </c>
      <c r="E1483" s="2" t="s">
        <v>38</v>
      </c>
      <c r="F1483" s="2" t="s">
        <v>24</v>
      </c>
      <c r="G1483">
        <v>130</v>
      </c>
      <c r="H1483" s="2" t="str">
        <f>VLOOKUP(SupplierQuality[[#This Row],[MaterialID]],Table4[#All],2,0)</f>
        <v>Packaging</v>
      </c>
      <c r="I1483">
        <v>2</v>
      </c>
      <c r="J1483" s="2" t="str">
        <f>_xlfn.XLOOKUP(SupplierQuality[[#This Row],[Defect Type ID]],Table5[ID],Table5[Defect Type],"Not found",0)</f>
        <v>Rejected</v>
      </c>
      <c r="K1483">
        <v>191</v>
      </c>
      <c r="L1483" s="2" t="str">
        <f>_xlfn.XLOOKUP(SupplierQuality[[#This Row],[DefectID]],Table2[ID],Table2[Defect],"Not found",0)</f>
        <v>Misformed Parts</v>
      </c>
      <c r="M1483" s="3">
        <v>284763</v>
      </c>
      <c r="N1483" s="3">
        <v>498</v>
      </c>
      <c r="O1483" s="6">
        <f>SupplierQuality[[#This Row],[Total Downtime Minutes]]/60</f>
        <v>8.3000000000000007</v>
      </c>
      <c r="P1483" s="4">
        <v>515</v>
      </c>
      <c r="Q1483" s="4">
        <f>SupplierQuality[[#This Row],[Total Defect Qty]]*SupplierQuality[[#This Row],[Unit Price]]</f>
        <v>146652945</v>
      </c>
    </row>
    <row r="1484" spans="1:17" x14ac:dyDescent="0.25">
      <c r="A1484" s="1">
        <v>43350</v>
      </c>
      <c r="B1484" s="5" t="str">
        <f>TEXT(SupplierQuality[[#This Row],[Date]],"mmm")</f>
        <v>Sep</v>
      </c>
      <c r="C1484" s="5" t="str">
        <f>TEXT(SupplierQuality[[#This Row],[Date]],"yyyy")</f>
        <v>2018</v>
      </c>
      <c r="D1484" s="2" t="s">
        <v>110</v>
      </c>
      <c r="E1484" s="2" t="s">
        <v>71</v>
      </c>
      <c r="F1484" s="2" t="s">
        <v>14</v>
      </c>
      <c r="G1484">
        <v>112</v>
      </c>
      <c r="H1484" s="2" t="str">
        <f>VLOOKUP(SupplierQuality[[#This Row],[MaterialID]],Table4[#All],2,0)</f>
        <v>Glass</v>
      </c>
      <c r="I1484">
        <v>1</v>
      </c>
      <c r="J1484" s="2" t="str">
        <f>_xlfn.XLOOKUP(SupplierQuality[[#This Row],[Defect Type ID]],Table5[ID],Table5[Defect Type],"Not found",0)</f>
        <v>No Impact</v>
      </c>
      <c r="K1484">
        <v>221</v>
      </c>
      <c r="L1484" s="2" t="str">
        <f>_xlfn.XLOOKUP(SupplierQuality[[#This Row],[DefectID]],Table2[ID],Table2[Defect],"Not found",0)</f>
        <v>Excessive Grease</v>
      </c>
      <c r="M1484" s="3">
        <v>227697</v>
      </c>
      <c r="N1484" s="3">
        <v>2857</v>
      </c>
      <c r="O1484" s="6">
        <f>SupplierQuality[[#This Row],[Total Downtime Minutes]]/60</f>
        <v>47.616666666666667</v>
      </c>
      <c r="P1484" s="4">
        <v>383</v>
      </c>
      <c r="Q1484" s="4">
        <f>SupplierQuality[[#This Row],[Total Defect Qty]]*SupplierQuality[[#This Row],[Unit Price]]</f>
        <v>87207951</v>
      </c>
    </row>
    <row r="1485" spans="1:17" x14ac:dyDescent="0.25">
      <c r="A1485" s="1">
        <v>43350</v>
      </c>
      <c r="B1485" s="5" t="str">
        <f>TEXT(SupplierQuality[[#This Row],[Date]],"mmm")</f>
        <v>Sep</v>
      </c>
      <c r="C1485" s="5" t="str">
        <f>TEXT(SupplierQuality[[#This Row],[Date]],"yyyy")</f>
        <v>2018</v>
      </c>
      <c r="D1485" s="2" t="s">
        <v>308</v>
      </c>
      <c r="E1485" s="2" t="s">
        <v>52</v>
      </c>
      <c r="F1485" s="2" t="s">
        <v>17</v>
      </c>
      <c r="G1485">
        <v>120</v>
      </c>
      <c r="H1485" s="2" t="str">
        <f>VLOOKUP(SupplierQuality[[#This Row],[MaterialID]],Table4[#All],2,0)</f>
        <v>Film</v>
      </c>
      <c r="I1485">
        <v>1</v>
      </c>
      <c r="J1485" s="2" t="str">
        <f>_xlfn.XLOOKUP(SupplierQuality[[#This Row],[Defect Type ID]],Table5[ID],Table5[Defect Type],"Not found",0)</f>
        <v>No Impact</v>
      </c>
      <c r="K1485">
        <v>81</v>
      </c>
      <c r="L1485" s="2" t="str">
        <f>_xlfn.XLOOKUP(SupplierQuality[[#This Row],[DefectID]],Table2[ID],Table2[Defect],"Not found",0)</f>
        <v>Bad Shots</v>
      </c>
      <c r="M1485" s="3">
        <v>218494</v>
      </c>
      <c r="N1485" s="3">
        <v>2335</v>
      </c>
      <c r="O1485" s="6">
        <f>SupplierQuality[[#This Row],[Total Downtime Minutes]]/60</f>
        <v>38.916666666666664</v>
      </c>
      <c r="P1485" s="4">
        <v>644</v>
      </c>
      <c r="Q1485" s="4">
        <f>SupplierQuality[[#This Row],[Total Defect Qty]]*SupplierQuality[[#This Row],[Unit Price]]</f>
        <v>140710136</v>
      </c>
    </row>
    <row r="1486" spans="1:17" x14ac:dyDescent="0.25">
      <c r="A1486" s="1">
        <v>43351</v>
      </c>
      <c r="B1486" s="5" t="str">
        <f>TEXT(SupplierQuality[[#This Row],[Date]],"mmm")</f>
        <v>Sep</v>
      </c>
      <c r="C1486" s="5" t="str">
        <f>TEXT(SupplierQuality[[#This Row],[Date]],"yyyy")</f>
        <v>2018</v>
      </c>
      <c r="D1486" s="2" t="s">
        <v>261</v>
      </c>
      <c r="E1486" s="2" t="s">
        <v>67</v>
      </c>
      <c r="F1486" s="2" t="s">
        <v>24</v>
      </c>
      <c r="G1486">
        <v>124</v>
      </c>
      <c r="H1486" s="2" t="str">
        <f>VLOOKUP(SupplierQuality[[#This Row],[MaterialID]],Table4[#All],2,0)</f>
        <v>Drives</v>
      </c>
      <c r="I1486">
        <v>1</v>
      </c>
      <c r="J1486" s="2" t="str">
        <f>_xlfn.XLOOKUP(SupplierQuality[[#This Row],[Defect Type ID]],Table5[ID],Table5[Defect Type],"Not found",0)</f>
        <v>No Impact</v>
      </c>
      <c r="K1486">
        <v>171</v>
      </c>
      <c r="L1486" s="2" t="str">
        <f>_xlfn.XLOOKUP(SupplierQuality[[#This Row],[DefectID]],Table2[ID],Table2[Defect],"Not found",0)</f>
        <v>Flaps - Incorrect Gap</v>
      </c>
      <c r="M1486" s="3">
        <v>730199</v>
      </c>
      <c r="N1486" s="3">
        <v>2763</v>
      </c>
      <c r="O1486" s="6">
        <f>SupplierQuality[[#This Row],[Total Downtime Minutes]]/60</f>
        <v>46.05</v>
      </c>
      <c r="P1486" s="4">
        <v>354</v>
      </c>
      <c r="Q1486" s="4">
        <f>SupplierQuality[[#This Row],[Total Defect Qty]]*SupplierQuality[[#This Row],[Unit Price]]</f>
        <v>258490446</v>
      </c>
    </row>
    <row r="1487" spans="1:17" x14ac:dyDescent="0.25">
      <c r="A1487" s="1">
        <v>43351</v>
      </c>
      <c r="B1487" s="5" t="str">
        <f>TEXT(SupplierQuality[[#This Row],[Date]],"mmm")</f>
        <v>Sep</v>
      </c>
      <c r="C1487" s="5" t="str">
        <f>TEXT(SupplierQuality[[#This Row],[Date]],"yyyy")</f>
        <v>2018</v>
      </c>
      <c r="D1487" s="2" t="s">
        <v>225</v>
      </c>
      <c r="E1487" s="2" t="s">
        <v>34</v>
      </c>
      <c r="F1487" s="2" t="s">
        <v>24</v>
      </c>
      <c r="G1487">
        <v>113</v>
      </c>
      <c r="H1487" s="2" t="str">
        <f>VLOOKUP(SupplierQuality[[#This Row],[MaterialID]],Table4[#All],2,0)</f>
        <v>Raw Materials</v>
      </c>
      <c r="I1487">
        <v>2</v>
      </c>
      <c r="J1487" s="2" t="str">
        <f>_xlfn.XLOOKUP(SupplierQuality[[#This Row],[Defect Type ID]],Table5[ID],Table5[Defect Type],"Not found",0)</f>
        <v>Rejected</v>
      </c>
      <c r="K1487">
        <v>16</v>
      </c>
      <c r="L1487" s="2" t="str">
        <f>_xlfn.XLOOKUP(SupplierQuality[[#This Row],[DefectID]],Table2[ID],Table2[Defect],"Not found",0)</f>
        <v>Print defects</v>
      </c>
      <c r="M1487" s="3">
        <v>573983</v>
      </c>
      <c r="N1487" s="3">
        <v>7</v>
      </c>
      <c r="O1487" s="6">
        <f>SupplierQuality[[#This Row],[Total Downtime Minutes]]/60</f>
        <v>0.11666666666666667</v>
      </c>
      <c r="P1487" s="4">
        <v>605</v>
      </c>
      <c r="Q1487" s="4">
        <f>SupplierQuality[[#This Row],[Total Defect Qty]]*SupplierQuality[[#This Row],[Unit Price]]</f>
        <v>347259715</v>
      </c>
    </row>
    <row r="1488" spans="1:17" x14ac:dyDescent="0.25">
      <c r="A1488" s="1">
        <v>43351</v>
      </c>
      <c r="B1488" s="5" t="str">
        <f>TEXT(SupplierQuality[[#This Row],[Date]],"mmm")</f>
        <v>Sep</v>
      </c>
      <c r="C1488" s="5" t="str">
        <f>TEXT(SupplierQuality[[#This Row],[Date]],"yyyy")</f>
        <v>2018</v>
      </c>
      <c r="D1488" s="2" t="s">
        <v>125</v>
      </c>
      <c r="E1488" s="2" t="s">
        <v>58</v>
      </c>
      <c r="F1488" s="2" t="s">
        <v>75</v>
      </c>
      <c r="G1488">
        <v>133</v>
      </c>
      <c r="H1488" s="2" t="str">
        <f>VLOOKUP(SupplierQuality[[#This Row],[MaterialID]],Table4[#All],2,0)</f>
        <v>Wires</v>
      </c>
      <c r="I1488">
        <v>1</v>
      </c>
      <c r="J1488" s="2" t="str">
        <f>_xlfn.XLOOKUP(SupplierQuality[[#This Row],[Defect Type ID]],Table5[ID],Table5[Defect Type],"Not found",0)</f>
        <v>No Impact</v>
      </c>
      <c r="K1488">
        <v>88</v>
      </c>
      <c r="L1488" s="2" t="str">
        <f>_xlfn.XLOOKUP(SupplierQuality[[#This Row],[DefectID]],Table2[ID],Table2[Defect],"Not found",0)</f>
        <v>Cracked</v>
      </c>
      <c r="M1488" s="3">
        <v>489052</v>
      </c>
      <c r="N1488" s="3">
        <v>2951</v>
      </c>
      <c r="O1488" s="6">
        <f>SupplierQuality[[#This Row],[Total Downtime Minutes]]/60</f>
        <v>49.18333333333333</v>
      </c>
      <c r="P1488" s="4">
        <v>515</v>
      </c>
      <c r="Q1488" s="4">
        <f>SupplierQuality[[#This Row],[Total Defect Qty]]*SupplierQuality[[#This Row],[Unit Price]]</f>
        <v>251861780</v>
      </c>
    </row>
    <row r="1489" spans="1:17" x14ac:dyDescent="0.25">
      <c r="A1489" s="1">
        <v>43351</v>
      </c>
      <c r="B1489" s="5" t="str">
        <f>TEXT(SupplierQuality[[#This Row],[Date]],"mmm")</f>
        <v>Sep</v>
      </c>
      <c r="C1489" s="5" t="str">
        <f>TEXT(SupplierQuality[[#This Row],[Date]],"yyyy")</f>
        <v>2018</v>
      </c>
      <c r="D1489" s="2" t="s">
        <v>255</v>
      </c>
      <c r="E1489" s="2" t="s">
        <v>32</v>
      </c>
      <c r="F1489" s="2" t="s">
        <v>17</v>
      </c>
      <c r="G1489">
        <v>133</v>
      </c>
      <c r="H1489" s="2" t="str">
        <f>VLOOKUP(SupplierQuality[[#This Row],[MaterialID]],Table4[#All],2,0)</f>
        <v>Wires</v>
      </c>
      <c r="I1489">
        <v>1</v>
      </c>
      <c r="J1489" s="2" t="str">
        <f>_xlfn.XLOOKUP(SupplierQuality[[#This Row],[Defect Type ID]],Table5[ID],Table5[Defect Type],"Not found",0)</f>
        <v>No Impact</v>
      </c>
      <c r="K1489">
        <v>80</v>
      </c>
      <c r="L1489" s="2" t="str">
        <f>_xlfn.XLOOKUP(SupplierQuality[[#This Row],[DefectID]],Table2[ID],Table2[Defect],"Not found",0)</f>
        <v>Bad Labels</v>
      </c>
      <c r="M1489" s="3">
        <v>177647</v>
      </c>
      <c r="N1489" s="3">
        <v>1152</v>
      </c>
      <c r="O1489" s="6">
        <f>SupplierQuality[[#This Row],[Total Downtime Minutes]]/60</f>
        <v>19.2</v>
      </c>
      <c r="P1489" s="4">
        <v>334</v>
      </c>
      <c r="Q1489" s="4">
        <f>SupplierQuality[[#This Row],[Total Defect Qty]]*SupplierQuality[[#This Row],[Unit Price]]</f>
        <v>59334098</v>
      </c>
    </row>
    <row r="1490" spans="1:17" x14ac:dyDescent="0.25">
      <c r="A1490" s="1">
        <v>43352</v>
      </c>
      <c r="B1490" s="5" t="str">
        <f>TEXT(SupplierQuality[[#This Row],[Date]],"mmm")</f>
        <v>Sep</v>
      </c>
      <c r="C1490" s="5" t="str">
        <f>TEXT(SupplierQuality[[#This Row],[Date]],"yyyy")</f>
        <v>2018</v>
      </c>
      <c r="D1490" s="2" t="s">
        <v>51</v>
      </c>
      <c r="E1490" s="2" t="s">
        <v>60</v>
      </c>
      <c r="F1490" s="2" t="s">
        <v>42</v>
      </c>
      <c r="G1490">
        <v>130</v>
      </c>
      <c r="H1490" s="2" t="str">
        <f>VLOOKUP(SupplierQuality[[#This Row],[MaterialID]],Table4[#All],2,0)</f>
        <v>Packaging</v>
      </c>
      <c r="I1490">
        <v>2</v>
      </c>
      <c r="J1490" s="2" t="str">
        <f>_xlfn.XLOOKUP(SupplierQuality[[#This Row],[Defect Type ID]],Table5[ID],Table5[Defect Type],"Not found",0)</f>
        <v>Rejected</v>
      </c>
      <c r="K1490">
        <v>109</v>
      </c>
      <c r="L1490" s="2" t="str">
        <f>_xlfn.XLOOKUP(SupplierQuality[[#This Row],[DefectID]],Table2[ID],Table2[Defect],"Not found",0)</f>
        <v>Inside Scoring</v>
      </c>
      <c r="M1490" s="3">
        <v>913455</v>
      </c>
      <c r="N1490" s="3">
        <v>3638</v>
      </c>
      <c r="O1490" s="6">
        <f>SupplierQuality[[#This Row],[Total Downtime Minutes]]/60</f>
        <v>60.633333333333333</v>
      </c>
      <c r="P1490" s="4">
        <v>293</v>
      </c>
      <c r="Q1490" s="4">
        <f>SupplierQuality[[#This Row],[Total Defect Qty]]*SupplierQuality[[#This Row],[Unit Price]]</f>
        <v>267642315</v>
      </c>
    </row>
    <row r="1491" spans="1:17" x14ac:dyDescent="0.25">
      <c r="A1491" s="1">
        <v>43352</v>
      </c>
      <c r="B1491" s="5" t="str">
        <f>TEXT(SupplierQuality[[#This Row],[Date]],"mmm")</f>
        <v>Sep</v>
      </c>
      <c r="C1491" s="5" t="str">
        <f>TEXT(SupplierQuality[[#This Row],[Date]],"yyyy")</f>
        <v>2018</v>
      </c>
      <c r="D1491" s="2" t="s">
        <v>117</v>
      </c>
      <c r="E1491" s="2" t="s">
        <v>74</v>
      </c>
      <c r="F1491" s="2" t="s">
        <v>24</v>
      </c>
      <c r="G1491">
        <v>130</v>
      </c>
      <c r="H1491" s="2" t="str">
        <f>VLOOKUP(SupplierQuality[[#This Row],[MaterialID]],Table4[#All],2,0)</f>
        <v>Packaging</v>
      </c>
      <c r="I1491">
        <v>3</v>
      </c>
      <c r="J1491" s="2" t="str">
        <f>_xlfn.XLOOKUP(SupplierQuality[[#This Row],[Defect Type ID]],Table5[ID],Table5[Defect Type],"Not found",0)</f>
        <v>Impact</v>
      </c>
      <c r="K1491">
        <v>139</v>
      </c>
      <c r="L1491" s="2" t="str">
        <f>_xlfn.XLOOKUP(SupplierQuality[[#This Row],[DefectID]],Table2[ID],Table2[Defect],"Not found",0)</f>
        <v>Incorrect Color</v>
      </c>
      <c r="M1491" s="3">
        <v>614544</v>
      </c>
      <c r="N1491" s="3">
        <v>686</v>
      </c>
      <c r="O1491" s="6">
        <f>SupplierQuality[[#This Row],[Total Downtime Minutes]]/60</f>
        <v>11.433333333333334</v>
      </c>
      <c r="P1491" s="4">
        <v>551</v>
      </c>
      <c r="Q1491" s="4">
        <f>SupplierQuality[[#This Row],[Total Defect Qty]]*SupplierQuality[[#This Row],[Unit Price]]</f>
        <v>338613744</v>
      </c>
    </row>
    <row r="1492" spans="1:17" x14ac:dyDescent="0.25">
      <c r="A1492" s="1">
        <v>43352</v>
      </c>
      <c r="B1492" s="5" t="str">
        <f>TEXT(SupplierQuality[[#This Row],[Date]],"mmm")</f>
        <v>Sep</v>
      </c>
      <c r="C1492" s="5" t="str">
        <f>TEXT(SupplierQuality[[#This Row],[Date]],"yyyy")</f>
        <v>2018</v>
      </c>
      <c r="D1492" s="2" t="s">
        <v>283</v>
      </c>
      <c r="E1492" s="2" t="s">
        <v>49</v>
      </c>
      <c r="F1492" s="2" t="s">
        <v>24</v>
      </c>
      <c r="G1492">
        <v>118</v>
      </c>
      <c r="H1492" s="2" t="str">
        <f>VLOOKUP(SupplierQuality[[#This Row],[MaterialID]],Table4[#All],2,0)</f>
        <v>Corrugate</v>
      </c>
      <c r="I1492">
        <v>1</v>
      </c>
      <c r="J1492" s="2" t="str">
        <f>_xlfn.XLOOKUP(SupplierQuality[[#This Row],[Defect Type ID]],Table5[ID],Table5[Defect Type],"Not found",0)</f>
        <v>No Impact</v>
      </c>
      <c r="K1492">
        <v>131</v>
      </c>
      <c r="L1492" s="2" t="str">
        <f>_xlfn.XLOOKUP(SupplierQuality[[#This Row],[DefectID]],Table2[ID],Table2[Defect],"Not found",0)</f>
        <v>Out of Specification</v>
      </c>
      <c r="M1492" s="3">
        <v>426306</v>
      </c>
      <c r="N1492" s="3">
        <v>3667</v>
      </c>
      <c r="O1492" s="6">
        <f>SupplierQuality[[#This Row],[Total Downtime Minutes]]/60</f>
        <v>61.116666666666667</v>
      </c>
      <c r="P1492" s="4">
        <v>521</v>
      </c>
      <c r="Q1492" s="4">
        <f>SupplierQuality[[#This Row],[Total Defect Qty]]*SupplierQuality[[#This Row],[Unit Price]]</f>
        <v>222105426</v>
      </c>
    </row>
    <row r="1493" spans="1:17" x14ac:dyDescent="0.25">
      <c r="A1493" s="1">
        <v>43352</v>
      </c>
      <c r="B1493" s="5" t="str">
        <f>TEXT(SupplierQuality[[#This Row],[Date]],"mmm")</f>
        <v>Sep</v>
      </c>
      <c r="C1493" s="5" t="str">
        <f>TEXT(SupplierQuality[[#This Row],[Date]],"yyyy")</f>
        <v>2018</v>
      </c>
      <c r="D1493" s="2" t="s">
        <v>337</v>
      </c>
      <c r="E1493" s="2" t="s">
        <v>19</v>
      </c>
      <c r="F1493" s="2" t="s">
        <v>14</v>
      </c>
      <c r="G1493">
        <v>113</v>
      </c>
      <c r="H1493" s="2" t="str">
        <f>VLOOKUP(SupplierQuality[[#This Row],[MaterialID]],Table4[#All],2,0)</f>
        <v>Raw Materials</v>
      </c>
      <c r="I1493">
        <v>2</v>
      </c>
      <c r="J1493" s="2" t="str">
        <f>_xlfn.XLOOKUP(SupplierQuality[[#This Row],[Defect Type ID]],Table5[ID],Table5[Defect Type],"Not found",0)</f>
        <v>Rejected</v>
      </c>
      <c r="K1493">
        <v>144</v>
      </c>
      <c r="L1493" s="2" t="str">
        <f>_xlfn.XLOOKUP(SupplierQuality[[#This Row],[DefectID]],Table2[ID],Table2[Defect],"Not found",0)</f>
        <v>String Defects</v>
      </c>
      <c r="M1493" s="3">
        <v>310146</v>
      </c>
      <c r="N1493" s="3">
        <v>4709</v>
      </c>
      <c r="O1493" s="6">
        <f>SupplierQuality[[#This Row],[Total Downtime Minutes]]/60</f>
        <v>78.483333333333334</v>
      </c>
      <c r="P1493" s="4">
        <v>521</v>
      </c>
      <c r="Q1493" s="4">
        <f>SupplierQuality[[#This Row],[Total Defect Qty]]*SupplierQuality[[#This Row],[Unit Price]]</f>
        <v>161586066</v>
      </c>
    </row>
    <row r="1494" spans="1:17" x14ac:dyDescent="0.25">
      <c r="A1494" s="1">
        <v>43352</v>
      </c>
      <c r="B1494" s="5" t="str">
        <f>TEXT(SupplierQuality[[#This Row],[Date]],"mmm")</f>
        <v>Sep</v>
      </c>
      <c r="C1494" s="5" t="str">
        <f>TEXT(SupplierQuality[[#This Row],[Date]],"yyyy")</f>
        <v>2018</v>
      </c>
      <c r="D1494" s="2" t="s">
        <v>149</v>
      </c>
      <c r="E1494" s="2" t="s">
        <v>71</v>
      </c>
      <c r="F1494" s="2" t="s">
        <v>14</v>
      </c>
      <c r="G1494">
        <v>119</v>
      </c>
      <c r="H1494" s="2" t="str">
        <f>VLOOKUP(SupplierQuality[[#This Row],[MaterialID]],Table4[#All],2,0)</f>
        <v>Batteries</v>
      </c>
      <c r="I1494">
        <v>2</v>
      </c>
      <c r="J1494" s="2" t="str">
        <f>_xlfn.XLOOKUP(SupplierQuality[[#This Row],[Defect Type ID]],Table5[ID],Table5[Defect Type],"Not found",0)</f>
        <v>Rejected</v>
      </c>
      <c r="K1494">
        <v>30</v>
      </c>
      <c r="L1494" s="2" t="str">
        <f>_xlfn.XLOOKUP(SupplierQuality[[#This Row],[DefectID]],Table2[ID],Table2[Defect],"Not found",0)</f>
        <v>Too Stiff</v>
      </c>
      <c r="M1494" s="3">
        <v>176025</v>
      </c>
      <c r="N1494" s="3">
        <v>1397</v>
      </c>
      <c r="O1494" s="6">
        <f>SupplierQuality[[#This Row],[Total Downtime Minutes]]/60</f>
        <v>23.283333333333335</v>
      </c>
      <c r="P1494" s="4">
        <v>310</v>
      </c>
      <c r="Q1494" s="4">
        <f>SupplierQuality[[#This Row],[Total Defect Qty]]*SupplierQuality[[#This Row],[Unit Price]]</f>
        <v>54567750</v>
      </c>
    </row>
    <row r="1495" spans="1:17" x14ac:dyDescent="0.25">
      <c r="A1495" s="1">
        <v>43352</v>
      </c>
      <c r="B1495" s="5" t="str">
        <f>TEXT(SupplierQuality[[#This Row],[Date]],"mmm")</f>
        <v>Sep</v>
      </c>
      <c r="C1495" s="5" t="str">
        <f>TEXT(SupplierQuality[[#This Row],[Date]],"yyyy")</f>
        <v>2018</v>
      </c>
      <c r="D1495" s="2" t="s">
        <v>335</v>
      </c>
      <c r="E1495" s="2" t="s">
        <v>84</v>
      </c>
      <c r="F1495" s="2" t="s">
        <v>14</v>
      </c>
      <c r="G1495">
        <v>116</v>
      </c>
      <c r="H1495" s="2" t="str">
        <f>VLOOKUP(SupplierQuality[[#This Row],[MaterialID]],Table4[#All],2,0)</f>
        <v>Molds</v>
      </c>
      <c r="I1495">
        <v>3</v>
      </c>
      <c r="J1495" s="2" t="str">
        <f>_xlfn.XLOOKUP(SupplierQuality[[#This Row],[Defect Type ID]],Table5[ID],Table5[Defect Type],"Not found",0)</f>
        <v>Impact</v>
      </c>
      <c r="K1495">
        <v>45</v>
      </c>
      <c r="L1495" s="2" t="str">
        <f>_xlfn.XLOOKUP(SupplierQuality[[#This Row],[DefectID]],Table2[ID],Table2[Defect],"Not found",0)</f>
        <v>Short Walls</v>
      </c>
      <c r="M1495" s="3">
        <v>24285</v>
      </c>
      <c r="N1495" s="3">
        <v>2840</v>
      </c>
      <c r="O1495" s="6">
        <f>SupplierQuality[[#This Row],[Total Downtime Minutes]]/60</f>
        <v>47.333333333333336</v>
      </c>
      <c r="P1495" s="4">
        <v>665</v>
      </c>
      <c r="Q1495" s="4">
        <f>SupplierQuality[[#This Row],[Total Defect Qty]]*SupplierQuality[[#This Row],[Unit Price]]</f>
        <v>16149525</v>
      </c>
    </row>
    <row r="1496" spans="1:17" x14ac:dyDescent="0.25">
      <c r="A1496" s="1">
        <v>43353</v>
      </c>
      <c r="B1496" s="5" t="str">
        <f>TEXT(SupplierQuality[[#This Row],[Date]],"mmm")</f>
        <v>Sep</v>
      </c>
      <c r="C1496" s="5" t="str">
        <f>TEXT(SupplierQuality[[#This Row],[Date]],"yyyy")</f>
        <v>2018</v>
      </c>
      <c r="D1496" s="2" t="s">
        <v>105</v>
      </c>
      <c r="E1496" s="2" t="s">
        <v>21</v>
      </c>
      <c r="F1496" s="2" t="s">
        <v>14</v>
      </c>
      <c r="G1496">
        <v>129</v>
      </c>
      <c r="H1496" s="2" t="str">
        <f>VLOOKUP(SupplierQuality[[#This Row],[MaterialID]],Table4[#All],2,0)</f>
        <v>Mechanicals</v>
      </c>
      <c r="I1496">
        <v>3</v>
      </c>
      <c r="J1496" s="2" t="str">
        <f>_xlfn.XLOOKUP(SupplierQuality[[#This Row],[Defect Type ID]],Table5[ID],Table5[Defect Type],"Not found",0)</f>
        <v>Impact</v>
      </c>
      <c r="K1496">
        <v>226</v>
      </c>
      <c r="L1496" s="2" t="str">
        <f>_xlfn.XLOOKUP(SupplierQuality[[#This Row],[DefectID]],Table2[ID],Table2[Defect],"Not found",0)</f>
        <v>Streaks</v>
      </c>
      <c r="M1496" s="3">
        <v>899436</v>
      </c>
      <c r="N1496" s="3">
        <v>1072</v>
      </c>
      <c r="O1496" s="6">
        <f>SupplierQuality[[#This Row],[Total Downtime Minutes]]/60</f>
        <v>17.866666666666667</v>
      </c>
      <c r="P1496" s="4">
        <v>335</v>
      </c>
      <c r="Q1496" s="4">
        <f>SupplierQuality[[#This Row],[Total Defect Qty]]*SupplierQuality[[#This Row],[Unit Price]]</f>
        <v>301311060</v>
      </c>
    </row>
    <row r="1497" spans="1:17" x14ac:dyDescent="0.25">
      <c r="A1497" s="1">
        <v>43353</v>
      </c>
      <c r="B1497" s="5" t="str">
        <f>TEXT(SupplierQuality[[#This Row],[Date]],"mmm")</f>
        <v>Sep</v>
      </c>
      <c r="C1497" s="5" t="str">
        <f>TEXT(SupplierQuality[[#This Row],[Date]],"yyyy")</f>
        <v>2018</v>
      </c>
      <c r="D1497" s="2" t="s">
        <v>46</v>
      </c>
      <c r="E1497" s="2" t="s">
        <v>107</v>
      </c>
      <c r="F1497" s="2" t="s">
        <v>24</v>
      </c>
      <c r="G1497">
        <v>122</v>
      </c>
      <c r="H1497" s="2" t="str">
        <f>VLOOKUP(SupplierQuality[[#This Row],[MaterialID]],Table4[#All],2,0)</f>
        <v>Electrolytes</v>
      </c>
      <c r="I1497">
        <v>3</v>
      </c>
      <c r="J1497" s="2" t="str">
        <f>_xlfn.XLOOKUP(SupplierQuality[[#This Row],[Defect Type ID]],Table5[ID],Table5[Defect Type],"Not found",0)</f>
        <v>Impact</v>
      </c>
      <c r="K1497">
        <v>59</v>
      </c>
      <c r="L1497" s="2" t="str">
        <f>_xlfn.XLOOKUP(SupplierQuality[[#This Row],[DefectID]],Table2[ID],Table2[Defect],"Not found",0)</f>
        <v>Cartons Not Opening</v>
      </c>
      <c r="M1497" s="3">
        <v>861535</v>
      </c>
      <c r="N1497" s="3">
        <v>2471</v>
      </c>
      <c r="O1497" s="6">
        <f>SupplierQuality[[#This Row],[Total Downtime Minutes]]/60</f>
        <v>41.18333333333333</v>
      </c>
      <c r="P1497" s="4">
        <v>370</v>
      </c>
      <c r="Q1497" s="4">
        <f>SupplierQuality[[#This Row],[Total Defect Qty]]*SupplierQuality[[#This Row],[Unit Price]]</f>
        <v>318767950</v>
      </c>
    </row>
    <row r="1498" spans="1:17" x14ac:dyDescent="0.25">
      <c r="A1498" s="1">
        <v>43353</v>
      </c>
      <c r="B1498" s="5" t="str">
        <f>TEXT(SupplierQuality[[#This Row],[Date]],"mmm")</f>
        <v>Sep</v>
      </c>
      <c r="C1498" s="5" t="str">
        <f>TEXT(SupplierQuality[[#This Row],[Date]],"yyyy")</f>
        <v>2018</v>
      </c>
      <c r="D1498" s="2" t="s">
        <v>197</v>
      </c>
      <c r="E1498" s="2" t="s">
        <v>19</v>
      </c>
      <c r="F1498" s="2" t="s">
        <v>14</v>
      </c>
      <c r="G1498">
        <v>116</v>
      </c>
      <c r="H1498" s="2" t="str">
        <f>VLOOKUP(SupplierQuality[[#This Row],[MaterialID]],Table4[#All],2,0)</f>
        <v>Molds</v>
      </c>
      <c r="I1498">
        <v>1</v>
      </c>
      <c r="J1498" s="2" t="str">
        <f>_xlfn.XLOOKUP(SupplierQuality[[#This Row],[Defect Type ID]],Table5[ID],Table5[Defect Type],"Not found",0)</f>
        <v>No Impact</v>
      </c>
      <c r="K1498">
        <v>161</v>
      </c>
      <c r="L1498" s="2" t="str">
        <f>_xlfn.XLOOKUP(SupplierQuality[[#This Row],[DefectID]],Table2[ID],Table2[Defect],"Not found",0)</f>
        <v>Soft Parts</v>
      </c>
      <c r="M1498" s="3">
        <v>820783</v>
      </c>
      <c r="N1498" s="3">
        <v>216</v>
      </c>
      <c r="O1498" s="6">
        <f>SupplierQuality[[#This Row],[Total Downtime Minutes]]/60</f>
        <v>3.6</v>
      </c>
      <c r="P1498" s="4">
        <v>614</v>
      </c>
      <c r="Q1498" s="4">
        <f>SupplierQuality[[#This Row],[Total Defect Qty]]*SupplierQuality[[#This Row],[Unit Price]]</f>
        <v>503960762</v>
      </c>
    </row>
    <row r="1499" spans="1:17" x14ac:dyDescent="0.25">
      <c r="A1499" s="1">
        <v>43353</v>
      </c>
      <c r="B1499" s="5" t="str">
        <f>TEXT(SupplierQuality[[#This Row],[Date]],"mmm")</f>
        <v>Sep</v>
      </c>
      <c r="C1499" s="5" t="str">
        <f>TEXT(SupplierQuality[[#This Row],[Date]],"yyyy")</f>
        <v>2018</v>
      </c>
      <c r="D1499" s="2" t="s">
        <v>295</v>
      </c>
      <c r="E1499" s="2" t="s">
        <v>21</v>
      </c>
      <c r="F1499" s="2" t="s">
        <v>24</v>
      </c>
      <c r="G1499">
        <v>124</v>
      </c>
      <c r="H1499" s="2" t="str">
        <f>VLOOKUP(SupplierQuality[[#This Row],[MaterialID]],Table4[#All],2,0)</f>
        <v>Drives</v>
      </c>
      <c r="I1499">
        <v>3</v>
      </c>
      <c r="J1499" s="2" t="str">
        <f>_xlfn.XLOOKUP(SupplierQuality[[#This Row],[Defect Type ID]],Table5[ID],Table5[Defect Type],"Not found",0)</f>
        <v>Impact</v>
      </c>
      <c r="K1499">
        <v>249</v>
      </c>
      <c r="L1499" s="2" t="str">
        <f>_xlfn.XLOOKUP(SupplierQuality[[#This Row],[DefectID]],Table2[ID],Table2[Defect],"Not found",0)</f>
        <v>Excessive Lubricant</v>
      </c>
      <c r="M1499" s="3">
        <v>725995</v>
      </c>
      <c r="N1499" s="3">
        <v>3485</v>
      </c>
      <c r="O1499" s="6">
        <f>SupplierQuality[[#This Row],[Total Downtime Minutes]]/60</f>
        <v>58.083333333333336</v>
      </c>
      <c r="P1499" s="4">
        <v>632</v>
      </c>
      <c r="Q1499" s="4">
        <f>SupplierQuality[[#This Row],[Total Defect Qty]]*SupplierQuality[[#This Row],[Unit Price]]</f>
        <v>458828840</v>
      </c>
    </row>
    <row r="1500" spans="1:17" x14ac:dyDescent="0.25">
      <c r="A1500" s="1">
        <v>43353</v>
      </c>
      <c r="B1500" s="5" t="str">
        <f>TEXT(SupplierQuality[[#This Row],[Date]],"mmm")</f>
        <v>Sep</v>
      </c>
      <c r="C1500" s="5" t="str">
        <f>TEXT(SupplierQuality[[#This Row],[Date]],"yyyy")</f>
        <v>2018</v>
      </c>
      <c r="D1500" s="2" t="s">
        <v>260</v>
      </c>
      <c r="E1500" s="2" t="s">
        <v>58</v>
      </c>
      <c r="F1500" s="2" t="s">
        <v>14</v>
      </c>
      <c r="G1500">
        <v>133</v>
      </c>
      <c r="H1500" s="2" t="str">
        <f>VLOOKUP(SupplierQuality[[#This Row],[MaterialID]],Table4[#All],2,0)</f>
        <v>Wires</v>
      </c>
      <c r="I1500">
        <v>1</v>
      </c>
      <c r="J1500" s="2" t="str">
        <f>_xlfn.XLOOKUP(SupplierQuality[[#This Row],[Defect Type ID]],Table5[ID],Table5[Defect Type],"Not found",0)</f>
        <v>No Impact</v>
      </c>
      <c r="K1500">
        <v>138</v>
      </c>
      <c r="L1500" s="2" t="str">
        <f>_xlfn.XLOOKUP(SupplierQuality[[#This Row],[DefectID]],Table2[ID],Table2[Defect],"Not found",0)</f>
        <v>Damaged Parts</v>
      </c>
      <c r="M1500" s="3">
        <v>713219</v>
      </c>
      <c r="N1500" s="3">
        <v>1516</v>
      </c>
      <c r="O1500" s="6">
        <f>SupplierQuality[[#This Row],[Total Downtime Minutes]]/60</f>
        <v>25.266666666666666</v>
      </c>
      <c r="P1500" s="4">
        <v>517</v>
      </c>
      <c r="Q1500" s="4">
        <f>SupplierQuality[[#This Row],[Total Defect Qty]]*SupplierQuality[[#This Row],[Unit Price]]</f>
        <v>368734223</v>
      </c>
    </row>
    <row r="1501" spans="1:17" x14ac:dyDescent="0.25">
      <c r="A1501" s="1">
        <v>43353</v>
      </c>
      <c r="B1501" s="5" t="str">
        <f>TEXT(SupplierQuality[[#This Row],[Date]],"mmm")</f>
        <v>Sep</v>
      </c>
      <c r="C1501" s="5" t="str">
        <f>TEXT(SupplierQuality[[#This Row],[Date]],"yyyy")</f>
        <v>2018</v>
      </c>
      <c r="D1501" s="2" t="s">
        <v>334</v>
      </c>
      <c r="E1501" s="2" t="s">
        <v>38</v>
      </c>
      <c r="F1501" s="2" t="s">
        <v>14</v>
      </c>
      <c r="G1501">
        <v>119</v>
      </c>
      <c r="H1501" s="2" t="str">
        <f>VLOOKUP(SupplierQuality[[#This Row],[MaterialID]],Table4[#All],2,0)</f>
        <v>Batteries</v>
      </c>
      <c r="I1501">
        <v>3</v>
      </c>
      <c r="J1501" s="2" t="str">
        <f>_xlfn.XLOOKUP(SupplierQuality[[#This Row],[Defect Type ID]],Table5[ID],Table5[Defect Type],"Not found",0)</f>
        <v>Impact</v>
      </c>
      <c r="K1501">
        <v>250</v>
      </c>
      <c r="L1501" s="2" t="str">
        <f>_xlfn.XLOOKUP(SupplierQuality[[#This Row],[DefectID]],Table2[ID],Table2[Defect],"Not found",0)</f>
        <v>Tampered</v>
      </c>
      <c r="M1501" s="3">
        <v>577061</v>
      </c>
      <c r="N1501" s="3">
        <v>481</v>
      </c>
      <c r="O1501" s="6">
        <f>SupplierQuality[[#This Row],[Total Downtime Minutes]]/60</f>
        <v>8.0166666666666675</v>
      </c>
      <c r="P1501" s="4">
        <v>361</v>
      </c>
      <c r="Q1501" s="4">
        <f>SupplierQuality[[#This Row],[Total Defect Qty]]*SupplierQuality[[#This Row],[Unit Price]]</f>
        <v>208319021</v>
      </c>
    </row>
    <row r="1502" spans="1:17" x14ac:dyDescent="0.25">
      <c r="A1502" s="1">
        <v>43353</v>
      </c>
      <c r="B1502" s="5" t="str">
        <f>TEXT(SupplierQuality[[#This Row],[Date]],"mmm")</f>
        <v>Sep</v>
      </c>
      <c r="C1502" s="5" t="str">
        <f>TEXT(SupplierQuality[[#This Row],[Date]],"yyyy")</f>
        <v>2018</v>
      </c>
      <c r="D1502" s="2" t="s">
        <v>147</v>
      </c>
      <c r="E1502" s="2" t="s">
        <v>62</v>
      </c>
      <c r="F1502" s="2" t="s">
        <v>691</v>
      </c>
      <c r="G1502">
        <v>113</v>
      </c>
      <c r="H1502" s="2" t="str">
        <f>VLOOKUP(SupplierQuality[[#This Row],[MaterialID]],Table4[#All],2,0)</f>
        <v>Raw Materials</v>
      </c>
      <c r="I1502">
        <v>1</v>
      </c>
      <c r="J1502" s="2" t="str">
        <f>_xlfn.XLOOKUP(SupplierQuality[[#This Row],[Defect Type ID]],Table5[ID],Table5[Defect Type],"Not found",0)</f>
        <v>No Impact</v>
      </c>
      <c r="K1502">
        <v>26</v>
      </c>
      <c r="L1502" s="2" t="str">
        <f>_xlfn.XLOOKUP(SupplierQuality[[#This Row],[DefectID]],Table2[ID],Table2[Defect],"Not found",0)</f>
        <v>Poor  Adhesion</v>
      </c>
      <c r="M1502" s="3">
        <v>537951</v>
      </c>
      <c r="N1502" s="3">
        <v>4345</v>
      </c>
      <c r="O1502" s="6">
        <f>SupplierQuality[[#This Row],[Total Downtime Minutes]]/60</f>
        <v>72.416666666666671</v>
      </c>
      <c r="P1502" s="4">
        <v>438</v>
      </c>
      <c r="Q1502" s="4">
        <f>SupplierQuality[[#This Row],[Total Defect Qty]]*SupplierQuality[[#This Row],[Unit Price]]</f>
        <v>235622538</v>
      </c>
    </row>
    <row r="1503" spans="1:17" x14ac:dyDescent="0.25">
      <c r="A1503" s="1">
        <v>43353</v>
      </c>
      <c r="B1503" s="5" t="str">
        <f>TEXT(SupplierQuality[[#This Row],[Date]],"mmm")</f>
        <v>Sep</v>
      </c>
      <c r="C1503" s="5" t="str">
        <f>TEXT(SupplierQuality[[#This Row],[Date]],"yyyy")</f>
        <v>2018</v>
      </c>
      <c r="D1503" s="2" t="s">
        <v>143</v>
      </c>
      <c r="E1503" s="2" t="s">
        <v>74</v>
      </c>
      <c r="F1503" s="2" t="s">
        <v>14</v>
      </c>
      <c r="G1503">
        <v>118</v>
      </c>
      <c r="H1503" s="2" t="str">
        <f>VLOOKUP(SupplierQuality[[#This Row],[MaterialID]],Table4[#All],2,0)</f>
        <v>Corrugate</v>
      </c>
      <c r="I1503">
        <v>2</v>
      </c>
      <c r="J1503" s="2" t="str">
        <f>_xlfn.XLOOKUP(SupplierQuality[[#This Row],[Defect Type ID]],Table5[ID],Table5[Defect Type],"Not found",0)</f>
        <v>Rejected</v>
      </c>
      <c r="K1503">
        <v>265</v>
      </c>
      <c r="L1503" s="2" t="str">
        <f>_xlfn.XLOOKUP(SupplierQuality[[#This Row],[DefectID]],Table2[ID],Table2[Defect],"Not found",0)</f>
        <v>Wrong Tops</v>
      </c>
      <c r="M1503" s="3">
        <v>473133</v>
      </c>
      <c r="N1503" s="3">
        <v>2694</v>
      </c>
      <c r="O1503" s="6">
        <f>SupplierQuality[[#This Row],[Total Downtime Minutes]]/60</f>
        <v>44.9</v>
      </c>
      <c r="P1503" s="4">
        <v>556</v>
      </c>
      <c r="Q1503" s="4">
        <f>SupplierQuality[[#This Row],[Total Defect Qty]]*SupplierQuality[[#This Row],[Unit Price]]</f>
        <v>263061948</v>
      </c>
    </row>
    <row r="1504" spans="1:17" x14ac:dyDescent="0.25">
      <c r="A1504" s="1">
        <v>43353</v>
      </c>
      <c r="B1504" s="5" t="str">
        <f>TEXT(SupplierQuality[[#This Row],[Date]],"mmm")</f>
        <v>Sep</v>
      </c>
      <c r="C1504" s="5" t="str">
        <f>TEXT(SupplierQuality[[#This Row],[Date]],"yyyy")</f>
        <v>2018</v>
      </c>
      <c r="D1504" s="2" t="s">
        <v>160</v>
      </c>
      <c r="E1504" s="2" t="s">
        <v>55</v>
      </c>
      <c r="F1504" s="2" t="s">
        <v>42</v>
      </c>
      <c r="G1504">
        <v>120</v>
      </c>
      <c r="H1504" s="2" t="str">
        <f>VLOOKUP(SupplierQuality[[#This Row],[MaterialID]],Table4[#All],2,0)</f>
        <v>Film</v>
      </c>
      <c r="I1504">
        <v>1</v>
      </c>
      <c r="J1504" s="2" t="str">
        <f>_xlfn.XLOOKUP(SupplierQuality[[#This Row],[Defect Type ID]],Table5[ID],Table5[Defect Type],"Not found",0)</f>
        <v>No Impact</v>
      </c>
      <c r="K1504">
        <v>23</v>
      </c>
      <c r="L1504" s="2" t="str">
        <f>_xlfn.XLOOKUP(SupplierQuality[[#This Row],[DefectID]],Table2[ID],Table2[Defect],"Not found",0)</f>
        <v>Split Seams</v>
      </c>
      <c r="M1504" s="3">
        <v>410063</v>
      </c>
      <c r="N1504" s="3">
        <v>3496</v>
      </c>
      <c r="O1504" s="6">
        <f>SupplierQuality[[#This Row],[Total Downtime Minutes]]/60</f>
        <v>58.266666666666666</v>
      </c>
      <c r="P1504" s="4">
        <v>562</v>
      </c>
      <c r="Q1504" s="4">
        <f>SupplierQuality[[#This Row],[Total Defect Qty]]*SupplierQuality[[#This Row],[Unit Price]]</f>
        <v>230455406</v>
      </c>
    </row>
    <row r="1505" spans="1:17" x14ac:dyDescent="0.25">
      <c r="A1505" s="1">
        <v>43353</v>
      </c>
      <c r="B1505" s="5" t="str">
        <f>TEXT(SupplierQuality[[#This Row],[Date]],"mmm")</f>
        <v>Sep</v>
      </c>
      <c r="C1505" s="5" t="str">
        <f>TEXT(SupplierQuality[[#This Row],[Date]],"yyyy")</f>
        <v>2018</v>
      </c>
      <c r="D1505" s="2" t="s">
        <v>241</v>
      </c>
      <c r="E1505" s="2" t="s">
        <v>32</v>
      </c>
      <c r="F1505" s="2" t="s">
        <v>691</v>
      </c>
      <c r="G1505">
        <v>118</v>
      </c>
      <c r="H1505" s="2" t="str">
        <f>VLOOKUP(SupplierQuality[[#This Row],[MaterialID]],Table4[#All],2,0)</f>
        <v>Corrugate</v>
      </c>
      <c r="I1505">
        <v>3</v>
      </c>
      <c r="J1505" s="2" t="str">
        <f>_xlfn.XLOOKUP(SupplierQuality[[#This Row],[Defect Type ID]],Table5[ID],Table5[Defect Type],"Not found",0)</f>
        <v>Impact</v>
      </c>
      <c r="K1505">
        <v>197</v>
      </c>
      <c r="L1505" s="2" t="str">
        <f>_xlfn.XLOOKUP(SupplierQuality[[#This Row],[DefectID]],Table2[ID],Table2[Defect],"Not found",0)</f>
        <v>Assembly Issues</v>
      </c>
      <c r="M1505" s="3">
        <v>357006</v>
      </c>
      <c r="N1505" s="3">
        <v>2373</v>
      </c>
      <c r="O1505" s="6">
        <f>SupplierQuality[[#This Row],[Total Downtime Minutes]]/60</f>
        <v>39.549999999999997</v>
      </c>
      <c r="P1505" s="4">
        <v>503</v>
      </c>
      <c r="Q1505" s="4">
        <f>SupplierQuality[[#This Row],[Total Defect Qty]]*SupplierQuality[[#This Row],[Unit Price]]</f>
        <v>179574018</v>
      </c>
    </row>
    <row r="1506" spans="1:17" x14ac:dyDescent="0.25">
      <c r="A1506" s="1">
        <v>43353</v>
      </c>
      <c r="B1506" s="5" t="str">
        <f>TEXT(SupplierQuality[[#This Row],[Date]],"mmm")</f>
        <v>Sep</v>
      </c>
      <c r="C1506" s="5" t="str">
        <f>TEXT(SupplierQuality[[#This Row],[Date]],"yyyy")</f>
        <v>2018</v>
      </c>
      <c r="D1506" s="2" t="s">
        <v>242</v>
      </c>
      <c r="E1506" s="2" t="s">
        <v>19</v>
      </c>
      <c r="F1506" s="2" t="s">
        <v>14</v>
      </c>
      <c r="G1506">
        <v>122</v>
      </c>
      <c r="H1506" s="2" t="str">
        <f>VLOOKUP(SupplierQuality[[#This Row],[MaterialID]],Table4[#All],2,0)</f>
        <v>Electrolytes</v>
      </c>
      <c r="I1506">
        <v>1</v>
      </c>
      <c r="J1506" s="2" t="str">
        <f>_xlfn.XLOOKUP(SupplierQuality[[#This Row],[Defect Type ID]],Table5[ID],Table5[Defect Type],"Not found",0)</f>
        <v>No Impact</v>
      </c>
      <c r="K1506">
        <v>193</v>
      </c>
      <c r="L1506" s="2" t="str">
        <f>_xlfn.XLOOKUP(SupplierQuality[[#This Row],[DefectID]],Table2[ID],Table2[Defect],"Not found",0)</f>
        <v>Loose Fit</v>
      </c>
      <c r="M1506" s="3">
        <v>249589</v>
      </c>
      <c r="N1506" s="3">
        <v>1762</v>
      </c>
      <c r="O1506" s="6">
        <f>SupplierQuality[[#This Row],[Total Downtime Minutes]]/60</f>
        <v>29.366666666666667</v>
      </c>
      <c r="P1506" s="4">
        <v>297</v>
      </c>
      <c r="Q1506" s="4">
        <f>SupplierQuality[[#This Row],[Total Defect Qty]]*SupplierQuality[[#This Row],[Unit Price]]</f>
        <v>74127933</v>
      </c>
    </row>
    <row r="1507" spans="1:17" x14ac:dyDescent="0.25">
      <c r="A1507" s="1">
        <v>43353</v>
      </c>
      <c r="B1507" s="5" t="str">
        <f>TEXT(SupplierQuality[[#This Row],[Date]],"mmm")</f>
        <v>Sep</v>
      </c>
      <c r="C1507" s="5" t="str">
        <f>TEXT(SupplierQuality[[#This Row],[Date]],"yyyy")</f>
        <v>2018</v>
      </c>
      <c r="D1507" s="2" t="s">
        <v>127</v>
      </c>
      <c r="E1507" s="2" t="s">
        <v>34</v>
      </c>
      <c r="F1507" s="2" t="s">
        <v>14</v>
      </c>
      <c r="G1507">
        <v>126</v>
      </c>
      <c r="H1507" s="2" t="str">
        <f>VLOOKUP(SupplierQuality[[#This Row],[MaterialID]],Table4[#All],2,0)</f>
        <v>Motors</v>
      </c>
      <c r="I1507">
        <v>3</v>
      </c>
      <c r="J1507" s="2" t="str">
        <f>_xlfn.XLOOKUP(SupplierQuality[[#This Row],[Defect Type ID]],Table5[ID],Table5[Defect Type],"Not found",0)</f>
        <v>Impact</v>
      </c>
      <c r="K1507">
        <v>77</v>
      </c>
      <c r="L1507" s="2" t="str">
        <f>_xlfn.XLOOKUP(SupplierQuality[[#This Row],[DefectID]],Table2[ID],Table2[Defect],"Not found",0)</f>
        <v>No Label</v>
      </c>
      <c r="M1507" s="3">
        <v>247850</v>
      </c>
      <c r="N1507" s="3">
        <v>4481</v>
      </c>
      <c r="O1507" s="6">
        <f>SupplierQuality[[#This Row],[Total Downtime Minutes]]/60</f>
        <v>74.683333333333337</v>
      </c>
      <c r="P1507" s="4">
        <v>284</v>
      </c>
      <c r="Q1507" s="4">
        <f>SupplierQuality[[#This Row],[Total Defect Qty]]*SupplierQuality[[#This Row],[Unit Price]]</f>
        <v>70389400</v>
      </c>
    </row>
    <row r="1508" spans="1:17" x14ac:dyDescent="0.25">
      <c r="A1508" s="1">
        <v>43353</v>
      </c>
      <c r="B1508" s="5" t="str">
        <f>TEXT(SupplierQuality[[#This Row],[Date]],"mmm")</f>
        <v>Sep</v>
      </c>
      <c r="C1508" s="5" t="str">
        <f>TEXT(SupplierQuality[[#This Row],[Date]],"yyyy")</f>
        <v>2018</v>
      </c>
      <c r="D1508" s="2" t="s">
        <v>253</v>
      </c>
      <c r="E1508" s="2" t="s">
        <v>67</v>
      </c>
      <c r="F1508" s="2" t="s">
        <v>14</v>
      </c>
      <c r="G1508">
        <v>118</v>
      </c>
      <c r="H1508" s="2" t="str">
        <f>VLOOKUP(SupplierQuality[[#This Row],[MaterialID]],Table4[#All],2,0)</f>
        <v>Corrugate</v>
      </c>
      <c r="I1508">
        <v>3</v>
      </c>
      <c r="J1508" s="2" t="str">
        <f>_xlfn.XLOOKUP(SupplierQuality[[#This Row],[Defect Type ID]],Table5[ID],Table5[Defect Type],"Not found",0)</f>
        <v>Impact</v>
      </c>
      <c r="K1508">
        <v>119</v>
      </c>
      <c r="L1508" s="2" t="str">
        <f>_xlfn.XLOOKUP(SupplierQuality[[#This Row],[DefectID]],Table2[ID],Table2[Defect],"Not found",0)</f>
        <v>Print Problems</v>
      </c>
      <c r="M1508" s="3">
        <v>173623</v>
      </c>
      <c r="N1508" s="3">
        <v>456</v>
      </c>
      <c r="O1508" s="6">
        <f>SupplierQuality[[#This Row],[Total Downtime Minutes]]/60</f>
        <v>7.6</v>
      </c>
      <c r="P1508" s="4">
        <v>506</v>
      </c>
      <c r="Q1508" s="4">
        <f>SupplierQuality[[#This Row],[Total Defect Qty]]*SupplierQuality[[#This Row],[Unit Price]]</f>
        <v>87853238</v>
      </c>
    </row>
    <row r="1509" spans="1:17" x14ac:dyDescent="0.25">
      <c r="A1509" s="1">
        <v>43353</v>
      </c>
      <c r="B1509" s="5" t="str">
        <f>TEXT(SupplierQuality[[#This Row],[Date]],"mmm")</f>
        <v>Sep</v>
      </c>
      <c r="C1509" s="5" t="str">
        <f>TEXT(SupplierQuality[[#This Row],[Date]],"yyyy")</f>
        <v>2018</v>
      </c>
      <c r="D1509" s="2" t="s">
        <v>338</v>
      </c>
      <c r="E1509" s="2" t="s">
        <v>98</v>
      </c>
      <c r="F1509" s="2" t="s">
        <v>14</v>
      </c>
      <c r="G1509">
        <v>113</v>
      </c>
      <c r="H1509" s="2" t="str">
        <f>VLOOKUP(SupplierQuality[[#This Row],[MaterialID]],Table4[#All],2,0)</f>
        <v>Raw Materials</v>
      </c>
      <c r="I1509">
        <v>2</v>
      </c>
      <c r="J1509" s="2" t="str">
        <f>_xlfn.XLOOKUP(SupplierQuality[[#This Row],[Defect Type ID]],Table5[ID],Table5[Defect Type],"Not found",0)</f>
        <v>Rejected</v>
      </c>
      <c r="K1509">
        <v>222</v>
      </c>
      <c r="L1509" s="2" t="str">
        <f>_xlfn.XLOOKUP(SupplierQuality[[#This Row],[DefectID]],Table2[ID],Table2[Defect],"Not found",0)</f>
        <v>Bad Valves</v>
      </c>
      <c r="M1509" s="3">
        <v>79212</v>
      </c>
      <c r="N1509" s="3">
        <v>3987</v>
      </c>
      <c r="O1509" s="6">
        <f>SupplierQuality[[#This Row],[Total Downtime Minutes]]/60</f>
        <v>66.45</v>
      </c>
      <c r="P1509" s="4">
        <v>593</v>
      </c>
      <c r="Q1509" s="4">
        <f>SupplierQuality[[#This Row],[Total Defect Qty]]*SupplierQuality[[#This Row],[Unit Price]]</f>
        <v>46972716</v>
      </c>
    </row>
    <row r="1510" spans="1:17" x14ac:dyDescent="0.25">
      <c r="A1510" s="1">
        <v>43353</v>
      </c>
      <c r="B1510" s="5" t="str">
        <f>TEXT(SupplierQuality[[#This Row],[Date]],"mmm")</f>
        <v>Sep</v>
      </c>
      <c r="C1510" s="5" t="str">
        <f>TEXT(SupplierQuality[[#This Row],[Date]],"yyyy")</f>
        <v>2018</v>
      </c>
      <c r="D1510" s="2" t="s">
        <v>192</v>
      </c>
      <c r="E1510" s="2" t="s">
        <v>36</v>
      </c>
      <c r="F1510" s="2" t="s">
        <v>691</v>
      </c>
      <c r="G1510">
        <v>125</v>
      </c>
      <c r="H1510" s="2" t="str">
        <f>VLOOKUP(SupplierQuality[[#This Row],[MaterialID]],Table4[#All],2,0)</f>
        <v>Hardware</v>
      </c>
      <c r="I1510">
        <v>2</v>
      </c>
      <c r="J1510" s="2" t="str">
        <f>_xlfn.XLOOKUP(SupplierQuality[[#This Row],[Defect Type ID]],Table5[ID],Table5[Defect Type],"Not found",0)</f>
        <v>Rejected</v>
      </c>
      <c r="K1510">
        <v>140</v>
      </c>
      <c r="L1510" s="2" t="str">
        <f>_xlfn.XLOOKUP(SupplierQuality[[#This Row],[DefectID]],Table2[ID],Table2[Defect],"Not found",0)</f>
        <v>No Liner</v>
      </c>
      <c r="M1510" s="3">
        <v>31650</v>
      </c>
      <c r="N1510" s="3">
        <v>4622</v>
      </c>
      <c r="O1510" s="6">
        <f>SupplierQuality[[#This Row],[Total Downtime Minutes]]/60</f>
        <v>77.033333333333331</v>
      </c>
      <c r="P1510" s="4">
        <v>537</v>
      </c>
      <c r="Q1510" s="4">
        <f>SupplierQuality[[#This Row],[Total Defect Qty]]*SupplierQuality[[#This Row],[Unit Price]]</f>
        <v>16996050</v>
      </c>
    </row>
    <row r="1511" spans="1:17" x14ac:dyDescent="0.25">
      <c r="A1511" s="1">
        <v>43354</v>
      </c>
      <c r="B1511" s="5" t="str">
        <f>TEXT(SupplierQuality[[#This Row],[Date]],"mmm")</f>
        <v>Sep</v>
      </c>
      <c r="C1511" s="5" t="str">
        <f>TEXT(SupplierQuality[[#This Row],[Date]],"yyyy")</f>
        <v>2018</v>
      </c>
      <c r="D1511" s="2" t="s">
        <v>236</v>
      </c>
      <c r="E1511" s="2" t="s">
        <v>38</v>
      </c>
      <c r="F1511" s="2" t="s">
        <v>14</v>
      </c>
      <c r="G1511">
        <v>128</v>
      </c>
      <c r="H1511" s="2" t="str">
        <f>VLOOKUP(SupplierQuality[[#This Row],[MaterialID]],Table4[#All],2,0)</f>
        <v>Tape</v>
      </c>
      <c r="I1511">
        <v>2</v>
      </c>
      <c r="J1511" s="2" t="str">
        <f>_xlfn.XLOOKUP(SupplierQuality[[#This Row],[Defect Type ID]],Table5[ID],Table5[Defect Type],"Not found",0)</f>
        <v>Rejected</v>
      </c>
      <c r="K1511">
        <v>209</v>
      </c>
      <c r="L1511" s="2" t="str">
        <f>_xlfn.XLOOKUP(SupplierQuality[[#This Row],[DefectID]],Table2[ID],Table2[Defect],"Not found",0)</f>
        <v>Print Off Center</v>
      </c>
      <c r="M1511" s="3">
        <v>958696</v>
      </c>
      <c r="N1511" s="3">
        <v>1883</v>
      </c>
      <c r="O1511" s="6">
        <f>SupplierQuality[[#This Row],[Total Downtime Minutes]]/60</f>
        <v>31.383333333333333</v>
      </c>
      <c r="P1511" s="4">
        <v>698</v>
      </c>
      <c r="Q1511" s="4">
        <f>SupplierQuality[[#This Row],[Total Defect Qty]]*SupplierQuality[[#This Row],[Unit Price]]</f>
        <v>669169808</v>
      </c>
    </row>
    <row r="1512" spans="1:17" x14ac:dyDescent="0.25">
      <c r="A1512" s="1">
        <v>43354</v>
      </c>
      <c r="B1512" s="5" t="str">
        <f>TEXT(SupplierQuality[[#This Row],[Date]],"mmm")</f>
        <v>Sep</v>
      </c>
      <c r="C1512" s="5" t="str">
        <f>TEXT(SupplierQuality[[#This Row],[Date]],"yyyy")</f>
        <v>2018</v>
      </c>
      <c r="D1512" s="2" t="s">
        <v>164</v>
      </c>
      <c r="E1512" s="2" t="s">
        <v>13</v>
      </c>
      <c r="F1512" s="2" t="s">
        <v>17</v>
      </c>
      <c r="G1512">
        <v>121</v>
      </c>
      <c r="H1512" s="2" t="str">
        <f>VLOOKUP(SupplierQuality[[#This Row],[MaterialID]],Table4[#All],2,0)</f>
        <v>Composites</v>
      </c>
      <c r="I1512">
        <v>3</v>
      </c>
      <c r="J1512" s="2" t="str">
        <f>_xlfn.XLOOKUP(SupplierQuality[[#This Row],[Defect Type ID]],Table5[ID],Table5[Defect Type],"Not found",0)</f>
        <v>Impact</v>
      </c>
      <c r="K1512">
        <v>170</v>
      </c>
      <c r="L1512" s="2" t="str">
        <f>_xlfn.XLOOKUP(SupplierQuality[[#This Row],[DefectID]],Table2[ID],Table2[Defect],"Not found",0)</f>
        <v>Bad Fit</v>
      </c>
      <c r="M1512" s="3">
        <v>822556</v>
      </c>
      <c r="N1512" s="3">
        <v>3263</v>
      </c>
      <c r="O1512" s="6">
        <f>SupplierQuality[[#This Row],[Total Downtime Minutes]]/60</f>
        <v>54.383333333333333</v>
      </c>
      <c r="P1512" s="4">
        <v>381</v>
      </c>
      <c r="Q1512" s="4">
        <f>SupplierQuality[[#This Row],[Total Defect Qty]]*SupplierQuality[[#This Row],[Unit Price]]</f>
        <v>313393836</v>
      </c>
    </row>
    <row r="1513" spans="1:17" x14ac:dyDescent="0.25">
      <c r="A1513" s="1">
        <v>43354</v>
      </c>
      <c r="B1513" s="5" t="str">
        <f>TEXT(SupplierQuality[[#This Row],[Date]],"mmm")</f>
        <v>Sep</v>
      </c>
      <c r="C1513" s="5" t="str">
        <f>TEXT(SupplierQuality[[#This Row],[Date]],"yyyy")</f>
        <v>2018</v>
      </c>
      <c r="D1513" s="2" t="s">
        <v>335</v>
      </c>
      <c r="E1513" s="2" t="s">
        <v>60</v>
      </c>
      <c r="F1513" s="2" t="s">
        <v>42</v>
      </c>
      <c r="G1513">
        <v>122</v>
      </c>
      <c r="H1513" s="2" t="str">
        <f>VLOOKUP(SupplierQuality[[#This Row],[MaterialID]],Table4[#All],2,0)</f>
        <v>Electrolytes</v>
      </c>
      <c r="I1513">
        <v>3</v>
      </c>
      <c r="J1513" s="2" t="str">
        <f>_xlfn.XLOOKUP(SupplierQuality[[#This Row],[Defect Type ID]],Table5[ID],Table5[Defect Type],"Not found",0)</f>
        <v>Impact</v>
      </c>
      <c r="K1513">
        <v>223</v>
      </c>
      <c r="L1513" s="2" t="str">
        <f>_xlfn.XLOOKUP(SupplierQuality[[#This Row],[DefectID]],Table2[ID],Table2[Defect],"Not found",0)</f>
        <v>No Varnish</v>
      </c>
      <c r="M1513" s="3">
        <v>793626</v>
      </c>
      <c r="N1513" s="3">
        <v>3551</v>
      </c>
      <c r="O1513" s="6">
        <f>SupplierQuality[[#This Row],[Total Downtime Minutes]]/60</f>
        <v>59.18333333333333</v>
      </c>
      <c r="P1513" s="4">
        <v>567</v>
      </c>
      <c r="Q1513" s="4">
        <f>SupplierQuality[[#This Row],[Total Defect Qty]]*SupplierQuality[[#This Row],[Unit Price]]</f>
        <v>449985942</v>
      </c>
    </row>
    <row r="1514" spans="1:17" x14ac:dyDescent="0.25">
      <c r="A1514" s="1">
        <v>43354</v>
      </c>
      <c r="B1514" s="5" t="str">
        <f>TEXT(SupplierQuality[[#This Row],[Date]],"mmm")</f>
        <v>Sep</v>
      </c>
      <c r="C1514" s="5" t="str">
        <f>TEXT(SupplierQuality[[#This Row],[Date]],"yyyy")</f>
        <v>2018</v>
      </c>
      <c r="D1514" s="2" t="s">
        <v>219</v>
      </c>
      <c r="E1514" s="2" t="s">
        <v>58</v>
      </c>
      <c r="F1514" s="2" t="s">
        <v>17</v>
      </c>
      <c r="G1514">
        <v>124</v>
      </c>
      <c r="H1514" s="2" t="str">
        <f>VLOOKUP(SupplierQuality[[#This Row],[MaterialID]],Table4[#All],2,0)</f>
        <v>Drives</v>
      </c>
      <c r="I1514">
        <v>3</v>
      </c>
      <c r="J1514" s="2" t="str">
        <f>_xlfn.XLOOKUP(SupplierQuality[[#This Row],[Defect Type ID]],Table5[ID],Table5[Defect Type],"Not found",0)</f>
        <v>Impact</v>
      </c>
      <c r="K1514">
        <v>111</v>
      </c>
      <c r="L1514" s="2" t="str">
        <f>_xlfn.XLOOKUP(SupplierQuality[[#This Row],[DefectID]],Table2[ID],Table2[Defect],"Not found",0)</f>
        <v>Insufficient Parts</v>
      </c>
      <c r="M1514" s="3">
        <v>764509</v>
      </c>
      <c r="N1514" s="3">
        <v>1228</v>
      </c>
      <c r="O1514" s="6">
        <f>SupplierQuality[[#This Row],[Total Downtime Minutes]]/60</f>
        <v>20.466666666666665</v>
      </c>
      <c r="P1514" s="4">
        <v>442</v>
      </c>
      <c r="Q1514" s="4">
        <f>SupplierQuality[[#This Row],[Total Defect Qty]]*SupplierQuality[[#This Row],[Unit Price]]</f>
        <v>337912978</v>
      </c>
    </row>
    <row r="1515" spans="1:17" x14ac:dyDescent="0.25">
      <c r="A1515" s="1">
        <v>43354</v>
      </c>
      <c r="B1515" s="5" t="str">
        <f>TEXT(SupplierQuality[[#This Row],[Date]],"mmm")</f>
        <v>Sep</v>
      </c>
      <c r="C1515" s="5" t="str">
        <f>TEXT(SupplierQuality[[#This Row],[Date]],"yyyy")</f>
        <v>2018</v>
      </c>
      <c r="D1515" s="2" t="s">
        <v>102</v>
      </c>
      <c r="E1515" s="2" t="s">
        <v>41</v>
      </c>
      <c r="F1515" s="2" t="s">
        <v>17</v>
      </c>
      <c r="G1515">
        <v>133</v>
      </c>
      <c r="H1515" s="2" t="str">
        <f>VLOOKUP(SupplierQuality[[#This Row],[MaterialID]],Table4[#All],2,0)</f>
        <v>Wires</v>
      </c>
      <c r="I1515">
        <v>1</v>
      </c>
      <c r="J1515" s="2" t="str">
        <f>_xlfn.XLOOKUP(SupplierQuality[[#This Row],[Defect Type ID]],Table5[ID],Table5[Defect Type],"Not found",0)</f>
        <v>No Impact</v>
      </c>
      <c r="K1515">
        <v>102</v>
      </c>
      <c r="L1515" s="2" t="str">
        <f>_xlfn.XLOOKUP(SupplierQuality[[#This Row],[DefectID]],Table2[ID],Table2[Defect],"Not found",0)</f>
        <v>Wrong Codes</v>
      </c>
      <c r="M1515" s="3">
        <v>686358</v>
      </c>
      <c r="N1515" s="3">
        <v>491</v>
      </c>
      <c r="O1515" s="6">
        <f>SupplierQuality[[#This Row],[Total Downtime Minutes]]/60</f>
        <v>8.1833333333333336</v>
      </c>
      <c r="P1515" s="4">
        <v>519</v>
      </c>
      <c r="Q1515" s="4">
        <f>SupplierQuality[[#This Row],[Total Defect Qty]]*SupplierQuality[[#This Row],[Unit Price]]</f>
        <v>356219802</v>
      </c>
    </row>
    <row r="1516" spans="1:17" x14ac:dyDescent="0.25">
      <c r="A1516" s="1">
        <v>43354</v>
      </c>
      <c r="B1516" s="5" t="str">
        <f>TEXT(SupplierQuality[[#This Row],[Date]],"mmm")</f>
        <v>Sep</v>
      </c>
      <c r="C1516" s="5" t="str">
        <f>TEXT(SupplierQuality[[#This Row],[Date]],"yyyy")</f>
        <v>2018</v>
      </c>
      <c r="D1516" s="2" t="s">
        <v>241</v>
      </c>
      <c r="E1516" s="2" t="s">
        <v>64</v>
      </c>
      <c r="F1516" s="2" t="s">
        <v>42</v>
      </c>
      <c r="G1516">
        <v>129</v>
      </c>
      <c r="H1516" s="2" t="str">
        <f>VLOOKUP(SupplierQuality[[#This Row],[MaterialID]],Table4[#All],2,0)</f>
        <v>Mechanicals</v>
      </c>
      <c r="I1516">
        <v>1</v>
      </c>
      <c r="J1516" s="2" t="str">
        <f>_xlfn.XLOOKUP(SupplierQuality[[#This Row],[Defect Type ID]],Table5[ID],Table5[Defect Type],"Not found",0)</f>
        <v>No Impact</v>
      </c>
      <c r="K1516">
        <v>102</v>
      </c>
      <c r="L1516" s="2" t="str">
        <f>_xlfn.XLOOKUP(SupplierQuality[[#This Row],[DefectID]],Table2[ID],Table2[Defect],"Not found",0)</f>
        <v>Wrong Codes</v>
      </c>
      <c r="M1516" s="3">
        <v>418577</v>
      </c>
      <c r="N1516" s="3">
        <v>107</v>
      </c>
      <c r="O1516" s="6">
        <f>SupplierQuality[[#This Row],[Total Downtime Minutes]]/60</f>
        <v>1.7833333333333334</v>
      </c>
      <c r="P1516" s="4">
        <v>471</v>
      </c>
      <c r="Q1516" s="4">
        <f>SupplierQuality[[#This Row],[Total Defect Qty]]*SupplierQuality[[#This Row],[Unit Price]]</f>
        <v>197149767</v>
      </c>
    </row>
    <row r="1517" spans="1:17" x14ac:dyDescent="0.25">
      <c r="A1517" s="1">
        <v>43354</v>
      </c>
      <c r="B1517" s="5" t="str">
        <f>TEXT(SupplierQuality[[#This Row],[Date]],"mmm")</f>
        <v>Sep</v>
      </c>
      <c r="C1517" s="5" t="str">
        <f>TEXT(SupplierQuality[[#This Row],[Date]],"yyyy")</f>
        <v>2018</v>
      </c>
      <c r="D1517" s="2" t="s">
        <v>246</v>
      </c>
      <c r="E1517" s="2" t="s">
        <v>58</v>
      </c>
      <c r="F1517" s="2" t="s">
        <v>42</v>
      </c>
      <c r="G1517">
        <v>128</v>
      </c>
      <c r="H1517" s="2" t="str">
        <f>VLOOKUP(SupplierQuality[[#This Row],[MaterialID]],Table4[#All],2,0)</f>
        <v>Tape</v>
      </c>
      <c r="I1517">
        <v>2</v>
      </c>
      <c r="J1517" s="2" t="str">
        <f>_xlfn.XLOOKUP(SupplierQuality[[#This Row],[Defect Type ID]],Table5[ID],Table5[Defect Type],"Not found",0)</f>
        <v>Rejected</v>
      </c>
      <c r="K1517">
        <v>163</v>
      </c>
      <c r="L1517" s="2" t="str">
        <f>_xlfn.XLOOKUP(SupplierQuality[[#This Row],[DefectID]],Table2[ID],Table2[Defect],"Not found",0)</f>
        <v>Bubbling</v>
      </c>
      <c r="M1517" s="3">
        <v>391895</v>
      </c>
      <c r="N1517" s="3">
        <v>907</v>
      </c>
      <c r="O1517" s="6">
        <f>SupplierQuality[[#This Row],[Total Downtime Minutes]]/60</f>
        <v>15.116666666666667</v>
      </c>
      <c r="P1517" s="4">
        <v>490</v>
      </c>
      <c r="Q1517" s="4">
        <f>SupplierQuality[[#This Row],[Total Defect Qty]]*SupplierQuality[[#This Row],[Unit Price]]</f>
        <v>192028550</v>
      </c>
    </row>
    <row r="1518" spans="1:17" x14ac:dyDescent="0.25">
      <c r="A1518" s="1">
        <v>43354</v>
      </c>
      <c r="B1518" s="5" t="str">
        <f>TEXT(SupplierQuality[[#This Row],[Date]],"mmm")</f>
        <v>Sep</v>
      </c>
      <c r="C1518" s="5" t="str">
        <f>TEXT(SupplierQuality[[#This Row],[Date]],"yyyy")</f>
        <v>2018</v>
      </c>
      <c r="D1518" s="2" t="s">
        <v>268</v>
      </c>
      <c r="E1518" s="2" t="s">
        <v>21</v>
      </c>
      <c r="F1518" s="2" t="s">
        <v>14</v>
      </c>
      <c r="G1518">
        <v>132</v>
      </c>
      <c r="H1518" s="2" t="str">
        <f>VLOOKUP(SupplierQuality[[#This Row],[MaterialID]],Table4[#All],2,0)</f>
        <v>Printed Materials</v>
      </c>
      <c r="I1518">
        <v>2</v>
      </c>
      <c r="J1518" s="2" t="str">
        <f>_xlfn.XLOOKUP(SupplierQuality[[#This Row],[Defect Type ID]],Table5[ID],Table5[Defect Type],"Not found",0)</f>
        <v>Rejected</v>
      </c>
      <c r="K1518">
        <v>83</v>
      </c>
      <c r="L1518" s="2" t="str">
        <f>_xlfn.XLOOKUP(SupplierQuality[[#This Row],[DefectID]],Table2[ID],Table2[Defect],"Not found",0)</f>
        <v>Loose Core</v>
      </c>
      <c r="M1518" s="3">
        <v>293807</v>
      </c>
      <c r="N1518" s="3">
        <v>2386</v>
      </c>
      <c r="O1518" s="6">
        <f>SupplierQuality[[#This Row],[Total Downtime Minutes]]/60</f>
        <v>39.766666666666666</v>
      </c>
      <c r="P1518" s="4">
        <v>639</v>
      </c>
      <c r="Q1518" s="4">
        <f>SupplierQuality[[#This Row],[Total Defect Qty]]*SupplierQuality[[#This Row],[Unit Price]]</f>
        <v>187742673</v>
      </c>
    </row>
    <row r="1519" spans="1:17" x14ac:dyDescent="0.25">
      <c r="A1519" s="1">
        <v>43356</v>
      </c>
      <c r="B1519" s="5" t="str">
        <f>TEXT(SupplierQuality[[#This Row],[Date]],"mmm")</f>
        <v>Sep</v>
      </c>
      <c r="C1519" s="5" t="str">
        <f>TEXT(SupplierQuality[[#This Row],[Date]],"yyyy")</f>
        <v>2018</v>
      </c>
      <c r="D1519" s="2" t="s">
        <v>315</v>
      </c>
      <c r="E1519" s="2" t="s">
        <v>27</v>
      </c>
      <c r="F1519" s="2" t="s">
        <v>14</v>
      </c>
      <c r="G1519">
        <v>123</v>
      </c>
      <c r="H1519" s="2" t="str">
        <f>VLOOKUP(SupplierQuality[[#This Row],[MaterialID]],Table4[#All],2,0)</f>
        <v>Pump</v>
      </c>
      <c r="I1519">
        <v>3</v>
      </c>
      <c r="J1519" s="2" t="str">
        <f>_xlfn.XLOOKUP(SupplierQuality[[#This Row],[Defect Type ID]],Table5[ID],Table5[Defect Type],"Not found",0)</f>
        <v>Impact</v>
      </c>
      <c r="K1519">
        <v>14</v>
      </c>
      <c r="L1519" s="2" t="str">
        <f>_xlfn.XLOOKUP(SupplierQuality[[#This Row],[DefectID]],Table2[ID],Table2[Defect],"Not found",0)</f>
        <v>Gap Variation</v>
      </c>
      <c r="M1519" s="3">
        <v>170508</v>
      </c>
      <c r="N1519" s="3">
        <v>4280</v>
      </c>
      <c r="O1519" s="6">
        <f>SupplierQuality[[#This Row],[Total Downtime Minutes]]/60</f>
        <v>71.333333333333329</v>
      </c>
      <c r="P1519" s="4">
        <v>590</v>
      </c>
      <c r="Q1519" s="4">
        <f>SupplierQuality[[#This Row],[Total Defect Qty]]*SupplierQuality[[#This Row],[Unit Price]]</f>
        <v>100599720</v>
      </c>
    </row>
    <row r="1520" spans="1:17" x14ac:dyDescent="0.25">
      <c r="A1520" s="1">
        <v>43357</v>
      </c>
      <c r="B1520" s="5" t="str">
        <f>TEXT(SupplierQuality[[#This Row],[Date]],"mmm")</f>
        <v>Sep</v>
      </c>
      <c r="C1520" s="5" t="str">
        <f>TEXT(SupplierQuality[[#This Row],[Date]],"yyyy")</f>
        <v>2018</v>
      </c>
      <c r="D1520" s="2" t="s">
        <v>224</v>
      </c>
      <c r="E1520" s="2" t="s">
        <v>13</v>
      </c>
      <c r="F1520" s="2" t="s">
        <v>24</v>
      </c>
      <c r="G1520">
        <v>126</v>
      </c>
      <c r="H1520" s="2" t="str">
        <f>VLOOKUP(SupplierQuality[[#This Row],[MaterialID]],Table4[#All],2,0)</f>
        <v>Motors</v>
      </c>
      <c r="I1520">
        <v>2</v>
      </c>
      <c r="J1520" s="2" t="str">
        <f>_xlfn.XLOOKUP(SupplierQuality[[#This Row],[Defect Type ID]],Table5[ID],Table5[Defect Type],"Not found",0)</f>
        <v>Rejected</v>
      </c>
      <c r="K1520">
        <v>15</v>
      </c>
      <c r="L1520" s="2" t="str">
        <f>_xlfn.XLOOKUP(SupplierQuality[[#This Row],[DefectID]],Table2[ID],Table2[Defect],"Not found",0)</f>
        <v>Tubs Stuck</v>
      </c>
      <c r="M1520" s="3">
        <v>985087</v>
      </c>
      <c r="N1520" s="3">
        <v>1240</v>
      </c>
      <c r="O1520" s="6">
        <f>SupplierQuality[[#This Row],[Total Downtime Minutes]]/60</f>
        <v>20.666666666666668</v>
      </c>
      <c r="P1520" s="4">
        <v>672</v>
      </c>
      <c r="Q1520" s="4">
        <f>SupplierQuality[[#This Row],[Total Defect Qty]]*SupplierQuality[[#This Row],[Unit Price]]</f>
        <v>661978464</v>
      </c>
    </row>
    <row r="1521" spans="1:17" x14ac:dyDescent="0.25">
      <c r="A1521" s="1">
        <v>43357</v>
      </c>
      <c r="B1521" s="5" t="str">
        <f>TEXT(SupplierQuality[[#This Row],[Date]],"mmm")</f>
        <v>Sep</v>
      </c>
      <c r="C1521" s="5" t="str">
        <f>TEXT(SupplierQuality[[#This Row],[Date]],"yyyy")</f>
        <v>2018</v>
      </c>
      <c r="D1521" s="2" t="s">
        <v>344</v>
      </c>
      <c r="E1521" s="2" t="s">
        <v>55</v>
      </c>
      <c r="F1521" s="2" t="s">
        <v>691</v>
      </c>
      <c r="G1521">
        <v>133</v>
      </c>
      <c r="H1521" s="2" t="str">
        <f>VLOOKUP(SupplierQuality[[#This Row],[MaterialID]],Table4[#All],2,0)</f>
        <v>Wires</v>
      </c>
      <c r="I1521">
        <v>3</v>
      </c>
      <c r="J1521" s="2" t="str">
        <f>_xlfn.XLOOKUP(SupplierQuality[[#This Row],[Defect Type ID]],Table5[ID],Table5[Defect Type],"Not found",0)</f>
        <v>Impact</v>
      </c>
      <c r="K1521">
        <v>252</v>
      </c>
      <c r="L1521" s="2" t="str">
        <f>_xlfn.XLOOKUP(SupplierQuality[[#This Row],[DefectID]],Table2[ID],Table2[Defect],"Not found",0)</f>
        <v>Raw Material</v>
      </c>
      <c r="M1521" s="3">
        <v>867813</v>
      </c>
      <c r="N1521" s="3">
        <v>3878</v>
      </c>
      <c r="O1521" s="6">
        <f>SupplierQuality[[#This Row],[Total Downtime Minutes]]/60</f>
        <v>64.63333333333334</v>
      </c>
      <c r="P1521" s="4">
        <v>637</v>
      </c>
      <c r="Q1521" s="4">
        <f>SupplierQuality[[#This Row],[Total Defect Qty]]*SupplierQuality[[#This Row],[Unit Price]]</f>
        <v>552796881</v>
      </c>
    </row>
    <row r="1522" spans="1:17" x14ac:dyDescent="0.25">
      <c r="A1522" s="1">
        <v>43357</v>
      </c>
      <c r="B1522" s="5" t="str">
        <f>TEXT(SupplierQuality[[#This Row],[Date]],"mmm")</f>
        <v>Sep</v>
      </c>
      <c r="C1522" s="5" t="str">
        <f>TEXT(SupplierQuality[[#This Row],[Date]],"yyyy")</f>
        <v>2018</v>
      </c>
      <c r="D1522" s="2" t="s">
        <v>238</v>
      </c>
      <c r="E1522" s="2" t="s">
        <v>34</v>
      </c>
      <c r="F1522" s="2" t="s">
        <v>691</v>
      </c>
      <c r="G1522">
        <v>112</v>
      </c>
      <c r="H1522" s="2" t="str">
        <f>VLOOKUP(SupplierQuality[[#This Row],[MaterialID]],Table4[#All],2,0)</f>
        <v>Glass</v>
      </c>
      <c r="I1522">
        <v>3</v>
      </c>
      <c r="J1522" s="2" t="str">
        <f>_xlfn.XLOOKUP(SupplierQuality[[#This Row],[Defect Type ID]],Table5[ID],Table5[Defect Type],"Not found",0)</f>
        <v>Impact</v>
      </c>
      <c r="K1522">
        <v>141</v>
      </c>
      <c r="L1522" s="2" t="str">
        <f>_xlfn.XLOOKUP(SupplierQuality[[#This Row],[DefectID]],Table2[ID],Table2[Defect],"Not found",0)</f>
        <v>Wrong Size</v>
      </c>
      <c r="M1522" s="3">
        <v>724794</v>
      </c>
      <c r="N1522" s="3">
        <v>883</v>
      </c>
      <c r="O1522" s="6">
        <f>SupplierQuality[[#This Row],[Total Downtime Minutes]]/60</f>
        <v>14.716666666666667</v>
      </c>
      <c r="P1522" s="4">
        <v>437</v>
      </c>
      <c r="Q1522" s="4">
        <f>SupplierQuality[[#This Row],[Total Defect Qty]]*SupplierQuality[[#This Row],[Unit Price]]</f>
        <v>316734978</v>
      </c>
    </row>
    <row r="1523" spans="1:17" x14ac:dyDescent="0.25">
      <c r="A1523" s="1">
        <v>43357</v>
      </c>
      <c r="B1523" s="5" t="str">
        <f>TEXT(SupplierQuality[[#This Row],[Date]],"mmm")</f>
        <v>Sep</v>
      </c>
      <c r="C1523" s="5" t="str">
        <f>TEXT(SupplierQuality[[#This Row],[Date]],"yyyy")</f>
        <v>2018</v>
      </c>
      <c r="D1523" s="2" t="s">
        <v>324</v>
      </c>
      <c r="E1523" s="2" t="s">
        <v>11</v>
      </c>
      <c r="F1523" s="2" t="s">
        <v>691</v>
      </c>
      <c r="G1523">
        <v>118</v>
      </c>
      <c r="H1523" s="2" t="str">
        <f>VLOOKUP(SupplierQuality[[#This Row],[MaterialID]],Table4[#All],2,0)</f>
        <v>Corrugate</v>
      </c>
      <c r="I1523">
        <v>3</v>
      </c>
      <c r="J1523" s="2" t="str">
        <f>_xlfn.XLOOKUP(SupplierQuality[[#This Row],[Defect Type ID]],Table5[ID],Table5[Defect Type],"Not found",0)</f>
        <v>Impact</v>
      </c>
      <c r="K1523">
        <v>217</v>
      </c>
      <c r="L1523" s="2" t="str">
        <f>_xlfn.XLOOKUP(SupplierQuality[[#This Row],[DefectID]],Table2[ID],Table2[Defect],"Not found",0)</f>
        <v>Incomplete Molding</v>
      </c>
      <c r="M1523" s="3">
        <v>682327</v>
      </c>
      <c r="N1523" s="3">
        <v>4699</v>
      </c>
      <c r="O1523" s="6">
        <f>SupplierQuality[[#This Row],[Total Downtime Minutes]]/60</f>
        <v>78.316666666666663</v>
      </c>
      <c r="P1523" s="4">
        <v>420</v>
      </c>
      <c r="Q1523" s="4">
        <f>SupplierQuality[[#This Row],[Total Defect Qty]]*SupplierQuality[[#This Row],[Unit Price]]</f>
        <v>286577340</v>
      </c>
    </row>
    <row r="1524" spans="1:17" x14ac:dyDescent="0.25">
      <c r="A1524" s="1">
        <v>43357</v>
      </c>
      <c r="B1524" s="5" t="str">
        <f>TEXT(SupplierQuality[[#This Row],[Date]],"mmm")</f>
        <v>Sep</v>
      </c>
      <c r="C1524" s="5" t="str">
        <f>TEXT(SupplierQuality[[#This Row],[Date]],"yyyy")</f>
        <v>2018</v>
      </c>
      <c r="D1524" s="2" t="s">
        <v>232</v>
      </c>
      <c r="E1524" s="2" t="s">
        <v>60</v>
      </c>
      <c r="F1524" s="2" t="s">
        <v>42</v>
      </c>
      <c r="G1524">
        <v>128</v>
      </c>
      <c r="H1524" s="2" t="str">
        <f>VLOOKUP(SupplierQuality[[#This Row],[MaterialID]],Table4[#All],2,0)</f>
        <v>Tape</v>
      </c>
      <c r="I1524">
        <v>3</v>
      </c>
      <c r="J1524" s="2" t="str">
        <f>_xlfn.XLOOKUP(SupplierQuality[[#This Row],[Defect Type ID]],Table5[ID],Table5[Defect Type],"Not found",0)</f>
        <v>Impact</v>
      </c>
      <c r="K1524">
        <v>197</v>
      </c>
      <c r="L1524" s="2" t="str">
        <f>_xlfn.XLOOKUP(SupplierQuality[[#This Row],[DefectID]],Table2[ID],Table2[Defect],"Not found",0)</f>
        <v>Assembly Issues</v>
      </c>
      <c r="M1524" s="3">
        <v>590685</v>
      </c>
      <c r="N1524" s="3">
        <v>193</v>
      </c>
      <c r="O1524" s="6">
        <f>SupplierQuality[[#This Row],[Total Downtime Minutes]]/60</f>
        <v>3.2166666666666668</v>
      </c>
      <c r="P1524" s="4">
        <v>401</v>
      </c>
      <c r="Q1524" s="4">
        <f>SupplierQuality[[#This Row],[Total Defect Qty]]*SupplierQuality[[#This Row],[Unit Price]]</f>
        <v>236864685</v>
      </c>
    </row>
    <row r="1525" spans="1:17" x14ac:dyDescent="0.25">
      <c r="A1525" s="1">
        <v>43357</v>
      </c>
      <c r="B1525" s="5" t="str">
        <f>TEXT(SupplierQuality[[#This Row],[Date]],"mmm")</f>
        <v>Sep</v>
      </c>
      <c r="C1525" s="5" t="str">
        <f>TEXT(SupplierQuality[[#This Row],[Date]],"yyyy")</f>
        <v>2018</v>
      </c>
      <c r="D1525" s="2" t="s">
        <v>265</v>
      </c>
      <c r="E1525" s="2" t="s">
        <v>98</v>
      </c>
      <c r="F1525" s="2" t="s">
        <v>691</v>
      </c>
      <c r="G1525">
        <v>112</v>
      </c>
      <c r="H1525" s="2" t="str">
        <f>VLOOKUP(SupplierQuality[[#This Row],[MaterialID]],Table4[#All],2,0)</f>
        <v>Glass</v>
      </c>
      <c r="I1525">
        <v>1</v>
      </c>
      <c r="J1525" s="2" t="str">
        <f>_xlfn.XLOOKUP(SupplierQuality[[#This Row],[Defect Type ID]],Table5[ID],Table5[Defect Type],"Not found",0)</f>
        <v>No Impact</v>
      </c>
      <c r="K1525">
        <v>175</v>
      </c>
      <c r="L1525" s="2" t="str">
        <f>_xlfn.XLOOKUP(SupplierQuality[[#This Row],[DefectID]],Table2[ID],Table2[Defect],"Not found",0)</f>
        <v>Wrong Horizontal Scores</v>
      </c>
      <c r="M1525" s="3">
        <v>537386</v>
      </c>
      <c r="N1525" s="3">
        <v>2017</v>
      </c>
      <c r="O1525" s="6">
        <f>SupplierQuality[[#This Row],[Total Downtime Minutes]]/60</f>
        <v>33.616666666666667</v>
      </c>
      <c r="P1525" s="4">
        <v>287</v>
      </c>
      <c r="Q1525" s="4">
        <f>SupplierQuality[[#This Row],[Total Defect Qty]]*SupplierQuality[[#This Row],[Unit Price]]</f>
        <v>154229782</v>
      </c>
    </row>
    <row r="1526" spans="1:17" x14ac:dyDescent="0.25">
      <c r="A1526" s="1">
        <v>43357</v>
      </c>
      <c r="B1526" s="5" t="str">
        <f>TEXT(SupplierQuality[[#This Row],[Date]],"mmm")</f>
        <v>Sep</v>
      </c>
      <c r="C1526" s="5" t="str">
        <f>TEXT(SupplierQuality[[#This Row],[Date]],"yyyy")</f>
        <v>2018</v>
      </c>
      <c r="D1526" s="2" t="s">
        <v>143</v>
      </c>
      <c r="E1526" s="2" t="s">
        <v>45</v>
      </c>
      <c r="F1526" s="2" t="s">
        <v>691</v>
      </c>
      <c r="G1526">
        <v>116</v>
      </c>
      <c r="H1526" s="2" t="str">
        <f>VLOOKUP(SupplierQuality[[#This Row],[MaterialID]],Table4[#All],2,0)</f>
        <v>Molds</v>
      </c>
      <c r="I1526">
        <v>1</v>
      </c>
      <c r="J1526" s="2" t="str">
        <f>_xlfn.XLOOKUP(SupplierQuality[[#This Row],[Defect Type ID]],Table5[ID],Table5[Defect Type],"Not found",0)</f>
        <v>No Impact</v>
      </c>
      <c r="K1526">
        <v>179</v>
      </c>
      <c r="L1526" s="2" t="str">
        <f>_xlfn.XLOOKUP(SupplierQuality[[#This Row],[DefectID]],Table2[ID],Table2[Defect],"Not found",0)</f>
        <v>Expired</v>
      </c>
      <c r="M1526" s="3">
        <v>484139</v>
      </c>
      <c r="N1526" s="3">
        <v>2960</v>
      </c>
      <c r="O1526" s="6">
        <f>SupplierQuality[[#This Row],[Total Downtime Minutes]]/60</f>
        <v>49.333333333333336</v>
      </c>
      <c r="P1526" s="4">
        <v>530</v>
      </c>
      <c r="Q1526" s="4">
        <f>SupplierQuality[[#This Row],[Total Defect Qty]]*SupplierQuality[[#This Row],[Unit Price]]</f>
        <v>256593670</v>
      </c>
    </row>
    <row r="1527" spans="1:17" x14ac:dyDescent="0.25">
      <c r="A1527" s="1">
        <v>43357</v>
      </c>
      <c r="B1527" s="5" t="str">
        <f>TEXT(SupplierQuality[[#This Row],[Date]],"mmm")</f>
        <v>Sep</v>
      </c>
      <c r="C1527" s="5" t="str">
        <f>TEXT(SupplierQuality[[#This Row],[Date]],"yyyy")</f>
        <v>2018</v>
      </c>
      <c r="D1527" s="2" t="s">
        <v>153</v>
      </c>
      <c r="E1527" s="2" t="s">
        <v>41</v>
      </c>
      <c r="F1527" s="2" t="s">
        <v>691</v>
      </c>
      <c r="G1527">
        <v>113</v>
      </c>
      <c r="H1527" s="2" t="str">
        <f>VLOOKUP(SupplierQuality[[#This Row],[MaterialID]],Table4[#All],2,0)</f>
        <v>Raw Materials</v>
      </c>
      <c r="I1527">
        <v>3</v>
      </c>
      <c r="J1527" s="2" t="str">
        <f>_xlfn.XLOOKUP(SupplierQuality[[#This Row],[Defect Type ID]],Table5[ID],Table5[Defect Type],"Not found",0)</f>
        <v>Impact</v>
      </c>
      <c r="K1527">
        <v>58</v>
      </c>
      <c r="L1527" s="2" t="str">
        <f>_xlfn.XLOOKUP(SupplierQuality[[#This Row],[DefectID]],Table2[ID],Table2[Defect],"Not found",0)</f>
        <v>Deformed Parts</v>
      </c>
      <c r="M1527" s="3">
        <v>481125</v>
      </c>
      <c r="N1527" s="3">
        <v>1932</v>
      </c>
      <c r="O1527" s="6">
        <f>SupplierQuality[[#This Row],[Total Downtime Minutes]]/60</f>
        <v>32.200000000000003</v>
      </c>
      <c r="P1527" s="4">
        <v>293</v>
      </c>
      <c r="Q1527" s="4">
        <f>SupplierQuality[[#This Row],[Total Defect Qty]]*SupplierQuality[[#This Row],[Unit Price]]</f>
        <v>140969625</v>
      </c>
    </row>
    <row r="1528" spans="1:17" x14ac:dyDescent="0.25">
      <c r="A1528" s="1">
        <v>43357</v>
      </c>
      <c r="B1528" s="5" t="str">
        <f>TEXT(SupplierQuality[[#This Row],[Date]],"mmm")</f>
        <v>Sep</v>
      </c>
      <c r="C1528" s="5" t="str">
        <f>TEXT(SupplierQuality[[#This Row],[Date]],"yyyy")</f>
        <v>2018</v>
      </c>
      <c r="D1528" s="2" t="s">
        <v>357</v>
      </c>
      <c r="E1528" s="2" t="s">
        <v>16</v>
      </c>
      <c r="F1528" s="2" t="s">
        <v>17</v>
      </c>
      <c r="G1528">
        <v>126</v>
      </c>
      <c r="H1528" s="2" t="str">
        <f>VLOOKUP(SupplierQuality[[#This Row],[MaterialID]],Table4[#All],2,0)</f>
        <v>Motors</v>
      </c>
      <c r="I1528">
        <v>2</v>
      </c>
      <c r="J1528" s="2" t="str">
        <f>_xlfn.XLOOKUP(SupplierQuality[[#This Row],[Defect Type ID]],Table5[ID],Table5[Defect Type],"Not found",0)</f>
        <v>Rejected</v>
      </c>
      <c r="K1528">
        <v>241</v>
      </c>
      <c r="L1528" s="2" t="str">
        <f>_xlfn.XLOOKUP(SupplierQuality[[#This Row],[DefectID]],Table2[ID],Table2[Defect],"Not found",0)</f>
        <v>Water Damage</v>
      </c>
      <c r="M1528" s="3">
        <v>458582</v>
      </c>
      <c r="N1528" s="3">
        <v>1138</v>
      </c>
      <c r="O1528" s="6">
        <f>SupplierQuality[[#This Row],[Total Downtime Minutes]]/60</f>
        <v>18.966666666666665</v>
      </c>
      <c r="P1528" s="4">
        <v>674</v>
      </c>
      <c r="Q1528" s="4">
        <f>SupplierQuality[[#This Row],[Total Defect Qty]]*SupplierQuality[[#This Row],[Unit Price]]</f>
        <v>309084268</v>
      </c>
    </row>
    <row r="1529" spans="1:17" x14ac:dyDescent="0.25">
      <c r="A1529" s="1">
        <v>43357</v>
      </c>
      <c r="B1529" s="5" t="str">
        <f>TEXT(SupplierQuality[[#This Row],[Date]],"mmm")</f>
        <v>Sep</v>
      </c>
      <c r="C1529" s="5" t="str">
        <f>TEXT(SupplierQuality[[#This Row],[Date]],"yyyy")</f>
        <v>2018</v>
      </c>
      <c r="D1529" s="2" t="s">
        <v>173</v>
      </c>
      <c r="E1529" s="2" t="s">
        <v>38</v>
      </c>
      <c r="F1529" s="2" t="s">
        <v>691</v>
      </c>
      <c r="G1529">
        <v>132</v>
      </c>
      <c r="H1529" s="2" t="str">
        <f>VLOOKUP(SupplierQuality[[#This Row],[MaterialID]],Table4[#All],2,0)</f>
        <v>Printed Materials</v>
      </c>
      <c r="I1529">
        <v>3</v>
      </c>
      <c r="J1529" s="2" t="str">
        <f>_xlfn.XLOOKUP(SupplierQuality[[#This Row],[Defect Type ID]],Table5[ID],Table5[Defect Type],"Not found",0)</f>
        <v>Impact</v>
      </c>
      <c r="K1529">
        <v>137</v>
      </c>
      <c r="L1529" s="2" t="str">
        <f>_xlfn.XLOOKUP(SupplierQuality[[#This Row],[DefectID]],Table2[ID],Table2[Defect],"Not found",0)</f>
        <v>Weak Wrap</v>
      </c>
      <c r="M1529" s="3">
        <v>377281</v>
      </c>
      <c r="N1529" s="3">
        <v>2218</v>
      </c>
      <c r="O1529" s="6">
        <f>SupplierQuality[[#This Row],[Total Downtime Minutes]]/60</f>
        <v>36.966666666666669</v>
      </c>
      <c r="P1529" s="4">
        <v>687</v>
      </c>
      <c r="Q1529" s="4">
        <f>SupplierQuality[[#This Row],[Total Defect Qty]]*SupplierQuality[[#This Row],[Unit Price]]</f>
        <v>259192047</v>
      </c>
    </row>
    <row r="1530" spans="1:17" x14ac:dyDescent="0.25">
      <c r="A1530" s="1">
        <v>43357</v>
      </c>
      <c r="B1530" s="5" t="str">
        <f>TEXT(SupplierQuality[[#This Row],[Date]],"mmm")</f>
        <v>Sep</v>
      </c>
      <c r="C1530" s="5" t="str">
        <f>TEXT(SupplierQuality[[#This Row],[Date]],"yyyy")</f>
        <v>2018</v>
      </c>
      <c r="D1530" s="2" t="s">
        <v>325</v>
      </c>
      <c r="E1530" s="2" t="s">
        <v>84</v>
      </c>
      <c r="F1530" s="2" t="s">
        <v>24</v>
      </c>
      <c r="G1530">
        <v>132</v>
      </c>
      <c r="H1530" s="2" t="str">
        <f>VLOOKUP(SupplierQuality[[#This Row],[MaterialID]],Table4[#All],2,0)</f>
        <v>Printed Materials</v>
      </c>
      <c r="I1530">
        <v>1</v>
      </c>
      <c r="J1530" s="2" t="str">
        <f>_xlfn.XLOOKUP(SupplierQuality[[#This Row],[Defect Type ID]],Table5[ID],Table5[Defect Type],"Not found",0)</f>
        <v>No Impact</v>
      </c>
      <c r="K1530">
        <v>185</v>
      </c>
      <c r="L1530" s="2" t="str">
        <f>_xlfn.XLOOKUP(SupplierQuality[[#This Row],[DefectID]],Table2[ID],Table2[Defect],"Not found",0)</f>
        <v>Soft Tops</v>
      </c>
      <c r="M1530" s="3">
        <v>363300</v>
      </c>
      <c r="N1530" s="3">
        <v>4200</v>
      </c>
      <c r="O1530" s="6">
        <f>SupplierQuality[[#This Row],[Total Downtime Minutes]]/60</f>
        <v>70</v>
      </c>
      <c r="P1530" s="4">
        <v>315</v>
      </c>
      <c r="Q1530" s="4">
        <f>SupplierQuality[[#This Row],[Total Defect Qty]]*SupplierQuality[[#This Row],[Unit Price]]</f>
        <v>114439500</v>
      </c>
    </row>
    <row r="1531" spans="1:17" x14ac:dyDescent="0.25">
      <c r="A1531" s="1">
        <v>43357</v>
      </c>
      <c r="B1531" s="5" t="str">
        <f>TEXT(SupplierQuality[[#This Row],[Date]],"mmm")</f>
        <v>Sep</v>
      </c>
      <c r="C1531" s="5" t="str">
        <f>TEXT(SupplierQuality[[#This Row],[Date]],"yyyy")</f>
        <v>2018</v>
      </c>
      <c r="D1531" s="2" t="s">
        <v>243</v>
      </c>
      <c r="E1531" s="2" t="s">
        <v>21</v>
      </c>
      <c r="F1531" s="2" t="s">
        <v>17</v>
      </c>
      <c r="G1531">
        <v>116</v>
      </c>
      <c r="H1531" s="2" t="str">
        <f>VLOOKUP(SupplierQuality[[#This Row],[MaterialID]],Table4[#All],2,0)</f>
        <v>Molds</v>
      </c>
      <c r="I1531">
        <v>1</v>
      </c>
      <c r="J1531" s="2" t="str">
        <f>_xlfn.XLOOKUP(SupplierQuality[[#This Row],[Defect Type ID]],Table5[ID],Table5[Defect Type],"Not found",0)</f>
        <v>No Impact</v>
      </c>
      <c r="K1531">
        <v>117</v>
      </c>
      <c r="L1531" s="2" t="str">
        <f>_xlfn.XLOOKUP(SupplierQuality[[#This Row],[DefectID]],Table2[ID],Table2[Defect],"Not found",0)</f>
        <v>Opened containers</v>
      </c>
      <c r="M1531" s="3">
        <v>346840</v>
      </c>
      <c r="N1531" s="3">
        <v>3481</v>
      </c>
      <c r="O1531" s="6">
        <f>SupplierQuality[[#This Row],[Total Downtime Minutes]]/60</f>
        <v>58.016666666666666</v>
      </c>
      <c r="P1531" s="4">
        <v>386</v>
      </c>
      <c r="Q1531" s="4">
        <f>SupplierQuality[[#This Row],[Total Defect Qty]]*SupplierQuality[[#This Row],[Unit Price]]</f>
        <v>133880240</v>
      </c>
    </row>
    <row r="1532" spans="1:17" x14ac:dyDescent="0.25">
      <c r="A1532" s="1">
        <v>43357</v>
      </c>
      <c r="B1532" s="5" t="str">
        <f>TEXT(SupplierQuality[[#This Row],[Date]],"mmm")</f>
        <v>Sep</v>
      </c>
      <c r="C1532" s="5" t="str">
        <f>TEXT(SupplierQuality[[#This Row],[Date]],"yyyy")</f>
        <v>2018</v>
      </c>
      <c r="D1532" s="2" t="s">
        <v>278</v>
      </c>
      <c r="E1532" s="2" t="s">
        <v>13</v>
      </c>
      <c r="F1532" s="2" t="s">
        <v>17</v>
      </c>
      <c r="G1532">
        <v>115</v>
      </c>
      <c r="H1532" s="2" t="str">
        <f>VLOOKUP(SupplierQuality[[#This Row],[MaterialID]],Table4[#All],2,0)</f>
        <v>Controllers</v>
      </c>
      <c r="I1532">
        <v>1</v>
      </c>
      <c r="J1532" s="2" t="str">
        <f>_xlfn.XLOOKUP(SupplierQuality[[#This Row],[Defect Type ID]],Table5[ID],Table5[Defect Type],"Not found",0)</f>
        <v>No Impact</v>
      </c>
      <c r="K1532">
        <v>30</v>
      </c>
      <c r="L1532" s="2" t="str">
        <f>_xlfn.XLOOKUP(SupplierQuality[[#This Row],[DefectID]],Table2[ID],Table2[Defect],"Not found",0)</f>
        <v>Too Stiff</v>
      </c>
      <c r="M1532" s="3">
        <v>301073</v>
      </c>
      <c r="N1532" s="3">
        <v>2569</v>
      </c>
      <c r="O1532" s="6">
        <f>SupplierQuality[[#This Row],[Total Downtime Minutes]]/60</f>
        <v>42.81666666666667</v>
      </c>
      <c r="P1532" s="4">
        <v>595</v>
      </c>
      <c r="Q1532" s="4">
        <f>SupplierQuality[[#This Row],[Total Defect Qty]]*SupplierQuality[[#This Row],[Unit Price]]</f>
        <v>179138435</v>
      </c>
    </row>
    <row r="1533" spans="1:17" x14ac:dyDescent="0.25">
      <c r="A1533" s="1">
        <v>43357</v>
      </c>
      <c r="B1533" s="5" t="str">
        <f>TEXT(SupplierQuality[[#This Row],[Date]],"mmm")</f>
        <v>Sep</v>
      </c>
      <c r="C1533" s="5" t="str">
        <f>TEXT(SupplierQuality[[#This Row],[Date]],"yyyy")</f>
        <v>2018</v>
      </c>
      <c r="D1533" s="2" t="s">
        <v>246</v>
      </c>
      <c r="E1533" s="2" t="s">
        <v>98</v>
      </c>
      <c r="F1533" s="2" t="s">
        <v>42</v>
      </c>
      <c r="G1533">
        <v>120</v>
      </c>
      <c r="H1533" s="2" t="str">
        <f>VLOOKUP(SupplierQuality[[#This Row],[MaterialID]],Table4[#All],2,0)</f>
        <v>Film</v>
      </c>
      <c r="I1533">
        <v>1</v>
      </c>
      <c r="J1533" s="2" t="str">
        <f>_xlfn.XLOOKUP(SupplierQuality[[#This Row],[Defect Type ID]],Table5[ID],Table5[Defect Type],"Not found",0)</f>
        <v>No Impact</v>
      </c>
      <c r="K1533">
        <v>189</v>
      </c>
      <c r="L1533" s="2" t="str">
        <f>_xlfn.XLOOKUP(SupplierQuality[[#This Row],[DefectID]],Table2[ID],Table2[Defect],"Not found",0)</f>
        <v>Too Thin</v>
      </c>
      <c r="M1533" s="3">
        <v>207019</v>
      </c>
      <c r="N1533" s="3">
        <v>834</v>
      </c>
      <c r="O1533" s="6">
        <f>SupplierQuality[[#This Row],[Total Downtime Minutes]]/60</f>
        <v>13.9</v>
      </c>
      <c r="P1533" s="4">
        <v>574</v>
      </c>
      <c r="Q1533" s="4">
        <f>SupplierQuality[[#This Row],[Total Defect Qty]]*SupplierQuality[[#This Row],[Unit Price]]</f>
        <v>118828906</v>
      </c>
    </row>
    <row r="1534" spans="1:17" x14ac:dyDescent="0.25">
      <c r="A1534" s="1">
        <v>43357</v>
      </c>
      <c r="B1534" s="5" t="str">
        <f>TEXT(SupplierQuality[[#This Row],[Date]],"mmm")</f>
        <v>Sep</v>
      </c>
      <c r="C1534" s="5" t="str">
        <f>TEXT(SupplierQuality[[#This Row],[Date]],"yyyy")</f>
        <v>2018</v>
      </c>
      <c r="D1534" s="2" t="s">
        <v>35</v>
      </c>
      <c r="E1534" s="2" t="s">
        <v>55</v>
      </c>
      <c r="F1534" s="2" t="s">
        <v>691</v>
      </c>
      <c r="G1534">
        <v>113</v>
      </c>
      <c r="H1534" s="2" t="str">
        <f>VLOOKUP(SupplierQuality[[#This Row],[MaterialID]],Table4[#All],2,0)</f>
        <v>Raw Materials</v>
      </c>
      <c r="I1534">
        <v>2</v>
      </c>
      <c r="J1534" s="2" t="str">
        <f>_xlfn.XLOOKUP(SupplierQuality[[#This Row],[Defect Type ID]],Table5[ID],Table5[Defect Type],"Not found",0)</f>
        <v>Rejected</v>
      </c>
      <c r="K1534">
        <v>194</v>
      </c>
      <c r="L1534" s="2" t="str">
        <f>_xlfn.XLOOKUP(SupplierQuality[[#This Row],[DefectID]],Table2[ID],Table2[Defect],"Not found",0)</f>
        <v>Double Labeling</v>
      </c>
      <c r="M1534" s="3">
        <v>202980</v>
      </c>
      <c r="N1534" s="3">
        <v>2944</v>
      </c>
      <c r="O1534" s="6">
        <f>SupplierQuality[[#This Row],[Total Downtime Minutes]]/60</f>
        <v>49.06666666666667</v>
      </c>
      <c r="P1534" s="4">
        <v>482</v>
      </c>
      <c r="Q1534" s="4">
        <f>SupplierQuality[[#This Row],[Total Defect Qty]]*SupplierQuality[[#This Row],[Unit Price]]</f>
        <v>97836360</v>
      </c>
    </row>
    <row r="1535" spans="1:17" x14ac:dyDescent="0.25">
      <c r="A1535" s="1">
        <v>43357</v>
      </c>
      <c r="B1535" s="5" t="str">
        <f>TEXT(SupplierQuality[[#This Row],[Date]],"mmm")</f>
        <v>Sep</v>
      </c>
      <c r="C1535" s="5" t="str">
        <f>TEXT(SupplierQuality[[#This Row],[Date]],"yyyy")</f>
        <v>2018</v>
      </c>
      <c r="D1535" s="2" t="s">
        <v>179</v>
      </c>
      <c r="E1535" s="2" t="s">
        <v>49</v>
      </c>
      <c r="F1535" s="2" t="s">
        <v>17</v>
      </c>
      <c r="G1535">
        <v>123</v>
      </c>
      <c r="H1535" s="2" t="str">
        <f>VLOOKUP(SupplierQuality[[#This Row],[MaterialID]],Table4[#All],2,0)</f>
        <v>Pump</v>
      </c>
      <c r="I1535">
        <v>2</v>
      </c>
      <c r="J1535" s="2" t="str">
        <f>_xlfn.XLOOKUP(SupplierQuality[[#This Row],[Defect Type ID]],Table5[ID],Table5[Defect Type],"Not found",0)</f>
        <v>Rejected</v>
      </c>
      <c r="K1535">
        <v>36</v>
      </c>
      <c r="L1535" s="2" t="str">
        <f>_xlfn.XLOOKUP(SupplierQuality[[#This Row],[DefectID]],Table2[ID],Table2[Defect],"Not found",0)</f>
        <v>Scrap attached</v>
      </c>
      <c r="M1535" s="3">
        <v>139675</v>
      </c>
      <c r="N1535" s="3">
        <v>683</v>
      </c>
      <c r="O1535" s="6">
        <f>SupplierQuality[[#This Row],[Total Downtime Minutes]]/60</f>
        <v>11.383333333333333</v>
      </c>
      <c r="P1535" s="4">
        <v>394</v>
      </c>
      <c r="Q1535" s="4">
        <f>SupplierQuality[[#This Row],[Total Defect Qty]]*SupplierQuality[[#This Row],[Unit Price]]</f>
        <v>55031950</v>
      </c>
    </row>
    <row r="1536" spans="1:17" x14ac:dyDescent="0.25">
      <c r="A1536" s="1">
        <v>43357</v>
      </c>
      <c r="B1536" s="5" t="str">
        <f>TEXT(SupplierQuality[[#This Row],[Date]],"mmm")</f>
        <v>Sep</v>
      </c>
      <c r="C1536" s="5" t="str">
        <f>TEXT(SupplierQuality[[#This Row],[Date]],"yyyy")</f>
        <v>2018</v>
      </c>
      <c r="D1536" s="2" t="s">
        <v>61</v>
      </c>
      <c r="E1536" s="2" t="s">
        <v>104</v>
      </c>
      <c r="F1536" s="2" t="s">
        <v>17</v>
      </c>
      <c r="G1536">
        <v>122</v>
      </c>
      <c r="H1536" s="2" t="str">
        <f>VLOOKUP(SupplierQuality[[#This Row],[MaterialID]],Table4[#All],2,0)</f>
        <v>Electrolytes</v>
      </c>
      <c r="I1536">
        <v>2</v>
      </c>
      <c r="J1536" s="2" t="str">
        <f>_xlfn.XLOOKUP(SupplierQuality[[#This Row],[Defect Type ID]],Table5[ID],Table5[Defect Type],"Not found",0)</f>
        <v>Rejected</v>
      </c>
      <c r="K1536">
        <v>239</v>
      </c>
      <c r="L1536" s="2" t="str">
        <f>_xlfn.XLOOKUP(SupplierQuality[[#This Row],[DefectID]],Table2[ID],Table2[Defect],"Not found",0)</f>
        <v>Scratch</v>
      </c>
      <c r="M1536" s="3">
        <v>138276</v>
      </c>
      <c r="N1536" s="3">
        <v>4937</v>
      </c>
      <c r="O1536" s="6">
        <f>SupplierQuality[[#This Row],[Total Downtime Minutes]]/60</f>
        <v>82.283333333333331</v>
      </c>
      <c r="P1536" s="4">
        <v>574</v>
      </c>
      <c r="Q1536" s="4">
        <f>SupplierQuality[[#This Row],[Total Defect Qty]]*SupplierQuality[[#This Row],[Unit Price]]</f>
        <v>79370424</v>
      </c>
    </row>
    <row r="1537" spans="1:17" x14ac:dyDescent="0.25">
      <c r="A1537" s="1">
        <v>43358</v>
      </c>
      <c r="B1537" s="5" t="str">
        <f>TEXT(SupplierQuality[[#This Row],[Date]],"mmm")</f>
        <v>Sep</v>
      </c>
      <c r="C1537" s="5" t="str">
        <f>TEXT(SupplierQuality[[#This Row],[Date]],"yyyy")</f>
        <v>2018</v>
      </c>
      <c r="D1537" s="2" t="s">
        <v>347</v>
      </c>
      <c r="E1537" s="2" t="s">
        <v>41</v>
      </c>
      <c r="F1537" s="2" t="s">
        <v>75</v>
      </c>
      <c r="G1537">
        <v>125</v>
      </c>
      <c r="H1537" s="2" t="str">
        <f>VLOOKUP(SupplierQuality[[#This Row],[MaterialID]],Table4[#All],2,0)</f>
        <v>Hardware</v>
      </c>
      <c r="I1537">
        <v>2</v>
      </c>
      <c r="J1537" s="2" t="str">
        <f>_xlfn.XLOOKUP(SupplierQuality[[#This Row],[Defect Type ID]],Table5[ID],Table5[Defect Type],"Not found",0)</f>
        <v>Rejected</v>
      </c>
      <c r="K1537">
        <v>184</v>
      </c>
      <c r="L1537" s="2" t="str">
        <f>_xlfn.XLOOKUP(SupplierQuality[[#This Row],[DefectID]],Table2[ID],Table2[Defect],"Not found",0)</f>
        <v>Leaking Packaging</v>
      </c>
      <c r="M1537" s="3">
        <v>827303</v>
      </c>
      <c r="N1537" s="3">
        <v>869</v>
      </c>
      <c r="O1537" s="6">
        <f>SupplierQuality[[#This Row],[Total Downtime Minutes]]/60</f>
        <v>14.483333333333333</v>
      </c>
      <c r="P1537" s="4">
        <v>564</v>
      </c>
      <c r="Q1537" s="4">
        <f>SupplierQuality[[#This Row],[Total Defect Qty]]*SupplierQuality[[#This Row],[Unit Price]]</f>
        <v>466598892</v>
      </c>
    </row>
    <row r="1538" spans="1:17" x14ac:dyDescent="0.25">
      <c r="A1538" s="1">
        <v>43358</v>
      </c>
      <c r="B1538" s="5" t="str">
        <f>TEXT(SupplierQuality[[#This Row],[Date]],"mmm")</f>
        <v>Sep</v>
      </c>
      <c r="C1538" s="5" t="str">
        <f>TEXT(SupplierQuality[[#This Row],[Date]],"yyyy")</f>
        <v>2018</v>
      </c>
      <c r="D1538" s="2" t="s">
        <v>237</v>
      </c>
      <c r="E1538" s="2" t="s">
        <v>34</v>
      </c>
      <c r="F1538" s="2" t="s">
        <v>17</v>
      </c>
      <c r="G1538">
        <v>127</v>
      </c>
      <c r="H1538" s="2" t="str">
        <f>VLOOKUP(SupplierQuality[[#This Row],[MaterialID]],Table4[#All],2,0)</f>
        <v>Crates</v>
      </c>
      <c r="I1538">
        <v>1</v>
      </c>
      <c r="J1538" s="2" t="str">
        <f>_xlfn.XLOOKUP(SupplierQuality[[#This Row],[Defect Type ID]],Table5[ID],Table5[Defect Type],"Not found",0)</f>
        <v>No Impact</v>
      </c>
      <c r="K1538">
        <v>206</v>
      </c>
      <c r="L1538" s="2" t="str">
        <f>_xlfn.XLOOKUP(SupplierQuality[[#This Row],[DefectID]],Table2[ID],Table2[Defect],"Not found",0)</f>
        <v>Codes Wrong</v>
      </c>
      <c r="M1538" s="3">
        <v>825006</v>
      </c>
      <c r="N1538" s="3">
        <v>4260</v>
      </c>
      <c r="O1538" s="6">
        <f>SupplierQuality[[#This Row],[Total Downtime Minutes]]/60</f>
        <v>71</v>
      </c>
      <c r="P1538" s="4">
        <v>476</v>
      </c>
      <c r="Q1538" s="4">
        <f>SupplierQuality[[#This Row],[Total Defect Qty]]*SupplierQuality[[#This Row],[Unit Price]]</f>
        <v>392702856</v>
      </c>
    </row>
    <row r="1539" spans="1:17" x14ac:dyDescent="0.25">
      <c r="A1539" s="1">
        <v>43358</v>
      </c>
      <c r="B1539" s="5" t="str">
        <f>TEXT(SupplierQuality[[#This Row],[Date]],"mmm")</f>
        <v>Sep</v>
      </c>
      <c r="C1539" s="5" t="str">
        <f>TEXT(SupplierQuality[[#This Row],[Date]],"yyyy")</f>
        <v>2018</v>
      </c>
      <c r="D1539" s="2" t="s">
        <v>357</v>
      </c>
      <c r="E1539" s="2" t="s">
        <v>55</v>
      </c>
      <c r="F1539" s="2" t="s">
        <v>75</v>
      </c>
      <c r="G1539">
        <v>128</v>
      </c>
      <c r="H1539" s="2" t="str">
        <f>VLOOKUP(SupplierQuality[[#This Row],[MaterialID]],Table4[#All],2,0)</f>
        <v>Tape</v>
      </c>
      <c r="I1539">
        <v>3</v>
      </c>
      <c r="J1539" s="2" t="str">
        <f>_xlfn.XLOOKUP(SupplierQuality[[#This Row],[Defect Type ID]],Table5[ID],Table5[Defect Type],"Not found",0)</f>
        <v>Impact</v>
      </c>
      <c r="K1539">
        <v>103</v>
      </c>
      <c r="L1539" s="2" t="str">
        <f>_xlfn.XLOOKUP(SupplierQuality[[#This Row],[DefectID]],Table2[ID],Table2[Defect],"Not found",0)</f>
        <v>No Fill</v>
      </c>
      <c r="M1539" s="3">
        <v>798934</v>
      </c>
      <c r="N1539" s="3">
        <v>2426</v>
      </c>
      <c r="O1539" s="6">
        <f>SupplierQuality[[#This Row],[Total Downtime Minutes]]/60</f>
        <v>40.43333333333333</v>
      </c>
      <c r="P1539" s="4">
        <v>517</v>
      </c>
      <c r="Q1539" s="4">
        <f>SupplierQuality[[#This Row],[Total Defect Qty]]*SupplierQuality[[#This Row],[Unit Price]]</f>
        <v>413048878</v>
      </c>
    </row>
    <row r="1540" spans="1:17" x14ac:dyDescent="0.25">
      <c r="A1540" s="1">
        <v>43358</v>
      </c>
      <c r="B1540" s="5" t="str">
        <f>TEXT(SupplierQuality[[#This Row],[Date]],"mmm")</f>
        <v>Sep</v>
      </c>
      <c r="C1540" s="5" t="str">
        <f>TEXT(SupplierQuality[[#This Row],[Date]],"yyyy")</f>
        <v>2018</v>
      </c>
      <c r="D1540" s="2" t="s">
        <v>59</v>
      </c>
      <c r="E1540" s="2" t="s">
        <v>32</v>
      </c>
      <c r="F1540" s="2" t="s">
        <v>14</v>
      </c>
      <c r="G1540">
        <v>132</v>
      </c>
      <c r="H1540" s="2" t="str">
        <f>VLOOKUP(SupplierQuality[[#This Row],[MaterialID]],Table4[#All],2,0)</f>
        <v>Printed Materials</v>
      </c>
      <c r="I1540">
        <v>2</v>
      </c>
      <c r="J1540" s="2" t="str">
        <f>_xlfn.XLOOKUP(SupplierQuality[[#This Row],[Defect Type ID]],Table5[ID],Table5[Defect Type],"Not found",0)</f>
        <v>Rejected</v>
      </c>
      <c r="K1540">
        <v>265</v>
      </c>
      <c r="L1540" s="2" t="str">
        <f>_xlfn.XLOOKUP(SupplierQuality[[#This Row],[DefectID]],Table2[ID],Table2[Defect],"Not found",0)</f>
        <v>Wrong Tops</v>
      </c>
      <c r="M1540" s="3">
        <v>730566</v>
      </c>
      <c r="N1540" s="3">
        <v>594</v>
      </c>
      <c r="O1540" s="6">
        <f>SupplierQuality[[#This Row],[Total Downtime Minutes]]/60</f>
        <v>9.9</v>
      </c>
      <c r="P1540" s="4">
        <v>318</v>
      </c>
      <c r="Q1540" s="4">
        <f>SupplierQuality[[#This Row],[Total Defect Qty]]*SupplierQuality[[#This Row],[Unit Price]]</f>
        <v>232319988</v>
      </c>
    </row>
    <row r="1541" spans="1:17" x14ac:dyDescent="0.25">
      <c r="A1541" s="1">
        <v>43358</v>
      </c>
      <c r="B1541" s="5" t="str">
        <f>TEXT(SupplierQuality[[#This Row],[Date]],"mmm")</f>
        <v>Sep</v>
      </c>
      <c r="C1541" s="5" t="str">
        <f>TEXT(SupplierQuality[[#This Row],[Date]],"yyyy")</f>
        <v>2018</v>
      </c>
      <c r="D1541" s="2" t="s">
        <v>120</v>
      </c>
      <c r="E1541" s="2" t="s">
        <v>34</v>
      </c>
      <c r="F1541" s="2" t="s">
        <v>24</v>
      </c>
      <c r="G1541">
        <v>115</v>
      </c>
      <c r="H1541" s="2" t="str">
        <f>VLOOKUP(SupplierQuality[[#This Row],[MaterialID]],Table4[#All],2,0)</f>
        <v>Controllers</v>
      </c>
      <c r="I1541">
        <v>1</v>
      </c>
      <c r="J1541" s="2" t="str">
        <f>_xlfn.XLOOKUP(SupplierQuality[[#This Row],[Defect Type ID]],Table5[ID],Table5[Defect Type],"Not found",0)</f>
        <v>No Impact</v>
      </c>
      <c r="K1541">
        <v>204</v>
      </c>
      <c r="L1541" s="2" t="str">
        <f>_xlfn.XLOOKUP(SupplierQuality[[#This Row],[DefectID]],Table2[ID],Table2[Defect],"Not found",0)</f>
        <v>Cut Wires</v>
      </c>
      <c r="M1541" s="3">
        <v>537763</v>
      </c>
      <c r="N1541" s="3">
        <v>3954</v>
      </c>
      <c r="O1541" s="6">
        <f>SupplierQuality[[#This Row],[Total Downtime Minutes]]/60</f>
        <v>65.900000000000006</v>
      </c>
      <c r="P1541" s="4">
        <v>403</v>
      </c>
      <c r="Q1541" s="4">
        <f>SupplierQuality[[#This Row],[Total Defect Qty]]*SupplierQuality[[#This Row],[Unit Price]]</f>
        <v>216718489</v>
      </c>
    </row>
    <row r="1542" spans="1:17" x14ac:dyDescent="0.25">
      <c r="A1542" s="1">
        <v>43358</v>
      </c>
      <c r="B1542" s="5" t="str">
        <f>TEXT(SupplierQuality[[#This Row],[Date]],"mmm")</f>
        <v>Sep</v>
      </c>
      <c r="C1542" s="5" t="str">
        <f>TEXT(SupplierQuality[[#This Row],[Date]],"yyyy")</f>
        <v>2018</v>
      </c>
      <c r="D1542" s="2" t="s">
        <v>317</v>
      </c>
      <c r="E1542" s="2" t="s">
        <v>52</v>
      </c>
      <c r="F1542" s="2" t="s">
        <v>14</v>
      </c>
      <c r="G1542">
        <v>120</v>
      </c>
      <c r="H1542" s="2" t="str">
        <f>VLOOKUP(SupplierQuality[[#This Row],[MaterialID]],Table4[#All],2,0)</f>
        <v>Film</v>
      </c>
      <c r="I1542">
        <v>3</v>
      </c>
      <c r="J1542" s="2" t="str">
        <f>_xlfn.XLOOKUP(SupplierQuality[[#This Row],[Defect Type ID]],Table5[ID],Table5[Defect Type],"Not found",0)</f>
        <v>Impact</v>
      </c>
      <c r="K1542">
        <v>63</v>
      </c>
      <c r="L1542" s="2" t="str">
        <f>_xlfn.XLOOKUP(SupplierQuality[[#This Row],[DefectID]],Table2[ID],Table2[Defect],"Not found",0)</f>
        <v>Bad Finish</v>
      </c>
      <c r="M1542" s="3">
        <v>486829</v>
      </c>
      <c r="N1542" s="3">
        <v>4177</v>
      </c>
      <c r="O1542" s="6">
        <f>SupplierQuality[[#This Row],[Total Downtime Minutes]]/60</f>
        <v>69.61666666666666</v>
      </c>
      <c r="P1542" s="4">
        <v>533</v>
      </c>
      <c r="Q1542" s="4">
        <f>SupplierQuality[[#This Row],[Total Defect Qty]]*SupplierQuality[[#This Row],[Unit Price]]</f>
        <v>259479857</v>
      </c>
    </row>
    <row r="1543" spans="1:17" x14ac:dyDescent="0.25">
      <c r="A1543" s="1">
        <v>43358</v>
      </c>
      <c r="B1543" s="5" t="str">
        <f>TEXT(SupplierQuality[[#This Row],[Date]],"mmm")</f>
        <v>Sep</v>
      </c>
      <c r="C1543" s="5" t="str">
        <f>TEXT(SupplierQuality[[#This Row],[Date]],"yyyy")</f>
        <v>2018</v>
      </c>
      <c r="D1543" s="2" t="s">
        <v>59</v>
      </c>
      <c r="E1543" s="2" t="s">
        <v>21</v>
      </c>
      <c r="F1543" s="2" t="s">
        <v>24</v>
      </c>
      <c r="G1543">
        <v>120</v>
      </c>
      <c r="H1543" s="2" t="str">
        <f>VLOOKUP(SupplierQuality[[#This Row],[MaterialID]],Table4[#All],2,0)</f>
        <v>Film</v>
      </c>
      <c r="I1543">
        <v>1</v>
      </c>
      <c r="J1543" s="2" t="str">
        <f>_xlfn.XLOOKUP(SupplierQuality[[#This Row],[Defect Type ID]],Table5[ID],Table5[Defect Type],"Not found",0)</f>
        <v>No Impact</v>
      </c>
      <c r="K1543">
        <v>127</v>
      </c>
      <c r="L1543" s="2" t="str">
        <f>_xlfn.XLOOKUP(SupplierQuality[[#This Row],[DefectID]],Table2[ID],Table2[Defect],"Not found",0)</f>
        <v>Defective Rims</v>
      </c>
      <c r="M1543" s="3">
        <v>432957</v>
      </c>
      <c r="N1543" s="3">
        <v>3518</v>
      </c>
      <c r="O1543" s="6">
        <f>SupplierQuality[[#This Row],[Total Downtime Minutes]]/60</f>
        <v>58.633333333333333</v>
      </c>
      <c r="P1543" s="4">
        <v>404</v>
      </c>
      <c r="Q1543" s="4">
        <f>SupplierQuality[[#This Row],[Total Defect Qty]]*SupplierQuality[[#This Row],[Unit Price]]</f>
        <v>174914628</v>
      </c>
    </row>
    <row r="1544" spans="1:17" x14ac:dyDescent="0.25">
      <c r="A1544" s="1">
        <v>43358</v>
      </c>
      <c r="B1544" s="5" t="str">
        <f>TEXT(SupplierQuality[[#This Row],[Date]],"mmm")</f>
        <v>Sep</v>
      </c>
      <c r="C1544" s="5" t="str">
        <f>TEXT(SupplierQuality[[#This Row],[Date]],"yyyy")</f>
        <v>2018</v>
      </c>
      <c r="D1544" s="2" t="s">
        <v>284</v>
      </c>
      <c r="E1544" s="2" t="s">
        <v>23</v>
      </c>
      <c r="F1544" s="2" t="s">
        <v>14</v>
      </c>
      <c r="G1544">
        <v>127</v>
      </c>
      <c r="H1544" s="2" t="str">
        <f>VLOOKUP(SupplierQuality[[#This Row],[MaterialID]],Table4[#All],2,0)</f>
        <v>Crates</v>
      </c>
      <c r="I1544">
        <v>2</v>
      </c>
      <c r="J1544" s="2" t="str">
        <f>_xlfn.XLOOKUP(SupplierQuality[[#This Row],[Defect Type ID]],Table5[ID],Table5[Defect Type],"Not found",0)</f>
        <v>Rejected</v>
      </c>
      <c r="K1544">
        <v>250</v>
      </c>
      <c r="L1544" s="2" t="str">
        <f>_xlfn.XLOOKUP(SupplierQuality[[#This Row],[DefectID]],Table2[ID],Table2[Defect],"Not found",0)</f>
        <v>Tampered</v>
      </c>
      <c r="M1544" s="3">
        <v>329014</v>
      </c>
      <c r="N1544" s="3">
        <v>4925</v>
      </c>
      <c r="O1544" s="6">
        <f>SupplierQuality[[#This Row],[Total Downtime Minutes]]/60</f>
        <v>82.083333333333329</v>
      </c>
      <c r="P1544" s="4">
        <v>532</v>
      </c>
      <c r="Q1544" s="4">
        <f>SupplierQuality[[#This Row],[Total Defect Qty]]*SupplierQuality[[#This Row],[Unit Price]]</f>
        <v>175035448</v>
      </c>
    </row>
    <row r="1545" spans="1:17" x14ac:dyDescent="0.25">
      <c r="A1545" s="1">
        <v>43358</v>
      </c>
      <c r="B1545" s="5" t="str">
        <f>TEXT(SupplierQuality[[#This Row],[Date]],"mmm")</f>
        <v>Sep</v>
      </c>
      <c r="C1545" s="5" t="str">
        <f>TEXT(SupplierQuality[[#This Row],[Date]],"yyyy")</f>
        <v>2018</v>
      </c>
      <c r="D1545" s="2" t="s">
        <v>196</v>
      </c>
      <c r="E1545" s="2" t="s">
        <v>84</v>
      </c>
      <c r="F1545" s="2" t="s">
        <v>14</v>
      </c>
      <c r="G1545">
        <v>118</v>
      </c>
      <c r="H1545" s="2" t="str">
        <f>VLOOKUP(SupplierQuality[[#This Row],[MaterialID]],Table4[#All],2,0)</f>
        <v>Corrugate</v>
      </c>
      <c r="I1545">
        <v>3</v>
      </c>
      <c r="J1545" s="2" t="str">
        <f>_xlfn.XLOOKUP(SupplierQuality[[#This Row],[Defect Type ID]],Table5[ID],Table5[Defect Type],"Not found",0)</f>
        <v>Impact</v>
      </c>
      <c r="K1545">
        <v>7</v>
      </c>
      <c r="L1545" s="2" t="str">
        <f>_xlfn.XLOOKUP(SupplierQuality[[#This Row],[DefectID]],Table2[ID],Table2[Defect],"Not found",0)</f>
        <v>Misc</v>
      </c>
      <c r="M1545" s="3">
        <v>326685</v>
      </c>
      <c r="N1545" s="3">
        <v>131</v>
      </c>
      <c r="O1545" s="6">
        <f>SupplierQuality[[#This Row],[Total Downtime Minutes]]/60</f>
        <v>2.1833333333333331</v>
      </c>
      <c r="P1545" s="4">
        <v>698</v>
      </c>
      <c r="Q1545" s="4">
        <f>SupplierQuality[[#This Row],[Total Defect Qty]]*SupplierQuality[[#This Row],[Unit Price]]</f>
        <v>228026130</v>
      </c>
    </row>
    <row r="1546" spans="1:17" x14ac:dyDescent="0.25">
      <c r="A1546" s="1">
        <v>43358</v>
      </c>
      <c r="B1546" s="5" t="str">
        <f>TEXT(SupplierQuality[[#This Row],[Date]],"mmm")</f>
        <v>Sep</v>
      </c>
      <c r="C1546" s="5" t="str">
        <f>TEXT(SupplierQuality[[#This Row],[Date]],"yyyy")</f>
        <v>2018</v>
      </c>
      <c r="D1546" s="2" t="s">
        <v>139</v>
      </c>
      <c r="E1546" s="2" t="s">
        <v>19</v>
      </c>
      <c r="F1546" s="2" t="s">
        <v>17</v>
      </c>
      <c r="G1546">
        <v>119</v>
      </c>
      <c r="H1546" s="2" t="str">
        <f>VLOOKUP(SupplierQuality[[#This Row],[MaterialID]],Table4[#All],2,0)</f>
        <v>Batteries</v>
      </c>
      <c r="I1546">
        <v>3</v>
      </c>
      <c r="J1546" s="2" t="str">
        <f>_xlfn.XLOOKUP(SupplierQuality[[#This Row],[Defect Type ID]],Table5[ID],Table5[Defect Type],"Not found",0)</f>
        <v>Impact</v>
      </c>
      <c r="K1546">
        <v>142</v>
      </c>
      <c r="L1546" s="2" t="str">
        <f>_xlfn.XLOOKUP(SupplierQuality[[#This Row],[DefectID]],Table2[ID],Table2[Defect],"Not found",0)</f>
        <v>Thin Packaging</v>
      </c>
      <c r="M1546" s="3">
        <v>167347</v>
      </c>
      <c r="N1546" s="3">
        <v>3796</v>
      </c>
      <c r="O1546" s="6">
        <f>SupplierQuality[[#This Row],[Total Downtime Minutes]]/60</f>
        <v>63.266666666666666</v>
      </c>
      <c r="P1546" s="4">
        <v>316</v>
      </c>
      <c r="Q1546" s="4">
        <f>SupplierQuality[[#This Row],[Total Defect Qty]]*SupplierQuality[[#This Row],[Unit Price]]</f>
        <v>52881652</v>
      </c>
    </row>
    <row r="1547" spans="1:17" x14ac:dyDescent="0.25">
      <c r="A1547" s="1">
        <v>43358</v>
      </c>
      <c r="B1547" s="5" t="str">
        <f>TEXT(SupplierQuality[[#This Row],[Date]],"mmm")</f>
        <v>Sep</v>
      </c>
      <c r="C1547" s="5" t="str">
        <f>TEXT(SupplierQuality[[#This Row],[Date]],"yyyy")</f>
        <v>2018</v>
      </c>
      <c r="D1547" s="2" t="s">
        <v>92</v>
      </c>
      <c r="E1547" s="2" t="s">
        <v>38</v>
      </c>
      <c r="F1547" s="2" t="s">
        <v>14</v>
      </c>
      <c r="G1547">
        <v>120</v>
      </c>
      <c r="H1547" s="2" t="str">
        <f>VLOOKUP(SupplierQuality[[#This Row],[MaterialID]],Table4[#All],2,0)</f>
        <v>Film</v>
      </c>
      <c r="I1547">
        <v>1</v>
      </c>
      <c r="J1547" s="2" t="str">
        <f>_xlfn.XLOOKUP(SupplierQuality[[#This Row],[Defect Type ID]],Table5[ID],Table5[Defect Type],"Not found",0)</f>
        <v>No Impact</v>
      </c>
      <c r="K1547">
        <v>235</v>
      </c>
      <c r="L1547" s="2" t="str">
        <f>_xlfn.XLOOKUP(SupplierQuality[[#This Row],[DefectID]],Table2[ID],Table2[Defect],"Not found",0)</f>
        <v>Spruced</v>
      </c>
      <c r="M1547" s="3">
        <v>32376</v>
      </c>
      <c r="N1547" s="3">
        <v>470</v>
      </c>
      <c r="O1547" s="6">
        <f>SupplierQuality[[#This Row],[Total Downtime Minutes]]/60</f>
        <v>7.833333333333333</v>
      </c>
      <c r="P1547" s="4">
        <v>477</v>
      </c>
      <c r="Q1547" s="4">
        <f>SupplierQuality[[#This Row],[Total Defect Qty]]*SupplierQuality[[#This Row],[Unit Price]]</f>
        <v>15443352</v>
      </c>
    </row>
    <row r="1548" spans="1:17" x14ac:dyDescent="0.25">
      <c r="A1548" s="1">
        <v>43359</v>
      </c>
      <c r="B1548" s="5" t="str">
        <f>TEXT(SupplierQuality[[#This Row],[Date]],"mmm")</f>
        <v>Sep</v>
      </c>
      <c r="C1548" s="5" t="str">
        <f>TEXT(SupplierQuality[[#This Row],[Date]],"yyyy")</f>
        <v>2018</v>
      </c>
      <c r="D1548" s="2" t="s">
        <v>273</v>
      </c>
      <c r="E1548" s="2" t="s">
        <v>38</v>
      </c>
      <c r="F1548" s="2" t="s">
        <v>24</v>
      </c>
      <c r="G1548">
        <v>133</v>
      </c>
      <c r="H1548" s="2" t="str">
        <f>VLOOKUP(SupplierQuality[[#This Row],[MaterialID]],Table4[#All],2,0)</f>
        <v>Wires</v>
      </c>
      <c r="I1548">
        <v>1</v>
      </c>
      <c r="J1548" s="2" t="str">
        <f>_xlfn.XLOOKUP(SupplierQuality[[#This Row],[Defect Type ID]],Table5[ID],Table5[Defect Type],"Not found",0)</f>
        <v>No Impact</v>
      </c>
      <c r="K1548">
        <v>196</v>
      </c>
      <c r="L1548" s="2" t="str">
        <f>_xlfn.XLOOKUP(SupplierQuality[[#This Row],[DefectID]],Table2[ID],Table2[Defect],"Not found",0)</f>
        <v>Wrong Finish</v>
      </c>
      <c r="M1548" s="3">
        <v>856476</v>
      </c>
      <c r="N1548" s="3">
        <v>4490</v>
      </c>
      <c r="O1548" s="6">
        <f>SupplierQuality[[#This Row],[Total Downtime Minutes]]/60</f>
        <v>74.833333333333329</v>
      </c>
      <c r="P1548" s="4">
        <v>623</v>
      </c>
      <c r="Q1548" s="4">
        <f>SupplierQuality[[#This Row],[Total Defect Qty]]*SupplierQuality[[#This Row],[Unit Price]]</f>
        <v>533584548</v>
      </c>
    </row>
    <row r="1549" spans="1:17" x14ac:dyDescent="0.25">
      <c r="A1549" s="1">
        <v>43359</v>
      </c>
      <c r="B1549" s="5" t="str">
        <f>TEXT(SupplierQuality[[#This Row],[Date]],"mmm")</f>
        <v>Sep</v>
      </c>
      <c r="C1549" s="5" t="str">
        <f>TEXT(SupplierQuality[[#This Row],[Date]],"yyyy")</f>
        <v>2018</v>
      </c>
      <c r="D1549" s="2" t="s">
        <v>246</v>
      </c>
      <c r="E1549" s="2" t="s">
        <v>58</v>
      </c>
      <c r="F1549" s="2" t="s">
        <v>17</v>
      </c>
      <c r="G1549">
        <v>126</v>
      </c>
      <c r="H1549" s="2" t="str">
        <f>VLOOKUP(SupplierQuality[[#This Row],[MaterialID]],Table4[#All],2,0)</f>
        <v>Motors</v>
      </c>
      <c r="I1549">
        <v>2</v>
      </c>
      <c r="J1549" s="2" t="str">
        <f>_xlfn.XLOOKUP(SupplierQuality[[#This Row],[Defect Type ID]],Table5[ID],Table5[Defect Type],"Not found",0)</f>
        <v>Rejected</v>
      </c>
      <c r="K1549">
        <v>263</v>
      </c>
      <c r="L1549" s="2" t="str">
        <f>_xlfn.XLOOKUP(SupplierQuality[[#This Row],[DefectID]],Table2[ID],Table2[Defect],"Not found",0)</f>
        <v>Packaging Wrong</v>
      </c>
      <c r="M1549" s="3">
        <v>768598</v>
      </c>
      <c r="N1549" s="3">
        <v>2635</v>
      </c>
      <c r="O1549" s="6">
        <f>SupplierQuality[[#This Row],[Total Downtime Minutes]]/60</f>
        <v>43.916666666666664</v>
      </c>
      <c r="P1549" s="4">
        <v>609</v>
      </c>
      <c r="Q1549" s="4">
        <f>SupplierQuality[[#This Row],[Total Defect Qty]]*SupplierQuality[[#This Row],[Unit Price]]</f>
        <v>468076182</v>
      </c>
    </row>
    <row r="1550" spans="1:17" x14ac:dyDescent="0.25">
      <c r="A1550" s="1">
        <v>43359</v>
      </c>
      <c r="B1550" s="5" t="str">
        <f>TEXT(SupplierQuality[[#This Row],[Date]],"mmm")</f>
        <v>Sep</v>
      </c>
      <c r="C1550" s="5" t="str">
        <f>TEXT(SupplierQuality[[#This Row],[Date]],"yyyy")</f>
        <v>2018</v>
      </c>
      <c r="D1550" s="2" t="s">
        <v>218</v>
      </c>
      <c r="E1550" s="2" t="s">
        <v>119</v>
      </c>
      <c r="F1550" s="2" t="s">
        <v>24</v>
      </c>
      <c r="G1550">
        <v>114</v>
      </c>
      <c r="H1550" s="2" t="str">
        <f>VLOOKUP(SupplierQuality[[#This Row],[MaterialID]],Table4[#All],2,0)</f>
        <v>Carton</v>
      </c>
      <c r="I1550">
        <v>3</v>
      </c>
      <c r="J1550" s="2" t="str">
        <f>_xlfn.XLOOKUP(SupplierQuality[[#This Row],[Defect Type ID]],Table5[ID],Table5[Defect Type],"Not found",0)</f>
        <v>Impact</v>
      </c>
      <c r="K1550">
        <v>71</v>
      </c>
      <c r="L1550" s="2" t="str">
        <f>_xlfn.XLOOKUP(SupplierQuality[[#This Row],[DefectID]],Table2[ID],Table2[Defect],"Not found",0)</f>
        <v>Incorrect Dimensions</v>
      </c>
      <c r="M1550" s="3">
        <v>490753</v>
      </c>
      <c r="N1550" s="3">
        <v>3890</v>
      </c>
      <c r="O1550" s="6">
        <f>SupplierQuality[[#This Row],[Total Downtime Minutes]]/60</f>
        <v>64.833333333333329</v>
      </c>
      <c r="P1550" s="4">
        <v>611</v>
      </c>
      <c r="Q1550" s="4">
        <f>SupplierQuality[[#This Row],[Total Defect Qty]]*SupplierQuality[[#This Row],[Unit Price]]</f>
        <v>299850083</v>
      </c>
    </row>
    <row r="1551" spans="1:17" x14ac:dyDescent="0.25">
      <c r="A1551" s="1">
        <v>43359</v>
      </c>
      <c r="B1551" s="5" t="str">
        <f>TEXT(SupplierQuality[[#This Row],[Date]],"mmm")</f>
        <v>Sep</v>
      </c>
      <c r="C1551" s="5" t="str">
        <f>TEXT(SupplierQuality[[#This Row],[Date]],"yyyy")</f>
        <v>2018</v>
      </c>
      <c r="D1551" s="2" t="s">
        <v>325</v>
      </c>
      <c r="E1551" s="2" t="s">
        <v>67</v>
      </c>
      <c r="F1551" s="2" t="s">
        <v>24</v>
      </c>
      <c r="G1551">
        <v>114</v>
      </c>
      <c r="H1551" s="2" t="str">
        <f>VLOOKUP(SupplierQuality[[#This Row],[MaterialID]],Table4[#All],2,0)</f>
        <v>Carton</v>
      </c>
      <c r="I1551">
        <v>3</v>
      </c>
      <c r="J1551" s="2" t="str">
        <f>_xlfn.XLOOKUP(SupplierQuality[[#This Row],[Defect Type ID]],Table5[ID],Table5[Defect Type],"Not found",0)</f>
        <v>Impact</v>
      </c>
      <c r="K1551">
        <v>17</v>
      </c>
      <c r="L1551" s="2" t="str">
        <f>_xlfn.XLOOKUP(SupplierQuality[[#This Row],[DefectID]],Table2[ID],Table2[Defect],"Not found",0)</f>
        <v>Folding - Wrong Crease</v>
      </c>
      <c r="M1551" s="3">
        <v>352464</v>
      </c>
      <c r="N1551" s="3">
        <v>3329</v>
      </c>
      <c r="O1551" s="6">
        <f>SupplierQuality[[#This Row],[Total Downtime Minutes]]/60</f>
        <v>55.483333333333334</v>
      </c>
      <c r="P1551" s="4">
        <v>688</v>
      </c>
      <c r="Q1551" s="4">
        <f>SupplierQuality[[#This Row],[Total Defect Qty]]*SupplierQuality[[#This Row],[Unit Price]]</f>
        <v>242495232</v>
      </c>
    </row>
    <row r="1552" spans="1:17" x14ac:dyDescent="0.25">
      <c r="A1552" s="1">
        <v>43359</v>
      </c>
      <c r="B1552" s="5" t="str">
        <f>TEXT(SupplierQuality[[#This Row],[Date]],"mmm")</f>
        <v>Sep</v>
      </c>
      <c r="C1552" s="5" t="str">
        <f>TEXT(SupplierQuality[[#This Row],[Date]],"yyyy")</f>
        <v>2018</v>
      </c>
      <c r="D1552" s="2" t="s">
        <v>145</v>
      </c>
      <c r="E1552" s="2" t="s">
        <v>23</v>
      </c>
      <c r="F1552" s="2" t="s">
        <v>17</v>
      </c>
      <c r="G1552">
        <v>114</v>
      </c>
      <c r="H1552" s="2" t="str">
        <f>VLOOKUP(SupplierQuality[[#This Row],[MaterialID]],Table4[#All],2,0)</f>
        <v>Carton</v>
      </c>
      <c r="I1552">
        <v>3</v>
      </c>
      <c r="J1552" s="2" t="str">
        <f>_xlfn.XLOOKUP(SupplierQuality[[#This Row],[Defect Type ID]],Table5[ID],Table5[Defect Type],"Not found",0)</f>
        <v>Impact</v>
      </c>
      <c r="K1552">
        <v>9</v>
      </c>
      <c r="L1552" s="2" t="str">
        <f>_xlfn.XLOOKUP(SupplierQuality[[#This Row],[DefectID]],Table2[ID],Table2[Defect],"Not found",0)</f>
        <v>Bad Seams</v>
      </c>
      <c r="M1552" s="3">
        <v>344445</v>
      </c>
      <c r="N1552" s="3">
        <v>3833</v>
      </c>
      <c r="O1552" s="6">
        <f>SupplierQuality[[#This Row],[Total Downtime Minutes]]/60</f>
        <v>63.883333333333333</v>
      </c>
      <c r="P1552" s="4">
        <v>412</v>
      </c>
      <c r="Q1552" s="4">
        <f>SupplierQuality[[#This Row],[Total Defect Qty]]*SupplierQuality[[#This Row],[Unit Price]]</f>
        <v>141911340</v>
      </c>
    </row>
    <row r="1553" spans="1:17" x14ac:dyDescent="0.25">
      <c r="A1553" s="1">
        <v>43359</v>
      </c>
      <c r="B1553" s="5" t="str">
        <f>TEXT(SupplierQuality[[#This Row],[Date]],"mmm")</f>
        <v>Sep</v>
      </c>
      <c r="C1553" s="5" t="str">
        <f>TEXT(SupplierQuality[[#This Row],[Date]],"yyyy")</f>
        <v>2018</v>
      </c>
      <c r="D1553" s="2" t="s">
        <v>241</v>
      </c>
      <c r="E1553" s="2" t="s">
        <v>74</v>
      </c>
      <c r="F1553" s="2" t="s">
        <v>14</v>
      </c>
      <c r="G1553">
        <v>123</v>
      </c>
      <c r="H1553" s="2" t="str">
        <f>VLOOKUP(SupplierQuality[[#This Row],[MaterialID]],Table4[#All],2,0)</f>
        <v>Pump</v>
      </c>
      <c r="I1553">
        <v>1</v>
      </c>
      <c r="J1553" s="2" t="str">
        <f>_xlfn.XLOOKUP(SupplierQuality[[#This Row],[Defect Type ID]],Table5[ID],Table5[Defect Type],"Not found",0)</f>
        <v>No Impact</v>
      </c>
      <c r="K1553">
        <v>18</v>
      </c>
      <c r="L1553" s="2" t="str">
        <f>_xlfn.XLOOKUP(SupplierQuality[[#This Row],[DefectID]],Table2[ID],Table2[Defect],"Not found",0)</f>
        <v>Too Heavy</v>
      </c>
      <c r="M1553" s="3">
        <v>145071</v>
      </c>
      <c r="N1553" s="3">
        <v>987</v>
      </c>
      <c r="O1553" s="6">
        <f>SupplierQuality[[#This Row],[Total Downtime Minutes]]/60</f>
        <v>16.45</v>
      </c>
      <c r="P1553" s="4">
        <v>694</v>
      </c>
      <c r="Q1553" s="4">
        <f>SupplierQuality[[#This Row],[Total Defect Qty]]*SupplierQuality[[#This Row],[Unit Price]]</f>
        <v>100679274</v>
      </c>
    </row>
    <row r="1554" spans="1:17" x14ac:dyDescent="0.25">
      <c r="A1554" s="1">
        <v>43359</v>
      </c>
      <c r="B1554" s="5" t="str">
        <f>TEXT(SupplierQuality[[#This Row],[Date]],"mmm")</f>
        <v>Sep</v>
      </c>
      <c r="C1554" s="5" t="str">
        <f>TEXT(SupplierQuality[[#This Row],[Date]],"yyyy")</f>
        <v>2018</v>
      </c>
      <c r="D1554" s="2" t="s">
        <v>348</v>
      </c>
      <c r="E1554" s="2" t="s">
        <v>30</v>
      </c>
      <c r="F1554" s="2" t="s">
        <v>14</v>
      </c>
      <c r="G1554">
        <v>126</v>
      </c>
      <c r="H1554" s="2" t="str">
        <f>VLOOKUP(SupplierQuality[[#This Row],[MaterialID]],Table4[#All],2,0)</f>
        <v>Motors</v>
      </c>
      <c r="I1554">
        <v>1</v>
      </c>
      <c r="J1554" s="2" t="str">
        <f>_xlfn.XLOOKUP(SupplierQuality[[#This Row],[Defect Type ID]],Table5[ID],Table5[Defect Type],"Not found",0)</f>
        <v>No Impact</v>
      </c>
      <c r="K1554">
        <v>101</v>
      </c>
      <c r="L1554" s="2" t="str">
        <f>_xlfn.XLOOKUP(SupplierQuality[[#This Row],[DefectID]],Table2[ID],Table2[Defect],"Not found",0)</f>
        <v>No Print</v>
      </c>
      <c r="M1554" s="3">
        <v>142802</v>
      </c>
      <c r="N1554" s="3">
        <v>2535</v>
      </c>
      <c r="O1554" s="6">
        <f>SupplierQuality[[#This Row],[Total Downtime Minutes]]/60</f>
        <v>42.25</v>
      </c>
      <c r="P1554" s="4">
        <v>292</v>
      </c>
      <c r="Q1554" s="4">
        <f>SupplierQuality[[#This Row],[Total Defect Qty]]*SupplierQuality[[#This Row],[Unit Price]]</f>
        <v>41698184</v>
      </c>
    </row>
    <row r="1555" spans="1:17" x14ac:dyDescent="0.25">
      <c r="A1555" s="1">
        <v>43359</v>
      </c>
      <c r="B1555" s="5" t="str">
        <f>TEXT(SupplierQuality[[#This Row],[Date]],"mmm")</f>
        <v>Sep</v>
      </c>
      <c r="C1555" s="5" t="str">
        <f>TEXT(SupplierQuality[[#This Row],[Date]],"yyyy")</f>
        <v>2018</v>
      </c>
      <c r="D1555" s="2" t="s">
        <v>298</v>
      </c>
      <c r="E1555" s="2" t="s">
        <v>36</v>
      </c>
      <c r="F1555" s="2" t="s">
        <v>14</v>
      </c>
      <c r="G1555">
        <v>128</v>
      </c>
      <c r="H1555" s="2" t="str">
        <f>VLOOKUP(SupplierQuality[[#This Row],[MaterialID]],Table4[#All],2,0)</f>
        <v>Tape</v>
      </c>
      <c r="I1555">
        <v>2</v>
      </c>
      <c r="J1555" s="2" t="str">
        <f>_xlfn.XLOOKUP(SupplierQuality[[#This Row],[Defect Type ID]],Table5[ID],Table5[Defect Type],"Not found",0)</f>
        <v>Rejected</v>
      </c>
      <c r="K1555">
        <v>171</v>
      </c>
      <c r="L1555" s="2" t="str">
        <f>_xlfn.XLOOKUP(SupplierQuality[[#This Row],[DefectID]],Table2[ID],Table2[Defect],"Not found",0)</f>
        <v>Flaps - Incorrect Gap</v>
      </c>
      <c r="M1555" s="3">
        <v>1907</v>
      </c>
      <c r="N1555" s="3">
        <v>4844</v>
      </c>
      <c r="O1555" s="6">
        <f>SupplierQuality[[#This Row],[Total Downtime Minutes]]/60</f>
        <v>80.733333333333334</v>
      </c>
      <c r="P1555" s="4">
        <v>526</v>
      </c>
      <c r="Q1555" s="4">
        <f>SupplierQuality[[#This Row],[Total Defect Qty]]*SupplierQuality[[#This Row],[Unit Price]]</f>
        <v>1003082</v>
      </c>
    </row>
    <row r="1556" spans="1:17" x14ac:dyDescent="0.25">
      <c r="A1556" s="1">
        <v>43360</v>
      </c>
      <c r="B1556" s="5" t="str">
        <f>TEXT(SupplierQuality[[#This Row],[Date]],"mmm")</f>
        <v>Sep</v>
      </c>
      <c r="C1556" s="5" t="str">
        <f>TEXT(SupplierQuality[[#This Row],[Date]],"yyyy")</f>
        <v>2018</v>
      </c>
      <c r="D1556" s="2" t="s">
        <v>154</v>
      </c>
      <c r="E1556" s="2" t="s">
        <v>38</v>
      </c>
      <c r="F1556" s="2" t="s">
        <v>691</v>
      </c>
      <c r="G1556">
        <v>112</v>
      </c>
      <c r="H1556" s="2" t="str">
        <f>VLOOKUP(SupplierQuality[[#This Row],[MaterialID]],Table4[#All],2,0)</f>
        <v>Glass</v>
      </c>
      <c r="I1556">
        <v>1</v>
      </c>
      <c r="J1556" s="2" t="str">
        <f>_xlfn.XLOOKUP(SupplierQuality[[#This Row],[Defect Type ID]],Table5[ID],Table5[Defect Type],"Not found",0)</f>
        <v>No Impact</v>
      </c>
      <c r="K1556">
        <v>105</v>
      </c>
      <c r="L1556" s="2" t="str">
        <f>_xlfn.XLOOKUP(SupplierQuality[[#This Row],[DefectID]],Table2[ID],Table2[Defect],"Not found",0)</f>
        <v>Dimensions - Bad Finishing</v>
      </c>
      <c r="M1556" s="3">
        <v>984415</v>
      </c>
      <c r="N1556" s="3">
        <v>2175</v>
      </c>
      <c r="O1556" s="6">
        <f>SupplierQuality[[#This Row],[Total Downtime Minutes]]/60</f>
        <v>36.25</v>
      </c>
      <c r="P1556" s="4">
        <v>368</v>
      </c>
      <c r="Q1556" s="4">
        <f>SupplierQuality[[#This Row],[Total Defect Qty]]*SupplierQuality[[#This Row],[Unit Price]]</f>
        <v>362264720</v>
      </c>
    </row>
    <row r="1557" spans="1:17" x14ac:dyDescent="0.25">
      <c r="A1557" s="1">
        <v>43360</v>
      </c>
      <c r="B1557" s="5" t="str">
        <f>TEXT(SupplierQuality[[#This Row],[Date]],"mmm")</f>
        <v>Sep</v>
      </c>
      <c r="C1557" s="5" t="str">
        <f>TEXT(SupplierQuality[[#This Row],[Date]],"yyyy")</f>
        <v>2018</v>
      </c>
      <c r="D1557" s="2" t="s">
        <v>296</v>
      </c>
      <c r="E1557" s="2" t="s">
        <v>62</v>
      </c>
      <c r="F1557" s="2" t="s">
        <v>691</v>
      </c>
      <c r="G1557">
        <v>129</v>
      </c>
      <c r="H1557" s="2" t="str">
        <f>VLOOKUP(SupplierQuality[[#This Row],[MaterialID]],Table4[#All],2,0)</f>
        <v>Mechanicals</v>
      </c>
      <c r="I1557">
        <v>2</v>
      </c>
      <c r="J1557" s="2" t="str">
        <f>_xlfn.XLOOKUP(SupplierQuality[[#This Row],[Defect Type ID]],Table5[ID],Table5[Defect Type],"Not found",0)</f>
        <v>Rejected</v>
      </c>
      <c r="K1557">
        <v>146</v>
      </c>
      <c r="L1557" s="2" t="str">
        <f>_xlfn.XLOOKUP(SupplierQuality[[#This Row],[DefectID]],Table2[ID],Table2[Defect],"Not found",0)</f>
        <v>Heat Damage</v>
      </c>
      <c r="M1557" s="3">
        <v>947274</v>
      </c>
      <c r="N1557" s="3">
        <v>3220</v>
      </c>
      <c r="O1557" s="6">
        <f>SupplierQuality[[#This Row],[Total Downtime Minutes]]/60</f>
        <v>53.666666666666664</v>
      </c>
      <c r="P1557" s="4">
        <v>678</v>
      </c>
      <c r="Q1557" s="4">
        <f>SupplierQuality[[#This Row],[Total Defect Qty]]*SupplierQuality[[#This Row],[Unit Price]]</f>
        <v>642251772</v>
      </c>
    </row>
    <row r="1558" spans="1:17" x14ac:dyDescent="0.25">
      <c r="A1558" s="1">
        <v>43360</v>
      </c>
      <c r="B1558" s="5" t="str">
        <f>TEXT(SupplierQuality[[#This Row],[Date]],"mmm")</f>
        <v>Sep</v>
      </c>
      <c r="C1558" s="5" t="str">
        <f>TEXT(SupplierQuality[[#This Row],[Date]],"yyyy")</f>
        <v>2018</v>
      </c>
      <c r="D1558" s="2" t="s">
        <v>226</v>
      </c>
      <c r="E1558" s="2" t="s">
        <v>27</v>
      </c>
      <c r="F1558" s="2" t="s">
        <v>691</v>
      </c>
      <c r="G1558">
        <v>114</v>
      </c>
      <c r="H1558" s="2" t="str">
        <f>VLOOKUP(SupplierQuality[[#This Row],[MaterialID]],Table4[#All],2,0)</f>
        <v>Carton</v>
      </c>
      <c r="I1558">
        <v>3</v>
      </c>
      <c r="J1558" s="2" t="str">
        <f>_xlfn.XLOOKUP(SupplierQuality[[#This Row],[Defect Type ID]],Table5[ID],Table5[Defect Type],"Not found",0)</f>
        <v>Impact</v>
      </c>
      <c r="K1558">
        <v>111</v>
      </c>
      <c r="L1558" s="2" t="str">
        <f>_xlfn.XLOOKUP(SupplierQuality[[#This Row],[DefectID]],Table2[ID],Table2[Defect],"Not found",0)</f>
        <v>Insufficient Parts</v>
      </c>
      <c r="M1558" s="3">
        <v>939983</v>
      </c>
      <c r="N1558" s="3">
        <v>3900</v>
      </c>
      <c r="O1558" s="6">
        <f>SupplierQuality[[#This Row],[Total Downtime Minutes]]/60</f>
        <v>65</v>
      </c>
      <c r="P1558" s="4">
        <v>433</v>
      </c>
      <c r="Q1558" s="4">
        <f>SupplierQuality[[#This Row],[Total Defect Qty]]*SupplierQuality[[#This Row],[Unit Price]]</f>
        <v>407012639</v>
      </c>
    </row>
    <row r="1559" spans="1:17" x14ac:dyDescent="0.25">
      <c r="A1559" s="1">
        <v>43360</v>
      </c>
      <c r="B1559" s="5" t="str">
        <f>TEXT(SupplierQuality[[#This Row],[Date]],"mmm")</f>
        <v>Sep</v>
      </c>
      <c r="C1559" s="5" t="str">
        <f>TEXT(SupplierQuality[[#This Row],[Date]],"yyyy")</f>
        <v>2018</v>
      </c>
      <c r="D1559" s="2" t="s">
        <v>120</v>
      </c>
      <c r="E1559" s="2" t="s">
        <v>11</v>
      </c>
      <c r="F1559" s="2" t="s">
        <v>17</v>
      </c>
      <c r="G1559">
        <v>122</v>
      </c>
      <c r="H1559" s="2" t="str">
        <f>VLOOKUP(SupplierQuality[[#This Row],[MaterialID]],Table4[#All],2,0)</f>
        <v>Electrolytes</v>
      </c>
      <c r="I1559">
        <v>2</v>
      </c>
      <c r="J1559" s="2" t="str">
        <f>_xlfn.XLOOKUP(SupplierQuality[[#This Row],[Defect Type ID]],Table5[ID],Table5[Defect Type],"Not found",0)</f>
        <v>Rejected</v>
      </c>
      <c r="K1559">
        <v>197</v>
      </c>
      <c r="L1559" s="2" t="str">
        <f>_xlfn.XLOOKUP(SupplierQuality[[#This Row],[DefectID]],Table2[ID],Table2[Defect],"Not found",0)</f>
        <v>Assembly Issues</v>
      </c>
      <c r="M1559" s="3">
        <v>875395</v>
      </c>
      <c r="N1559" s="3">
        <v>869</v>
      </c>
      <c r="O1559" s="6">
        <f>SupplierQuality[[#This Row],[Total Downtime Minutes]]/60</f>
        <v>14.483333333333333</v>
      </c>
      <c r="P1559" s="4">
        <v>347</v>
      </c>
      <c r="Q1559" s="4">
        <f>SupplierQuality[[#This Row],[Total Defect Qty]]*SupplierQuality[[#This Row],[Unit Price]]</f>
        <v>303762065</v>
      </c>
    </row>
    <row r="1560" spans="1:17" x14ac:dyDescent="0.25">
      <c r="A1560" s="1">
        <v>43360</v>
      </c>
      <c r="B1560" s="5" t="str">
        <f>TEXT(SupplierQuality[[#This Row],[Date]],"mmm")</f>
        <v>Sep</v>
      </c>
      <c r="C1560" s="5" t="str">
        <f>TEXT(SupplierQuality[[#This Row],[Date]],"yyyy")</f>
        <v>2018</v>
      </c>
      <c r="D1560" s="2" t="s">
        <v>82</v>
      </c>
      <c r="E1560" s="2" t="s">
        <v>62</v>
      </c>
      <c r="F1560" s="2" t="s">
        <v>24</v>
      </c>
      <c r="G1560">
        <v>118</v>
      </c>
      <c r="H1560" s="2" t="str">
        <f>VLOOKUP(SupplierQuality[[#This Row],[MaterialID]],Table4[#All],2,0)</f>
        <v>Corrugate</v>
      </c>
      <c r="I1560">
        <v>3</v>
      </c>
      <c r="J1560" s="2" t="str">
        <f>_xlfn.XLOOKUP(SupplierQuality[[#This Row],[Defect Type ID]],Table5[ID],Table5[Defect Type],"Not found",0)</f>
        <v>Impact</v>
      </c>
      <c r="K1560">
        <v>179</v>
      </c>
      <c r="L1560" s="2" t="str">
        <f>_xlfn.XLOOKUP(SupplierQuality[[#This Row],[DefectID]],Table2[ID],Table2[Defect],"Not found",0)</f>
        <v>Expired</v>
      </c>
      <c r="M1560" s="3">
        <v>834974</v>
      </c>
      <c r="N1560" s="3">
        <v>540</v>
      </c>
      <c r="O1560" s="6">
        <f>SupplierQuality[[#This Row],[Total Downtime Minutes]]/60</f>
        <v>9</v>
      </c>
      <c r="P1560" s="4">
        <v>590</v>
      </c>
      <c r="Q1560" s="4">
        <f>SupplierQuality[[#This Row],[Total Defect Qty]]*SupplierQuality[[#This Row],[Unit Price]]</f>
        <v>492634660</v>
      </c>
    </row>
    <row r="1561" spans="1:17" x14ac:dyDescent="0.25">
      <c r="A1561" s="1">
        <v>43360</v>
      </c>
      <c r="B1561" s="5" t="str">
        <f>TEXT(SupplierQuality[[#This Row],[Date]],"mmm")</f>
        <v>Sep</v>
      </c>
      <c r="C1561" s="5" t="str">
        <f>TEXT(SupplierQuality[[#This Row],[Date]],"yyyy")</f>
        <v>2018</v>
      </c>
      <c r="D1561" s="2" t="s">
        <v>125</v>
      </c>
      <c r="E1561" s="2" t="s">
        <v>52</v>
      </c>
      <c r="F1561" s="2" t="s">
        <v>691</v>
      </c>
      <c r="G1561">
        <v>133</v>
      </c>
      <c r="H1561" s="2" t="str">
        <f>VLOOKUP(SupplierQuality[[#This Row],[MaterialID]],Table4[#All],2,0)</f>
        <v>Wires</v>
      </c>
      <c r="I1561">
        <v>3</v>
      </c>
      <c r="J1561" s="2" t="str">
        <f>_xlfn.XLOOKUP(SupplierQuality[[#This Row],[Defect Type ID]],Table5[ID],Table5[Defect Type],"Not found",0)</f>
        <v>Impact</v>
      </c>
      <c r="K1561">
        <v>182</v>
      </c>
      <c r="L1561" s="2" t="str">
        <f>_xlfn.XLOOKUP(SupplierQuality[[#This Row],[DefectID]],Table2[ID],Table2[Defect],"Not found",0)</f>
        <v>Bad Tops</v>
      </c>
      <c r="M1561" s="3">
        <v>796619</v>
      </c>
      <c r="N1561" s="3">
        <v>3976</v>
      </c>
      <c r="O1561" s="6">
        <f>SupplierQuality[[#This Row],[Total Downtime Minutes]]/60</f>
        <v>66.266666666666666</v>
      </c>
      <c r="P1561" s="4">
        <v>410</v>
      </c>
      <c r="Q1561" s="4">
        <f>SupplierQuality[[#This Row],[Total Defect Qty]]*SupplierQuality[[#This Row],[Unit Price]]</f>
        <v>326613790</v>
      </c>
    </row>
    <row r="1562" spans="1:17" x14ac:dyDescent="0.25">
      <c r="A1562" s="1">
        <v>43360</v>
      </c>
      <c r="B1562" s="5" t="str">
        <f>TEXT(SupplierQuality[[#This Row],[Date]],"mmm")</f>
        <v>Sep</v>
      </c>
      <c r="C1562" s="5" t="str">
        <f>TEXT(SupplierQuality[[#This Row],[Date]],"yyyy")</f>
        <v>2018</v>
      </c>
      <c r="D1562" s="2" t="s">
        <v>118</v>
      </c>
      <c r="E1562" s="2" t="s">
        <v>45</v>
      </c>
      <c r="F1562" s="2" t="s">
        <v>691</v>
      </c>
      <c r="G1562">
        <v>120</v>
      </c>
      <c r="H1562" s="2" t="str">
        <f>VLOOKUP(SupplierQuality[[#This Row],[MaterialID]],Table4[#All],2,0)</f>
        <v>Film</v>
      </c>
      <c r="I1562">
        <v>3</v>
      </c>
      <c r="J1562" s="2" t="str">
        <f>_xlfn.XLOOKUP(SupplierQuality[[#This Row],[Defect Type ID]],Table5[ID],Table5[Defect Type],"Not found",0)</f>
        <v>Impact</v>
      </c>
      <c r="K1562">
        <v>205</v>
      </c>
      <c r="L1562" s="2" t="str">
        <f>_xlfn.XLOOKUP(SupplierQuality[[#This Row],[DefectID]],Table2[ID],Table2[Defect],"Not found",0)</f>
        <v>Wrong Consistency</v>
      </c>
      <c r="M1562" s="3">
        <v>645764</v>
      </c>
      <c r="N1562" s="3">
        <v>3782</v>
      </c>
      <c r="O1562" s="6">
        <f>SupplierQuality[[#This Row],[Total Downtime Minutes]]/60</f>
        <v>63.033333333333331</v>
      </c>
      <c r="P1562" s="4">
        <v>611</v>
      </c>
      <c r="Q1562" s="4">
        <f>SupplierQuality[[#This Row],[Total Defect Qty]]*SupplierQuality[[#This Row],[Unit Price]]</f>
        <v>394561804</v>
      </c>
    </row>
    <row r="1563" spans="1:17" x14ac:dyDescent="0.25">
      <c r="A1563" s="1">
        <v>43360</v>
      </c>
      <c r="B1563" s="5" t="str">
        <f>TEXT(SupplierQuality[[#This Row],[Date]],"mmm")</f>
        <v>Sep</v>
      </c>
      <c r="C1563" s="5" t="str">
        <f>TEXT(SupplierQuality[[#This Row],[Date]],"yyyy")</f>
        <v>2018</v>
      </c>
      <c r="D1563" s="2" t="s">
        <v>138</v>
      </c>
      <c r="E1563" s="2" t="s">
        <v>13</v>
      </c>
      <c r="F1563" s="2" t="s">
        <v>24</v>
      </c>
      <c r="G1563">
        <v>132</v>
      </c>
      <c r="H1563" s="2" t="str">
        <f>VLOOKUP(SupplierQuality[[#This Row],[MaterialID]],Table4[#All],2,0)</f>
        <v>Printed Materials</v>
      </c>
      <c r="I1563">
        <v>2</v>
      </c>
      <c r="J1563" s="2" t="str">
        <f>_xlfn.XLOOKUP(SupplierQuality[[#This Row],[Defect Type ID]],Table5[ID],Table5[Defect Type],"Not found",0)</f>
        <v>Rejected</v>
      </c>
      <c r="K1563">
        <v>37</v>
      </c>
      <c r="L1563" s="2" t="str">
        <f>_xlfn.XLOOKUP(SupplierQuality[[#This Row],[DefectID]],Table2[ID],Table2[Defect],"Not found",0)</f>
        <v>Foreign Material</v>
      </c>
      <c r="M1563" s="3">
        <v>589737</v>
      </c>
      <c r="N1563" s="3">
        <v>2626</v>
      </c>
      <c r="O1563" s="6">
        <f>SupplierQuality[[#This Row],[Total Downtime Minutes]]/60</f>
        <v>43.766666666666666</v>
      </c>
      <c r="P1563" s="4">
        <v>307</v>
      </c>
      <c r="Q1563" s="4">
        <f>SupplierQuality[[#This Row],[Total Defect Qty]]*SupplierQuality[[#This Row],[Unit Price]]</f>
        <v>181049259</v>
      </c>
    </row>
    <row r="1564" spans="1:17" x14ac:dyDescent="0.25">
      <c r="A1564" s="1">
        <v>43360</v>
      </c>
      <c r="B1564" s="5" t="str">
        <f>TEXT(SupplierQuality[[#This Row],[Date]],"mmm")</f>
        <v>Sep</v>
      </c>
      <c r="C1564" s="5" t="str">
        <f>TEXT(SupplierQuality[[#This Row],[Date]],"yyyy")</f>
        <v>2018</v>
      </c>
      <c r="D1564" s="2" t="s">
        <v>237</v>
      </c>
      <c r="E1564" s="2" t="s">
        <v>32</v>
      </c>
      <c r="F1564" s="2" t="s">
        <v>17</v>
      </c>
      <c r="G1564">
        <v>112</v>
      </c>
      <c r="H1564" s="2" t="str">
        <f>VLOOKUP(SupplierQuality[[#This Row],[MaterialID]],Table4[#All],2,0)</f>
        <v>Glass</v>
      </c>
      <c r="I1564">
        <v>1</v>
      </c>
      <c r="J1564" s="2" t="str">
        <f>_xlfn.XLOOKUP(SupplierQuality[[#This Row],[Defect Type ID]],Table5[ID],Table5[Defect Type],"Not found",0)</f>
        <v>No Impact</v>
      </c>
      <c r="K1564">
        <v>59</v>
      </c>
      <c r="L1564" s="2" t="str">
        <f>_xlfn.XLOOKUP(SupplierQuality[[#This Row],[DefectID]],Table2[ID],Table2[Defect],"Not found",0)</f>
        <v>Cartons Not Opening</v>
      </c>
      <c r="M1564" s="3">
        <v>550663</v>
      </c>
      <c r="N1564" s="3">
        <v>699</v>
      </c>
      <c r="O1564" s="6">
        <f>SupplierQuality[[#This Row],[Total Downtime Minutes]]/60</f>
        <v>11.65</v>
      </c>
      <c r="P1564" s="4">
        <v>574</v>
      </c>
      <c r="Q1564" s="4">
        <f>SupplierQuality[[#This Row],[Total Defect Qty]]*SupplierQuality[[#This Row],[Unit Price]]</f>
        <v>316080562</v>
      </c>
    </row>
    <row r="1565" spans="1:17" x14ac:dyDescent="0.25">
      <c r="A1565" s="1">
        <v>43360</v>
      </c>
      <c r="B1565" s="5" t="str">
        <f>TEXT(SupplierQuality[[#This Row],[Date]],"mmm")</f>
        <v>Sep</v>
      </c>
      <c r="C1565" s="5" t="str">
        <f>TEXT(SupplierQuality[[#This Row],[Date]],"yyyy")</f>
        <v>2018</v>
      </c>
      <c r="D1565" s="2" t="s">
        <v>336</v>
      </c>
      <c r="E1565" s="2" t="s">
        <v>16</v>
      </c>
      <c r="F1565" s="2" t="s">
        <v>691</v>
      </c>
      <c r="G1565">
        <v>133</v>
      </c>
      <c r="H1565" s="2" t="str">
        <f>VLOOKUP(SupplierQuality[[#This Row],[MaterialID]],Table4[#All],2,0)</f>
        <v>Wires</v>
      </c>
      <c r="I1565">
        <v>2</v>
      </c>
      <c r="J1565" s="2" t="str">
        <f>_xlfn.XLOOKUP(SupplierQuality[[#This Row],[Defect Type ID]],Table5[ID],Table5[Defect Type],"Not found",0)</f>
        <v>Rejected</v>
      </c>
      <c r="K1565">
        <v>104</v>
      </c>
      <c r="L1565" s="2" t="str">
        <f>_xlfn.XLOOKUP(SupplierQuality[[#This Row],[DefectID]],Table2[ID],Table2[Defect],"Not found",0)</f>
        <v>Too Much Chemicals</v>
      </c>
      <c r="M1565" s="3">
        <v>520730</v>
      </c>
      <c r="N1565" s="3">
        <v>153</v>
      </c>
      <c r="O1565" s="6">
        <f>SupplierQuality[[#This Row],[Total Downtime Minutes]]/60</f>
        <v>2.5499999999999998</v>
      </c>
      <c r="P1565" s="4">
        <v>595</v>
      </c>
      <c r="Q1565" s="4">
        <f>SupplierQuality[[#This Row],[Total Defect Qty]]*SupplierQuality[[#This Row],[Unit Price]]</f>
        <v>309834350</v>
      </c>
    </row>
    <row r="1566" spans="1:17" x14ac:dyDescent="0.25">
      <c r="A1566" s="1">
        <v>43360</v>
      </c>
      <c r="B1566" s="5" t="str">
        <f>TEXT(SupplierQuality[[#This Row],[Date]],"mmm")</f>
        <v>Sep</v>
      </c>
      <c r="C1566" s="5" t="str">
        <f>TEXT(SupplierQuality[[#This Row],[Date]],"yyyy")</f>
        <v>2018</v>
      </c>
      <c r="D1566" s="2" t="s">
        <v>199</v>
      </c>
      <c r="E1566" s="2" t="s">
        <v>32</v>
      </c>
      <c r="F1566" s="2" t="s">
        <v>14</v>
      </c>
      <c r="G1566">
        <v>120</v>
      </c>
      <c r="H1566" s="2" t="str">
        <f>VLOOKUP(SupplierQuality[[#This Row],[MaterialID]],Table4[#All],2,0)</f>
        <v>Film</v>
      </c>
      <c r="I1566">
        <v>1</v>
      </c>
      <c r="J1566" s="2" t="str">
        <f>_xlfn.XLOOKUP(SupplierQuality[[#This Row],[Defect Type ID]],Table5[ID],Table5[Defect Type],"Not found",0)</f>
        <v>No Impact</v>
      </c>
      <c r="K1566">
        <v>29</v>
      </c>
      <c r="L1566" s="2" t="str">
        <f>_xlfn.XLOOKUP(SupplierQuality[[#This Row],[DefectID]],Table2[ID],Table2[Defect],"Not found",0)</f>
        <v>Out of Spec</v>
      </c>
      <c r="M1566" s="3">
        <v>507081</v>
      </c>
      <c r="N1566" s="3">
        <v>616</v>
      </c>
      <c r="O1566" s="6">
        <f>SupplierQuality[[#This Row],[Total Downtime Minutes]]/60</f>
        <v>10.266666666666667</v>
      </c>
      <c r="P1566" s="4">
        <v>374</v>
      </c>
      <c r="Q1566" s="4">
        <f>SupplierQuality[[#This Row],[Total Defect Qty]]*SupplierQuality[[#This Row],[Unit Price]]</f>
        <v>189648294</v>
      </c>
    </row>
    <row r="1567" spans="1:17" x14ac:dyDescent="0.25">
      <c r="A1567" s="1">
        <v>43360</v>
      </c>
      <c r="B1567" s="5" t="str">
        <f>TEXT(SupplierQuality[[#This Row],[Date]],"mmm")</f>
        <v>Sep</v>
      </c>
      <c r="C1567" s="5" t="str">
        <f>TEXT(SupplierQuality[[#This Row],[Date]],"yyyy")</f>
        <v>2018</v>
      </c>
      <c r="D1567" s="2" t="s">
        <v>304</v>
      </c>
      <c r="E1567" s="2" t="s">
        <v>84</v>
      </c>
      <c r="F1567" s="2" t="s">
        <v>691</v>
      </c>
      <c r="G1567">
        <v>112</v>
      </c>
      <c r="H1567" s="2" t="str">
        <f>VLOOKUP(SupplierQuality[[#This Row],[MaterialID]],Table4[#All],2,0)</f>
        <v>Glass</v>
      </c>
      <c r="I1567">
        <v>3</v>
      </c>
      <c r="J1567" s="2" t="str">
        <f>_xlfn.XLOOKUP(SupplierQuality[[#This Row],[Defect Type ID]],Table5[ID],Table5[Defect Type],"Not found",0)</f>
        <v>Impact</v>
      </c>
      <c r="K1567">
        <v>25</v>
      </c>
      <c r="L1567" s="2" t="str">
        <f>_xlfn.XLOOKUP(SupplierQuality[[#This Row],[DefectID]],Table2[ID],Table2[Defect],"Not found",0)</f>
        <v>Seams</v>
      </c>
      <c r="M1567" s="3">
        <v>490034</v>
      </c>
      <c r="N1567" s="3">
        <v>775</v>
      </c>
      <c r="O1567" s="6">
        <f>SupplierQuality[[#This Row],[Total Downtime Minutes]]/60</f>
        <v>12.916666666666666</v>
      </c>
      <c r="P1567" s="4">
        <v>356</v>
      </c>
      <c r="Q1567" s="4">
        <f>SupplierQuality[[#This Row],[Total Defect Qty]]*SupplierQuality[[#This Row],[Unit Price]]</f>
        <v>174452104</v>
      </c>
    </row>
    <row r="1568" spans="1:17" x14ac:dyDescent="0.25">
      <c r="A1568" s="1">
        <v>43360</v>
      </c>
      <c r="B1568" s="5" t="str">
        <f>TEXT(SupplierQuality[[#This Row],[Date]],"mmm")</f>
        <v>Sep</v>
      </c>
      <c r="C1568" s="5" t="str">
        <f>TEXT(SupplierQuality[[#This Row],[Date]],"yyyy")</f>
        <v>2018</v>
      </c>
      <c r="D1568" s="2" t="s">
        <v>304</v>
      </c>
      <c r="E1568" s="2" t="s">
        <v>104</v>
      </c>
      <c r="F1568" s="2" t="s">
        <v>14</v>
      </c>
      <c r="G1568">
        <v>129</v>
      </c>
      <c r="H1568" s="2" t="str">
        <f>VLOOKUP(SupplierQuality[[#This Row],[MaterialID]],Table4[#All],2,0)</f>
        <v>Mechanicals</v>
      </c>
      <c r="I1568">
        <v>3</v>
      </c>
      <c r="J1568" s="2" t="str">
        <f>_xlfn.XLOOKUP(SupplierQuality[[#This Row],[Defect Type ID]],Table5[ID],Table5[Defect Type],"Not found",0)</f>
        <v>Impact</v>
      </c>
      <c r="K1568">
        <v>10</v>
      </c>
      <c r="L1568" s="2" t="str">
        <f>_xlfn.XLOOKUP(SupplierQuality[[#This Row],[DefectID]],Table2[ID],Table2[Defect],"Not found",0)</f>
        <v>Wrong material</v>
      </c>
      <c r="M1568" s="3">
        <v>405502</v>
      </c>
      <c r="N1568" s="3">
        <v>1759</v>
      </c>
      <c r="O1568" s="6">
        <f>SupplierQuality[[#This Row],[Total Downtime Minutes]]/60</f>
        <v>29.316666666666666</v>
      </c>
      <c r="P1568" s="4">
        <v>655</v>
      </c>
      <c r="Q1568" s="4">
        <f>SupplierQuality[[#This Row],[Total Defect Qty]]*SupplierQuality[[#This Row],[Unit Price]]</f>
        <v>265603810</v>
      </c>
    </row>
    <row r="1569" spans="1:17" x14ac:dyDescent="0.25">
      <c r="A1569" s="1">
        <v>43360</v>
      </c>
      <c r="B1569" s="5" t="str">
        <f>TEXT(SupplierQuality[[#This Row],[Date]],"mmm")</f>
        <v>Sep</v>
      </c>
      <c r="C1569" s="5" t="str">
        <f>TEXT(SupplierQuality[[#This Row],[Date]],"yyyy")</f>
        <v>2018</v>
      </c>
      <c r="D1569" s="2" t="s">
        <v>221</v>
      </c>
      <c r="E1569" s="2" t="s">
        <v>58</v>
      </c>
      <c r="F1569" s="2" t="s">
        <v>14</v>
      </c>
      <c r="G1569">
        <v>123</v>
      </c>
      <c r="H1569" s="2" t="str">
        <f>VLOOKUP(SupplierQuality[[#This Row],[MaterialID]],Table4[#All],2,0)</f>
        <v>Pump</v>
      </c>
      <c r="I1569">
        <v>2</v>
      </c>
      <c r="J1569" s="2" t="str">
        <f>_xlfn.XLOOKUP(SupplierQuality[[#This Row],[Defect Type ID]],Table5[ID],Table5[Defect Type],"Not found",0)</f>
        <v>Rejected</v>
      </c>
      <c r="K1569">
        <v>230</v>
      </c>
      <c r="L1569" s="2" t="str">
        <f>_xlfn.XLOOKUP(SupplierQuality[[#This Row],[DefectID]],Table2[ID],Table2[Defect],"Not found",0)</f>
        <v>Deep Slots</v>
      </c>
      <c r="M1569" s="3">
        <v>241135</v>
      </c>
      <c r="N1569" s="3">
        <v>3166</v>
      </c>
      <c r="O1569" s="6">
        <f>SupplierQuality[[#This Row],[Total Downtime Minutes]]/60</f>
        <v>52.766666666666666</v>
      </c>
      <c r="P1569" s="4">
        <v>620</v>
      </c>
      <c r="Q1569" s="4">
        <f>SupplierQuality[[#This Row],[Total Defect Qty]]*SupplierQuality[[#This Row],[Unit Price]]</f>
        <v>149503700</v>
      </c>
    </row>
    <row r="1570" spans="1:17" x14ac:dyDescent="0.25">
      <c r="A1570" s="1">
        <v>43360</v>
      </c>
      <c r="B1570" s="5" t="str">
        <f>TEXT(SupplierQuality[[#This Row],[Date]],"mmm")</f>
        <v>Sep</v>
      </c>
      <c r="C1570" s="5" t="str">
        <f>TEXT(SupplierQuality[[#This Row],[Date]],"yyyy")</f>
        <v>2018</v>
      </c>
      <c r="D1570" s="2" t="s">
        <v>204</v>
      </c>
      <c r="E1570" s="2" t="s">
        <v>38</v>
      </c>
      <c r="F1570" s="2" t="s">
        <v>17</v>
      </c>
      <c r="G1570">
        <v>127</v>
      </c>
      <c r="H1570" s="2" t="str">
        <f>VLOOKUP(SupplierQuality[[#This Row],[MaterialID]],Table4[#All],2,0)</f>
        <v>Crates</v>
      </c>
      <c r="I1570">
        <v>3</v>
      </c>
      <c r="J1570" s="2" t="str">
        <f>_xlfn.XLOOKUP(SupplierQuality[[#This Row],[Defect Type ID]],Table5[ID],Table5[Defect Type],"Not found",0)</f>
        <v>Impact</v>
      </c>
      <c r="K1570">
        <v>8</v>
      </c>
      <c r="L1570" s="2" t="str">
        <f>_xlfn.XLOOKUP(SupplierQuality[[#This Row],[DefectID]],Table2[ID],Table2[Defect],"Not found",0)</f>
        <v>Printing Defects</v>
      </c>
      <c r="M1570" s="3">
        <v>222816</v>
      </c>
      <c r="N1570" s="3">
        <v>459</v>
      </c>
      <c r="O1570" s="6">
        <f>SupplierQuality[[#This Row],[Total Downtime Minutes]]/60</f>
        <v>7.65</v>
      </c>
      <c r="P1570" s="4">
        <v>612</v>
      </c>
      <c r="Q1570" s="4">
        <f>SupplierQuality[[#This Row],[Total Defect Qty]]*SupplierQuality[[#This Row],[Unit Price]]</f>
        <v>136363392</v>
      </c>
    </row>
    <row r="1571" spans="1:17" x14ac:dyDescent="0.25">
      <c r="A1571" s="1">
        <v>43360</v>
      </c>
      <c r="B1571" s="5" t="str">
        <f>TEXT(SupplierQuality[[#This Row],[Date]],"mmm")</f>
        <v>Sep</v>
      </c>
      <c r="C1571" s="5" t="str">
        <f>TEXT(SupplierQuality[[#This Row],[Date]],"yyyy")</f>
        <v>2018</v>
      </c>
      <c r="D1571" s="2" t="s">
        <v>187</v>
      </c>
      <c r="E1571" s="2" t="s">
        <v>64</v>
      </c>
      <c r="F1571" s="2" t="s">
        <v>691</v>
      </c>
      <c r="G1571">
        <v>128</v>
      </c>
      <c r="H1571" s="2" t="str">
        <f>VLOOKUP(SupplierQuality[[#This Row],[MaterialID]],Table4[#All],2,0)</f>
        <v>Tape</v>
      </c>
      <c r="I1571">
        <v>3</v>
      </c>
      <c r="J1571" s="2" t="str">
        <f>_xlfn.XLOOKUP(SupplierQuality[[#This Row],[Defect Type ID]],Table5[ID],Table5[Defect Type],"Not found",0)</f>
        <v>Impact</v>
      </c>
      <c r="K1571">
        <v>171</v>
      </c>
      <c r="L1571" s="2" t="str">
        <f>_xlfn.XLOOKUP(SupplierQuality[[#This Row],[DefectID]],Table2[ID],Table2[Defect],"Not found",0)</f>
        <v>Flaps - Incorrect Gap</v>
      </c>
      <c r="M1571" s="3">
        <v>186260</v>
      </c>
      <c r="N1571" s="3">
        <v>3540</v>
      </c>
      <c r="O1571" s="6">
        <f>SupplierQuality[[#This Row],[Total Downtime Minutes]]/60</f>
        <v>59</v>
      </c>
      <c r="P1571" s="4">
        <v>338</v>
      </c>
      <c r="Q1571" s="4">
        <f>SupplierQuality[[#This Row],[Total Defect Qty]]*SupplierQuality[[#This Row],[Unit Price]]</f>
        <v>62955880</v>
      </c>
    </row>
    <row r="1572" spans="1:17" x14ac:dyDescent="0.25">
      <c r="A1572" s="1">
        <v>43361</v>
      </c>
      <c r="B1572" s="5" t="str">
        <f>TEXT(SupplierQuality[[#This Row],[Date]],"mmm")</f>
        <v>Sep</v>
      </c>
      <c r="C1572" s="5" t="str">
        <f>TEXT(SupplierQuality[[#This Row],[Date]],"yyyy")</f>
        <v>2018</v>
      </c>
      <c r="D1572" s="2" t="s">
        <v>166</v>
      </c>
      <c r="E1572" s="2" t="s">
        <v>21</v>
      </c>
      <c r="F1572" s="2" t="s">
        <v>75</v>
      </c>
      <c r="G1572">
        <v>119</v>
      </c>
      <c r="H1572" s="2" t="str">
        <f>VLOOKUP(SupplierQuality[[#This Row],[MaterialID]],Table4[#All],2,0)</f>
        <v>Batteries</v>
      </c>
      <c r="I1572">
        <v>2</v>
      </c>
      <c r="J1572" s="2" t="str">
        <f>_xlfn.XLOOKUP(SupplierQuality[[#This Row],[Defect Type ID]],Table5[ID],Table5[Defect Type],"Not found",0)</f>
        <v>Rejected</v>
      </c>
      <c r="K1572">
        <v>220</v>
      </c>
      <c r="L1572" s="2" t="str">
        <f>_xlfn.XLOOKUP(SupplierQuality[[#This Row],[DefectID]],Table2[ID],Table2[Defect],"Not found",0)</f>
        <v>No Lock</v>
      </c>
      <c r="M1572" s="3">
        <v>939788</v>
      </c>
      <c r="N1572" s="3">
        <v>4391</v>
      </c>
      <c r="O1572" s="6">
        <f>SupplierQuality[[#This Row],[Total Downtime Minutes]]/60</f>
        <v>73.183333333333337</v>
      </c>
      <c r="P1572" s="4">
        <v>453</v>
      </c>
      <c r="Q1572" s="4">
        <f>SupplierQuality[[#This Row],[Total Defect Qty]]*SupplierQuality[[#This Row],[Unit Price]]</f>
        <v>425723964</v>
      </c>
    </row>
    <row r="1573" spans="1:17" x14ac:dyDescent="0.25">
      <c r="A1573" s="1">
        <v>43361</v>
      </c>
      <c r="B1573" s="5" t="str">
        <f>TEXT(SupplierQuality[[#This Row],[Date]],"mmm")</f>
        <v>Sep</v>
      </c>
      <c r="C1573" s="5" t="str">
        <f>TEXT(SupplierQuality[[#This Row],[Date]],"yyyy")</f>
        <v>2018</v>
      </c>
      <c r="D1573" s="2" t="s">
        <v>246</v>
      </c>
      <c r="E1573" s="2" t="s">
        <v>60</v>
      </c>
      <c r="F1573" s="2" t="s">
        <v>75</v>
      </c>
      <c r="G1573">
        <v>130</v>
      </c>
      <c r="H1573" s="2" t="str">
        <f>VLOOKUP(SupplierQuality[[#This Row],[MaterialID]],Table4[#All],2,0)</f>
        <v>Packaging</v>
      </c>
      <c r="I1573">
        <v>3</v>
      </c>
      <c r="J1573" s="2" t="str">
        <f>_xlfn.XLOOKUP(SupplierQuality[[#This Row],[Defect Type ID]],Table5[ID],Table5[Defect Type],"Not found",0)</f>
        <v>Impact</v>
      </c>
      <c r="K1573">
        <v>109</v>
      </c>
      <c r="L1573" s="2" t="str">
        <f>_xlfn.XLOOKUP(SupplierQuality[[#This Row],[DefectID]],Table2[ID],Table2[Defect],"Not found",0)</f>
        <v>Inside Scoring</v>
      </c>
      <c r="M1573" s="3">
        <v>868715</v>
      </c>
      <c r="N1573" s="3">
        <v>2558</v>
      </c>
      <c r="O1573" s="6">
        <f>SupplierQuality[[#This Row],[Total Downtime Minutes]]/60</f>
        <v>42.633333333333333</v>
      </c>
      <c r="P1573" s="4">
        <v>584</v>
      </c>
      <c r="Q1573" s="4">
        <f>SupplierQuality[[#This Row],[Total Defect Qty]]*SupplierQuality[[#This Row],[Unit Price]]</f>
        <v>507329560</v>
      </c>
    </row>
    <row r="1574" spans="1:17" x14ac:dyDescent="0.25">
      <c r="A1574" s="1">
        <v>43361</v>
      </c>
      <c r="B1574" s="5" t="str">
        <f>TEXT(SupplierQuality[[#This Row],[Date]],"mmm")</f>
        <v>Sep</v>
      </c>
      <c r="C1574" s="5" t="str">
        <f>TEXT(SupplierQuality[[#This Row],[Date]],"yyyy")</f>
        <v>2018</v>
      </c>
      <c r="D1574" s="2" t="s">
        <v>182</v>
      </c>
      <c r="E1574" s="2" t="s">
        <v>60</v>
      </c>
      <c r="F1574" s="2" t="s">
        <v>14</v>
      </c>
      <c r="G1574">
        <v>118</v>
      </c>
      <c r="H1574" s="2" t="str">
        <f>VLOOKUP(SupplierQuality[[#This Row],[MaterialID]],Table4[#All],2,0)</f>
        <v>Corrugate</v>
      </c>
      <c r="I1574">
        <v>2</v>
      </c>
      <c r="J1574" s="2" t="str">
        <f>_xlfn.XLOOKUP(SupplierQuality[[#This Row],[Defect Type ID]],Table5[ID],Table5[Defect Type],"Not found",0)</f>
        <v>Rejected</v>
      </c>
      <c r="K1574">
        <v>47</v>
      </c>
      <c r="L1574" s="2" t="str">
        <f>_xlfn.XLOOKUP(SupplierQuality[[#This Row],[DefectID]],Table2[ID],Table2[Defect],"Not found",0)</f>
        <v>Packaging Damaged</v>
      </c>
      <c r="M1574" s="3">
        <v>863684</v>
      </c>
      <c r="N1574" s="3">
        <v>870</v>
      </c>
      <c r="O1574" s="6">
        <f>SupplierQuality[[#This Row],[Total Downtime Minutes]]/60</f>
        <v>14.5</v>
      </c>
      <c r="P1574" s="4">
        <v>564</v>
      </c>
      <c r="Q1574" s="4">
        <f>SupplierQuality[[#This Row],[Total Defect Qty]]*SupplierQuality[[#This Row],[Unit Price]]</f>
        <v>487117776</v>
      </c>
    </row>
    <row r="1575" spans="1:17" x14ac:dyDescent="0.25">
      <c r="A1575" s="1">
        <v>43361</v>
      </c>
      <c r="B1575" s="5" t="str">
        <f>TEXT(SupplierQuality[[#This Row],[Date]],"mmm")</f>
        <v>Sep</v>
      </c>
      <c r="C1575" s="5" t="str">
        <f>TEXT(SupplierQuality[[#This Row],[Date]],"yyyy")</f>
        <v>2018</v>
      </c>
      <c r="D1575" s="2" t="s">
        <v>325</v>
      </c>
      <c r="E1575" s="2" t="s">
        <v>16</v>
      </c>
      <c r="F1575" s="2" t="s">
        <v>75</v>
      </c>
      <c r="G1575">
        <v>124</v>
      </c>
      <c r="H1575" s="2" t="str">
        <f>VLOOKUP(SupplierQuality[[#This Row],[MaterialID]],Table4[#All],2,0)</f>
        <v>Drives</v>
      </c>
      <c r="I1575">
        <v>1</v>
      </c>
      <c r="J1575" s="2" t="str">
        <f>_xlfn.XLOOKUP(SupplierQuality[[#This Row],[Defect Type ID]],Table5[ID],Table5[Defect Type],"Not found",0)</f>
        <v>No Impact</v>
      </c>
      <c r="K1575">
        <v>187</v>
      </c>
      <c r="L1575" s="2" t="str">
        <f>_xlfn.XLOOKUP(SupplierQuality[[#This Row],[DefectID]],Table2[ID],Table2[Defect],"Not found",0)</f>
        <v>Bad Fasteners</v>
      </c>
      <c r="M1575" s="3">
        <v>794083</v>
      </c>
      <c r="N1575" s="3">
        <v>1565</v>
      </c>
      <c r="O1575" s="6">
        <f>SupplierQuality[[#This Row],[Total Downtime Minutes]]/60</f>
        <v>26.083333333333332</v>
      </c>
      <c r="P1575" s="4">
        <v>397</v>
      </c>
      <c r="Q1575" s="4">
        <f>SupplierQuality[[#This Row],[Total Defect Qty]]*SupplierQuality[[#This Row],[Unit Price]]</f>
        <v>315250951</v>
      </c>
    </row>
    <row r="1576" spans="1:17" x14ac:dyDescent="0.25">
      <c r="A1576" s="1">
        <v>43361</v>
      </c>
      <c r="B1576" s="5" t="str">
        <f>TEXT(SupplierQuality[[#This Row],[Date]],"mmm")</f>
        <v>Sep</v>
      </c>
      <c r="C1576" s="5" t="str">
        <f>TEXT(SupplierQuality[[#This Row],[Date]],"yyyy")</f>
        <v>2018</v>
      </c>
      <c r="D1576" s="2" t="s">
        <v>172</v>
      </c>
      <c r="E1576" s="2" t="s">
        <v>13</v>
      </c>
      <c r="F1576" s="2" t="s">
        <v>14</v>
      </c>
      <c r="G1576">
        <v>118</v>
      </c>
      <c r="H1576" s="2" t="str">
        <f>VLOOKUP(SupplierQuality[[#This Row],[MaterialID]],Table4[#All],2,0)</f>
        <v>Corrugate</v>
      </c>
      <c r="I1576">
        <v>1</v>
      </c>
      <c r="J1576" s="2" t="str">
        <f>_xlfn.XLOOKUP(SupplierQuality[[#This Row],[Defect Type ID]],Table5[ID],Table5[Defect Type],"Not found",0)</f>
        <v>No Impact</v>
      </c>
      <c r="K1576">
        <v>255</v>
      </c>
      <c r="L1576" s="2" t="str">
        <f>_xlfn.XLOOKUP(SupplierQuality[[#This Row],[DefectID]],Table2[ID],Table2[Defect],"Not found",0)</f>
        <v>Components Stuck</v>
      </c>
      <c r="M1576" s="3">
        <v>571397</v>
      </c>
      <c r="N1576" s="3">
        <v>1539</v>
      </c>
      <c r="O1576" s="6">
        <f>SupplierQuality[[#This Row],[Total Downtime Minutes]]/60</f>
        <v>25.65</v>
      </c>
      <c r="P1576" s="4">
        <v>473</v>
      </c>
      <c r="Q1576" s="4">
        <f>SupplierQuality[[#This Row],[Total Defect Qty]]*SupplierQuality[[#This Row],[Unit Price]]</f>
        <v>270270781</v>
      </c>
    </row>
    <row r="1577" spans="1:17" x14ac:dyDescent="0.25">
      <c r="A1577" s="1">
        <v>43361</v>
      </c>
      <c r="B1577" s="5" t="str">
        <f>TEXT(SupplierQuality[[#This Row],[Date]],"mmm")</f>
        <v>Sep</v>
      </c>
      <c r="C1577" s="5" t="str">
        <f>TEXT(SupplierQuality[[#This Row],[Date]],"yyyy")</f>
        <v>2018</v>
      </c>
      <c r="D1577" s="2" t="s">
        <v>269</v>
      </c>
      <c r="E1577" s="2" t="s">
        <v>84</v>
      </c>
      <c r="F1577" s="2" t="s">
        <v>42</v>
      </c>
      <c r="G1577">
        <v>116</v>
      </c>
      <c r="H1577" s="2" t="str">
        <f>VLOOKUP(SupplierQuality[[#This Row],[MaterialID]],Table4[#All],2,0)</f>
        <v>Molds</v>
      </c>
      <c r="I1577">
        <v>1</v>
      </c>
      <c r="J1577" s="2" t="str">
        <f>_xlfn.XLOOKUP(SupplierQuality[[#This Row],[Defect Type ID]],Table5[ID],Table5[Defect Type],"Not found",0)</f>
        <v>No Impact</v>
      </c>
      <c r="K1577">
        <v>253</v>
      </c>
      <c r="L1577" s="2" t="str">
        <f>_xlfn.XLOOKUP(SupplierQuality[[#This Row],[DefectID]],Table2[ID],Table2[Defect],"Not found",0)</f>
        <v>Warped  Sheets</v>
      </c>
      <c r="M1577" s="3">
        <v>482699</v>
      </c>
      <c r="N1577" s="3">
        <v>3436</v>
      </c>
      <c r="O1577" s="6">
        <f>SupplierQuality[[#This Row],[Total Downtime Minutes]]/60</f>
        <v>57.266666666666666</v>
      </c>
      <c r="P1577" s="4">
        <v>562</v>
      </c>
      <c r="Q1577" s="4">
        <f>SupplierQuality[[#This Row],[Total Defect Qty]]*SupplierQuality[[#This Row],[Unit Price]]</f>
        <v>271276838</v>
      </c>
    </row>
    <row r="1578" spans="1:17" x14ac:dyDescent="0.25">
      <c r="A1578" s="1">
        <v>43361</v>
      </c>
      <c r="B1578" s="5" t="str">
        <f>TEXT(SupplierQuality[[#This Row],[Date]],"mmm")</f>
        <v>Sep</v>
      </c>
      <c r="C1578" s="5" t="str">
        <f>TEXT(SupplierQuality[[#This Row],[Date]],"yyyy")</f>
        <v>2018</v>
      </c>
      <c r="D1578" s="2" t="s">
        <v>240</v>
      </c>
      <c r="E1578" s="2" t="s">
        <v>58</v>
      </c>
      <c r="F1578" s="2" t="s">
        <v>17</v>
      </c>
      <c r="G1578">
        <v>115</v>
      </c>
      <c r="H1578" s="2" t="str">
        <f>VLOOKUP(SupplierQuality[[#This Row],[MaterialID]],Table4[#All],2,0)</f>
        <v>Controllers</v>
      </c>
      <c r="I1578">
        <v>2</v>
      </c>
      <c r="J1578" s="2" t="str">
        <f>_xlfn.XLOOKUP(SupplierQuality[[#This Row],[Defect Type ID]],Table5[ID],Table5[Defect Type],"Not found",0)</f>
        <v>Rejected</v>
      </c>
      <c r="K1578">
        <v>22</v>
      </c>
      <c r="L1578" s="2" t="str">
        <f>_xlfn.XLOOKUP(SupplierQuality[[#This Row],[DefectID]],Table2[ID],Table2[Defect],"Not found",0)</f>
        <v>Mishandled</v>
      </c>
      <c r="M1578" s="3">
        <v>452479</v>
      </c>
      <c r="N1578" s="3">
        <v>757</v>
      </c>
      <c r="O1578" s="6">
        <f>SupplierQuality[[#This Row],[Total Downtime Minutes]]/60</f>
        <v>12.616666666666667</v>
      </c>
      <c r="P1578" s="4">
        <v>461</v>
      </c>
      <c r="Q1578" s="4">
        <f>SupplierQuality[[#This Row],[Total Defect Qty]]*SupplierQuality[[#This Row],[Unit Price]]</f>
        <v>208592819</v>
      </c>
    </row>
    <row r="1579" spans="1:17" x14ac:dyDescent="0.25">
      <c r="A1579" s="1">
        <v>43361</v>
      </c>
      <c r="B1579" s="5" t="str">
        <f>TEXT(SupplierQuality[[#This Row],[Date]],"mmm")</f>
        <v>Sep</v>
      </c>
      <c r="C1579" s="5" t="str">
        <f>TEXT(SupplierQuality[[#This Row],[Date]],"yyyy")</f>
        <v>2018</v>
      </c>
      <c r="D1579" s="2" t="s">
        <v>223</v>
      </c>
      <c r="E1579" s="2" t="s">
        <v>64</v>
      </c>
      <c r="F1579" s="2" t="s">
        <v>24</v>
      </c>
      <c r="G1579">
        <v>124</v>
      </c>
      <c r="H1579" s="2" t="str">
        <f>VLOOKUP(SupplierQuality[[#This Row],[MaterialID]],Table4[#All],2,0)</f>
        <v>Drives</v>
      </c>
      <c r="I1579">
        <v>1</v>
      </c>
      <c r="J1579" s="2" t="str">
        <f>_xlfn.XLOOKUP(SupplierQuality[[#This Row],[Defect Type ID]],Table5[ID],Table5[Defect Type],"Not found",0)</f>
        <v>No Impact</v>
      </c>
      <c r="K1579">
        <v>51</v>
      </c>
      <c r="L1579" s="2" t="str">
        <f>_xlfn.XLOOKUP(SupplierQuality[[#This Row],[DefectID]],Table2[ID],Table2[Defect],"Not found",0)</f>
        <v>Foreign objects found</v>
      </c>
      <c r="M1579" s="3">
        <v>379677</v>
      </c>
      <c r="N1579" s="3">
        <v>1442</v>
      </c>
      <c r="O1579" s="6">
        <f>SupplierQuality[[#This Row],[Total Downtime Minutes]]/60</f>
        <v>24.033333333333335</v>
      </c>
      <c r="P1579" s="4">
        <v>463</v>
      </c>
      <c r="Q1579" s="4">
        <f>SupplierQuality[[#This Row],[Total Defect Qty]]*SupplierQuality[[#This Row],[Unit Price]]</f>
        <v>175790451</v>
      </c>
    </row>
    <row r="1580" spans="1:17" x14ac:dyDescent="0.25">
      <c r="A1580" s="1">
        <v>43361</v>
      </c>
      <c r="B1580" s="5" t="str">
        <f>TEXT(SupplierQuality[[#This Row],[Date]],"mmm")</f>
        <v>Sep</v>
      </c>
      <c r="C1580" s="5" t="str">
        <f>TEXT(SupplierQuality[[#This Row],[Date]],"yyyy")</f>
        <v>2018</v>
      </c>
      <c r="D1580" s="2" t="s">
        <v>100</v>
      </c>
      <c r="E1580" s="2" t="s">
        <v>58</v>
      </c>
      <c r="F1580" s="2" t="s">
        <v>42</v>
      </c>
      <c r="G1580">
        <v>113</v>
      </c>
      <c r="H1580" s="2" t="str">
        <f>VLOOKUP(SupplierQuality[[#This Row],[MaterialID]],Table4[#All],2,0)</f>
        <v>Raw Materials</v>
      </c>
      <c r="I1580">
        <v>3</v>
      </c>
      <c r="J1580" s="2" t="str">
        <f>_xlfn.XLOOKUP(SupplierQuality[[#This Row],[Defect Type ID]],Table5[ID],Table5[Defect Type],"Not found",0)</f>
        <v>Impact</v>
      </c>
      <c r="K1580">
        <v>174</v>
      </c>
      <c r="L1580" s="2" t="str">
        <f>_xlfn.XLOOKUP(SupplierQuality[[#This Row],[DefectID]],Table2[ID],Table2[Defect],"Not found",0)</f>
        <v>Moisture Damage</v>
      </c>
      <c r="M1580" s="3">
        <v>305888</v>
      </c>
      <c r="N1580" s="3">
        <v>3163</v>
      </c>
      <c r="O1580" s="6">
        <f>SupplierQuality[[#This Row],[Total Downtime Minutes]]/60</f>
        <v>52.716666666666669</v>
      </c>
      <c r="P1580" s="4">
        <v>392</v>
      </c>
      <c r="Q1580" s="4">
        <f>SupplierQuality[[#This Row],[Total Defect Qty]]*SupplierQuality[[#This Row],[Unit Price]]</f>
        <v>119908096</v>
      </c>
    </row>
    <row r="1581" spans="1:17" x14ac:dyDescent="0.25">
      <c r="A1581" s="1">
        <v>43361</v>
      </c>
      <c r="B1581" s="5" t="str">
        <f>TEXT(SupplierQuality[[#This Row],[Date]],"mmm")</f>
        <v>Sep</v>
      </c>
      <c r="C1581" s="5" t="str">
        <f>TEXT(SupplierQuality[[#This Row],[Date]],"yyyy")</f>
        <v>2018</v>
      </c>
      <c r="D1581" s="2" t="s">
        <v>91</v>
      </c>
      <c r="E1581" s="2" t="s">
        <v>119</v>
      </c>
      <c r="F1581" s="2" t="s">
        <v>14</v>
      </c>
      <c r="G1581">
        <v>131</v>
      </c>
      <c r="H1581" s="2" t="str">
        <f>VLOOKUP(SupplierQuality[[#This Row],[MaterialID]],Table4[#All],2,0)</f>
        <v>Valves</v>
      </c>
      <c r="I1581">
        <v>3</v>
      </c>
      <c r="J1581" s="2" t="str">
        <f>_xlfn.XLOOKUP(SupplierQuality[[#This Row],[Defect Type ID]],Table5[ID],Table5[Defect Type],"Not found",0)</f>
        <v>Impact</v>
      </c>
      <c r="K1581">
        <v>236</v>
      </c>
      <c r="L1581" s="2" t="str">
        <f>_xlfn.XLOOKUP(SupplierQuality[[#This Row],[DefectID]],Table2[ID],Table2[Defect],"Not found",0)</f>
        <v>Cuts</v>
      </c>
      <c r="M1581" s="3">
        <v>45088</v>
      </c>
      <c r="N1581" s="3">
        <v>3473</v>
      </c>
      <c r="O1581" s="6">
        <f>SupplierQuality[[#This Row],[Total Downtime Minutes]]/60</f>
        <v>57.883333333333333</v>
      </c>
      <c r="P1581" s="4">
        <v>465</v>
      </c>
      <c r="Q1581" s="4">
        <f>SupplierQuality[[#This Row],[Total Defect Qty]]*SupplierQuality[[#This Row],[Unit Price]]</f>
        <v>20965920</v>
      </c>
    </row>
    <row r="1582" spans="1:17" x14ac:dyDescent="0.25">
      <c r="A1582" s="1">
        <v>43362</v>
      </c>
      <c r="B1582" s="5" t="str">
        <f>TEXT(SupplierQuality[[#This Row],[Date]],"mmm")</f>
        <v>Sep</v>
      </c>
      <c r="C1582" s="5" t="str">
        <f>TEXT(SupplierQuality[[#This Row],[Date]],"yyyy")</f>
        <v>2018</v>
      </c>
      <c r="D1582" s="2" t="s">
        <v>86</v>
      </c>
      <c r="E1582" s="2" t="s">
        <v>16</v>
      </c>
      <c r="F1582" s="2" t="s">
        <v>14</v>
      </c>
      <c r="G1582">
        <v>128</v>
      </c>
      <c r="H1582" s="2" t="str">
        <f>VLOOKUP(SupplierQuality[[#This Row],[MaterialID]],Table4[#All],2,0)</f>
        <v>Tape</v>
      </c>
      <c r="I1582">
        <v>1</v>
      </c>
      <c r="J1582" s="2" t="str">
        <f>_xlfn.XLOOKUP(SupplierQuality[[#This Row],[Defect Type ID]],Table5[ID],Table5[Defect Type],"Not found",0)</f>
        <v>No Impact</v>
      </c>
      <c r="K1582">
        <v>21</v>
      </c>
      <c r="L1582" s="2" t="str">
        <f>_xlfn.XLOOKUP(SupplierQuality[[#This Row],[DefectID]],Table2[ID],Table2[Defect],"Not found",0)</f>
        <v>Material Handling/ Shipping Requirements Error</v>
      </c>
      <c r="M1582" s="3">
        <v>385490</v>
      </c>
      <c r="N1582" s="3">
        <v>2425</v>
      </c>
      <c r="O1582" s="6">
        <f>SupplierQuality[[#This Row],[Total Downtime Minutes]]/60</f>
        <v>40.416666666666664</v>
      </c>
      <c r="P1582" s="4">
        <v>538</v>
      </c>
      <c r="Q1582" s="4">
        <f>SupplierQuality[[#This Row],[Total Defect Qty]]*SupplierQuality[[#This Row],[Unit Price]]</f>
        <v>207393620</v>
      </c>
    </row>
    <row r="1583" spans="1:17" x14ac:dyDescent="0.25">
      <c r="A1583" s="1">
        <v>43364</v>
      </c>
      <c r="B1583" s="5" t="str">
        <f>TEXT(SupplierQuality[[#This Row],[Date]],"mmm")</f>
        <v>Sep</v>
      </c>
      <c r="C1583" s="5" t="str">
        <f>TEXT(SupplierQuality[[#This Row],[Date]],"yyyy")</f>
        <v>2018</v>
      </c>
      <c r="D1583" s="2" t="s">
        <v>82</v>
      </c>
      <c r="E1583" s="2" t="s">
        <v>41</v>
      </c>
      <c r="F1583" s="2" t="s">
        <v>14</v>
      </c>
      <c r="G1583">
        <v>117</v>
      </c>
      <c r="H1583" s="2" t="str">
        <f>VLOOKUP(SupplierQuality[[#This Row],[MaterialID]],Table4[#All],2,0)</f>
        <v>Labels</v>
      </c>
      <c r="I1583">
        <v>1</v>
      </c>
      <c r="J1583" s="2" t="str">
        <f>_xlfn.XLOOKUP(SupplierQuality[[#This Row],[Defect Type ID]],Table5[ID],Table5[Defect Type],"Not found",0)</f>
        <v>No Impact</v>
      </c>
      <c r="K1583">
        <v>252</v>
      </c>
      <c r="L1583" s="2" t="str">
        <f>_xlfn.XLOOKUP(SupplierQuality[[#This Row],[DefectID]],Table2[ID],Table2[Defect],"Not found",0)</f>
        <v>Raw Material</v>
      </c>
      <c r="M1583" s="3">
        <v>825074</v>
      </c>
      <c r="N1583" s="3">
        <v>268</v>
      </c>
      <c r="O1583" s="6">
        <f>SupplierQuality[[#This Row],[Total Downtime Minutes]]/60</f>
        <v>4.4666666666666668</v>
      </c>
      <c r="P1583" s="4">
        <v>402</v>
      </c>
      <c r="Q1583" s="4">
        <f>SupplierQuality[[#This Row],[Total Defect Qty]]*SupplierQuality[[#This Row],[Unit Price]]</f>
        <v>331679748</v>
      </c>
    </row>
    <row r="1584" spans="1:17" x14ac:dyDescent="0.25">
      <c r="A1584" s="1">
        <v>43364</v>
      </c>
      <c r="B1584" s="5" t="str">
        <f>TEXT(SupplierQuality[[#This Row],[Date]],"mmm")</f>
        <v>Sep</v>
      </c>
      <c r="C1584" s="5" t="str">
        <f>TEXT(SupplierQuality[[#This Row],[Date]],"yyyy")</f>
        <v>2018</v>
      </c>
      <c r="D1584" s="2" t="s">
        <v>207</v>
      </c>
      <c r="E1584" s="2" t="s">
        <v>64</v>
      </c>
      <c r="F1584" s="2" t="s">
        <v>14</v>
      </c>
      <c r="G1584">
        <v>128</v>
      </c>
      <c r="H1584" s="2" t="str">
        <f>VLOOKUP(SupplierQuality[[#This Row],[MaterialID]],Table4[#All],2,0)</f>
        <v>Tape</v>
      </c>
      <c r="I1584">
        <v>2</v>
      </c>
      <c r="J1584" s="2" t="str">
        <f>_xlfn.XLOOKUP(SupplierQuality[[#This Row],[Defect Type ID]],Table5[ID],Table5[Defect Type],"Not found",0)</f>
        <v>Rejected</v>
      </c>
      <c r="K1584">
        <v>97</v>
      </c>
      <c r="L1584" s="2" t="str">
        <f>_xlfn.XLOOKUP(SupplierQuality[[#This Row],[DefectID]],Table2[ID],Table2[Defect],"Not found",0)</f>
        <v>Bad Carton Packaging</v>
      </c>
      <c r="M1584" s="3">
        <v>12395</v>
      </c>
      <c r="N1584" s="3">
        <v>4027</v>
      </c>
      <c r="O1584" s="6">
        <f>SupplierQuality[[#This Row],[Total Downtime Minutes]]/60</f>
        <v>67.11666666666666</v>
      </c>
      <c r="P1584" s="4">
        <v>453</v>
      </c>
      <c r="Q1584" s="4">
        <f>SupplierQuality[[#This Row],[Total Defect Qty]]*SupplierQuality[[#This Row],[Unit Price]]</f>
        <v>5614935</v>
      </c>
    </row>
    <row r="1585" spans="1:17" x14ac:dyDescent="0.25">
      <c r="A1585" s="1">
        <v>43365</v>
      </c>
      <c r="B1585" s="5" t="str">
        <f>TEXT(SupplierQuality[[#This Row],[Date]],"mmm")</f>
        <v>Sep</v>
      </c>
      <c r="C1585" s="5" t="str">
        <f>TEXT(SupplierQuality[[#This Row],[Date]],"yyyy")</f>
        <v>2018</v>
      </c>
      <c r="D1585" s="2" t="s">
        <v>294</v>
      </c>
      <c r="E1585" s="2" t="s">
        <v>62</v>
      </c>
      <c r="F1585" s="2" t="s">
        <v>42</v>
      </c>
      <c r="G1585">
        <v>125</v>
      </c>
      <c r="H1585" s="2" t="str">
        <f>VLOOKUP(SupplierQuality[[#This Row],[MaterialID]],Table4[#All],2,0)</f>
        <v>Hardware</v>
      </c>
      <c r="I1585">
        <v>3</v>
      </c>
      <c r="J1585" s="2" t="str">
        <f>_xlfn.XLOOKUP(SupplierQuality[[#This Row],[Defect Type ID]],Table5[ID],Table5[Defect Type],"Not found",0)</f>
        <v>Impact</v>
      </c>
      <c r="K1585">
        <v>34</v>
      </c>
      <c r="L1585" s="2" t="str">
        <f>_xlfn.XLOOKUP(SupplierQuality[[#This Row],[DefectID]],Table2[ID],Table2[Defect],"Not found",0)</f>
        <v>Inclomplete</v>
      </c>
      <c r="M1585" s="3">
        <v>964838</v>
      </c>
      <c r="N1585" s="3">
        <v>3983</v>
      </c>
      <c r="O1585" s="6">
        <f>SupplierQuality[[#This Row],[Total Downtime Minutes]]/60</f>
        <v>66.38333333333334</v>
      </c>
      <c r="P1585" s="4">
        <v>543</v>
      </c>
      <c r="Q1585" s="4">
        <f>SupplierQuality[[#This Row],[Total Defect Qty]]*SupplierQuality[[#This Row],[Unit Price]]</f>
        <v>523907034</v>
      </c>
    </row>
    <row r="1586" spans="1:17" x14ac:dyDescent="0.25">
      <c r="A1586" s="1">
        <v>43365</v>
      </c>
      <c r="B1586" s="5" t="str">
        <f>TEXT(SupplierQuality[[#This Row],[Date]],"mmm")</f>
        <v>Sep</v>
      </c>
      <c r="C1586" s="5" t="str">
        <f>TEXT(SupplierQuality[[#This Row],[Date]],"yyyy")</f>
        <v>2018</v>
      </c>
      <c r="D1586" s="2" t="s">
        <v>106</v>
      </c>
      <c r="E1586" s="2" t="s">
        <v>58</v>
      </c>
      <c r="F1586" s="2" t="s">
        <v>24</v>
      </c>
      <c r="G1586">
        <v>130</v>
      </c>
      <c r="H1586" s="2" t="str">
        <f>VLOOKUP(SupplierQuality[[#This Row],[MaterialID]],Table4[#All],2,0)</f>
        <v>Packaging</v>
      </c>
      <c r="I1586">
        <v>1</v>
      </c>
      <c r="J1586" s="2" t="str">
        <f>_xlfn.XLOOKUP(SupplierQuality[[#This Row],[Defect Type ID]],Table5[ID],Table5[Defect Type],"Not found",0)</f>
        <v>No Impact</v>
      </c>
      <c r="K1586">
        <v>15</v>
      </c>
      <c r="L1586" s="2" t="str">
        <f>_xlfn.XLOOKUP(SupplierQuality[[#This Row],[DefectID]],Table2[ID],Table2[Defect],"Not found",0)</f>
        <v>Tubs Stuck</v>
      </c>
      <c r="M1586" s="3">
        <v>809506</v>
      </c>
      <c r="N1586" s="3">
        <v>1605</v>
      </c>
      <c r="O1586" s="6">
        <f>SupplierQuality[[#This Row],[Total Downtime Minutes]]/60</f>
        <v>26.75</v>
      </c>
      <c r="P1586" s="4">
        <v>501</v>
      </c>
      <c r="Q1586" s="4">
        <f>SupplierQuality[[#This Row],[Total Defect Qty]]*SupplierQuality[[#This Row],[Unit Price]]</f>
        <v>405562506</v>
      </c>
    </row>
    <row r="1587" spans="1:17" x14ac:dyDescent="0.25">
      <c r="A1587" s="1">
        <v>43365</v>
      </c>
      <c r="B1587" s="5" t="str">
        <f>TEXT(SupplierQuality[[#This Row],[Date]],"mmm")</f>
        <v>Sep</v>
      </c>
      <c r="C1587" s="5" t="str">
        <f>TEXT(SupplierQuality[[#This Row],[Date]],"yyyy")</f>
        <v>2018</v>
      </c>
      <c r="D1587" s="2" t="s">
        <v>162</v>
      </c>
      <c r="E1587" s="2" t="s">
        <v>62</v>
      </c>
      <c r="F1587" s="2" t="s">
        <v>14</v>
      </c>
      <c r="G1587">
        <v>133</v>
      </c>
      <c r="H1587" s="2" t="str">
        <f>VLOOKUP(SupplierQuality[[#This Row],[MaterialID]],Table4[#All],2,0)</f>
        <v>Wires</v>
      </c>
      <c r="I1587">
        <v>3</v>
      </c>
      <c r="J1587" s="2" t="str">
        <f>_xlfn.XLOOKUP(SupplierQuality[[#This Row],[Defect Type ID]],Table5[ID],Table5[Defect Type],"Not found",0)</f>
        <v>Impact</v>
      </c>
      <c r="K1587">
        <v>216</v>
      </c>
      <c r="L1587" s="2" t="str">
        <f>_xlfn.XLOOKUP(SupplierQuality[[#This Row],[DefectID]],Table2[ID],Table2[Defect],"Not found",0)</f>
        <v>Bad Flaps</v>
      </c>
      <c r="M1587" s="3">
        <v>797256</v>
      </c>
      <c r="N1587" s="3">
        <v>3436</v>
      </c>
      <c r="O1587" s="6">
        <f>SupplierQuality[[#This Row],[Total Downtime Minutes]]/60</f>
        <v>57.266666666666666</v>
      </c>
      <c r="P1587" s="4">
        <v>566</v>
      </c>
      <c r="Q1587" s="4">
        <f>SupplierQuality[[#This Row],[Total Defect Qty]]*SupplierQuality[[#This Row],[Unit Price]]</f>
        <v>451246896</v>
      </c>
    </row>
    <row r="1588" spans="1:17" x14ac:dyDescent="0.25">
      <c r="A1588" s="1">
        <v>43365</v>
      </c>
      <c r="B1588" s="5" t="str">
        <f>TEXT(SupplierQuality[[#This Row],[Date]],"mmm")</f>
        <v>Sep</v>
      </c>
      <c r="C1588" s="5" t="str">
        <f>TEXT(SupplierQuality[[#This Row],[Date]],"yyyy")</f>
        <v>2018</v>
      </c>
      <c r="D1588" s="2" t="s">
        <v>227</v>
      </c>
      <c r="E1588" s="2" t="s">
        <v>19</v>
      </c>
      <c r="F1588" s="2" t="s">
        <v>24</v>
      </c>
      <c r="G1588">
        <v>132</v>
      </c>
      <c r="H1588" s="2" t="str">
        <f>VLOOKUP(SupplierQuality[[#This Row],[MaterialID]],Table4[#All],2,0)</f>
        <v>Printed Materials</v>
      </c>
      <c r="I1588">
        <v>3</v>
      </c>
      <c r="J1588" s="2" t="str">
        <f>_xlfn.XLOOKUP(SupplierQuality[[#This Row],[Defect Type ID]],Table5[ID],Table5[Defect Type],"Not found",0)</f>
        <v>Impact</v>
      </c>
      <c r="K1588">
        <v>67</v>
      </c>
      <c r="L1588" s="2" t="str">
        <f>_xlfn.XLOOKUP(SupplierQuality[[#This Row],[DefectID]],Table2[ID],Table2[Defect],"Not found",0)</f>
        <v>Bad Film</v>
      </c>
      <c r="M1588" s="3">
        <v>571234</v>
      </c>
      <c r="N1588" s="3">
        <v>1491</v>
      </c>
      <c r="O1588" s="6">
        <f>SupplierQuality[[#This Row],[Total Downtime Minutes]]/60</f>
        <v>24.85</v>
      </c>
      <c r="P1588" s="4">
        <v>408</v>
      </c>
      <c r="Q1588" s="4">
        <f>SupplierQuality[[#This Row],[Total Defect Qty]]*SupplierQuality[[#This Row],[Unit Price]]</f>
        <v>233063472</v>
      </c>
    </row>
    <row r="1589" spans="1:17" x14ac:dyDescent="0.25">
      <c r="A1589" s="1">
        <v>43365</v>
      </c>
      <c r="B1589" s="5" t="str">
        <f>TEXT(SupplierQuality[[#This Row],[Date]],"mmm")</f>
        <v>Sep</v>
      </c>
      <c r="C1589" s="5" t="str">
        <f>TEXT(SupplierQuality[[#This Row],[Date]],"yyyy")</f>
        <v>2018</v>
      </c>
      <c r="D1589" s="2" t="s">
        <v>214</v>
      </c>
      <c r="E1589" s="2" t="s">
        <v>13</v>
      </c>
      <c r="F1589" s="2" t="s">
        <v>24</v>
      </c>
      <c r="G1589">
        <v>126</v>
      </c>
      <c r="H1589" s="2" t="str">
        <f>VLOOKUP(SupplierQuality[[#This Row],[MaterialID]],Table4[#All],2,0)</f>
        <v>Motors</v>
      </c>
      <c r="I1589">
        <v>1</v>
      </c>
      <c r="J1589" s="2" t="str">
        <f>_xlfn.XLOOKUP(SupplierQuality[[#This Row],[Defect Type ID]],Table5[ID],Table5[Defect Type],"Not found",0)</f>
        <v>No Impact</v>
      </c>
      <c r="K1589">
        <v>211</v>
      </c>
      <c r="L1589" s="2" t="str">
        <f>_xlfn.XLOOKUP(SupplierQuality[[#This Row],[DefectID]],Table2[ID],Table2[Defect],"Not found",0)</f>
        <v>Poor Seam</v>
      </c>
      <c r="M1589" s="3">
        <v>542365</v>
      </c>
      <c r="N1589" s="3">
        <v>1627</v>
      </c>
      <c r="O1589" s="6">
        <f>SupplierQuality[[#This Row],[Total Downtime Minutes]]/60</f>
        <v>27.116666666666667</v>
      </c>
      <c r="P1589" s="4">
        <v>537</v>
      </c>
      <c r="Q1589" s="4">
        <f>SupplierQuality[[#This Row],[Total Defect Qty]]*SupplierQuality[[#This Row],[Unit Price]]</f>
        <v>291250005</v>
      </c>
    </row>
    <row r="1590" spans="1:17" x14ac:dyDescent="0.25">
      <c r="A1590" s="1">
        <v>43365</v>
      </c>
      <c r="B1590" s="5" t="str">
        <f>TEXT(SupplierQuality[[#This Row],[Date]],"mmm")</f>
        <v>Sep</v>
      </c>
      <c r="C1590" s="5" t="str">
        <f>TEXT(SupplierQuality[[#This Row],[Date]],"yyyy")</f>
        <v>2018</v>
      </c>
      <c r="D1590" s="2" t="s">
        <v>145</v>
      </c>
      <c r="E1590" s="2" t="s">
        <v>55</v>
      </c>
      <c r="F1590" s="2" t="s">
        <v>24</v>
      </c>
      <c r="G1590">
        <v>115</v>
      </c>
      <c r="H1590" s="2" t="str">
        <f>VLOOKUP(SupplierQuality[[#This Row],[MaterialID]],Table4[#All],2,0)</f>
        <v>Controllers</v>
      </c>
      <c r="I1590">
        <v>2</v>
      </c>
      <c r="J1590" s="2" t="str">
        <f>_xlfn.XLOOKUP(SupplierQuality[[#This Row],[Defect Type ID]],Table5[ID],Table5[Defect Type],"Not found",0)</f>
        <v>Rejected</v>
      </c>
      <c r="K1590">
        <v>118</v>
      </c>
      <c r="L1590" s="2" t="str">
        <f>_xlfn.XLOOKUP(SupplierQuality[[#This Row],[DefectID]],Table2[ID],Table2[Defect],"Not found",0)</f>
        <v>Wrong Parts</v>
      </c>
      <c r="M1590" s="3">
        <v>469877</v>
      </c>
      <c r="N1590" s="3">
        <v>4908</v>
      </c>
      <c r="O1590" s="6">
        <f>SupplierQuality[[#This Row],[Total Downtime Minutes]]/60</f>
        <v>81.8</v>
      </c>
      <c r="P1590" s="4">
        <v>574</v>
      </c>
      <c r="Q1590" s="4">
        <f>SupplierQuality[[#This Row],[Total Defect Qty]]*SupplierQuality[[#This Row],[Unit Price]]</f>
        <v>269709398</v>
      </c>
    </row>
    <row r="1591" spans="1:17" x14ac:dyDescent="0.25">
      <c r="A1591" s="1">
        <v>43365</v>
      </c>
      <c r="B1591" s="5" t="str">
        <f>TEXT(SupplierQuality[[#This Row],[Date]],"mmm")</f>
        <v>Sep</v>
      </c>
      <c r="C1591" s="5" t="str">
        <f>TEXT(SupplierQuality[[#This Row],[Date]],"yyyy")</f>
        <v>2018</v>
      </c>
      <c r="D1591" s="2" t="s">
        <v>151</v>
      </c>
      <c r="E1591" s="2" t="s">
        <v>19</v>
      </c>
      <c r="F1591" s="2" t="s">
        <v>24</v>
      </c>
      <c r="G1591">
        <v>127</v>
      </c>
      <c r="H1591" s="2" t="str">
        <f>VLOOKUP(SupplierQuality[[#This Row],[MaterialID]],Table4[#All],2,0)</f>
        <v>Crates</v>
      </c>
      <c r="I1591">
        <v>2</v>
      </c>
      <c r="J1591" s="2" t="str">
        <f>_xlfn.XLOOKUP(SupplierQuality[[#This Row],[Defect Type ID]],Table5[ID],Table5[Defect Type],"Not found",0)</f>
        <v>Rejected</v>
      </c>
      <c r="K1591">
        <v>220</v>
      </c>
      <c r="L1591" s="2" t="str">
        <f>_xlfn.XLOOKUP(SupplierQuality[[#This Row],[DefectID]],Table2[ID],Table2[Defect],"Not found",0)</f>
        <v>No Lock</v>
      </c>
      <c r="M1591" s="3">
        <v>439479</v>
      </c>
      <c r="N1591" s="3">
        <v>1028</v>
      </c>
      <c r="O1591" s="6">
        <f>SupplierQuality[[#This Row],[Total Downtime Minutes]]/60</f>
        <v>17.133333333333333</v>
      </c>
      <c r="P1591" s="4">
        <v>327</v>
      </c>
      <c r="Q1591" s="4">
        <f>SupplierQuality[[#This Row],[Total Defect Qty]]*SupplierQuality[[#This Row],[Unit Price]]</f>
        <v>143709633</v>
      </c>
    </row>
    <row r="1592" spans="1:17" x14ac:dyDescent="0.25">
      <c r="A1592" s="1">
        <v>43365</v>
      </c>
      <c r="B1592" s="5" t="str">
        <f>TEXT(SupplierQuality[[#This Row],[Date]],"mmm")</f>
        <v>Sep</v>
      </c>
      <c r="C1592" s="5" t="str">
        <f>TEXT(SupplierQuality[[#This Row],[Date]],"yyyy")</f>
        <v>2018</v>
      </c>
      <c r="D1592" s="2" t="s">
        <v>342</v>
      </c>
      <c r="E1592" s="2" t="s">
        <v>67</v>
      </c>
      <c r="F1592" s="2" t="s">
        <v>17</v>
      </c>
      <c r="G1592">
        <v>124</v>
      </c>
      <c r="H1592" s="2" t="str">
        <f>VLOOKUP(SupplierQuality[[#This Row],[MaterialID]],Table4[#All],2,0)</f>
        <v>Drives</v>
      </c>
      <c r="I1592">
        <v>1</v>
      </c>
      <c r="J1592" s="2" t="str">
        <f>_xlfn.XLOOKUP(SupplierQuality[[#This Row],[Defect Type ID]],Table5[ID],Table5[Defect Type],"Not found",0)</f>
        <v>No Impact</v>
      </c>
      <c r="K1592">
        <v>7</v>
      </c>
      <c r="L1592" s="2" t="str">
        <f>_xlfn.XLOOKUP(SupplierQuality[[#This Row],[DefectID]],Table2[ID],Table2[Defect],"Not found",0)</f>
        <v>Misc</v>
      </c>
      <c r="M1592" s="3">
        <v>397855</v>
      </c>
      <c r="N1592" s="3">
        <v>3453</v>
      </c>
      <c r="O1592" s="6">
        <f>SupplierQuality[[#This Row],[Total Downtime Minutes]]/60</f>
        <v>57.55</v>
      </c>
      <c r="P1592" s="4">
        <v>488</v>
      </c>
      <c r="Q1592" s="4">
        <f>SupplierQuality[[#This Row],[Total Defect Qty]]*SupplierQuality[[#This Row],[Unit Price]]</f>
        <v>194153240</v>
      </c>
    </row>
    <row r="1593" spans="1:17" x14ac:dyDescent="0.25">
      <c r="A1593" s="1">
        <v>43365</v>
      </c>
      <c r="B1593" s="5" t="str">
        <f>TEXT(SupplierQuality[[#This Row],[Date]],"mmm")</f>
        <v>Sep</v>
      </c>
      <c r="C1593" s="5" t="str">
        <f>TEXT(SupplierQuality[[#This Row],[Date]],"yyyy")</f>
        <v>2018</v>
      </c>
      <c r="D1593" s="2" t="s">
        <v>355</v>
      </c>
      <c r="E1593" s="2" t="s">
        <v>119</v>
      </c>
      <c r="F1593" s="2" t="s">
        <v>24</v>
      </c>
      <c r="G1593">
        <v>118</v>
      </c>
      <c r="H1593" s="2" t="str">
        <f>VLOOKUP(SupplierQuality[[#This Row],[MaterialID]],Table4[#All],2,0)</f>
        <v>Corrugate</v>
      </c>
      <c r="I1593">
        <v>1</v>
      </c>
      <c r="J1593" s="2" t="str">
        <f>_xlfn.XLOOKUP(SupplierQuality[[#This Row],[Defect Type ID]],Table5[ID],Table5[Defect Type],"Not found",0)</f>
        <v>No Impact</v>
      </c>
      <c r="K1593">
        <v>199</v>
      </c>
      <c r="L1593" s="2" t="str">
        <f>_xlfn.XLOOKUP(SupplierQuality[[#This Row],[DefectID]],Table2[ID],Table2[Defect],"Not found",0)</f>
        <v>Bad Welding</v>
      </c>
      <c r="M1593" s="3">
        <v>296125</v>
      </c>
      <c r="N1593" s="3">
        <v>2001</v>
      </c>
      <c r="O1593" s="6">
        <f>SupplierQuality[[#This Row],[Total Downtime Minutes]]/60</f>
        <v>33.35</v>
      </c>
      <c r="P1593" s="4">
        <v>654</v>
      </c>
      <c r="Q1593" s="4">
        <f>SupplierQuality[[#This Row],[Total Defect Qty]]*SupplierQuality[[#This Row],[Unit Price]]</f>
        <v>193665750</v>
      </c>
    </row>
    <row r="1594" spans="1:17" x14ac:dyDescent="0.25">
      <c r="A1594" s="1">
        <v>43365</v>
      </c>
      <c r="B1594" s="5" t="str">
        <f>TEXT(SupplierQuality[[#This Row],[Date]],"mmm")</f>
        <v>Sep</v>
      </c>
      <c r="C1594" s="5" t="str">
        <f>TEXT(SupplierQuality[[#This Row],[Date]],"yyyy")</f>
        <v>2018</v>
      </c>
      <c r="D1594" s="2" t="s">
        <v>330</v>
      </c>
      <c r="E1594" s="2" t="s">
        <v>71</v>
      </c>
      <c r="F1594" s="2" t="s">
        <v>14</v>
      </c>
      <c r="G1594">
        <v>113</v>
      </c>
      <c r="H1594" s="2" t="str">
        <f>VLOOKUP(SupplierQuality[[#This Row],[MaterialID]],Table4[#All],2,0)</f>
        <v>Raw Materials</v>
      </c>
      <c r="I1594">
        <v>2</v>
      </c>
      <c r="J1594" s="2" t="str">
        <f>_xlfn.XLOOKUP(SupplierQuality[[#This Row],[Defect Type ID]],Table5[ID],Table5[Defect Type],"Not found",0)</f>
        <v>Rejected</v>
      </c>
      <c r="K1594">
        <v>136</v>
      </c>
      <c r="L1594" s="2" t="str">
        <f>_xlfn.XLOOKUP(SupplierQuality[[#This Row],[DefectID]],Table2[ID],Table2[Defect],"Not found",0)</f>
        <v>Damaged Components</v>
      </c>
      <c r="M1594" s="3">
        <v>292396</v>
      </c>
      <c r="N1594" s="3">
        <v>2671</v>
      </c>
      <c r="O1594" s="6">
        <f>SupplierQuality[[#This Row],[Total Downtime Minutes]]/60</f>
        <v>44.516666666666666</v>
      </c>
      <c r="P1594" s="4">
        <v>685</v>
      </c>
      <c r="Q1594" s="4">
        <f>SupplierQuality[[#This Row],[Total Defect Qty]]*SupplierQuality[[#This Row],[Unit Price]]</f>
        <v>200291260</v>
      </c>
    </row>
    <row r="1595" spans="1:17" x14ac:dyDescent="0.25">
      <c r="A1595" s="1">
        <v>43365</v>
      </c>
      <c r="B1595" s="5" t="str">
        <f>TEXT(SupplierQuality[[#This Row],[Date]],"mmm")</f>
        <v>Sep</v>
      </c>
      <c r="C1595" s="5" t="str">
        <f>TEXT(SupplierQuality[[#This Row],[Date]],"yyyy")</f>
        <v>2018</v>
      </c>
      <c r="D1595" s="2" t="s">
        <v>298</v>
      </c>
      <c r="E1595" s="2" t="s">
        <v>19</v>
      </c>
      <c r="F1595" s="2" t="s">
        <v>14</v>
      </c>
      <c r="G1595">
        <v>128</v>
      </c>
      <c r="H1595" s="2" t="str">
        <f>VLOOKUP(SupplierQuality[[#This Row],[MaterialID]],Table4[#All],2,0)</f>
        <v>Tape</v>
      </c>
      <c r="I1595">
        <v>2</v>
      </c>
      <c r="J1595" s="2" t="str">
        <f>_xlfn.XLOOKUP(SupplierQuality[[#This Row],[Defect Type ID]],Table5[ID],Table5[Defect Type],"Not found",0)</f>
        <v>Rejected</v>
      </c>
      <c r="K1595">
        <v>147</v>
      </c>
      <c r="L1595" s="2" t="str">
        <f>_xlfn.XLOOKUP(SupplierQuality[[#This Row],[DefectID]],Table2[ID],Table2[Defect],"Not found",0)</f>
        <v>Shallow Slots</v>
      </c>
      <c r="M1595" s="3">
        <v>173027</v>
      </c>
      <c r="N1595" s="3">
        <v>4372</v>
      </c>
      <c r="O1595" s="6">
        <f>SupplierQuality[[#This Row],[Total Downtime Minutes]]/60</f>
        <v>72.86666666666666</v>
      </c>
      <c r="P1595" s="4">
        <v>669</v>
      </c>
      <c r="Q1595" s="4">
        <f>SupplierQuality[[#This Row],[Total Defect Qty]]*SupplierQuality[[#This Row],[Unit Price]]</f>
        <v>115755063</v>
      </c>
    </row>
    <row r="1596" spans="1:17" x14ac:dyDescent="0.25">
      <c r="A1596" s="1">
        <v>43366</v>
      </c>
      <c r="B1596" s="5" t="str">
        <f>TEXT(SupplierQuality[[#This Row],[Date]],"mmm")</f>
        <v>Sep</v>
      </c>
      <c r="C1596" s="5" t="str">
        <f>TEXT(SupplierQuality[[#This Row],[Date]],"yyyy")</f>
        <v>2018</v>
      </c>
      <c r="D1596" s="2" t="s">
        <v>154</v>
      </c>
      <c r="E1596" s="2" t="s">
        <v>104</v>
      </c>
      <c r="F1596" s="2" t="s">
        <v>42</v>
      </c>
      <c r="G1596">
        <v>130</v>
      </c>
      <c r="H1596" s="2" t="str">
        <f>VLOOKUP(SupplierQuality[[#This Row],[MaterialID]],Table4[#All],2,0)</f>
        <v>Packaging</v>
      </c>
      <c r="I1596">
        <v>3</v>
      </c>
      <c r="J1596" s="2" t="str">
        <f>_xlfn.XLOOKUP(SupplierQuality[[#This Row],[Defect Type ID]],Table5[ID],Table5[Defect Type],"Not found",0)</f>
        <v>Impact</v>
      </c>
      <c r="K1596">
        <v>129</v>
      </c>
      <c r="L1596" s="2" t="str">
        <f>_xlfn.XLOOKUP(SupplierQuality[[#This Row],[DefectID]],Table2[ID],Table2[Defect],"Not found",0)</f>
        <v>Color Variation</v>
      </c>
      <c r="M1596" s="3">
        <v>878872</v>
      </c>
      <c r="N1596" s="3">
        <v>1278</v>
      </c>
      <c r="O1596" s="6">
        <f>SupplierQuality[[#This Row],[Total Downtime Minutes]]/60</f>
        <v>21.3</v>
      </c>
      <c r="P1596" s="4">
        <v>670</v>
      </c>
      <c r="Q1596" s="4">
        <f>SupplierQuality[[#This Row],[Total Defect Qty]]*SupplierQuality[[#This Row],[Unit Price]]</f>
        <v>588844240</v>
      </c>
    </row>
    <row r="1597" spans="1:17" x14ac:dyDescent="0.25">
      <c r="A1597" s="1">
        <v>43366</v>
      </c>
      <c r="B1597" s="5" t="str">
        <f>TEXT(SupplierQuality[[#This Row],[Date]],"mmm")</f>
        <v>Sep</v>
      </c>
      <c r="C1597" s="5" t="str">
        <f>TEXT(SupplierQuality[[#This Row],[Date]],"yyyy")</f>
        <v>2018</v>
      </c>
      <c r="D1597" s="2" t="s">
        <v>138</v>
      </c>
      <c r="E1597" s="2" t="s">
        <v>36</v>
      </c>
      <c r="F1597" s="2" t="s">
        <v>691</v>
      </c>
      <c r="G1597">
        <v>123</v>
      </c>
      <c r="H1597" s="2" t="str">
        <f>VLOOKUP(SupplierQuality[[#This Row],[MaterialID]],Table4[#All],2,0)</f>
        <v>Pump</v>
      </c>
      <c r="I1597">
        <v>1</v>
      </c>
      <c r="J1597" s="2" t="str">
        <f>_xlfn.XLOOKUP(SupplierQuality[[#This Row],[Defect Type ID]],Table5[ID],Table5[Defect Type],"Not found",0)</f>
        <v>No Impact</v>
      </c>
      <c r="K1597">
        <v>72</v>
      </c>
      <c r="L1597" s="2" t="str">
        <f>_xlfn.XLOOKUP(SupplierQuality[[#This Row],[DefectID]],Table2[ID],Table2[Defect],"Not found",0)</f>
        <v>Wrong Label</v>
      </c>
      <c r="M1597" s="3">
        <v>827969</v>
      </c>
      <c r="N1597" s="3">
        <v>2245</v>
      </c>
      <c r="O1597" s="6">
        <f>SupplierQuality[[#This Row],[Total Downtime Minutes]]/60</f>
        <v>37.416666666666664</v>
      </c>
      <c r="P1597" s="4">
        <v>481</v>
      </c>
      <c r="Q1597" s="4">
        <f>SupplierQuality[[#This Row],[Total Defect Qty]]*SupplierQuality[[#This Row],[Unit Price]]</f>
        <v>398253089</v>
      </c>
    </row>
    <row r="1598" spans="1:17" x14ac:dyDescent="0.25">
      <c r="A1598" s="1">
        <v>43366</v>
      </c>
      <c r="B1598" s="5" t="str">
        <f>TEXT(SupplierQuality[[#This Row],[Date]],"mmm")</f>
        <v>Sep</v>
      </c>
      <c r="C1598" s="5" t="str">
        <f>TEXT(SupplierQuality[[#This Row],[Date]],"yyyy")</f>
        <v>2018</v>
      </c>
      <c r="D1598" s="2" t="s">
        <v>280</v>
      </c>
      <c r="E1598" s="2" t="s">
        <v>13</v>
      </c>
      <c r="F1598" s="2" t="s">
        <v>14</v>
      </c>
      <c r="G1598">
        <v>131</v>
      </c>
      <c r="H1598" s="2" t="str">
        <f>VLOOKUP(SupplierQuality[[#This Row],[MaterialID]],Table4[#All],2,0)</f>
        <v>Valves</v>
      </c>
      <c r="I1598">
        <v>1</v>
      </c>
      <c r="J1598" s="2" t="str">
        <f>_xlfn.XLOOKUP(SupplierQuality[[#This Row],[Defect Type ID]],Table5[ID],Table5[Defect Type],"Not found",0)</f>
        <v>No Impact</v>
      </c>
      <c r="K1598">
        <v>62</v>
      </c>
      <c r="L1598" s="2" t="str">
        <f>_xlfn.XLOOKUP(SupplierQuality[[#This Row],[DefectID]],Table2[ID],Table2[Defect],"Not found",0)</f>
        <v>Damaged</v>
      </c>
      <c r="M1598" s="3">
        <v>806098</v>
      </c>
      <c r="N1598" s="3">
        <v>3937</v>
      </c>
      <c r="O1598" s="6">
        <f>SupplierQuality[[#This Row],[Total Downtime Minutes]]/60</f>
        <v>65.61666666666666</v>
      </c>
      <c r="P1598" s="4">
        <v>680</v>
      </c>
      <c r="Q1598" s="4">
        <f>SupplierQuality[[#This Row],[Total Defect Qty]]*SupplierQuality[[#This Row],[Unit Price]]</f>
        <v>548146640</v>
      </c>
    </row>
    <row r="1599" spans="1:17" x14ac:dyDescent="0.25">
      <c r="A1599" s="1">
        <v>43366</v>
      </c>
      <c r="B1599" s="5" t="str">
        <f>TEXT(SupplierQuality[[#This Row],[Date]],"mmm")</f>
        <v>Sep</v>
      </c>
      <c r="C1599" s="5" t="str">
        <f>TEXT(SupplierQuality[[#This Row],[Date]],"yyyy")</f>
        <v>2018</v>
      </c>
      <c r="D1599" s="2" t="s">
        <v>93</v>
      </c>
      <c r="E1599" s="2" t="s">
        <v>74</v>
      </c>
      <c r="F1599" s="2" t="s">
        <v>691</v>
      </c>
      <c r="G1599">
        <v>123</v>
      </c>
      <c r="H1599" s="2" t="str">
        <f>VLOOKUP(SupplierQuality[[#This Row],[MaterialID]],Table4[#All],2,0)</f>
        <v>Pump</v>
      </c>
      <c r="I1599">
        <v>2</v>
      </c>
      <c r="J1599" s="2" t="str">
        <f>_xlfn.XLOOKUP(SupplierQuality[[#This Row],[Defect Type ID]],Table5[ID],Table5[Defect Type],"Not found",0)</f>
        <v>Rejected</v>
      </c>
      <c r="K1599">
        <v>148</v>
      </c>
      <c r="L1599" s="2" t="str">
        <f>_xlfn.XLOOKUP(SupplierQuality[[#This Row],[DefectID]],Table2[ID],Table2[Defect],"Not found",0)</f>
        <v>Dents</v>
      </c>
      <c r="M1599" s="3">
        <v>724917</v>
      </c>
      <c r="N1599" s="3">
        <v>1714</v>
      </c>
      <c r="O1599" s="6">
        <f>SupplierQuality[[#This Row],[Total Downtime Minutes]]/60</f>
        <v>28.566666666666666</v>
      </c>
      <c r="P1599" s="4">
        <v>298</v>
      </c>
      <c r="Q1599" s="4">
        <f>SupplierQuality[[#This Row],[Total Defect Qty]]*SupplierQuality[[#This Row],[Unit Price]]</f>
        <v>216025266</v>
      </c>
    </row>
    <row r="1600" spans="1:17" x14ac:dyDescent="0.25">
      <c r="A1600" s="1">
        <v>43366</v>
      </c>
      <c r="B1600" s="5" t="str">
        <f>TEXT(SupplierQuality[[#This Row],[Date]],"mmm")</f>
        <v>Sep</v>
      </c>
      <c r="C1600" s="5" t="str">
        <f>TEXT(SupplierQuality[[#This Row],[Date]],"yyyy")</f>
        <v>2018</v>
      </c>
      <c r="D1600" s="2" t="s">
        <v>215</v>
      </c>
      <c r="E1600" s="2" t="s">
        <v>60</v>
      </c>
      <c r="F1600" s="2" t="s">
        <v>75</v>
      </c>
      <c r="G1600">
        <v>129</v>
      </c>
      <c r="H1600" s="2" t="str">
        <f>VLOOKUP(SupplierQuality[[#This Row],[MaterialID]],Table4[#All],2,0)</f>
        <v>Mechanicals</v>
      </c>
      <c r="I1600">
        <v>3</v>
      </c>
      <c r="J1600" s="2" t="str">
        <f>_xlfn.XLOOKUP(SupplierQuality[[#This Row],[Defect Type ID]],Table5[ID],Table5[Defect Type],"Not found",0)</f>
        <v>Impact</v>
      </c>
      <c r="K1600">
        <v>130</v>
      </c>
      <c r="L1600" s="2" t="str">
        <f>_xlfn.XLOOKUP(SupplierQuality[[#This Row],[DefectID]],Table2[ID],Table2[Defect],"Not found",0)</f>
        <v>No Close</v>
      </c>
      <c r="M1600" s="3">
        <v>655322</v>
      </c>
      <c r="N1600" s="3">
        <v>3581</v>
      </c>
      <c r="O1600" s="6">
        <f>SupplierQuality[[#This Row],[Total Downtime Minutes]]/60</f>
        <v>59.68333333333333</v>
      </c>
      <c r="P1600" s="4">
        <v>478</v>
      </c>
      <c r="Q1600" s="4">
        <f>SupplierQuality[[#This Row],[Total Defect Qty]]*SupplierQuality[[#This Row],[Unit Price]]</f>
        <v>313243916</v>
      </c>
    </row>
    <row r="1601" spans="1:17" x14ac:dyDescent="0.25">
      <c r="A1601" s="1">
        <v>43366</v>
      </c>
      <c r="B1601" s="5" t="str">
        <f>TEXT(SupplierQuality[[#This Row],[Date]],"mmm")</f>
        <v>Sep</v>
      </c>
      <c r="C1601" s="5" t="str">
        <f>TEXT(SupplierQuality[[#This Row],[Date]],"yyyy")</f>
        <v>2018</v>
      </c>
      <c r="D1601" s="2" t="s">
        <v>198</v>
      </c>
      <c r="E1601" s="2" t="s">
        <v>13</v>
      </c>
      <c r="F1601" s="2" t="s">
        <v>691</v>
      </c>
      <c r="G1601">
        <v>115</v>
      </c>
      <c r="H1601" s="2" t="str">
        <f>VLOOKUP(SupplierQuality[[#This Row],[MaterialID]],Table4[#All],2,0)</f>
        <v>Controllers</v>
      </c>
      <c r="I1601">
        <v>1</v>
      </c>
      <c r="J1601" s="2" t="str">
        <f>_xlfn.XLOOKUP(SupplierQuality[[#This Row],[Defect Type ID]],Table5[ID],Table5[Defect Type],"Not found",0)</f>
        <v>No Impact</v>
      </c>
      <c r="K1601">
        <v>232</v>
      </c>
      <c r="L1601" s="2" t="str">
        <f>_xlfn.XLOOKUP(SupplierQuality[[#This Row],[DefectID]],Table2[ID],Table2[Defect],"Not found",0)</f>
        <v>Wrong Coloring</v>
      </c>
      <c r="M1601" s="3">
        <v>554095</v>
      </c>
      <c r="N1601" s="3">
        <v>2057</v>
      </c>
      <c r="O1601" s="6">
        <f>SupplierQuality[[#This Row],[Total Downtime Minutes]]/60</f>
        <v>34.283333333333331</v>
      </c>
      <c r="P1601" s="4">
        <v>514</v>
      </c>
      <c r="Q1601" s="4">
        <f>SupplierQuality[[#This Row],[Total Defect Qty]]*SupplierQuality[[#This Row],[Unit Price]]</f>
        <v>284804830</v>
      </c>
    </row>
    <row r="1602" spans="1:17" x14ac:dyDescent="0.25">
      <c r="A1602" s="1">
        <v>43366</v>
      </c>
      <c r="B1602" s="5" t="str">
        <f>TEXT(SupplierQuality[[#This Row],[Date]],"mmm")</f>
        <v>Sep</v>
      </c>
      <c r="C1602" s="5" t="str">
        <f>TEXT(SupplierQuality[[#This Row],[Date]],"yyyy")</f>
        <v>2018</v>
      </c>
      <c r="D1602" s="2" t="s">
        <v>295</v>
      </c>
      <c r="E1602" s="2" t="s">
        <v>84</v>
      </c>
      <c r="F1602" s="2" t="s">
        <v>691</v>
      </c>
      <c r="G1602">
        <v>121</v>
      </c>
      <c r="H1602" s="2" t="str">
        <f>VLOOKUP(SupplierQuality[[#This Row],[MaterialID]],Table4[#All],2,0)</f>
        <v>Composites</v>
      </c>
      <c r="I1602">
        <v>1</v>
      </c>
      <c r="J1602" s="2" t="str">
        <f>_xlfn.XLOOKUP(SupplierQuality[[#This Row],[Defect Type ID]],Table5[ID],Table5[Defect Type],"Not found",0)</f>
        <v>No Impact</v>
      </c>
      <c r="K1602">
        <v>94</v>
      </c>
      <c r="L1602" s="2" t="str">
        <f>_xlfn.XLOOKUP(SupplierQuality[[#This Row],[DefectID]],Table2[ID],Table2[Defect],"Not found",0)</f>
        <v>Stones and Sand</v>
      </c>
      <c r="M1602" s="3">
        <v>499930</v>
      </c>
      <c r="N1602" s="3">
        <v>125</v>
      </c>
      <c r="O1602" s="6">
        <f>SupplierQuality[[#This Row],[Total Downtime Minutes]]/60</f>
        <v>2.0833333333333335</v>
      </c>
      <c r="P1602" s="4">
        <v>329</v>
      </c>
      <c r="Q1602" s="4">
        <f>SupplierQuality[[#This Row],[Total Defect Qty]]*SupplierQuality[[#This Row],[Unit Price]]</f>
        <v>164476970</v>
      </c>
    </row>
    <row r="1603" spans="1:17" x14ac:dyDescent="0.25">
      <c r="A1603" s="1">
        <v>43366</v>
      </c>
      <c r="B1603" s="5" t="str">
        <f>TEXT(SupplierQuality[[#This Row],[Date]],"mmm")</f>
        <v>Sep</v>
      </c>
      <c r="C1603" s="5" t="str">
        <f>TEXT(SupplierQuality[[#This Row],[Date]],"yyyy")</f>
        <v>2018</v>
      </c>
      <c r="D1603" s="2" t="s">
        <v>80</v>
      </c>
      <c r="E1603" s="2" t="s">
        <v>58</v>
      </c>
      <c r="F1603" s="2" t="s">
        <v>14</v>
      </c>
      <c r="G1603">
        <v>128</v>
      </c>
      <c r="H1603" s="2" t="str">
        <f>VLOOKUP(SupplierQuality[[#This Row],[MaterialID]],Table4[#All],2,0)</f>
        <v>Tape</v>
      </c>
      <c r="I1603">
        <v>2</v>
      </c>
      <c r="J1603" s="2" t="str">
        <f>_xlfn.XLOOKUP(SupplierQuality[[#This Row],[Defect Type ID]],Table5[ID],Table5[Defect Type],"Not found",0)</f>
        <v>Rejected</v>
      </c>
      <c r="K1603">
        <v>145</v>
      </c>
      <c r="L1603" s="2" t="str">
        <f>_xlfn.XLOOKUP(SupplierQuality[[#This Row],[DefectID]],Table2[ID],Table2[Defect],"Not found",0)</f>
        <v>Tape Wrong</v>
      </c>
      <c r="M1603" s="3">
        <v>456042</v>
      </c>
      <c r="N1603" s="3">
        <v>4426</v>
      </c>
      <c r="O1603" s="6">
        <f>SupplierQuality[[#This Row],[Total Downtime Minutes]]/60</f>
        <v>73.766666666666666</v>
      </c>
      <c r="P1603" s="4">
        <v>489</v>
      </c>
      <c r="Q1603" s="4">
        <f>SupplierQuality[[#This Row],[Total Defect Qty]]*SupplierQuality[[#This Row],[Unit Price]]</f>
        <v>223004538</v>
      </c>
    </row>
    <row r="1604" spans="1:17" x14ac:dyDescent="0.25">
      <c r="A1604" s="1">
        <v>43366</v>
      </c>
      <c r="B1604" s="5" t="str">
        <f>TEXT(SupplierQuality[[#This Row],[Date]],"mmm")</f>
        <v>Sep</v>
      </c>
      <c r="C1604" s="5" t="str">
        <f>TEXT(SupplierQuality[[#This Row],[Date]],"yyyy")</f>
        <v>2018</v>
      </c>
      <c r="D1604" s="2" t="s">
        <v>258</v>
      </c>
      <c r="E1604" s="2" t="s">
        <v>119</v>
      </c>
      <c r="F1604" s="2" t="s">
        <v>691</v>
      </c>
      <c r="G1604">
        <v>126</v>
      </c>
      <c r="H1604" s="2" t="str">
        <f>VLOOKUP(SupplierQuality[[#This Row],[MaterialID]],Table4[#All],2,0)</f>
        <v>Motors</v>
      </c>
      <c r="I1604">
        <v>3</v>
      </c>
      <c r="J1604" s="2" t="str">
        <f>_xlfn.XLOOKUP(SupplierQuality[[#This Row],[Defect Type ID]],Table5[ID],Table5[Defect Type],"Not found",0)</f>
        <v>Impact</v>
      </c>
      <c r="K1604">
        <v>71</v>
      </c>
      <c r="L1604" s="2" t="str">
        <f>_xlfn.XLOOKUP(SupplierQuality[[#This Row],[DefectID]],Table2[ID],Table2[Defect],"Not found",0)</f>
        <v>Incorrect Dimensions</v>
      </c>
      <c r="M1604" s="3">
        <v>240384</v>
      </c>
      <c r="N1604" s="3">
        <v>3869</v>
      </c>
      <c r="O1604" s="6">
        <f>SupplierQuality[[#This Row],[Total Downtime Minutes]]/60</f>
        <v>64.483333333333334</v>
      </c>
      <c r="P1604" s="4">
        <v>530</v>
      </c>
      <c r="Q1604" s="4">
        <f>SupplierQuality[[#This Row],[Total Defect Qty]]*SupplierQuality[[#This Row],[Unit Price]]</f>
        <v>127403520</v>
      </c>
    </row>
    <row r="1605" spans="1:17" x14ac:dyDescent="0.25">
      <c r="A1605" s="1">
        <v>43366</v>
      </c>
      <c r="B1605" s="5" t="str">
        <f>TEXT(SupplierQuality[[#This Row],[Date]],"mmm")</f>
        <v>Sep</v>
      </c>
      <c r="C1605" s="5" t="str">
        <f>TEXT(SupplierQuality[[#This Row],[Date]],"yyyy")</f>
        <v>2018</v>
      </c>
      <c r="D1605" s="2" t="s">
        <v>169</v>
      </c>
      <c r="E1605" s="2" t="s">
        <v>64</v>
      </c>
      <c r="F1605" s="2" t="s">
        <v>42</v>
      </c>
      <c r="G1605">
        <v>127</v>
      </c>
      <c r="H1605" s="2" t="str">
        <f>VLOOKUP(SupplierQuality[[#This Row],[MaterialID]],Table4[#All],2,0)</f>
        <v>Crates</v>
      </c>
      <c r="I1605">
        <v>1</v>
      </c>
      <c r="J1605" s="2" t="str">
        <f>_xlfn.XLOOKUP(SupplierQuality[[#This Row],[Defect Type ID]],Table5[ID],Table5[Defect Type],"Not found",0)</f>
        <v>No Impact</v>
      </c>
      <c r="K1605">
        <v>96</v>
      </c>
      <c r="L1605" s="2" t="str">
        <f>_xlfn.XLOOKUP(SupplierQuality[[#This Row],[DefectID]],Table2[ID],Table2[Defect],"Not found",0)</f>
        <v>Film Not Intact</v>
      </c>
      <c r="M1605" s="3">
        <v>85333</v>
      </c>
      <c r="N1605" s="3">
        <v>1660</v>
      </c>
      <c r="O1605" s="6">
        <f>SupplierQuality[[#This Row],[Total Downtime Minutes]]/60</f>
        <v>27.666666666666668</v>
      </c>
      <c r="P1605" s="4">
        <v>506</v>
      </c>
      <c r="Q1605" s="4">
        <f>SupplierQuality[[#This Row],[Total Defect Qty]]*SupplierQuality[[#This Row],[Unit Price]]</f>
        <v>43178498</v>
      </c>
    </row>
    <row r="1606" spans="1:17" x14ac:dyDescent="0.25">
      <c r="A1606" s="1">
        <v>43366</v>
      </c>
      <c r="B1606" s="5" t="str">
        <f>TEXT(SupplierQuality[[#This Row],[Date]],"mmm")</f>
        <v>Sep</v>
      </c>
      <c r="C1606" s="5" t="str">
        <f>TEXT(SupplierQuality[[#This Row],[Date]],"yyyy")</f>
        <v>2018</v>
      </c>
      <c r="D1606" s="2" t="s">
        <v>207</v>
      </c>
      <c r="E1606" s="2" t="s">
        <v>27</v>
      </c>
      <c r="F1606" s="2" t="s">
        <v>691</v>
      </c>
      <c r="G1606">
        <v>121</v>
      </c>
      <c r="H1606" s="2" t="str">
        <f>VLOOKUP(SupplierQuality[[#This Row],[MaterialID]],Table4[#All],2,0)</f>
        <v>Composites</v>
      </c>
      <c r="I1606">
        <v>2</v>
      </c>
      <c r="J1606" s="2" t="str">
        <f>_xlfn.XLOOKUP(SupplierQuality[[#This Row],[Defect Type ID]],Table5[ID],Table5[Defect Type],"Not found",0)</f>
        <v>Rejected</v>
      </c>
      <c r="K1606">
        <v>162</v>
      </c>
      <c r="L1606" s="2" t="str">
        <f>_xlfn.XLOOKUP(SupplierQuality[[#This Row],[DefectID]],Table2[ID],Table2[Defect],"Not found",0)</f>
        <v>Moisture</v>
      </c>
      <c r="M1606" s="3">
        <v>3528</v>
      </c>
      <c r="N1606" s="3">
        <v>4923</v>
      </c>
      <c r="O1606" s="6">
        <f>SupplierQuality[[#This Row],[Total Downtime Minutes]]/60</f>
        <v>82.05</v>
      </c>
      <c r="P1606" s="4">
        <v>635</v>
      </c>
      <c r="Q1606" s="4">
        <f>SupplierQuality[[#This Row],[Total Defect Qty]]*SupplierQuality[[#This Row],[Unit Price]]</f>
        <v>2240280</v>
      </c>
    </row>
    <row r="1607" spans="1:17" x14ac:dyDescent="0.25">
      <c r="A1607" s="1">
        <v>43367</v>
      </c>
      <c r="B1607" s="5" t="str">
        <f>TEXT(SupplierQuality[[#This Row],[Date]],"mmm")</f>
        <v>Sep</v>
      </c>
      <c r="C1607" s="5" t="str">
        <f>TEXT(SupplierQuality[[#This Row],[Date]],"yyyy")</f>
        <v>2018</v>
      </c>
      <c r="D1607" s="2" t="s">
        <v>245</v>
      </c>
      <c r="E1607" s="2" t="s">
        <v>32</v>
      </c>
      <c r="F1607" s="2" t="s">
        <v>24</v>
      </c>
      <c r="G1607">
        <v>114</v>
      </c>
      <c r="H1607" s="2" t="str">
        <f>VLOOKUP(SupplierQuality[[#This Row],[MaterialID]],Table4[#All],2,0)</f>
        <v>Carton</v>
      </c>
      <c r="I1607">
        <v>3</v>
      </c>
      <c r="J1607" s="2" t="str">
        <f>_xlfn.XLOOKUP(SupplierQuality[[#This Row],[Defect Type ID]],Table5[ID],Table5[Defect Type],"Not found",0)</f>
        <v>Impact</v>
      </c>
      <c r="K1607">
        <v>145</v>
      </c>
      <c r="L1607" s="2" t="str">
        <f>_xlfn.XLOOKUP(SupplierQuality[[#This Row],[DefectID]],Table2[ID],Table2[Defect],"Not found",0)</f>
        <v>Tape Wrong</v>
      </c>
      <c r="M1607" s="3">
        <v>971598</v>
      </c>
      <c r="N1607" s="3">
        <v>2151</v>
      </c>
      <c r="O1607" s="6">
        <f>SupplierQuality[[#This Row],[Total Downtime Minutes]]/60</f>
        <v>35.85</v>
      </c>
      <c r="P1607" s="4">
        <v>407</v>
      </c>
      <c r="Q1607" s="4">
        <f>SupplierQuality[[#This Row],[Total Defect Qty]]*SupplierQuality[[#This Row],[Unit Price]]</f>
        <v>395440386</v>
      </c>
    </row>
    <row r="1608" spans="1:17" x14ac:dyDescent="0.25">
      <c r="A1608" s="1">
        <v>43367</v>
      </c>
      <c r="B1608" s="5" t="str">
        <f>TEXT(SupplierQuality[[#This Row],[Date]],"mmm")</f>
        <v>Sep</v>
      </c>
      <c r="C1608" s="5" t="str">
        <f>TEXT(SupplierQuality[[#This Row],[Date]],"yyyy")</f>
        <v>2018</v>
      </c>
      <c r="D1608" s="2" t="s">
        <v>292</v>
      </c>
      <c r="E1608" s="2" t="s">
        <v>64</v>
      </c>
      <c r="F1608" s="2" t="s">
        <v>24</v>
      </c>
      <c r="G1608">
        <v>126</v>
      </c>
      <c r="H1608" s="2" t="str">
        <f>VLOOKUP(SupplierQuality[[#This Row],[MaterialID]],Table4[#All],2,0)</f>
        <v>Motors</v>
      </c>
      <c r="I1608">
        <v>3</v>
      </c>
      <c r="J1608" s="2" t="str">
        <f>_xlfn.XLOOKUP(SupplierQuality[[#This Row],[Defect Type ID]],Table5[ID],Table5[Defect Type],"Not found",0)</f>
        <v>Impact</v>
      </c>
      <c r="K1608">
        <v>209</v>
      </c>
      <c r="L1608" s="2" t="str">
        <f>_xlfn.XLOOKUP(SupplierQuality[[#This Row],[DefectID]],Table2[ID],Table2[Defect],"Not found",0)</f>
        <v>Print Off Center</v>
      </c>
      <c r="M1608" s="3">
        <v>878913</v>
      </c>
      <c r="N1608" s="3">
        <v>4746</v>
      </c>
      <c r="O1608" s="6">
        <f>SupplierQuality[[#This Row],[Total Downtime Minutes]]/60</f>
        <v>79.099999999999994</v>
      </c>
      <c r="P1608" s="4">
        <v>466</v>
      </c>
      <c r="Q1608" s="4">
        <f>SupplierQuality[[#This Row],[Total Defect Qty]]*SupplierQuality[[#This Row],[Unit Price]]</f>
        <v>409573458</v>
      </c>
    </row>
    <row r="1609" spans="1:17" x14ac:dyDescent="0.25">
      <c r="A1609" s="1">
        <v>43367</v>
      </c>
      <c r="B1609" s="5" t="str">
        <f>TEXT(SupplierQuality[[#This Row],[Date]],"mmm")</f>
        <v>Sep</v>
      </c>
      <c r="C1609" s="5" t="str">
        <f>TEXT(SupplierQuality[[#This Row],[Date]],"yyyy")</f>
        <v>2018</v>
      </c>
      <c r="D1609" s="2" t="s">
        <v>341</v>
      </c>
      <c r="E1609" s="2" t="s">
        <v>60</v>
      </c>
      <c r="F1609" s="2" t="s">
        <v>24</v>
      </c>
      <c r="G1609">
        <v>120</v>
      </c>
      <c r="H1609" s="2" t="str">
        <f>VLOOKUP(SupplierQuality[[#This Row],[MaterialID]],Table4[#All],2,0)</f>
        <v>Film</v>
      </c>
      <c r="I1609">
        <v>3</v>
      </c>
      <c r="J1609" s="2" t="str">
        <f>_xlfn.XLOOKUP(SupplierQuality[[#This Row],[Defect Type ID]],Table5[ID],Table5[Defect Type],"Not found",0)</f>
        <v>Impact</v>
      </c>
      <c r="K1609">
        <v>77</v>
      </c>
      <c r="L1609" s="2" t="str">
        <f>_xlfn.XLOOKUP(SupplierQuality[[#This Row],[DefectID]],Table2[ID],Table2[Defect],"Not found",0)</f>
        <v>No Label</v>
      </c>
      <c r="M1609" s="3">
        <v>836956</v>
      </c>
      <c r="N1609" s="3">
        <v>2537</v>
      </c>
      <c r="O1609" s="6">
        <f>SupplierQuality[[#This Row],[Total Downtime Minutes]]/60</f>
        <v>42.283333333333331</v>
      </c>
      <c r="P1609" s="4">
        <v>525</v>
      </c>
      <c r="Q1609" s="4">
        <f>SupplierQuality[[#This Row],[Total Defect Qty]]*SupplierQuality[[#This Row],[Unit Price]]</f>
        <v>439401900</v>
      </c>
    </row>
    <row r="1610" spans="1:17" x14ac:dyDescent="0.25">
      <c r="A1610" s="1">
        <v>43367</v>
      </c>
      <c r="B1610" s="5" t="str">
        <f>TEXT(SupplierQuality[[#This Row],[Date]],"mmm")</f>
        <v>Sep</v>
      </c>
      <c r="C1610" s="5" t="str">
        <f>TEXT(SupplierQuality[[#This Row],[Date]],"yyyy")</f>
        <v>2018</v>
      </c>
      <c r="D1610" s="2" t="s">
        <v>326</v>
      </c>
      <c r="E1610" s="2" t="s">
        <v>38</v>
      </c>
      <c r="F1610" s="2" t="s">
        <v>42</v>
      </c>
      <c r="G1610">
        <v>127</v>
      </c>
      <c r="H1610" s="2" t="str">
        <f>VLOOKUP(SupplierQuality[[#This Row],[MaterialID]],Table4[#All],2,0)</f>
        <v>Crates</v>
      </c>
      <c r="I1610">
        <v>1</v>
      </c>
      <c r="J1610" s="2" t="str">
        <f>_xlfn.XLOOKUP(SupplierQuality[[#This Row],[Defect Type ID]],Table5[ID],Table5[Defect Type],"Not found",0)</f>
        <v>No Impact</v>
      </c>
      <c r="K1610">
        <v>70</v>
      </c>
      <c r="L1610" s="2" t="str">
        <f>_xlfn.XLOOKUP(SupplierQuality[[#This Row],[DefectID]],Table2[ID],Table2[Defect],"Not found",0)</f>
        <v>Dirty Material</v>
      </c>
      <c r="M1610" s="3">
        <v>816304</v>
      </c>
      <c r="N1610" s="3">
        <v>2048</v>
      </c>
      <c r="O1610" s="6">
        <f>SupplierQuality[[#This Row],[Total Downtime Minutes]]/60</f>
        <v>34.133333333333333</v>
      </c>
      <c r="P1610" s="4">
        <v>288</v>
      </c>
      <c r="Q1610" s="4">
        <f>SupplierQuality[[#This Row],[Total Defect Qty]]*SupplierQuality[[#This Row],[Unit Price]]</f>
        <v>235095552</v>
      </c>
    </row>
    <row r="1611" spans="1:17" x14ac:dyDescent="0.25">
      <c r="A1611" s="1">
        <v>43367</v>
      </c>
      <c r="B1611" s="5" t="str">
        <f>TEXT(SupplierQuality[[#This Row],[Date]],"mmm")</f>
        <v>Sep</v>
      </c>
      <c r="C1611" s="5" t="str">
        <f>TEXT(SupplierQuality[[#This Row],[Date]],"yyyy")</f>
        <v>2018</v>
      </c>
      <c r="D1611" s="2" t="s">
        <v>277</v>
      </c>
      <c r="E1611" s="2" t="s">
        <v>38</v>
      </c>
      <c r="F1611" s="2" t="s">
        <v>17</v>
      </c>
      <c r="G1611">
        <v>130</v>
      </c>
      <c r="H1611" s="2" t="str">
        <f>VLOOKUP(SupplierQuality[[#This Row],[MaterialID]],Table4[#All],2,0)</f>
        <v>Packaging</v>
      </c>
      <c r="I1611">
        <v>1</v>
      </c>
      <c r="J1611" s="2" t="str">
        <f>_xlfn.XLOOKUP(SupplierQuality[[#This Row],[Defect Type ID]],Table5[ID],Table5[Defect Type],"Not found",0)</f>
        <v>No Impact</v>
      </c>
      <c r="K1611">
        <v>219</v>
      </c>
      <c r="L1611" s="2" t="str">
        <f>_xlfn.XLOOKUP(SupplierQuality[[#This Row],[DefectID]],Table2[ID],Table2[Defect],"Not found",0)</f>
        <v>Short Valves</v>
      </c>
      <c r="M1611" s="3">
        <v>696563</v>
      </c>
      <c r="N1611" s="3">
        <v>290</v>
      </c>
      <c r="O1611" s="6">
        <f>SupplierQuality[[#This Row],[Total Downtime Minutes]]/60</f>
        <v>4.833333333333333</v>
      </c>
      <c r="P1611" s="4">
        <v>342</v>
      </c>
      <c r="Q1611" s="4">
        <f>SupplierQuality[[#This Row],[Total Defect Qty]]*SupplierQuality[[#This Row],[Unit Price]]</f>
        <v>238224546</v>
      </c>
    </row>
    <row r="1612" spans="1:17" x14ac:dyDescent="0.25">
      <c r="A1612" s="1">
        <v>43367</v>
      </c>
      <c r="B1612" s="5" t="str">
        <f>TEXT(SupplierQuality[[#This Row],[Date]],"mmm")</f>
        <v>Sep</v>
      </c>
      <c r="C1612" s="5" t="str">
        <f>TEXT(SupplierQuality[[#This Row],[Date]],"yyyy")</f>
        <v>2018</v>
      </c>
      <c r="D1612" s="2" t="s">
        <v>337</v>
      </c>
      <c r="E1612" s="2" t="s">
        <v>67</v>
      </c>
      <c r="F1612" s="2" t="s">
        <v>42</v>
      </c>
      <c r="G1612">
        <v>116</v>
      </c>
      <c r="H1612" s="2" t="str">
        <f>VLOOKUP(SupplierQuality[[#This Row],[MaterialID]],Table4[#All],2,0)</f>
        <v>Molds</v>
      </c>
      <c r="I1612">
        <v>1</v>
      </c>
      <c r="J1612" s="2" t="str">
        <f>_xlfn.XLOOKUP(SupplierQuality[[#This Row],[Defect Type ID]],Table5[ID],Table5[Defect Type],"Not found",0)</f>
        <v>No Impact</v>
      </c>
      <c r="K1612">
        <v>239</v>
      </c>
      <c r="L1612" s="2" t="str">
        <f>_xlfn.XLOOKUP(SupplierQuality[[#This Row],[DefectID]],Table2[ID],Table2[Defect],"Not found",0)</f>
        <v>Scratch</v>
      </c>
      <c r="M1612" s="3">
        <v>686342</v>
      </c>
      <c r="N1612" s="3">
        <v>425</v>
      </c>
      <c r="O1612" s="6">
        <f>SupplierQuality[[#This Row],[Total Downtime Minutes]]/60</f>
        <v>7.083333333333333</v>
      </c>
      <c r="P1612" s="4">
        <v>542</v>
      </c>
      <c r="Q1612" s="4">
        <f>SupplierQuality[[#This Row],[Total Defect Qty]]*SupplierQuality[[#This Row],[Unit Price]]</f>
        <v>371997364</v>
      </c>
    </row>
    <row r="1613" spans="1:17" x14ac:dyDescent="0.25">
      <c r="A1613" s="1">
        <v>43367</v>
      </c>
      <c r="B1613" s="5" t="str">
        <f>TEXT(SupplierQuality[[#This Row],[Date]],"mmm")</f>
        <v>Sep</v>
      </c>
      <c r="C1613" s="5" t="str">
        <f>TEXT(SupplierQuality[[#This Row],[Date]],"yyyy")</f>
        <v>2018</v>
      </c>
      <c r="D1613" s="2" t="s">
        <v>135</v>
      </c>
      <c r="E1613" s="2" t="s">
        <v>60</v>
      </c>
      <c r="F1613" s="2" t="s">
        <v>14</v>
      </c>
      <c r="G1613">
        <v>132</v>
      </c>
      <c r="H1613" s="2" t="str">
        <f>VLOOKUP(SupplierQuality[[#This Row],[MaterialID]],Table4[#All],2,0)</f>
        <v>Printed Materials</v>
      </c>
      <c r="I1613">
        <v>3</v>
      </c>
      <c r="J1613" s="2" t="str">
        <f>_xlfn.XLOOKUP(SupplierQuality[[#This Row],[Defect Type ID]],Table5[ID],Table5[Defect Type],"Not found",0)</f>
        <v>Impact</v>
      </c>
      <c r="K1613">
        <v>97</v>
      </c>
      <c r="L1613" s="2" t="str">
        <f>_xlfn.XLOOKUP(SupplierQuality[[#This Row],[DefectID]],Table2[ID],Table2[Defect],"Not found",0)</f>
        <v>Bad Carton Packaging</v>
      </c>
      <c r="M1613" s="3">
        <v>680607</v>
      </c>
      <c r="N1613" s="3">
        <v>1817</v>
      </c>
      <c r="O1613" s="6">
        <f>SupplierQuality[[#This Row],[Total Downtime Minutes]]/60</f>
        <v>30.283333333333335</v>
      </c>
      <c r="P1613" s="4">
        <v>579</v>
      </c>
      <c r="Q1613" s="4">
        <f>SupplierQuality[[#This Row],[Total Defect Qty]]*SupplierQuality[[#This Row],[Unit Price]]</f>
        <v>394071453</v>
      </c>
    </row>
    <row r="1614" spans="1:17" x14ac:dyDescent="0.25">
      <c r="A1614" s="1">
        <v>43367</v>
      </c>
      <c r="B1614" s="5" t="str">
        <f>TEXT(SupplierQuality[[#This Row],[Date]],"mmm")</f>
        <v>Sep</v>
      </c>
      <c r="C1614" s="5" t="str">
        <f>TEXT(SupplierQuality[[#This Row],[Date]],"yyyy")</f>
        <v>2018</v>
      </c>
      <c r="D1614" s="2" t="s">
        <v>37</v>
      </c>
      <c r="E1614" s="2" t="s">
        <v>36</v>
      </c>
      <c r="F1614" s="2" t="s">
        <v>14</v>
      </c>
      <c r="G1614">
        <v>127</v>
      </c>
      <c r="H1614" s="2" t="str">
        <f>VLOOKUP(SupplierQuality[[#This Row],[MaterialID]],Table4[#All],2,0)</f>
        <v>Crates</v>
      </c>
      <c r="I1614">
        <v>3</v>
      </c>
      <c r="J1614" s="2" t="str">
        <f>_xlfn.XLOOKUP(SupplierQuality[[#This Row],[Defect Type ID]],Table5[ID],Table5[Defect Type],"Not found",0)</f>
        <v>Impact</v>
      </c>
      <c r="K1614">
        <v>116</v>
      </c>
      <c r="L1614" s="2" t="str">
        <f>_xlfn.XLOOKUP(SupplierQuality[[#This Row],[DefectID]],Table2[ID],Table2[Defect],"Not found",0)</f>
        <v>Scuffed Packaging</v>
      </c>
      <c r="M1614" s="3">
        <v>427229</v>
      </c>
      <c r="N1614" s="3">
        <v>4164</v>
      </c>
      <c r="O1614" s="6">
        <f>SupplierQuality[[#This Row],[Total Downtime Minutes]]/60</f>
        <v>69.400000000000006</v>
      </c>
      <c r="P1614" s="4">
        <v>435</v>
      </c>
      <c r="Q1614" s="4">
        <f>SupplierQuality[[#This Row],[Total Defect Qty]]*SupplierQuality[[#This Row],[Unit Price]]</f>
        <v>185844615</v>
      </c>
    </row>
    <row r="1615" spans="1:17" x14ac:dyDescent="0.25">
      <c r="A1615" s="1">
        <v>43367</v>
      </c>
      <c r="B1615" s="5" t="str">
        <f>TEXT(SupplierQuality[[#This Row],[Date]],"mmm")</f>
        <v>Sep</v>
      </c>
      <c r="C1615" s="5" t="str">
        <f>TEXT(SupplierQuality[[#This Row],[Date]],"yyyy")</f>
        <v>2018</v>
      </c>
      <c r="D1615" s="2" t="s">
        <v>295</v>
      </c>
      <c r="E1615" s="2" t="s">
        <v>119</v>
      </c>
      <c r="F1615" s="2" t="s">
        <v>14</v>
      </c>
      <c r="G1615">
        <v>133</v>
      </c>
      <c r="H1615" s="2" t="str">
        <f>VLOOKUP(SupplierQuality[[#This Row],[MaterialID]],Table4[#All],2,0)</f>
        <v>Wires</v>
      </c>
      <c r="I1615">
        <v>2</v>
      </c>
      <c r="J1615" s="2" t="str">
        <f>_xlfn.XLOOKUP(SupplierQuality[[#This Row],[Defect Type ID]],Table5[ID],Table5[Defect Type],"Not found",0)</f>
        <v>Rejected</v>
      </c>
      <c r="K1615">
        <v>94</v>
      </c>
      <c r="L1615" s="2" t="str">
        <f>_xlfn.XLOOKUP(SupplierQuality[[#This Row],[DefectID]],Table2[ID],Table2[Defect],"Not found",0)</f>
        <v>Stones and Sand</v>
      </c>
      <c r="M1615" s="3">
        <v>358253</v>
      </c>
      <c r="N1615" s="3">
        <v>4567</v>
      </c>
      <c r="O1615" s="6">
        <f>SupplierQuality[[#This Row],[Total Downtime Minutes]]/60</f>
        <v>76.11666666666666</v>
      </c>
      <c r="P1615" s="4">
        <v>300</v>
      </c>
      <c r="Q1615" s="4">
        <f>SupplierQuality[[#This Row],[Total Defect Qty]]*SupplierQuality[[#This Row],[Unit Price]]</f>
        <v>107475900</v>
      </c>
    </row>
    <row r="1616" spans="1:17" x14ac:dyDescent="0.25">
      <c r="A1616" s="1">
        <v>43367</v>
      </c>
      <c r="B1616" s="5" t="str">
        <f>TEXT(SupplierQuality[[#This Row],[Date]],"mmm")</f>
        <v>Sep</v>
      </c>
      <c r="C1616" s="5" t="str">
        <f>TEXT(SupplierQuality[[#This Row],[Date]],"yyyy")</f>
        <v>2018</v>
      </c>
      <c r="D1616" s="2" t="s">
        <v>319</v>
      </c>
      <c r="E1616" s="2" t="s">
        <v>45</v>
      </c>
      <c r="F1616" s="2" t="s">
        <v>24</v>
      </c>
      <c r="G1616">
        <v>126</v>
      </c>
      <c r="H1616" s="2" t="str">
        <f>VLOOKUP(SupplierQuality[[#This Row],[MaterialID]],Table4[#All],2,0)</f>
        <v>Motors</v>
      </c>
      <c r="I1616">
        <v>1</v>
      </c>
      <c r="J1616" s="2" t="str">
        <f>_xlfn.XLOOKUP(SupplierQuality[[#This Row],[Defect Type ID]],Table5[ID],Table5[Defect Type],"Not found",0)</f>
        <v>No Impact</v>
      </c>
      <c r="K1616">
        <v>63</v>
      </c>
      <c r="L1616" s="2" t="str">
        <f>_xlfn.XLOOKUP(SupplierQuality[[#This Row],[DefectID]],Table2[ID],Table2[Defect],"Not found",0)</f>
        <v>Bad Finish</v>
      </c>
      <c r="M1616" s="3">
        <v>319134</v>
      </c>
      <c r="N1616" s="3">
        <v>1722</v>
      </c>
      <c r="O1616" s="6">
        <f>SupplierQuality[[#This Row],[Total Downtime Minutes]]/60</f>
        <v>28.7</v>
      </c>
      <c r="P1616" s="4">
        <v>332</v>
      </c>
      <c r="Q1616" s="4">
        <f>SupplierQuality[[#This Row],[Total Defect Qty]]*SupplierQuality[[#This Row],[Unit Price]]</f>
        <v>105952488</v>
      </c>
    </row>
    <row r="1617" spans="1:17" x14ac:dyDescent="0.25">
      <c r="A1617" s="1">
        <v>43367</v>
      </c>
      <c r="B1617" s="5" t="str">
        <f>TEXT(SupplierQuality[[#This Row],[Date]],"mmm")</f>
        <v>Sep</v>
      </c>
      <c r="C1617" s="5" t="str">
        <f>TEXT(SupplierQuality[[#This Row],[Date]],"yyyy")</f>
        <v>2018</v>
      </c>
      <c r="D1617" s="2" t="s">
        <v>131</v>
      </c>
      <c r="E1617" s="2" t="s">
        <v>11</v>
      </c>
      <c r="F1617" s="2" t="s">
        <v>24</v>
      </c>
      <c r="G1617">
        <v>121</v>
      </c>
      <c r="H1617" s="2" t="str">
        <f>VLOOKUP(SupplierQuality[[#This Row],[MaterialID]],Table4[#All],2,0)</f>
        <v>Composites</v>
      </c>
      <c r="I1617">
        <v>3</v>
      </c>
      <c r="J1617" s="2" t="str">
        <f>_xlfn.XLOOKUP(SupplierQuality[[#This Row],[Defect Type ID]],Table5[ID],Table5[Defect Type],"Not found",0)</f>
        <v>Impact</v>
      </c>
      <c r="K1617">
        <v>6</v>
      </c>
      <c r="L1617" s="2" t="str">
        <f>_xlfn.XLOOKUP(SupplierQuality[[#This Row],[DefectID]],Table2[ID],Table2[Defect],"Not found",0)</f>
        <v>Wrong Ink</v>
      </c>
      <c r="M1617" s="3">
        <v>291309</v>
      </c>
      <c r="N1617" s="3">
        <v>4403</v>
      </c>
      <c r="O1617" s="6">
        <f>SupplierQuality[[#This Row],[Total Downtime Minutes]]/60</f>
        <v>73.38333333333334</v>
      </c>
      <c r="P1617" s="4">
        <v>313</v>
      </c>
      <c r="Q1617" s="4">
        <f>SupplierQuality[[#This Row],[Total Defect Qty]]*SupplierQuality[[#This Row],[Unit Price]]</f>
        <v>91179717</v>
      </c>
    </row>
    <row r="1618" spans="1:17" x14ac:dyDescent="0.25">
      <c r="A1618" s="1">
        <v>43367</v>
      </c>
      <c r="B1618" s="5" t="str">
        <f>TEXT(SupplierQuality[[#This Row],[Date]],"mmm")</f>
        <v>Sep</v>
      </c>
      <c r="C1618" s="5" t="str">
        <f>TEXT(SupplierQuality[[#This Row],[Date]],"yyyy")</f>
        <v>2018</v>
      </c>
      <c r="D1618" s="2" t="s">
        <v>112</v>
      </c>
      <c r="E1618" s="2" t="s">
        <v>16</v>
      </c>
      <c r="F1618" s="2" t="s">
        <v>24</v>
      </c>
      <c r="G1618">
        <v>119</v>
      </c>
      <c r="H1618" s="2" t="str">
        <f>VLOOKUP(SupplierQuality[[#This Row],[MaterialID]],Table4[#All],2,0)</f>
        <v>Batteries</v>
      </c>
      <c r="I1618">
        <v>2</v>
      </c>
      <c r="J1618" s="2" t="str">
        <f>_xlfn.XLOOKUP(SupplierQuality[[#This Row],[Defect Type ID]],Table5[ID],Table5[Defect Type],"Not found",0)</f>
        <v>Rejected</v>
      </c>
      <c r="K1618">
        <v>74</v>
      </c>
      <c r="L1618" s="2" t="str">
        <f>_xlfn.XLOOKUP(SupplierQuality[[#This Row],[DefectID]],Table2[ID],Table2[Defect],"Not found",0)</f>
        <v>Film Not Sealing</v>
      </c>
      <c r="M1618" s="3">
        <v>285363</v>
      </c>
      <c r="N1618" s="3">
        <v>4472</v>
      </c>
      <c r="O1618" s="6">
        <f>SupplierQuality[[#This Row],[Total Downtime Minutes]]/60</f>
        <v>74.533333333333331</v>
      </c>
      <c r="P1618" s="4">
        <v>577</v>
      </c>
      <c r="Q1618" s="4">
        <f>SupplierQuality[[#This Row],[Total Defect Qty]]*SupplierQuality[[#This Row],[Unit Price]]</f>
        <v>164654451</v>
      </c>
    </row>
    <row r="1619" spans="1:17" x14ac:dyDescent="0.25">
      <c r="A1619" s="1">
        <v>43367</v>
      </c>
      <c r="B1619" s="5" t="str">
        <f>TEXT(SupplierQuality[[#This Row],[Date]],"mmm")</f>
        <v>Sep</v>
      </c>
      <c r="C1619" s="5" t="str">
        <f>TEXT(SupplierQuality[[#This Row],[Date]],"yyyy")</f>
        <v>2018</v>
      </c>
      <c r="D1619" s="2" t="s">
        <v>48</v>
      </c>
      <c r="E1619" s="2" t="s">
        <v>55</v>
      </c>
      <c r="F1619" s="2" t="s">
        <v>14</v>
      </c>
      <c r="G1619">
        <v>114</v>
      </c>
      <c r="H1619" s="2" t="str">
        <f>VLOOKUP(SupplierQuality[[#This Row],[MaterialID]],Table4[#All],2,0)</f>
        <v>Carton</v>
      </c>
      <c r="I1619">
        <v>3</v>
      </c>
      <c r="J1619" s="2" t="str">
        <f>_xlfn.XLOOKUP(SupplierQuality[[#This Row],[Defect Type ID]],Table5[ID],Table5[Defect Type],"Not found",0)</f>
        <v>Impact</v>
      </c>
      <c r="K1619">
        <v>243</v>
      </c>
      <c r="L1619" s="2" t="str">
        <f>_xlfn.XLOOKUP(SupplierQuality[[#This Row],[DefectID]],Table2[ID],Table2[Defect],"Not found",0)</f>
        <v>Tops Bent</v>
      </c>
      <c r="M1619" s="3">
        <v>199256</v>
      </c>
      <c r="N1619" s="3">
        <v>3626</v>
      </c>
      <c r="O1619" s="6">
        <f>SupplierQuality[[#This Row],[Total Downtime Minutes]]/60</f>
        <v>60.43333333333333</v>
      </c>
      <c r="P1619" s="4">
        <v>344</v>
      </c>
      <c r="Q1619" s="4">
        <f>SupplierQuality[[#This Row],[Total Defect Qty]]*SupplierQuality[[#This Row],[Unit Price]]</f>
        <v>68544064</v>
      </c>
    </row>
    <row r="1620" spans="1:17" x14ac:dyDescent="0.25">
      <c r="A1620" s="1">
        <v>43367</v>
      </c>
      <c r="B1620" s="5" t="str">
        <f>TEXT(SupplierQuality[[#This Row],[Date]],"mmm")</f>
        <v>Sep</v>
      </c>
      <c r="C1620" s="5" t="str">
        <f>TEXT(SupplierQuality[[#This Row],[Date]],"yyyy")</f>
        <v>2018</v>
      </c>
      <c r="D1620" s="2" t="s">
        <v>164</v>
      </c>
      <c r="E1620" s="2" t="s">
        <v>21</v>
      </c>
      <c r="F1620" s="2" t="s">
        <v>14</v>
      </c>
      <c r="G1620">
        <v>119</v>
      </c>
      <c r="H1620" s="2" t="str">
        <f>VLOOKUP(SupplierQuality[[#This Row],[MaterialID]],Table4[#All],2,0)</f>
        <v>Batteries</v>
      </c>
      <c r="I1620">
        <v>3</v>
      </c>
      <c r="J1620" s="2" t="str">
        <f>_xlfn.XLOOKUP(SupplierQuality[[#This Row],[Defect Type ID]],Table5[ID],Table5[Defect Type],"Not found",0)</f>
        <v>Impact</v>
      </c>
      <c r="K1620">
        <v>122</v>
      </c>
      <c r="L1620" s="2" t="str">
        <f>_xlfn.XLOOKUP(SupplierQuality[[#This Row],[DefectID]],Table2[ID],Table2[Defect],"Not found",0)</f>
        <v>Wrinkles / Scratches/ Scuffing</v>
      </c>
      <c r="M1620" s="3">
        <v>192096</v>
      </c>
      <c r="N1620" s="3">
        <v>2976</v>
      </c>
      <c r="O1620" s="6">
        <f>SupplierQuality[[#This Row],[Total Downtime Minutes]]/60</f>
        <v>49.6</v>
      </c>
      <c r="P1620" s="4">
        <v>663</v>
      </c>
      <c r="Q1620" s="4">
        <f>SupplierQuality[[#This Row],[Total Defect Qty]]*SupplierQuality[[#This Row],[Unit Price]]</f>
        <v>127359648</v>
      </c>
    </row>
    <row r="1621" spans="1:17" x14ac:dyDescent="0.25">
      <c r="A1621" s="1">
        <v>43368</v>
      </c>
      <c r="B1621" s="5" t="str">
        <f>TEXT(SupplierQuality[[#This Row],[Date]],"mmm")</f>
        <v>Sep</v>
      </c>
      <c r="C1621" s="5" t="str">
        <f>TEXT(SupplierQuality[[#This Row],[Date]],"yyyy")</f>
        <v>2018</v>
      </c>
      <c r="D1621" s="2" t="s">
        <v>278</v>
      </c>
      <c r="E1621" s="2" t="s">
        <v>64</v>
      </c>
      <c r="F1621" s="2" t="s">
        <v>17</v>
      </c>
      <c r="G1621">
        <v>117</v>
      </c>
      <c r="H1621" s="2" t="str">
        <f>VLOOKUP(SupplierQuality[[#This Row],[MaterialID]],Table4[#All],2,0)</f>
        <v>Labels</v>
      </c>
      <c r="I1621">
        <v>3</v>
      </c>
      <c r="J1621" s="2" t="str">
        <f>_xlfn.XLOOKUP(SupplierQuality[[#This Row],[Defect Type ID]],Table5[ID],Table5[Defect Type],"Not found",0)</f>
        <v>Impact</v>
      </c>
      <c r="K1621">
        <v>64</v>
      </c>
      <c r="L1621" s="2" t="str">
        <f>_xlfn.XLOOKUP(SupplierQuality[[#This Row],[DefectID]],Table2[ID],Table2[Defect],"Not found",0)</f>
        <v>Cut Box</v>
      </c>
      <c r="M1621" s="3">
        <v>978188</v>
      </c>
      <c r="N1621" s="3">
        <v>3186</v>
      </c>
      <c r="O1621" s="6">
        <f>SupplierQuality[[#This Row],[Total Downtime Minutes]]/60</f>
        <v>53.1</v>
      </c>
      <c r="P1621" s="4">
        <v>619</v>
      </c>
      <c r="Q1621" s="4">
        <f>SupplierQuality[[#This Row],[Total Defect Qty]]*SupplierQuality[[#This Row],[Unit Price]]</f>
        <v>605498372</v>
      </c>
    </row>
    <row r="1622" spans="1:17" x14ac:dyDescent="0.25">
      <c r="A1622" s="1">
        <v>43368</v>
      </c>
      <c r="B1622" s="5" t="str">
        <f>TEXT(SupplierQuality[[#This Row],[Date]],"mmm")</f>
        <v>Sep</v>
      </c>
      <c r="C1622" s="5" t="str">
        <f>TEXT(SupplierQuality[[#This Row],[Date]],"yyyy")</f>
        <v>2018</v>
      </c>
      <c r="D1622" s="2" t="s">
        <v>191</v>
      </c>
      <c r="E1622" s="2" t="s">
        <v>49</v>
      </c>
      <c r="F1622" s="2" t="s">
        <v>42</v>
      </c>
      <c r="G1622">
        <v>121</v>
      </c>
      <c r="H1622" s="2" t="str">
        <f>VLOOKUP(SupplierQuality[[#This Row],[MaterialID]],Table4[#All],2,0)</f>
        <v>Composites</v>
      </c>
      <c r="I1622">
        <v>1</v>
      </c>
      <c r="J1622" s="2" t="str">
        <f>_xlfn.XLOOKUP(SupplierQuality[[#This Row],[Defect Type ID]],Table5[ID],Table5[Defect Type],"Not found",0)</f>
        <v>No Impact</v>
      </c>
      <c r="K1622">
        <v>208</v>
      </c>
      <c r="L1622" s="2" t="str">
        <f>_xlfn.XLOOKUP(SupplierQuality[[#This Row],[DefectID]],Table2[ID],Table2[Defect],"Not found",0)</f>
        <v>Missing Liner</v>
      </c>
      <c r="M1622" s="3">
        <v>964878</v>
      </c>
      <c r="N1622" s="3">
        <v>2334</v>
      </c>
      <c r="O1622" s="6">
        <f>SupplierQuality[[#This Row],[Total Downtime Minutes]]/60</f>
        <v>38.9</v>
      </c>
      <c r="P1622" s="4">
        <v>311</v>
      </c>
      <c r="Q1622" s="4">
        <f>SupplierQuality[[#This Row],[Total Defect Qty]]*SupplierQuality[[#This Row],[Unit Price]]</f>
        <v>300077058</v>
      </c>
    </row>
    <row r="1623" spans="1:17" x14ac:dyDescent="0.25">
      <c r="A1623" s="1">
        <v>43368</v>
      </c>
      <c r="B1623" s="5" t="str">
        <f>TEXT(SupplierQuality[[#This Row],[Date]],"mmm")</f>
        <v>Sep</v>
      </c>
      <c r="C1623" s="5" t="str">
        <f>TEXT(SupplierQuality[[#This Row],[Date]],"yyyy")</f>
        <v>2018</v>
      </c>
      <c r="D1623" s="2" t="s">
        <v>173</v>
      </c>
      <c r="E1623" s="2" t="s">
        <v>34</v>
      </c>
      <c r="F1623" s="2" t="s">
        <v>75</v>
      </c>
      <c r="G1623">
        <v>121</v>
      </c>
      <c r="H1623" s="2" t="str">
        <f>VLOOKUP(SupplierQuality[[#This Row],[MaterialID]],Table4[#All],2,0)</f>
        <v>Composites</v>
      </c>
      <c r="I1623">
        <v>2</v>
      </c>
      <c r="J1623" s="2" t="str">
        <f>_xlfn.XLOOKUP(SupplierQuality[[#This Row],[Defect Type ID]],Table5[ID],Table5[Defect Type],"Not found",0)</f>
        <v>Rejected</v>
      </c>
      <c r="K1623">
        <v>170</v>
      </c>
      <c r="L1623" s="2" t="str">
        <f>_xlfn.XLOOKUP(SupplierQuality[[#This Row],[DefectID]],Table2[ID],Table2[Defect],"Not found",0)</f>
        <v>Bad Fit</v>
      </c>
      <c r="M1623" s="3">
        <v>778619</v>
      </c>
      <c r="N1623" s="3">
        <v>2580</v>
      </c>
      <c r="O1623" s="6">
        <f>SupplierQuality[[#This Row],[Total Downtime Minutes]]/60</f>
        <v>43</v>
      </c>
      <c r="P1623" s="4">
        <v>472</v>
      </c>
      <c r="Q1623" s="4">
        <f>SupplierQuality[[#This Row],[Total Defect Qty]]*SupplierQuality[[#This Row],[Unit Price]]</f>
        <v>367508168</v>
      </c>
    </row>
    <row r="1624" spans="1:17" x14ac:dyDescent="0.25">
      <c r="A1624" s="1">
        <v>43368</v>
      </c>
      <c r="B1624" s="5" t="str">
        <f>TEXT(SupplierQuality[[#This Row],[Date]],"mmm")</f>
        <v>Sep</v>
      </c>
      <c r="C1624" s="5" t="str">
        <f>TEXT(SupplierQuality[[#This Row],[Date]],"yyyy")</f>
        <v>2018</v>
      </c>
      <c r="D1624" s="2" t="s">
        <v>134</v>
      </c>
      <c r="E1624" s="2" t="s">
        <v>104</v>
      </c>
      <c r="F1624" s="2" t="s">
        <v>14</v>
      </c>
      <c r="G1624">
        <v>115</v>
      </c>
      <c r="H1624" s="2" t="str">
        <f>VLOOKUP(SupplierQuality[[#This Row],[MaterialID]],Table4[#All],2,0)</f>
        <v>Controllers</v>
      </c>
      <c r="I1624">
        <v>3</v>
      </c>
      <c r="J1624" s="2" t="str">
        <f>_xlfn.XLOOKUP(SupplierQuality[[#This Row],[Defect Type ID]],Table5[ID],Table5[Defect Type],"Not found",0)</f>
        <v>Impact</v>
      </c>
      <c r="K1624">
        <v>252</v>
      </c>
      <c r="L1624" s="2" t="str">
        <f>_xlfn.XLOOKUP(SupplierQuality[[#This Row],[DefectID]],Table2[ID],Table2[Defect],"Not found",0)</f>
        <v>Raw Material</v>
      </c>
      <c r="M1624" s="3">
        <v>718198</v>
      </c>
      <c r="N1624" s="3">
        <v>4189</v>
      </c>
      <c r="O1624" s="6">
        <f>SupplierQuality[[#This Row],[Total Downtime Minutes]]/60</f>
        <v>69.816666666666663</v>
      </c>
      <c r="P1624" s="4">
        <v>425</v>
      </c>
      <c r="Q1624" s="4">
        <f>SupplierQuality[[#This Row],[Total Defect Qty]]*SupplierQuality[[#This Row],[Unit Price]]</f>
        <v>305234150</v>
      </c>
    </row>
    <row r="1625" spans="1:17" x14ac:dyDescent="0.25">
      <c r="A1625" s="1">
        <v>43368</v>
      </c>
      <c r="B1625" s="5" t="str">
        <f>TEXT(SupplierQuality[[#This Row],[Date]],"mmm")</f>
        <v>Sep</v>
      </c>
      <c r="C1625" s="5" t="str">
        <f>TEXT(SupplierQuality[[#This Row],[Date]],"yyyy")</f>
        <v>2018</v>
      </c>
      <c r="D1625" s="2" t="s">
        <v>145</v>
      </c>
      <c r="E1625" s="2" t="s">
        <v>74</v>
      </c>
      <c r="F1625" s="2" t="s">
        <v>14</v>
      </c>
      <c r="G1625">
        <v>123</v>
      </c>
      <c r="H1625" s="2" t="str">
        <f>VLOOKUP(SupplierQuality[[#This Row],[MaterialID]],Table4[#All],2,0)</f>
        <v>Pump</v>
      </c>
      <c r="I1625">
        <v>1</v>
      </c>
      <c r="J1625" s="2" t="str">
        <f>_xlfn.XLOOKUP(SupplierQuality[[#This Row],[Defect Type ID]],Table5[ID],Table5[Defect Type],"Not found",0)</f>
        <v>No Impact</v>
      </c>
      <c r="K1625">
        <v>138</v>
      </c>
      <c r="L1625" s="2" t="str">
        <f>_xlfn.XLOOKUP(SupplierQuality[[#This Row],[DefectID]],Table2[ID],Table2[Defect],"Not found",0)</f>
        <v>Damaged Parts</v>
      </c>
      <c r="M1625" s="3">
        <v>688393</v>
      </c>
      <c r="N1625" s="3">
        <v>550</v>
      </c>
      <c r="O1625" s="6">
        <f>SupplierQuality[[#This Row],[Total Downtime Minutes]]/60</f>
        <v>9.1666666666666661</v>
      </c>
      <c r="P1625" s="4">
        <v>494</v>
      </c>
      <c r="Q1625" s="4">
        <f>SupplierQuality[[#This Row],[Total Defect Qty]]*SupplierQuality[[#This Row],[Unit Price]]</f>
        <v>340066142</v>
      </c>
    </row>
    <row r="1626" spans="1:17" x14ac:dyDescent="0.25">
      <c r="A1626" s="1">
        <v>43368</v>
      </c>
      <c r="B1626" s="5" t="str">
        <f>TEXT(SupplierQuality[[#This Row],[Date]],"mmm")</f>
        <v>Sep</v>
      </c>
      <c r="C1626" s="5" t="str">
        <f>TEXT(SupplierQuality[[#This Row],[Date]],"yyyy")</f>
        <v>2018</v>
      </c>
      <c r="D1626" s="2" t="s">
        <v>207</v>
      </c>
      <c r="E1626" s="2" t="s">
        <v>11</v>
      </c>
      <c r="F1626" s="2" t="s">
        <v>14</v>
      </c>
      <c r="G1626">
        <v>132</v>
      </c>
      <c r="H1626" s="2" t="str">
        <f>VLOOKUP(SupplierQuality[[#This Row],[MaterialID]],Table4[#All],2,0)</f>
        <v>Printed Materials</v>
      </c>
      <c r="I1626">
        <v>1</v>
      </c>
      <c r="J1626" s="2" t="str">
        <f>_xlfn.XLOOKUP(SupplierQuality[[#This Row],[Defect Type ID]],Table5[ID],Table5[Defect Type],"Not found",0)</f>
        <v>No Impact</v>
      </c>
      <c r="K1626">
        <v>81</v>
      </c>
      <c r="L1626" s="2" t="str">
        <f>_xlfn.XLOOKUP(SupplierQuality[[#This Row],[DefectID]],Table2[ID],Table2[Defect],"Not found",0)</f>
        <v>Bad Shots</v>
      </c>
      <c r="M1626" s="3">
        <v>596485</v>
      </c>
      <c r="N1626" s="3">
        <v>1485</v>
      </c>
      <c r="O1626" s="6">
        <f>SupplierQuality[[#This Row],[Total Downtime Minutes]]/60</f>
        <v>24.75</v>
      </c>
      <c r="P1626" s="4">
        <v>652</v>
      </c>
      <c r="Q1626" s="4">
        <f>SupplierQuality[[#This Row],[Total Defect Qty]]*SupplierQuality[[#This Row],[Unit Price]]</f>
        <v>388908220</v>
      </c>
    </row>
    <row r="1627" spans="1:17" x14ac:dyDescent="0.25">
      <c r="A1627" s="1">
        <v>43368</v>
      </c>
      <c r="B1627" s="5" t="str">
        <f>TEXT(SupplierQuality[[#This Row],[Date]],"mmm")</f>
        <v>Sep</v>
      </c>
      <c r="C1627" s="5" t="str">
        <f>TEXT(SupplierQuality[[#This Row],[Date]],"yyyy")</f>
        <v>2018</v>
      </c>
      <c r="D1627" s="2" t="s">
        <v>229</v>
      </c>
      <c r="E1627" s="2" t="s">
        <v>74</v>
      </c>
      <c r="F1627" s="2" t="s">
        <v>14</v>
      </c>
      <c r="G1627">
        <v>112</v>
      </c>
      <c r="H1627" s="2" t="str">
        <f>VLOOKUP(SupplierQuality[[#This Row],[MaterialID]],Table4[#All],2,0)</f>
        <v>Glass</v>
      </c>
      <c r="I1627">
        <v>1</v>
      </c>
      <c r="J1627" s="2" t="str">
        <f>_xlfn.XLOOKUP(SupplierQuality[[#This Row],[Defect Type ID]],Table5[ID],Table5[Defect Type],"Not found",0)</f>
        <v>No Impact</v>
      </c>
      <c r="K1627">
        <v>61</v>
      </c>
      <c r="L1627" s="2" t="str">
        <f>_xlfn.XLOOKUP(SupplierQuality[[#This Row],[DefectID]],Table2[ID],Table2[Defect],"Not found",0)</f>
        <v>No Sealing</v>
      </c>
      <c r="M1627" s="3">
        <v>468470</v>
      </c>
      <c r="N1627" s="3">
        <v>2712</v>
      </c>
      <c r="O1627" s="6">
        <f>SupplierQuality[[#This Row],[Total Downtime Minutes]]/60</f>
        <v>45.2</v>
      </c>
      <c r="P1627" s="4">
        <v>358</v>
      </c>
      <c r="Q1627" s="4">
        <f>SupplierQuality[[#This Row],[Total Defect Qty]]*SupplierQuality[[#This Row],[Unit Price]]</f>
        <v>167712260</v>
      </c>
    </row>
    <row r="1628" spans="1:17" x14ac:dyDescent="0.25">
      <c r="A1628" s="1">
        <v>43368</v>
      </c>
      <c r="B1628" s="5" t="str">
        <f>TEXT(SupplierQuality[[#This Row],[Date]],"mmm")</f>
        <v>Sep</v>
      </c>
      <c r="C1628" s="5" t="str">
        <f>TEXT(SupplierQuality[[#This Row],[Date]],"yyyy")</f>
        <v>2018</v>
      </c>
      <c r="D1628" s="2" t="s">
        <v>317</v>
      </c>
      <c r="E1628" s="2" t="s">
        <v>36</v>
      </c>
      <c r="F1628" s="2" t="s">
        <v>14</v>
      </c>
      <c r="G1628">
        <v>129</v>
      </c>
      <c r="H1628" s="2" t="str">
        <f>VLOOKUP(SupplierQuality[[#This Row],[MaterialID]],Table4[#All],2,0)</f>
        <v>Mechanicals</v>
      </c>
      <c r="I1628">
        <v>3</v>
      </c>
      <c r="J1628" s="2" t="str">
        <f>_xlfn.XLOOKUP(SupplierQuality[[#This Row],[Defect Type ID]],Table5[ID],Table5[Defect Type],"Not found",0)</f>
        <v>Impact</v>
      </c>
      <c r="K1628">
        <v>148</v>
      </c>
      <c r="L1628" s="2" t="str">
        <f>_xlfn.XLOOKUP(SupplierQuality[[#This Row],[DefectID]],Table2[ID],Table2[Defect],"Not found",0)</f>
        <v>Dents</v>
      </c>
      <c r="M1628" s="3">
        <v>459158</v>
      </c>
      <c r="N1628" s="3">
        <v>3375</v>
      </c>
      <c r="O1628" s="6">
        <f>SupplierQuality[[#This Row],[Total Downtime Minutes]]/60</f>
        <v>56.25</v>
      </c>
      <c r="P1628" s="4">
        <v>467</v>
      </c>
      <c r="Q1628" s="4">
        <f>SupplierQuality[[#This Row],[Total Defect Qty]]*SupplierQuality[[#This Row],[Unit Price]]</f>
        <v>214426786</v>
      </c>
    </row>
    <row r="1629" spans="1:17" x14ac:dyDescent="0.25">
      <c r="A1629" s="1">
        <v>43368</v>
      </c>
      <c r="B1629" s="5" t="str">
        <f>TEXT(SupplierQuality[[#This Row],[Date]],"mmm")</f>
        <v>Sep</v>
      </c>
      <c r="C1629" s="5" t="str">
        <f>TEXT(SupplierQuality[[#This Row],[Date]],"yyyy")</f>
        <v>2018</v>
      </c>
      <c r="D1629" s="2" t="s">
        <v>252</v>
      </c>
      <c r="E1629" s="2" t="s">
        <v>21</v>
      </c>
      <c r="F1629" s="2" t="s">
        <v>14</v>
      </c>
      <c r="G1629">
        <v>119</v>
      </c>
      <c r="H1629" s="2" t="str">
        <f>VLOOKUP(SupplierQuality[[#This Row],[MaterialID]],Table4[#All],2,0)</f>
        <v>Batteries</v>
      </c>
      <c r="I1629">
        <v>1</v>
      </c>
      <c r="J1629" s="2" t="str">
        <f>_xlfn.XLOOKUP(SupplierQuality[[#This Row],[Defect Type ID]],Table5[ID],Table5[Defect Type],"Not found",0)</f>
        <v>No Impact</v>
      </c>
      <c r="K1629">
        <v>98</v>
      </c>
      <c r="L1629" s="2" t="str">
        <f>_xlfn.XLOOKUP(SupplierQuality[[#This Row],[DefectID]],Table2[ID],Table2[Defect],"Not found",0)</f>
        <v>Damaged Rolls</v>
      </c>
      <c r="M1629" s="3">
        <v>438778</v>
      </c>
      <c r="N1629" s="3">
        <v>2897</v>
      </c>
      <c r="O1629" s="6">
        <f>SupplierQuality[[#This Row],[Total Downtime Minutes]]/60</f>
        <v>48.283333333333331</v>
      </c>
      <c r="P1629" s="4">
        <v>559</v>
      </c>
      <c r="Q1629" s="4">
        <f>SupplierQuality[[#This Row],[Total Defect Qty]]*SupplierQuality[[#This Row],[Unit Price]]</f>
        <v>245276902</v>
      </c>
    </row>
    <row r="1630" spans="1:17" x14ac:dyDescent="0.25">
      <c r="A1630" s="1">
        <v>43368</v>
      </c>
      <c r="B1630" s="5" t="str">
        <f>TEXT(SupplierQuality[[#This Row],[Date]],"mmm")</f>
        <v>Sep</v>
      </c>
      <c r="C1630" s="5" t="str">
        <f>TEXT(SupplierQuality[[#This Row],[Date]],"yyyy")</f>
        <v>2018</v>
      </c>
      <c r="D1630" s="2" t="s">
        <v>294</v>
      </c>
      <c r="E1630" s="2" t="s">
        <v>107</v>
      </c>
      <c r="F1630" s="2" t="s">
        <v>42</v>
      </c>
      <c r="G1630">
        <v>115</v>
      </c>
      <c r="H1630" s="2" t="str">
        <f>VLOOKUP(SupplierQuality[[#This Row],[MaterialID]],Table4[#All],2,0)</f>
        <v>Controllers</v>
      </c>
      <c r="I1630">
        <v>2</v>
      </c>
      <c r="J1630" s="2" t="str">
        <f>_xlfn.XLOOKUP(SupplierQuality[[#This Row],[Defect Type ID]],Table5[ID],Table5[Defect Type],"Not found",0)</f>
        <v>Rejected</v>
      </c>
      <c r="K1630">
        <v>114</v>
      </c>
      <c r="L1630" s="2" t="str">
        <f>_xlfn.XLOOKUP(SupplierQuality[[#This Row],[DefectID]],Table2[ID],Table2[Defect],"Not found",0)</f>
        <v>Wrong Case Labels</v>
      </c>
      <c r="M1630" s="3">
        <v>414909</v>
      </c>
      <c r="N1630" s="3">
        <v>1965</v>
      </c>
      <c r="O1630" s="6">
        <f>SupplierQuality[[#This Row],[Total Downtime Minutes]]/60</f>
        <v>32.75</v>
      </c>
      <c r="P1630" s="4">
        <v>462</v>
      </c>
      <c r="Q1630" s="4">
        <f>SupplierQuality[[#This Row],[Total Defect Qty]]*SupplierQuality[[#This Row],[Unit Price]]</f>
        <v>191687958</v>
      </c>
    </row>
    <row r="1631" spans="1:17" x14ac:dyDescent="0.25">
      <c r="A1631" s="1">
        <v>43368</v>
      </c>
      <c r="B1631" s="5" t="str">
        <f>TEXT(SupplierQuality[[#This Row],[Date]],"mmm")</f>
        <v>Sep</v>
      </c>
      <c r="C1631" s="5" t="str">
        <f>TEXT(SupplierQuality[[#This Row],[Date]],"yyyy")</f>
        <v>2018</v>
      </c>
      <c r="D1631" s="2" t="s">
        <v>59</v>
      </c>
      <c r="E1631" s="2" t="s">
        <v>55</v>
      </c>
      <c r="F1631" s="2" t="s">
        <v>14</v>
      </c>
      <c r="G1631">
        <v>115</v>
      </c>
      <c r="H1631" s="2" t="str">
        <f>VLOOKUP(SupplierQuality[[#This Row],[MaterialID]],Table4[#All],2,0)</f>
        <v>Controllers</v>
      </c>
      <c r="I1631">
        <v>3</v>
      </c>
      <c r="J1631" s="2" t="str">
        <f>_xlfn.XLOOKUP(SupplierQuality[[#This Row],[Defect Type ID]],Table5[ID],Table5[Defect Type],"Not found",0)</f>
        <v>Impact</v>
      </c>
      <c r="K1631">
        <v>182</v>
      </c>
      <c r="L1631" s="2" t="str">
        <f>_xlfn.XLOOKUP(SupplierQuality[[#This Row],[DefectID]],Table2[ID],Table2[Defect],"Not found",0)</f>
        <v>Bad Tops</v>
      </c>
      <c r="M1631" s="3">
        <v>177972</v>
      </c>
      <c r="N1631" s="3">
        <v>3321</v>
      </c>
      <c r="O1631" s="6">
        <f>SupplierQuality[[#This Row],[Total Downtime Minutes]]/60</f>
        <v>55.35</v>
      </c>
      <c r="P1631" s="4">
        <v>495</v>
      </c>
      <c r="Q1631" s="4">
        <f>SupplierQuality[[#This Row],[Total Defect Qty]]*SupplierQuality[[#This Row],[Unit Price]]</f>
        <v>88096140</v>
      </c>
    </row>
    <row r="1632" spans="1:17" x14ac:dyDescent="0.25">
      <c r="A1632" s="1">
        <v>43368</v>
      </c>
      <c r="B1632" s="5" t="str">
        <f>TEXT(SupplierQuality[[#This Row],[Date]],"mmm")</f>
        <v>Sep</v>
      </c>
      <c r="C1632" s="5" t="str">
        <f>TEXT(SupplierQuality[[#This Row],[Date]],"yyyy")</f>
        <v>2018</v>
      </c>
      <c r="D1632" s="2" t="s">
        <v>31</v>
      </c>
      <c r="E1632" s="2" t="s">
        <v>47</v>
      </c>
      <c r="F1632" s="2" t="s">
        <v>75</v>
      </c>
      <c r="G1632">
        <v>128</v>
      </c>
      <c r="H1632" s="2" t="str">
        <f>VLOOKUP(SupplierQuality[[#This Row],[MaterialID]],Table4[#All],2,0)</f>
        <v>Tape</v>
      </c>
      <c r="I1632">
        <v>2</v>
      </c>
      <c r="J1632" s="2" t="str">
        <f>_xlfn.XLOOKUP(SupplierQuality[[#This Row],[Defect Type ID]],Table5[ID],Table5[Defect Type],"Not found",0)</f>
        <v>Rejected</v>
      </c>
      <c r="K1632">
        <v>159</v>
      </c>
      <c r="L1632" s="2" t="str">
        <f>_xlfn.XLOOKUP(SupplierQuality[[#This Row],[DefectID]],Table2[ID],Table2[Defect],"Not found",0)</f>
        <v>No Insert</v>
      </c>
      <c r="M1632" s="3">
        <v>176346</v>
      </c>
      <c r="N1632" s="3">
        <v>1998</v>
      </c>
      <c r="O1632" s="6">
        <f>SupplierQuality[[#This Row],[Total Downtime Minutes]]/60</f>
        <v>33.299999999999997</v>
      </c>
      <c r="P1632" s="4">
        <v>288</v>
      </c>
      <c r="Q1632" s="4">
        <f>SupplierQuality[[#This Row],[Total Defect Qty]]*SupplierQuality[[#This Row],[Unit Price]]</f>
        <v>50787648</v>
      </c>
    </row>
    <row r="1633" spans="1:17" x14ac:dyDescent="0.25">
      <c r="A1633" s="1">
        <v>43368</v>
      </c>
      <c r="B1633" s="5" t="str">
        <f>TEXT(SupplierQuality[[#This Row],[Date]],"mmm")</f>
        <v>Sep</v>
      </c>
      <c r="C1633" s="5" t="str">
        <f>TEXT(SupplierQuality[[#This Row],[Date]],"yyyy")</f>
        <v>2018</v>
      </c>
      <c r="D1633" s="2" t="s">
        <v>213</v>
      </c>
      <c r="E1633" s="2" t="s">
        <v>23</v>
      </c>
      <c r="F1633" s="2" t="s">
        <v>75</v>
      </c>
      <c r="G1633">
        <v>127</v>
      </c>
      <c r="H1633" s="2" t="str">
        <f>VLOOKUP(SupplierQuality[[#This Row],[MaterialID]],Table4[#All],2,0)</f>
        <v>Crates</v>
      </c>
      <c r="I1633">
        <v>2</v>
      </c>
      <c r="J1633" s="2" t="str">
        <f>_xlfn.XLOOKUP(SupplierQuality[[#This Row],[Defect Type ID]],Table5[ID],Table5[Defect Type],"Not found",0)</f>
        <v>Rejected</v>
      </c>
      <c r="K1633">
        <v>72</v>
      </c>
      <c r="L1633" s="2" t="str">
        <f>_xlfn.XLOOKUP(SupplierQuality[[#This Row],[DefectID]],Table2[ID],Table2[Defect],"Not found",0)</f>
        <v>Wrong Label</v>
      </c>
      <c r="M1633" s="3">
        <v>130850</v>
      </c>
      <c r="N1633" s="3">
        <v>2322</v>
      </c>
      <c r="O1633" s="6">
        <f>SupplierQuality[[#This Row],[Total Downtime Minutes]]/60</f>
        <v>38.700000000000003</v>
      </c>
      <c r="P1633" s="4">
        <v>698</v>
      </c>
      <c r="Q1633" s="4">
        <f>SupplierQuality[[#This Row],[Total Defect Qty]]*SupplierQuality[[#This Row],[Unit Price]]</f>
        <v>91333300</v>
      </c>
    </row>
    <row r="1634" spans="1:17" x14ac:dyDescent="0.25">
      <c r="A1634" s="1">
        <v>43368</v>
      </c>
      <c r="B1634" s="5" t="str">
        <f>TEXT(SupplierQuality[[#This Row],[Date]],"mmm")</f>
        <v>Sep</v>
      </c>
      <c r="C1634" s="5" t="str">
        <f>TEXT(SupplierQuality[[#This Row],[Date]],"yyyy")</f>
        <v>2018</v>
      </c>
      <c r="D1634" s="2" t="s">
        <v>200</v>
      </c>
      <c r="E1634" s="2" t="s">
        <v>52</v>
      </c>
      <c r="F1634" s="2" t="s">
        <v>17</v>
      </c>
      <c r="G1634">
        <v>123</v>
      </c>
      <c r="H1634" s="2" t="str">
        <f>VLOOKUP(SupplierQuality[[#This Row],[MaterialID]],Table4[#All],2,0)</f>
        <v>Pump</v>
      </c>
      <c r="I1634">
        <v>1</v>
      </c>
      <c r="J1634" s="2" t="str">
        <f>_xlfn.XLOOKUP(SupplierQuality[[#This Row],[Defect Type ID]],Table5[ID],Table5[Defect Type],"Not found",0)</f>
        <v>No Impact</v>
      </c>
      <c r="K1634">
        <v>204</v>
      </c>
      <c r="L1634" s="2" t="str">
        <f>_xlfn.XLOOKUP(SupplierQuality[[#This Row],[DefectID]],Table2[ID],Table2[Defect],"Not found",0)</f>
        <v>Cut Wires</v>
      </c>
      <c r="M1634" s="3">
        <v>114976</v>
      </c>
      <c r="N1634" s="3">
        <v>3186</v>
      </c>
      <c r="O1634" s="6">
        <f>SupplierQuality[[#This Row],[Total Downtime Minutes]]/60</f>
        <v>53.1</v>
      </c>
      <c r="P1634" s="4">
        <v>361</v>
      </c>
      <c r="Q1634" s="4">
        <f>SupplierQuality[[#This Row],[Total Defect Qty]]*SupplierQuality[[#This Row],[Unit Price]]</f>
        <v>41506336</v>
      </c>
    </row>
    <row r="1635" spans="1:17" x14ac:dyDescent="0.25">
      <c r="A1635" s="1">
        <v>43368</v>
      </c>
      <c r="B1635" s="5" t="str">
        <f>TEXT(SupplierQuality[[#This Row],[Date]],"mmm")</f>
        <v>Sep</v>
      </c>
      <c r="C1635" s="5" t="str">
        <f>TEXT(SupplierQuality[[#This Row],[Date]],"yyyy")</f>
        <v>2018</v>
      </c>
      <c r="D1635" s="2" t="s">
        <v>238</v>
      </c>
      <c r="E1635" s="2" t="s">
        <v>60</v>
      </c>
      <c r="F1635" s="2" t="s">
        <v>14</v>
      </c>
      <c r="G1635">
        <v>121</v>
      </c>
      <c r="H1635" s="2" t="str">
        <f>VLOOKUP(SupplierQuality[[#This Row],[MaterialID]],Table4[#All],2,0)</f>
        <v>Composites</v>
      </c>
      <c r="I1635">
        <v>1</v>
      </c>
      <c r="J1635" s="2" t="str">
        <f>_xlfn.XLOOKUP(SupplierQuality[[#This Row],[Defect Type ID]],Table5[ID],Table5[Defect Type],"Not found",0)</f>
        <v>No Impact</v>
      </c>
      <c r="K1635">
        <v>250</v>
      </c>
      <c r="L1635" s="2" t="str">
        <f>_xlfn.XLOOKUP(SupplierQuality[[#This Row],[DefectID]],Table2[ID],Table2[Defect],"Not found",0)</f>
        <v>Tampered</v>
      </c>
      <c r="M1635" s="3">
        <v>13882</v>
      </c>
      <c r="N1635" s="3">
        <v>4005</v>
      </c>
      <c r="O1635" s="6">
        <f>SupplierQuality[[#This Row],[Total Downtime Minutes]]/60</f>
        <v>66.75</v>
      </c>
      <c r="P1635" s="4">
        <v>632</v>
      </c>
      <c r="Q1635" s="4">
        <f>SupplierQuality[[#This Row],[Total Defect Qty]]*SupplierQuality[[#This Row],[Unit Price]]</f>
        <v>8773424</v>
      </c>
    </row>
    <row r="1636" spans="1:17" x14ac:dyDescent="0.25">
      <c r="A1636" s="1">
        <v>43369</v>
      </c>
      <c r="B1636" s="5" t="str">
        <f>TEXT(SupplierQuality[[#This Row],[Date]],"mmm")</f>
        <v>Sep</v>
      </c>
      <c r="C1636" s="5" t="str">
        <f>TEXT(SupplierQuality[[#This Row],[Date]],"yyyy")</f>
        <v>2018</v>
      </c>
      <c r="D1636" s="2" t="s">
        <v>334</v>
      </c>
      <c r="E1636" s="2" t="s">
        <v>16</v>
      </c>
      <c r="F1636" s="2" t="s">
        <v>17</v>
      </c>
      <c r="G1636">
        <v>114</v>
      </c>
      <c r="H1636" s="2" t="str">
        <f>VLOOKUP(SupplierQuality[[#This Row],[MaterialID]],Table4[#All],2,0)</f>
        <v>Carton</v>
      </c>
      <c r="I1636">
        <v>2</v>
      </c>
      <c r="J1636" s="2" t="str">
        <f>_xlfn.XLOOKUP(SupplierQuality[[#This Row],[Defect Type ID]],Table5[ID],Table5[Defect Type],"Not found",0)</f>
        <v>Rejected</v>
      </c>
      <c r="K1636">
        <v>7</v>
      </c>
      <c r="L1636" s="2" t="str">
        <f>_xlfn.XLOOKUP(SupplierQuality[[#This Row],[DefectID]],Table2[ID],Table2[Defect],"Not found",0)</f>
        <v>Misc</v>
      </c>
      <c r="M1636" s="3">
        <v>476398</v>
      </c>
      <c r="N1636" s="3">
        <v>4972</v>
      </c>
      <c r="O1636" s="6">
        <f>SupplierQuality[[#This Row],[Total Downtime Minutes]]/60</f>
        <v>82.86666666666666</v>
      </c>
      <c r="P1636" s="4">
        <v>556</v>
      </c>
      <c r="Q1636" s="4">
        <f>SupplierQuality[[#This Row],[Total Defect Qty]]*SupplierQuality[[#This Row],[Unit Price]]</f>
        <v>264877288</v>
      </c>
    </row>
    <row r="1637" spans="1:17" x14ac:dyDescent="0.25">
      <c r="A1637" s="1">
        <v>43369</v>
      </c>
      <c r="B1637" s="5" t="str">
        <f>TEXT(SupplierQuality[[#This Row],[Date]],"mmm")</f>
        <v>Sep</v>
      </c>
      <c r="C1637" s="5" t="str">
        <f>TEXT(SupplierQuality[[#This Row],[Date]],"yyyy")</f>
        <v>2018</v>
      </c>
      <c r="D1637" s="2" t="s">
        <v>228</v>
      </c>
      <c r="E1637" s="2" t="s">
        <v>55</v>
      </c>
      <c r="F1637" s="2" t="s">
        <v>17</v>
      </c>
      <c r="G1637">
        <v>117</v>
      </c>
      <c r="H1637" s="2" t="str">
        <f>VLOOKUP(SupplierQuality[[#This Row],[MaterialID]],Table4[#All],2,0)</f>
        <v>Labels</v>
      </c>
      <c r="I1637">
        <v>3</v>
      </c>
      <c r="J1637" s="2" t="str">
        <f>_xlfn.XLOOKUP(SupplierQuality[[#This Row],[Defect Type ID]],Table5[ID],Table5[Defect Type],"Not found",0)</f>
        <v>Impact</v>
      </c>
      <c r="K1637">
        <v>28</v>
      </c>
      <c r="L1637" s="2" t="str">
        <f>_xlfn.XLOOKUP(SupplierQuality[[#This Row],[DefectID]],Table2[ID],Table2[Defect],"Not found",0)</f>
        <v>Poor Fit</v>
      </c>
      <c r="M1637" s="3">
        <v>371274</v>
      </c>
      <c r="N1637" s="3">
        <v>3788</v>
      </c>
      <c r="O1637" s="6">
        <f>SupplierQuality[[#This Row],[Total Downtime Minutes]]/60</f>
        <v>63.133333333333333</v>
      </c>
      <c r="P1637" s="4">
        <v>522</v>
      </c>
      <c r="Q1637" s="4">
        <f>SupplierQuality[[#This Row],[Total Defect Qty]]*SupplierQuality[[#This Row],[Unit Price]]</f>
        <v>193805028</v>
      </c>
    </row>
    <row r="1638" spans="1:17" x14ac:dyDescent="0.25">
      <c r="A1638" s="1">
        <v>43369</v>
      </c>
      <c r="B1638" s="5" t="str">
        <f>TEXT(SupplierQuality[[#This Row],[Date]],"mmm")</f>
        <v>Sep</v>
      </c>
      <c r="C1638" s="5" t="str">
        <f>TEXT(SupplierQuality[[#This Row],[Date]],"yyyy")</f>
        <v>2018</v>
      </c>
      <c r="D1638" s="2" t="s">
        <v>53</v>
      </c>
      <c r="E1638" s="2" t="s">
        <v>64</v>
      </c>
      <c r="F1638" s="2" t="s">
        <v>17</v>
      </c>
      <c r="G1638">
        <v>118</v>
      </c>
      <c r="H1638" s="2" t="str">
        <f>VLOOKUP(SupplierQuality[[#This Row],[MaterialID]],Table4[#All],2,0)</f>
        <v>Corrugate</v>
      </c>
      <c r="I1638">
        <v>2</v>
      </c>
      <c r="J1638" s="2" t="str">
        <f>_xlfn.XLOOKUP(SupplierQuality[[#This Row],[Defect Type ID]],Table5[ID],Table5[Defect Type],"Not found",0)</f>
        <v>Rejected</v>
      </c>
      <c r="K1638">
        <v>137</v>
      </c>
      <c r="L1638" s="2" t="str">
        <f>_xlfn.XLOOKUP(SupplierQuality[[#This Row],[DefectID]],Table2[ID],Table2[Defect],"Not found",0)</f>
        <v>Weak Wrap</v>
      </c>
      <c r="M1638" s="3">
        <v>312859</v>
      </c>
      <c r="N1638" s="3">
        <v>1692</v>
      </c>
      <c r="O1638" s="6">
        <f>SupplierQuality[[#This Row],[Total Downtime Minutes]]/60</f>
        <v>28.2</v>
      </c>
      <c r="P1638" s="4">
        <v>521</v>
      </c>
      <c r="Q1638" s="4">
        <f>SupplierQuality[[#This Row],[Total Defect Qty]]*SupplierQuality[[#This Row],[Unit Price]]</f>
        <v>162999539</v>
      </c>
    </row>
    <row r="1639" spans="1:17" x14ac:dyDescent="0.25">
      <c r="A1639" s="1">
        <v>43369</v>
      </c>
      <c r="B1639" s="5" t="str">
        <f>TEXT(SupplierQuality[[#This Row],[Date]],"mmm")</f>
        <v>Sep</v>
      </c>
      <c r="C1639" s="5" t="str">
        <f>TEXT(SupplierQuality[[#This Row],[Date]],"yyyy")</f>
        <v>2018</v>
      </c>
      <c r="D1639" s="2" t="s">
        <v>176</v>
      </c>
      <c r="E1639" s="2" t="s">
        <v>74</v>
      </c>
      <c r="F1639" s="2" t="s">
        <v>17</v>
      </c>
      <c r="G1639">
        <v>112</v>
      </c>
      <c r="H1639" s="2" t="str">
        <f>VLOOKUP(SupplierQuality[[#This Row],[MaterialID]],Table4[#All],2,0)</f>
        <v>Glass</v>
      </c>
      <c r="I1639">
        <v>2</v>
      </c>
      <c r="J1639" s="2" t="str">
        <f>_xlfn.XLOOKUP(SupplierQuality[[#This Row],[Defect Type ID]],Table5[ID],Table5[Defect Type],"Not found",0)</f>
        <v>Rejected</v>
      </c>
      <c r="K1639">
        <v>231</v>
      </c>
      <c r="L1639" s="2" t="str">
        <f>_xlfn.XLOOKUP(SupplierQuality[[#This Row],[DefectID]],Table2[ID],Table2[Defect],"Not found",0)</f>
        <v>Wrong Bands</v>
      </c>
      <c r="M1639" s="3">
        <v>293063</v>
      </c>
      <c r="N1639" s="3">
        <v>1514</v>
      </c>
      <c r="O1639" s="6">
        <f>SupplierQuality[[#This Row],[Total Downtime Minutes]]/60</f>
        <v>25.233333333333334</v>
      </c>
      <c r="P1639" s="4">
        <v>530</v>
      </c>
      <c r="Q1639" s="4">
        <f>SupplierQuality[[#This Row],[Total Defect Qty]]*SupplierQuality[[#This Row],[Unit Price]]</f>
        <v>155323390</v>
      </c>
    </row>
    <row r="1640" spans="1:17" x14ac:dyDescent="0.25">
      <c r="A1640" s="1">
        <v>43370</v>
      </c>
      <c r="B1640" s="5" t="str">
        <f>TEXT(SupplierQuality[[#This Row],[Date]],"mmm")</f>
        <v>Sep</v>
      </c>
      <c r="C1640" s="5" t="str">
        <f>TEXT(SupplierQuality[[#This Row],[Date]],"yyyy")</f>
        <v>2018</v>
      </c>
      <c r="D1640" s="2" t="s">
        <v>269</v>
      </c>
      <c r="E1640" s="2" t="s">
        <v>74</v>
      </c>
      <c r="F1640" s="2" t="s">
        <v>24</v>
      </c>
      <c r="G1640">
        <v>133</v>
      </c>
      <c r="H1640" s="2" t="str">
        <f>VLOOKUP(SupplierQuality[[#This Row],[MaterialID]],Table4[#All],2,0)</f>
        <v>Wires</v>
      </c>
      <c r="I1640">
        <v>3</v>
      </c>
      <c r="J1640" s="2" t="str">
        <f>_xlfn.XLOOKUP(SupplierQuality[[#This Row],[Defect Type ID]],Table5[ID],Table5[Defect Type],"Not found",0)</f>
        <v>Impact</v>
      </c>
      <c r="K1640">
        <v>88</v>
      </c>
      <c r="L1640" s="2" t="str">
        <f>_xlfn.XLOOKUP(SupplierQuality[[#This Row],[DefectID]],Table2[ID],Table2[Defect],"Not found",0)</f>
        <v>Cracked</v>
      </c>
      <c r="M1640" s="3">
        <v>131816</v>
      </c>
      <c r="N1640" s="3">
        <v>516</v>
      </c>
      <c r="O1640" s="6">
        <f>SupplierQuality[[#This Row],[Total Downtime Minutes]]/60</f>
        <v>8.6</v>
      </c>
      <c r="P1640" s="4">
        <v>577</v>
      </c>
      <c r="Q1640" s="4">
        <f>SupplierQuality[[#This Row],[Total Defect Qty]]*SupplierQuality[[#This Row],[Unit Price]]</f>
        <v>76057832</v>
      </c>
    </row>
    <row r="1641" spans="1:17" x14ac:dyDescent="0.25">
      <c r="A1641" s="1">
        <v>43371</v>
      </c>
      <c r="B1641" s="5" t="str">
        <f>TEXT(SupplierQuality[[#This Row],[Date]],"mmm")</f>
        <v>Sep</v>
      </c>
      <c r="C1641" s="5" t="str">
        <f>TEXT(SupplierQuality[[#This Row],[Date]],"yyyy")</f>
        <v>2018</v>
      </c>
      <c r="D1641" s="2" t="s">
        <v>295</v>
      </c>
      <c r="E1641" s="2" t="s">
        <v>64</v>
      </c>
      <c r="F1641" s="2" t="s">
        <v>14</v>
      </c>
      <c r="G1641">
        <v>122</v>
      </c>
      <c r="H1641" s="2" t="str">
        <f>VLOOKUP(SupplierQuality[[#This Row],[MaterialID]],Table4[#All],2,0)</f>
        <v>Electrolytes</v>
      </c>
      <c r="I1641">
        <v>2</v>
      </c>
      <c r="J1641" s="2" t="str">
        <f>_xlfn.XLOOKUP(SupplierQuality[[#This Row],[Defect Type ID]],Table5[ID],Table5[Defect Type],"Not found",0)</f>
        <v>Rejected</v>
      </c>
      <c r="K1641">
        <v>45</v>
      </c>
      <c r="L1641" s="2" t="str">
        <f>_xlfn.XLOOKUP(SupplierQuality[[#This Row],[DefectID]],Table2[ID],Table2[Defect],"Not found",0)</f>
        <v>Short Walls</v>
      </c>
      <c r="M1641" s="3">
        <v>942376</v>
      </c>
      <c r="N1641" s="3">
        <v>1174</v>
      </c>
      <c r="O1641" s="6">
        <f>SupplierQuality[[#This Row],[Total Downtime Minutes]]/60</f>
        <v>19.566666666666666</v>
      </c>
      <c r="P1641" s="4">
        <v>419</v>
      </c>
      <c r="Q1641" s="4">
        <f>SupplierQuality[[#This Row],[Total Defect Qty]]*SupplierQuality[[#This Row],[Unit Price]]</f>
        <v>394855544</v>
      </c>
    </row>
    <row r="1642" spans="1:17" x14ac:dyDescent="0.25">
      <c r="A1642" s="1">
        <v>43371</v>
      </c>
      <c r="B1642" s="5" t="str">
        <f>TEXT(SupplierQuality[[#This Row],[Date]],"mmm")</f>
        <v>Sep</v>
      </c>
      <c r="C1642" s="5" t="str">
        <f>TEXT(SupplierQuality[[#This Row],[Date]],"yyyy")</f>
        <v>2018</v>
      </c>
      <c r="D1642" s="2" t="s">
        <v>246</v>
      </c>
      <c r="E1642" s="2" t="s">
        <v>107</v>
      </c>
      <c r="F1642" s="2" t="s">
        <v>14</v>
      </c>
      <c r="G1642">
        <v>133</v>
      </c>
      <c r="H1642" s="2" t="str">
        <f>VLOOKUP(SupplierQuality[[#This Row],[MaterialID]],Table4[#All],2,0)</f>
        <v>Wires</v>
      </c>
      <c r="I1642">
        <v>2</v>
      </c>
      <c r="J1642" s="2" t="str">
        <f>_xlfn.XLOOKUP(SupplierQuality[[#This Row],[Defect Type ID]],Table5[ID],Table5[Defect Type],"Not found",0)</f>
        <v>Rejected</v>
      </c>
      <c r="K1642">
        <v>234</v>
      </c>
      <c r="L1642" s="2" t="str">
        <f>_xlfn.XLOOKUP(SupplierQuality[[#This Row],[DefectID]],Table2[ID],Table2[Defect],"Not found",0)</f>
        <v>Packaging Issues</v>
      </c>
      <c r="M1642" s="3">
        <v>889348</v>
      </c>
      <c r="N1642" s="3">
        <v>627</v>
      </c>
      <c r="O1642" s="6">
        <f>SupplierQuality[[#This Row],[Total Downtime Minutes]]/60</f>
        <v>10.45</v>
      </c>
      <c r="P1642" s="4">
        <v>690</v>
      </c>
      <c r="Q1642" s="4">
        <f>SupplierQuality[[#This Row],[Total Defect Qty]]*SupplierQuality[[#This Row],[Unit Price]]</f>
        <v>613650120</v>
      </c>
    </row>
    <row r="1643" spans="1:17" x14ac:dyDescent="0.25">
      <c r="A1643" s="1">
        <v>43371</v>
      </c>
      <c r="B1643" s="5" t="str">
        <f>TEXT(SupplierQuality[[#This Row],[Date]],"mmm")</f>
        <v>Sep</v>
      </c>
      <c r="C1643" s="5" t="str">
        <f>TEXT(SupplierQuality[[#This Row],[Date]],"yyyy")</f>
        <v>2018</v>
      </c>
      <c r="D1643" s="2" t="s">
        <v>150</v>
      </c>
      <c r="E1643" s="2" t="s">
        <v>36</v>
      </c>
      <c r="F1643" s="2" t="s">
        <v>14</v>
      </c>
      <c r="G1643">
        <v>116</v>
      </c>
      <c r="H1643" s="2" t="str">
        <f>VLOOKUP(SupplierQuality[[#This Row],[MaterialID]],Table4[#All],2,0)</f>
        <v>Molds</v>
      </c>
      <c r="I1643">
        <v>3</v>
      </c>
      <c r="J1643" s="2" t="str">
        <f>_xlfn.XLOOKUP(SupplierQuality[[#This Row],[Defect Type ID]],Table5[ID],Table5[Defect Type],"Not found",0)</f>
        <v>Impact</v>
      </c>
      <c r="K1643">
        <v>17</v>
      </c>
      <c r="L1643" s="2" t="str">
        <f>_xlfn.XLOOKUP(SupplierQuality[[#This Row],[DefectID]],Table2[ID],Table2[Defect],"Not found",0)</f>
        <v>Folding - Wrong Crease</v>
      </c>
      <c r="M1643" s="3">
        <v>713440</v>
      </c>
      <c r="N1643" s="3">
        <v>2881</v>
      </c>
      <c r="O1643" s="6">
        <f>SupplierQuality[[#This Row],[Total Downtime Minutes]]/60</f>
        <v>48.016666666666666</v>
      </c>
      <c r="P1643" s="4">
        <v>495</v>
      </c>
      <c r="Q1643" s="4">
        <f>SupplierQuality[[#This Row],[Total Defect Qty]]*SupplierQuality[[#This Row],[Unit Price]]</f>
        <v>353152800</v>
      </c>
    </row>
    <row r="1644" spans="1:17" x14ac:dyDescent="0.25">
      <c r="A1644" s="1">
        <v>43371</v>
      </c>
      <c r="B1644" s="5" t="str">
        <f>TEXT(SupplierQuality[[#This Row],[Date]],"mmm")</f>
        <v>Sep</v>
      </c>
      <c r="C1644" s="5" t="str">
        <f>TEXT(SupplierQuality[[#This Row],[Date]],"yyyy")</f>
        <v>2018</v>
      </c>
      <c r="D1644" s="2" t="s">
        <v>316</v>
      </c>
      <c r="E1644" s="2" t="s">
        <v>30</v>
      </c>
      <c r="F1644" s="2" t="s">
        <v>14</v>
      </c>
      <c r="G1644">
        <v>114</v>
      </c>
      <c r="H1644" s="2" t="str">
        <f>VLOOKUP(SupplierQuality[[#This Row],[MaterialID]],Table4[#All],2,0)</f>
        <v>Carton</v>
      </c>
      <c r="I1644">
        <v>2</v>
      </c>
      <c r="J1644" s="2" t="str">
        <f>_xlfn.XLOOKUP(SupplierQuality[[#This Row],[Defect Type ID]],Table5[ID],Table5[Defect Type],"Not found",0)</f>
        <v>Rejected</v>
      </c>
      <c r="K1644">
        <v>119</v>
      </c>
      <c r="L1644" s="2" t="str">
        <f>_xlfn.XLOOKUP(SupplierQuality[[#This Row],[DefectID]],Table2[ID],Table2[Defect],"Not found",0)</f>
        <v>Print Problems</v>
      </c>
      <c r="M1644" s="3">
        <v>279964</v>
      </c>
      <c r="N1644" s="3">
        <v>1133</v>
      </c>
      <c r="O1644" s="6">
        <f>SupplierQuality[[#This Row],[Total Downtime Minutes]]/60</f>
        <v>18.883333333333333</v>
      </c>
      <c r="P1644" s="4">
        <v>530</v>
      </c>
      <c r="Q1644" s="4">
        <f>SupplierQuality[[#This Row],[Total Defect Qty]]*SupplierQuality[[#This Row],[Unit Price]]</f>
        <v>148380920</v>
      </c>
    </row>
    <row r="1645" spans="1:17" x14ac:dyDescent="0.25">
      <c r="A1645" s="1">
        <v>43371</v>
      </c>
      <c r="B1645" s="5" t="str">
        <f>TEXT(SupplierQuality[[#This Row],[Date]],"mmm")</f>
        <v>Sep</v>
      </c>
      <c r="C1645" s="5" t="str">
        <f>TEXT(SupplierQuality[[#This Row],[Date]],"yyyy")</f>
        <v>2018</v>
      </c>
      <c r="D1645" s="2" t="s">
        <v>257</v>
      </c>
      <c r="E1645" s="2" t="s">
        <v>67</v>
      </c>
      <c r="F1645" s="2" t="s">
        <v>14</v>
      </c>
      <c r="G1645">
        <v>124</v>
      </c>
      <c r="H1645" s="2" t="str">
        <f>VLOOKUP(SupplierQuality[[#This Row],[MaterialID]],Table4[#All],2,0)</f>
        <v>Drives</v>
      </c>
      <c r="I1645">
        <v>1</v>
      </c>
      <c r="J1645" s="2" t="str">
        <f>_xlfn.XLOOKUP(SupplierQuality[[#This Row],[Defect Type ID]],Table5[ID],Table5[Defect Type],"Not found",0)</f>
        <v>No Impact</v>
      </c>
      <c r="K1645">
        <v>179</v>
      </c>
      <c r="L1645" s="2" t="str">
        <f>_xlfn.XLOOKUP(SupplierQuality[[#This Row],[DefectID]],Table2[ID],Table2[Defect],"Not found",0)</f>
        <v>Expired</v>
      </c>
      <c r="M1645" s="3">
        <v>98869</v>
      </c>
      <c r="N1645" s="3">
        <v>3743</v>
      </c>
      <c r="O1645" s="6">
        <f>SupplierQuality[[#This Row],[Total Downtime Minutes]]/60</f>
        <v>62.383333333333333</v>
      </c>
      <c r="P1645" s="4">
        <v>448</v>
      </c>
      <c r="Q1645" s="4">
        <f>SupplierQuality[[#This Row],[Total Defect Qty]]*SupplierQuality[[#This Row],[Unit Price]]</f>
        <v>44293312</v>
      </c>
    </row>
    <row r="1646" spans="1:17" x14ac:dyDescent="0.25">
      <c r="A1646" s="1">
        <v>43371</v>
      </c>
      <c r="B1646" s="5" t="str">
        <f>TEXT(SupplierQuality[[#This Row],[Date]],"mmm")</f>
        <v>Sep</v>
      </c>
      <c r="C1646" s="5" t="str">
        <f>TEXT(SupplierQuality[[#This Row],[Date]],"yyyy")</f>
        <v>2018</v>
      </c>
      <c r="D1646" s="2" t="s">
        <v>68</v>
      </c>
      <c r="E1646" s="2" t="s">
        <v>38</v>
      </c>
      <c r="F1646" s="2" t="s">
        <v>14</v>
      </c>
      <c r="G1646">
        <v>115</v>
      </c>
      <c r="H1646" s="2" t="str">
        <f>VLOOKUP(SupplierQuality[[#This Row],[MaterialID]],Table4[#All],2,0)</f>
        <v>Controllers</v>
      </c>
      <c r="I1646">
        <v>2</v>
      </c>
      <c r="J1646" s="2" t="str">
        <f>_xlfn.XLOOKUP(SupplierQuality[[#This Row],[Defect Type ID]],Table5[ID],Table5[Defect Type],"Not found",0)</f>
        <v>Rejected</v>
      </c>
      <c r="K1646">
        <v>146</v>
      </c>
      <c r="L1646" s="2" t="str">
        <f>_xlfn.XLOOKUP(SupplierQuality[[#This Row],[DefectID]],Table2[ID],Table2[Defect],"Not found",0)</f>
        <v>Heat Damage</v>
      </c>
      <c r="M1646" s="3">
        <v>50447</v>
      </c>
      <c r="N1646" s="3">
        <v>4351</v>
      </c>
      <c r="O1646" s="6">
        <f>SupplierQuality[[#This Row],[Total Downtime Minutes]]/60</f>
        <v>72.516666666666666</v>
      </c>
      <c r="P1646" s="4">
        <v>302</v>
      </c>
      <c r="Q1646" s="4">
        <f>SupplierQuality[[#This Row],[Total Defect Qty]]*SupplierQuality[[#This Row],[Unit Price]]</f>
        <v>15234994</v>
      </c>
    </row>
    <row r="1647" spans="1:17" x14ac:dyDescent="0.25">
      <c r="A1647" s="1">
        <v>43371</v>
      </c>
      <c r="B1647" s="5" t="str">
        <f>TEXT(SupplierQuality[[#This Row],[Date]],"mmm")</f>
        <v>Sep</v>
      </c>
      <c r="C1647" s="5" t="str">
        <f>TEXT(SupplierQuality[[#This Row],[Date]],"yyyy")</f>
        <v>2018</v>
      </c>
      <c r="D1647" s="2" t="s">
        <v>235</v>
      </c>
      <c r="E1647" s="2" t="s">
        <v>49</v>
      </c>
      <c r="F1647" s="2" t="s">
        <v>14</v>
      </c>
      <c r="G1647">
        <v>119</v>
      </c>
      <c r="H1647" s="2" t="str">
        <f>VLOOKUP(SupplierQuality[[#This Row],[MaterialID]],Table4[#All],2,0)</f>
        <v>Batteries</v>
      </c>
      <c r="I1647">
        <v>1</v>
      </c>
      <c r="J1647" s="2" t="str">
        <f>_xlfn.XLOOKUP(SupplierQuality[[#This Row],[Defect Type ID]],Table5[ID],Table5[Defect Type],"Not found",0)</f>
        <v>No Impact</v>
      </c>
      <c r="K1647">
        <v>40</v>
      </c>
      <c r="L1647" s="2" t="str">
        <f>_xlfn.XLOOKUP(SupplierQuality[[#This Row],[DefectID]],Table2[ID],Table2[Defect],"Not found",0)</f>
        <v>Wrong Spec Date</v>
      </c>
      <c r="M1647" s="3">
        <v>31005</v>
      </c>
      <c r="N1647" s="3">
        <v>4176</v>
      </c>
      <c r="O1647" s="6">
        <f>SupplierQuality[[#This Row],[Total Downtime Minutes]]/60</f>
        <v>69.599999999999994</v>
      </c>
      <c r="P1647" s="4">
        <v>698</v>
      </c>
      <c r="Q1647" s="4">
        <f>SupplierQuality[[#This Row],[Total Defect Qty]]*SupplierQuality[[#This Row],[Unit Price]]</f>
        <v>21641490</v>
      </c>
    </row>
    <row r="1648" spans="1:17" x14ac:dyDescent="0.25">
      <c r="A1648" s="1">
        <v>43374</v>
      </c>
      <c r="B1648" s="5" t="str">
        <f>TEXT(SupplierQuality[[#This Row],[Date]],"mmm")</f>
        <v>Oct</v>
      </c>
      <c r="C1648" s="5" t="str">
        <f>TEXT(SupplierQuality[[#This Row],[Date]],"yyyy")</f>
        <v>2018</v>
      </c>
      <c r="D1648" s="2" t="s">
        <v>237</v>
      </c>
      <c r="E1648" s="2" t="s">
        <v>58</v>
      </c>
      <c r="F1648" s="2" t="s">
        <v>14</v>
      </c>
      <c r="G1648">
        <v>130</v>
      </c>
      <c r="H1648" s="2" t="str">
        <f>VLOOKUP(SupplierQuality[[#This Row],[MaterialID]],Table4[#All],2,0)</f>
        <v>Packaging</v>
      </c>
      <c r="I1648">
        <v>1</v>
      </c>
      <c r="J1648" s="2" t="str">
        <f>_xlfn.XLOOKUP(SupplierQuality[[#This Row],[Defect Type ID]],Table5[ID],Table5[Defect Type],"Not found",0)</f>
        <v>No Impact</v>
      </c>
      <c r="K1648">
        <v>197</v>
      </c>
      <c r="L1648" s="2" t="str">
        <f>_xlfn.XLOOKUP(SupplierQuality[[#This Row],[DefectID]],Table2[ID],Table2[Defect],"Not found",0)</f>
        <v>Assembly Issues</v>
      </c>
      <c r="M1648" s="3">
        <v>996168</v>
      </c>
      <c r="N1648" s="3">
        <v>553</v>
      </c>
      <c r="O1648" s="6">
        <f>SupplierQuality[[#This Row],[Total Downtime Minutes]]/60</f>
        <v>9.2166666666666668</v>
      </c>
      <c r="P1648" s="4">
        <v>678</v>
      </c>
      <c r="Q1648" s="4">
        <f>SupplierQuality[[#This Row],[Total Defect Qty]]*SupplierQuality[[#This Row],[Unit Price]]</f>
        <v>675401904</v>
      </c>
    </row>
    <row r="1649" spans="1:17" x14ac:dyDescent="0.25">
      <c r="A1649" s="1">
        <v>43374</v>
      </c>
      <c r="B1649" s="5" t="str">
        <f>TEXT(SupplierQuality[[#This Row],[Date]],"mmm")</f>
        <v>Oct</v>
      </c>
      <c r="C1649" s="5" t="str">
        <f>TEXT(SupplierQuality[[#This Row],[Date]],"yyyy")</f>
        <v>2018</v>
      </c>
      <c r="D1649" s="2" t="s">
        <v>199</v>
      </c>
      <c r="E1649" s="2" t="s">
        <v>32</v>
      </c>
      <c r="F1649" s="2" t="s">
        <v>17</v>
      </c>
      <c r="G1649">
        <v>128</v>
      </c>
      <c r="H1649" s="2" t="str">
        <f>VLOOKUP(SupplierQuality[[#This Row],[MaterialID]],Table4[#All],2,0)</f>
        <v>Tape</v>
      </c>
      <c r="I1649">
        <v>3</v>
      </c>
      <c r="J1649" s="2" t="str">
        <f>_xlfn.XLOOKUP(SupplierQuality[[#This Row],[Defect Type ID]],Table5[ID],Table5[Defect Type],"Not found",0)</f>
        <v>Impact</v>
      </c>
      <c r="K1649">
        <v>263</v>
      </c>
      <c r="L1649" s="2" t="str">
        <f>_xlfn.XLOOKUP(SupplierQuality[[#This Row],[DefectID]],Table2[ID],Table2[Defect],"Not found",0)</f>
        <v>Packaging Wrong</v>
      </c>
      <c r="M1649" s="3">
        <v>994886</v>
      </c>
      <c r="N1649" s="3">
        <v>4532</v>
      </c>
      <c r="O1649" s="6">
        <f>SupplierQuality[[#This Row],[Total Downtime Minutes]]/60</f>
        <v>75.533333333333331</v>
      </c>
      <c r="P1649" s="4">
        <v>375</v>
      </c>
      <c r="Q1649" s="4">
        <f>SupplierQuality[[#This Row],[Total Defect Qty]]*SupplierQuality[[#This Row],[Unit Price]]</f>
        <v>373082250</v>
      </c>
    </row>
    <row r="1650" spans="1:17" x14ac:dyDescent="0.25">
      <c r="A1650" s="1">
        <v>43374</v>
      </c>
      <c r="B1650" s="5" t="str">
        <f>TEXT(SupplierQuality[[#This Row],[Date]],"mmm")</f>
        <v>Oct</v>
      </c>
      <c r="C1650" s="5" t="str">
        <f>TEXT(SupplierQuality[[#This Row],[Date]],"yyyy")</f>
        <v>2018</v>
      </c>
      <c r="D1650" s="2" t="s">
        <v>218</v>
      </c>
      <c r="E1650" s="2" t="s">
        <v>47</v>
      </c>
      <c r="F1650" s="2" t="s">
        <v>14</v>
      </c>
      <c r="G1650">
        <v>116</v>
      </c>
      <c r="H1650" s="2" t="str">
        <f>VLOOKUP(SupplierQuality[[#This Row],[MaterialID]],Table4[#All],2,0)</f>
        <v>Molds</v>
      </c>
      <c r="I1650">
        <v>2</v>
      </c>
      <c r="J1650" s="2" t="str">
        <f>_xlfn.XLOOKUP(SupplierQuality[[#This Row],[Defect Type ID]],Table5[ID],Table5[Defect Type],"Not found",0)</f>
        <v>Rejected</v>
      </c>
      <c r="K1650">
        <v>163</v>
      </c>
      <c r="L1650" s="2" t="str">
        <f>_xlfn.XLOOKUP(SupplierQuality[[#This Row],[DefectID]],Table2[ID],Table2[Defect],"Not found",0)</f>
        <v>Bubbling</v>
      </c>
      <c r="M1650" s="3">
        <v>975462</v>
      </c>
      <c r="N1650" s="3">
        <v>2960</v>
      </c>
      <c r="O1650" s="6">
        <f>SupplierQuality[[#This Row],[Total Downtime Minutes]]/60</f>
        <v>49.333333333333336</v>
      </c>
      <c r="P1650" s="4">
        <v>543</v>
      </c>
      <c r="Q1650" s="4">
        <f>SupplierQuality[[#This Row],[Total Defect Qty]]*SupplierQuality[[#This Row],[Unit Price]]</f>
        <v>529675866</v>
      </c>
    </row>
    <row r="1651" spans="1:17" x14ac:dyDescent="0.25">
      <c r="A1651" s="1">
        <v>43374</v>
      </c>
      <c r="B1651" s="5" t="str">
        <f>TEXT(SupplierQuality[[#This Row],[Date]],"mmm")</f>
        <v>Oct</v>
      </c>
      <c r="C1651" s="5" t="str">
        <f>TEXT(SupplierQuality[[#This Row],[Date]],"yyyy")</f>
        <v>2018</v>
      </c>
      <c r="D1651" s="2" t="s">
        <v>319</v>
      </c>
      <c r="E1651" s="2" t="s">
        <v>58</v>
      </c>
      <c r="F1651" s="2" t="s">
        <v>14</v>
      </c>
      <c r="G1651">
        <v>132</v>
      </c>
      <c r="H1651" s="2" t="str">
        <f>VLOOKUP(SupplierQuality[[#This Row],[MaterialID]],Table4[#All],2,0)</f>
        <v>Printed Materials</v>
      </c>
      <c r="I1651">
        <v>1</v>
      </c>
      <c r="J1651" s="2" t="str">
        <f>_xlfn.XLOOKUP(SupplierQuality[[#This Row],[Defect Type ID]],Table5[ID],Table5[Defect Type],"Not found",0)</f>
        <v>No Impact</v>
      </c>
      <c r="K1651">
        <v>69</v>
      </c>
      <c r="L1651" s="2" t="str">
        <f>_xlfn.XLOOKUP(SupplierQuality[[#This Row],[DefectID]],Table2[ID],Table2[Defect],"Not found",0)</f>
        <v>Wrong Makeup</v>
      </c>
      <c r="M1651" s="3">
        <v>965749</v>
      </c>
      <c r="N1651" s="3">
        <v>1264</v>
      </c>
      <c r="O1651" s="6">
        <f>SupplierQuality[[#This Row],[Total Downtime Minutes]]/60</f>
        <v>21.066666666666666</v>
      </c>
      <c r="P1651" s="4">
        <v>393</v>
      </c>
      <c r="Q1651" s="4">
        <f>SupplierQuality[[#This Row],[Total Defect Qty]]*SupplierQuality[[#This Row],[Unit Price]]</f>
        <v>379539357</v>
      </c>
    </row>
    <row r="1652" spans="1:17" x14ac:dyDescent="0.25">
      <c r="A1652" s="1">
        <v>43374</v>
      </c>
      <c r="B1652" s="5" t="str">
        <f>TEXT(SupplierQuality[[#This Row],[Date]],"mmm")</f>
        <v>Oct</v>
      </c>
      <c r="C1652" s="5" t="str">
        <f>TEXT(SupplierQuality[[#This Row],[Date]],"yyyy")</f>
        <v>2018</v>
      </c>
      <c r="D1652" s="2" t="s">
        <v>270</v>
      </c>
      <c r="E1652" s="2" t="s">
        <v>11</v>
      </c>
      <c r="F1652" s="2" t="s">
        <v>14</v>
      </c>
      <c r="G1652">
        <v>112</v>
      </c>
      <c r="H1652" s="2" t="str">
        <f>VLOOKUP(SupplierQuality[[#This Row],[MaterialID]],Table4[#All],2,0)</f>
        <v>Glass</v>
      </c>
      <c r="I1652">
        <v>1</v>
      </c>
      <c r="J1652" s="2" t="str">
        <f>_xlfn.XLOOKUP(SupplierQuality[[#This Row],[Defect Type ID]],Table5[ID],Table5[Defect Type],"Not found",0)</f>
        <v>No Impact</v>
      </c>
      <c r="K1652">
        <v>129</v>
      </c>
      <c r="L1652" s="2" t="str">
        <f>_xlfn.XLOOKUP(SupplierQuality[[#This Row],[DefectID]],Table2[ID],Table2[Defect],"Not found",0)</f>
        <v>Color Variation</v>
      </c>
      <c r="M1652" s="3">
        <v>944351</v>
      </c>
      <c r="N1652" s="3">
        <v>4788</v>
      </c>
      <c r="O1652" s="6">
        <f>SupplierQuality[[#This Row],[Total Downtime Minutes]]/60</f>
        <v>79.8</v>
      </c>
      <c r="P1652" s="4">
        <v>576</v>
      </c>
      <c r="Q1652" s="4">
        <f>SupplierQuality[[#This Row],[Total Defect Qty]]*SupplierQuality[[#This Row],[Unit Price]]</f>
        <v>543946176</v>
      </c>
    </row>
    <row r="1653" spans="1:17" x14ac:dyDescent="0.25">
      <c r="A1653" s="1">
        <v>43374</v>
      </c>
      <c r="B1653" s="5" t="str">
        <f>TEXT(SupplierQuality[[#This Row],[Date]],"mmm")</f>
        <v>Oct</v>
      </c>
      <c r="C1653" s="5" t="str">
        <f>TEXT(SupplierQuality[[#This Row],[Date]],"yyyy")</f>
        <v>2018</v>
      </c>
      <c r="D1653" s="2" t="s">
        <v>233</v>
      </c>
      <c r="E1653" s="2" t="s">
        <v>36</v>
      </c>
      <c r="F1653" s="2" t="s">
        <v>14</v>
      </c>
      <c r="G1653">
        <v>115</v>
      </c>
      <c r="H1653" s="2" t="str">
        <f>VLOOKUP(SupplierQuality[[#This Row],[MaterialID]],Table4[#All],2,0)</f>
        <v>Controllers</v>
      </c>
      <c r="I1653">
        <v>3</v>
      </c>
      <c r="J1653" s="2" t="str">
        <f>_xlfn.XLOOKUP(SupplierQuality[[#This Row],[Defect Type ID]],Table5[ID],Table5[Defect Type],"Not found",0)</f>
        <v>Impact</v>
      </c>
      <c r="K1653">
        <v>222</v>
      </c>
      <c r="L1653" s="2" t="str">
        <f>_xlfn.XLOOKUP(SupplierQuality[[#This Row],[DefectID]],Table2[ID],Table2[Defect],"Not found",0)</f>
        <v>Bad Valves</v>
      </c>
      <c r="M1653" s="3">
        <v>717307</v>
      </c>
      <c r="N1653" s="3">
        <v>1758</v>
      </c>
      <c r="O1653" s="6">
        <f>SupplierQuality[[#This Row],[Total Downtime Minutes]]/60</f>
        <v>29.3</v>
      </c>
      <c r="P1653" s="4">
        <v>289</v>
      </c>
      <c r="Q1653" s="4">
        <f>SupplierQuality[[#This Row],[Total Defect Qty]]*SupplierQuality[[#This Row],[Unit Price]]</f>
        <v>207301723</v>
      </c>
    </row>
    <row r="1654" spans="1:17" x14ac:dyDescent="0.25">
      <c r="A1654" s="1">
        <v>43374</v>
      </c>
      <c r="B1654" s="5" t="str">
        <f>TEXT(SupplierQuality[[#This Row],[Date]],"mmm")</f>
        <v>Oct</v>
      </c>
      <c r="C1654" s="5" t="str">
        <f>TEXT(SupplierQuality[[#This Row],[Date]],"yyyy")</f>
        <v>2018</v>
      </c>
      <c r="D1654" s="2" t="s">
        <v>357</v>
      </c>
      <c r="E1654" s="2" t="s">
        <v>71</v>
      </c>
      <c r="F1654" s="2" t="s">
        <v>14</v>
      </c>
      <c r="G1654">
        <v>117</v>
      </c>
      <c r="H1654" s="2" t="str">
        <f>VLOOKUP(SupplierQuality[[#This Row],[MaterialID]],Table4[#All],2,0)</f>
        <v>Labels</v>
      </c>
      <c r="I1654">
        <v>1</v>
      </c>
      <c r="J1654" s="2" t="str">
        <f>_xlfn.XLOOKUP(SupplierQuality[[#This Row],[Defect Type ID]],Table5[ID],Table5[Defect Type],"Not found",0)</f>
        <v>No Impact</v>
      </c>
      <c r="K1654">
        <v>70</v>
      </c>
      <c r="L1654" s="2" t="str">
        <f>_xlfn.XLOOKUP(SupplierQuality[[#This Row],[DefectID]],Table2[ID],Table2[Defect],"Not found",0)</f>
        <v>Dirty Material</v>
      </c>
      <c r="M1654" s="3">
        <v>699240</v>
      </c>
      <c r="N1654" s="3">
        <v>401</v>
      </c>
      <c r="O1654" s="6">
        <f>SupplierQuality[[#This Row],[Total Downtime Minutes]]/60</f>
        <v>6.6833333333333336</v>
      </c>
      <c r="P1654" s="4">
        <v>591</v>
      </c>
      <c r="Q1654" s="4">
        <f>SupplierQuality[[#This Row],[Total Defect Qty]]*SupplierQuality[[#This Row],[Unit Price]]</f>
        <v>413250840</v>
      </c>
    </row>
    <row r="1655" spans="1:17" x14ac:dyDescent="0.25">
      <c r="A1655" s="1">
        <v>43374</v>
      </c>
      <c r="B1655" s="5" t="str">
        <f>TEXT(SupplierQuality[[#This Row],[Date]],"mmm")</f>
        <v>Oct</v>
      </c>
      <c r="C1655" s="5" t="str">
        <f>TEXT(SupplierQuality[[#This Row],[Date]],"yyyy")</f>
        <v>2018</v>
      </c>
      <c r="D1655" s="2" t="s">
        <v>360</v>
      </c>
      <c r="E1655" s="2" t="s">
        <v>38</v>
      </c>
      <c r="F1655" s="2" t="s">
        <v>17</v>
      </c>
      <c r="G1655">
        <v>124</v>
      </c>
      <c r="H1655" s="2" t="str">
        <f>VLOOKUP(SupplierQuality[[#This Row],[MaterialID]],Table4[#All],2,0)</f>
        <v>Drives</v>
      </c>
      <c r="I1655">
        <v>1</v>
      </c>
      <c r="J1655" s="2" t="str">
        <f>_xlfn.XLOOKUP(SupplierQuality[[#This Row],[Defect Type ID]],Table5[ID],Table5[Defect Type],"Not found",0)</f>
        <v>No Impact</v>
      </c>
      <c r="K1655">
        <v>191</v>
      </c>
      <c r="L1655" s="2" t="str">
        <f>_xlfn.XLOOKUP(SupplierQuality[[#This Row],[DefectID]],Table2[ID],Table2[Defect],"Not found",0)</f>
        <v>Misformed Parts</v>
      </c>
      <c r="M1655" s="3">
        <v>679013</v>
      </c>
      <c r="N1655" s="3">
        <v>2236</v>
      </c>
      <c r="O1655" s="6">
        <f>SupplierQuality[[#This Row],[Total Downtime Minutes]]/60</f>
        <v>37.266666666666666</v>
      </c>
      <c r="P1655" s="4">
        <v>457</v>
      </c>
      <c r="Q1655" s="4">
        <f>SupplierQuality[[#This Row],[Total Defect Qty]]*SupplierQuality[[#This Row],[Unit Price]]</f>
        <v>310308941</v>
      </c>
    </row>
    <row r="1656" spans="1:17" x14ac:dyDescent="0.25">
      <c r="A1656" s="1">
        <v>43374</v>
      </c>
      <c r="B1656" s="5" t="str">
        <f>TEXT(SupplierQuality[[#This Row],[Date]],"mmm")</f>
        <v>Oct</v>
      </c>
      <c r="C1656" s="5" t="str">
        <f>TEXT(SupplierQuality[[#This Row],[Date]],"yyyy")</f>
        <v>2018</v>
      </c>
      <c r="D1656" s="2" t="s">
        <v>261</v>
      </c>
      <c r="E1656" s="2" t="s">
        <v>107</v>
      </c>
      <c r="F1656" s="2" t="s">
        <v>14</v>
      </c>
      <c r="G1656">
        <v>118</v>
      </c>
      <c r="H1656" s="2" t="str">
        <f>VLOOKUP(SupplierQuality[[#This Row],[MaterialID]],Table4[#All],2,0)</f>
        <v>Corrugate</v>
      </c>
      <c r="I1656">
        <v>3</v>
      </c>
      <c r="J1656" s="2" t="str">
        <f>_xlfn.XLOOKUP(SupplierQuality[[#This Row],[Defect Type ID]],Table5[ID],Table5[Defect Type],"Not found",0)</f>
        <v>Impact</v>
      </c>
      <c r="K1656">
        <v>41</v>
      </c>
      <c r="L1656" s="2" t="str">
        <f>_xlfn.XLOOKUP(SupplierQuality[[#This Row],[DefectID]],Table2[ID],Table2[Defect],"Not found",0)</f>
        <v>Bad Tiles</v>
      </c>
      <c r="M1656" s="3">
        <v>621420</v>
      </c>
      <c r="N1656" s="3">
        <v>4312</v>
      </c>
      <c r="O1656" s="6">
        <f>SupplierQuality[[#This Row],[Total Downtime Minutes]]/60</f>
        <v>71.86666666666666</v>
      </c>
      <c r="P1656" s="4">
        <v>473</v>
      </c>
      <c r="Q1656" s="4">
        <f>SupplierQuality[[#This Row],[Total Defect Qty]]*SupplierQuality[[#This Row],[Unit Price]]</f>
        <v>293931660</v>
      </c>
    </row>
    <row r="1657" spans="1:17" x14ac:dyDescent="0.25">
      <c r="A1657" s="1">
        <v>43374</v>
      </c>
      <c r="B1657" s="5" t="str">
        <f>TEXT(SupplierQuality[[#This Row],[Date]],"mmm")</f>
        <v>Oct</v>
      </c>
      <c r="C1657" s="5" t="str">
        <f>TEXT(SupplierQuality[[#This Row],[Date]],"yyyy")</f>
        <v>2018</v>
      </c>
      <c r="D1657" s="2" t="s">
        <v>285</v>
      </c>
      <c r="E1657" s="2" t="s">
        <v>36</v>
      </c>
      <c r="F1657" s="2" t="s">
        <v>17</v>
      </c>
      <c r="G1657">
        <v>116</v>
      </c>
      <c r="H1657" s="2" t="str">
        <f>VLOOKUP(SupplierQuality[[#This Row],[MaterialID]],Table4[#All],2,0)</f>
        <v>Molds</v>
      </c>
      <c r="I1657">
        <v>3</v>
      </c>
      <c r="J1657" s="2" t="str">
        <f>_xlfn.XLOOKUP(SupplierQuality[[#This Row],[Defect Type ID]],Table5[ID],Table5[Defect Type],"Not found",0)</f>
        <v>Impact</v>
      </c>
      <c r="K1657">
        <v>201</v>
      </c>
      <c r="L1657" s="2" t="str">
        <f>_xlfn.XLOOKUP(SupplierQuality[[#This Row],[DefectID]],Table2[ID],Table2[Defect],"Not found",0)</f>
        <v>Wrong Print</v>
      </c>
      <c r="M1657" s="3">
        <v>562122</v>
      </c>
      <c r="N1657" s="3">
        <v>4127</v>
      </c>
      <c r="O1657" s="6">
        <f>SupplierQuality[[#This Row],[Total Downtime Minutes]]/60</f>
        <v>68.783333333333331</v>
      </c>
      <c r="P1657" s="4">
        <v>684</v>
      </c>
      <c r="Q1657" s="4">
        <f>SupplierQuality[[#This Row],[Total Defect Qty]]*SupplierQuality[[#This Row],[Unit Price]]</f>
        <v>384491448</v>
      </c>
    </row>
    <row r="1658" spans="1:17" x14ac:dyDescent="0.25">
      <c r="A1658" s="1">
        <v>43374</v>
      </c>
      <c r="B1658" s="5" t="str">
        <f>TEXT(SupplierQuality[[#This Row],[Date]],"mmm")</f>
        <v>Oct</v>
      </c>
      <c r="C1658" s="5" t="str">
        <f>TEXT(SupplierQuality[[#This Row],[Date]],"yyyy")</f>
        <v>2018</v>
      </c>
      <c r="D1658" s="2" t="s">
        <v>76</v>
      </c>
      <c r="E1658" s="2" t="s">
        <v>41</v>
      </c>
      <c r="F1658" s="2" t="s">
        <v>14</v>
      </c>
      <c r="G1658">
        <v>126</v>
      </c>
      <c r="H1658" s="2" t="str">
        <f>VLOOKUP(SupplierQuality[[#This Row],[MaterialID]],Table4[#All],2,0)</f>
        <v>Motors</v>
      </c>
      <c r="I1658">
        <v>1</v>
      </c>
      <c r="J1658" s="2" t="str">
        <f>_xlfn.XLOOKUP(SupplierQuality[[#This Row],[Defect Type ID]],Table5[ID],Table5[Defect Type],"Not found",0)</f>
        <v>No Impact</v>
      </c>
      <c r="K1658">
        <v>261</v>
      </c>
      <c r="L1658" s="2" t="str">
        <f>_xlfn.XLOOKUP(SupplierQuality[[#This Row],[DefectID]],Table2[ID],Table2[Defect],"Not found",0)</f>
        <v>Infestation</v>
      </c>
      <c r="M1658" s="3">
        <v>522531</v>
      </c>
      <c r="N1658" s="3">
        <v>4303</v>
      </c>
      <c r="O1658" s="6">
        <f>SupplierQuality[[#This Row],[Total Downtime Minutes]]/60</f>
        <v>71.716666666666669</v>
      </c>
      <c r="P1658" s="4">
        <v>357</v>
      </c>
      <c r="Q1658" s="4">
        <f>SupplierQuality[[#This Row],[Total Defect Qty]]*SupplierQuality[[#This Row],[Unit Price]]</f>
        <v>186543567</v>
      </c>
    </row>
    <row r="1659" spans="1:17" x14ac:dyDescent="0.25">
      <c r="A1659" s="1">
        <v>43374</v>
      </c>
      <c r="B1659" s="5" t="str">
        <f>TEXT(SupplierQuality[[#This Row],[Date]],"mmm")</f>
        <v>Oct</v>
      </c>
      <c r="C1659" s="5" t="str">
        <f>TEXT(SupplierQuality[[#This Row],[Date]],"yyyy")</f>
        <v>2018</v>
      </c>
      <c r="D1659" s="2" t="s">
        <v>270</v>
      </c>
      <c r="E1659" s="2" t="s">
        <v>19</v>
      </c>
      <c r="F1659" s="2" t="s">
        <v>14</v>
      </c>
      <c r="G1659">
        <v>116</v>
      </c>
      <c r="H1659" s="2" t="str">
        <f>VLOOKUP(SupplierQuality[[#This Row],[MaterialID]],Table4[#All],2,0)</f>
        <v>Molds</v>
      </c>
      <c r="I1659">
        <v>2</v>
      </c>
      <c r="J1659" s="2" t="str">
        <f>_xlfn.XLOOKUP(SupplierQuality[[#This Row],[Defect Type ID]],Table5[ID],Table5[Defect Type],"Not found",0)</f>
        <v>Rejected</v>
      </c>
      <c r="K1659">
        <v>69</v>
      </c>
      <c r="L1659" s="2" t="str">
        <f>_xlfn.XLOOKUP(SupplierQuality[[#This Row],[DefectID]],Table2[ID],Table2[Defect],"Not found",0)</f>
        <v>Wrong Makeup</v>
      </c>
      <c r="M1659" s="3">
        <v>211990</v>
      </c>
      <c r="N1659" s="3">
        <v>1157</v>
      </c>
      <c r="O1659" s="6">
        <f>SupplierQuality[[#This Row],[Total Downtime Minutes]]/60</f>
        <v>19.283333333333335</v>
      </c>
      <c r="P1659" s="4">
        <v>431</v>
      </c>
      <c r="Q1659" s="4">
        <f>SupplierQuality[[#This Row],[Total Defect Qty]]*SupplierQuality[[#This Row],[Unit Price]]</f>
        <v>91367690</v>
      </c>
    </row>
    <row r="1660" spans="1:17" x14ac:dyDescent="0.25">
      <c r="A1660" s="1">
        <v>43374</v>
      </c>
      <c r="B1660" s="5" t="str">
        <f>TEXT(SupplierQuality[[#This Row],[Date]],"mmm")</f>
        <v>Oct</v>
      </c>
      <c r="C1660" s="5" t="str">
        <f>TEXT(SupplierQuality[[#This Row],[Date]],"yyyy")</f>
        <v>2018</v>
      </c>
      <c r="D1660" s="2" t="s">
        <v>287</v>
      </c>
      <c r="E1660" s="2" t="s">
        <v>32</v>
      </c>
      <c r="F1660" s="2" t="s">
        <v>14</v>
      </c>
      <c r="G1660">
        <v>119</v>
      </c>
      <c r="H1660" s="2" t="str">
        <f>VLOOKUP(SupplierQuality[[#This Row],[MaterialID]],Table4[#All],2,0)</f>
        <v>Batteries</v>
      </c>
      <c r="I1660">
        <v>3</v>
      </c>
      <c r="J1660" s="2" t="str">
        <f>_xlfn.XLOOKUP(SupplierQuality[[#This Row],[Defect Type ID]],Table5[ID],Table5[Defect Type],"Not found",0)</f>
        <v>Impact</v>
      </c>
      <c r="K1660">
        <v>72</v>
      </c>
      <c r="L1660" s="2" t="str">
        <f>_xlfn.XLOOKUP(SupplierQuality[[#This Row],[DefectID]],Table2[ID],Table2[Defect],"Not found",0)</f>
        <v>Wrong Label</v>
      </c>
      <c r="M1660" s="3">
        <v>69078</v>
      </c>
      <c r="N1660" s="3">
        <v>4814</v>
      </c>
      <c r="O1660" s="6">
        <f>SupplierQuality[[#This Row],[Total Downtime Minutes]]/60</f>
        <v>80.233333333333334</v>
      </c>
      <c r="P1660" s="4">
        <v>636</v>
      </c>
      <c r="Q1660" s="4">
        <f>SupplierQuality[[#This Row],[Total Defect Qty]]*SupplierQuality[[#This Row],[Unit Price]]</f>
        <v>43933608</v>
      </c>
    </row>
    <row r="1661" spans="1:17" x14ac:dyDescent="0.25">
      <c r="A1661" s="1">
        <v>43375</v>
      </c>
      <c r="B1661" s="5" t="str">
        <f>TEXT(SupplierQuality[[#This Row],[Date]],"mmm")</f>
        <v>Oct</v>
      </c>
      <c r="C1661" s="5" t="str">
        <f>TEXT(SupplierQuality[[#This Row],[Date]],"yyyy")</f>
        <v>2018</v>
      </c>
      <c r="D1661" s="2" t="s">
        <v>205</v>
      </c>
      <c r="E1661" s="2" t="s">
        <v>16</v>
      </c>
      <c r="F1661" s="2" t="s">
        <v>24</v>
      </c>
      <c r="G1661">
        <v>126</v>
      </c>
      <c r="H1661" s="2" t="str">
        <f>VLOOKUP(SupplierQuality[[#This Row],[MaterialID]],Table4[#All],2,0)</f>
        <v>Motors</v>
      </c>
      <c r="I1661">
        <v>2</v>
      </c>
      <c r="J1661" s="2" t="str">
        <f>_xlfn.XLOOKUP(SupplierQuality[[#This Row],[Defect Type ID]],Table5[ID],Table5[Defect Type],"Not found",0)</f>
        <v>Rejected</v>
      </c>
      <c r="K1661">
        <v>193</v>
      </c>
      <c r="L1661" s="2" t="str">
        <f>_xlfn.XLOOKUP(SupplierQuality[[#This Row],[DefectID]],Table2[ID],Table2[Defect],"Not found",0)</f>
        <v>Loose Fit</v>
      </c>
      <c r="M1661" s="3">
        <v>909906</v>
      </c>
      <c r="N1661" s="3">
        <v>3313</v>
      </c>
      <c r="O1661" s="6">
        <f>SupplierQuality[[#This Row],[Total Downtime Minutes]]/60</f>
        <v>55.216666666666669</v>
      </c>
      <c r="P1661" s="4">
        <v>443</v>
      </c>
      <c r="Q1661" s="4">
        <f>SupplierQuality[[#This Row],[Total Defect Qty]]*SupplierQuality[[#This Row],[Unit Price]]</f>
        <v>403088358</v>
      </c>
    </row>
    <row r="1662" spans="1:17" x14ac:dyDescent="0.25">
      <c r="A1662" s="1">
        <v>43375</v>
      </c>
      <c r="B1662" s="5" t="str">
        <f>TEXT(SupplierQuality[[#This Row],[Date]],"mmm")</f>
        <v>Oct</v>
      </c>
      <c r="C1662" s="5" t="str">
        <f>TEXT(SupplierQuality[[#This Row],[Date]],"yyyy")</f>
        <v>2018</v>
      </c>
      <c r="D1662" s="2" t="s">
        <v>89</v>
      </c>
      <c r="E1662" s="2" t="s">
        <v>64</v>
      </c>
      <c r="F1662" s="2" t="s">
        <v>691</v>
      </c>
      <c r="G1662">
        <v>119</v>
      </c>
      <c r="H1662" s="2" t="str">
        <f>VLOOKUP(SupplierQuality[[#This Row],[MaterialID]],Table4[#All],2,0)</f>
        <v>Batteries</v>
      </c>
      <c r="I1662">
        <v>1</v>
      </c>
      <c r="J1662" s="2" t="str">
        <f>_xlfn.XLOOKUP(SupplierQuality[[#This Row],[Defect Type ID]],Table5[ID],Table5[Defect Type],"Not found",0)</f>
        <v>No Impact</v>
      </c>
      <c r="K1662">
        <v>52</v>
      </c>
      <c r="L1662" s="2" t="str">
        <f>_xlfn.XLOOKUP(SupplierQuality[[#This Row],[DefectID]],Table2[ID],Table2[Defect],"Not found",0)</f>
        <v>Wrong Core</v>
      </c>
      <c r="M1662" s="3">
        <v>620698</v>
      </c>
      <c r="N1662" s="3">
        <v>4049</v>
      </c>
      <c r="O1662" s="6">
        <f>SupplierQuality[[#This Row],[Total Downtime Minutes]]/60</f>
        <v>67.483333333333334</v>
      </c>
      <c r="P1662" s="4">
        <v>640</v>
      </c>
      <c r="Q1662" s="4">
        <f>SupplierQuality[[#This Row],[Total Defect Qty]]*SupplierQuality[[#This Row],[Unit Price]]</f>
        <v>397246720</v>
      </c>
    </row>
    <row r="1663" spans="1:17" x14ac:dyDescent="0.25">
      <c r="A1663" s="1">
        <v>43375</v>
      </c>
      <c r="B1663" s="5" t="str">
        <f>TEXT(SupplierQuality[[#This Row],[Date]],"mmm")</f>
        <v>Oct</v>
      </c>
      <c r="C1663" s="5" t="str">
        <f>TEXT(SupplierQuality[[#This Row],[Date]],"yyyy")</f>
        <v>2018</v>
      </c>
      <c r="D1663" s="2" t="s">
        <v>151</v>
      </c>
      <c r="E1663" s="2" t="s">
        <v>13</v>
      </c>
      <c r="F1663" s="2" t="s">
        <v>691</v>
      </c>
      <c r="G1663">
        <v>125</v>
      </c>
      <c r="H1663" s="2" t="str">
        <f>VLOOKUP(SupplierQuality[[#This Row],[MaterialID]],Table4[#All],2,0)</f>
        <v>Hardware</v>
      </c>
      <c r="I1663">
        <v>1</v>
      </c>
      <c r="J1663" s="2" t="str">
        <f>_xlfn.XLOOKUP(SupplierQuality[[#This Row],[Defect Type ID]],Table5[ID],Table5[Defect Type],"Not found",0)</f>
        <v>No Impact</v>
      </c>
      <c r="K1663">
        <v>124</v>
      </c>
      <c r="L1663" s="2" t="str">
        <f>_xlfn.XLOOKUP(SupplierQuality[[#This Row],[DefectID]],Table2[ID],Table2[Defect],"Not found",0)</f>
        <v>Print Impression</v>
      </c>
      <c r="M1663" s="3">
        <v>595344</v>
      </c>
      <c r="N1663" s="3">
        <v>507</v>
      </c>
      <c r="O1663" s="6">
        <f>SupplierQuality[[#This Row],[Total Downtime Minutes]]/60</f>
        <v>8.4499999999999993</v>
      </c>
      <c r="P1663" s="4">
        <v>451</v>
      </c>
      <c r="Q1663" s="4">
        <f>SupplierQuality[[#This Row],[Total Defect Qty]]*SupplierQuality[[#This Row],[Unit Price]]</f>
        <v>268500144</v>
      </c>
    </row>
    <row r="1664" spans="1:17" x14ac:dyDescent="0.25">
      <c r="A1664" s="1">
        <v>43375</v>
      </c>
      <c r="B1664" s="5" t="str">
        <f>TEXT(SupplierQuality[[#This Row],[Date]],"mmm")</f>
        <v>Oct</v>
      </c>
      <c r="C1664" s="5" t="str">
        <f>TEXT(SupplierQuality[[#This Row],[Date]],"yyyy")</f>
        <v>2018</v>
      </c>
      <c r="D1664" s="2" t="s">
        <v>204</v>
      </c>
      <c r="E1664" s="2" t="s">
        <v>104</v>
      </c>
      <c r="F1664" s="2" t="s">
        <v>24</v>
      </c>
      <c r="G1664">
        <v>114</v>
      </c>
      <c r="H1664" s="2" t="str">
        <f>VLOOKUP(SupplierQuality[[#This Row],[MaterialID]],Table4[#All],2,0)</f>
        <v>Carton</v>
      </c>
      <c r="I1664">
        <v>1</v>
      </c>
      <c r="J1664" s="2" t="str">
        <f>_xlfn.XLOOKUP(SupplierQuality[[#This Row],[Defect Type ID]],Table5[ID],Table5[Defect Type],"Not found",0)</f>
        <v>No Impact</v>
      </c>
      <c r="K1664">
        <v>1</v>
      </c>
      <c r="L1664" s="2" t="str">
        <f>_xlfn.XLOOKUP(SupplierQuality[[#This Row],[DefectID]],Table2[ID],Table2[Defect],"Not found",0)</f>
        <v>Bad Bearings</v>
      </c>
      <c r="M1664" s="3">
        <v>592600</v>
      </c>
      <c r="N1664" s="3">
        <v>727</v>
      </c>
      <c r="O1664" s="6">
        <f>SupplierQuality[[#This Row],[Total Downtime Minutes]]/60</f>
        <v>12.116666666666667</v>
      </c>
      <c r="P1664" s="4">
        <v>562</v>
      </c>
      <c r="Q1664" s="4">
        <f>SupplierQuality[[#This Row],[Total Defect Qty]]*SupplierQuality[[#This Row],[Unit Price]]</f>
        <v>333041200</v>
      </c>
    </row>
    <row r="1665" spans="1:17" x14ac:dyDescent="0.25">
      <c r="A1665" s="1">
        <v>43375</v>
      </c>
      <c r="B1665" s="5" t="str">
        <f>TEXT(SupplierQuality[[#This Row],[Date]],"mmm")</f>
        <v>Oct</v>
      </c>
      <c r="C1665" s="5" t="str">
        <f>TEXT(SupplierQuality[[#This Row],[Date]],"yyyy")</f>
        <v>2018</v>
      </c>
      <c r="D1665" s="2" t="s">
        <v>329</v>
      </c>
      <c r="E1665" s="2" t="s">
        <v>67</v>
      </c>
      <c r="F1665" s="2" t="s">
        <v>42</v>
      </c>
      <c r="G1665">
        <v>113</v>
      </c>
      <c r="H1665" s="2" t="str">
        <f>VLOOKUP(SupplierQuality[[#This Row],[MaterialID]],Table4[#All],2,0)</f>
        <v>Raw Materials</v>
      </c>
      <c r="I1665">
        <v>3</v>
      </c>
      <c r="J1665" s="2" t="str">
        <f>_xlfn.XLOOKUP(SupplierQuality[[#This Row],[Defect Type ID]],Table5[ID],Table5[Defect Type],"Not found",0)</f>
        <v>Impact</v>
      </c>
      <c r="K1665">
        <v>210</v>
      </c>
      <c r="L1665" s="2" t="str">
        <f>_xlfn.XLOOKUP(SupplierQuality[[#This Row],[DefectID]],Table2[ID],Table2[Defect],"Not found",0)</f>
        <v>Overlapping Seam</v>
      </c>
      <c r="M1665" s="3">
        <v>525189</v>
      </c>
      <c r="N1665" s="3">
        <v>5000</v>
      </c>
      <c r="O1665" s="6">
        <f>SupplierQuality[[#This Row],[Total Downtime Minutes]]/60</f>
        <v>83.333333333333329</v>
      </c>
      <c r="P1665" s="4">
        <v>289</v>
      </c>
      <c r="Q1665" s="4">
        <f>SupplierQuality[[#This Row],[Total Defect Qty]]*SupplierQuality[[#This Row],[Unit Price]]</f>
        <v>151779621</v>
      </c>
    </row>
    <row r="1666" spans="1:17" x14ac:dyDescent="0.25">
      <c r="A1666" s="1">
        <v>43375</v>
      </c>
      <c r="B1666" s="5" t="str">
        <f>TEXT(SupplierQuality[[#This Row],[Date]],"mmm")</f>
        <v>Oct</v>
      </c>
      <c r="C1666" s="5" t="str">
        <f>TEXT(SupplierQuality[[#This Row],[Date]],"yyyy")</f>
        <v>2018</v>
      </c>
      <c r="D1666" s="2" t="s">
        <v>362</v>
      </c>
      <c r="E1666" s="2" t="s">
        <v>13</v>
      </c>
      <c r="F1666" s="2" t="s">
        <v>14</v>
      </c>
      <c r="G1666">
        <v>133</v>
      </c>
      <c r="H1666" s="2" t="str">
        <f>VLOOKUP(SupplierQuality[[#This Row],[MaterialID]],Table4[#All],2,0)</f>
        <v>Wires</v>
      </c>
      <c r="I1666">
        <v>2</v>
      </c>
      <c r="J1666" s="2" t="str">
        <f>_xlfn.XLOOKUP(SupplierQuality[[#This Row],[Defect Type ID]],Table5[ID],Table5[Defect Type],"Not found",0)</f>
        <v>Rejected</v>
      </c>
      <c r="K1666">
        <v>78</v>
      </c>
      <c r="L1666" s="2" t="str">
        <f>_xlfn.XLOOKUP(SupplierQuality[[#This Row],[DefectID]],Table2[ID],Table2[Defect],"Not found",0)</f>
        <v>No Shipment Info</v>
      </c>
      <c r="M1666" s="3">
        <v>482192</v>
      </c>
      <c r="N1666" s="3">
        <v>2311</v>
      </c>
      <c r="O1666" s="6">
        <f>SupplierQuality[[#This Row],[Total Downtime Minutes]]/60</f>
        <v>38.516666666666666</v>
      </c>
      <c r="P1666" s="4">
        <v>401</v>
      </c>
      <c r="Q1666" s="4">
        <f>SupplierQuality[[#This Row],[Total Defect Qty]]*SupplierQuality[[#This Row],[Unit Price]]</f>
        <v>193358992</v>
      </c>
    </row>
    <row r="1667" spans="1:17" x14ac:dyDescent="0.25">
      <c r="A1667" s="1">
        <v>43375</v>
      </c>
      <c r="B1667" s="5" t="str">
        <f>TEXT(SupplierQuality[[#This Row],[Date]],"mmm")</f>
        <v>Oct</v>
      </c>
      <c r="C1667" s="5" t="str">
        <f>TEXT(SupplierQuality[[#This Row],[Date]],"yyyy")</f>
        <v>2018</v>
      </c>
      <c r="D1667" s="2" t="s">
        <v>358</v>
      </c>
      <c r="E1667" s="2" t="s">
        <v>13</v>
      </c>
      <c r="F1667" s="2" t="s">
        <v>14</v>
      </c>
      <c r="G1667">
        <v>116</v>
      </c>
      <c r="H1667" s="2" t="str">
        <f>VLOOKUP(SupplierQuality[[#This Row],[MaterialID]],Table4[#All],2,0)</f>
        <v>Molds</v>
      </c>
      <c r="I1667">
        <v>1</v>
      </c>
      <c r="J1667" s="2" t="str">
        <f>_xlfn.XLOOKUP(SupplierQuality[[#This Row],[Defect Type ID]],Table5[ID],Table5[Defect Type],"Not found",0)</f>
        <v>No Impact</v>
      </c>
      <c r="K1667">
        <v>191</v>
      </c>
      <c r="L1667" s="2" t="str">
        <f>_xlfn.XLOOKUP(SupplierQuality[[#This Row],[DefectID]],Table2[ID],Table2[Defect],"Not found",0)</f>
        <v>Misformed Parts</v>
      </c>
      <c r="M1667" s="3">
        <v>481547</v>
      </c>
      <c r="N1667" s="3">
        <v>2248</v>
      </c>
      <c r="O1667" s="6">
        <f>SupplierQuality[[#This Row],[Total Downtime Minutes]]/60</f>
        <v>37.466666666666669</v>
      </c>
      <c r="P1667" s="4">
        <v>370</v>
      </c>
      <c r="Q1667" s="4">
        <f>SupplierQuality[[#This Row],[Total Defect Qty]]*SupplierQuality[[#This Row],[Unit Price]]</f>
        <v>178172390</v>
      </c>
    </row>
    <row r="1668" spans="1:17" x14ac:dyDescent="0.25">
      <c r="A1668" s="1">
        <v>43375</v>
      </c>
      <c r="B1668" s="5" t="str">
        <f>TEXT(SupplierQuality[[#This Row],[Date]],"mmm")</f>
        <v>Oct</v>
      </c>
      <c r="C1668" s="5" t="str">
        <f>TEXT(SupplierQuality[[#This Row],[Date]],"yyyy")</f>
        <v>2018</v>
      </c>
      <c r="D1668" s="2" t="s">
        <v>91</v>
      </c>
      <c r="E1668" s="2" t="s">
        <v>49</v>
      </c>
      <c r="F1668" s="2" t="s">
        <v>24</v>
      </c>
      <c r="G1668">
        <v>120</v>
      </c>
      <c r="H1668" s="2" t="str">
        <f>VLOOKUP(SupplierQuality[[#This Row],[MaterialID]],Table4[#All],2,0)</f>
        <v>Film</v>
      </c>
      <c r="I1668">
        <v>3</v>
      </c>
      <c r="J1668" s="2" t="str">
        <f>_xlfn.XLOOKUP(SupplierQuality[[#This Row],[Defect Type ID]],Table5[ID],Table5[Defect Type],"Not found",0)</f>
        <v>Impact</v>
      </c>
      <c r="K1668">
        <v>209</v>
      </c>
      <c r="L1668" s="2" t="str">
        <f>_xlfn.XLOOKUP(SupplierQuality[[#This Row],[DefectID]],Table2[ID],Table2[Defect],"Not found",0)</f>
        <v>Print Off Center</v>
      </c>
      <c r="M1668" s="3">
        <v>336541</v>
      </c>
      <c r="N1668" s="3">
        <v>4517</v>
      </c>
      <c r="O1668" s="6">
        <f>SupplierQuality[[#This Row],[Total Downtime Minutes]]/60</f>
        <v>75.283333333333331</v>
      </c>
      <c r="P1668" s="4">
        <v>503</v>
      </c>
      <c r="Q1668" s="4">
        <f>SupplierQuality[[#This Row],[Total Defect Qty]]*SupplierQuality[[#This Row],[Unit Price]]</f>
        <v>169280123</v>
      </c>
    </row>
    <row r="1669" spans="1:17" x14ac:dyDescent="0.25">
      <c r="A1669" s="1">
        <v>43375</v>
      </c>
      <c r="B1669" s="5" t="str">
        <f>TEXT(SupplierQuality[[#This Row],[Date]],"mmm")</f>
        <v>Oct</v>
      </c>
      <c r="C1669" s="5" t="str">
        <f>TEXT(SupplierQuality[[#This Row],[Date]],"yyyy")</f>
        <v>2018</v>
      </c>
      <c r="D1669" s="2" t="s">
        <v>339</v>
      </c>
      <c r="E1669" s="2" t="s">
        <v>119</v>
      </c>
      <c r="F1669" s="2" t="s">
        <v>691</v>
      </c>
      <c r="G1669">
        <v>126</v>
      </c>
      <c r="H1669" s="2" t="str">
        <f>VLOOKUP(SupplierQuality[[#This Row],[MaterialID]],Table4[#All],2,0)</f>
        <v>Motors</v>
      </c>
      <c r="I1669">
        <v>1</v>
      </c>
      <c r="J1669" s="2" t="str">
        <f>_xlfn.XLOOKUP(SupplierQuality[[#This Row],[Defect Type ID]],Table5[ID],Table5[Defect Type],"Not found",0)</f>
        <v>No Impact</v>
      </c>
      <c r="K1669">
        <v>207</v>
      </c>
      <c r="L1669" s="2" t="str">
        <f>_xlfn.XLOOKUP(SupplierQuality[[#This Row],[DefectID]],Table2[ID],Table2[Defect],"Not found",0)</f>
        <v>Wrong Cut</v>
      </c>
      <c r="M1669" s="3">
        <v>270049</v>
      </c>
      <c r="N1669" s="3">
        <v>835</v>
      </c>
      <c r="O1669" s="6">
        <f>SupplierQuality[[#This Row],[Total Downtime Minutes]]/60</f>
        <v>13.916666666666666</v>
      </c>
      <c r="P1669" s="4">
        <v>356</v>
      </c>
      <c r="Q1669" s="4">
        <f>SupplierQuality[[#This Row],[Total Defect Qty]]*SupplierQuality[[#This Row],[Unit Price]]</f>
        <v>96137444</v>
      </c>
    </row>
    <row r="1670" spans="1:17" x14ac:dyDescent="0.25">
      <c r="A1670" s="1">
        <v>43375</v>
      </c>
      <c r="B1670" s="5" t="str">
        <f>TEXT(SupplierQuality[[#This Row],[Date]],"mmm")</f>
        <v>Oct</v>
      </c>
      <c r="C1670" s="5" t="str">
        <f>TEXT(SupplierQuality[[#This Row],[Date]],"yyyy")</f>
        <v>2018</v>
      </c>
      <c r="D1670" s="2" t="s">
        <v>123</v>
      </c>
      <c r="E1670" s="2" t="s">
        <v>98</v>
      </c>
      <c r="F1670" s="2" t="s">
        <v>14</v>
      </c>
      <c r="G1670">
        <v>132</v>
      </c>
      <c r="H1670" s="2" t="str">
        <f>VLOOKUP(SupplierQuality[[#This Row],[MaterialID]],Table4[#All],2,0)</f>
        <v>Printed Materials</v>
      </c>
      <c r="I1670">
        <v>3</v>
      </c>
      <c r="J1670" s="2" t="str">
        <f>_xlfn.XLOOKUP(SupplierQuality[[#This Row],[Defect Type ID]],Table5[ID],Table5[Defect Type],"Not found",0)</f>
        <v>Impact</v>
      </c>
      <c r="K1670">
        <v>257</v>
      </c>
      <c r="L1670" s="2" t="str">
        <f>_xlfn.XLOOKUP(SupplierQuality[[#This Row],[DefectID]],Table2[ID],Table2[Defect],"Not found",0)</f>
        <v>Bad Seal</v>
      </c>
      <c r="M1670" s="3">
        <v>109157</v>
      </c>
      <c r="N1670" s="3">
        <v>2718</v>
      </c>
      <c r="O1670" s="6">
        <f>SupplierQuality[[#This Row],[Total Downtime Minutes]]/60</f>
        <v>45.3</v>
      </c>
      <c r="P1670" s="4">
        <v>607</v>
      </c>
      <c r="Q1670" s="4">
        <f>SupplierQuality[[#This Row],[Total Defect Qty]]*SupplierQuality[[#This Row],[Unit Price]]</f>
        <v>66258299</v>
      </c>
    </row>
    <row r="1671" spans="1:17" x14ac:dyDescent="0.25">
      <c r="A1671" s="1">
        <v>43376</v>
      </c>
      <c r="B1671" s="5" t="str">
        <f>TEXT(SupplierQuality[[#This Row],[Date]],"mmm")</f>
        <v>Oct</v>
      </c>
      <c r="C1671" s="5" t="str">
        <f>TEXT(SupplierQuality[[#This Row],[Date]],"yyyy")</f>
        <v>2018</v>
      </c>
      <c r="D1671" s="2" t="s">
        <v>294</v>
      </c>
      <c r="E1671" s="2" t="s">
        <v>32</v>
      </c>
      <c r="F1671" s="2" t="s">
        <v>17</v>
      </c>
      <c r="G1671">
        <v>113</v>
      </c>
      <c r="H1671" s="2" t="str">
        <f>VLOOKUP(SupplierQuality[[#This Row],[MaterialID]],Table4[#All],2,0)</f>
        <v>Raw Materials</v>
      </c>
      <c r="I1671">
        <v>3</v>
      </c>
      <c r="J1671" s="2" t="str">
        <f>_xlfn.XLOOKUP(SupplierQuality[[#This Row],[Defect Type ID]],Table5[ID],Table5[Defect Type],"Not found",0)</f>
        <v>Impact</v>
      </c>
      <c r="K1671">
        <v>182</v>
      </c>
      <c r="L1671" s="2" t="str">
        <f>_xlfn.XLOOKUP(SupplierQuality[[#This Row],[DefectID]],Table2[ID],Table2[Defect],"Not found",0)</f>
        <v>Bad Tops</v>
      </c>
      <c r="M1671" s="3">
        <v>860746</v>
      </c>
      <c r="N1671" s="3">
        <v>1680</v>
      </c>
      <c r="O1671" s="6">
        <f>SupplierQuality[[#This Row],[Total Downtime Minutes]]/60</f>
        <v>28</v>
      </c>
      <c r="P1671" s="4">
        <v>304</v>
      </c>
      <c r="Q1671" s="4">
        <f>SupplierQuality[[#This Row],[Total Defect Qty]]*SupplierQuality[[#This Row],[Unit Price]]</f>
        <v>261666784</v>
      </c>
    </row>
    <row r="1672" spans="1:17" x14ac:dyDescent="0.25">
      <c r="A1672" s="1">
        <v>43376</v>
      </c>
      <c r="B1672" s="5" t="str">
        <f>TEXT(SupplierQuality[[#This Row],[Date]],"mmm")</f>
        <v>Oct</v>
      </c>
      <c r="C1672" s="5" t="str">
        <f>TEXT(SupplierQuality[[#This Row],[Date]],"yyyy")</f>
        <v>2018</v>
      </c>
      <c r="D1672" s="2" t="s">
        <v>148</v>
      </c>
      <c r="E1672" s="2" t="s">
        <v>52</v>
      </c>
      <c r="F1672" s="2" t="s">
        <v>17</v>
      </c>
      <c r="G1672">
        <v>125</v>
      </c>
      <c r="H1672" s="2" t="str">
        <f>VLOOKUP(SupplierQuality[[#This Row],[MaterialID]],Table4[#All],2,0)</f>
        <v>Hardware</v>
      </c>
      <c r="I1672">
        <v>2</v>
      </c>
      <c r="J1672" s="2" t="str">
        <f>_xlfn.XLOOKUP(SupplierQuality[[#This Row],[Defect Type ID]],Table5[ID],Table5[Defect Type],"Not found",0)</f>
        <v>Rejected</v>
      </c>
      <c r="K1672">
        <v>78</v>
      </c>
      <c r="L1672" s="2" t="str">
        <f>_xlfn.XLOOKUP(SupplierQuality[[#This Row],[DefectID]],Table2[ID],Table2[Defect],"Not found",0)</f>
        <v>No Shipment Info</v>
      </c>
      <c r="M1672" s="3">
        <v>823478</v>
      </c>
      <c r="N1672" s="3">
        <v>4626</v>
      </c>
      <c r="O1672" s="6">
        <f>SupplierQuality[[#This Row],[Total Downtime Minutes]]/60</f>
        <v>77.099999999999994</v>
      </c>
      <c r="P1672" s="4">
        <v>697</v>
      </c>
      <c r="Q1672" s="4">
        <f>SupplierQuality[[#This Row],[Total Defect Qty]]*SupplierQuality[[#This Row],[Unit Price]]</f>
        <v>573964166</v>
      </c>
    </row>
    <row r="1673" spans="1:17" x14ac:dyDescent="0.25">
      <c r="A1673" s="1">
        <v>43376</v>
      </c>
      <c r="B1673" s="5" t="str">
        <f>TEXT(SupplierQuality[[#This Row],[Date]],"mmm")</f>
        <v>Oct</v>
      </c>
      <c r="C1673" s="5" t="str">
        <f>TEXT(SupplierQuality[[#This Row],[Date]],"yyyy")</f>
        <v>2018</v>
      </c>
      <c r="D1673" s="2" t="s">
        <v>70</v>
      </c>
      <c r="E1673" s="2" t="s">
        <v>49</v>
      </c>
      <c r="F1673" s="2" t="s">
        <v>14</v>
      </c>
      <c r="G1673">
        <v>132</v>
      </c>
      <c r="H1673" s="2" t="str">
        <f>VLOOKUP(SupplierQuality[[#This Row],[MaterialID]],Table4[#All],2,0)</f>
        <v>Printed Materials</v>
      </c>
      <c r="I1673">
        <v>2</v>
      </c>
      <c r="J1673" s="2" t="str">
        <f>_xlfn.XLOOKUP(SupplierQuality[[#This Row],[Defect Type ID]],Table5[ID],Table5[Defect Type],"Not found",0)</f>
        <v>Rejected</v>
      </c>
      <c r="K1673">
        <v>57</v>
      </c>
      <c r="L1673" s="2" t="str">
        <f>_xlfn.XLOOKUP(SupplierQuality[[#This Row],[DefectID]],Table2[ID],Table2[Defect],"Not found",0)</f>
        <v>Incorrect Labeling</v>
      </c>
      <c r="M1673" s="3">
        <v>809827</v>
      </c>
      <c r="N1673" s="3">
        <v>3050</v>
      </c>
      <c r="O1673" s="6">
        <f>SupplierQuality[[#This Row],[Total Downtime Minutes]]/60</f>
        <v>50.833333333333336</v>
      </c>
      <c r="P1673" s="4">
        <v>646</v>
      </c>
      <c r="Q1673" s="4">
        <f>SupplierQuality[[#This Row],[Total Defect Qty]]*SupplierQuality[[#This Row],[Unit Price]]</f>
        <v>523148242</v>
      </c>
    </row>
    <row r="1674" spans="1:17" x14ac:dyDescent="0.25">
      <c r="A1674" s="1">
        <v>43376</v>
      </c>
      <c r="B1674" s="5" t="str">
        <f>TEXT(SupplierQuality[[#This Row],[Date]],"mmm")</f>
        <v>Oct</v>
      </c>
      <c r="C1674" s="5" t="str">
        <f>TEXT(SupplierQuality[[#This Row],[Date]],"yyyy")</f>
        <v>2018</v>
      </c>
      <c r="D1674" s="2" t="s">
        <v>128</v>
      </c>
      <c r="E1674" s="2" t="s">
        <v>55</v>
      </c>
      <c r="F1674" s="2" t="s">
        <v>17</v>
      </c>
      <c r="G1674">
        <v>132</v>
      </c>
      <c r="H1674" s="2" t="str">
        <f>VLOOKUP(SupplierQuality[[#This Row],[MaterialID]],Table4[#All],2,0)</f>
        <v>Printed Materials</v>
      </c>
      <c r="I1674">
        <v>2</v>
      </c>
      <c r="J1674" s="2" t="str">
        <f>_xlfn.XLOOKUP(SupplierQuality[[#This Row],[Defect Type ID]],Table5[ID],Table5[Defect Type],"Not found",0)</f>
        <v>Rejected</v>
      </c>
      <c r="K1674">
        <v>247</v>
      </c>
      <c r="L1674" s="2" t="str">
        <f>_xlfn.XLOOKUP(SupplierQuality[[#This Row],[DefectID]],Table2[ID],Table2[Defect],"Not found",0)</f>
        <v>Splinter</v>
      </c>
      <c r="M1674" s="3">
        <v>342497</v>
      </c>
      <c r="N1674" s="3">
        <v>3749</v>
      </c>
      <c r="O1674" s="6">
        <f>SupplierQuality[[#This Row],[Total Downtime Minutes]]/60</f>
        <v>62.483333333333334</v>
      </c>
      <c r="P1674" s="4">
        <v>342</v>
      </c>
      <c r="Q1674" s="4">
        <f>SupplierQuality[[#This Row],[Total Defect Qty]]*SupplierQuality[[#This Row],[Unit Price]]</f>
        <v>117133974</v>
      </c>
    </row>
    <row r="1675" spans="1:17" x14ac:dyDescent="0.25">
      <c r="A1675" s="1">
        <v>43376</v>
      </c>
      <c r="B1675" s="5" t="str">
        <f>TEXT(SupplierQuality[[#This Row],[Date]],"mmm")</f>
        <v>Oct</v>
      </c>
      <c r="C1675" s="5" t="str">
        <f>TEXT(SupplierQuality[[#This Row],[Date]],"yyyy")</f>
        <v>2018</v>
      </c>
      <c r="D1675" s="2" t="s">
        <v>159</v>
      </c>
      <c r="E1675" s="2" t="s">
        <v>16</v>
      </c>
      <c r="F1675" s="2" t="s">
        <v>14</v>
      </c>
      <c r="G1675">
        <v>121</v>
      </c>
      <c r="H1675" s="2" t="str">
        <f>VLOOKUP(SupplierQuality[[#This Row],[MaterialID]],Table4[#All],2,0)</f>
        <v>Composites</v>
      </c>
      <c r="I1675">
        <v>3</v>
      </c>
      <c r="J1675" s="2" t="str">
        <f>_xlfn.XLOOKUP(SupplierQuality[[#This Row],[Defect Type ID]],Table5[ID],Table5[Defect Type],"Not found",0)</f>
        <v>Impact</v>
      </c>
      <c r="K1675">
        <v>184</v>
      </c>
      <c r="L1675" s="2" t="str">
        <f>_xlfn.XLOOKUP(SupplierQuality[[#This Row],[DefectID]],Table2[ID],Table2[Defect],"Not found",0)</f>
        <v>Leaking Packaging</v>
      </c>
      <c r="M1675" s="3">
        <v>163780</v>
      </c>
      <c r="N1675" s="3">
        <v>3120</v>
      </c>
      <c r="O1675" s="6">
        <f>SupplierQuality[[#This Row],[Total Downtime Minutes]]/60</f>
        <v>52</v>
      </c>
      <c r="P1675" s="4">
        <v>606</v>
      </c>
      <c r="Q1675" s="4">
        <f>SupplierQuality[[#This Row],[Total Defect Qty]]*SupplierQuality[[#This Row],[Unit Price]]</f>
        <v>99250680</v>
      </c>
    </row>
    <row r="1676" spans="1:17" x14ac:dyDescent="0.25">
      <c r="A1676" s="1">
        <v>43376</v>
      </c>
      <c r="B1676" s="5" t="str">
        <f>TEXT(SupplierQuality[[#This Row],[Date]],"mmm")</f>
        <v>Oct</v>
      </c>
      <c r="C1676" s="5" t="str">
        <f>TEXT(SupplierQuality[[#This Row],[Date]],"yyyy")</f>
        <v>2018</v>
      </c>
      <c r="D1676" s="2" t="s">
        <v>193</v>
      </c>
      <c r="E1676" s="2" t="s">
        <v>119</v>
      </c>
      <c r="F1676" s="2" t="s">
        <v>24</v>
      </c>
      <c r="G1676">
        <v>133</v>
      </c>
      <c r="H1676" s="2" t="str">
        <f>VLOOKUP(SupplierQuality[[#This Row],[MaterialID]],Table4[#All],2,0)</f>
        <v>Wires</v>
      </c>
      <c r="I1676">
        <v>1</v>
      </c>
      <c r="J1676" s="2" t="str">
        <f>_xlfn.XLOOKUP(SupplierQuality[[#This Row],[Defect Type ID]],Table5[ID],Table5[Defect Type],"Not found",0)</f>
        <v>No Impact</v>
      </c>
      <c r="K1676">
        <v>220</v>
      </c>
      <c r="L1676" s="2" t="str">
        <f>_xlfn.XLOOKUP(SupplierQuality[[#This Row],[DefectID]],Table2[ID],Table2[Defect],"Not found",0)</f>
        <v>No Lock</v>
      </c>
      <c r="M1676" s="3">
        <v>156326</v>
      </c>
      <c r="N1676" s="3">
        <v>1190</v>
      </c>
      <c r="O1676" s="6">
        <f>SupplierQuality[[#This Row],[Total Downtime Minutes]]/60</f>
        <v>19.833333333333332</v>
      </c>
      <c r="P1676" s="4">
        <v>499</v>
      </c>
      <c r="Q1676" s="4">
        <f>SupplierQuality[[#This Row],[Total Defect Qty]]*SupplierQuality[[#This Row],[Unit Price]]</f>
        <v>78006674</v>
      </c>
    </row>
    <row r="1677" spans="1:17" x14ac:dyDescent="0.25">
      <c r="A1677" s="1">
        <v>43377</v>
      </c>
      <c r="B1677" s="5" t="str">
        <f>TEXT(SupplierQuality[[#This Row],[Date]],"mmm")</f>
        <v>Oct</v>
      </c>
      <c r="C1677" s="5" t="str">
        <f>TEXT(SupplierQuality[[#This Row],[Date]],"yyyy")</f>
        <v>2018</v>
      </c>
      <c r="D1677" s="2" t="s">
        <v>35</v>
      </c>
      <c r="E1677" s="2" t="s">
        <v>64</v>
      </c>
      <c r="F1677" s="2" t="s">
        <v>14</v>
      </c>
      <c r="G1677">
        <v>127</v>
      </c>
      <c r="H1677" s="2" t="str">
        <f>VLOOKUP(SupplierQuality[[#This Row],[MaterialID]],Table4[#All],2,0)</f>
        <v>Crates</v>
      </c>
      <c r="I1677">
        <v>3</v>
      </c>
      <c r="J1677" s="2" t="str">
        <f>_xlfn.XLOOKUP(SupplierQuality[[#This Row],[Defect Type ID]],Table5[ID],Table5[Defect Type],"Not found",0)</f>
        <v>Impact</v>
      </c>
      <c r="K1677">
        <v>36</v>
      </c>
      <c r="L1677" s="2" t="str">
        <f>_xlfn.XLOOKUP(SupplierQuality[[#This Row],[DefectID]],Table2[ID],Table2[Defect],"Not found",0)</f>
        <v>Scrap attached</v>
      </c>
      <c r="M1677" s="3">
        <v>777600</v>
      </c>
      <c r="N1677" s="3">
        <v>4583</v>
      </c>
      <c r="O1677" s="6">
        <f>SupplierQuality[[#This Row],[Total Downtime Minutes]]/60</f>
        <v>76.38333333333334</v>
      </c>
      <c r="P1677" s="4">
        <v>397</v>
      </c>
      <c r="Q1677" s="4">
        <f>SupplierQuality[[#This Row],[Total Defect Qty]]*SupplierQuality[[#This Row],[Unit Price]]</f>
        <v>308707200</v>
      </c>
    </row>
    <row r="1678" spans="1:17" x14ac:dyDescent="0.25">
      <c r="A1678" s="1">
        <v>43377</v>
      </c>
      <c r="B1678" s="5" t="str">
        <f>TEXT(SupplierQuality[[#This Row],[Date]],"mmm")</f>
        <v>Oct</v>
      </c>
      <c r="C1678" s="5" t="str">
        <f>TEXT(SupplierQuality[[#This Row],[Date]],"yyyy")</f>
        <v>2018</v>
      </c>
      <c r="D1678" s="2" t="s">
        <v>204</v>
      </c>
      <c r="E1678" s="2" t="s">
        <v>27</v>
      </c>
      <c r="F1678" s="2" t="s">
        <v>14</v>
      </c>
      <c r="G1678">
        <v>127</v>
      </c>
      <c r="H1678" s="2" t="str">
        <f>VLOOKUP(SupplierQuality[[#This Row],[MaterialID]],Table4[#All],2,0)</f>
        <v>Crates</v>
      </c>
      <c r="I1678">
        <v>3</v>
      </c>
      <c r="J1678" s="2" t="str">
        <f>_xlfn.XLOOKUP(SupplierQuality[[#This Row],[Defect Type ID]],Table5[ID],Table5[Defect Type],"Not found",0)</f>
        <v>Impact</v>
      </c>
      <c r="K1678">
        <v>214</v>
      </c>
      <c r="L1678" s="2" t="str">
        <f>_xlfn.XLOOKUP(SupplierQuality[[#This Row],[DefectID]],Table2[ID],Table2[Defect],"Not found",0)</f>
        <v>Bad Insert</v>
      </c>
      <c r="M1678" s="3">
        <v>739390</v>
      </c>
      <c r="N1678" s="3">
        <v>2366</v>
      </c>
      <c r="O1678" s="6">
        <f>SupplierQuality[[#This Row],[Total Downtime Minutes]]/60</f>
        <v>39.43333333333333</v>
      </c>
      <c r="P1678" s="4">
        <v>517</v>
      </c>
      <c r="Q1678" s="4">
        <f>SupplierQuality[[#This Row],[Total Defect Qty]]*SupplierQuality[[#This Row],[Unit Price]]</f>
        <v>382264630</v>
      </c>
    </row>
    <row r="1679" spans="1:17" x14ac:dyDescent="0.25">
      <c r="A1679" s="1">
        <v>43377</v>
      </c>
      <c r="B1679" s="5" t="str">
        <f>TEXT(SupplierQuality[[#This Row],[Date]],"mmm")</f>
        <v>Oct</v>
      </c>
      <c r="C1679" s="5" t="str">
        <f>TEXT(SupplierQuality[[#This Row],[Date]],"yyyy")</f>
        <v>2018</v>
      </c>
      <c r="D1679" s="2" t="s">
        <v>31</v>
      </c>
      <c r="E1679" s="2" t="s">
        <v>67</v>
      </c>
      <c r="F1679" s="2" t="s">
        <v>75</v>
      </c>
      <c r="G1679">
        <v>125</v>
      </c>
      <c r="H1679" s="2" t="str">
        <f>VLOOKUP(SupplierQuality[[#This Row],[MaterialID]],Table4[#All],2,0)</f>
        <v>Hardware</v>
      </c>
      <c r="I1679">
        <v>1</v>
      </c>
      <c r="J1679" s="2" t="str">
        <f>_xlfn.XLOOKUP(SupplierQuality[[#This Row],[Defect Type ID]],Table5[ID],Table5[Defect Type],"Not found",0)</f>
        <v>No Impact</v>
      </c>
      <c r="K1679">
        <v>134</v>
      </c>
      <c r="L1679" s="2" t="str">
        <f>_xlfn.XLOOKUP(SupplierQuality[[#This Row],[DefectID]],Table2[ID],Table2[Defect],"Not found",0)</f>
        <v>Scratches</v>
      </c>
      <c r="M1679" s="3">
        <v>737575</v>
      </c>
      <c r="N1679" s="3">
        <v>3460</v>
      </c>
      <c r="O1679" s="6">
        <f>SupplierQuality[[#This Row],[Total Downtime Minutes]]/60</f>
        <v>57.666666666666664</v>
      </c>
      <c r="P1679" s="4">
        <v>471</v>
      </c>
      <c r="Q1679" s="4">
        <f>SupplierQuality[[#This Row],[Total Defect Qty]]*SupplierQuality[[#This Row],[Unit Price]]</f>
        <v>347397825</v>
      </c>
    </row>
    <row r="1680" spans="1:17" x14ac:dyDescent="0.25">
      <c r="A1680" s="1">
        <v>43377</v>
      </c>
      <c r="B1680" s="5" t="str">
        <f>TEXT(SupplierQuality[[#This Row],[Date]],"mmm")</f>
        <v>Oct</v>
      </c>
      <c r="C1680" s="5" t="str">
        <f>TEXT(SupplierQuality[[#This Row],[Date]],"yyyy")</f>
        <v>2018</v>
      </c>
      <c r="D1680" s="2" t="s">
        <v>181</v>
      </c>
      <c r="E1680" s="2" t="s">
        <v>34</v>
      </c>
      <c r="F1680" s="2" t="s">
        <v>14</v>
      </c>
      <c r="G1680">
        <v>112</v>
      </c>
      <c r="H1680" s="2" t="str">
        <f>VLOOKUP(SupplierQuality[[#This Row],[MaterialID]],Table4[#All],2,0)</f>
        <v>Glass</v>
      </c>
      <c r="I1680">
        <v>3</v>
      </c>
      <c r="J1680" s="2" t="str">
        <f>_xlfn.XLOOKUP(SupplierQuality[[#This Row],[Defect Type ID]],Table5[ID],Table5[Defect Type],"Not found",0)</f>
        <v>Impact</v>
      </c>
      <c r="K1680">
        <v>219</v>
      </c>
      <c r="L1680" s="2" t="str">
        <f>_xlfn.XLOOKUP(SupplierQuality[[#This Row],[DefectID]],Table2[ID],Table2[Defect],"Not found",0)</f>
        <v>Short Valves</v>
      </c>
      <c r="M1680" s="3">
        <v>732462</v>
      </c>
      <c r="N1680" s="3">
        <v>3078</v>
      </c>
      <c r="O1680" s="6">
        <f>SupplierQuality[[#This Row],[Total Downtime Minutes]]/60</f>
        <v>51.3</v>
      </c>
      <c r="P1680" s="4">
        <v>289</v>
      </c>
      <c r="Q1680" s="4">
        <f>SupplierQuality[[#This Row],[Total Defect Qty]]*SupplierQuality[[#This Row],[Unit Price]]</f>
        <v>211681518</v>
      </c>
    </row>
    <row r="1681" spans="1:17" x14ac:dyDescent="0.25">
      <c r="A1681" s="1">
        <v>43377</v>
      </c>
      <c r="B1681" s="5" t="str">
        <f>TEXT(SupplierQuality[[#This Row],[Date]],"mmm")</f>
        <v>Oct</v>
      </c>
      <c r="C1681" s="5" t="str">
        <f>TEXT(SupplierQuality[[#This Row],[Date]],"yyyy")</f>
        <v>2018</v>
      </c>
      <c r="D1681" s="2" t="s">
        <v>120</v>
      </c>
      <c r="E1681" s="2" t="s">
        <v>38</v>
      </c>
      <c r="F1681" s="2" t="s">
        <v>14</v>
      </c>
      <c r="G1681">
        <v>124</v>
      </c>
      <c r="H1681" s="2" t="str">
        <f>VLOOKUP(SupplierQuality[[#This Row],[MaterialID]],Table4[#All],2,0)</f>
        <v>Drives</v>
      </c>
      <c r="I1681">
        <v>2</v>
      </c>
      <c r="J1681" s="2" t="str">
        <f>_xlfn.XLOOKUP(SupplierQuality[[#This Row],[Defect Type ID]],Table5[ID],Table5[Defect Type],"Not found",0)</f>
        <v>Rejected</v>
      </c>
      <c r="K1681">
        <v>243</v>
      </c>
      <c r="L1681" s="2" t="str">
        <f>_xlfn.XLOOKUP(SupplierQuality[[#This Row],[DefectID]],Table2[ID],Table2[Defect],"Not found",0)</f>
        <v>Tops Bent</v>
      </c>
      <c r="M1681" s="3">
        <v>644607</v>
      </c>
      <c r="N1681" s="3">
        <v>1989</v>
      </c>
      <c r="O1681" s="6">
        <f>SupplierQuality[[#This Row],[Total Downtime Minutes]]/60</f>
        <v>33.15</v>
      </c>
      <c r="P1681" s="4">
        <v>497</v>
      </c>
      <c r="Q1681" s="4">
        <f>SupplierQuality[[#This Row],[Total Defect Qty]]*SupplierQuality[[#This Row],[Unit Price]]</f>
        <v>320369679</v>
      </c>
    </row>
    <row r="1682" spans="1:17" x14ac:dyDescent="0.25">
      <c r="A1682" s="1">
        <v>43377</v>
      </c>
      <c r="B1682" s="5" t="str">
        <f>TEXT(SupplierQuality[[#This Row],[Date]],"mmm")</f>
        <v>Oct</v>
      </c>
      <c r="C1682" s="5" t="str">
        <f>TEXT(SupplierQuality[[#This Row],[Date]],"yyyy")</f>
        <v>2018</v>
      </c>
      <c r="D1682" s="2" t="s">
        <v>197</v>
      </c>
      <c r="E1682" s="2" t="s">
        <v>13</v>
      </c>
      <c r="F1682" s="2" t="s">
        <v>17</v>
      </c>
      <c r="G1682">
        <v>115</v>
      </c>
      <c r="H1682" s="2" t="str">
        <f>VLOOKUP(SupplierQuality[[#This Row],[MaterialID]],Table4[#All],2,0)</f>
        <v>Controllers</v>
      </c>
      <c r="I1682">
        <v>3</v>
      </c>
      <c r="J1682" s="2" t="str">
        <f>_xlfn.XLOOKUP(SupplierQuality[[#This Row],[Defect Type ID]],Table5[ID],Table5[Defect Type],"Not found",0)</f>
        <v>Impact</v>
      </c>
      <c r="K1682">
        <v>42</v>
      </c>
      <c r="L1682" s="2" t="str">
        <f>_xlfn.XLOOKUP(SupplierQuality[[#This Row],[DefectID]],Table2[ID],Table2[Defect],"Not found",0)</f>
        <v>No Screws</v>
      </c>
      <c r="M1682" s="3">
        <v>635394</v>
      </c>
      <c r="N1682" s="3">
        <v>545</v>
      </c>
      <c r="O1682" s="6">
        <f>SupplierQuality[[#This Row],[Total Downtime Minutes]]/60</f>
        <v>9.0833333333333339</v>
      </c>
      <c r="P1682" s="4">
        <v>622</v>
      </c>
      <c r="Q1682" s="4">
        <f>SupplierQuality[[#This Row],[Total Defect Qty]]*SupplierQuality[[#This Row],[Unit Price]]</f>
        <v>395215068</v>
      </c>
    </row>
    <row r="1683" spans="1:17" x14ac:dyDescent="0.25">
      <c r="A1683" s="1">
        <v>43377</v>
      </c>
      <c r="B1683" s="5" t="str">
        <f>TEXT(SupplierQuality[[#This Row],[Date]],"mmm")</f>
        <v>Oct</v>
      </c>
      <c r="C1683" s="5" t="str">
        <f>TEXT(SupplierQuality[[#This Row],[Date]],"yyyy")</f>
        <v>2018</v>
      </c>
      <c r="D1683" s="2" t="s">
        <v>239</v>
      </c>
      <c r="E1683" s="2" t="s">
        <v>104</v>
      </c>
      <c r="F1683" s="2" t="s">
        <v>14</v>
      </c>
      <c r="G1683">
        <v>118</v>
      </c>
      <c r="H1683" s="2" t="str">
        <f>VLOOKUP(SupplierQuality[[#This Row],[MaterialID]],Table4[#All],2,0)</f>
        <v>Corrugate</v>
      </c>
      <c r="I1683">
        <v>1</v>
      </c>
      <c r="J1683" s="2" t="str">
        <f>_xlfn.XLOOKUP(SupplierQuality[[#This Row],[Defect Type ID]],Table5[ID],Table5[Defect Type],"Not found",0)</f>
        <v>No Impact</v>
      </c>
      <c r="K1683">
        <v>119</v>
      </c>
      <c r="L1683" s="2" t="str">
        <f>_xlfn.XLOOKUP(SupplierQuality[[#This Row],[DefectID]],Table2[ID],Table2[Defect],"Not found",0)</f>
        <v>Print Problems</v>
      </c>
      <c r="M1683" s="3">
        <v>617438</v>
      </c>
      <c r="N1683" s="3">
        <v>2180</v>
      </c>
      <c r="O1683" s="6">
        <f>SupplierQuality[[#This Row],[Total Downtime Minutes]]/60</f>
        <v>36.333333333333336</v>
      </c>
      <c r="P1683" s="4">
        <v>529</v>
      </c>
      <c r="Q1683" s="4">
        <f>SupplierQuality[[#This Row],[Total Defect Qty]]*SupplierQuality[[#This Row],[Unit Price]]</f>
        <v>326624702</v>
      </c>
    </row>
    <row r="1684" spans="1:17" x14ac:dyDescent="0.25">
      <c r="A1684" s="1">
        <v>43377</v>
      </c>
      <c r="B1684" s="5" t="str">
        <f>TEXT(SupplierQuality[[#This Row],[Date]],"mmm")</f>
        <v>Oct</v>
      </c>
      <c r="C1684" s="5" t="str">
        <f>TEXT(SupplierQuality[[#This Row],[Date]],"yyyy")</f>
        <v>2018</v>
      </c>
      <c r="D1684" s="2" t="s">
        <v>248</v>
      </c>
      <c r="E1684" s="2" t="s">
        <v>49</v>
      </c>
      <c r="F1684" s="2" t="s">
        <v>24</v>
      </c>
      <c r="G1684">
        <v>124</v>
      </c>
      <c r="H1684" s="2" t="str">
        <f>VLOOKUP(SupplierQuality[[#This Row],[MaterialID]],Table4[#All],2,0)</f>
        <v>Drives</v>
      </c>
      <c r="I1684">
        <v>3</v>
      </c>
      <c r="J1684" s="2" t="str">
        <f>_xlfn.XLOOKUP(SupplierQuality[[#This Row],[Defect Type ID]],Table5[ID],Table5[Defect Type],"Not found",0)</f>
        <v>Impact</v>
      </c>
      <c r="K1684">
        <v>53</v>
      </c>
      <c r="L1684" s="2" t="str">
        <f>_xlfn.XLOOKUP(SupplierQuality[[#This Row],[DefectID]],Table2[ID],Table2[Defect],"Not found",0)</f>
        <v>Incorrect Material</v>
      </c>
      <c r="M1684" s="3">
        <v>576509</v>
      </c>
      <c r="N1684" s="3">
        <v>1186</v>
      </c>
      <c r="O1684" s="6">
        <f>SupplierQuality[[#This Row],[Total Downtime Minutes]]/60</f>
        <v>19.766666666666666</v>
      </c>
      <c r="P1684" s="4">
        <v>542</v>
      </c>
      <c r="Q1684" s="4">
        <f>SupplierQuality[[#This Row],[Total Defect Qty]]*SupplierQuality[[#This Row],[Unit Price]]</f>
        <v>312467878</v>
      </c>
    </row>
    <row r="1685" spans="1:17" x14ac:dyDescent="0.25">
      <c r="A1685" s="1">
        <v>43377</v>
      </c>
      <c r="B1685" s="5" t="str">
        <f>TEXT(SupplierQuality[[#This Row],[Date]],"mmm")</f>
        <v>Oct</v>
      </c>
      <c r="C1685" s="5" t="str">
        <f>TEXT(SupplierQuality[[#This Row],[Date]],"yyyy")</f>
        <v>2018</v>
      </c>
      <c r="D1685" s="2" t="s">
        <v>76</v>
      </c>
      <c r="E1685" s="2" t="s">
        <v>41</v>
      </c>
      <c r="F1685" s="2" t="s">
        <v>17</v>
      </c>
      <c r="G1685">
        <v>127</v>
      </c>
      <c r="H1685" s="2" t="str">
        <f>VLOOKUP(SupplierQuality[[#This Row],[MaterialID]],Table4[#All],2,0)</f>
        <v>Crates</v>
      </c>
      <c r="I1685">
        <v>1</v>
      </c>
      <c r="J1685" s="2" t="str">
        <f>_xlfn.XLOOKUP(SupplierQuality[[#This Row],[Defect Type ID]],Table5[ID],Table5[Defect Type],"Not found",0)</f>
        <v>No Impact</v>
      </c>
      <c r="K1685">
        <v>14</v>
      </c>
      <c r="L1685" s="2" t="str">
        <f>_xlfn.XLOOKUP(SupplierQuality[[#This Row],[DefectID]],Table2[ID],Table2[Defect],"Not found",0)</f>
        <v>Gap Variation</v>
      </c>
      <c r="M1685" s="3">
        <v>557984</v>
      </c>
      <c r="N1685" s="3">
        <v>2759</v>
      </c>
      <c r="O1685" s="6">
        <f>SupplierQuality[[#This Row],[Total Downtime Minutes]]/60</f>
        <v>45.983333333333334</v>
      </c>
      <c r="P1685" s="4">
        <v>317</v>
      </c>
      <c r="Q1685" s="4">
        <f>SupplierQuality[[#This Row],[Total Defect Qty]]*SupplierQuality[[#This Row],[Unit Price]]</f>
        <v>176880928</v>
      </c>
    </row>
    <row r="1686" spans="1:17" x14ac:dyDescent="0.25">
      <c r="A1686" s="1">
        <v>43377</v>
      </c>
      <c r="B1686" s="5" t="str">
        <f>TEXT(SupplierQuality[[#This Row],[Date]],"mmm")</f>
        <v>Oct</v>
      </c>
      <c r="C1686" s="5" t="str">
        <f>TEXT(SupplierQuality[[#This Row],[Date]],"yyyy")</f>
        <v>2018</v>
      </c>
      <c r="D1686" s="2" t="s">
        <v>22</v>
      </c>
      <c r="E1686" s="2" t="s">
        <v>41</v>
      </c>
      <c r="F1686" s="2" t="s">
        <v>42</v>
      </c>
      <c r="G1686">
        <v>128</v>
      </c>
      <c r="H1686" s="2" t="str">
        <f>VLOOKUP(SupplierQuality[[#This Row],[MaterialID]],Table4[#All],2,0)</f>
        <v>Tape</v>
      </c>
      <c r="I1686">
        <v>3</v>
      </c>
      <c r="J1686" s="2" t="str">
        <f>_xlfn.XLOOKUP(SupplierQuality[[#This Row],[Defect Type ID]],Table5[ID],Table5[Defect Type],"Not found",0)</f>
        <v>Impact</v>
      </c>
      <c r="K1686">
        <v>255</v>
      </c>
      <c r="L1686" s="2" t="str">
        <f>_xlfn.XLOOKUP(SupplierQuality[[#This Row],[DefectID]],Table2[ID],Table2[Defect],"Not found",0)</f>
        <v>Components Stuck</v>
      </c>
      <c r="M1686" s="3">
        <v>522926</v>
      </c>
      <c r="N1686" s="3">
        <v>3336</v>
      </c>
      <c r="O1686" s="6">
        <f>SupplierQuality[[#This Row],[Total Downtime Minutes]]/60</f>
        <v>55.6</v>
      </c>
      <c r="P1686" s="4">
        <v>333</v>
      </c>
      <c r="Q1686" s="4">
        <f>SupplierQuality[[#This Row],[Total Defect Qty]]*SupplierQuality[[#This Row],[Unit Price]]</f>
        <v>174134358</v>
      </c>
    </row>
    <row r="1687" spans="1:17" x14ac:dyDescent="0.25">
      <c r="A1687" s="1">
        <v>43377</v>
      </c>
      <c r="B1687" s="5" t="str">
        <f>TEXT(SupplierQuality[[#This Row],[Date]],"mmm")</f>
        <v>Oct</v>
      </c>
      <c r="C1687" s="5" t="str">
        <f>TEXT(SupplierQuality[[#This Row],[Date]],"yyyy")</f>
        <v>2018</v>
      </c>
      <c r="D1687" s="2" t="s">
        <v>166</v>
      </c>
      <c r="E1687" s="2" t="s">
        <v>27</v>
      </c>
      <c r="F1687" s="2" t="s">
        <v>14</v>
      </c>
      <c r="G1687">
        <v>116</v>
      </c>
      <c r="H1687" s="2" t="str">
        <f>VLOOKUP(SupplierQuality[[#This Row],[MaterialID]],Table4[#All],2,0)</f>
        <v>Molds</v>
      </c>
      <c r="I1687">
        <v>1</v>
      </c>
      <c r="J1687" s="2" t="str">
        <f>_xlfn.XLOOKUP(SupplierQuality[[#This Row],[Defect Type ID]],Table5[ID],Table5[Defect Type],"Not found",0)</f>
        <v>No Impact</v>
      </c>
      <c r="K1687">
        <v>245</v>
      </c>
      <c r="L1687" s="2" t="str">
        <f>_xlfn.XLOOKUP(SupplierQuality[[#This Row],[DefectID]],Table2[ID],Table2[Defect],"Not found",0)</f>
        <v>Roll Pattern</v>
      </c>
      <c r="M1687" s="3">
        <v>410478</v>
      </c>
      <c r="N1687" s="3">
        <v>3388</v>
      </c>
      <c r="O1687" s="6">
        <f>SupplierQuality[[#This Row],[Total Downtime Minutes]]/60</f>
        <v>56.466666666666669</v>
      </c>
      <c r="P1687" s="4">
        <v>623</v>
      </c>
      <c r="Q1687" s="4">
        <f>SupplierQuality[[#This Row],[Total Defect Qty]]*SupplierQuality[[#This Row],[Unit Price]]</f>
        <v>255727794</v>
      </c>
    </row>
    <row r="1688" spans="1:17" x14ac:dyDescent="0.25">
      <c r="A1688" s="1">
        <v>43377</v>
      </c>
      <c r="B1688" s="5" t="str">
        <f>TEXT(SupplierQuality[[#This Row],[Date]],"mmm")</f>
        <v>Oct</v>
      </c>
      <c r="C1688" s="5" t="str">
        <f>TEXT(SupplierQuality[[#This Row],[Date]],"yyyy")</f>
        <v>2018</v>
      </c>
      <c r="D1688" s="2" t="s">
        <v>283</v>
      </c>
      <c r="E1688" s="2" t="s">
        <v>62</v>
      </c>
      <c r="F1688" s="2" t="s">
        <v>42</v>
      </c>
      <c r="G1688">
        <v>133</v>
      </c>
      <c r="H1688" s="2" t="str">
        <f>VLOOKUP(SupplierQuality[[#This Row],[MaterialID]],Table4[#All],2,0)</f>
        <v>Wires</v>
      </c>
      <c r="I1688">
        <v>1</v>
      </c>
      <c r="J1688" s="2" t="str">
        <f>_xlfn.XLOOKUP(SupplierQuality[[#This Row],[Defect Type ID]],Table5[ID],Table5[Defect Type],"Not found",0)</f>
        <v>No Impact</v>
      </c>
      <c r="K1688">
        <v>106</v>
      </c>
      <c r="L1688" s="2" t="str">
        <f>_xlfn.XLOOKUP(SupplierQuality[[#This Row],[DefectID]],Table2[ID],Table2[Defect],"Not found",0)</f>
        <v>Parting Tops</v>
      </c>
      <c r="M1688" s="3">
        <v>293469</v>
      </c>
      <c r="N1688" s="3">
        <v>2260</v>
      </c>
      <c r="O1688" s="6">
        <f>SupplierQuality[[#This Row],[Total Downtime Minutes]]/60</f>
        <v>37.666666666666664</v>
      </c>
      <c r="P1688" s="4">
        <v>409</v>
      </c>
      <c r="Q1688" s="4">
        <f>SupplierQuality[[#This Row],[Total Defect Qty]]*SupplierQuality[[#This Row],[Unit Price]]</f>
        <v>120028821</v>
      </c>
    </row>
    <row r="1689" spans="1:17" x14ac:dyDescent="0.25">
      <c r="A1689" s="1">
        <v>43377</v>
      </c>
      <c r="B1689" s="5" t="str">
        <f>TEXT(SupplierQuality[[#This Row],[Date]],"mmm")</f>
        <v>Oct</v>
      </c>
      <c r="C1689" s="5" t="str">
        <f>TEXT(SupplierQuality[[#This Row],[Date]],"yyyy")</f>
        <v>2018</v>
      </c>
      <c r="D1689" s="2" t="s">
        <v>161</v>
      </c>
      <c r="E1689" s="2" t="s">
        <v>45</v>
      </c>
      <c r="F1689" s="2" t="s">
        <v>14</v>
      </c>
      <c r="G1689">
        <v>112</v>
      </c>
      <c r="H1689" s="2" t="str">
        <f>VLOOKUP(SupplierQuality[[#This Row],[MaterialID]],Table4[#All],2,0)</f>
        <v>Glass</v>
      </c>
      <c r="I1689">
        <v>2</v>
      </c>
      <c r="J1689" s="2" t="str">
        <f>_xlfn.XLOOKUP(SupplierQuality[[#This Row],[Defect Type ID]],Table5[ID],Table5[Defect Type],"Not found",0)</f>
        <v>Rejected</v>
      </c>
      <c r="K1689">
        <v>11</v>
      </c>
      <c r="L1689" s="2" t="str">
        <f>_xlfn.XLOOKUP(SupplierQuality[[#This Row],[DefectID]],Table2[ID],Table2[Defect],"Not found",0)</f>
        <v>Misaligned Slots</v>
      </c>
      <c r="M1689" s="3">
        <v>202237</v>
      </c>
      <c r="N1689" s="3">
        <v>3635</v>
      </c>
      <c r="O1689" s="6">
        <f>SupplierQuality[[#This Row],[Total Downtime Minutes]]/60</f>
        <v>60.583333333333336</v>
      </c>
      <c r="P1689" s="4">
        <v>486</v>
      </c>
      <c r="Q1689" s="4">
        <f>SupplierQuality[[#This Row],[Total Defect Qty]]*SupplierQuality[[#This Row],[Unit Price]]</f>
        <v>98287182</v>
      </c>
    </row>
    <row r="1690" spans="1:17" x14ac:dyDescent="0.25">
      <c r="A1690" s="1">
        <v>43377</v>
      </c>
      <c r="B1690" s="5" t="str">
        <f>TEXT(SupplierQuality[[#This Row],[Date]],"mmm")</f>
        <v>Oct</v>
      </c>
      <c r="C1690" s="5" t="str">
        <f>TEXT(SupplierQuality[[#This Row],[Date]],"yyyy")</f>
        <v>2018</v>
      </c>
      <c r="D1690" s="2" t="s">
        <v>282</v>
      </c>
      <c r="E1690" s="2" t="s">
        <v>119</v>
      </c>
      <c r="F1690" s="2" t="s">
        <v>17</v>
      </c>
      <c r="G1690">
        <v>122</v>
      </c>
      <c r="H1690" s="2" t="str">
        <f>VLOOKUP(SupplierQuality[[#This Row],[MaterialID]],Table4[#All],2,0)</f>
        <v>Electrolytes</v>
      </c>
      <c r="I1690">
        <v>3</v>
      </c>
      <c r="J1690" s="2" t="str">
        <f>_xlfn.XLOOKUP(SupplierQuality[[#This Row],[Defect Type ID]],Table5[ID],Table5[Defect Type],"Not found",0)</f>
        <v>Impact</v>
      </c>
      <c r="K1690">
        <v>25</v>
      </c>
      <c r="L1690" s="2" t="str">
        <f>_xlfn.XLOOKUP(SupplierQuality[[#This Row],[DefectID]],Table2[ID],Table2[Defect],"Not found",0)</f>
        <v>Seams</v>
      </c>
      <c r="M1690" s="3">
        <v>41991</v>
      </c>
      <c r="N1690" s="3">
        <v>2578</v>
      </c>
      <c r="O1690" s="6">
        <f>SupplierQuality[[#This Row],[Total Downtime Minutes]]/60</f>
        <v>42.966666666666669</v>
      </c>
      <c r="P1690" s="4">
        <v>597</v>
      </c>
      <c r="Q1690" s="4">
        <f>SupplierQuality[[#This Row],[Total Defect Qty]]*SupplierQuality[[#This Row],[Unit Price]]</f>
        <v>25068627</v>
      </c>
    </row>
    <row r="1691" spans="1:17" x14ac:dyDescent="0.25">
      <c r="A1691" s="1">
        <v>43378</v>
      </c>
      <c r="B1691" s="5" t="str">
        <f>TEXT(SupplierQuality[[#This Row],[Date]],"mmm")</f>
        <v>Oct</v>
      </c>
      <c r="C1691" s="5" t="str">
        <f>TEXT(SupplierQuality[[#This Row],[Date]],"yyyy")</f>
        <v>2018</v>
      </c>
      <c r="D1691" s="2" t="s">
        <v>359</v>
      </c>
      <c r="E1691" s="2" t="s">
        <v>30</v>
      </c>
      <c r="F1691" s="2" t="s">
        <v>14</v>
      </c>
      <c r="G1691">
        <v>112</v>
      </c>
      <c r="H1691" s="2" t="str">
        <f>VLOOKUP(SupplierQuality[[#This Row],[MaterialID]],Table4[#All],2,0)</f>
        <v>Glass</v>
      </c>
      <c r="I1691">
        <v>2</v>
      </c>
      <c r="J1691" s="2" t="str">
        <f>_xlfn.XLOOKUP(SupplierQuality[[#This Row],[Defect Type ID]],Table5[ID],Table5[Defect Type],"Not found",0)</f>
        <v>Rejected</v>
      </c>
      <c r="K1691">
        <v>255</v>
      </c>
      <c r="L1691" s="2" t="str">
        <f>_xlfn.XLOOKUP(SupplierQuality[[#This Row],[DefectID]],Table2[ID],Table2[Defect],"Not found",0)</f>
        <v>Components Stuck</v>
      </c>
      <c r="M1691" s="3">
        <v>125376</v>
      </c>
      <c r="N1691" s="3">
        <v>368</v>
      </c>
      <c r="O1691" s="6">
        <f>SupplierQuality[[#This Row],[Total Downtime Minutes]]/60</f>
        <v>6.1333333333333337</v>
      </c>
      <c r="P1691" s="4">
        <v>605</v>
      </c>
      <c r="Q1691" s="4">
        <f>SupplierQuality[[#This Row],[Total Defect Qty]]*SupplierQuality[[#This Row],[Unit Price]]</f>
        <v>75852480</v>
      </c>
    </row>
    <row r="1692" spans="1:17" x14ac:dyDescent="0.25">
      <c r="A1692" s="1">
        <v>43379</v>
      </c>
      <c r="B1692" s="5" t="str">
        <f>TEXT(SupplierQuality[[#This Row],[Date]],"mmm")</f>
        <v>Oct</v>
      </c>
      <c r="C1692" s="5" t="str">
        <f>TEXT(SupplierQuality[[#This Row],[Date]],"yyyy")</f>
        <v>2018</v>
      </c>
      <c r="D1692" s="2" t="s">
        <v>92</v>
      </c>
      <c r="E1692" s="2" t="s">
        <v>55</v>
      </c>
      <c r="F1692" s="2" t="s">
        <v>17</v>
      </c>
      <c r="G1692">
        <v>125</v>
      </c>
      <c r="H1692" s="2" t="str">
        <f>VLOOKUP(SupplierQuality[[#This Row],[MaterialID]],Table4[#All],2,0)</f>
        <v>Hardware</v>
      </c>
      <c r="I1692">
        <v>3</v>
      </c>
      <c r="J1692" s="2" t="str">
        <f>_xlfn.XLOOKUP(SupplierQuality[[#This Row],[Defect Type ID]],Table5[ID],Table5[Defect Type],"Not found",0)</f>
        <v>Impact</v>
      </c>
      <c r="K1692">
        <v>78</v>
      </c>
      <c r="L1692" s="2" t="str">
        <f>_xlfn.XLOOKUP(SupplierQuality[[#This Row],[DefectID]],Table2[ID],Table2[Defect],"Not found",0)</f>
        <v>No Shipment Info</v>
      </c>
      <c r="M1692" s="3">
        <v>815928</v>
      </c>
      <c r="N1692" s="3">
        <v>4036</v>
      </c>
      <c r="O1692" s="6">
        <f>SupplierQuality[[#This Row],[Total Downtime Minutes]]/60</f>
        <v>67.266666666666666</v>
      </c>
      <c r="P1692" s="4">
        <v>593</v>
      </c>
      <c r="Q1692" s="4">
        <f>SupplierQuality[[#This Row],[Total Defect Qty]]*SupplierQuality[[#This Row],[Unit Price]]</f>
        <v>483845304</v>
      </c>
    </row>
    <row r="1693" spans="1:17" x14ac:dyDescent="0.25">
      <c r="A1693" s="1">
        <v>43380</v>
      </c>
      <c r="B1693" s="5" t="str">
        <f>TEXT(SupplierQuality[[#This Row],[Date]],"mmm")</f>
        <v>Oct</v>
      </c>
      <c r="C1693" s="5" t="str">
        <f>TEXT(SupplierQuality[[#This Row],[Date]],"yyyy")</f>
        <v>2018</v>
      </c>
      <c r="D1693" s="2" t="s">
        <v>242</v>
      </c>
      <c r="E1693" s="2" t="s">
        <v>21</v>
      </c>
      <c r="F1693" s="2" t="s">
        <v>14</v>
      </c>
      <c r="G1693">
        <v>114</v>
      </c>
      <c r="H1693" s="2" t="str">
        <f>VLOOKUP(SupplierQuality[[#This Row],[MaterialID]],Table4[#All],2,0)</f>
        <v>Carton</v>
      </c>
      <c r="I1693">
        <v>2</v>
      </c>
      <c r="J1693" s="2" t="str">
        <f>_xlfn.XLOOKUP(SupplierQuality[[#This Row],[Defect Type ID]],Table5[ID],Table5[Defect Type],"Not found",0)</f>
        <v>Rejected</v>
      </c>
      <c r="K1693">
        <v>189</v>
      </c>
      <c r="L1693" s="2" t="str">
        <f>_xlfn.XLOOKUP(SupplierQuality[[#This Row],[DefectID]],Table2[ID],Table2[Defect],"Not found",0)</f>
        <v>Too Thin</v>
      </c>
      <c r="M1693" s="3">
        <v>878493</v>
      </c>
      <c r="N1693" s="3">
        <v>4586</v>
      </c>
      <c r="O1693" s="6">
        <f>SupplierQuality[[#This Row],[Total Downtime Minutes]]/60</f>
        <v>76.433333333333337</v>
      </c>
      <c r="P1693" s="4">
        <v>601</v>
      </c>
      <c r="Q1693" s="4">
        <f>SupplierQuality[[#This Row],[Total Defect Qty]]*SupplierQuality[[#This Row],[Unit Price]]</f>
        <v>527974293</v>
      </c>
    </row>
    <row r="1694" spans="1:17" x14ac:dyDescent="0.25">
      <c r="A1694" s="1">
        <v>43380</v>
      </c>
      <c r="B1694" s="5" t="str">
        <f>TEXT(SupplierQuality[[#This Row],[Date]],"mmm")</f>
        <v>Oct</v>
      </c>
      <c r="C1694" s="5" t="str">
        <f>TEXT(SupplierQuality[[#This Row],[Date]],"yyyy")</f>
        <v>2018</v>
      </c>
      <c r="D1694" s="2" t="s">
        <v>305</v>
      </c>
      <c r="E1694" s="2" t="s">
        <v>30</v>
      </c>
      <c r="F1694" s="2" t="s">
        <v>24</v>
      </c>
      <c r="G1694">
        <v>123</v>
      </c>
      <c r="H1694" s="2" t="str">
        <f>VLOOKUP(SupplierQuality[[#This Row],[MaterialID]],Table4[#All],2,0)</f>
        <v>Pump</v>
      </c>
      <c r="I1694">
        <v>3</v>
      </c>
      <c r="J1694" s="2" t="str">
        <f>_xlfn.XLOOKUP(SupplierQuality[[#This Row],[Defect Type ID]],Table5[ID],Table5[Defect Type],"Not found",0)</f>
        <v>Impact</v>
      </c>
      <c r="K1694">
        <v>186</v>
      </c>
      <c r="L1694" s="2" t="str">
        <f>_xlfn.XLOOKUP(SupplierQuality[[#This Row],[DefectID]],Table2[ID],Table2[Defect],"Not found",0)</f>
        <v>Torn Packaging</v>
      </c>
      <c r="M1694" s="3">
        <v>759462</v>
      </c>
      <c r="N1694" s="3">
        <v>1604</v>
      </c>
      <c r="O1694" s="6">
        <f>SupplierQuality[[#This Row],[Total Downtime Minutes]]/60</f>
        <v>26.733333333333334</v>
      </c>
      <c r="P1694" s="4">
        <v>522</v>
      </c>
      <c r="Q1694" s="4">
        <f>SupplierQuality[[#This Row],[Total Defect Qty]]*SupplierQuality[[#This Row],[Unit Price]]</f>
        <v>396439164</v>
      </c>
    </row>
    <row r="1695" spans="1:17" x14ac:dyDescent="0.25">
      <c r="A1695" s="1">
        <v>43380</v>
      </c>
      <c r="B1695" s="5" t="str">
        <f>TEXT(SupplierQuality[[#This Row],[Date]],"mmm")</f>
        <v>Oct</v>
      </c>
      <c r="C1695" s="5" t="str">
        <f>TEXT(SupplierQuality[[#This Row],[Date]],"yyyy")</f>
        <v>2018</v>
      </c>
      <c r="D1695" s="2" t="s">
        <v>185</v>
      </c>
      <c r="E1695" s="2" t="s">
        <v>84</v>
      </c>
      <c r="F1695" s="2" t="s">
        <v>14</v>
      </c>
      <c r="G1695">
        <v>128</v>
      </c>
      <c r="H1695" s="2" t="str">
        <f>VLOOKUP(SupplierQuality[[#This Row],[MaterialID]],Table4[#All],2,0)</f>
        <v>Tape</v>
      </c>
      <c r="I1695">
        <v>3</v>
      </c>
      <c r="J1695" s="2" t="str">
        <f>_xlfn.XLOOKUP(SupplierQuality[[#This Row],[Defect Type ID]],Table5[ID],Table5[Defect Type],"Not found",0)</f>
        <v>Impact</v>
      </c>
      <c r="K1695">
        <v>53</v>
      </c>
      <c r="L1695" s="2" t="str">
        <f>_xlfn.XLOOKUP(SupplierQuality[[#This Row],[DefectID]],Table2[ID],Table2[Defect],"Not found",0)</f>
        <v>Incorrect Material</v>
      </c>
      <c r="M1695" s="3">
        <v>671626</v>
      </c>
      <c r="N1695" s="3">
        <v>820</v>
      </c>
      <c r="O1695" s="6">
        <f>SupplierQuality[[#This Row],[Total Downtime Minutes]]/60</f>
        <v>13.666666666666666</v>
      </c>
      <c r="P1695" s="4">
        <v>382</v>
      </c>
      <c r="Q1695" s="4">
        <f>SupplierQuality[[#This Row],[Total Defect Qty]]*SupplierQuality[[#This Row],[Unit Price]]</f>
        <v>256561132</v>
      </c>
    </row>
    <row r="1696" spans="1:17" x14ac:dyDescent="0.25">
      <c r="A1696" s="1">
        <v>43380</v>
      </c>
      <c r="B1696" s="5" t="str">
        <f>TEXT(SupplierQuality[[#This Row],[Date]],"mmm")</f>
        <v>Oct</v>
      </c>
      <c r="C1696" s="5" t="str">
        <f>TEXT(SupplierQuality[[#This Row],[Date]],"yyyy")</f>
        <v>2018</v>
      </c>
      <c r="D1696" s="2" t="s">
        <v>29</v>
      </c>
      <c r="E1696" s="2" t="s">
        <v>27</v>
      </c>
      <c r="F1696" s="2" t="s">
        <v>24</v>
      </c>
      <c r="G1696">
        <v>112</v>
      </c>
      <c r="H1696" s="2" t="str">
        <f>VLOOKUP(SupplierQuality[[#This Row],[MaterialID]],Table4[#All],2,0)</f>
        <v>Glass</v>
      </c>
      <c r="I1696">
        <v>3</v>
      </c>
      <c r="J1696" s="2" t="str">
        <f>_xlfn.XLOOKUP(SupplierQuality[[#This Row],[Defect Type ID]],Table5[ID],Table5[Defect Type],"Not found",0)</f>
        <v>Impact</v>
      </c>
      <c r="K1696">
        <v>41</v>
      </c>
      <c r="L1696" s="2" t="str">
        <f>_xlfn.XLOOKUP(SupplierQuality[[#This Row],[DefectID]],Table2[ID],Table2[Defect],"Not found",0)</f>
        <v>Bad Tiles</v>
      </c>
      <c r="M1696" s="3">
        <v>578190</v>
      </c>
      <c r="N1696" s="3">
        <v>307</v>
      </c>
      <c r="O1696" s="6">
        <f>SupplierQuality[[#This Row],[Total Downtime Minutes]]/60</f>
        <v>5.1166666666666663</v>
      </c>
      <c r="P1696" s="4">
        <v>425</v>
      </c>
      <c r="Q1696" s="4">
        <f>SupplierQuality[[#This Row],[Total Defect Qty]]*SupplierQuality[[#This Row],[Unit Price]]</f>
        <v>245730750</v>
      </c>
    </row>
    <row r="1697" spans="1:17" x14ac:dyDescent="0.25">
      <c r="A1697" s="1">
        <v>43380</v>
      </c>
      <c r="B1697" s="5" t="str">
        <f>TEXT(SupplierQuality[[#This Row],[Date]],"mmm")</f>
        <v>Oct</v>
      </c>
      <c r="C1697" s="5" t="str">
        <f>TEXT(SupplierQuality[[#This Row],[Date]],"yyyy")</f>
        <v>2018</v>
      </c>
      <c r="D1697" s="2" t="s">
        <v>83</v>
      </c>
      <c r="E1697" s="2" t="s">
        <v>84</v>
      </c>
      <c r="F1697" s="2" t="s">
        <v>17</v>
      </c>
      <c r="G1697">
        <v>126</v>
      </c>
      <c r="H1697" s="2" t="str">
        <f>VLOOKUP(SupplierQuality[[#This Row],[MaterialID]],Table4[#All],2,0)</f>
        <v>Motors</v>
      </c>
      <c r="I1697">
        <v>3</v>
      </c>
      <c r="J1697" s="2" t="str">
        <f>_xlfn.XLOOKUP(SupplierQuality[[#This Row],[Defect Type ID]],Table5[ID],Table5[Defect Type],"Not found",0)</f>
        <v>Impact</v>
      </c>
      <c r="K1697">
        <v>235</v>
      </c>
      <c r="L1697" s="2" t="str">
        <f>_xlfn.XLOOKUP(SupplierQuality[[#This Row],[DefectID]],Table2[ID],Table2[Defect],"Not found",0)</f>
        <v>Spruced</v>
      </c>
      <c r="M1697" s="3">
        <v>483982</v>
      </c>
      <c r="N1697" s="3">
        <v>3165</v>
      </c>
      <c r="O1697" s="6">
        <f>SupplierQuality[[#This Row],[Total Downtime Minutes]]/60</f>
        <v>52.75</v>
      </c>
      <c r="P1697" s="4">
        <v>433</v>
      </c>
      <c r="Q1697" s="4">
        <f>SupplierQuality[[#This Row],[Total Defect Qty]]*SupplierQuality[[#This Row],[Unit Price]]</f>
        <v>209564206</v>
      </c>
    </row>
    <row r="1698" spans="1:17" x14ac:dyDescent="0.25">
      <c r="A1698" s="1">
        <v>43380</v>
      </c>
      <c r="B1698" s="5" t="str">
        <f>TEXT(SupplierQuality[[#This Row],[Date]],"mmm")</f>
        <v>Oct</v>
      </c>
      <c r="C1698" s="5" t="str">
        <f>TEXT(SupplierQuality[[#This Row],[Date]],"yyyy")</f>
        <v>2018</v>
      </c>
      <c r="D1698" s="2" t="s">
        <v>262</v>
      </c>
      <c r="E1698" s="2" t="s">
        <v>104</v>
      </c>
      <c r="F1698" s="2" t="s">
        <v>17</v>
      </c>
      <c r="G1698">
        <v>115</v>
      </c>
      <c r="H1698" s="2" t="str">
        <f>VLOOKUP(SupplierQuality[[#This Row],[MaterialID]],Table4[#All],2,0)</f>
        <v>Controllers</v>
      </c>
      <c r="I1698">
        <v>1</v>
      </c>
      <c r="J1698" s="2" t="str">
        <f>_xlfn.XLOOKUP(SupplierQuality[[#This Row],[Defect Type ID]],Table5[ID],Table5[Defect Type],"Not found",0)</f>
        <v>No Impact</v>
      </c>
      <c r="K1698">
        <v>248</v>
      </c>
      <c r="L1698" s="2" t="str">
        <f>_xlfn.XLOOKUP(SupplierQuality[[#This Row],[DefectID]],Table2[ID],Table2[Defect],"Not found",0)</f>
        <v>Material Contamination</v>
      </c>
      <c r="M1698" s="3">
        <v>108906</v>
      </c>
      <c r="N1698" s="3">
        <v>3741</v>
      </c>
      <c r="O1698" s="6">
        <f>SupplierQuality[[#This Row],[Total Downtime Minutes]]/60</f>
        <v>62.35</v>
      </c>
      <c r="P1698" s="4">
        <v>374</v>
      </c>
      <c r="Q1698" s="4">
        <f>SupplierQuality[[#This Row],[Total Defect Qty]]*SupplierQuality[[#This Row],[Unit Price]]</f>
        <v>40730844</v>
      </c>
    </row>
    <row r="1699" spans="1:17" x14ac:dyDescent="0.25">
      <c r="A1699" s="1">
        <v>43380</v>
      </c>
      <c r="B1699" s="5" t="str">
        <f>TEXT(SupplierQuality[[#This Row],[Date]],"mmm")</f>
        <v>Oct</v>
      </c>
      <c r="C1699" s="5" t="str">
        <f>TEXT(SupplierQuality[[#This Row],[Date]],"yyyy")</f>
        <v>2018</v>
      </c>
      <c r="D1699" s="2" t="s">
        <v>179</v>
      </c>
      <c r="E1699" s="2" t="s">
        <v>74</v>
      </c>
      <c r="F1699" s="2" t="s">
        <v>24</v>
      </c>
      <c r="G1699">
        <v>127</v>
      </c>
      <c r="H1699" s="2" t="str">
        <f>VLOOKUP(SupplierQuality[[#This Row],[MaterialID]],Table4[#All],2,0)</f>
        <v>Crates</v>
      </c>
      <c r="I1699">
        <v>2</v>
      </c>
      <c r="J1699" s="2" t="str">
        <f>_xlfn.XLOOKUP(SupplierQuality[[#This Row],[Defect Type ID]],Table5[ID],Table5[Defect Type],"Not found",0)</f>
        <v>Rejected</v>
      </c>
      <c r="K1699">
        <v>232</v>
      </c>
      <c r="L1699" s="2" t="str">
        <f>_xlfn.XLOOKUP(SupplierQuality[[#This Row],[DefectID]],Table2[ID],Table2[Defect],"Not found",0)</f>
        <v>Wrong Coloring</v>
      </c>
      <c r="M1699" s="3">
        <v>68665</v>
      </c>
      <c r="N1699" s="3">
        <v>3899</v>
      </c>
      <c r="O1699" s="6">
        <f>SupplierQuality[[#This Row],[Total Downtime Minutes]]/60</f>
        <v>64.983333333333334</v>
      </c>
      <c r="P1699" s="4">
        <v>480</v>
      </c>
      <c r="Q1699" s="4">
        <f>SupplierQuality[[#This Row],[Total Defect Qty]]*SupplierQuality[[#This Row],[Unit Price]]</f>
        <v>32959200</v>
      </c>
    </row>
    <row r="1700" spans="1:17" x14ac:dyDescent="0.25">
      <c r="A1700" s="1">
        <v>43381</v>
      </c>
      <c r="B1700" s="5" t="str">
        <f>TEXT(SupplierQuality[[#This Row],[Date]],"mmm")</f>
        <v>Oct</v>
      </c>
      <c r="C1700" s="5" t="str">
        <f>TEXT(SupplierQuality[[#This Row],[Date]],"yyyy")</f>
        <v>2018</v>
      </c>
      <c r="D1700" s="2" t="s">
        <v>122</v>
      </c>
      <c r="E1700" s="2" t="s">
        <v>62</v>
      </c>
      <c r="F1700" s="2" t="s">
        <v>14</v>
      </c>
      <c r="G1700">
        <v>124</v>
      </c>
      <c r="H1700" s="2" t="str">
        <f>VLOOKUP(SupplierQuality[[#This Row],[MaterialID]],Table4[#All],2,0)</f>
        <v>Drives</v>
      </c>
      <c r="I1700">
        <v>3</v>
      </c>
      <c r="J1700" s="2" t="str">
        <f>_xlfn.XLOOKUP(SupplierQuality[[#This Row],[Defect Type ID]],Table5[ID],Table5[Defect Type],"Not found",0)</f>
        <v>Impact</v>
      </c>
      <c r="K1700">
        <v>67</v>
      </c>
      <c r="L1700" s="2" t="str">
        <f>_xlfn.XLOOKUP(SupplierQuality[[#This Row],[DefectID]],Table2[ID],Table2[Defect],"Not found",0)</f>
        <v>Bad Film</v>
      </c>
      <c r="M1700" s="3">
        <v>983296</v>
      </c>
      <c r="N1700" s="3">
        <v>2148</v>
      </c>
      <c r="O1700" s="6">
        <f>SupplierQuality[[#This Row],[Total Downtime Minutes]]/60</f>
        <v>35.799999999999997</v>
      </c>
      <c r="P1700" s="4">
        <v>580</v>
      </c>
      <c r="Q1700" s="4">
        <f>SupplierQuality[[#This Row],[Total Defect Qty]]*SupplierQuality[[#This Row],[Unit Price]]</f>
        <v>570311680</v>
      </c>
    </row>
    <row r="1701" spans="1:17" x14ac:dyDescent="0.25">
      <c r="A1701" s="1">
        <v>43381</v>
      </c>
      <c r="B1701" s="5" t="str">
        <f>TEXT(SupplierQuality[[#This Row],[Date]],"mmm")</f>
        <v>Oct</v>
      </c>
      <c r="C1701" s="5" t="str">
        <f>TEXT(SupplierQuality[[#This Row],[Date]],"yyyy")</f>
        <v>2018</v>
      </c>
      <c r="D1701" s="2" t="s">
        <v>229</v>
      </c>
      <c r="E1701" s="2" t="s">
        <v>67</v>
      </c>
      <c r="F1701" s="2" t="s">
        <v>14</v>
      </c>
      <c r="G1701">
        <v>124</v>
      </c>
      <c r="H1701" s="2" t="str">
        <f>VLOOKUP(SupplierQuality[[#This Row],[MaterialID]],Table4[#All],2,0)</f>
        <v>Drives</v>
      </c>
      <c r="I1701">
        <v>1</v>
      </c>
      <c r="J1701" s="2" t="str">
        <f>_xlfn.XLOOKUP(SupplierQuality[[#This Row],[Defect Type ID]],Table5[ID],Table5[Defect Type],"Not found",0)</f>
        <v>No Impact</v>
      </c>
      <c r="K1701">
        <v>81</v>
      </c>
      <c r="L1701" s="2" t="str">
        <f>_xlfn.XLOOKUP(SupplierQuality[[#This Row],[DefectID]],Table2[ID],Table2[Defect],"Not found",0)</f>
        <v>Bad Shots</v>
      </c>
      <c r="M1701" s="3">
        <v>938867</v>
      </c>
      <c r="N1701" s="3">
        <v>1785</v>
      </c>
      <c r="O1701" s="6">
        <f>SupplierQuality[[#This Row],[Total Downtime Minutes]]/60</f>
        <v>29.75</v>
      </c>
      <c r="P1701" s="4">
        <v>409</v>
      </c>
      <c r="Q1701" s="4">
        <f>SupplierQuality[[#This Row],[Total Defect Qty]]*SupplierQuality[[#This Row],[Unit Price]]</f>
        <v>383996603</v>
      </c>
    </row>
    <row r="1702" spans="1:17" x14ac:dyDescent="0.25">
      <c r="A1702" s="1">
        <v>43381</v>
      </c>
      <c r="B1702" s="5" t="str">
        <f>TEXT(SupplierQuality[[#This Row],[Date]],"mmm")</f>
        <v>Oct</v>
      </c>
      <c r="C1702" s="5" t="str">
        <f>TEXT(SupplierQuality[[#This Row],[Date]],"yyyy")</f>
        <v>2018</v>
      </c>
      <c r="D1702" s="2" t="s">
        <v>324</v>
      </c>
      <c r="E1702" s="2" t="s">
        <v>11</v>
      </c>
      <c r="F1702" s="2" t="s">
        <v>14</v>
      </c>
      <c r="G1702">
        <v>129</v>
      </c>
      <c r="H1702" s="2" t="str">
        <f>VLOOKUP(SupplierQuality[[#This Row],[MaterialID]],Table4[#All],2,0)</f>
        <v>Mechanicals</v>
      </c>
      <c r="I1702">
        <v>1</v>
      </c>
      <c r="J1702" s="2" t="str">
        <f>_xlfn.XLOOKUP(SupplierQuality[[#This Row],[Defect Type ID]],Table5[ID],Table5[Defect Type],"Not found",0)</f>
        <v>No Impact</v>
      </c>
      <c r="K1702">
        <v>174</v>
      </c>
      <c r="L1702" s="2" t="str">
        <f>_xlfn.XLOOKUP(SupplierQuality[[#This Row],[DefectID]],Table2[ID],Table2[Defect],"Not found",0)</f>
        <v>Moisture Damage</v>
      </c>
      <c r="M1702" s="3">
        <v>796959</v>
      </c>
      <c r="N1702" s="3">
        <v>4672</v>
      </c>
      <c r="O1702" s="6">
        <f>SupplierQuality[[#This Row],[Total Downtime Minutes]]/60</f>
        <v>77.86666666666666</v>
      </c>
      <c r="P1702" s="4">
        <v>316</v>
      </c>
      <c r="Q1702" s="4">
        <f>SupplierQuality[[#This Row],[Total Defect Qty]]*SupplierQuality[[#This Row],[Unit Price]]</f>
        <v>251839044</v>
      </c>
    </row>
    <row r="1703" spans="1:17" x14ac:dyDescent="0.25">
      <c r="A1703" s="1">
        <v>43381</v>
      </c>
      <c r="B1703" s="5" t="str">
        <f>TEXT(SupplierQuality[[#This Row],[Date]],"mmm")</f>
        <v>Oct</v>
      </c>
      <c r="C1703" s="5" t="str">
        <f>TEXT(SupplierQuality[[#This Row],[Date]],"yyyy")</f>
        <v>2018</v>
      </c>
      <c r="D1703" s="2" t="s">
        <v>157</v>
      </c>
      <c r="E1703" s="2" t="s">
        <v>27</v>
      </c>
      <c r="F1703" s="2" t="s">
        <v>24</v>
      </c>
      <c r="G1703">
        <v>116</v>
      </c>
      <c r="H1703" s="2" t="str">
        <f>VLOOKUP(SupplierQuality[[#This Row],[MaterialID]],Table4[#All],2,0)</f>
        <v>Molds</v>
      </c>
      <c r="I1703">
        <v>3</v>
      </c>
      <c r="J1703" s="2" t="str">
        <f>_xlfn.XLOOKUP(SupplierQuality[[#This Row],[Defect Type ID]],Table5[ID],Table5[Defect Type],"Not found",0)</f>
        <v>Impact</v>
      </c>
      <c r="K1703">
        <v>217</v>
      </c>
      <c r="L1703" s="2" t="str">
        <f>_xlfn.XLOOKUP(SupplierQuality[[#This Row],[DefectID]],Table2[ID],Table2[Defect],"Not found",0)</f>
        <v>Incomplete Molding</v>
      </c>
      <c r="M1703" s="3">
        <v>769372</v>
      </c>
      <c r="N1703" s="3">
        <v>2094</v>
      </c>
      <c r="O1703" s="6">
        <f>SupplierQuality[[#This Row],[Total Downtime Minutes]]/60</f>
        <v>34.9</v>
      </c>
      <c r="P1703" s="4">
        <v>433</v>
      </c>
      <c r="Q1703" s="4">
        <f>SupplierQuality[[#This Row],[Total Defect Qty]]*SupplierQuality[[#This Row],[Unit Price]]</f>
        <v>333138076</v>
      </c>
    </row>
    <row r="1704" spans="1:17" x14ac:dyDescent="0.25">
      <c r="A1704" s="1">
        <v>43381</v>
      </c>
      <c r="B1704" s="5" t="str">
        <f>TEXT(SupplierQuality[[#This Row],[Date]],"mmm")</f>
        <v>Oct</v>
      </c>
      <c r="C1704" s="5" t="str">
        <f>TEXT(SupplierQuality[[#This Row],[Date]],"yyyy")</f>
        <v>2018</v>
      </c>
      <c r="D1704" s="2" t="s">
        <v>284</v>
      </c>
      <c r="E1704" s="2" t="s">
        <v>16</v>
      </c>
      <c r="F1704" s="2" t="s">
        <v>14</v>
      </c>
      <c r="G1704">
        <v>114</v>
      </c>
      <c r="H1704" s="2" t="str">
        <f>VLOOKUP(SupplierQuality[[#This Row],[MaterialID]],Table4[#All],2,0)</f>
        <v>Carton</v>
      </c>
      <c r="I1704">
        <v>3</v>
      </c>
      <c r="J1704" s="2" t="str">
        <f>_xlfn.XLOOKUP(SupplierQuality[[#This Row],[Defect Type ID]],Table5[ID],Table5[Defect Type],"Not found",0)</f>
        <v>Impact</v>
      </c>
      <c r="K1704">
        <v>223</v>
      </c>
      <c r="L1704" s="2" t="str">
        <f>_xlfn.XLOOKUP(SupplierQuality[[#This Row],[DefectID]],Table2[ID],Table2[Defect],"Not found",0)</f>
        <v>No Varnish</v>
      </c>
      <c r="M1704" s="3">
        <v>565163</v>
      </c>
      <c r="N1704" s="3">
        <v>325</v>
      </c>
      <c r="O1704" s="6">
        <f>SupplierQuality[[#This Row],[Total Downtime Minutes]]/60</f>
        <v>5.416666666666667</v>
      </c>
      <c r="P1704" s="4">
        <v>301</v>
      </c>
      <c r="Q1704" s="4">
        <f>SupplierQuality[[#This Row],[Total Defect Qty]]*SupplierQuality[[#This Row],[Unit Price]]</f>
        <v>170114063</v>
      </c>
    </row>
    <row r="1705" spans="1:17" x14ac:dyDescent="0.25">
      <c r="A1705" s="1">
        <v>43381</v>
      </c>
      <c r="B1705" s="5" t="str">
        <f>TEXT(SupplierQuality[[#This Row],[Date]],"mmm")</f>
        <v>Oct</v>
      </c>
      <c r="C1705" s="5" t="str">
        <f>TEXT(SupplierQuality[[#This Row],[Date]],"yyyy")</f>
        <v>2018</v>
      </c>
      <c r="D1705" s="2" t="s">
        <v>147</v>
      </c>
      <c r="E1705" s="2" t="s">
        <v>71</v>
      </c>
      <c r="F1705" s="2" t="s">
        <v>14</v>
      </c>
      <c r="G1705">
        <v>119</v>
      </c>
      <c r="H1705" s="2" t="str">
        <f>VLOOKUP(SupplierQuality[[#This Row],[MaterialID]],Table4[#All],2,0)</f>
        <v>Batteries</v>
      </c>
      <c r="I1705">
        <v>1</v>
      </c>
      <c r="J1705" s="2" t="str">
        <f>_xlfn.XLOOKUP(SupplierQuality[[#This Row],[Defect Type ID]],Table5[ID],Table5[Defect Type],"Not found",0)</f>
        <v>No Impact</v>
      </c>
      <c r="K1705">
        <v>110</v>
      </c>
      <c r="L1705" s="2" t="str">
        <f>_xlfn.XLOOKUP(SupplierQuality[[#This Row],[DefectID]],Table2[ID],Table2[Defect],"Not found",0)</f>
        <v>Missing Codes</v>
      </c>
      <c r="M1705" s="3">
        <v>484666</v>
      </c>
      <c r="N1705" s="3">
        <v>1424</v>
      </c>
      <c r="O1705" s="6">
        <f>SupplierQuality[[#This Row],[Total Downtime Minutes]]/60</f>
        <v>23.733333333333334</v>
      </c>
      <c r="P1705" s="4">
        <v>382</v>
      </c>
      <c r="Q1705" s="4">
        <f>SupplierQuality[[#This Row],[Total Defect Qty]]*SupplierQuality[[#This Row],[Unit Price]]</f>
        <v>185142412</v>
      </c>
    </row>
    <row r="1706" spans="1:17" x14ac:dyDescent="0.25">
      <c r="A1706" s="1">
        <v>43381</v>
      </c>
      <c r="B1706" s="5" t="str">
        <f>TEXT(SupplierQuality[[#This Row],[Date]],"mmm")</f>
        <v>Oct</v>
      </c>
      <c r="C1706" s="5" t="str">
        <f>TEXT(SupplierQuality[[#This Row],[Date]],"yyyy")</f>
        <v>2018</v>
      </c>
      <c r="D1706" s="2" t="s">
        <v>314</v>
      </c>
      <c r="E1706" s="2" t="s">
        <v>32</v>
      </c>
      <c r="F1706" s="2" t="s">
        <v>14</v>
      </c>
      <c r="G1706">
        <v>120</v>
      </c>
      <c r="H1706" s="2" t="str">
        <f>VLOOKUP(SupplierQuality[[#This Row],[MaterialID]],Table4[#All],2,0)</f>
        <v>Film</v>
      </c>
      <c r="I1706">
        <v>2</v>
      </c>
      <c r="J1706" s="2" t="str">
        <f>_xlfn.XLOOKUP(SupplierQuality[[#This Row],[Defect Type ID]],Table5[ID],Table5[Defect Type],"Not found",0)</f>
        <v>Rejected</v>
      </c>
      <c r="K1706">
        <v>51</v>
      </c>
      <c r="L1706" s="2" t="str">
        <f>_xlfn.XLOOKUP(SupplierQuality[[#This Row],[DefectID]],Table2[ID],Table2[Defect],"Not found",0)</f>
        <v>Foreign objects found</v>
      </c>
      <c r="M1706" s="3">
        <v>371844</v>
      </c>
      <c r="N1706" s="3">
        <v>3046</v>
      </c>
      <c r="O1706" s="6">
        <f>SupplierQuality[[#This Row],[Total Downtime Minutes]]/60</f>
        <v>50.766666666666666</v>
      </c>
      <c r="P1706" s="4">
        <v>562</v>
      </c>
      <c r="Q1706" s="4">
        <f>SupplierQuality[[#This Row],[Total Defect Qty]]*SupplierQuality[[#This Row],[Unit Price]]</f>
        <v>208976328</v>
      </c>
    </row>
    <row r="1707" spans="1:17" x14ac:dyDescent="0.25">
      <c r="A1707" s="1">
        <v>43381</v>
      </c>
      <c r="B1707" s="5" t="str">
        <f>TEXT(SupplierQuality[[#This Row],[Date]],"mmm")</f>
        <v>Oct</v>
      </c>
      <c r="C1707" s="5" t="str">
        <f>TEXT(SupplierQuality[[#This Row],[Date]],"yyyy")</f>
        <v>2018</v>
      </c>
      <c r="D1707" s="2" t="s">
        <v>180</v>
      </c>
      <c r="E1707" s="2" t="s">
        <v>64</v>
      </c>
      <c r="F1707" s="2" t="s">
        <v>14</v>
      </c>
      <c r="G1707">
        <v>122</v>
      </c>
      <c r="H1707" s="2" t="str">
        <f>VLOOKUP(SupplierQuality[[#This Row],[MaterialID]],Table4[#All],2,0)</f>
        <v>Electrolytes</v>
      </c>
      <c r="I1707">
        <v>3</v>
      </c>
      <c r="J1707" s="2" t="str">
        <f>_xlfn.XLOOKUP(SupplierQuality[[#This Row],[Defect Type ID]],Table5[ID],Table5[Defect Type],"Not found",0)</f>
        <v>Impact</v>
      </c>
      <c r="K1707">
        <v>29</v>
      </c>
      <c r="L1707" s="2" t="str">
        <f>_xlfn.XLOOKUP(SupplierQuality[[#This Row],[DefectID]],Table2[ID],Table2[Defect],"Not found",0)</f>
        <v>Out of Spec</v>
      </c>
      <c r="M1707" s="3">
        <v>288708</v>
      </c>
      <c r="N1707" s="3">
        <v>575</v>
      </c>
      <c r="O1707" s="6">
        <f>SupplierQuality[[#This Row],[Total Downtime Minutes]]/60</f>
        <v>9.5833333333333339</v>
      </c>
      <c r="P1707" s="4">
        <v>673</v>
      </c>
      <c r="Q1707" s="4">
        <f>SupplierQuality[[#This Row],[Total Defect Qty]]*SupplierQuality[[#This Row],[Unit Price]]</f>
        <v>194300484</v>
      </c>
    </row>
    <row r="1708" spans="1:17" x14ac:dyDescent="0.25">
      <c r="A1708" s="1">
        <v>43381</v>
      </c>
      <c r="B1708" s="5" t="str">
        <f>TEXT(SupplierQuality[[#This Row],[Date]],"mmm")</f>
        <v>Oct</v>
      </c>
      <c r="C1708" s="5" t="str">
        <f>TEXT(SupplierQuality[[#This Row],[Date]],"yyyy")</f>
        <v>2018</v>
      </c>
      <c r="D1708" s="2" t="s">
        <v>206</v>
      </c>
      <c r="E1708" s="2" t="s">
        <v>55</v>
      </c>
      <c r="F1708" s="2" t="s">
        <v>14</v>
      </c>
      <c r="G1708">
        <v>130</v>
      </c>
      <c r="H1708" s="2" t="str">
        <f>VLOOKUP(SupplierQuality[[#This Row],[MaterialID]],Table4[#All],2,0)</f>
        <v>Packaging</v>
      </c>
      <c r="I1708">
        <v>1</v>
      </c>
      <c r="J1708" s="2" t="str">
        <f>_xlfn.XLOOKUP(SupplierQuality[[#This Row],[Defect Type ID]],Table5[ID],Table5[Defect Type],"Not found",0)</f>
        <v>No Impact</v>
      </c>
      <c r="K1708">
        <v>103</v>
      </c>
      <c r="L1708" s="2" t="str">
        <f>_xlfn.XLOOKUP(SupplierQuality[[#This Row],[DefectID]],Table2[ID],Table2[Defect],"Not found",0)</f>
        <v>No Fill</v>
      </c>
      <c r="M1708" s="3">
        <v>204185</v>
      </c>
      <c r="N1708" s="3">
        <v>1135</v>
      </c>
      <c r="O1708" s="6">
        <f>SupplierQuality[[#This Row],[Total Downtime Minutes]]/60</f>
        <v>18.916666666666668</v>
      </c>
      <c r="P1708" s="4">
        <v>588</v>
      </c>
      <c r="Q1708" s="4">
        <f>SupplierQuality[[#This Row],[Total Defect Qty]]*SupplierQuality[[#This Row],[Unit Price]]</f>
        <v>120060780</v>
      </c>
    </row>
    <row r="1709" spans="1:17" x14ac:dyDescent="0.25">
      <c r="A1709" s="1">
        <v>43382</v>
      </c>
      <c r="B1709" s="5" t="str">
        <f>TEXT(SupplierQuality[[#This Row],[Date]],"mmm")</f>
        <v>Oct</v>
      </c>
      <c r="C1709" s="5" t="str">
        <f>TEXT(SupplierQuality[[#This Row],[Date]],"yyyy")</f>
        <v>2018</v>
      </c>
      <c r="D1709" s="2" t="s">
        <v>252</v>
      </c>
      <c r="E1709" s="2" t="s">
        <v>21</v>
      </c>
      <c r="F1709" s="2" t="s">
        <v>14</v>
      </c>
      <c r="G1709">
        <v>122</v>
      </c>
      <c r="H1709" s="2" t="str">
        <f>VLOOKUP(SupplierQuality[[#This Row],[MaterialID]],Table4[#All],2,0)</f>
        <v>Electrolytes</v>
      </c>
      <c r="I1709">
        <v>2</v>
      </c>
      <c r="J1709" s="2" t="str">
        <f>_xlfn.XLOOKUP(SupplierQuality[[#This Row],[Defect Type ID]],Table5[ID],Table5[Defect Type],"Not found",0)</f>
        <v>Rejected</v>
      </c>
      <c r="K1709">
        <v>161</v>
      </c>
      <c r="L1709" s="2" t="str">
        <f>_xlfn.XLOOKUP(SupplierQuality[[#This Row],[DefectID]],Table2[ID],Table2[Defect],"Not found",0)</f>
        <v>Soft Parts</v>
      </c>
      <c r="M1709" s="3">
        <v>754482</v>
      </c>
      <c r="N1709" s="3">
        <v>4166</v>
      </c>
      <c r="O1709" s="6">
        <f>SupplierQuality[[#This Row],[Total Downtime Minutes]]/60</f>
        <v>69.433333333333337</v>
      </c>
      <c r="P1709" s="4">
        <v>300</v>
      </c>
      <c r="Q1709" s="4">
        <f>SupplierQuality[[#This Row],[Total Defect Qty]]*SupplierQuality[[#This Row],[Unit Price]]</f>
        <v>226344600</v>
      </c>
    </row>
    <row r="1710" spans="1:17" x14ac:dyDescent="0.25">
      <c r="A1710" s="1">
        <v>43382</v>
      </c>
      <c r="B1710" s="5" t="str">
        <f>TEXT(SupplierQuality[[#This Row],[Date]],"mmm")</f>
        <v>Oct</v>
      </c>
      <c r="C1710" s="5" t="str">
        <f>TEXT(SupplierQuality[[#This Row],[Date]],"yyyy")</f>
        <v>2018</v>
      </c>
      <c r="D1710" s="2" t="s">
        <v>72</v>
      </c>
      <c r="E1710" s="2" t="s">
        <v>67</v>
      </c>
      <c r="F1710" s="2" t="s">
        <v>14</v>
      </c>
      <c r="G1710">
        <v>130</v>
      </c>
      <c r="H1710" s="2" t="str">
        <f>VLOOKUP(SupplierQuality[[#This Row],[MaterialID]],Table4[#All],2,0)</f>
        <v>Packaging</v>
      </c>
      <c r="I1710">
        <v>3</v>
      </c>
      <c r="J1710" s="2" t="str">
        <f>_xlfn.XLOOKUP(SupplierQuality[[#This Row],[Defect Type ID]],Table5[ID],Table5[Defect Type],"Not found",0)</f>
        <v>Impact</v>
      </c>
      <c r="K1710">
        <v>27</v>
      </c>
      <c r="L1710" s="2" t="str">
        <f>_xlfn.XLOOKUP(SupplierQuality[[#This Row],[DefectID]],Table2[ID],Table2[Defect],"Not found",0)</f>
        <v>Damaged Secondary Packaging</v>
      </c>
      <c r="M1710" s="3">
        <v>666281</v>
      </c>
      <c r="N1710" s="3">
        <v>305</v>
      </c>
      <c r="O1710" s="6">
        <f>SupplierQuality[[#This Row],[Total Downtime Minutes]]/60</f>
        <v>5.083333333333333</v>
      </c>
      <c r="P1710" s="4">
        <v>660</v>
      </c>
      <c r="Q1710" s="4">
        <f>SupplierQuality[[#This Row],[Total Defect Qty]]*SupplierQuality[[#This Row],[Unit Price]]</f>
        <v>439745460</v>
      </c>
    </row>
    <row r="1711" spans="1:17" x14ac:dyDescent="0.25">
      <c r="A1711" s="1">
        <v>43382</v>
      </c>
      <c r="B1711" s="5" t="str">
        <f>TEXT(SupplierQuality[[#This Row],[Date]],"mmm")</f>
        <v>Oct</v>
      </c>
      <c r="C1711" s="5" t="str">
        <f>TEXT(SupplierQuality[[#This Row],[Date]],"yyyy")</f>
        <v>2018</v>
      </c>
      <c r="D1711" s="2" t="s">
        <v>339</v>
      </c>
      <c r="E1711" s="2" t="s">
        <v>36</v>
      </c>
      <c r="F1711" s="2" t="s">
        <v>14</v>
      </c>
      <c r="G1711">
        <v>127</v>
      </c>
      <c r="H1711" s="2" t="str">
        <f>VLOOKUP(SupplierQuality[[#This Row],[MaterialID]],Table4[#All],2,0)</f>
        <v>Crates</v>
      </c>
      <c r="I1711">
        <v>3</v>
      </c>
      <c r="J1711" s="2" t="str">
        <f>_xlfn.XLOOKUP(SupplierQuality[[#This Row],[Defect Type ID]],Table5[ID],Table5[Defect Type],"Not found",0)</f>
        <v>Impact</v>
      </c>
      <c r="K1711">
        <v>238</v>
      </c>
      <c r="L1711" s="2" t="str">
        <f>_xlfn.XLOOKUP(SupplierQuality[[#This Row],[DefectID]],Table2[ID],Table2[Defect],"Not found",0)</f>
        <v>No Docs</v>
      </c>
      <c r="M1711" s="3">
        <v>605043</v>
      </c>
      <c r="N1711" s="3">
        <v>2641</v>
      </c>
      <c r="O1711" s="6">
        <f>SupplierQuality[[#This Row],[Total Downtime Minutes]]/60</f>
        <v>44.016666666666666</v>
      </c>
      <c r="P1711" s="4">
        <v>548</v>
      </c>
      <c r="Q1711" s="4">
        <f>SupplierQuality[[#This Row],[Total Defect Qty]]*SupplierQuality[[#This Row],[Unit Price]]</f>
        <v>331563564</v>
      </c>
    </row>
    <row r="1712" spans="1:17" x14ac:dyDescent="0.25">
      <c r="A1712" s="1">
        <v>43382</v>
      </c>
      <c r="B1712" s="5" t="str">
        <f>TEXT(SupplierQuality[[#This Row],[Date]],"mmm")</f>
        <v>Oct</v>
      </c>
      <c r="C1712" s="5" t="str">
        <f>TEXT(SupplierQuality[[#This Row],[Date]],"yyyy")</f>
        <v>2018</v>
      </c>
      <c r="D1712" s="2" t="s">
        <v>295</v>
      </c>
      <c r="E1712" s="2" t="s">
        <v>60</v>
      </c>
      <c r="F1712" s="2" t="s">
        <v>24</v>
      </c>
      <c r="G1712">
        <v>130</v>
      </c>
      <c r="H1712" s="2" t="str">
        <f>VLOOKUP(SupplierQuality[[#This Row],[MaterialID]],Table4[#All],2,0)</f>
        <v>Packaging</v>
      </c>
      <c r="I1712">
        <v>2</v>
      </c>
      <c r="J1712" s="2" t="str">
        <f>_xlfn.XLOOKUP(SupplierQuality[[#This Row],[Defect Type ID]],Table5[ID],Table5[Defect Type],"Not found",0)</f>
        <v>Rejected</v>
      </c>
      <c r="K1712">
        <v>153</v>
      </c>
      <c r="L1712" s="2" t="str">
        <f>_xlfn.XLOOKUP(SupplierQuality[[#This Row],[DefectID]],Table2[ID],Table2[Defect],"Not found",0)</f>
        <v>Over/Under Fill</v>
      </c>
      <c r="M1712" s="3">
        <v>538090</v>
      </c>
      <c r="N1712" s="3">
        <v>2375</v>
      </c>
      <c r="O1712" s="6">
        <f>SupplierQuality[[#This Row],[Total Downtime Minutes]]/60</f>
        <v>39.583333333333336</v>
      </c>
      <c r="P1712" s="4">
        <v>312</v>
      </c>
      <c r="Q1712" s="4">
        <f>SupplierQuality[[#This Row],[Total Defect Qty]]*SupplierQuality[[#This Row],[Unit Price]]</f>
        <v>167884080</v>
      </c>
    </row>
    <row r="1713" spans="1:17" x14ac:dyDescent="0.25">
      <c r="A1713" s="1">
        <v>43382</v>
      </c>
      <c r="B1713" s="5" t="str">
        <f>TEXT(SupplierQuality[[#This Row],[Date]],"mmm")</f>
        <v>Oct</v>
      </c>
      <c r="C1713" s="5" t="str">
        <f>TEXT(SupplierQuality[[#This Row],[Date]],"yyyy")</f>
        <v>2018</v>
      </c>
      <c r="D1713" s="2" t="s">
        <v>304</v>
      </c>
      <c r="E1713" s="2" t="s">
        <v>27</v>
      </c>
      <c r="F1713" s="2" t="s">
        <v>42</v>
      </c>
      <c r="G1713">
        <v>117</v>
      </c>
      <c r="H1713" s="2" t="str">
        <f>VLOOKUP(SupplierQuality[[#This Row],[MaterialID]],Table4[#All],2,0)</f>
        <v>Labels</v>
      </c>
      <c r="I1713">
        <v>2</v>
      </c>
      <c r="J1713" s="2" t="str">
        <f>_xlfn.XLOOKUP(SupplierQuality[[#This Row],[Defect Type ID]],Table5[ID],Table5[Defect Type],"Not found",0)</f>
        <v>Rejected</v>
      </c>
      <c r="K1713">
        <v>10</v>
      </c>
      <c r="L1713" s="2" t="str">
        <f>_xlfn.XLOOKUP(SupplierQuality[[#This Row],[DefectID]],Table2[ID],Table2[Defect],"Not found",0)</f>
        <v>Wrong material</v>
      </c>
      <c r="M1713" s="3">
        <v>445125</v>
      </c>
      <c r="N1713" s="3">
        <v>3919</v>
      </c>
      <c r="O1713" s="6">
        <f>SupplierQuality[[#This Row],[Total Downtime Minutes]]/60</f>
        <v>65.316666666666663</v>
      </c>
      <c r="P1713" s="4">
        <v>512</v>
      </c>
      <c r="Q1713" s="4">
        <f>SupplierQuality[[#This Row],[Total Defect Qty]]*SupplierQuality[[#This Row],[Unit Price]]</f>
        <v>227904000</v>
      </c>
    </row>
    <row r="1714" spans="1:17" x14ac:dyDescent="0.25">
      <c r="A1714" s="1">
        <v>43382</v>
      </c>
      <c r="B1714" s="5" t="str">
        <f>TEXT(SupplierQuality[[#This Row],[Date]],"mmm")</f>
        <v>Oct</v>
      </c>
      <c r="C1714" s="5" t="str">
        <f>TEXT(SupplierQuality[[#This Row],[Date]],"yyyy")</f>
        <v>2018</v>
      </c>
      <c r="D1714" s="2" t="s">
        <v>284</v>
      </c>
      <c r="E1714" s="2" t="s">
        <v>21</v>
      </c>
      <c r="F1714" s="2" t="s">
        <v>24</v>
      </c>
      <c r="G1714">
        <v>126</v>
      </c>
      <c r="H1714" s="2" t="str">
        <f>VLOOKUP(SupplierQuality[[#This Row],[MaterialID]],Table4[#All],2,0)</f>
        <v>Motors</v>
      </c>
      <c r="I1714">
        <v>3</v>
      </c>
      <c r="J1714" s="2" t="str">
        <f>_xlfn.XLOOKUP(SupplierQuality[[#This Row],[Defect Type ID]],Table5[ID],Table5[Defect Type],"Not found",0)</f>
        <v>Impact</v>
      </c>
      <c r="K1714">
        <v>157</v>
      </c>
      <c r="L1714" s="2" t="str">
        <f>_xlfn.XLOOKUP(SupplierQuality[[#This Row],[DefectID]],Table2[ID],Table2[Defect],"Not found",0)</f>
        <v>Liner Misalignment</v>
      </c>
      <c r="M1714" s="3">
        <v>407710</v>
      </c>
      <c r="N1714" s="3">
        <v>810</v>
      </c>
      <c r="O1714" s="6">
        <f>SupplierQuality[[#This Row],[Total Downtime Minutes]]/60</f>
        <v>13.5</v>
      </c>
      <c r="P1714" s="4">
        <v>691</v>
      </c>
      <c r="Q1714" s="4">
        <f>SupplierQuality[[#This Row],[Total Defect Qty]]*SupplierQuality[[#This Row],[Unit Price]]</f>
        <v>281727610</v>
      </c>
    </row>
    <row r="1715" spans="1:17" x14ac:dyDescent="0.25">
      <c r="A1715" s="1">
        <v>43382</v>
      </c>
      <c r="B1715" s="5" t="str">
        <f>TEXT(SupplierQuality[[#This Row],[Date]],"mmm")</f>
        <v>Oct</v>
      </c>
      <c r="C1715" s="5" t="str">
        <f>TEXT(SupplierQuality[[#This Row],[Date]],"yyyy")</f>
        <v>2018</v>
      </c>
      <c r="D1715" s="2" t="s">
        <v>108</v>
      </c>
      <c r="E1715" s="2" t="s">
        <v>27</v>
      </c>
      <c r="F1715" s="2" t="s">
        <v>14</v>
      </c>
      <c r="G1715">
        <v>133</v>
      </c>
      <c r="H1715" s="2" t="str">
        <f>VLOOKUP(SupplierQuality[[#This Row],[MaterialID]],Table4[#All],2,0)</f>
        <v>Wires</v>
      </c>
      <c r="I1715">
        <v>2</v>
      </c>
      <c r="J1715" s="2" t="str">
        <f>_xlfn.XLOOKUP(SupplierQuality[[#This Row],[Defect Type ID]],Table5[ID],Table5[Defect Type],"Not found",0)</f>
        <v>Rejected</v>
      </c>
      <c r="K1715">
        <v>244</v>
      </c>
      <c r="L1715" s="2" t="str">
        <f>_xlfn.XLOOKUP(SupplierQuality[[#This Row],[DefectID]],Table2[ID],Table2[Defect],"Not found",0)</f>
        <v>Spacing Between Labels</v>
      </c>
      <c r="M1715" s="3">
        <v>230807</v>
      </c>
      <c r="N1715" s="3">
        <v>1147</v>
      </c>
      <c r="O1715" s="6">
        <f>SupplierQuality[[#This Row],[Total Downtime Minutes]]/60</f>
        <v>19.116666666666667</v>
      </c>
      <c r="P1715" s="4">
        <v>318</v>
      </c>
      <c r="Q1715" s="4">
        <f>SupplierQuality[[#This Row],[Total Defect Qty]]*SupplierQuality[[#This Row],[Unit Price]]</f>
        <v>73396626</v>
      </c>
    </row>
    <row r="1716" spans="1:17" x14ac:dyDescent="0.25">
      <c r="A1716" s="1">
        <v>43382</v>
      </c>
      <c r="B1716" s="5" t="str">
        <f>TEXT(SupplierQuality[[#This Row],[Date]],"mmm")</f>
        <v>Oct</v>
      </c>
      <c r="C1716" s="5" t="str">
        <f>TEXT(SupplierQuality[[#This Row],[Date]],"yyyy")</f>
        <v>2018</v>
      </c>
      <c r="D1716" s="2" t="s">
        <v>223</v>
      </c>
      <c r="E1716" s="2" t="s">
        <v>30</v>
      </c>
      <c r="F1716" s="2" t="s">
        <v>42</v>
      </c>
      <c r="G1716">
        <v>130</v>
      </c>
      <c r="H1716" s="2" t="str">
        <f>VLOOKUP(SupplierQuality[[#This Row],[MaterialID]],Table4[#All],2,0)</f>
        <v>Packaging</v>
      </c>
      <c r="I1716">
        <v>2</v>
      </c>
      <c r="J1716" s="2" t="str">
        <f>_xlfn.XLOOKUP(SupplierQuality[[#This Row],[Defect Type ID]],Table5[ID],Table5[Defect Type],"Not found",0)</f>
        <v>Rejected</v>
      </c>
      <c r="K1716">
        <v>9</v>
      </c>
      <c r="L1716" s="2" t="str">
        <f>_xlfn.XLOOKUP(SupplierQuality[[#This Row],[DefectID]],Table2[ID],Table2[Defect],"Not found",0)</f>
        <v>Bad Seams</v>
      </c>
      <c r="M1716" s="3">
        <v>164013</v>
      </c>
      <c r="N1716" s="3">
        <v>291</v>
      </c>
      <c r="O1716" s="6">
        <f>SupplierQuality[[#This Row],[Total Downtime Minutes]]/60</f>
        <v>4.8499999999999996</v>
      </c>
      <c r="P1716" s="4">
        <v>575</v>
      </c>
      <c r="Q1716" s="4">
        <f>SupplierQuality[[#This Row],[Total Defect Qty]]*SupplierQuality[[#This Row],[Unit Price]]</f>
        <v>94307475</v>
      </c>
    </row>
    <row r="1717" spans="1:17" x14ac:dyDescent="0.25">
      <c r="A1717" s="1">
        <v>43383</v>
      </c>
      <c r="B1717" s="5" t="str">
        <f>TEXT(SupplierQuality[[#This Row],[Date]],"mmm")</f>
        <v>Oct</v>
      </c>
      <c r="C1717" s="5" t="str">
        <f>TEXT(SupplierQuality[[#This Row],[Date]],"yyyy")</f>
        <v>2018</v>
      </c>
      <c r="D1717" s="2" t="s">
        <v>89</v>
      </c>
      <c r="E1717" s="2" t="s">
        <v>67</v>
      </c>
      <c r="F1717" s="2" t="s">
        <v>17</v>
      </c>
      <c r="G1717">
        <v>129</v>
      </c>
      <c r="H1717" s="2" t="str">
        <f>VLOOKUP(SupplierQuality[[#This Row],[MaterialID]],Table4[#All],2,0)</f>
        <v>Mechanicals</v>
      </c>
      <c r="I1717">
        <v>1</v>
      </c>
      <c r="J1717" s="2" t="str">
        <f>_xlfn.XLOOKUP(SupplierQuality[[#This Row],[Defect Type ID]],Table5[ID],Table5[Defect Type],"Not found",0)</f>
        <v>No Impact</v>
      </c>
      <c r="K1717">
        <v>128</v>
      </c>
      <c r="L1717" s="2" t="str">
        <f>_xlfn.XLOOKUP(SupplierQuality[[#This Row],[DefectID]],Table2[ID],Table2[Defect],"Not found",0)</f>
        <v>Incorrect Vertical Size</v>
      </c>
      <c r="M1717" s="3">
        <v>995557</v>
      </c>
      <c r="N1717" s="3">
        <v>1258</v>
      </c>
      <c r="O1717" s="6">
        <f>SupplierQuality[[#This Row],[Total Downtime Minutes]]/60</f>
        <v>20.966666666666665</v>
      </c>
      <c r="P1717" s="4">
        <v>588</v>
      </c>
      <c r="Q1717" s="4">
        <f>SupplierQuality[[#This Row],[Total Defect Qty]]*SupplierQuality[[#This Row],[Unit Price]]</f>
        <v>585387516</v>
      </c>
    </row>
    <row r="1718" spans="1:17" x14ac:dyDescent="0.25">
      <c r="A1718" s="1">
        <v>43383</v>
      </c>
      <c r="B1718" s="5" t="str">
        <f>TEXT(SupplierQuality[[#This Row],[Date]],"mmm")</f>
        <v>Oct</v>
      </c>
      <c r="C1718" s="5" t="str">
        <f>TEXT(SupplierQuality[[#This Row],[Date]],"yyyy")</f>
        <v>2018</v>
      </c>
      <c r="D1718" s="2" t="s">
        <v>89</v>
      </c>
      <c r="E1718" s="2" t="s">
        <v>38</v>
      </c>
      <c r="F1718" s="2" t="s">
        <v>17</v>
      </c>
      <c r="G1718">
        <v>112</v>
      </c>
      <c r="H1718" s="2" t="str">
        <f>VLOOKUP(SupplierQuality[[#This Row],[MaterialID]],Table4[#All],2,0)</f>
        <v>Glass</v>
      </c>
      <c r="I1718">
        <v>3</v>
      </c>
      <c r="J1718" s="2" t="str">
        <f>_xlfn.XLOOKUP(SupplierQuality[[#This Row],[Defect Type ID]],Table5[ID],Table5[Defect Type],"Not found",0)</f>
        <v>Impact</v>
      </c>
      <c r="K1718">
        <v>195</v>
      </c>
      <c r="L1718" s="2" t="str">
        <f>_xlfn.XLOOKUP(SupplierQuality[[#This Row],[DefectID]],Table2[ID],Table2[Defect],"Not found",0)</f>
        <v>Crooked</v>
      </c>
      <c r="M1718" s="3">
        <v>965995</v>
      </c>
      <c r="N1718" s="3">
        <v>1840</v>
      </c>
      <c r="O1718" s="6">
        <f>SupplierQuality[[#This Row],[Total Downtime Minutes]]/60</f>
        <v>30.666666666666668</v>
      </c>
      <c r="P1718" s="4">
        <v>381</v>
      </c>
      <c r="Q1718" s="4">
        <f>SupplierQuality[[#This Row],[Total Defect Qty]]*SupplierQuality[[#This Row],[Unit Price]]</f>
        <v>368044095</v>
      </c>
    </row>
    <row r="1719" spans="1:17" x14ac:dyDescent="0.25">
      <c r="A1719" s="1">
        <v>43383</v>
      </c>
      <c r="B1719" s="5" t="str">
        <f>TEXT(SupplierQuality[[#This Row],[Date]],"mmm")</f>
        <v>Oct</v>
      </c>
      <c r="C1719" s="5" t="str">
        <f>TEXT(SupplierQuality[[#This Row],[Date]],"yyyy")</f>
        <v>2018</v>
      </c>
      <c r="D1719" s="2" t="s">
        <v>280</v>
      </c>
      <c r="E1719" s="2" t="s">
        <v>62</v>
      </c>
      <c r="F1719" s="2" t="s">
        <v>691</v>
      </c>
      <c r="G1719">
        <v>117</v>
      </c>
      <c r="H1719" s="2" t="str">
        <f>VLOOKUP(SupplierQuality[[#This Row],[MaterialID]],Table4[#All],2,0)</f>
        <v>Labels</v>
      </c>
      <c r="I1719">
        <v>2</v>
      </c>
      <c r="J1719" s="2" t="str">
        <f>_xlfn.XLOOKUP(SupplierQuality[[#This Row],[Defect Type ID]],Table5[ID],Table5[Defect Type],"Not found",0)</f>
        <v>Rejected</v>
      </c>
      <c r="K1719">
        <v>146</v>
      </c>
      <c r="L1719" s="2" t="str">
        <f>_xlfn.XLOOKUP(SupplierQuality[[#This Row],[DefectID]],Table2[ID],Table2[Defect],"Not found",0)</f>
        <v>Heat Damage</v>
      </c>
      <c r="M1719" s="3">
        <v>949598</v>
      </c>
      <c r="N1719" s="3">
        <v>2227</v>
      </c>
      <c r="O1719" s="6">
        <f>SupplierQuality[[#This Row],[Total Downtime Minutes]]/60</f>
        <v>37.116666666666667</v>
      </c>
      <c r="P1719" s="4">
        <v>684</v>
      </c>
      <c r="Q1719" s="4">
        <f>SupplierQuality[[#This Row],[Total Defect Qty]]*SupplierQuality[[#This Row],[Unit Price]]</f>
        <v>649525032</v>
      </c>
    </row>
    <row r="1720" spans="1:17" x14ac:dyDescent="0.25">
      <c r="A1720" s="1">
        <v>43383</v>
      </c>
      <c r="B1720" s="5" t="str">
        <f>TEXT(SupplierQuality[[#This Row],[Date]],"mmm")</f>
        <v>Oct</v>
      </c>
      <c r="C1720" s="5" t="str">
        <f>TEXT(SupplierQuality[[#This Row],[Date]],"yyyy")</f>
        <v>2018</v>
      </c>
      <c r="D1720" s="2" t="s">
        <v>152</v>
      </c>
      <c r="E1720" s="2" t="s">
        <v>13</v>
      </c>
      <c r="F1720" s="2" t="s">
        <v>14</v>
      </c>
      <c r="G1720">
        <v>132</v>
      </c>
      <c r="H1720" s="2" t="str">
        <f>VLOOKUP(SupplierQuality[[#This Row],[MaterialID]],Table4[#All],2,0)</f>
        <v>Printed Materials</v>
      </c>
      <c r="I1720">
        <v>2</v>
      </c>
      <c r="J1720" s="2" t="str">
        <f>_xlfn.XLOOKUP(SupplierQuality[[#This Row],[Defect Type ID]],Table5[ID],Table5[Defect Type],"Not found",0)</f>
        <v>Rejected</v>
      </c>
      <c r="K1720">
        <v>227</v>
      </c>
      <c r="L1720" s="2" t="str">
        <f>_xlfn.XLOOKUP(SupplierQuality[[#This Row],[DefectID]],Table2[ID],Table2[Defect],"Not found",0)</f>
        <v>Not Balanced</v>
      </c>
      <c r="M1720" s="3">
        <v>887717</v>
      </c>
      <c r="N1720" s="3">
        <v>761</v>
      </c>
      <c r="O1720" s="6">
        <f>SupplierQuality[[#This Row],[Total Downtime Minutes]]/60</f>
        <v>12.683333333333334</v>
      </c>
      <c r="P1720" s="4">
        <v>607</v>
      </c>
      <c r="Q1720" s="4">
        <f>SupplierQuality[[#This Row],[Total Defect Qty]]*SupplierQuality[[#This Row],[Unit Price]]</f>
        <v>538844219</v>
      </c>
    </row>
    <row r="1721" spans="1:17" x14ac:dyDescent="0.25">
      <c r="A1721" s="1">
        <v>43383</v>
      </c>
      <c r="B1721" s="5" t="str">
        <f>TEXT(SupplierQuality[[#This Row],[Date]],"mmm")</f>
        <v>Oct</v>
      </c>
      <c r="C1721" s="5" t="str">
        <f>TEXT(SupplierQuality[[#This Row],[Date]],"yyyy")</f>
        <v>2018</v>
      </c>
      <c r="D1721" s="2" t="s">
        <v>185</v>
      </c>
      <c r="E1721" s="2" t="s">
        <v>19</v>
      </c>
      <c r="F1721" s="2" t="s">
        <v>691</v>
      </c>
      <c r="G1721">
        <v>119</v>
      </c>
      <c r="H1721" s="2" t="str">
        <f>VLOOKUP(SupplierQuality[[#This Row],[MaterialID]],Table4[#All],2,0)</f>
        <v>Batteries</v>
      </c>
      <c r="I1721">
        <v>3</v>
      </c>
      <c r="J1721" s="2" t="str">
        <f>_xlfn.XLOOKUP(SupplierQuality[[#This Row],[Defect Type ID]],Table5[ID],Table5[Defect Type],"Not found",0)</f>
        <v>Impact</v>
      </c>
      <c r="K1721">
        <v>258</v>
      </c>
      <c r="L1721" s="2" t="str">
        <f>_xlfn.XLOOKUP(SupplierQuality[[#This Row],[DefectID]],Table2[ID],Table2[Defect],"Not found",0)</f>
        <v>Gages Broken</v>
      </c>
      <c r="M1721" s="3">
        <v>771996</v>
      </c>
      <c r="N1721" s="3">
        <v>2404</v>
      </c>
      <c r="O1721" s="6">
        <f>SupplierQuality[[#This Row],[Total Downtime Minutes]]/60</f>
        <v>40.06666666666667</v>
      </c>
      <c r="P1721" s="4">
        <v>684</v>
      </c>
      <c r="Q1721" s="4">
        <f>SupplierQuality[[#This Row],[Total Defect Qty]]*SupplierQuality[[#This Row],[Unit Price]]</f>
        <v>528045264</v>
      </c>
    </row>
    <row r="1722" spans="1:17" x14ac:dyDescent="0.25">
      <c r="A1722" s="1">
        <v>43383</v>
      </c>
      <c r="B1722" s="5" t="str">
        <f>TEXT(SupplierQuality[[#This Row],[Date]],"mmm")</f>
        <v>Oct</v>
      </c>
      <c r="C1722" s="5" t="str">
        <f>TEXT(SupplierQuality[[#This Row],[Date]],"yyyy")</f>
        <v>2018</v>
      </c>
      <c r="D1722" s="2" t="s">
        <v>188</v>
      </c>
      <c r="E1722" s="2" t="s">
        <v>16</v>
      </c>
      <c r="F1722" s="2" t="s">
        <v>14</v>
      </c>
      <c r="G1722">
        <v>129</v>
      </c>
      <c r="H1722" s="2" t="str">
        <f>VLOOKUP(SupplierQuality[[#This Row],[MaterialID]],Table4[#All],2,0)</f>
        <v>Mechanicals</v>
      </c>
      <c r="I1722">
        <v>1</v>
      </c>
      <c r="J1722" s="2" t="str">
        <f>_xlfn.XLOOKUP(SupplierQuality[[#This Row],[Defect Type ID]],Table5[ID],Table5[Defect Type],"Not found",0)</f>
        <v>No Impact</v>
      </c>
      <c r="K1722">
        <v>172</v>
      </c>
      <c r="L1722" s="2" t="str">
        <f>_xlfn.XLOOKUP(SupplierQuality[[#This Row],[DefectID]],Table2[ID],Table2[Defect],"Not found",0)</f>
        <v>Holes</v>
      </c>
      <c r="M1722" s="3">
        <v>655112</v>
      </c>
      <c r="N1722" s="3">
        <v>73</v>
      </c>
      <c r="O1722" s="6">
        <f>SupplierQuality[[#This Row],[Total Downtime Minutes]]/60</f>
        <v>1.2166666666666666</v>
      </c>
      <c r="P1722" s="4">
        <v>651</v>
      </c>
      <c r="Q1722" s="4">
        <f>SupplierQuality[[#This Row],[Total Defect Qty]]*SupplierQuality[[#This Row],[Unit Price]]</f>
        <v>426477912</v>
      </c>
    </row>
    <row r="1723" spans="1:17" x14ac:dyDescent="0.25">
      <c r="A1723" s="1">
        <v>43383</v>
      </c>
      <c r="B1723" s="5" t="str">
        <f>TEXT(SupplierQuality[[#This Row],[Date]],"mmm")</f>
        <v>Oct</v>
      </c>
      <c r="C1723" s="5" t="str">
        <f>TEXT(SupplierQuality[[#This Row],[Date]],"yyyy")</f>
        <v>2018</v>
      </c>
      <c r="D1723" s="2" t="s">
        <v>225</v>
      </c>
      <c r="E1723" s="2" t="s">
        <v>38</v>
      </c>
      <c r="F1723" s="2" t="s">
        <v>17</v>
      </c>
      <c r="G1723">
        <v>121</v>
      </c>
      <c r="H1723" s="2" t="str">
        <f>VLOOKUP(SupplierQuality[[#This Row],[MaterialID]],Table4[#All],2,0)</f>
        <v>Composites</v>
      </c>
      <c r="I1723">
        <v>3</v>
      </c>
      <c r="J1723" s="2" t="str">
        <f>_xlfn.XLOOKUP(SupplierQuality[[#This Row],[Defect Type ID]],Table5[ID],Table5[Defect Type],"Not found",0)</f>
        <v>Impact</v>
      </c>
      <c r="K1723">
        <v>216</v>
      </c>
      <c r="L1723" s="2" t="str">
        <f>_xlfn.XLOOKUP(SupplierQuality[[#This Row],[DefectID]],Table2[ID],Table2[Defect],"Not found",0)</f>
        <v>Bad Flaps</v>
      </c>
      <c r="M1723" s="3">
        <v>544506</v>
      </c>
      <c r="N1723" s="3">
        <v>895</v>
      </c>
      <c r="O1723" s="6">
        <f>SupplierQuality[[#This Row],[Total Downtime Minutes]]/60</f>
        <v>14.916666666666666</v>
      </c>
      <c r="P1723" s="4">
        <v>366</v>
      </c>
      <c r="Q1723" s="4">
        <f>SupplierQuality[[#This Row],[Total Defect Qty]]*SupplierQuality[[#This Row],[Unit Price]]</f>
        <v>199289196</v>
      </c>
    </row>
    <row r="1724" spans="1:17" x14ac:dyDescent="0.25">
      <c r="A1724" s="1">
        <v>43383</v>
      </c>
      <c r="B1724" s="5" t="str">
        <f>TEXT(SupplierQuality[[#This Row],[Date]],"mmm")</f>
        <v>Oct</v>
      </c>
      <c r="C1724" s="5" t="str">
        <f>TEXT(SupplierQuality[[#This Row],[Date]],"yyyy")</f>
        <v>2018</v>
      </c>
      <c r="D1724" s="2" t="s">
        <v>362</v>
      </c>
      <c r="E1724" s="2" t="s">
        <v>16</v>
      </c>
      <c r="F1724" s="2" t="s">
        <v>17</v>
      </c>
      <c r="G1724">
        <v>120</v>
      </c>
      <c r="H1724" s="2" t="str">
        <f>VLOOKUP(SupplierQuality[[#This Row],[MaterialID]],Table4[#All],2,0)</f>
        <v>Film</v>
      </c>
      <c r="I1724">
        <v>1</v>
      </c>
      <c r="J1724" s="2" t="str">
        <f>_xlfn.XLOOKUP(SupplierQuality[[#This Row],[Defect Type ID]],Table5[ID],Table5[Defect Type],"Not found",0)</f>
        <v>No Impact</v>
      </c>
      <c r="K1724">
        <v>119</v>
      </c>
      <c r="L1724" s="2" t="str">
        <f>_xlfn.XLOOKUP(SupplierQuality[[#This Row],[DefectID]],Table2[ID],Table2[Defect],"Not found",0)</f>
        <v>Print Problems</v>
      </c>
      <c r="M1724" s="3">
        <v>470535</v>
      </c>
      <c r="N1724" s="3">
        <v>4139</v>
      </c>
      <c r="O1724" s="6">
        <f>SupplierQuality[[#This Row],[Total Downtime Minutes]]/60</f>
        <v>68.983333333333334</v>
      </c>
      <c r="P1724" s="4">
        <v>571</v>
      </c>
      <c r="Q1724" s="4">
        <f>SupplierQuality[[#This Row],[Total Defect Qty]]*SupplierQuality[[#This Row],[Unit Price]]</f>
        <v>268675485</v>
      </c>
    </row>
    <row r="1725" spans="1:17" x14ac:dyDescent="0.25">
      <c r="A1725" s="1">
        <v>43383</v>
      </c>
      <c r="B1725" s="5" t="str">
        <f>TEXT(SupplierQuality[[#This Row],[Date]],"mmm")</f>
        <v>Oct</v>
      </c>
      <c r="C1725" s="5" t="str">
        <f>TEXT(SupplierQuality[[#This Row],[Date]],"yyyy")</f>
        <v>2018</v>
      </c>
      <c r="D1725" s="2" t="s">
        <v>190</v>
      </c>
      <c r="E1725" s="2" t="s">
        <v>71</v>
      </c>
      <c r="F1725" s="2" t="s">
        <v>14</v>
      </c>
      <c r="G1725">
        <v>116</v>
      </c>
      <c r="H1725" s="2" t="str">
        <f>VLOOKUP(SupplierQuality[[#This Row],[MaterialID]],Table4[#All],2,0)</f>
        <v>Molds</v>
      </c>
      <c r="I1725">
        <v>1</v>
      </c>
      <c r="J1725" s="2" t="str">
        <f>_xlfn.XLOOKUP(SupplierQuality[[#This Row],[Defect Type ID]],Table5[ID],Table5[Defect Type],"Not found",0)</f>
        <v>No Impact</v>
      </c>
      <c r="K1725">
        <v>181</v>
      </c>
      <c r="L1725" s="2" t="str">
        <f>_xlfn.XLOOKUP(SupplierQuality[[#This Row],[DefectID]],Table2[ID],Table2[Defect],"Not found",0)</f>
        <v>Leaking Seals</v>
      </c>
      <c r="M1725" s="3">
        <v>463080</v>
      </c>
      <c r="N1725" s="3">
        <v>2859</v>
      </c>
      <c r="O1725" s="6">
        <f>SupplierQuality[[#This Row],[Total Downtime Minutes]]/60</f>
        <v>47.65</v>
      </c>
      <c r="P1725" s="4">
        <v>644</v>
      </c>
      <c r="Q1725" s="4">
        <f>SupplierQuality[[#This Row],[Total Defect Qty]]*SupplierQuality[[#This Row],[Unit Price]]</f>
        <v>298223520</v>
      </c>
    </row>
    <row r="1726" spans="1:17" x14ac:dyDescent="0.25">
      <c r="A1726" s="1">
        <v>43383</v>
      </c>
      <c r="B1726" s="5" t="str">
        <f>TEXT(SupplierQuality[[#This Row],[Date]],"mmm")</f>
        <v>Oct</v>
      </c>
      <c r="C1726" s="5" t="str">
        <f>TEXT(SupplierQuality[[#This Row],[Date]],"yyyy")</f>
        <v>2018</v>
      </c>
      <c r="D1726" s="2" t="s">
        <v>210</v>
      </c>
      <c r="E1726" s="2" t="s">
        <v>52</v>
      </c>
      <c r="F1726" s="2" t="s">
        <v>14</v>
      </c>
      <c r="G1726">
        <v>127</v>
      </c>
      <c r="H1726" s="2" t="str">
        <f>VLOOKUP(SupplierQuality[[#This Row],[MaterialID]],Table4[#All],2,0)</f>
        <v>Crates</v>
      </c>
      <c r="I1726">
        <v>2</v>
      </c>
      <c r="J1726" s="2" t="str">
        <f>_xlfn.XLOOKUP(SupplierQuality[[#This Row],[Defect Type ID]],Table5[ID],Table5[Defect Type],"Not found",0)</f>
        <v>Rejected</v>
      </c>
      <c r="K1726">
        <v>106</v>
      </c>
      <c r="L1726" s="2" t="str">
        <f>_xlfn.XLOOKUP(SupplierQuality[[#This Row],[DefectID]],Table2[ID],Table2[Defect],"Not found",0)</f>
        <v>Parting Tops</v>
      </c>
      <c r="M1726" s="3">
        <v>457027</v>
      </c>
      <c r="N1726" s="3">
        <v>2035</v>
      </c>
      <c r="O1726" s="6">
        <f>SupplierQuality[[#This Row],[Total Downtime Minutes]]/60</f>
        <v>33.916666666666664</v>
      </c>
      <c r="P1726" s="4">
        <v>490</v>
      </c>
      <c r="Q1726" s="4">
        <f>SupplierQuality[[#This Row],[Total Defect Qty]]*SupplierQuality[[#This Row],[Unit Price]]</f>
        <v>223943230</v>
      </c>
    </row>
    <row r="1727" spans="1:17" x14ac:dyDescent="0.25">
      <c r="A1727" s="1">
        <v>43383</v>
      </c>
      <c r="B1727" s="5" t="str">
        <f>TEXT(SupplierQuality[[#This Row],[Date]],"mmm")</f>
        <v>Oct</v>
      </c>
      <c r="C1727" s="5" t="str">
        <f>TEXT(SupplierQuality[[#This Row],[Date]],"yyyy")</f>
        <v>2018</v>
      </c>
      <c r="D1727" s="2" t="s">
        <v>125</v>
      </c>
      <c r="E1727" s="2" t="s">
        <v>11</v>
      </c>
      <c r="F1727" s="2" t="s">
        <v>14</v>
      </c>
      <c r="G1727">
        <v>125</v>
      </c>
      <c r="H1727" s="2" t="str">
        <f>VLOOKUP(SupplierQuality[[#This Row],[MaterialID]],Table4[#All],2,0)</f>
        <v>Hardware</v>
      </c>
      <c r="I1727">
        <v>3</v>
      </c>
      <c r="J1727" s="2" t="str">
        <f>_xlfn.XLOOKUP(SupplierQuality[[#This Row],[Defect Type ID]],Table5[ID],Table5[Defect Type],"Not found",0)</f>
        <v>Impact</v>
      </c>
      <c r="K1727">
        <v>222</v>
      </c>
      <c r="L1727" s="2" t="str">
        <f>_xlfn.XLOOKUP(SupplierQuality[[#This Row],[DefectID]],Table2[ID],Table2[Defect],"Not found",0)</f>
        <v>Bad Valves</v>
      </c>
      <c r="M1727" s="3">
        <v>336002</v>
      </c>
      <c r="N1727" s="3">
        <v>2080</v>
      </c>
      <c r="O1727" s="6">
        <f>SupplierQuality[[#This Row],[Total Downtime Minutes]]/60</f>
        <v>34.666666666666664</v>
      </c>
      <c r="P1727" s="4">
        <v>696</v>
      </c>
      <c r="Q1727" s="4">
        <f>SupplierQuality[[#This Row],[Total Defect Qty]]*SupplierQuality[[#This Row],[Unit Price]]</f>
        <v>233857392</v>
      </c>
    </row>
    <row r="1728" spans="1:17" x14ac:dyDescent="0.25">
      <c r="A1728" s="1">
        <v>43383</v>
      </c>
      <c r="B1728" s="5" t="str">
        <f>TEXT(SupplierQuality[[#This Row],[Date]],"mmm")</f>
        <v>Oct</v>
      </c>
      <c r="C1728" s="5" t="str">
        <f>TEXT(SupplierQuality[[#This Row],[Date]],"yyyy")</f>
        <v>2018</v>
      </c>
      <c r="D1728" s="2" t="s">
        <v>93</v>
      </c>
      <c r="E1728" s="2" t="s">
        <v>32</v>
      </c>
      <c r="F1728" s="2" t="s">
        <v>14</v>
      </c>
      <c r="G1728">
        <v>115</v>
      </c>
      <c r="H1728" s="2" t="str">
        <f>VLOOKUP(SupplierQuality[[#This Row],[MaterialID]],Table4[#All],2,0)</f>
        <v>Controllers</v>
      </c>
      <c r="I1728">
        <v>2</v>
      </c>
      <c r="J1728" s="2" t="str">
        <f>_xlfn.XLOOKUP(SupplierQuality[[#This Row],[Defect Type ID]],Table5[ID],Table5[Defect Type],"Not found",0)</f>
        <v>Rejected</v>
      </c>
      <c r="K1728">
        <v>32</v>
      </c>
      <c r="L1728" s="2" t="str">
        <f>_xlfn.XLOOKUP(SupplierQuality[[#This Row],[DefectID]],Table2[ID],Table2[Defect],"Not found",0)</f>
        <v>Wrong Shade of Color</v>
      </c>
      <c r="M1728" s="3">
        <v>253447</v>
      </c>
      <c r="N1728" s="3">
        <v>571</v>
      </c>
      <c r="O1728" s="6">
        <f>SupplierQuality[[#This Row],[Total Downtime Minutes]]/60</f>
        <v>9.5166666666666675</v>
      </c>
      <c r="P1728" s="4">
        <v>657</v>
      </c>
      <c r="Q1728" s="4">
        <f>SupplierQuality[[#This Row],[Total Defect Qty]]*SupplierQuality[[#This Row],[Unit Price]]</f>
        <v>166514679</v>
      </c>
    </row>
    <row r="1729" spans="1:17" x14ac:dyDescent="0.25">
      <c r="A1729" s="1">
        <v>43383</v>
      </c>
      <c r="B1729" s="5" t="str">
        <f>TEXT(SupplierQuality[[#This Row],[Date]],"mmm")</f>
        <v>Oct</v>
      </c>
      <c r="C1729" s="5" t="str">
        <f>TEXT(SupplierQuality[[#This Row],[Date]],"yyyy")</f>
        <v>2018</v>
      </c>
      <c r="D1729" s="2" t="s">
        <v>343</v>
      </c>
      <c r="E1729" s="2" t="s">
        <v>27</v>
      </c>
      <c r="F1729" s="2" t="s">
        <v>691</v>
      </c>
      <c r="G1729">
        <v>118</v>
      </c>
      <c r="H1729" s="2" t="str">
        <f>VLOOKUP(SupplierQuality[[#This Row],[MaterialID]],Table4[#All],2,0)</f>
        <v>Corrugate</v>
      </c>
      <c r="I1729">
        <v>3</v>
      </c>
      <c r="J1729" s="2" t="str">
        <f>_xlfn.XLOOKUP(SupplierQuality[[#This Row],[Defect Type ID]],Table5[ID],Table5[Defect Type],"Not found",0)</f>
        <v>Impact</v>
      </c>
      <c r="K1729">
        <v>139</v>
      </c>
      <c r="L1729" s="2" t="str">
        <f>_xlfn.XLOOKUP(SupplierQuality[[#This Row],[DefectID]],Table2[ID],Table2[Defect],"Not found",0)</f>
        <v>Incorrect Color</v>
      </c>
      <c r="M1729" s="3">
        <v>214324</v>
      </c>
      <c r="N1729" s="3">
        <v>311</v>
      </c>
      <c r="O1729" s="6">
        <f>SupplierQuality[[#This Row],[Total Downtime Minutes]]/60</f>
        <v>5.1833333333333336</v>
      </c>
      <c r="P1729" s="4">
        <v>657</v>
      </c>
      <c r="Q1729" s="4">
        <f>SupplierQuality[[#This Row],[Total Defect Qty]]*SupplierQuality[[#This Row],[Unit Price]]</f>
        <v>140810868</v>
      </c>
    </row>
    <row r="1730" spans="1:17" x14ac:dyDescent="0.25">
      <c r="A1730" s="1">
        <v>43383</v>
      </c>
      <c r="B1730" s="5" t="str">
        <f>TEXT(SupplierQuality[[#This Row],[Date]],"mmm")</f>
        <v>Oct</v>
      </c>
      <c r="C1730" s="5" t="str">
        <f>TEXT(SupplierQuality[[#This Row],[Date]],"yyyy")</f>
        <v>2018</v>
      </c>
      <c r="D1730" s="2" t="s">
        <v>267</v>
      </c>
      <c r="E1730" s="2" t="s">
        <v>34</v>
      </c>
      <c r="F1730" s="2" t="s">
        <v>14</v>
      </c>
      <c r="G1730">
        <v>117</v>
      </c>
      <c r="H1730" s="2" t="str">
        <f>VLOOKUP(SupplierQuality[[#This Row],[MaterialID]],Table4[#All],2,0)</f>
        <v>Labels</v>
      </c>
      <c r="I1730">
        <v>2</v>
      </c>
      <c r="J1730" s="2" t="str">
        <f>_xlfn.XLOOKUP(SupplierQuality[[#This Row],[Defect Type ID]],Table5[ID],Table5[Defect Type],"Not found",0)</f>
        <v>Rejected</v>
      </c>
      <c r="K1730">
        <v>170</v>
      </c>
      <c r="L1730" s="2" t="str">
        <f>_xlfn.XLOOKUP(SupplierQuality[[#This Row],[DefectID]],Table2[ID],Table2[Defect],"Not found",0)</f>
        <v>Bad Fit</v>
      </c>
      <c r="M1730" s="3">
        <v>156530</v>
      </c>
      <c r="N1730" s="3">
        <v>4639</v>
      </c>
      <c r="O1730" s="6">
        <f>SupplierQuality[[#This Row],[Total Downtime Minutes]]/60</f>
        <v>77.316666666666663</v>
      </c>
      <c r="P1730" s="4">
        <v>624</v>
      </c>
      <c r="Q1730" s="4">
        <f>SupplierQuality[[#This Row],[Total Defect Qty]]*SupplierQuality[[#This Row],[Unit Price]]</f>
        <v>97674720</v>
      </c>
    </row>
    <row r="1731" spans="1:17" x14ac:dyDescent="0.25">
      <c r="A1731" s="1">
        <v>43383</v>
      </c>
      <c r="B1731" s="5" t="str">
        <f>TEXT(SupplierQuality[[#This Row],[Date]],"mmm")</f>
        <v>Oct</v>
      </c>
      <c r="C1731" s="5" t="str">
        <f>TEXT(SupplierQuality[[#This Row],[Date]],"yyyy")</f>
        <v>2018</v>
      </c>
      <c r="D1731" s="2" t="s">
        <v>316</v>
      </c>
      <c r="E1731" s="2" t="s">
        <v>52</v>
      </c>
      <c r="F1731" s="2" t="s">
        <v>17</v>
      </c>
      <c r="G1731">
        <v>120</v>
      </c>
      <c r="H1731" s="2" t="str">
        <f>VLOOKUP(SupplierQuality[[#This Row],[MaterialID]],Table4[#All],2,0)</f>
        <v>Film</v>
      </c>
      <c r="I1731">
        <v>3</v>
      </c>
      <c r="J1731" s="2" t="str">
        <f>_xlfn.XLOOKUP(SupplierQuality[[#This Row],[Defect Type ID]],Table5[ID],Table5[Defect Type],"Not found",0)</f>
        <v>Impact</v>
      </c>
      <c r="K1731">
        <v>245</v>
      </c>
      <c r="L1731" s="2" t="str">
        <f>_xlfn.XLOOKUP(SupplierQuality[[#This Row],[DefectID]],Table2[ID],Table2[Defect],"Not found",0)</f>
        <v>Roll Pattern</v>
      </c>
      <c r="M1731" s="3">
        <v>55598</v>
      </c>
      <c r="N1731" s="3">
        <v>1075</v>
      </c>
      <c r="O1731" s="6">
        <f>SupplierQuality[[#This Row],[Total Downtime Minutes]]/60</f>
        <v>17.916666666666668</v>
      </c>
      <c r="P1731" s="4">
        <v>533</v>
      </c>
      <c r="Q1731" s="4">
        <f>SupplierQuality[[#This Row],[Total Defect Qty]]*SupplierQuality[[#This Row],[Unit Price]]</f>
        <v>29633734</v>
      </c>
    </row>
    <row r="1732" spans="1:17" x14ac:dyDescent="0.25">
      <c r="A1732" s="1">
        <v>43384</v>
      </c>
      <c r="B1732" s="5" t="str">
        <f>TEXT(SupplierQuality[[#This Row],[Date]],"mmm")</f>
        <v>Oct</v>
      </c>
      <c r="C1732" s="5" t="str">
        <f>TEXT(SupplierQuality[[#This Row],[Date]],"yyyy")</f>
        <v>2018</v>
      </c>
      <c r="D1732" s="2" t="s">
        <v>210</v>
      </c>
      <c r="E1732" s="2" t="s">
        <v>16</v>
      </c>
      <c r="F1732" s="2" t="s">
        <v>24</v>
      </c>
      <c r="G1732">
        <v>128</v>
      </c>
      <c r="H1732" s="2" t="str">
        <f>VLOOKUP(SupplierQuality[[#This Row],[MaterialID]],Table4[#All],2,0)</f>
        <v>Tape</v>
      </c>
      <c r="I1732">
        <v>3</v>
      </c>
      <c r="J1732" s="2" t="str">
        <f>_xlfn.XLOOKUP(SupplierQuality[[#This Row],[Defect Type ID]],Table5[ID],Table5[Defect Type],"Not found",0)</f>
        <v>Impact</v>
      </c>
      <c r="K1732">
        <v>239</v>
      </c>
      <c r="L1732" s="2" t="str">
        <f>_xlfn.XLOOKUP(SupplierQuality[[#This Row],[DefectID]],Table2[ID],Table2[Defect],"Not found",0)</f>
        <v>Scratch</v>
      </c>
      <c r="M1732" s="3">
        <v>500452</v>
      </c>
      <c r="N1732" s="3">
        <v>907</v>
      </c>
      <c r="O1732" s="6">
        <f>SupplierQuality[[#This Row],[Total Downtime Minutes]]/60</f>
        <v>15.116666666666667</v>
      </c>
      <c r="P1732" s="4">
        <v>496</v>
      </c>
      <c r="Q1732" s="4">
        <f>SupplierQuality[[#This Row],[Total Defect Qty]]*SupplierQuality[[#This Row],[Unit Price]]</f>
        <v>248224192</v>
      </c>
    </row>
    <row r="1733" spans="1:17" x14ac:dyDescent="0.25">
      <c r="A1733" s="1">
        <v>43384</v>
      </c>
      <c r="B1733" s="5" t="str">
        <f>TEXT(SupplierQuality[[#This Row],[Date]],"mmm")</f>
        <v>Oct</v>
      </c>
      <c r="C1733" s="5" t="str">
        <f>TEXT(SupplierQuality[[#This Row],[Date]],"yyyy")</f>
        <v>2018</v>
      </c>
      <c r="D1733" s="2" t="s">
        <v>132</v>
      </c>
      <c r="E1733" s="2" t="s">
        <v>71</v>
      </c>
      <c r="F1733" s="2" t="s">
        <v>14</v>
      </c>
      <c r="G1733">
        <v>132</v>
      </c>
      <c r="H1733" s="2" t="str">
        <f>VLOOKUP(SupplierQuality[[#This Row],[MaterialID]],Table4[#All],2,0)</f>
        <v>Printed Materials</v>
      </c>
      <c r="I1733">
        <v>1</v>
      </c>
      <c r="J1733" s="2" t="str">
        <f>_xlfn.XLOOKUP(SupplierQuality[[#This Row],[Defect Type ID]],Table5[ID],Table5[Defect Type],"Not found",0)</f>
        <v>No Impact</v>
      </c>
      <c r="K1733">
        <v>105</v>
      </c>
      <c r="L1733" s="2" t="str">
        <f>_xlfn.XLOOKUP(SupplierQuality[[#This Row],[DefectID]],Table2[ID],Table2[Defect],"Not found",0)</f>
        <v>Dimensions - Bad Finishing</v>
      </c>
      <c r="M1733" s="3">
        <v>322563</v>
      </c>
      <c r="N1733" s="3">
        <v>3111</v>
      </c>
      <c r="O1733" s="6">
        <f>SupplierQuality[[#This Row],[Total Downtime Minutes]]/60</f>
        <v>51.85</v>
      </c>
      <c r="P1733" s="4">
        <v>697</v>
      </c>
      <c r="Q1733" s="4">
        <f>SupplierQuality[[#This Row],[Total Defect Qty]]*SupplierQuality[[#This Row],[Unit Price]]</f>
        <v>224826411</v>
      </c>
    </row>
    <row r="1734" spans="1:17" x14ac:dyDescent="0.25">
      <c r="A1734" s="1">
        <v>43384</v>
      </c>
      <c r="B1734" s="5" t="str">
        <f>TEXT(SupplierQuality[[#This Row],[Date]],"mmm")</f>
        <v>Oct</v>
      </c>
      <c r="C1734" s="5" t="str">
        <f>TEXT(SupplierQuality[[#This Row],[Date]],"yyyy")</f>
        <v>2018</v>
      </c>
      <c r="D1734" s="2" t="s">
        <v>147</v>
      </c>
      <c r="E1734" s="2" t="s">
        <v>34</v>
      </c>
      <c r="F1734" s="2" t="s">
        <v>24</v>
      </c>
      <c r="G1734">
        <v>116</v>
      </c>
      <c r="H1734" s="2" t="str">
        <f>VLOOKUP(SupplierQuality[[#This Row],[MaterialID]],Table4[#All],2,0)</f>
        <v>Molds</v>
      </c>
      <c r="I1734">
        <v>2</v>
      </c>
      <c r="J1734" s="2" t="str">
        <f>_xlfn.XLOOKUP(SupplierQuality[[#This Row],[Defect Type ID]],Table5[ID],Table5[Defect Type],"Not found",0)</f>
        <v>Rejected</v>
      </c>
      <c r="K1734">
        <v>205</v>
      </c>
      <c r="L1734" s="2" t="str">
        <f>_xlfn.XLOOKUP(SupplierQuality[[#This Row],[DefectID]],Table2[ID],Table2[Defect],"Not found",0)</f>
        <v>Wrong Consistency</v>
      </c>
      <c r="M1734" s="3">
        <v>62662</v>
      </c>
      <c r="N1734" s="3">
        <v>4401</v>
      </c>
      <c r="O1734" s="6">
        <f>SupplierQuality[[#This Row],[Total Downtime Minutes]]/60</f>
        <v>73.349999999999994</v>
      </c>
      <c r="P1734" s="4">
        <v>333</v>
      </c>
      <c r="Q1734" s="4">
        <f>SupplierQuality[[#This Row],[Total Defect Qty]]*SupplierQuality[[#This Row],[Unit Price]]</f>
        <v>20866446</v>
      </c>
    </row>
    <row r="1735" spans="1:17" x14ac:dyDescent="0.25">
      <c r="A1735" s="1">
        <v>43385</v>
      </c>
      <c r="B1735" s="5" t="str">
        <f>TEXT(SupplierQuality[[#This Row],[Date]],"mmm")</f>
        <v>Oct</v>
      </c>
      <c r="C1735" s="5" t="str">
        <f>TEXT(SupplierQuality[[#This Row],[Date]],"yyyy")</f>
        <v>2018</v>
      </c>
      <c r="D1735" s="2" t="s">
        <v>146</v>
      </c>
      <c r="E1735" s="2" t="s">
        <v>23</v>
      </c>
      <c r="F1735" s="2" t="s">
        <v>14</v>
      </c>
      <c r="G1735">
        <v>116</v>
      </c>
      <c r="H1735" s="2" t="str">
        <f>VLOOKUP(SupplierQuality[[#This Row],[MaterialID]],Table4[#All],2,0)</f>
        <v>Molds</v>
      </c>
      <c r="I1735">
        <v>2</v>
      </c>
      <c r="J1735" s="2" t="str">
        <f>_xlfn.XLOOKUP(SupplierQuality[[#This Row],[Defect Type ID]],Table5[ID],Table5[Defect Type],"Not found",0)</f>
        <v>Rejected</v>
      </c>
      <c r="K1735">
        <v>241</v>
      </c>
      <c r="L1735" s="2" t="str">
        <f>_xlfn.XLOOKUP(SupplierQuality[[#This Row],[DefectID]],Table2[ID],Table2[Defect],"Not found",0)</f>
        <v>Water Damage</v>
      </c>
      <c r="M1735" s="3">
        <v>878670</v>
      </c>
      <c r="N1735" s="3">
        <v>3876</v>
      </c>
      <c r="O1735" s="6">
        <f>SupplierQuality[[#This Row],[Total Downtime Minutes]]/60</f>
        <v>64.599999999999994</v>
      </c>
      <c r="P1735" s="4">
        <v>646</v>
      </c>
      <c r="Q1735" s="4">
        <f>SupplierQuality[[#This Row],[Total Defect Qty]]*SupplierQuality[[#This Row],[Unit Price]]</f>
        <v>567620820</v>
      </c>
    </row>
    <row r="1736" spans="1:17" x14ac:dyDescent="0.25">
      <c r="A1736" s="1">
        <v>43385</v>
      </c>
      <c r="B1736" s="5" t="str">
        <f>TEXT(SupplierQuality[[#This Row],[Date]],"mmm")</f>
        <v>Oct</v>
      </c>
      <c r="C1736" s="5" t="str">
        <f>TEXT(SupplierQuality[[#This Row],[Date]],"yyyy")</f>
        <v>2018</v>
      </c>
      <c r="D1736" s="2" t="s">
        <v>250</v>
      </c>
      <c r="E1736" s="2" t="s">
        <v>55</v>
      </c>
      <c r="F1736" s="2" t="s">
        <v>14</v>
      </c>
      <c r="G1736">
        <v>117</v>
      </c>
      <c r="H1736" s="2" t="str">
        <f>VLOOKUP(SupplierQuality[[#This Row],[MaterialID]],Table4[#All],2,0)</f>
        <v>Labels</v>
      </c>
      <c r="I1736">
        <v>2</v>
      </c>
      <c r="J1736" s="2" t="str">
        <f>_xlfn.XLOOKUP(SupplierQuality[[#This Row],[Defect Type ID]],Table5[ID],Table5[Defect Type],"Not found",0)</f>
        <v>Rejected</v>
      </c>
      <c r="K1736">
        <v>142</v>
      </c>
      <c r="L1736" s="2" t="str">
        <f>_xlfn.XLOOKUP(SupplierQuality[[#This Row],[DefectID]],Table2[ID],Table2[Defect],"Not found",0)</f>
        <v>Thin Packaging</v>
      </c>
      <c r="M1736" s="3">
        <v>595931</v>
      </c>
      <c r="N1736" s="3">
        <v>2754</v>
      </c>
      <c r="O1736" s="6">
        <f>SupplierQuality[[#This Row],[Total Downtime Minutes]]/60</f>
        <v>45.9</v>
      </c>
      <c r="P1736" s="4">
        <v>297</v>
      </c>
      <c r="Q1736" s="4">
        <f>SupplierQuality[[#This Row],[Total Defect Qty]]*SupplierQuality[[#This Row],[Unit Price]]</f>
        <v>176991507</v>
      </c>
    </row>
    <row r="1737" spans="1:17" x14ac:dyDescent="0.25">
      <c r="A1737" s="1">
        <v>43385</v>
      </c>
      <c r="B1737" s="5" t="str">
        <f>TEXT(SupplierQuality[[#This Row],[Date]],"mmm")</f>
        <v>Oct</v>
      </c>
      <c r="C1737" s="5" t="str">
        <f>TEXT(SupplierQuality[[#This Row],[Date]],"yyyy")</f>
        <v>2018</v>
      </c>
      <c r="D1737" s="2" t="s">
        <v>112</v>
      </c>
      <c r="E1737" s="2" t="s">
        <v>41</v>
      </c>
      <c r="F1737" s="2" t="s">
        <v>14</v>
      </c>
      <c r="G1737">
        <v>122</v>
      </c>
      <c r="H1737" s="2" t="str">
        <f>VLOOKUP(SupplierQuality[[#This Row],[MaterialID]],Table4[#All],2,0)</f>
        <v>Electrolytes</v>
      </c>
      <c r="I1737">
        <v>2</v>
      </c>
      <c r="J1737" s="2" t="str">
        <f>_xlfn.XLOOKUP(SupplierQuality[[#This Row],[Defect Type ID]],Table5[ID],Table5[Defect Type],"Not found",0)</f>
        <v>Rejected</v>
      </c>
      <c r="K1737">
        <v>123</v>
      </c>
      <c r="L1737" s="2" t="str">
        <f>_xlfn.XLOOKUP(SupplierQuality[[#This Row],[DefectID]],Table2[ID],Table2[Defect],"Not found",0)</f>
        <v>Sealed Together Externally</v>
      </c>
      <c r="M1737" s="3">
        <v>403198</v>
      </c>
      <c r="N1737" s="3">
        <v>974</v>
      </c>
      <c r="O1737" s="6">
        <f>SupplierQuality[[#This Row],[Total Downtime Minutes]]/60</f>
        <v>16.233333333333334</v>
      </c>
      <c r="P1737" s="4">
        <v>561</v>
      </c>
      <c r="Q1737" s="4">
        <f>SupplierQuality[[#This Row],[Total Defect Qty]]*SupplierQuality[[#This Row],[Unit Price]]</f>
        <v>226194078</v>
      </c>
    </row>
    <row r="1738" spans="1:17" x14ac:dyDescent="0.25">
      <c r="A1738" s="1">
        <v>43385</v>
      </c>
      <c r="B1738" s="5" t="str">
        <f>TEXT(SupplierQuality[[#This Row],[Date]],"mmm")</f>
        <v>Oct</v>
      </c>
      <c r="C1738" s="5" t="str">
        <f>TEXT(SupplierQuality[[#This Row],[Date]],"yyyy")</f>
        <v>2018</v>
      </c>
      <c r="D1738" s="2" t="s">
        <v>329</v>
      </c>
      <c r="E1738" s="2" t="s">
        <v>34</v>
      </c>
      <c r="F1738" s="2" t="s">
        <v>17</v>
      </c>
      <c r="G1738">
        <v>132</v>
      </c>
      <c r="H1738" s="2" t="str">
        <f>VLOOKUP(SupplierQuality[[#This Row],[MaterialID]],Table4[#All],2,0)</f>
        <v>Printed Materials</v>
      </c>
      <c r="I1738">
        <v>3</v>
      </c>
      <c r="J1738" s="2" t="str">
        <f>_xlfn.XLOOKUP(SupplierQuality[[#This Row],[Defect Type ID]],Table5[ID],Table5[Defect Type],"Not found",0)</f>
        <v>Impact</v>
      </c>
      <c r="K1738">
        <v>15</v>
      </c>
      <c r="L1738" s="2" t="str">
        <f>_xlfn.XLOOKUP(SupplierQuality[[#This Row],[DefectID]],Table2[ID],Table2[Defect],"Not found",0)</f>
        <v>Tubs Stuck</v>
      </c>
      <c r="M1738" s="3">
        <v>252265</v>
      </c>
      <c r="N1738" s="3">
        <v>4415</v>
      </c>
      <c r="O1738" s="6">
        <f>SupplierQuality[[#This Row],[Total Downtime Minutes]]/60</f>
        <v>73.583333333333329</v>
      </c>
      <c r="P1738" s="4">
        <v>588</v>
      </c>
      <c r="Q1738" s="4">
        <f>SupplierQuality[[#This Row],[Total Defect Qty]]*SupplierQuality[[#This Row],[Unit Price]]</f>
        <v>148331820</v>
      </c>
    </row>
    <row r="1739" spans="1:17" x14ac:dyDescent="0.25">
      <c r="A1739" s="1">
        <v>43387</v>
      </c>
      <c r="B1739" s="5" t="str">
        <f>TEXT(SupplierQuality[[#This Row],[Date]],"mmm")</f>
        <v>Oct</v>
      </c>
      <c r="C1739" s="5" t="str">
        <f>TEXT(SupplierQuality[[#This Row],[Date]],"yyyy")</f>
        <v>2018</v>
      </c>
      <c r="D1739" s="2" t="s">
        <v>217</v>
      </c>
      <c r="E1739" s="2" t="s">
        <v>38</v>
      </c>
      <c r="F1739" s="2" t="s">
        <v>24</v>
      </c>
      <c r="G1739">
        <v>132</v>
      </c>
      <c r="H1739" s="2" t="str">
        <f>VLOOKUP(SupplierQuality[[#This Row],[MaterialID]],Table4[#All],2,0)</f>
        <v>Printed Materials</v>
      </c>
      <c r="I1739">
        <v>2</v>
      </c>
      <c r="J1739" s="2" t="str">
        <f>_xlfn.XLOOKUP(SupplierQuality[[#This Row],[Defect Type ID]],Table5[ID],Table5[Defect Type],"Not found",0)</f>
        <v>Rejected</v>
      </c>
      <c r="K1739">
        <v>239</v>
      </c>
      <c r="L1739" s="2" t="str">
        <f>_xlfn.XLOOKUP(SupplierQuality[[#This Row],[DefectID]],Table2[ID],Table2[Defect],"Not found",0)</f>
        <v>Scratch</v>
      </c>
      <c r="M1739" s="3">
        <v>891066</v>
      </c>
      <c r="N1739" s="3">
        <v>1051</v>
      </c>
      <c r="O1739" s="6">
        <f>SupplierQuality[[#This Row],[Total Downtime Minutes]]/60</f>
        <v>17.516666666666666</v>
      </c>
      <c r="P1739" s="4">
        <v>354</v>
      </c>
      <c r="Q1739" s="4">
        <f>SupplierQuality[[#This Row],[Total Defect Qty]]*SupplierQuality[[#This Row],[Unit Price]]</f>
        <v>315437364</v>
      </c>
    </row>
    <row r="1740" spans="1:17" x14ac:dyDescent="0.25">
      <c r="A1740" s="1">
        <v>43387</v>
      </c>
      <c r="B1740" s="5" t="str">
        <f>TEXT(SupplierQuality[[#This Row],[Date]],"mmm")</f>
        <v>Oct</v>
      </c>
      <c r="C1740" s="5" t="str">
        <f>TEXT(SupplierQuality[[#This Row],[Date]],"yyyy")</f>
        <v>2018</v>
      </c>
      <c r="D1740" s="2" t="s">
        <v>65</v>
      </c>
      <c r="E1740" s="2" t="s">
        <v>32</v>
      </c>
      <c r="F1740" s="2" t="s">
        <v>14</v>
      </c>
      <c r="G1740">
        <v>130</v>
      </c>
      <c r="H1740" s="2" t="str">
        <f>VLOOKUP(SupplierQuality[[#This Row],[MaterialID]],Table4[#All],2,0)</f>
        <v>Packaging</v>
      </c>
      <c r="I1740">
        <v>3</v>
      </c>
      <c r="J1740" s="2" t="str">
        <f>_xlfn.XLOOKUP(SupplierQuality[[#This Row],[Defect Type ID]],Table5[ID],Table5[Defect Type],"Not found",0)</f>
        <v>Impact</v>
      </c>
      <c r="K1740">
        <v>147</v>
      </c>
      <c r="L1740" s="2" t="str">
        <f>_xlfn.XLOOKUP(SupplierQuality[[#This Row],[DefectID]],Table2[ID],Table2[Defect],"Not found",0)</f>
        <v>Shallow Slots</v>
      </c>
      <c r="M1740" s="3">
        <v>887890</v>
      </c>
      <c r="N1740" s="3">
        <v>1102</v>
      </c>
      <c r="O1740" s="6">
        <f>SupplierQuality[[#This Row],[Total Downtime Minutes]]/60</f>
        <v>18.366666666666667</v>
      </c>
      <c r="P1740" s="4">
        <v>497</v>
      </c>
      <c r="Q1740" s="4">
        <f>SupplierQuality[[#This Row],[Total Defect Qty]]*SupplierQuality[[#This Row],[Unit Price]]</f>
        <v>441281330</v>
      </c>
    </row>
    <row r="1741" spans="1:17" x14ac:dyDescent="0.25">
      <c r="A1741" s="1">
        <v>43387</v>
      </c>
      <c r="B1741" s="5" t="str">
        <f>TEXT(SupplierQuality[[#This Row],[Date]],"mmm")</f>
        <v>Oct</v>
      </c>
      <c r="C1741" s="5" t="str">
        <f>TEXT(SupplierQuality[[#This Row],[Date]],"yyyy")</f>
        <v>2018</v>
      </c>
      <c r="D1741" s="2" t="s">
        <v>194</v>
      </c>
      <c r="E1741" s="2" t="s">
        <v>62</v>
      </c>
      <c r="F1741" s="2" t="s">
        <v>14</v>
      </c>
      <c r="G1741">
        <v>118</v>
      </c>
      <c r="H1741" s="2" t="str">
        <f>VLOOKUP(SupplierQuality[[#This Row],[MaterialID]],Table4[#All],2,0)</f>
        <v>Corrugate</v>
      </c>
      <c r="I1741">
        <v>2</v>
      </c>
      <c r="J1741" s="2" t="str">
        <f>_xlfn.XLOOKUP(SupplierQuality[[#This Row],[Defect Type ID]],Table5[ID],Table5[Defect Type],"Not found",0)</f>
        <v>Rejected</v>
      </c>
      <c r="K1741">
        <v>91</v>
      </c>
      <c r="L1741" s="2" t="str">
        <f>_xlfn.XLOOKUP(SupplierQuality[[#This Row],[DefectID]],Table2[ID],Table2[Defect],"Not found",0)</f>
        <v>Contamination</v>
      </c>
      <c r="M1741" s="3">
        <v>545229</v>
      </c>
      <c r="N1741" s="3">
        <v>2241</v>
      </c>
      <c r="O1741" s="6">
        <f>SupplierQuality[[#This Row],[Total Downtime Minutes]]/60</f>
        <v>37.35</v>
      </c>
      <c r="P1741" s="4">
        <v>621</v>
      </c>
      <c r="Q1741" s="4">
        <f>SupplierQuality[[#This Row],[Total Defect Qty]]*SupplierQuality[[#This Row],[Unit Price]]</f>
        <v>338587209</v>
      </c>
    </row>
    <row r="1742" spans="1:17" x14ac:dyDescent="0.25">
      <c r="A1742" s="1">
        <v>43387</v>
      </c>
      <c r="B1742" s="5" t="str">
        <f>TEXT(SupplierQuality[[#This Row],[Date]],"mmm")</f>
        <v>Oct</v>
      </c>
      <c r="C1742" s="5" t="str">
        <f>TEXT(SupplierQuality[[#This Row],[Date]],"yyyy")</f>
        <v>2018</v>
      </c>
      <c r="D1742" s="2" t="s">
        <v>356</v>
      </c>
      <c r="E1742" s="2" t="s">
        <v>98</v>
      </c>
      <c r="F1742" s="2" t="s">
        <v>14</v>
      </c>
      <c r="G1742">
        <v>112</v>
      </c>
      <c r="H1742" s="2" t="str">
        <f>VLOOKUP(SupplierQuality[[#This Row],[MaterialID]],Table4[#All],2,0)</f>
        <v>Glass</v>
      </c>
      <c r="I1742">
        <v>2</v>
      </c>
      <c r="J1742" s="2" t="str">
        <f>_xlfn.XLOOKUP(SupplierQuality[[#This Row],[Defect Type ID]],Table5[ID],Table5[Defect Type],"Not found",0)</f>
        <v>Rejected</v>
      </c>
      <c r="K1742">
        <v>205</v>
      </c>
      <c r="L1742" s="2" t="str">
        <f>_xlfn.XLOOKUP(SupplierQuality[[#This Row],[DefectID]],Table2[ID],Table2[Defect],"Not found",0)</f>
        <v>Wrong Consistency</v>
      </c>
      <c r="M1742" s="3">
        <v>380725</v>
      </c>
      <c r="N1742" s="3">
        <v>4042</v>
      </c>
      <c r="O1742" s="6">
        <f>SupplierQuality[[#This Row],[Total Downtime Minutes]]/60</f>
        <v>67.36666666666666</v>
      </c>
      <c r="P1742" s="4">
        <v>373</v>
      </c>
      <c r="Q1742" s="4">
        <f>SupplierQuality[[#This Row],[Total Defect Qty]]*SupplierQuality[[#This Row],[Unit Price]]</f>
        <v>142010425</v>
      </c>
    </row>
    <row r="1743" spans="1:17" x14ac:dyDescent="0.25">
      <c r="A1743" s="1">
        <v>43387</v>
      </c>
      <c r="B1743" s="5" t="str">
        <f>TEXT(SupplierQuality[[#This Row],[Date]],"mmm")</f>
        <v>Oct</v>
      </c>
      <c r="C1743" s="5" t="str">
        <f>TEXT(SupplierQuality[[#This Row],[Date]],"yyyy")</f>
        <v>2018</v>
      </c>
      <c r="D1743" s="2" t="s">
        <v>204</v>
      </c>
      <c r="E1743" s="2" t="s">
        <v>55</v>
      </c>
      <c r="F1743" s="2" t="s">
        <v>14</v>
      </c>
      <c r="G1743">
        <v>116</v>
      </c>
      <c r="H1743" s="2" t="str">
        <f>VLOOKUP(SupplierQuality[[#This Row],[MaterialID]],Table4[#All],2,0)</f>
        <v>Molds</v>
      </c>
      <c r="I1743">
        <v>1</v>
      </c>
      <c r="J1743" s="2" t="str">
        <f>_xlfn.XLOOKUP(SupplierQuality[[#This Row],[Defect Type ID]],Table5[ID],Table5[Defect Type],"Not found",0)</f>
        <v>No Impact</v>
      </c>
      <c r="K1743">
        <v>257</v>
      </c>
      <c r="L1743" s="2" t="str">
        <f>_xlfn.XLOOKUP(SupplierQuality[[#This Row],[DefectID]],Table2[ID],Table2[Defect],"Not found",0)</f>
        <v>Bad Seal</v>
      </c>
      <c r="M1743" s="3">
        <v>340163</v>
      </c>
      <c r="N1743" s="3">
        <v>181</v>
      </c>
      <c r="O1743" s="6">
        <f>SupplierQuality[[#This Row],[Total Downtime Minutes]]/60</f>
        <v>3.0166666666666666</v>
      </c>
      <c r="P1743" s="4">
        <v>669</v>
      </c>
      <c r="Q1743" s="4">
        <f>SupplierQuality[[#This Row],[Total Defect Qty]]*SupplierQuality[[#This Row],[Unit Price]]</f>
        <v>227569047</v>
      </c>
    </row>
    <row r="1744" spans="1:17" x14ac:dyDescent="0.25">
      <c r="A1744" s="1">
        <v>43387</v>
      </c>
      <c r="B1744" s="5" t="str">
        <f>TEXT(SupplierQuality[[#This Row],[Date]],"mmm")</f>
        <v>Oct</v>
      </c>
      <c r="C1744" s="5" t="str">
        <f>TEXT(SupplierQuality[[#This Row],[Date]],"yyyy")</f>
        <v>2018</v>
      </c>
      <c r="D1744" s="2" t="s">
        <v>256</v>
      </c>
      <c r="E1744" s="2" t="s">
        <v>74</v>
      </c>
      <c r="F1744" s="2" t="s">
        <v>14</v>
      </c>
      <c r="G1744">
        <v>133</v>
      </c>
      <c r="H1744" s="2" t="str">
        <f>VLOOKUP(SupplierQuality[[#This Row],[MaterialID]],Table4[#All],2,0)</f>
        <v>Wires</v>
      </c>
      <c r="I1744">
        <v>1</v>
      </c>
      <c r="J1744" s="2" t="str">
        <f>_xlfn.XLOOKUP(SupplierQuality[[#This Row],[Defect Type ID]],Table5[ID],Table5[Defect Type],"Not found",0)</f>
        <v>No Impact</v>
      </c>
      <c r="K1744">
        <v>16</v>
      </c>
      <c r="L1744" s="2" t="str">
        <f>_xlfn.XLOOKUP(SupplierQuality[[#This Row],[DefectID]],Table2[ID],Table2[Defect],"Not found",0)</f>
        <v>Print defects</v>
      </c>
      <c r="M1744" s="3">
        <v>279379</v>
      </c>
      <c r="N1744" s="3">
        <v>2299</v>
      </c>
      <c r="O1744" s="6">
        <f>SupplierQuality[[#This Row],[Total Downtime Minutes]]/60</f>
        <v>38.31666666666667</v>
      </c>
      <c r="P1744" s="4">
        <v>372</v>
      </c>
      <c r="Q1744" s="4">
        <f>SupplierQuality[[#This Row],[Total Defect Qty]]*SupplierQuality[[#This Row],[Unit Price]]</f>
        <v>103928988</v>
      </c>
    </row>
    <row r="1745" spans="1:17" x14ac:dyDescent="0.25">
      <c r="A1745" s="1">
        <v>43387</v>
      </c>
      <c r="B1745" s="5" t="str">
        <f>TEXT(SupplierQuality[[#This Row],[Date]],"mmm")</f>
        <v>Oct</v>
      </c>
      <c r="C1745" s="5" t="str">
        <f>TEXT(SupplierQuality[[#This Row],[Date]],"yyyy")</f>
        <v>2018</v>
      </c>
      <c r="D1745" s="2" t="s">
        <v>29</v>
      </c>
      <c r="E1745" s="2" t="s">
        <v>64</v>
      </c>
      <c r="F1745" s="2" t="s">
        <v>24</v>
      </c>
      <c r="G1745">
        <v>119</v>
      </c>
      <c r="H1745" s="2" t="str">
        <f>VLOOKUP(SupplierQuality[[#This Row],[MaterialID]],Table4[#All],2,0)</f>
        <v>Batteries</v>
      </c>
      <c r="I1745">
        <v>2</v>
      </c>
      <c r="J1745" s="2" t="str">
        <f>_xlfn.XLOOKUP(SupplierQuality[[#This Row],[Defect Type ID]],Table5[ID],Table5[Defect Type],"Not found",0)</f>
        <v>Rejected</v>
      </c>
      <c r="K1745">
        <v>266</v>
      </c>
      <c r="L1745" s="2" t="str">
        <f>_xlfn.XLOOKUP(SupplierQuality[[#This Row],[DefectID]],Table2[ID],Table2[Defect],"Not found",0)</f>
        <v>Liner Issues</v>
      </c>
      <c r="M1745" s="3">
        <v>258211</v>
      </c>
      <c r="N1745" s="3">
        <v>3357</v>
      </c>
      <c r="O1745" s="6">
        <f>SupplierQuality[[#This Row],[Total Downtime Minutes]]/60</f>
        <v>55.95</v>
      </c>
      <c r="P1745" s="4">
        <v>498</v>
      </c>
      <c r="Q1745" s="4">
        <f>SupplierQuality[[#This Row],[Total Defect Qty]]*SupplierQuality[[#This Row],[Unit Price]]</f>
        <v>128589078</v>
      </c>
    </row>
    <row r="1746" spans="1:17" x14ac:dyDescent="0.25">
      <c r="A1746" s="1">
        <v>43387</v>
      </c>
      <c r="B1746" s="5" t="str">
        <f>TEXT(SupplierQuality[[#This Row],[Date]],"mmm")</f>
        <v>Oct</v>
      </c>
      <c r="C1746" s="5" t="str">
        <f>TEXT(SupplierQuality[[#This Row],[Date]],"yyyy")</f>
        <v>2018</v>
      </c>
      <c r="D1746" s="2" t="s">
        <v>69</v>
      </c>
      <c r="E1746" s="2" t="s">
        <v>19</v>
      </c>
      <c r="F1746" s="2" t="s">
        <v>24</v>
      </c>
      <c r="G1746">
        <v>122</v>
      </c>
      <c r="H1746" s="2" t="str">
        <f>VLOOKUP(SupplierQuality[[#This Row],[MaterialID]],Table4[#All],2,0)</f>
        <v>Electrolytes</v>
      </c>
      <c r="I1746">
        <v>2</v>
      </c>
      <c r="J1746" s="2" t="str">
        <f>_xlfn.XLOOKUP(SupplierQuality[[#This Row],[Defect Type ID]],Table5[ID],Table5[Defect Type],"Not found",0)</f>
        <v>Rejected</v>
      </c>
      <c r="K1746">
        <v>247</v>
      </c>
      <c r="L1746" s="2" t="str">
        <f>_xlfn.XLOOKUP(SupplierQuality[[#This Row],[DefectID]],Table2[ID],Table2[Defect],"Not found",0)</f>
        <v>Splinter</v>
      </c>
      <c r="M1746" s="3">
        <v>18657</v>
      </c>
      <c r="N1746" s="3">
        <v>1082</v>
      </c>
      <c r="O1746" s="6">
        <f>SupplierQuality[[#This Row],[Total Downtime Minutes]]/60</f>
        <v>18.033333333333335</v>
      </c>
      <c r="P1746" s="4">
        <v>683</v>
      </c>
      <c r="Q1746" s="4">
        <f>SupplierQuality[[#This Row],[Total Defect Qty]]*SupplierQuality[[#This Row],[Unit Price]]</f>
        <v>12742731</v>
      </c>
    </row>
    <row r="1747" spans="1:17" x14ac:dyDescent="0.25">
      <c r="A1747" s="1">
        <v>43388</v>
      </c>
      <c r="B1747" s="5" t="str">
        <f>TEXT(SupplierQuality[[#This Row],[Date]],"mmm")</f>
        <v>Oct</v>
      </c>
      <c r="C1747" s="5" t="str">
        <f>TEXT(SupplierQuality[[#This Row],[Date]],"yyyy")</f>
        <v>2018</v>
      </c>
      <c r="D1747" s="2" t="s">
        <v>44</v>
      </c>
      <c r="E1747" s="2" t="s">
        <v>64</v>
      </c>
      <c r="F1747" s="2" t="s">
        <v>14</v>
      </c>
      <c r="G1747">
        <v>112</v>
      </c>
      <c r="H1747" s="2" t="str">
        <f>VLOOKUP(SupplierQuality[[#This Row],[MaterialID]],Table4[#All],2,0)</f>
        <v>Glass</v>
      </c>
      <c r="I1747">
        <v>2</v>
      </c>
      <c r="J1747" s="2" t="str">
        <f>_xlfn.XLOOKUP(SupplierQuality[[#This Row],[Defect Type ID]],Table5[ID],Table5[Defect Type],"Not found",0)</f>
        <v>Rejected</v>
      </c>
      <c r="K1747">
        <v>157</v>
      </c>
      <c r="L1747" s="2" t="str">
        <f>_xlfn.XLOOKUP(SupplierQuality[[#This Row],[DefectID]],Table2[ID],Table2[Defect],"Not found",0)</f>
        <v>Liner Misalignment</v>
      </c>
      <c r="M1747" s="3">
        <v>930915</v>
      </c>
      <c r="N1747" s="3">
        <v>4754</v>
      </c>
      <c r="O1747" s="6">
        <f>SupplierQuality[[#This Row],[Total Downtime Minutes]]/60</f>
        <v>79.233333333333334</v>
      </c>
      <c r="P1747" s="4">
        <v>439</v>
      </c>
      <c r="Q1747" s="4">
        <f>SupplierQuality[[#This Row],[Total Defect Qty]]*SupplierQuality[[#This Row],[Unit Price]]</f>
        <v>408671685</v>
      </c>
    </row>
    <row r="1748" spans="1:17" x14ac:dyDescent="0.25">
      <c r="A1748" s="1">
        <v>43388</v>
      </c>
      <c r="B1748" s="5" t="str">
        <f>TEXT(SupplierQuality[[#This Row],[Date]],"mmm")</f>
        <v>Oct</v>
      </c>
      <c r="C1748" s="5" t="str">
        <f>TEXT(SupplierQuality[[#This Row],[Date]],"yyyy")</f>
        <v>2018</v>
      </c>
      <c r="D1748" s="2" t="s">
        <v>213</v>
      </c>
      <c r="E1748" s="2" t="s">
        <v>45</v>
      </c>
      <c r="F1748" s="2" t="s">
        <v>691</v>
      </c>
      <c r="G1748">
        <v>119</v>
      </c>
      <c r="H1748" s="2" t="str">
        <f>VLOOKUP(SupplierQuality[[#This Row],[MaterialID]],Table4[#All],2,0)</f>
        <v>Batteries</v>
      </c>
      <c r="I1748">
        <v>2</v>
      </c>
      <c r="J1748" s="2" t="str">
        <f>_xlfn.XLOOKUP(SupplierQuality[[#This Row],[Defect Type ID]],Table5[ID],Table5[Defect Type],"Not found",0)</f>
        <v>Rejected</v>
      </c>
      <c r="K1748">
        <v>166</v>
      </c>
      <c r="L1748" s="2" t="str">
        <f>_xlfn.XLOOKUP(SupplierQuality[[#This Row],[DefectID]],Table2[ID],Table2[Defect],"Not found",0)</f>
        <v>Failed Tension Test</v>
      </c>
      <c r="M1748" s="3">
        <v>863496</v>
      </c>
      <c r="N1748" s="3">
        <v>2781</v>
      </c>
      <c r="O1748" s="6">
        <f>SupplierQuality[[#This Row],[Total Downtime Minutes]]/60</f>
        <v>46.35</v>
      </c>
      <c r="P1748" s="4">
        <v>352</v>
      </c>
      <c r="Q1748" s="4">
        <f>SupplierQuality[[#This Row],[Total Defect Qty]]*SupplierQuality[[#This Row],[Unit Price]]</f>
        <v>303950592</v>
      </c>
    </row>
    <row r="1749" spans="1:17" x14ac:dyDescent="0.25">
      <c r="A1749" s="1">
        <v>43388</v>
      </c>
      <c r="B1749" s="5" t="str">
        <f>TEXT(SupplierQuality[[#This Row],[Date]],"mmm")</f>
        <v>Oct</v>
      </c>
      <c r="C1749" s="5" t="str">
        <f>TEXT(SupplierQuality[[#This Row],[Date]],"yyyy")</f>
        <v>2018</v>
      </c>
      <c r="D1749" s="2" t="s">
        <v>247</v>
      </c>
      <c r="E1749" s="2" t="s">
        <v>74</v>
      </c>
      <c r="F1749" s="2" t="s">
        <v>691</v>
      </c>
      <c r="G1749">
        <v>123</v>
      </c>
      <c r="H1749" s="2" t="str">
        <f>VLOOKUP(SupplierQuality[[#This Row],[MaterialID]],Table4[#All],2,0)</f>
        <v>Pump</v>
      </c>
      <c r="I1749">
        <v>1</v>
      </c>
      <c r="J1749" s="2" t="str">
        <f>_xlfn.XLOOKUP(SupplierQuality[[#This Row],[Defect Type ID]],Table5[ID],Table5[Defect Type],"Not found",0)</f>
        <v>No Impact</v>
      </c>
      <c r="K1749">
        <v>258</v>
      </c>
      <c r="L1749" s="2" t="str">
        <f>_xlfn.XLOOKUP(SupplierQuality[[#This Row],[DefectID]],Table2[ID],Table2[Defect],"Not found",0)</f>
        <v>Gages Broken</v>
      </c>
      <c r="M1749" s="3">
        <v>711142</v>
      </c>
      <c r="N1749" s="3">
        <v>1956</v>
      </c>
      <c r="O1749" s="6">
        <f>SupplierQuality[[#This Row],[Total Downtime Minutes]]/60</f>
        <v>32.6</v>
      </c>
      <c r="P1749" s="4">
        <v>467</v>
      </c>
      <c r="Q1749" s="4">
        <f>SupplierQuality[[#This Row],[Total Defect Qty]]*SupplierQuality[[#This Row],[Unit Price]]</f>
        <v>332103314</v>
      </c>
    </row>
    <row r="1750" spans="1:17" x14ac:dyDescent="0.25">
      <c r="A1750" s="1">
        <v>43388</v>
      </c>
      <c r="B1750" s="5" t="str">
        <f>TEXT(SupplierQuality[[#This Row],[Date]],"mmm")</f>
        <v>Oct</v>
      </c>
      <c r="C1750" s="5" t="str">
        <f>TEXT(SupplierQuality[[#This Row],[Date]],"yyyy")</f>
        <v>2018</v>
      </c>
      <c r="D1750" s="2" t="s">
        <v>281</v>
      </c>
      <c r="E1750" s="2" t="s">
        <v>71</v>
      </c>
      <c r="F1750" s="2" t="s">
        <v>14</v>
      </c>
      <c r="G1750">
        <v>125</v>
      </c>
      <c r="H1750" s="2" t="str">
        <f>VLOOKUP(SupplierQuality[[#This Row],[MaterialID]],Table4[#All],2,0)</f>
        <v>Hardware</v>
      </c>
      <c r="I1750">
        <v>1</v>
      </c>
      <c r="J1750" s="2" t="str">
        <f>_xlfn.XLOOKUP(SupplierQuality[[#This Row],[Defect Type ID]],Table5[ID],Table5[Defect Type],"Not found",0)</f>
        <v>No Impact</v>
      </c>
      <c r="K1750">
        <v>228</v>
      </c>
      <c r="L1750" s="2" t="str">
        <f>_xlfn.XLOOKUP(SupplierQuality[[#This Row],[DefectID]],Table2[ID],Table2[Defect],"Not found",0)</f>
        <v>Container Out of Spec</v>
      </c>
      <c r="M1750" s="3">
        <v>653698</v>
      </c>
      <c r="N1750" s="3">
        <v>2585</v>
      </c>
      <c r="O1750" s="6">
        <f>SupplierQuality[[#This Row],[Total Downtime Minutes]]/60</f>
        <v>43.083333333333336</v>
      </c>
      <c r="P1750" s="4">
        <v>579</v>
      </c>
      <c r="Q1750" s="4">
        <f>SupplierQuality[[#This Row],[Total Defect Qty]]*SupplierQuality[[#This Row],[Unit Price]]</f>
        <v>378491142</v>
      </c>
    </row>
    <row r="1751" spans="1:17" x14ac:dyDescent="0.25">
      <c r="A1751" s="1">
        <v>43388</v>
      </c>
      <c r="B1751" s="5" t="str">
        <f>TEXT(SupplierQuality[[#This Row],[Date]],"mmm")</f>
        <v>Oct</v>
      </c>
      <c r="C1751" s="5" t="str">
        <f>TEXT(SupplierQuality[[#This Row],[Date]],"yyyy")</f>
        <v>2018</v>
      </c>
      <c r="D1751" s="2" t="s">
        <v>63</v>
      </c>
      <c r="E1751" s="2" t="s">
        <v>19</v>
      </c>
      <c r="F1751" s="2" t="s">
        <v>691</v>
      </c>
      <c r="G1751">
        <v>115</v>
      </c>
      <c r="H1751" s="2" t="str">
        <f>VLOOKUP(SupplierQuality[[#This Row],[MaterialID]],Table4[#All],2,0)</f>
        <v>Controllers</v>
      </c>
      <c r="I1751">
        <v>2</v>
      </c>
      <c r="J1751" s="2" t="str">
        <f>_xlfn.XLOOKUP(SupplierQuality[[#This Row],[Defect Type ID]],Table5[ID],Table5[Defect Type],"Not found",0)</f>
        <v>Rejected</v>
      </c>
      <c r="K1751">
        <v>48</v>
      </c>
      <c r="L1751" s="2" t="str">
        <f>_xlfn.XLOOKUP(SupplierQuality[[#This Row],[DefectID]],Table2[ID],Table2[Defect],"Not found",0)</f>
        <v>Mixed Product</v>
      </c>
      <c r="M1751" s="3">
        <v>515510</v>
      </c>
      <c r="N1751" s="3">
        <v>3756</v>
      </c>
      <c r="O1751" s="6">
        <f>SupplierQuality[[#This Row],[Total Downtime Minutes]]/60</f>
        <v>62.6</v>
      </c>
      <c r="P1751" s="4">
        <v>398</v>
      </c>
      <c r="Q1751" s="4">
        <f>SupplierQuality[[#This Row],[Total Defect Qty]]*SupplierQuality[[#This Row],[Unit Price]]</f>
        <v>205172980</v>
      </c>
    </row>
    <row r="1752" spans="1:17" x14ac:dyDescent="0.25">
      <c r="A1752" s="1">
        <v>43388</v>
      </c>
      <c r="B1752" s="5" t="str">
        <f>TEXT(SupplierQuality[[#This Row],[Date]],"mmm")</f>
        <v>Oct</v>
      </c>
      <c r="C1752" s="5" t="str">
        <f>TEXT(SupplierQuality[[#This Row],[Date]],"yyyy")</f>
        <v>2018</v>
      </c>
      <c r="D1752" s="2" t="s">
        <v>296</v>
      </c>
      <c r="E1752" s="2" t="s">
        <v>107</v>
      </c>
      <c r="F1752" s="2" t="s">
        <v>14</v>
      </c>
      <c r="G1752">
        <v>126</v>
      </c>
      <c r="H1752" s="2" t="str">
        <f>VLOOKUP(SupplierQuality[[#This Row],[MaterialID]],Table4[#All],2,0)</f>
        <v>Motors</v>
      </c>
      <c r="I1752">
        <v>2</v>
      </c>
      <c r="J1752" s="2" t="str">
        <f>_xlfn.XLOOKUP(SupplierQuality[[#This Row],[Defect Type ID]],Table5[ID],Table5[Defect Type],"Not found",0)</f>
        <v>Rejected</v>
      </c>
      <c r="K1752">
        <v>237</v>
      </c>
      <c r="L1752" s="2" t="str">
        <f>_xlfn.XLOOKUP(SupplierQuality[[#This Row],[DefectID]],Table2[ID],Table2[Defect],"Not found",0)</f>
        <v>Wrong Hue</v>
      </c>
      <c r="M1752" s="3">
        <v>493547</v>
      </c>
      <c r="N1752" s="3">
        <v>3068</v>
      </c>
      <c r="O1752" s="6">
        <f>SupplierQuality[[#This Row],[Total Downtime Minutes]]/60</f>
        <v>51.133333333333333</v>
      </c>
      <c r="P1752" s="4">
        <v>626</v>
      </c>
      <c r="Q1752" s="4">
        <f>SupplierQuality[[#This Row],[Total Defect Qty]]*SupplierQuality[[#This Row],[Unit Price]]</f>
        <v>308960422</v>
      </c>
    </row>
    <row r="1753" spans="1:17" x14ac:dyDescent="0.25">
      <c r="A1753" s="1">
        <v>43388</v>
      </c>
      <c r="B1753" s="5" t="str">
        <f>TEXT(SupplierQuality[[#This Row],[Date]],"mmm")</f>
        <v>Oct</v>
      </c>
      <c r="C1753" s="5" t="str">
        <f>TEXT(SupplierQuality[[#This Row],[Date]],"yyyy")</f>
        <v>2018</v>
      </c>
      <c r="D1753" s="2" t="s">
        <v>164</v>
      </c>
      <c r="E1753" s="2" t="s">
        <v>107</v>
      </c>
      <c r="F1753" s="2" t="s">
        <v>691</v>
      </c>
      <c r="G1753">
        <v>118</v>
      </c>
      <c r="H1753" s="2" t="str">
        <f>VLOOKUP(SupplierQuality[[#This Row],[MaterialID]],Table4[#All],2,0)</f>
        <v>Corrugate</v>
      </c>
      <c r="I1753">
        <v>3</v>
      </c>
      <c r="J1753" s="2" t="str">
        <f>_xlfn.XLOOKUP(SupplierQuality[[#This Row],[Defect Type ID]],Table5[ID],Table5[Defect Type],"Not found",0)</f>
        <v>Impact</v>
      </c>
      <c r="K1753">
        <v>97</v>
      </c>
      <c r="L1753" s="2" t="str">
        <f>_xlfn.XLOOKUP(SupplierQuality[[#This Row],[DefectID]],Table2[ID],Table2[Defect],"Not found",0)</f>
        <v>Bad Carton Packaging</v>
      </c>
      <c r="M1753" s="3">
        <v>475083</v>
      </c>
      <c r="N1753" s="3">
        <v>1271</v>
      </c>
      <c r="O1753" s="6">
        <f>SupplierQuality[[#This Row],[Total Downtime Minutes]]/60</f>
        <v>21.183333333333334</v>
      </c>
      <c r="P1753" s="4">
        <v>371</v>
      </c>
      <c r="Q1753" s="4">
        <f>SupplierQuality[[#This Row],[Total Defect Qty]]*SupplierQuality[[#This Row],[Unit Price]]</f>
        <v>176255793</v>
      </c>
    </row>
    <row r="1754" spans="1:17" x14ac:dyDescent="0.25">
      <c r="A1754" s="1">
        <v>43388</v>
      </c>
      <c r="B1754" s="5" t="str">
        <f>TEXT(SupplierQuality[[#This Row],[Date]],"mmm")</f>
        <v>Oct</v>
      </c>
      <c r="C1754" s="5" t="str">
        <f>TEXT(SupplierQuality[[#This Row],[Date]],"yyyy")</f>
        <v>2018</v>
      </c>
      <c r="D1754" s="2" t="s">
        <v>61</v>
      </c>
      <c r="E1754" s="2" t="s">
        <v>98</v>
      </c>
      <c r="F1754" s="2" t="s">
        <v>14</v>
      </c>
      <c r="G1754">
        <v>132</v>
      </c>
      <c r="H1754" s="2" t="str">
        <f>VLOOKUP(SupplierQuality[[#This Row],[MaterialID]],Table4[#All],2,0)</f>
        <v>Printed Materials</v>
      </c>
      <c r="I1754">
        <v>3</v>
      </c>
      <c r="J1754" s="2" t="str">
        <f>_xlfn.XLOOKUP(SupplierQuality[[#This Row],[Defect Type ID]],Table5[ID],Table5[Defect Type],"Not found",0)</f>
        <v>Impact</v>
      </c>
      <c r="K1754">
        <v>225</v>
      </c>
      <c r="L1754" s="2" t="str">
        <f>_xlfn.XLOOKUP(SupplierQuality[[#This Row],[DefectID]],Table2[ID],Table2[Defect],"Not found",0)</f>
        <v>Ejector Pin Wrong</v>
      </c>
      <c r="M1754" s="3">
        <v>423605</v>
      </c>
      <c r="N1754" s="3">
        <v>3005</v>
      </c>
      <c r="O1754" s="6">
        <f>SupplierQuality[[#This Row],[Total Downtime Minutes]]/60</f>
        <v>50.083333333333336</v>
      </c>
      <c r="P1754" s="4">
        <v>565</v>
      </c>
      <c r="Q1754" s="4">
        <f>SupplierQuality[[#This Row],[Total Defect Qty]]*SupplierQuality[[#This Row],[Unit Price]]</f>
        <v>239336825</v>
      </c>
    </row>
    <row r="1755" spans="1:17" x14ac:dyDescent="0.25">
      <c r="A1755" s="1">
        <v>43388</v>
      </c>
      <c r="B1755" s="5" t="str">
        <f>TEXT(SupplierQuality[[#This Row],[Date]],"mmm")</f>
        <v>Oct</v>
      </c>
      <c r="C1755" s="5" t="str">
        <f>TEXT(SupplierQuality[[#This Row],[Date]],"yyyy")</f>
        <v>2018</v>
      </c>
      <c r="D1755" s="2" t="s">
        <v>229</v>
      </c>
      <c r="E1755" s="2" t="s">
        <v>34</v>
      </c>
      <c r="F1755" s="2" t="s">
        <v>691</v>
      </c>
      <c r="G1755">
        <v>116</v>
      </c>
      <c r="H1755" s="2" t="str">
        <f>VLOOKUP(SupplierQuality[[#This Row],[MaterialID]],Table4[#All],2,0)</f>
        <v>Molds</v>
      </c>
      <c r="I1755">
        <v>2</v>
      </c>
      <c r="J1755" s="2" t="str">
        <f>_xlfn.XLOOKUP(SupplierQuality[[#This Row],[Defect Type ID]],Table5[ID],Table5[Defect Type],"Not found",0)</f>
        <v>Rejected</v>
      </c>
      <c r="K1755">
        <v>129</v>
      </c>
      <c r="L1755" s="2" t="str">
        <f>_xlfn.XLOOKUP(SupplierQuality[[#This Row],[DefectID]],Table2[ID],Table2[Defect],"Not found",0)</f>
        <v>Color Variation</v>
      </c>
      <c r="M1755" s="3">
        <v>366846</v>
      </c>
      <c r="N1755" s="3">
        <v>4754</v>
      </c>
      <c r="O1755" s="6">
        <f>SupplierQuality[[#This Row],[Total Downtime Minutes]]/60</f>
        <v>79.233333333333334</v>
      </c>
      <c r="P1755" s="4">
        <v>398</v>
      </c>
      <c r="Q1755" s="4">
        <f>SupplierQuality[[#This Row],[Total Defect Qty]]*SupplierQuality[[#This Row],[Unit Price]]</f>
        <v>146004708</v>
      </c>
    </row>
    <row r="1756" spans="1:17" x14ac:dyDescent="0.25">
      <c r="A1756" s="1">
        <v>43388</v>
      </c>
      <c r="B1756" s="5" t="str">
        <f>TEXT(SupplierQuality[[#This Row],[Date]],"mmm")</f>
        <v>Oct</v>
      </c>
      <c r="C1756" s="5" t="str">
        <f>TEXT(SupplierQuality[[#This Row],[Date]],"yyyy")</f>
        <v>2018</v>
      </c>
      <c r="D1756" s="2" t="s">
        <v>319</v>
      </c>
      <c r="E1756" s="2" t="s">
        <v>49</v>
      </c>
      <c r="F1756" s="2" t="s">
        <v>691</v>
      </c>
      <c r="G1756">
        <v>121</v>
      </c>
      <c r="H1756" s="2" t="str">
        <f>VLOOKUP(SupplierQuality[[#This Row],[MaterialID]],Table4[#All],2,0)</f>
        <v>Composites</v>
      </c>
      <c r="I1756">
        <v>3</v>
      </c>
      <c r="J1756" s="2" t="str">
        <f>_xlfn.XLOOKUP(SupplierQuality[[#This Row],[Defect Type ID]],Table5[ID],Table5[Defect Type],"Not found",0)</f>
        <v>Impact</v>
      </c>
      <c r="K1756">
        <v>22</v>
      </c>
      <c r="L1756" s="2" t="str">
        <f>_xlfn.XLOOKUP(SupplierQuality[[#This Row],[DefectID]],Table2[ID],Table2[Defect],"Not found",0)</f>
        <v>Mishandled</v>
      </c>
      <c r="M1756" s="3">
        <v>358694</v>
      </c>
      <c r="N1756" s="3">
        <v>2593</v>
      </c>
      <c r="O1756" s="6">
        <f>SupplierQuality[[#This Row],[Total Downtime Minutes]]/60</f>
        <v>43.216666666666669</v>
      </c>
      <c r="P1756" s="4">
        <v>578</v>
      </c>
      <c r="Q1756" s="4">
        <f>SupplierQuality[[#This Row],[Total Defect Qty]]*SupplierQuality[[#This Row],[Unit Price]]</f>
        <v>207325132</v>
      </c>
    </row>
    <row r="1757" spans="1:17" x14ac:dyDescent="0.25">
      <c r="A1757" s="1">
        <v>43388</v>
      </c>
      <c r="B1757" s="5" t="str">
        <f>TEXT(SupplierQuality[[#This Row],[Date]],"mmm")</f>
        <v>Oct</v>
      </c>
      <c r="C1757" s="5" t="str">
        <f>TEXT(SupplierQuality[[#This Row],[Date]],"yyyy")</f>
        <v>2018</v>
      </c>
      <c r="D1757" s="2" t="s">
        <v>312</v>
      </c>
      <c r="E1757" s="2" t="s">
        <v>119</v>
      </c>
      <c r="F1757" s="2" t="s">
        <v>17</v>
      </c>
      <c r="G1757">
        <v>117</v>
      </c>
      <c r="H1757" s="2" t="str">
        <f>VLOOKUP(SupplierQuality[[#This Row],[MaterialID]],Table4[#All],2,0)</f>
        <v>Labels</v>
      </c>
      <c r="I1757">
        <v>3</v>
      </c>
      <c r="J1757" s="2" t="str">
        <f>_xlfn.XLOOKUP(SupplierQuality[[#This Row],[Defect Type ID]],Table5[ID],Table5[Defect Type],"Not found",0)</f>
        <v>Impact</v>
      </c>
      <c r="K1757">
        <v>70</v>
      </c>
      <c r="L1757" s="2" t="str">
        <f>_xlfn.XLOOKUP(SupplierQuality[[#This Row],[DefectID]],Table2[ID],Table2[Defect],"Not found",0)</f>
        <v>Dirty Material</v>
      </c>
      <c r="M1757" s="3">
        <v>235474</v>
      </c>
      <c r="N1757" s="3">
        <v>4077</v>
      </c>
      <c r="O1757" s="6">
        <f>SupplierQuality[[#This Row],[Total Downtime Minutes]]/60</f>
        <v>67.95</v>
      </c>
      <c r="P1757" s="4">
        <v>563</v>
      </c>
      <c r="Q1757" s="4">
        <f>SupplierQuality[[#This Row],[Total Defect Qty]]*SupplierQuality[[#This Row],[Unit Price]]</f>
        <v>132571862</v>
      </c>
    </row>
    <row r="1758" spans="1:17" x14ac:dyDescent="0.25">
      <c r="A1758" s="1">
        <v>43388</v>
      </c>
      <c r="B1758" s="5" t="str">
        <f>TEXT(SupplierQuality[[#This Row],[Date]],"mmm")</f>
        <v>Oct</v>
      </c>
      <c r="C1758" s="5" t="str">
        <f>TEXT(SupplierQuality[[#This Row],[Date]],"yyyy")</f>
        <v>2018</v>
      </c>
      <c r="D1758" s="2" t="s">
        <v>154</v>
      </c>
      <c r="E1758" s="2" t="s">
        <v>98</v>
      </c>
      <c r="F1758" s="2" t="s">
        <v>691</v>
      </c>
      <c r="G1758">
        <v>129</v>
      </c>
      <c r="H1758" s="2" t="str">
        <f>VLOOKUP(SupplierQuality[[#This Row],[MaterialID]],Table4[#All],2,0)</f>
        <v>Mechanicals</v>
      </c>
      <c r="I1758">
        <v>1</v>
      </c>
      <c r="J1758" s="2" t="str">
        <f>_xlfn.XLOOKUP(SupplierQuality[[#This Row],[Defect Type ID]],Table5[ID],Table5[Defect Type],"Not found",0)</f>
        <v>No Impact</v>
      </c>
      <c r="K1758">
        <v>214</v>
      </c>
      <c r="L1758" s="2" t="str">
        <f>_xlfn.XLOOKUP(SupplierQuality[[#This Row],[DefectID]],Table2[ID],Table2[Defect],"Not found",0)</f>
        <v>Bad Insert</v>
      </c>
      <c r="M1758" s="3">
        <v>207012</v>
      </c>
      <c r="N1758" s="3">
        <v>2594</v>
      </c>
      <c r="O1758" s="6">
        <f>SupplierQuality[[#This Row],[Total Downtime Minutes]]/60</f>
        <v>43.233333333333334</v>
      </c>
      <c r="P1758" s="4">
        <v>473</v>
      </c>
      <c r="Q1758" s="4">
        <f>SupplierQuality[[#This Row],[Total Defect Qty]]*SupplierQuality[[#This Row],[Unit Price]]</f>
        <v>97916676</v>
      </c>
    </row>
    <row r="1759" spans="1:17" x14ac:dyDescent="0.25">
      <c r="A1759" s="1">
        <v>43388</v>
      </c>
      <c r="B1759" s="5" t="str">
        <f>TEXT(SupplierQuality[[#This Row],[Date]],"mmm")</f>
        <v>Oct</v>
      </c>
      <c r="C1759" s="5" t="str">
        <f>TEXT(SupplierQuality[[#This Row],[Date]],"yyyy")</f>
        <v>2018</v>
      </c>
      <c r="D1759" s="2" t="s">
        <v>261</v>
      </c>
      <c r="E1759" s="2" t="s">
        <v>107</v>
      </c>
      <c r="F1759" s="2" t="s">
        <v>691</v>
      </c>
      <c r="G1759">
        <v>116</v>
      </c>
      <c r="H1759" s="2" t="str">
        <f>VLOOKUP(SupplierQuality[[#This Row],[MaterialID]],Table4[#All],2,0)</f>
        <v>Molds</v>
      </c>
      <c r="I1759">
        <v>1</v>
      </c>
      <c r="J1759" s="2" t="str">
        <f>_xlfn.XLOOKUP(SupplierQuality[[#This Row],[Defect Type ID]],Table5[ID],Table5[Defect Type],"Not found",0)</f>
        <v>No Impact</v>
      </c>
      <c r="K1759">
        <v>223</v>
      </c>
      <c r="L1759" s="2" t="str">
        <f>_xlfn.XLOOKUP(SupplierQuality[[#This Row],[DefectID]],Table2[ID],Table2[Defect],"Not found",0)</f>
        <v>No Varnish</v>
      </c>
      <c r="M1759" s="3">
        <v>158581</v>
      </c>
      <c r="N1759" s="3">
        <v>3538</v>
      </c>
      <c r="O1759" s="6">
        <f>SupplierQuality[[#This Row],[Total Downtime Minutes]]/60</f>
        <v>58.966666666666669</v>
      </c>
      <c r="P1759" s="4">
        <v>458</v>
      </c>
      <c r="Q1759" s="4">
        <f>SupplierQuality[[#This Row],[Total Defect Qty]]*SupplierQuality[[#This Row],[Unit Price]]</f>
        <v>72630098</v>
      </c>
    </row>
    <row r="1760" spans="1:17" x14ac:dyDescent="0.25">
      <c r="A1760" s="1">
        <v>43388</v>
      </c>
      <c r="B1760" s="5" t="str">
        <f>TEXT(SupplierQuality[[#This Row],[Date]],"mmm")</f>
        <v>Oct</v>
      </c>
      <c r="C1760" s="5" t="str">
        <f>TEXT(SupplierQuality[[#This Row],[Date]],"yyyy")</f>
        <v>2018</v>
      </c>
      <c r="D1760" s="2" t="s">
        <v>348</v>
      </c>
      <c r="E1760" s="2" t="s">
        <v>45</v>
      </c>
      <c r="F1760" s="2" t="s">
        <v>691</v>
      </c>
      <c r="G1760">
        <v>112</v>
      </c>
      <c r="H1760" s="2" t="str">
        <f>VLOOKUP(SupplierQuality[[#This Row],[MaterialID]],Table4[#All],2,0)</f>
        <v>Glass</v>
      </c>
      <c r="I1760">
        <v>1</v>
      </c>
      <c r="J1760" s="2" t="str">
        <f>_xlfn.XLOOKUP(SupplierQuality[[#This Row],[Defect Type ID]],Table5[ID],Table5[Defect Type],"Not found",0)</f>
        <v>No Impact</v>
      </c>
      <c r="K1760">
        <v>217</v>
      </c>
      <c r="L1760" s="2" t="str">
        <f>_xlfn.XLOOKUP(SupplierQuality[[#This Row],[DefectID]],Table2[ID],Table2[Defect],"Not found",0)</f>
        <v>Incomplete Molding</v>
      </c>
      <c r="M1760" s="3">
        <v>123729</v>
      </c>
      <c r="N1760" s="3">
        <v>3805</v>
      </c>
      <c r="O1760" s="6">
        <f>SupplierQuality[[#This Row],[Total Downtime Minutes]]/60</f>
        <v>63.416666666666664</v>
      </c>
      <c r="P1760" s="4">
        <v>639</v>
      </c>
      <c r="Q1760" s="4">
        <f>SupplierQuality[[#This Row],[Total Defect Qty]]*SupplierQuality[[#This Row],[Unit Price]]</f>
        <v>79062831</v>
      </c>
    </row>
    <row r="1761" spans="1:17" x14ac:dyDescent="0.25">
      <c r="A1761" s="1">
        <v>43388</v>
      </c>
      <c r="B1761" s="5" t="str">
        <f>TEXT(SupplierQuality[[#This Row],[Date]],"mmm")</f>
        <v>Oct</v>
      </c>
      <c r="C1761" s="5" t="str">
        <f>TEXT(SupplierQuality[[#This Row],[Date]],"yyyy")</f>
        <v>2018</v>
      </c>
      <c r="D1761" s="2" t="s">
        <v>192</v>
      </c>
      <c r="E1761" s="2" t="s">
        <v>23</v>
      </c>
      <c r="F1761" s="2" t="s">
        <v>17</v>
      </c>
      <c r="G1761">
        <v>120</v>
      </c>
      <c r="H1761" s="2" t="str">
        <f>VLOOKUP(SupplierQuality[[#This Row],[MaterialID]],Table4[#All],2,0)</f>
        <v>Film</v>
      </c>
      <c r="I1761">
        <v>1</v>
      </c>
      <c r="J1761" s="2" t="str">
        <f>_xlfn.XLOOKUP(SupplierQuality[[#This Row],[Defect Type ID]],Table5[ID],Table5[Defect Type],"Not found",0)</f>
        <v>No Impact</v>
      </c>
      <c r="K1761">
        <v>41</v>
      </c>
      <c r="L1761" s="2" t="str">
        <f>_xlfn.XLOOKUP(SupplierQuality[[#This Row],[DefectID]],Table2[ID],Table2[Defect],"Not found",0)</f>
        <v>Bad Tiles</v>
      </c>
      <c r="M1761" s="3">
        <v>123665</v>
      </c>
      <c r="N1761" s="3">
        <v>3570</v>
      </c>
      <c r="O1761" s="6">
        <f>SupplierQuality[[#This Row],[Total Downtime Minutes]]/60</f>
        <v>59.5</v>
      </c>
      <c r="P1761" s="4">
        <v>478</v>
      </c>
      <c r="Q1761" s="4">
        <f>SupplierQuality[[#This Row],[Total Defect Qty]]*SupplierQuality[[#This Row],[Unit Price]]</f>
        <v>59111870</v>
      </c>
    </row>
    <row r="1762" spans="1:17" x14ac:dyDescent="0.25">
      <c r="A1762" s="1">
        <v>43388</v>
      </c>
      <c r="B1762" s="5" t="str">
        <f>TEXT(SupplierQuality[[#This Row],[Date]],"mmm")</f>
        <v>Oct</v>
      </c>
      <c r="C1762" s="5" t="str">
        <f>TEXT(SupplierQuality[[#This Row],[Date]],"yyyy")</f>
        <v>2018</v>
      </c>
      <c r="D1762" s="2" t="s">
        <v>80</v>
      </c>
      <c r="E1762" s="2" t="s">
        <v>64</v>
      </c>
      <c r="F1762" s="2" t="s">
        <v>691</v>
      </c>
      <c r="G1762">
        <v>132</v>
      </c>
      <c r="H1762" s="2" t="str">
        <f>VLOOKUP(SupplierQuality[[#This Row],[MaterialID]],Table4[#All],2,0)</f>
        <v>Printed Materials</v>
      </c>
      <c r="I1762">
        <v>1</v>
      </c>
      <c r="J1762" s="2" t="str">
        <f>_xlfn.XLOOKUP(SupplierQuality[[#This Row],[Defect Type ID]],Table5[ID],Table5[Defect Type],"Not found",0)</f>
        <v>No Impact</v>
      </c>
      <c r="K1762">
        <v>123</v>
      </c>
      <c r="L1762" s="2" t="str">
        <f>_xlfn.XLOOKUP(SupplierQuality[[#This Row],[DefectID]],Table2[ID],Table2[Defect],"Not found",0)</f>
        <v>Sealed Together Externally</v>
      </c>
      <c r="M1762" s="3">
        <v>52822</v>
      </c>
      <c r="N1762" s="3">
        <v>4778</v>
      </c>
      <c r="O1762" s="6">
        <f>SupplierQuality[[#This Row],[Total Downtime Minutes]]/60</f>
        <v>79.63333333333334</v>
      </c>
      <c r="P1762" s="4">
        <v>568</v>
      </c>
      <c r="Q1762" s="4">
        <f>SupplierQuality[[#This Row],[Total Defect Qty]]*SupplierQuality[[#This Row],[Unit Price]]</f>
        <v>30002896</v>
      </c>
    </row>
    <row r="1763" spans="1:17" x14ac:dyDescent="0.25">
      <c r="A1763" s="1">
        <v>43388</v>
      </c>
      <c r="B1763" s="5" t="str">
        <f>TEXT(SupplierQuality[[#This Row],[Date]],"mmm")</f>
        <v>Oct</v>
      </c>
      <c r="C1763" s="5" t="str">
        <f>TEXT(SupplierQuality[[#This Row],[Date]],"yyyy")</f>
        <v>2018</v>
      </c>
      <c r="D1763" s="2" t="s">
        <v>53</v>
      </c>
      <c r="E1763" s="2" t="s">
        <v>36</v>
      </c>
      <c r="F1763" s="2" t="s">
        <v>691</v>
      </c>
      <c r="G1763">
        <v>131</v>
      </c>
      <c r="H1763" s="2" t="str">
        <f>VLOOKUP(SupplierQuality[[#This Row],[MaterialID]],Table4[#All],2,0)</f>
        <v>Valves</v>
      </c>
      <c r="I1763">
        <v>3</v>
      </c>
      <c r="J1763" s="2" t="str">
        <f>_xlfn.XLOOKUP(SupplierQuality[[#This Row],[Defect Type ID]],Table5[ID],Table5[Defect Type],"Not found",0)</f>
        <v>Impact</v>
      </c>
      <c r="K1763">
        <v>155</v>
      </c>
      <c r="L1763" s="2" t="str">
        <f>_xlfn.XLOOKUP(SupplierQuality[[#This Row],[DefectID]],Table2[ID],Table2[Defect],"Not found",0)</f>
        <v>Wrong Specification</v>
      </c>
      <c r="M1763" s="3">
        <v>7292</v>
      </c>
      <c r="N1763" s="3">
        <v>696</v>
      </c>
      <c r="O1763" s="6">
        <f>SupplierQuality[[#This Row],[Total Downtime Minutes]]/60</f>
        <v>11.6</v>
      </c>
      <c r="P1763" s="4">
        <v>538</v>
      </c>
      <c r="Q1763" s="4">
        <f>SupplierQuality[[#This Row],[Total Defect Qty]]*SupplierQuality[[#This Row],[Unit Price]]</f>
        <v>3923096</v>
      </c>
    </row>
    <row r="1764" spans="1:17" x14ac:dyDescent="0.25">
      <c r="A1764" s="1">
        <v>43389</v>
      </c>
      <c r="B1764" s="5" t="str">
        <f>TEXT(SupplierQuality[[#This Row],[Date]],"mmm")</f>
        <v>Oct</v>
      </c>
      <c r="C1764" s="5" t="str">
        <f>TEXT(SupplierQuality[[#This Row],[Date]],"yyyy")</f>
        <v>2018</v>
      </c>
      <c r="D1764" s="2" t="s">
        <v>335</v>
      </c>
      <c r="E1764" s="2" t="s">
        <v>41</v>
      </c>
      <c r="F1764" s="2" t="s">
        <v>24</v>
      </c>
      <c r="G1764">
        <v>115</v>
      </c>
      <c r="H1764" s="2" t="str">
        <f>VLOOKUP(SupplierQuality[[#This Row],[MaterialID]],Table4[#All],2,0)</f>
        <v>Controllers</v>
      </c>
      <c r="I1764">
        <v>1</v>
      </c>
      <c r="J1764" s="2" t="str">
        <f>_xlfn.XLOOKUP(SupplierQuality[[#This Row],[Defect Type ID]],Table5[ID],Table5[Defect Type],"Not found",0)</f>
        <v>No Impact</v>
      </c>
      <c r="K1764">
        <v>252</v>
      </c>
      <c r="L1764" s="2" t="str">
        <f>_xlfn.XLOOKUP(SupplierQuality[[#This Row],[DefectID]],Table2[ID],Table2[Defect],"Not found",0)</f>
        <v>Raw Material</v>
      </c>
      <c r="M1764" s="3">
        <v>998621</v>
      </c>
      <c r="N1764" s="3">
        <v>2299</v>
      </c>
      <c r="O1764" s="6">
        <f>SupplierQuality[[#This Row],[Total Downtime Minutes]]/60</f>
        <v>38.31666666666667</v>
      </c>
      <c r="P1764" s="4">
        <v>566</v>
      </c>
      <c r="Q1764" s="4">
        <f>SupplierQuality[[#This Row],[Total Defect Qty]]*SupplierQuality[[#This Row],[Unit Price]]</f>
        <v>565219486</v>
      </c>
    </row>
    <row r="1765" spans="1:17" x14ac:dyDescent="0.25">
      <c r="A1765" s="1">
        <v>43389</v>
      </c>
      <c r="B1765" s="5" t="str">
        <f>TEXT(SupplierQuality[[#This Row],[Date]],"mmm")</f>
        <v>Oct</v>
      </c>
      <c r="C1765" s="5" t="str">
        <f>TEXT(SupplierQuality[[#This Row],[Date]],"yyyy")</f>
        <v>2018</v>
      </c>
      <c r="D1765" s="2" t="s">
        <v>288</v>
      </c>
      <c r="E1765" s="2" t="s">
        <v>11</v>
      </c>
      <c r="F1765" s="2" t="s">
        <v>24</v>
      </c>
      <c r="G1765">
        <v>116</v>
      </c>
      <c r="H1765" s="2" t="str">
        <f>VLOOKUP(SupplierQuality[[#This Row],[MaterialID]],Table4[#All],2,0)</f>
        <v>Molds</v>
      </c>
      <c r="I1765">
        <v>1</v>
      </c>
      <c r="J1765" s="2" t="str">
        <f>_xlfn.XLOOKUP(SupplierQuality[[#This Row],[Defect Type ID]],Table5[ID],Table5[Defect Type],"Not found",0)</f>
        <v>No Impact</v>
      </c>
      <c r="K1765">
        <v>41</v>
      </c>
      <c r="L1765" s="2" t="str">
        <f>_xlfn.XLOOKUP(SupplierQuality[[#This Row],[DefectID]],Table2[ID],Table2[Defect],"Not found",0)</f>
        <v>Bad Tiles</v>
      </c>
      <c r="M1765" s="3">
        <v>876427</v>
      </c>
      <c r="N1765" s="3">
        <v>2582</v>
      </c>
      <c r="O1765" s="6">
        <f>SupplierQuality[[#This Row],[Total Downtime Minutes]]/60</f>
        <v>43.033333333333331</v>
      </c>
      <c r="P1765" s="4">
        <v>642</v>
      </c>
      <c r="Q1765" s="4">
        <f>SupplierQuality[[#This Row],[Total Defect Qty]]*SupplierQuality[[#This Row],[Unit Price]]</f>
        <v>562666134</v>
      </c>
    </row>
    <row r="1766" spans="1:17" x14ac:dyDescent="0.25">
      <c r="A1766" s="1">
        <v>43389</v>
      </c>
      <c r="B1766" s="5" t="str">
        <f>TEXT(SupplierQuality[[#This Row],[Date]],"mmm")</f>
        <v>Oct</v>
      </c>
      <c r="C1766" s="5" t="str">
        <f>TEXT(SupplierQuality[[#This Row],[Date]],"yyyy")</f>
        <v>2018</v>
      </c>
      <c r="D1766" s="2" t="s">
        <v>338</v>
      </c>
      <c r="E1766" s="2" t="s">
        <v>104</v>
      </c>
      <c r="F1766" s="2" t="s">
        <v>14</v>
      </c>
      <c r="G1766">
        <v>128</v>
      </c>
      <c r="H1766" s="2" t="str">
        <f>VLOOKUP(SupplierQuality[[#This Row],[MaterialID]],Table4[#All],2,0)</f>
        <v>Tape</v>
      </c>
      <c r="I1766">
        <v>1</v>
      </c>
      <c r="J1766" s="2" t="str">
        <f>_xlfn.XLOOKUP(SupplierQuality[[#This Row],[Defect Type ID]],Table5[ID],Table5[Defect Type],"Not found",0)</f>
        <v>No Impact</v>
      </c>
      <c r="K1766">
        <v>251</v>
      </c>
      <c r="L1766" s="2" t="str">
        <f>_xlfn.XLOOKUP(SupplierQuality[[#This Row],[DefectID]],Table2[ID],Table2[Defect],"Not found",0)</f>
        <v>Ink Smears</v>
      </c>
      <c r="M1766" s="3">
        <v>307153</v>
      </c>
      <c r="N1766" s="3">
        <v>3477</v>
      </c>
      <c r="O1766" s="6">
        <f>SupplierQuality[[#This Row],[Total Downtime Minutes]]/60</f>
        <v>57.95</v>
      </c>
      <c r="P1766" s="4">
        <v>601</v>
      </c>
      <c r="Q1766" s="4">
        <f>SupplierQuality[[#This Row],[Total Defect Qty]]*SupplierQuality[[#This Row],[Unit Price]]</f>
        <v>184598953</v>
      </c>
    </row>
    <row r="1767" spans="1:17" x14ac:dyDescent="0.25">
      <c r="A1767" s="1">
        <v>43390</v>
      </c>
      <c r="B1767" s="5" t="str">
        <f>TEXT(SupplierQuality[[#This Row],[Date]],"mmm")</f>
        <v>Oct</v>
      </c>
      <c r="C1767" s="5" t="str">
        <f>TEXT(SupplierQuality[[#This Row],[Date]],"yyyy")</f>
        <v>2018</v>
      </c>
      <c r="D1767" s="2" t="s">
        <v>50</v>
      </c>
      <c r="E1767" s="2" t="s">
        <v>98</v>
      </c>
      <c r="F1767" s="2" t="s">
        <v>17</v>
      </c>
      <c r="G1767">
        <v>129</v>
      </c>
      <c r="H1767" s="2" t="str">
        <f>VLOOKUP(SupplierQuality[[#This Row],[MaterialID]],Table4[#All],2,0)</f>
        <v>Mechanicals</v>
      </c>
      <c r="I1767">
        <v>3</v>
      </c>
      <c r="J1767" s="2" t="str">
        <f>_xlfn.XLOOKUP(SupplierQuality[[#This Row],[Defect Type ID]],Table5[ID],Table5[Defect Type],"Not found",0)</f>
        <v>Impact</v>
      </c>
      <c r="K1767">
        <v>238</v>
      </c>
      <c r="L1767" s="2" t="str">
        <f>_xlfn.XLOOKUP(SupplierQuality[[#This Row],[DefectID]],Table2[ID],Table2[Defect],"Not found",0)</f>
        <v>No Docs</v>
      </c>
      <c r="M1767" s="3">
        <v>738768</v>
      </c>
      <c r="N1767" s="3">
        <v>3800</v>
      </c>
      <c r="O1767" s="6">
        <f>SupplierQuality[[#This Row],[Total Downtime Minutes]]/60</f>
        <v>63.333333333333336</v>
      </c>
      <c r="P1767" s="4">
        <v>345</v>
      </c>
      <c r="Q1767" s="4">
        <f>SupplierQuality[[#This Row],[Total Defect Qty]]*SupplierQuality[[#This Row],[Unit Price]]</f>
        <v>254874960</v>
      </c>
    </row>
    <row r="1768" spans="1:17" x14ac:dyDescent="0.25">
      <c r="A1768" s="1">
        <v>43390</v>
      </c>
      <c r="B1768" s="5" t="str">
        <f>TEXT(SupplierQuality[[#This Row],[Date]],"mmm")</f>
        <v>Oct</v>
      </c>
      <c r="C1768" s="5" t="str">
        <f>TEXT(SupplierQuality[[#This Row],[Date]],"yyyy")</f>
        <v>2018</v>
      </c>
      <c r="D1768" s="2" t="s">
        <v>142</v>
      </c>
      <c r="E1768" s="2" t="s">
        <v>13</v>
      </c>
      <c r="F1768" s="2" t="s">
        <v>14</v>
      </c>
      <c r="G1768">
        <v>122</v>
      </c>
      <c r="H1768" s="2" t="str">
        <f>VLOOKUP(SupplierQuality[[#This Row],[MaterialID]],Table4[#All],2,0)</f>
        <v>Electrolytes</v>
      </c>
      <c r="I1768">
        <v>3</v>
      </c>
      <c r="J1768" s="2" t="str">
        <f>_xlfn.XLOOKUP(SupplierQuality[[#This Row],[Defect Type ID]],Table5[ID],Table5[Defect Type],"Not found",0)</f>
        <v>Impact</v>
      </c>
      <c r="K1768">
        <v>153</v>
      </c>
      <c r="L1768" s="2" t="str">
        <f>_xlfn.XLOOKUP(SupplierQuality[[#This Row],[DefectID]],Table2[ID],Table2[Defect],"Not found",0)</f>
        <v>Over/Under Fill</v>
      </c>
      <c r="M1768" s="3">
        <v>597007</v>
      </c>
      <c r="N1768" s="3">
        <v>1288</v>
      </c>
      <c r="O1768" s="6">
        <f>SupplierQuality[[#This Row],[Total Downtime Minutes]]/60</f>
        <v>21.466666666666665</v>
      </c>
      <c r="P1768" s="4">
        <v>299</v>
      </c>
      <c r="Q1768" s="4">
        <f>SupplierQuality[[#This Row],[Total Defect Qty]]*SupplierQuality[[#This Row],[Unit Price]]</f>
        <v>178505093</v>
      </c>
    </row>
    <row r="1769" spans="1:17" x14ac:dyDescent="0.25">
      <c r="A1769" s="1">
        <v>43390</v>
      </c>
      <c r="B1769" s="5" t="str">
        <f>TEXT(SupplierQuality[[#This Row],[Date]],"mmm")</f>
        <v>Oct</v>
      </c>
      <c r="C1769" s="5" t="str">
        <f>TEXT(SupplierQuality[[#This Row],[Date]],"yyyy")</f>
        <v>2018</v>
      </c>
      <c r="D1769" s="2" t="s">
        <v>298</v>
      </c>
      <c r="E1769" s="2" t="s">
        <v>27</v>
      </c>
      <c r="F1769" s="2" t="s">
        <v>17</v>
      </c>
      <c r="G1769">
        <v>112</v>
      </c>
      <c r="H1769" s="2" t="str">
        <f>VLOOKUP(SupplierQuality[[#This Row],[MaterialID]],Table4[#All],2,0)</f>
        <v>Glass</v>
      </c>
      <c r="I1769">
        <v>3</v>
      </c>
      <c r="J1769" s="2" t="str">
        <f>_xlfn.XLOOKUP(SupplierQuality[[#This Row],[Defect Type ID]],Table5[ID],Table5[Defect Type],"Not found",0)</f>
        <v>Impact</v>
      </c>
      <c r="K1769">
        <v>1</v>
      </c>
      <c r="L1769" s="2" t="str">
        <f>_xlfn.XLOOKUP(SupplierQuality[[#This Row],[DefectID]],Table2[ID],Table2[Defect],"Not found",0)</f>
        <v>Bad Bearings</v>
      </c>
      <c r="M1769" s="3">
        <v>541642</v>
      </c>
      <c r="N1769" s="3">
        <v>2524</v>
      </c>
      <c r="O1769" s="6">
        <f>SupplierQuality[[#This Row],[Total Downtime Minutes]]/60</f>
        <v>42.06666666666667</v>
      </c>
      <c r="P1769" s="4">
        <v>427</v>
      </c>
      <c r="Q1769" s="4">
        <f>SupplierQuality[[#This Row],[Total Defect Qty]]*SupplierQuality[[#This Row],[Unit Price]]</f>
        <v>231281134</v>
      </c>
    </row>
    <row r="1770" spans="1:17" x14ac:dyDescent="0.25">
      <c r="A1770" s="1">
        <v>43390</v>
      </c>
      <c r="B1770" s="5" t="str">
        <f>TEXT(SupplierQuality[[#This Row],[Date]],"mmm")</f>
        <v>Oct</v>
      </c>
      <c r="C1770" s="5" t="str">
        <f>TEXT(SupplierQuality[[#This Row],[Date]],"yyyy")</f>
        <v>2018</v>
      </c>
      <c r="D1770" s="2" t="s">
        <v>37</v>
      </c>
      <c r="E1770" s="2" t="s">
        <v>27</v>
      </c>
      <c r="F1770" s="2" t="s">
        <v>14</v>
      </c>
      <c r="G1770">
        <v>117</v>
      </c>
      <c r="H1770" s="2" t="str">
        <f>VLOOKUP(SupplierQuality[[#This Row],[MaterialID]],Table4[#All],2,0)</f>
        <v>Labels</v>
      </c>
      <c r="I1770">
        <v>2</v>
      </c>
      <c r="J1770" s="2" t="str">
        <f>_xlfn.XLOOKUP(SupplierQuality[[#This Row],[Defect Type ID]],Table5[ID],Table5[Defect Type],"Not found",0)</f>
        <v>Rejected</v>
      </c>
      <c r="K1770">
        <v>42</v>
      </c>
      <c r="L1770" s="2" t="str">
        <f>_xlfn.XLOOKUP(SupplierQuality[[#This Row],[DefectID]],Table2[ID],Table2[Defect],"Not found",0)</f>
        <v>No Screws</v>
      </c>
      <c r="M1770" s="3">
        <v>370658</v>
      </c>
      <c r="N1770" s="3">
        <v>2839</v>
      </c>
      <c r="O1770" s="6">
        <f>SupplierQuality[[#This Row],[Total Downtime Minutes]]/60</f>
        <v>47.31666666666667</v>
      </c>
      <c r="P1770" s="4">
        <v>583</v>
      </c>
      <c r="Q1770" s="4">
        <f>SupplierQuality[[#This Row],[Total Defect Qty]]*SupplierQuality[[#This Row],[Unit Price]]</f>
        <v>216093614</v>
      </c>
    </row>
    <row r="1771" spans="1:17" x14ac:dyDescent="0.25">
      <c r="A1771" s="1">
        <v>43390</v>
      </c>
      <c r="B1771" s="5" t="str">
        <f>TEXT(SupplierQuality[[#This Row],[Date]],"mmm")</f>
        <v>Oct</v>
      </c>
      <c r="C1771" s="5" t="str">
        <f>TEXT(SupplierQuality[[#This Row],[Date]],"yyyy")</f>
        <v>2018</v>
      </c>
      <c r="D1771" s="2" t="s">
        <v>304</v>
      </c>
      <c r="E1771" s="2" t="s">
        <v>104</v>
      </c>
      <c r="F1771" s="2" t="s">
        <v>14</v>
      </c>
      <c r="G1771">
        <v>116</v>
      </c>
      <c r="H1771" s="2" t="str">
        <f>VLOOKUP(SupplierQuality[[#This Row],[MaterialID]],Table4[#All],2,0)</f>
        <v>Molds</v>
      </c>
      <c r="I1771">
        <v>2</v>
      </c>
      <c r="J1771" s="2" t="str">
        <f>_xlfn.XLOOKUP(SupplierQuality[[#This Row],[Defect Type ID]],Table5[ID],Table5[Defect Type],"Not found",0)</f>
        <v>Rejected</v>
      </c>
      <c r="K1771">
        <v>143</v>
      </c>
      <c r="L1771" s="2" t="str">
        <f>_xlfn.XLOOKUP(SupplierQuality[[#This Row],[DefectID]],Table2[ID],Table2[Defect],"Not found",0)</f>
        <v>Bowed</v>
      </c>
      <c r="M1771" s="3">
        <v>92577</v>
      </c>
      <c r="N1771" s="3">
        <v>1326</v>
      </c>
      <c r="O1771" s="6">
        <f>SupplierQuality[[#This Row],[Total Downtime Minutes]]/60</f>
        <v>22.1</v>
      </c>
      <c r="P1771" s="4">
        <v>510</v>
      </c>
      <c r="Q1771" s="4">
        <f>SupplierQuality[[#This Row],[Total Defect Qty]]*SupplierQuality[[#This Row],[Unit Price]]</f>
        <v>47214270</v>
      </c>
    </row>
    <row r="1772" spans="1:17" x14ac:dyDescent="0.25">
      <c r="A1772" s="1">
        <v>43390</v>
      </c>
      <c r="B1772" s="5" t="str">
        <f>TEXT(SupplierQuality[[#This Row],[Date]],"mmm")</f>
        <v>Oct</v>
      </c>
      <c r="C1772" s="5" t="str">
        <f>TEXT(SupplierQuality[[#This Row],[Date]],"yyyy")</f>
        <v>2018</v>
      </c>
      <c r="D1772" s="2" t="s">
        <v>124</v>
      </c>
      <c r="E1772" s="2" t="s">
        <v>23</v>
      </c>
      <c r="F1772" s="2" t="s">
        <v>17</v>
      </c>
      <c r="G1772">
        <v>114</v>
      </c>
      <c r="H1772" s="2" t="str">
        <f>VLOOKUP(SupplierQuality[[#This Row],[MaterialID]],Table4[#All],2,0)</f>
        <v>Carton</v>
      </c>
      <c r="I1772">
        <v>1</v>
      </c>
      <c r="J1772" s="2" t="str">
        <f>_xlfn.XLOOKUP(SupplierQuality[[#This Row],[Defect Type ID]],Table5[ID],Table5[Defect Type],"Not found",0)</f>
        <v>No Impact</v>
      </c>
      <c r="K1772">
        <v>149</v>
      </c>
      <c r="L1772" s="2" t="str">
        <f>_xlfn.XLOOKUP(SupplierQuality[[#This Row],[DefectID]],Table2[ID],Table2[Defect],"Not found",0)</f>
        <v>Blisters</v>
      </c>
      <c r="M1772" s="3">
        <v>46360</v>
      </c>
      <c r="N1772" s="3">
        <v>782</v>
      </c>
      <c r="O1772" s="6">
        <f>SupplierQuality[[#This Row],[Total Downtime Minutes]]/60</f>
        <v>13.033333333333333</v>
      </c>
      <c r="P1772" s="4">
        <v>299</v>
      </c>
      <c r="Q1772" s="4">
        <f>SupplierQuality[[#This Row],[Total Defect Qty]]*SupplierQuality[[#This Row],[Unit Price]]</f>
        <v>13861640</v>
      </c>
    </row>
    <row r="1773" spans="1:17" x14ac:dyDescent="0.25">
      <c r="A1773" s="1">
        <v>43391</v>
      </c>
      <c r="B1773" s="5" t="str">
        <f>TEXT(SupplierQuality[[#This Row],[Date]],"mmm")</f>
        <v>Oct</v>
      </c>
      <c r="C1773" s="5" t="str">
        <f>TEXT(SupplierQuality[[#This Row],[Date]],"yyyy")</f>
        <v>2018</v>
      </c>
      <c r="D1773" s="2" t="s">
        <v>342</v>
      </c>
      <c r="E1773" s="2" t="s">
        <v>32</v>
      </c>
      <c r="F1773" s="2" t="s">
        <v>42</v>
      </c>
      <c r="G1773">
        <v>119</v>
      </c>
      <c r="H1773" s="2" t="str">
        <f>VLOOKUP(SupplierQuality[[#This Row],[MaterialID]],Table4[#All],2,0)</f>
        <v>Batteries</v>
      </c>
      <c r="I1773">
        <v>3</v>
      </c>
      <c r="J1773" s="2" t="str">
        <f>_xlfn.XLOOKUP(SupplierQuality[[#This Row],[Defect Type ID]],Table5[ID],Table5[Defect Type],"Not found",0)</f>
        <v>Impact</v>
      </c>
      <c r="K1773">
        <v>118</v>
      </c>
      <c r="L1773" s="2" t="str">
        <f>_xlfn.XLOOKUP(SupplierQuality[[#This Row],[DefectID]],Table2[ID],Table2[Defect],"Not found",0)</f>
        <v>Wrong Parts</v>
      </c>
      <c r="M1773" s="3">
        <v>803768</v>
      </c>
      <c r="N1773" s="3">
        <v>3359</v>
      </c>
      <c r="O1773" s="6">
        <f>SupplierQuality[[#This Row],[Total Downtime Minutes]]/60</f>
        <v>55.983333333333334</v>
      </c>
      <c r="P1773" s="4">
        <v>689</v>
      </c>
      <c r="Q1773" s="4">
        <f>SupplierQuality[[#This Row],[Total Defect Qty]]*SupplierQuality[[#This Row],[Unit Price]]</f>
        <v>553796152</v>
      </c>
    </row>
    <row r="1774" spans="1:17" x14ac:dyDescent="0.25">
      <c r="A1774" s="1">
        <v>43391</v>
      </c>
      <c r="B1774" s="5" t="str">
        <f>TEXT(SupplierQuality[[#This Row],[Date]],"mmm")</f>
        <v>Oct</v>
      </c>
      <c r="C1774" s="5" t="str">
        <f>TEXT(SupplierQuality[[#This Row],[Date]],"yyyy")</f>
        <v>2018</v>
      </c>
      <c r="D1774" s="2" t="s">
        <v>233</v>
      </c>
      <c r="E1774" s="2" t="s">
        <v>58</v>
      </c>
      <c r="F1774" s="2" t="s">
        <v>14</v>
      </c>
      <c r="G1774">
        <v>132</v>
      </c>
      <c r="H1774" s="2" t="str">
        <f>VLOOKUP(SupplierQuality[[#This Row],[MaterialID]],Table4[#All],2,0)</f>
        <v>Printed Materials</v>
      </c>
      <c r="I1774">
        <v>3</v>
      </c>
      <c r="J1774" s="2" t="str">
        <f>_xlfn.XLOOKUP(SupplierQuality[[#This Row],[Defect Type ID]],Table5[ID],Table5[Defect Type],"Not found",0)</f>
        <v>Impact</v>
      </c>
      <c r="K1774">
        <v>9</v>
      </c>
      <c r="L1774" s="2" t="str">
        <f>_xlfn.XLOOKUP(SupplierQuality[[#This Row],[DefectID]],Table2[ID],Table2[Defect],"Not found",0)</f>
        <v>Bad Seams</v>
      </c>
      <c r="M1774" s="3">
        <v>640213</v>
      </c>
      <c r="N1774" s="3">
        <v>3975</v>
      </c>
      <c r="O1774" s="6">
        <f>SupplierQuality[[#This Row],[Total Downtime Minutes]]/60</f>
        <v>66.25</v>
      </c>
      <c r="P1774" s="4">
        <v>602</v>
      </c>
      <c r="Q1774" s="4">
        <f>SupplierQuality[[#This Row],[Total Defect Qty]]*SupplierQuality[[#This Row],[Unit Price]]</f>
        <v>385408226</v>
      </c>
    </row>
    <row r="1775" spans="1:17" x14ac:dyDescent="0.25">
      <c r="A1775" s="1">
        <v>43391</v>
      </c>
      <c r="B1775" s="5" t="str">
        <f>TEXT(SupplierQuality[[#This Row],[Date]],"mmm")</f>
        <v>Oct</v>
      </c>
      <c r="C1775" s="5" t="str">
        <f>TEXT(SupplierQuality[[#This Row],[Date]],"yyyy")</f>
        <v>2018</v>
      </c>
      <c r="D1775" s="2" t="s">
        <v>212</v>
      </c>
      <c r="E1775" s="2" t="s">
        <v>19</v>
      </c>
      <c r="F1775" s="2" t="s">
        <v>14</v>
      </c>
      <c r="G1775">
        <v>122</v>
      </c>
      <c r="H1775" s="2" t="str">
        <f>VLOOKUP(SupplierQuality[[#This Row],[MaterialID]],Table4[#All],2,0)</f>
        <v>Electrolytes</v>
      </c>
      <c r="I1775">
        <v>2</v>
      </c>
      <c r="J1775" s="2" t="str">
        <f>_xlfn.XLOOKUP(SupplierQuality[[#This Row],[Defect Type ID]],Table5[ID],Table5[Defect Type],"Not found",0)</f>
        <v>Rejected</v>
      </c>
      <c r="K1775">
        <v>231</v>
      </c>
      <c r="L1775" s="2" t="str">
        <f>_xlfn.XLOOKUP(SupplierQuality[[#This Row],[DefectID]],Table2[ID],Table2[Defect],"Not found",0)</f>
        <v>Wrong Bands</v>
      </c>
      <c r="M1775" s="3">
        <v>597671</v>
      </c>
      <c r="N1775" s="3">
        <v>98</v>
      </c>
      <c r="O1775" s="6">
        <f>SupplierQuality[[#This Row],[Total Downtime Minutes]]/60</f>
        <v>1.6333333333333333</v>
      </c>
      <c r="P1775" s="4">
        <v>632</v>
      </c>
      <c r="Q1775" s="4">
        <f>SupplierQuality[[#This Row],[Total Defect Qty]]*SupplierQuality[[#This Row],[Unit Price]]</f>
        <v>377728072</v>
      </c>
    </row>
    <row r="1776" spans="1:17" x14ac:dyDescent="0.25">
      <c r="A1776" s="1">
        <v>43391</v>
      </c>
      <c r="B1776" s="5" t="str">
        <f>TEXT(SupplierQuality[[#This Row],[Date]],"mmm")</f>
        <v>Oct</v>
      </c>
      <c r="C1776" s="5" t="str">
        <f>TEXT(SupplierQuality[[#This Row],[Date]],"yyyy")</f>
        <v>2018</v>
      </c>
      <c r="D1776" s="2" t="s">
        <v>362</v>
      </c>
      <c r="E1776" s="2" t="s">
        <v>32</v>
      </c>
      <c r="F1776" s="2" t="s">
        <v>14</v>
      </c>
      <c r="G1776">
        <v>115</v>
      </c>
      <c r="H1776" s="2" t="str">
        <f>VLOOKUP(SupplierQuality[[#This Row],[MaterialID]],Table4[#All],2,0)</f>
        <v>Controllers</v>
      </c>
      <c r="I1776">
        <v>1</v>
      </c>
      <c r="J1776" s="2" t="str">
        <f>_xlfn.XLOOKUP(SupplierQuality[[#This Row],[Defect Type ID]],Table5[ID],Table5[Defect Type],"Not found",0)</f>
        <v>No Impact</v>
      </c>
      <c r="K1776">
        <v>38</v>
      </c>
      <c r="L1776" s="2" t="str">
        <f>_xlfn.XLOOKUP(SupplierQuality[[#This Row],[DefectID]],Table2[ID],Table2[Defect],"Not found",0)</f>
        <v>Skewed</v>
      </c>
      <c r="M1776" s="3">
        <v>594103</v>
      </c>
      <c r="N1776" s="3">
        <v>1635</v>
      </c>
      <c r="O1776" s="6">
        <f>SupplierQuality[[#This Row],[Total Downtime Minutes]]/60</f>
        <v>27.25</v>
      </c>
      <c r="P1776" s="4">
        <v>583</v>
      </c>
      <c r="Q1776" s="4">
        <f>SupplierQuality[[#This Row],[Total Defect Qty]]*SupplierQuality[[#This Row],[Unit Price]]</f>
        <v>346362049</v>
      </c>
    </row>
    <row r="1777" spans="1:17" x14ac:dyDescent="0.25">
      <c r="A1777" s="1">
        <v>43391</v>
      </c>
      <c r="B1777" s="5" t="str">
        <f>TEXT(SupplierQuality[[#This Row],[Date]],"mmm")</f>
        <v>Oct</v>
      </c>
      <c r="C1777" s="5" t="str">
        <f>TEXT(SupplierQuality[[#This Row],[Date]],"yyyy")</f>
        <v>2018</v>
      </c>
      <c r="D1777" s="2" t="s">
        <v>87</v>
      </c>
      <c r="E1777" s="2" t="s">
        <v>19</v>
      </c>
      <c r="F1777" s="2" t="s">
        <v>14</v>
      </c>
      <c r="G1777">
        <v>120</v>
      </c>
      <c r="H1777" s="2" t="str">
        <f>VLOOKUP(SupplierQuality[[#This Row],[MaterialID]],Table4[#All],2,0)</f>
        <v>Film</v>
      </c>
      <c r="I1777">
        <v>3</v>
      </c>
      <c r="J1777" s="2" t="str">
        <f>_xlfn.XLOOKUP(SupplierQuality[[#This Row],[Defect Type ID]],Table5[ID],Table5[Defect Type],"Not found",0)</f>
        <v>Impact</v>
      </c>
      <c r="K1777">
        <v>75</v>
      </c>
      <c r="L1777" s="2" t="str">
        <f>_xlfn.XLOOKUP(SupplierQuality[[#This Row],[DefectID]],Table2[ID],Table2[Defect],"Not found",0)</f>
        <v>Crushed Sidewalls</v>
      </c>
      <c r="M1777" s="3">
        <v>488227</v>
      </c>
      <c r="N1777" s="3">
        <v>3350</v>
      </c>
      <c r="O1777" s="6">
        <f>SupplierQuality[[#This Row],[Total Downtime Minutes]]/60</f>
        <v>55.833333333333336</v>
      </c>
      <c r="P1777" s="4">
        <v>332</v>
      </c>
      <c r="Q1777" s="4">
        <f>SupplierQuality[[#This Row],[Total Defect Qty]]*SupplierQuality[[#This Row],[Unit Price]]</f>
        <v>162091364</v>
      </c>
    </row>
    <row r="1778" spans="1:17" x14ac:dyDescent="0.25">
      <c r="A1778" s="1">
        <v>43391</v>
      </c>
      <c r="B1778" s="5" t="str">
        <f>TEXT(SupplierQuality[[#This Row],[Date]],"mmm")</f>
        <v>Oct</v>
      </c>
      <c r="C1778" s="5" t="str">
        <f>TEXT(SupplierQuality[[#This Row],[Date]],"yyyy")</f>
        <v>2018</v>
      </c>
      <c r="D1778" s="2" t="s">
        <v>300</v>
      </c>
      <c r="E1778" s="2" t="s">
        <v>74</v>
      </c>
      <c r="F1778" s="2" t="s">
        <v>17</v>
      </c>
      <c r="G1778">
        <v>117</v>
      </c>
      <c r="H1778" s="2" t="str">
        <f>VLOOKUP(SupplierQuality[[#This Row],[MaterialID]],Table4[#All],2,0)</f>
        <v>Labels</v>
      </c>
      <c r="I1778">
        <v>3</v>
      </c>
      <c r="J1778" s="2" t="str">
        <f>_xlfn.XLOOKUP(SupplierQuality[[#This Row],[Defect Type ID]],Table5[ID],Table5[Defect Type],"Not found",0)</f>
        <v>Impact</v>
      </c>
      <c r="K1778">
        <v>218</v>
      </c>
      <c r="L1778" s="2" t="str">
        <f>_xlfn.XLOOKUP(SupplierQuality[[#This Row],[DefectID]],Table2[ID],Table2[Defect],"Not found",0)</f>
        <v>Rough Tops</v>
      </c>
      <c r="M1778" s="3">
        <v>341228</v>
      </c>
      <c r="N1778" s="3">
        <v>1911</v>
      </c>
      <c r="O1778" s="6">
        <f>SupplierQuality[[#This Row],[Total Downtime Minutes]]/60</f>
        <v>31.85</v>
      </c>
      <c r="P1778" s="4">
        <v>340</v>
      </c>
      <c r="Q1778" s="4">
        <f>SupplierQuality[[#This Row],[Total Defect Qty]]*SupplierQuality[[#This Row],[Unit Price]]</f>
        <v>116017520</v>
      </c>
    </row>
    <row r="1779" spans="1:17" x14ac:dyDescent="0.25">
      <c r="A1779" s="1">
        <v>43391</v>
      </c>
      <c r="B1779" s="5" t="str">
        <f>TEXT(SupplierQuality[[#This Row],[Date]],"mmm")</f>
        <v>Oct</v>
      </c>
      <c r="C1779" s="5" t="str">
        <f>TEXT(SupplierQuality[[#This Row],[Date]],"yyyy")</f>
        <v>2018</v>
      </c>
      <c r="D1779" s="2" t="s">
        <v>105</v>
      </c>
      <c r="E1779" s="2" t="s">
        <v>49</v>
      </c>
      <c r="F1779" s="2" t="s">
        <v>42</v>
      </c>
      <c r="G1779">
        <v>117</v>
      </c>
      <c r="H1779" s="2" t="str">
        <f>VLOOKUP(SupplierQuality[[#This Row],[MaterialID]],Table4[#All],2,0)</f>
        <v>Labels</v>
      </c>
      <c r="I1779">
        <v>3</v>
      </c>
      <c r="J1779" s="2" t="str">
        <f>_xlfn.XLOOKUP(SupplierQuality[[#This Row],[Defect Type ID]],Table5[ID],Table5[Defect Type],"Not found",0)</f>
        <v>Impact</v>
      </c>
      <c r="K1779">
        <v>20</v>
      </c>
      <c r="L1779" s="2" t="str">
        <f>_xlfn.XLOOKUP(SupplierQuality[[#This Row],[DefectID]],Table2[ID],Table2[Defect],"Not found",0)</f>
        <v>Wrong  Size</v>
      </c>
      <c r="M1779" s="3">
        <v>147678</v>
      </c>
      <c r="N1779" s="3">
        <v>2564</v>
      </c>
      <c r="O1779" s="6">
        <f>SupplierQuality[[#This Row],[Total Downtime Minutes]]/60</f>
        <v>42.733333333333334</v>
      </c>
      <c r="P1779" s="4">
        <v>608</v>
      </c>
      <c r="Q1779" s="4">
        <f>SupplierQuality[[#This Row],[Total Defect Qty]]*SupplierQuality[[#This Row],[Unit Price]]</f>
        <v>89788224</v>
      </c>
    </row>
    <row r="1780" spans="1:17" x14ac:dyDescent="0.25">
      <c r="A1780" s="1">
        <v>43391</v>
      </c>
      <c r="B1780" s="5" t="str">
        <f>TEXT(SupplierQuality[[#This Row],[Date]],"mmm")</f>
        <v>Oct</v>
      </c>
      <c r="C1780" s="5" t="str">
        <f>TEXT(SupplierQuality[[#This Row],[Date]],"yyyy")</f>
        <v>2018</v>
      </c>
      <c r="D1780" s="2" t="s">
        <v>87</v>
      </c>
      <c r="E1780" s="2" t="s">
        <v>104</v>
      </c>
      <c r="F1780" s="2" t="s">
        <v>14</v>
      </c>
      <c r="G1780">
        <v>123</v>
      </c>
      <c r="H1780" s="2" t="str">
        <f>VLOOKUP(SupplierQuality[[#This Row],[MaterialID]],Table4[#All],2,0)</f>
        <v>Pump</v>
      </c>
      <c r="I1780">
        <v>1</v>
      </c>
      <c r="J1780" s="2" t="str">
        <f>_xlfn.XLOOKUP(SupplierQuality[[#This Row],[Defect Type ID]],Table5[ID],Table5[Defect Type],"Not found",0)</f>
        <v>No Impact</v>
      </c>
      <c r="K1780">
        <v>196</v>
      </c>
      <c r="L1780" s="2" t="str">
        <f>_xlfn.XLOOKUP(SupplierQuality[[#This Row],[DefectID]],Table2[ID],Table2[Defect],"Not found",0)</f>
        <v>Wrong Finish</v>
      </c>
      <c r="M1780" s="3">
        <v>40716</v>
      </c>
      <c r="N1780" s="3">
        <v>3318</v>
      </c>
      <c r="O1780" s="6">
        <f>SupplierQuality[[#This Row],[Total Downtime Minutes]]/60</f>
        <v>55.3</v>
      </c>
      <c r="P1780" s="4">
        <v>607</v>
      </c>
      <c r="Q1780" s="4">
        <f>SupplierQuality[[#This Row],[Total Defect Qty]]*SupplierQuality[[#This Row],[Unit Price]]</f>
        <v>24714612</v>
      </c>
    </row>
    <row r="1781" spans="1:17" x14ac:dyDescent="0.25">
      <c r="A1781" s="1">
        <v>43391</v>
      </c>
      <c r="B1781" s="5" t="str">
        <f>TEXT(SupplierQuality[[#This Row],[Date]],"mmm")</f>
        <v>Oct</v>
      </c>
      <c r="C1781" s="5" t="str">
        <f>TEXT(SupplierQuality[[#This Row],[Date]],"yyyy")</f>
        <v>2018</v>
      </c>
      <c r="D1781" s="2" t="s">
        <v>344</v>
      </c>
      <c r="E1781" s="2" t="s">
        <v>60</v>
      </c>
      <c r="F1781" s="2" t="s">
        <v>691</v>
      </c>
      <c r="G1781">
        <v>122</v>
      </c>
      <c r="H1781" s="2" t="str">
        <f>VLOOKUP(SupplierQuality[[#This Row],[MaterialID]],Table4[#All],2,0)</f>
        <v>Electrolytes</v>
      </c>
      <c r="I1781">
        <v>1</v>
      </c>
      <c r="J1781" s="2" t="str">
        <f>_xlfn.XLOOKUP(SupplierQuality[[#This Row],[Defect Type ID]],Table5[ID],Table5[Defect Type],"Not found",0)</f>
        <v>No Impact</v>
      </c>
      <c r="K1781">
        <v>139</v>
      </c>
      <c r="L1781" s="2" t="str">
        <f>_xlfn.XLOOKUP(SupplierQuality[[#This Row],[DefectID]],Table2[ID],Table2[Defect],"Not found",0)</f>
        <v>Incorrect Color</v>
      </c>
      <c r="M1781" s="3">
        <v>10833</v>
      </c>
      <c r="N1781" s="3">
        <v>4121</v>
      </c>
      <c r="O1781" s="6">
        <f>SupplierQuality[[#This Row],[Total Downtime Minutes]]/60</f>
        <v>68.683333333333337</v>
      </c>
      <c r="P1781" s="4">
        <v>484</v>
      </c>
      <c r="Q1781" s="4">
        <f>SupplierQuality[[#This Row],[Total Defect Qty]]*SupplierQuality[[#This Row],[Unit Price]]</f>
        <v>5243172</v>
      </c>
    </row>
    <row r="1782" spans="1:17" x14ac:dyDescent="0.25">
      <c r="A1782" s="1">
        <v>43391</v>
      </c>
      <c r="B1782" s="5" t="str">
        <f>TEXT(SupplierQuality[[#This Row],[Date]],"mmm")</f>
        <v>Oct</v>
      </c>
      <c r="C1782" s="5" t="str">
        <f>TEXT(SupplierQuality[[#This Row],[Date]],"yyyy")</f>
        <v>2018</v>
      </c>
      <c r="D1782" s="2" t="s">
        <v>160</v>
      </c>
      <c r="E1782" s="2" t="s">
        <v>67</v>
      </c>
      <c r="F1782" s="2" t="s">
        <v>17</v>
      </c>
      <c r="G1782">
        <v>112</v>
      </c>
      <c r="H1782" s="2" t="str">
        <f>VLOOKUP(SupplierQuality[[#This Row],[MaterialID]],Table4[#All],2,0)</f>
        <v>Glass</v>
      </c>
      <c r="I1782">
        <v>1</v>
      </c>
      <c r="J1782" s="2" t="str">
        <f>_xlfn.XLOOKUP(SupplierQuality[[#This Row],[Defect Type ID]],Table5[ID],Table5[Defect Type],"Not found",0)</f>
        <v>No Impact</v>
      </c>
      <c r="K1782">
        <v>123</v>
      </c>
      <c r="L1782" s="2" t="str">
        <f>_xlfn.XLOOKUP(SupplierQuality[[#This Row],[DefectID]],Table2[ID],Table2[Defect],"Not found",0)</f>
        <v>Sealed Together Externally</v>
      </c>
      <c r="M1782" s="3">
        <v>6219</v>
      </c>
      <c r="N1782" s="3">
        <v>3030</v>
      </c>
      <c r="O1782" s="6">
        <f>SupplierQuality[[#This Row],[Total Downtime Minutes]]/60</f>
        <v>50.5</v>
      </c>
      <c r="P1782" s="4">
        <v>481</v>
      </c>
      <c r="Q1782" s="4">
        <f>SupplierQuality[[#This Row],[Total Defect Qty]]*SupplierQuality[[#This Row],[Unit Price]]</f>
        <v>2991339</v>
      </c>
    </row>
    <row r="1783" spans="1:17" x14ac:dyDescent="0.25">
      <c r="A1783" s="1">
        <v>43392</v>
      </c>
      <c r="B1783" s="5" t="str">
        <f>TEXT(SupplierQuality[[#This Row],[Date]],"mmm")</f>
        <v>Oct</v>
      </c>
      <c r="C1783" s="5" t="str">
        <f>TEXT(SupplierQuality[[#This Row],[Date]],"yyyy")</f>
        <v>2018</v>
      </c>
      <c r="D1783" s="2" t="s">
        <v>172</v>
      </c>
      <c r="E1783" s="2" t="s">
        <v>27</v>
      </c>
      <c r="F1783" s="2" t="s">
        <v>17</v>
      </c>
      <c r="G1783">
        <v>130</v>
      </c>
      <c r="H1783" s="2" t="str">
        <f>VLOOKUP(SupplierQuality[[#This Row],[MaterialID]],Table4[#All],2,0)</f>
        <v>Packaging</v>
      </c>
      <c r="I1783">
        <v>1</v>
      </c>
      <c r="J1783" s="2" t="str">
        <f>_xlfn.XLOOKUP(SupplierQuality[[#This Row],[Defect Type ID]],Table5[ID],Table5[Defect Type],"Not found",0)</f>
        <v>No Impact</v>
      </c>
      <c r="K1783">
        <v>151</v>
      </c>
      <c r="L1783" s="2" t="str">
        <f>_xlfn.XLOOKUP(SupplierQuality[[#This Row],[DefectID]],Table2[ID],Table2[Defect],"Not found",0)</f>
        <v>Does Not Run</v>
      </c>
      <c r="M1783" s="3">
        <v>800186</v>
      </c>
      <c r="N1783" s="3">
        <v>4907</v>
      </c>
      <c r="O1783" s="6">
        <f>SupplierQuality[[#This Row],[Total Downtime Minutes]]/60</f>
        <v>81.783333333333331</v>
      </c>
      <c r="P1783" s="4">
        <v>279</v>
      </c>
      <c r="Q1783" s="4">
        <f>SupplierQuality[[#This Row],[Total Defect Qty]]*SupplierQuality[[#This Row],[Unit Price]]</f>
        <v>223251894</v>
      </c>
    </row>
    <row r="1784" spans="1:17" x14ac:dyDescent="0.25">
      <c r="A1784" s="1">
        <v>43394</v>
      </c>
      <c r="B1784" s="5" t="str">
        <f>TEXT(SupplierQuality[[#This Row],[Date]],"mmm")</f>
        <v>Oct</v>
      </c>
      <c r="C1784" s="5" t="str">
        <f>TEXT(SupplierQuality[[#This Row],[Date]],"yyyy")</f>
        <v>2018</v>
      </c>
      <c r="D1784" s="2" t="s">
        <v>210</v>
      </c>
      <c r="E1784" s="2" t="s">
        <v>36</v>
      </c>
      <c r="F1784" s="2" t="s">
        <v>17</v>
      </c>
      <c r="G1784">
        <v>131</v>
      </c>
      <c r="H1784" s="2" t="str">
        <f>VLOOKUP(SupplierQuality[[#This Row],[MaterialID]],Table4[#All],2,0)</f>
        <v>Valves</v>
      </c>
      <c r="I1784">
        <v>1</v>
      </c>
      <c r="J1784" s="2" t="str">
        <f>_xlfn.XLOOKUP(SupplierQuality[[#This Row],[Defect Type ID]],Table5[ID],Table5[Defect Type],"Not found",0)</f>
        <v>No Impact</v>
      </c>
      <c r="K1784">
        <v>56</v>
      </c>
      <c r="L1784" s="2" t="str">
        <f>_xlfn.XLOOKUP(SupplierQuality[[#This Row],[DefectID]],Table2[ID],Table2[Defect],"Not found",0)</f>
        <v>Poor Pairing</v>
      </c>
      <c r="M1784" s="3">
        <v>989479</v>
      </c>
      <c r="N1784" s="3">
        <v>4357</v>
      </c>
      <c r="O1784" s="6">
        <f>SupplierQuality[[#This Row],[Total Downtime Minutes]]/60</f>
        <v>72.61666666666666</v>
      </c>
      <c r="P1784" s="4">
        <v>502</v>
      </c>
      <c r="Q1784" s="4">
        <f>SupplierQuality[[#This Row],[Total Defect Qty]]*SupplierQuality[[#This Row],[Unit Price]]</f>
        <v>496718458</v>
      </c>
    </row>
    <row r="1785" spans="1:17" x14ac:dyDescent="0.25">
      <c r="A1785" s="1">
        <v>43394</v>
      </c>
      <c r="B1785" s="5" t="str">
        <f>TEXT(SupplierQuality[[#This Row],[Date]],"mmm")</f>
        <v>Oct</v>
      </c>
      <c r="C1785" s="5" t="str">
        <f>TEXT(SupplierQuality[[#This Row],[Date]],"yyyy")</f>
        <v>2018</v>
      </c>
      <c r="D1785" s="2" t="s">
        <v>249</v>
      </c>
      <c r="E1785" s="2" t="s">
        <v>58</v>
      </c>
      <c r="F1785" s="2" t="s">
        <v>42</v>
      </c>
      <c r="G1785">
        <v>122</v>
      </c>
      <c r="H1785" s="2" t="str">
        <f>VLOOKUP(SupplierQuality[[#This Row],[MaterialID]],Table4[#All],2,0)</f>
        <v>Electrolytes</v>
      </c>
      <c r="I1785">
        <v>3</v>
      </c>
      <c r="J1785" s="2" t="str">
        <f>_xlfn.XLOOKUP(SupplierQuality[[#This Row],[Defect Type ID]],Table5[ID],Table5[Defect Type],"Not found",0)</f>
        <v>Impact</v>
      </c>
      <c r="K1785">
        <v>95</v>
      </c>
      <c r="L1785" s="2" t="str">
        <f>_xlfn.XLOOKUP(SupplierQuality[[#This Row],[DefectID]],Table2[ID],Table2[Defect],"Not found",0)</f>
        <v>Wrong Shape</v>
      </c>
      <c r="M1785" s="3">
        <v>967646</v>
      </c>
      <c r="N1785" s="3">
        <v>4091</v>
      </c>
      <c r="O1785" s="6">
        <f>SupplierQuality[[#This Row],[Total Downtime Minutes]]/60</f>
        <v>68.183333333333337</v>
      </c>
      <c r="P1785" s="4">
        <v>643</v>
      </c>
      <c r="Q1785" s="4">
        <f>SupplierQuality[[#This Row],[Total Defect Qty]]*SupplierQuality[[#This Row],[Unit Price]]</f>
        <v>622196378</v>
      </c>
    </row>
    <row r="1786" spans="1:17" x14ac:dyDescent="0.25">
      <c r="A1786" s="1">
        <v>43394</v>
      </c>
      <c r="B1786" s="5" t="str">
        <f>TEXT(SupplierQuality[[#This Row],[Date]],"mmm")</f>
        <v>Oct</v>
      </c>
      <c r="C1786" s="5" t="str">
        <f>TEXT(SupplierQuality[[#This Row],[Date]],"yyyy")</f>
        <v>2018</v>
      </c>
      <c r="D1786" s="2" t="s">
        <v>161</v>
      </c>
      <c r="E1786" s="2" t="s">
        <v>104</v>
      </c>
      <c r="F1786" s="2" t="s">
        <v>14</v>
      </c>
      <c r="G1786">
        <v>116</v>
      </c>
      <c r="H1786" s="2" t="str">
        <f>VLOOKUP(SupplierQuality[[#This Row],[MaterialID]],Table4[#All],2,0)</f>
        <v>Molds</v>
      </c>
      <c r="I1786">
        <v>3</v>
      </c>
      <c r="J1786" s="2" t="str">
        <f>_xlfn.XLOOKUP(SupplierQuality[[#This Row],[Defect Type ID]],Table5[ID],Table5[Defect Type],"Not found",0)</f>
        <v>Impact</v>
      </c>
      <c r="K1786">
        <v>119</v>
      </c>
      <c r="L1786" s="2" t="str">
        <f>_xlfn.XLOOKUP(SupplierQuality[[#This Row],[DefectID]],Table2[ID],Table2[Defect],"Not found",0)</f>
        <v>Print Problems</v>
      </c>
      <c r="M1786" s="3">
        <v>913382</v>
      </c>
      <c r="N1786" s="3">
        <v>3940</v>
      </c>
      <c r="O1786" s="6">
        <f>SupplierQuality[[#This Row],[Total Downtime Minutes]]/60</f>
        <v>65.666666666666671</v>
      </c>
      <c r="P1786" s="4">
        <v>384</v>
      </c>
      <c r="Q1786" s="4">
        <f>SupplierQuality[[#This Row],[Total Defect Qty]]*SupplierQuality[[#This Row],[Unit Price]]</f>
        <v>350738688</v>
      </c>
    </row>
    <row r="1787" spans="1:17" x14ac:dyDescent="0.25">
      <c r="A1787" s="1">
        <v>43394</v>
      </c>
      <c r="B1787" s="5" t="str">
        <f>TEXT(SupplierQuality[[#This Row],[Date]],"mmm")</f>
        <v>Oct</v>
      </c>
      <c r="C1787" s="5" t="str">
        <f>TEXT(SupplierQuality[[#This Row],[Date]],"yyyy")</f>
        <v>2018</v>
      </c>
      <c r="D1787" s="2" t="s">
        <v>133</v>
      </c>
      <c r="E1787" s="2" t="s">
        <v>21</v>
      </c>
      <c r="F1787" s="2" t="s">
        <v>17</v>
      </c>
      <c r="G1787">
        <v>130</v>
      </c>
      <c r="H1787" s="2" t="str">
        <f>VLOOKUP(SupplierQuality[[#This Row],[MaterialID]],Table4[#All],2,0)</f>
        <v>Packaging</v>
      </c>
      <c r="I1787">
        <v>3</v>
      </c>
      <c r="J1787" s="2" t="str">
        <f>_xlfn.XLOOKUP(SupplierQuality[[#This Row],[Defect Type ID]],Table5[ID],Table5[Defect Type],"Not found",0)</f>
        <v>Impact</v>
      </c>
      <c r="K1787">
        <v>77</v>
      </c>
      <c r="L1787" s="2" t="str">
        <f>_xlfn.XLOOKUP(SupplierQuality[[#This Row],[DefectID]],Table2[ID],Table2[Defect],"Not found",0)</f>
        <v>No Label</v>
      </c>
      <c r="M1787" s="3">
        <v>909494</v>
      </c>
      <c r="N1787" s="3">
        <v>4637</v>
      </c>
      <c r="O1787" s="6">
        <f>SupplierQuality[[#This Row],[Total Downtime Minutes]]/60</f>
        <v>77.283333333333331</v>
      </c>
      <c r="P1787" s="4">
        <v>598</v>
      </c>
      <c r="Q1787" s="4">
        <f>SupplierQuality[[#This Row],[Total Defect Qty]]*SupplierQuality[[#This Row],[Unit Price]]</f>
        <v>543877412</v>
      </c>
    </row>
    <row r="1788" spans="1:17" x14ac:dyDescent="0.25">
      <c r="A1788" s="1">
        <v>43394</v>
      </c>
      <c r="B1788" s="5" t="str">
        <f>TEXT(SupplierQuality[[#This Row],[Date]],"mmm")</f>
        <v>Oct</v>
      </c>
      <c r="C1788" s="5" t="str">
        <f>TEXT(SupplierQuality[[#This Row],[Date]],"yyyy")</f>
        <v>2018</v>
      </c>
      <c r="D1788" s="2" t="s">
        <v>199</v>
      </c>
      <c r="E1788" s="2" t="s">
        <v>58</v>
      </c>
      <c r="F1788" s="2" t="s">
        <v>17</v>
      </c>
      <c r="G1788">
        <v>133</v>
      </c>
      <c r="H1788" s="2" t="str">
        <f>VLOOKUP(SupplierQuality[[#This Row],[MaterialID]],Table4[#All],2,0)</f>
        <v>Wires</v>
      </c>
      <c r="I1788">
        <v>3</v>
      </c>
      <c r="J1788" s="2" t="str">
        <f>_xlfn.XLOOKUP(SupplierQuality[[#This Row],[Defect Type ID]],Table5[ID],Table5[Defect Type],"Not found",0)</f>
        <v>Impact</v>
      </c>
      <c r="K1788">
        <v>116</v>
      </c>
      <c r="L1788" s="2" t="str">
        <f>_xlfn.XLOOKUP(SupplierQuality[[#This Row],[DefectID]],Table2[ID],Table2[Defect],"Not found",0)</f>
        <v>Scuffed Packaging</v>
      </c>
      <c r="M1788" s="3">
        <v>905782</v>
      </c>
      <c r="N1788" s="3">
        <v>10</v>
      </c>
      <c r="O1788" s="6">
        <f>SupplierQuality[[#This Row],[Total Downtime Minutes]]/60</f>
        <v>0.16666666666666666</v>
      </c>
      <c r="P1788" s="4">
        <v>591</v>
      </c>
      <c r="Q1788" s="4">
        <f>SupplierQuality[[#This Row],[Total Defect Qty]]*SupplierQuality[[#This Row],[Unit Price]]</f>
        <v>535317162</v>
      </c>
    </row>
    <row r="1789" spans="1:17" x14ac:dyDescent="0.25">
      <c r="A1789" s="1">
        <v>43394</v>
      </c>
      <c r="B1789" s="5" t="str">
        <f>TEXT(SupplierQuality[[#This Row],[Date]],"mmm")</f>
        <v>Oct</v>
      </c>
      <c r="C1789" s="5" t="str">
        <f>TEXT(SupplierQuality[[#This Row],[Date]],"yyyy")</f>
        <v>2018</v>
      </c>
      <c r="D1789" s="2" t="s">
        <v>131</v>
      </c>
      <c r="E1789" s="2" t="s">
        <v>62</v>
      </c>
      <c r="F1789" s="2" t="s">
        <v>24</v>
      </c>
      <c r="G1789">
        <v>115</v>
      </c>
      <c r="H1789" s="2" t="str">
        <f>VLOOKUP(SupplierQuality[[#This Row],[MaterialID]],Table4[#All],2,0)</f>
        <v>Controllers</v>
      </c>
      <c r="I1789">
        <v>3</v>
      </c>
      <c r="J1789" s="2" t="str">
        <f>_xlfn.XLOOKUP(SupplierQuality[[#This Row],[Defect Type ID]],Table5[ID],Table5[Defect Type],"Not found",0)</f>
        <v>Impact</v>
      </c>
      <c r="K1789">
        <v>36</v>
      </c>
      <c r="L1789" s="2" t="str">
        <f>_xlfn.XLOOKUP(SupplierQuality[[#This Row],[DefectID]],Table2[ID],Table2[Defect],"Not found",0)</f>
        <v>Scrap attached</v>
      </c>
      <c r="M1789" s="3">
        <v>887385</v>
      </c>
      <c r="N1789" s="3">
        <v>4863</v>
      </c>
      <c r="O1789" s="6">
        <f>SupplierQuality[[#This Row],[Total Downtime Minutes]]/60</f>
        <v>81.05</v>
      </c>
      <c r="P1789" s="4">
        <v>608</v>
      </c>
      <c r="Q1789" s="4">
        <f>SupplierQuality[[#This Row],[Total Defect Qty]]*SupplierQuality[[#This Row],[Unit Price]]</f>
        <v>539530080</v>
      </c>
    </row>
    <row r="1790" spans="1:17" x14ac:dyDescent="0.25">
      <c r="A1790" s="1">
        <v>43394</v>
      </c>
      <c r="B1790" s="5" t="str">
        <f>TEXT(SupplierQuality[[#This Row],[Date]],"mmm")</f>
        <v>Oct</v>
      </c>
      <c r="C1790" s="5" t="str">
        <f>TEXT(SupplierQuality[[#This Row],[Date]],"yyyy")</f>
        <v>2018</v>
      </c>
      <c r="D1790" s="2" t="s">
        <v>129</v>
      </c>
      <c r="E1790" s="2" t="s">
        <v>34</v>
      </c>
      <c r="F1790" s="2" t="s">
        <v>17</v>
      </c>
      <c r="G1790">
        <v>129</v>
      </c>
      <c r="H1790" s="2" t="str">
        <f>VLOOKUP(SupplierQuality[[#This Row],[MaterialID]],Table4[#All],2,0)</f>
        <v>Mechanicals</v>
      </c>
      <c r="I1790">
        <v>2</v>
      </c>
      <c r="J1790" s="2" t="str">
        <f>_xlfn.XLOOKUP(SupplierQuality[[#This Row],[Defect Type ID]],Table5[ID],Table5[Defect Type],"Not found",0)</f>
        <v>Rejected</v>
      </c>
      <c r="K1790">
        <v>232</v>
      </c>
      <c r="L1790" s="2" t="str">
        <f>_xlfn.XLOOKUP(SupplierQuality[[#This Row],[DefectID]],Table2[ID],Table2[Defect],"Not found",0)</f>
        <v>Wrong Coloring</v>
      </c>
      <c r="M1790" s="3">
        <v>827991</v>
      </c>
      <c r="N1790" s="3">
        <v>936</v>
      </c>
      <c r="O1790" s="6">
        <f>SupplierQuality[[#This Row],[Total Downtime Minutes]]/60</f>
        <v>15.6</v>
      </c>
      <c r="P1790" s="4">
        <v>657</v>
      </c>
      <c r="Q1790" s="4">
        <f>SupplierQuality[[#This Row],[Total Defect Qty]]*SupplierQuality[[#This Row],[Unit Price]]</f>
        <v>543990087</v>
      </c>
    </row>
    <row r="1791" spans="1:17" x14ac:dyDescent="0.25">
      <c r="A1791" s="1">
        <v>43394</v>
      </c>
      <c r="B1791" s="5" t="str">
        <f>TEXT(SupplierQuality[[#This Row],[Date]],"mmm")</f>
        <v>Oct</v>
      </c>
      <c r="C1791" s="5" t="str">
        <f>TEXT(SupplierQuality[[#This Row],[Date]],"yyyy")</f>
        <v>2018</v>
      </c>
      <c r="D1791" s="2" t="s">
        <v>345</v>
      </c>
      <c r="E1791" s="2" t="s">
        <v>67</v>
      </c>
      <c r="F1791" s="2" t="s">
        <v>17</v>
      </c>
      <c r="G1791">
        <v>120</v>
      </c>
      <c r="H1791" s="2" t="str">
        <f>VLOOKUP(SupplierQuality[[#This Row],[MaterialID]],Table4[#All],2,0)</f>
        <v>Film</v>
      </c>
      <c r="I1791">
        <v>2</v>
      </c>
      <c r="J1791" s="2" t="str">
        <f>_xlfn.XLOOKUP(SupplierQuality[[#This Row],[Defect Type ID]],Table5[ID],Table5[Defect Type],"Not found",0)</f>
        <v>Rejected</v>
      </c>
      <c r="K1791">
        <v>55</v>
      </c>
      <c r="L1791" s="2" t="str">
        <f>_xlfn.XLOOKUP(SupplierQuality[[#This Row],[DefectID]],Table2[ID],Table2[Defect],"Not found",0)</f>
        <v>Wrong Fasteners</v>
      </c>
      <c r="M1791" s="3">
        <v>705671</v>
      </c>
      <c r="N1791" s="3">
        <v>3037</v>
      </c>
      <c r="O1791" s="6">
        <f>SupplierQuality[[#This Row],[Total Downtime Minutes]]/60</f>
        <v>50.616666666666667</v>
      </c>
      <c r="P1791" s="4">
        <v>438</v>
      </c>
      <c r="Q1791" s="4">
        <f>SupplierQuality[[#This Row],[Total Defect Qty]]*SupplierQuality[[#This Row],[Unit Price]]</f>
        <v>309083898</v>
      </c>
    </row>
    <row r="1792" spans="1:17" x14ac:dyDescent="0.25">
      <c r="A1792" s="1">
        <v>43394</v>
      </c>
      <c r="B1792" s="5" t="str">
        <f>TEXT(SupplierQuality[[#This Row],[Date]],"mmm")</f>
        <v>Oct</v>
      </c>
      <c r="C1792" s="5" t="str">
        <f>TEXT(SupplierQuality[[#This Row],[Date]],"yyyy")</f>
        <v>2018</v>
      </c>
      <c r="D1792" s="2" t="s">
        <v>267</v>
      </c>
      <c r="E1792" s="2" t="s">
        <v>32</v>
      </c>
      <c r="F1792" s="2" t="s">
        <v>24</v>
      </c>
      <c r="G1792">
        <v>114</v>
      </c>
      <c r="H1792" s="2" t="str">
        <f>VLOOKUP(SupplierQuality[[#This Row],[MaterialID]],Table4[#All],2,0)</f>
        <v>Carton</v>
      </c>
      <c r="I1792">
        <v>3</v>
      </c>
      <c r="J1792" s="2" t="str">
        <f>_xlfn.XLOOKUP(SupplierQuality[[#This Row],[Defect Type ID]],Table5[ID],Table5[Defect Type],"Not found",0)</f>
        <v>Impact</v>
      </c>
      <c r="K1792">
        <v>21</v>
      </c>
      <c r="L1792" s="2" t="str">
        <f>_xlfn.XLOOKUP(SupplierQuality[[#This Row],[DefectID]],Table2[ID],Table2[Defect],"Not found",0)</f>
        <v>Material Handling/ Shipping Requirements Error</v>
      </c>
      <c r="M1792" s="3">
        <v>605141</v>
      </c>
      <c r="N1792" s="3">
        <v>2780</v>
      </c>
      <c r="O1792" s="6">
        <f>SupplierQuality[[#This Row],[Total Downtime Minutes]]/60</f>
        <v>46.333333333333336</v>
      </c>
      <c r="P1792" s="4">
        <v>554</v>
      </c>
      <c r="Q1792" s="4">
        <f>SupplierQuality[[#This Row],[Total Defect Qty]]*SupplierQuality[[#This Row],[Unit Price]]</f>
        <v>335248114</v>
      </c>
    </row>
    <row r="1793" spans="1:17" x14ac:dyDescent="0.25">
      <c r="A1793" s="1">
        <v>43394</v>
      </c>
      <c r="B1793" s="5" t="str">
        <f>TEXT(SupplierQuality[[#This Row],[Date]],"mmm")</f>
        <v>Oct</v>
      </c>
      <c r="C1793" s="5" t="str">
        <f>TEXT(SupplierQuality[[#This Row],[Date]],"yyyy")</f>
        <v>2018</v>
      </c>
      <c r="D1793" s="2" t="s">
        <v>85</v>
      </c>
      <c r="E1793" s="2" t="s">
        <v>60</v>
      </c>
      <c r="F1793" s="2" t="s">
        <v>691</v>
      </c>
      <c r="G1793">
        <v>133</v>
      </c>
      <c r="H1793" s="2" t="str">
        <f>VLOOKUP(SupplierQuality[[#This Row],[MaterialID]],Table4[#All],2,0)</f>
        <v>Wires</v>
      </c>
      <c r="I1793">
        <v>3</v>
      </c>
      <c r="J1793" s="2" t="str">
        <f>_xlfn.XLOOKUP(SupplierQuality[[#This Row],[Defect Type ID]],Table5[ID],Table5[Defect Type],"Not found",0)</f>
        <v>Impact</v>
      </c>
      <c r="K1793">
        <v>196</v>
      </c>
      <c r="L1793" s="2" t="str">
        <f>_xlfn.XLOOKUP(SupplierQuality[[#This Row],[DefectID]],Table2[ID],Table2[Defect],"Not found",0)</f>
        <v>Wrong Finish</v>
      </c>
      <c r="M1793" s="3">
        <v>400574</v>
      </c>
      <c r="N1793" s="3">
        <v>946</v>
      </c>
      <c r="O1793" s="6">
        <f>SupplierQuality[[#This Row],[Total Downtime Minutes]]/60</f>
        <v>15.766666666666667</v>
      </c>
      <c r="P1793" s="4">
        <v>434</v>
      </c>
      <c r="Q1793" s="4">
        <f>SupplierQuality[[#This Row],[Total Defect Qty]]*SupplierQuality[[#This Row],[Unit Price]]</f>
        <v>173849116</v>
      </c>
    </row>
    <row r="1794" spans="1:17" x14ac:dyDescent="0.25">
      <c r="A1794" s="1">
        <v>43394</v>
      </c>
      <c r="B1794" s="5" t="str">
        <f>TEXT(SupplierQuality[[#This Row],[Date]],"mmm")</f>
        <v>Oct</v>
      </c>
      <c r="C1794" s="5" t="str">
        <f>TEXT(SupplierQuality[[#This Row],[Date]],"yyyy")</f>
        <v>2018</v>
      </c>
      <c r="D1794" s="2" t="s">
        <v>261</v>
      </c>
      <c r="E1794" s="2" t="s">
        <v>107</v>
      </c>
      <c r="F1794" s="2" t="s">
        <v>17</v>
      </c>
      <c r="G1794">
        <v>133</v>
      </c>
      <c r="H1794" s="2" t="str">
        <f>VLOOKUP(SupplierQuality[[#This Row],[MaterialID]],Table4[#All],2,0)</f>
        <v>Wires</v>
      </c>
      <c r="I1794">
        <v>2</v>
      </c>
      <c r="J1794" s="2" t="str">
        <f>_xlfn.XLOOKUP(SupplierQuality[[#This Row],[Defect Type ID]],Table5[ID],Table5[Defect Type],"Not found",0)</f>
        <v>Rejected</v>
      </c>
      <c r="K1794">
        <v>160</v>
      </c>
      <c r="L1794" s="2" t="str">
        <f>_xlfn.XLOOKUP(SupplierQuality[[#This Row],[DefectID]],Table2[ID],Table2[Defect],"Not found",0)</f>
        <v>Lay Flat Dimension</v>
      </c>
      <c r="M1794" s="3">
        <v>370428</v>
      </c>
      <c r="N1794" s="3">
        <v>3445</v>
      </c>
      <c r="O1794" s="6">
        <f>SupplierQuality[[#This Row],[Total Downtime Minutes]]/60</f>
        <v>57.416666666666664</v>
      </c>
      <c r="P1794" s="4">
        <v>405</v>
      </c>
      <c r="Q1794" s="4">
        <f>SupplierQuality[[#This Row],[Total Defect Qty]]*SupplierQuality[[#This Row],[Unit Price]]</f>
        <v>150023340</v>
      </c>
    </row>
    <row r="1795" spans="1:17" x14ac:dyDescent="0.25">
      <c r="A1795" s="1">
        <v>43394</v>
      </c>
      <c r="B1795" s="5" t="str">
        <f>TEXT(SupplierQuality[[#This Row],[Date]],"mmm")</f>
        <v>Oct</v>
      </c>
      <c r="C1795" s="5" t="str">
        <f>TEXT(SupplierQuality[[#This Row],[Date]],"yyyy")</f>
        <v>2018</v>
      </c>
      <c r="D1795" s="2" t="s">
        <v>212</v>
      </c>
      <c r="E1795" s="2" t="s">
        <v>30</v>
      </c>
      <c r="F1795" s="2" t="s">
        <v>691</v>
      </c>
      <c r="G1795">
        <v>131</v>
      </c>
      <c r="H1795" s="2" t="str">
        <f>VLOOKUP(SupplierQuality[[#This Row],[MaterialID]],Table4[#All],2,0)</f>
        <v>Valves</v>
      </c>
      <c r="I1795">
        <v>3</v>
      </c>
      <c r="J1795" s="2" t="str">
        <f>_xlfn.XLOOKUP(SupplierQuality[[#This Row],[Defect Type ID]],Table5[ID],Table5[Defect Type],"Not found",0)</f>
        <v>Impact</v>
      </c>
      <c r="K1795">
        <v>150</v>
      </c>
      <c r="L1795" s="2" t="str">
        <f>_xlfn.XLOOKUP(SupplierQuality[[#This Row],[DefectID]],Table2[ID],Table2[Defect],"Not found",0)</f>
        <v>Bad Bond</v>
      </c>
      <c r="M1795" s="3">
        <v>364004</v>
      </c>
      <c r="N1795" s="3">
        <v>1929</v>
      </c>
      <c r="O1795" s="6">
        <f>SupplierQuality[[#This Row],[Total Downtime Minutes]]/60</f>
        <v>32.15</v>
      </c>
      <c r="P1795" s="4">
        <v>545</v>
      </c>
      <c r="Q1795" s="4">
        <f>SupplierQuality[[#This Row],[Total Defect Qty]]*SupplierQuality[[#This Row],[Unit Price]]</f>
        <v>198382180</v>
      </c>
    </row>
    <row r="1796" spans="1:17" x14ac:dyDescent="0.25">
      <c r="A1796" s="1">
        <v>43394</v>
      </c>
      <c r="B1796" s="5" t="str">
        <f>TEXT(SupplierQuality[[#This Row],[Date]],"mmm")</f>
        <v>Oct</v>
      </c>
      <c r="C1796" s="5" t="str">
        <f>TEXT(SupplierQuality[[#This Row],[Date]],"yyyy")</f>
        <v>2018</v>
      </c>
      <c r="D1796" s="2" t="s">
        <v>134</v>
      </c>
      <c r="E1796" s="2" t="s">
        <v>30</v>
      </c>
      <c r="F1796" s="2" t="s">
        <v>691</v>
      </c>
      <c r="G1796">
        <v>123</v>
      </c>
      <c r="H1796" s="2" t="str">
        <f>VLOOKUP(SupplierQuality[[#This Row],[MaterialID]],Table4[#All],2,0)</f>
        <v>Pump</v>
      </c>
      <c r="I1796">
        <v>2</v>
      </c>
      <c r="J1796" s="2" t="str">
        <f>_xlfn.XLOOKUP(SupplierQuality[[#This Row],[Defect Type ID]],Table5[ID],Table5[Defect Type],"Not found",0)</f>
        <v>Rejected</v>
      </c>
      <c r="K1796">
        <v>242</v>
      </c>
      <c r="L1796" s="2" t="str">
        <f>_xlfn.XLOOKUP(SupplierQuality[[#This Row],[DefectID]],Table2[ID],Table2[Defect],"Not found",0)</f>
        <v>Wrong Check</v>
      </c>
      <c r="M1796" s="3">
        <v>336557</v>
      </c>
      <c r="N1796" s="3">
        <v>4384</v>
      </c>
      <c r="O1796" s="6">
        <f>SupplierQuality[[#This Row],[Total Downtime Minutes]]/60</f>
        <v>73.066666666666663</v>
      </c>
      <c r="P1796" s="4">
        <v>518</v>
      </c>
      <c r="Q1796" s="4">
        <f>SupplierQuality[[#This Row],[Total Defect Qty]]*SupplierQuality[[#This Row],[Unit Price]]</f>
        <v>174336526</v>
      </c>
    </row>
    <row r="1797" spans="1:17" x14ac:dyDescent="0.25">
      <c r="A1797" s="1">
        <v>43394</v>
      </c>
      <c r="B1797" s="5" t="str">
        <f>TEXT(SupplierQuality[[#This Row],[Date]],"mmm")</f>
        <v>Oct</v>
      </c>
      <c r="C1797" s="5" t="str">
        <f>TEXT(SupplierQuality[[#This Row],[Date]],"yyyy")</f>
        <v>2018</v>
      </c>
      <c r="D1797" s="2" t="s">
        <v>54</v>
      </c>
      <c r="E1797" s="2" t="s">
        <v>45</v>
      </c>
      <c r="F1797" s="2" t="s">
        <v>24</v>
      </c>
      <c r="G1797">
        <v>114</v>
      </c>
      <c r="H1797" s="2" t="str">
        <f>VLOOKUP(SupplierQuality[[#This Row],[MaterialID]],Table4[#All],2,0)</f>
        <v>Carton</v>
      </c>
      <c r="I1797">
        <v>3</v>
      </c>
      <c r="J1797" s="2" t="str">
        <f>_xlfn.XLOOKUP(SupplierQuality[[#This Row],[Defect Type ID]],Table5[ID],Table5[Defect Type],"Not found",0)</f>
        <v>Impact</v>
      </c>
      <c r="K1797">
        <v>211</v>
      </c>
      <c r="L1797" s="2" t="str">
        <f>_xlfn.XLOOKUP(SupplierQuality[[#This Row],[DefectID]],Table2[ID],Table2[Defect],"Not found",0)</f>
        <v>Poor Seam</v>
      </c>
      <c r="M1797" s="3">
        <v>297336</v>
      </c>
      <c r="N1797" s="3">
        <v>3206</v>
      </c>
      <c r="O1797" s="6">
        <f>SupplierQuality[[#This Row],[Total Downtime Minutes]]/60</f>
        <v>53.43333333333333</v>
      </c>
      <c r="P1797" s="4">
        <v>411</v>
      </c>
      <c r="Q1797" s="4">
        <f>SupplierQuality[[#This Row],[Total Defect Qty]]*SupplierQuality[[#This Row],[Unit Price]]</f>
        <v>122205096</v>
      </c>
    </row>
    <row r="1798" spans="1:17" x14ac:dyDescent="0.25">
      <c r="A1798" s="1">
        <v>43394</v>
      </c>
      <c r="B1798" s="5" t="str">
        <f>TEXT(SupplierQuality[[#This Row],[Date]],"mmm")</f>
        <v>Oct</v>
      </c>
      <c r="C1798" s="5" t="str">
        <f>TEXT(SupplierQuality[[#This Row],[Date]],"yyyy")</f>
        <v>2018</v>
      </c>
      <c r="D1798" s="2" t="s">
        <v>129</v>
      </c>
      <c r="E1798" s="2" t="s">
        <v>55</v>
      </c>
      <c r="F1798" s="2" t="s">
        <v>14</v>
      </c>
      <c r="G1798">
        <v>115</v>
      </c>
      <c r="H1798" s="2" t="str">
        <f>VLOOKUP(SupplierQuality[[#This Row],[MaterialID]],Table4[#All],2,0)</f>
        <v>Controllers</v>
      </c>
      <c r="I1798">
        <v>3</v>
      </c>
      <c r="J1798" s="2" t="str">
        <f>_xlfn.XLOOKUP(SupplierQuality[[#This Row],[Defect Type ID]],Table5[ID],Table5[Defect Type],"Not found",0)</f>
        <v>Impact</v>
      </c>
      <c r="K1798">
        <v>240</v>
      </c>
      <c r="L1798" s="2" t="str">
        <f>_xlfn.XLOOKUP(SupplierQuality[[#This Row],[DefectID]],Table2[ID],Table2[Defect],"Not found",0)</f>
        <v>Spring damanged</v>
      </c>
      <c r="M1798" s="3">
        <v>275395</v>
      </c>
      <c r="N1798" s="3">
        <v>3908</v>
      </c>
      <c r="O1798" s="6">
        <f>SupplierQuality[[#This Row],[Total Downtime Minutes]]/60</f>
        <v>65.13333333333334</v>
      </c>
      <c r="P1798" s="4">
        <v>445</v>
      </c>
      <c r="Q1798" s="4">
        <f>SupplierQuality[[#This Row],[Total Defect Qty]]*SupplierQuality[[#This Row],[Unit Price]]</f>
        <v>122550775</v>
      </c>
    </row>
    <row r="1799" spans="1:17" x14ac:dyDescent="0.25">
      <c r="A1799" s="1">
        <v>43394</v>
      </c>
      <c r="B1799" s="5" t="str">
        <f>TEXT(SupplierQuality[[#This Row],[Date]],"mmm")</f>
        <v>Oct</v>
      </c>
      <c r="C1799" s="5" t="str">
        <f>TEXT(SupplierQuality[[#This Row],[Date]],"yyyy")</f>
        <v>2018</v>
      </c>
      <c r="D1799" s="2" t="s">
        <v>53</v>
      </c>
      <c r="E1799" s="2" t="s">
        <v>27</v>
      </c>
      <c r="F1799" s="2" t="s">
        <v>14</v>
      </c>
      <c r="G1799">
        <v>129</v>
      </c>
      <c r="H1799" s="2" t="str">
        <f>VLOOKUP(SupplierQuality[[#This Row],[MaterialID]],Table4[#All],2,0)</f>
        <v>Mechanicals</v>
      </c>
      <c r="I1799">
        <v>3</v>
      </c>
      <c r="J1799" s="2" t="str">
        <f>_xlfn.XLOOKUP(SupplierQuality[[#This Row],[Defect Type ID]],Table5[ID],Table5[Defect Type],"Not found",0)</f>
        <v>Impact</v>
      </c>
      <c r="K1799">
        <v>14</v>
      </c>
      <c r="L1799" s="2" t="str">
        <f>_xlfn.XLOOKUP(SupplierQuality[[#This Row],[DefectID]],Table2[ID],Table2[Defect],"Not found",0)</f>
        <v>Gap Variation</v>
      </c>
      <c r="M1799" s="3">
        <v>187664</v>
      </c>
      <c r="N1799" s="3">
        <v>999</v>
      </c>
      <c r="O1799" s="6">
        <f>SupplierQuality[[#This Row],[Total Downtime Minutes]]/60</f>
        <v>16.649999999999999</v>
      </c>
      <c r="P1799" s="4">
        <v>645</v>
      </c>
      <c r="Q1799" s="4">
        <f>SupplierQuality[[#This Row],[Total Defect Qty]]*SupplierQuality[[#This Row],[Unit Price]]</f>
        <v>121043280</v>
      </c>
    </row>
    <row r="1800" spans="1:17" x14ac:dyDescent="0.25">
      <c r="A1800" s="1">
        <v>43394</v>
      </c>
      <c r="B1800" s="5" t="str">
        <f>TEXT(SupplierQuality[[#This Row],[Date]],"mmm")</f>
        <v>Oct</v>
      </c>
      <c r="C1800" s="5" t="str">
        <f>TEXT(SupplierQuality[[#This Row],[Date]],"yyyy")</f>
        <v>2018</v>
      </c>
      <c r="D1800" s="2" t="s">
        <v>65</v>
      </c>
      <c r="E1800" s="2" t="s">
        <v>23</v>
      </c>
      <c r="F1800" s="2" t="s">
        <v>24</v>
      </c>
      <c r="G1800">
        <v>133</v>
      </c>
      <c r="H1800" s="2" t="str">
        <f>VLOOKUP(SupplierQuality[[#This Row],[MaterialID]],Table4[#All],2,0)</f>
        <v>Wires</v>
      </c>
      <c r="I1800">
        <v>3</v>
      </c>
      <c r="J1800" s="2" t="str">
        <f>_xlfn.XLOOKUP(SupplierQuality[[#This Row],[Defect Type ID]],Table5[ID],Table5[Defect Type],"Not found",0)</f>
        <v>Impact</v>
      </c>
      <c r="K1800">
        <v>126</v>
      </c>
      <c r="L1800" s="2" t="str">
        <f>_xlfn.XLOOKUP(SupplierQuality[[#This Row],[DefectID]],Table2[ID],Table2[Defect],"Not found",0)</f>
        <v>Printing Defect</v>
      </c>
      <c r="M1800" s="3">
        <v>125776</v>
      </c>
      <c r="N1800" s="3">
        <v>338</v>
      </c>
      <c r="O1800" s="6">
        <f>SupplierQuality[[#This Row],[Total Downtime Minutes]]/60</f>
        <v>5.6333333333333337</v>
      </c>
      <c r="P1800" s="4">
        <v>412</v>
      </c>
      <c r="Q1800" s="4">
        <f>SupplierQuality[[#This Row],[Total Defect Qty]]*SupplierQuality[[#This Row],[Unit Price]]</f>
        <v>51819712</v>
      </c>
    </row>
    <row r="1801" spans="1:17" x14ac:dyDescent="0.25">
      <c r="A1801" s="1">
        <v>43394</v>
      </c>
      <c r="B1801" s="5" t="str">
        <f>TEXT(SupplierQuality[[#This Row],[Date]],"mmm")</f>
        <v>Oct</v>
      </c>
      <c r="C1801" s="5" t="str">
        <f>TEXT(SupplierQuality[[#This Row],[Date]],"yyyy")</f>
        <v>2018</v>
      </c>
      <c r="D1801" s="2" t="s">
        <v>242</v>
      </c>
      <c r="E1801" s="2" t="s">
        <v>41</v>
      </c>
      <c r="F1801" s="2" t="s">
        <v>24</v>
      </c>
      <c r="G1801">
        <v>117</v>
      </c>
      <c r="H1801" s="2" t="str">
        <f>VLOOKUP(SupplierQuality[[#This Row],[MaterialID]],Table4[#All],2,0)</f>
        <v>Labels</v>
      </c>
      <c r="I1801">
        <v>1</v>
      </c>
      <c r="J1801" s="2" t="str">
        <f>_xlfn.XLOOKUP(SupplierQuality[[#This Row],[Defect Type ID]],Table5[ID],Table5[Defect Type],"Not found",0)</f>
        <v>No Impact</v>
      </c>
      <c r="K1801">
        <v>24</v>
      </c>
      <c r="L1801" s="2" t="str">
        <f>_xlfn.XLOOKUP(SupplierQuality[[#This Row],[DefectID]],Table2[ID],Table2[Defect],"Not found",0)</f>
        <v>Not Cleaned</v>
      </c>
      <c r="M1801" s="3">
        <v>82686</v>
      </c>
      <c r="N1801" s="3">
        <v>2548</v>
      </c>
      <c r="O1801" s="6">
        <f>SupplierQuality[[#This Row],[Total Downtime Minutes]]/60</f>
        <v>42.466666666666669</v>
      </c>
      <c r="P1801" s="4">
        <v>697</v>
      </c>
      <c r="Q1801" s="4">
        <f>SupplierQuality[[#This Row],[Total Defect Qty]]*SupplierQuality[[#This Row],[Unit Price]]</f>
        <v>57632142</v>
      </c>
    </row>
    <row r="1802" spans="1:17" x14ac:dyDescent="0.25">
      <c r="A1802" s="1">
        <v>43394</v>
      </c>
      <c r="B1802" s="5" t="str">
        <f>TEXT(SupplierQuality[[#This Row],[Date]],"mmm")</f>
        <v>Oct</v>
      </c>
      <c r="C1802" s="5" t="str">
        <f>TEXT(SupplierQuality[[#This Row],[Date]],"yyyy")</f>
        <v>2018</v>
      </c>
      <c r="D1802" s="2" t="s">
        <v>310</v>
      </c>
      <c r="E1802" s="2" t="s">
        <v>41</v>
      </c>
      <c r="F1802" s="2" t="s">
        <v>691</v>
      </c>
      <c r="G1802">
        <v>121</v>
      </c>
      <c r="H1802" s="2" t="str">
        <f>VLOOKUP(SupplierQuality[[#This Row],[MaterialID]],Table4[#All],2,0)</f>
        <v>Composites</v>
      </c>
      <c r="I1802">
        <v>3</v>
      </c>
      <c r="J1802" s="2" t="str">
        <f>_xlfn.XLOOKUP(SupplierQuality[[#This Row],[Defect Type ID]],Table5[ID],Table5[Defect Type],"Not found",0)</f>
        <v>Impact</v>
      </c>
      <c r="K1802">
        <v>142</v>
      </c>
      <c r="L1802" s="2" t="str">
        <f>_xlfn.XLOOKUP(SupplierQuality[[#This Row],[DefectID]],Table2[ID],Table2[Defect],"Not found",0)</f>
        <v>Thin Packaging</v>
      </c>
      <c r="M1802" s="3">
        <v>67397</v>
      </c>
      <c r="N1802" s="3">
        <v>861</v>
      </c>
      <c r="O1802" s="6">
        <f>SupplierQuality[[#This Row],[Total Downtime Minutes]]/60</f>
        <v>14.35</v>
      </c>
      <c r="P1802" s="4">
        <v>581</v>
      </c>
      <c r="Q1802" s="4">
        <f>SupplierQuality[[#This Row],[Total Defect Qty]]*SupplierQuality[[#This Row],[Unit Price]]</f>
        <v>39157657</v>
      </c>
    </row>
    <row r="1803" spans="1:17" x14ac:dyDescent="0.25">
      <c r="A1803" s="1">
        <v>43394</v>
      </c>
      <c r="B1803" s="5" t="str">
        <f>TEXT(SupplierQuality[[#This Row],[Date]],"mmm")</f>
        <v>Oct</v>
      </c>
      <c r="C1803" s="5" t="str">
        <f>TEXT(SupplierQuality[[#This Row],[Date]],"yyyy")</f>
        <v>2018</v>
      </c>
      <c r="D1803" s="2" t="s">
        <v>173</v>
      </c>
      <c r="E1803" s="2" t="s">
        <v>32</v>
      </c>
      <c r="F1803" s="2" t="s">
        <v>17</v>
      </c>
      <c r="G1803">
        <v>133</v>
      </c>
      <c r="H1803" s="2" t="str">
        <f>VLOOKUP(SupplierQuality[[#This Row],[MaterialID]],Table4[#All],2,0)</f>
        <v>Wires</v>
      </c>
      <c r="I1803">
        <v>3</v>
      </c>
      <c r="J1803" s="2" t="str">
        <f>_xlfn.XLOOKUP(SupplierQuality[[#This Row],[Defect Type ID]],Table5[ID],Table5[Defect Type],"Not found",0)</f>
        <v>Impact</v>
      </c>
      <c r="K1803">
        <v>100</v>
      </c>
      <c r="L1803" s="2" t="str">
        <f>_xlfn.XLOOKUP(SupplierQuality[[#This Row],[DefectID]],Table2[ID],Table2[Defect],"Not found",0)</f>
        <v>Bad Cut</v>
      </c>
      <c r="M1803" s="3">
        <v>66314</v>
      </c>
      <c r="N1803" s="3">
        <v>4795</v>
      </c>
      <c r="O1803" s="6">
        <f>SupplierQuality[[#This Row],[Total Downtime Minutes]]/60</f>
        <v>79.916666666666671</v>
      </c>
      <c r="P1803" s="4">
        <v>552</v>
      </c>
      <c r="Q1803" s="4">
        <f>SupplierQuality[[#This Row],[Total Defect Qty]]*SupplierQuality[[#This Row],[Unit Price]]</f>
        <v>36605328</v>
      </c>
    </row>
    <row r="1804" spans="1:17" x14ac:dyDescent="0.25">
      <c r="A1804" s="1">
        <v>43394</v>
      </c>
      <c r="B1804" s="5" t="str">
        <f>TEXT(SupplierQuality[[#This Row],[Date]],"mmm")</f>
        <v>Oct</v>
      </c>
      <c r="C1804" s="5" t="str">
        <f>TEXT(SupplierQuality[[#This Row],[Date]],"yyyy")</f>
        <v>2018</v>
      </c>
      <c r="D1804" s="2" t="s">
        <v>275</v>
      </c>
      <c r="E1804" s="2" t="s">
        <v>19</v>
      </c>
      <c r="F1804" s="2" t="s">
        <v>24</v>
      </c>
      <c r="G1804">
        <v>121</v>
      </c>
      <c r="H1804" s="2" t="str">
        <f>VLOOKUP(SupplierQuality[[#This Row],[MaterialID]],Table4[#All],2,0)</f>
        <v>Composites</v>
      </c>
      <c r="I1804">
        <v>2</v>
      </c>
      <c r="J1804" s="2" t="str">
        <f>_xlfn.XLOOKUP(SupplierQuality[[#This Row],[Defect Type ID]],Table5[ID],Table5[Defect Type],"Not found",0)</f>
        <v>Rejected</v>
      </c>
      <c r="K1804">
        <v>218</v>
      </c>
      <c r="L1804" s="2" t="str">
        <f>_xlfn.XLOOKUP(SupplierQuality[[#This Row],[DefectID]],Table2[ID],Table2[Defect],"Not found",0)</f>
        <v>Rough Tops</v>
      </c>
      <c r="M1804" s="3">
        <v>35789</v>
      </c>
      <c r="N1804" s="3">
        <v>4114</v>
      </c>
      <c r="O1804" s="6">
        <f>SupplierQuality[[#This Row],[Total Downtime Minutes]]/60</f>
        <v>68.566666666666663</v>
      </c>
      <c r="P1804" s="4">
        <v>601</v>
      </c>
      <c r="Q1804" s="4">
        <f>SupplierQuality[[#This Row],[Total Defect Qty]]*SupplierQuality[[#This Row],[Unit Price]]</f>
        <v>21509189</v>
      </c>
    </row>
    <row r="1805" spans="1:17" x14ac:dyDescent="0.25">
      <c r="A1805" s="1">
        <v>43394</v>
      </c>
      <c r="B1805" s="5" t="str">
        <f>TEXT(SupplierQuality[[#This Row],[Date]],"mmm")</f>
        <v>Oct</v>
      </c>
      <c r="C1805" s="5" t="str">
        <f>TEXT(SupplierQuality[[#This Row],[Date]],"yyyy")</f>
        <v>2018</v>
      </c>
      <c r="D1805" s="2" t="s">
        <v>130</v>
      </c>
      <c r="E1805" s="2" t="s">
        <v>49</v>
      </c>
      <c r="F1805" s="2" t="s">
        <v>14</v>
      </c>
      <c r="G1805">
        <v>120</v>
      </c>
      <c r="H1805" s="2" t="str">
        <f>VLOOKUP(SupplierQuality[[#This Row],[MaterialID]],Table4[#All],2,0)</f>
        <v>Film</v>
      </c>
      <c r="I1805">
        <v>3</v>
      </c>
      <c r="J1805" s="2" t="str">
        <f>_xlfn.XLOOKUP(SupplierQuality[[#This Row],[Defect Type ID]],Table5[ID],Table5[Defect Type],"Not found",0)</f>
        <v>Impact</v>
      </c>
      <c r="K1805">
        <v>187</v>
      </c>
      <c r="L1805" s="2" t="str">
        <f>_xlfn.XLOOKUP(SupplierQuality[[#This Row],[DefectID]],Table2[ID],Table2[Defect],"Not found",0)</f>
        <v>Bad Fasteners</v>
      </c>
      <c r="M1805" s="3">
        <v>29700</v>
      </c>
      <c r="N1805" s="3">
        <v>1998</v>
      </c>
      <c r="O1805" s="6">
        <f>SupplierQuality[[#This Row],[Total Downtime Minutes]]/60</f>
        <v>33.299999999999997</v>
      </c>
      <c r="P1805" s="4">
        <v>400</v>
      </c>
      <c r="Q1805" s="4">
        <f>SupplierQuality[[#This Row],[Total Defect Qty]]*SupplierQuality[[#This Row],[Unit Price]]</f>
        <v>11880000</v>
      </c>
    </row>
    <row r="1806" spans="1:17" x14ac:dyDescent="0.25">
      <c r="A1806" s="1">
        <v>43395</v>
      </c>
      <c r="B1806" s="5" t="str">
        <f>TEXT(SupplierQuality[[#This Row],[Date]],"mmm")</f>
        <v>Oct</v>
      </c>
      <c r="C1806" s="5" t="str">
        <f>TEXT(SupplierQuality[[#This Row],[Date]],"yyyy")</f>
        <v>2018</v>
      </c>
      <c r="D1806" s="2" t="s">
        <v>122</v>
      </c>
      <c r="E1806" s="2" t="s">
        <v>45</v>
      </c>
      <c r="F1806" s="2" t="s">
        <v>24</v>
      </c>
      <c r="G1806">
        <v>121</v>
      </c>
      <c r="H1806" s="2" t="str">
        <f>VLOOKUP(SupplierQuality[[#This Row],[MaterialID]],Table4[#All],2,0)</f>
        <v>Composites</v>
      </c>
      <c r="I1806">
        <v>1</v>
      </c>
      <c r="J1806" s="2" t="str">
        <f>_xlfn.XLOOKUP(SupplierQuality[[#This Row],[Defect Type ID]],Table5[ID],Table5[Defect Type],"Not found",0)</f>
        <v>No Impact</v>
      </c>
      <c r="K1806">
        <v>200</v>
      </c>
      <c r="L1806" s="2" t="str">
        <f>_xlfn.XLOOKUP(SupplierQuality[[#This Row],[DefectID]],Table2[ID],Table2[Defect],"Not found",0)</f>
        <v>Split hinges</v>
      </c>
      <c r="M1806" s="3">
        <v>849547</v>
      </c>
      <c r="N1806" s="3">
        <v>3845</v>
      </c>
      <c r="O1806" s="6">
        <f>SupplierQuality[[#This Row],[Total Downtime Minutes]]/60</f>
        <v>64.083333333333329</v>
      </c>
      <c r="P1806" s="4">
        <v>529</v>
      </c>
      <c r="Q1806" s="4">
        <f>SupplierQuality[[#This Row],[Total Defect Qty]]*SupplierQuality[[#This Row],[Unit Price]]</f>
        <v>449410363</v>
      </c>
    </row>
    <row r="1807" spans="1:17" x14ac:dyDescent="0.25">
      <c r="A1807" s="1">
        <v>43395</v>
      </c>
      <c r="B1807" s="5" t="str">
        <f>TEXT(SupplierQuality[[#This Row],[Date]],"mmm")</f>
        <v>Oct</v>
      </c>
      <c r="C1807" s="5" t="str">
        <f>TEXT(SupplierQuality[[#This Row],[Date]],"yyyy")</f>
        <v>2018</v>
      </c>
      <c r="D1807" s="2" t="s">
        <v>216</v>
      </c>
      <c r="E1807" s="2" t="s">
        <v>64</v>
      </c>
      <c r="F1807" s="2" t="s">
        <v>24</v>
      </c>
      <c r="G1807">
        <v>120</v>
      </c>
      <c r="H1807" s="2" t="str">
        <f>VLOOKUP(SupplierQuality[[#This Row],[MaterialID]],Table4[#All],2,0)</f>
        <v>Film</v>
      </c>
      <c r="I1807">
        <v>1</v>
      </c>
      <c r="J1807" s="2" t="str">
        <f>_xlfn.XLOOKUP(SupplierQuality[[#This Row],[Defect Type ID]],Table5[ID],Table5[Defect Type],"Not found",0)</f>
        <v>No Impact</v>
      </c>
      <c r="K1807">
        <v>229</v>
      </c>
      <c r="L1807" s="2" t="str">
        <f>_xlfn.XLOOKUP(SupplierQuality[[#This Row],[DefectID]],Table2[ID],Table2[Defect],"Not found",0)</f>
        <v>Carton Delamination</v>
      </c>
      <c r="M1807" s="3">
        <v>815948</v>
      </c>
      <c r="N1807" s="3">
        <v>3649</v>
      </c>
      <c r="O1807" s="6">
        <f>SupplierQuality[[#This Row],[Total Downtime Minutes]]/60</f>
        <v>60.81666666666667</v>
      </c>
      <c r="P1807" s="4">
        <v>413</v>
      </c>
      <c r="Q1807" s="4">
        <f>SupplierQuality[[#This Row],[Total Defect Qty]]*SupplierQuality[[#This Row],[Unit Price]]</f>
        <v>336986524</v>
      </c>
    </row>
    <row r="1808" spans="1:17" x14ac:dyDescent="0.25">
      <c r="A1808" s="1">
        <v>43395</v>
      </c>
      <c r="B1808" s="5" t="str">
        <f>TEXT(SupplierQuality[[#This Row],[Date]],"mmm")</f>
        <v>Oct</v>
      </c>
      <c r="C1808" s="5" t="str">
        <f>TEXT(SupplierQuality[[#This Row],[Date]],"yyyy")</f>
        <v>2018</v>
      </c>
      <c r="D1808" s="2" t="s">
        <v>215</v>
      </c>
      <c r="E1808" s="2" t="s">
        <v>41</v>
      </c>
      <c r="F1808" s="2" t="s">
        <v>24</v>
      </c>
      <c r="G1808">
        <v>124</v>
      </c>
      <c r="H1808" s="2" t="str">
        <f>VLOOKUP(SupplierQuality[[#This Row],[MaterialID]],Table4[#All],2,0)</f>
        <v>Drives</v>
      </c>
      <c r="I1808">
        <v>2</v>
      </c>
      <c r="J1808" s="2" t="str">
        <f>_xlfn.XLOOKUP(SupplierQuality[[#This Row],[Defect Type ID]],Table5[ID],Table5[Defect Type],"Not found",0)</f>
        <v>Rejected</v>
      </c>
      <c r="K1808">
        <v>23</v>
      </c>
      <c r="L1808" s="2" t="str">
        <f>_xlfn.XLOOKUP(SupplierQuality[[#This Row],[DefectID]],Table2[ID],Table2[Defect],"Not found",0)</f>
        <v>Split Seams</v>
      </c>
      <c r="M1808" s="3">
        <v>783125</v>
      </c>
      <c r="N1808" s="3">
        <v>3576</v>
      </c>
      <c r="O1808" s="6">
        <f>SupplierQuality[[#This Row],[Total Downtime Minutes]]/60</f>
        <v>59.6</v>
      </c>
      <c r="P1808" s="4">
        <v>396</v>
      </c>
      <c r="Q1808" s="4">
        <f>SupplierQuality[[#This Row],[Total Defect Qty]]*SupplierQuality[[#This Row],[Unit Price]]</f>
        <v>310117500</v>
      </c>
    </row>
    <row r="1809" spans="1:17" x14ac:dyDescent="0.25">
      <c r="A1809" s="1">
        <v>43395</v>
      </c>
      <c r="B1809" s="5" t="str">
        <f>TEXT(SupplierQuality[[#This Row],[Date]],"mmm")</f>
        <v>Oct</v>
      </c>
      <c r="C1809" s="5" t="str">
        <f>TEXT(SupplierQuality[[#This Row],[Date]],"yyyy")</f>
        <v>2018</v>
      </c>
      <c r="D1809" s="2" t="s">
        <v>190</v>
      </c>
      <c r="E1809" s="2" t="s">
        <v>104</v>
      </c>
      <c r="F1809" s="2" t="s">
        <v>24</v>
      </c>
      <c r="G1809">
        <v>117</v>
      </c>
      <c r="H1809" s="2" t="str">
        <f>VLOOKUP(SupplierQuality[[#This Row],[MaterialID]],Table4[#All],2,0)</f>
        <v>Labels</v>
      </c>
      <c r="I1809">
        <v>2</v>
      </c>
      <c r="J1809" s="2" t="str">
        <f>_xlfn.XLOOKUP(SupplierQuality[[#This Row],[Defect Type ID]],Table5[ID],Table5[Defect Type],"Not found",0)</f>
        <v>Rejected</v>
      </c>
      <c r="K1809">
        <v>68</v>
      </c>
      <c r="L1809" s="2" t="str">
        <f>_xlfn.XLOOKUP(SupplierQuality[[#This Row],[DefectID]],Table2[ID],Table2[Defect],"Not found",0)</f>
        <v>Bad Parameters</v>
      </c>
      <c r="M1809" s="3">
        <v>781462</v>
      </c>
      <c r="N1809" s="3">
        <v>2252</v>
      </c>
      <c r="O1809" s="6">
        <f>SupplierQuality[[#This Row],[Total Downtime Minutes]]/60</f>
        <v>37.533333333333331</v>
      </c>
      <c r="P1809" s="4">
        <v>683</v>
      </c>
      <c r="Q1809" s="4">
        <f>SupplierQuality[[#This Row],[Total Defect Qty]]*SupplierQuality[[#This Row],[Unit Price]]</f>
        <v>533738546</v>
      </c>
    </row>
    <row r="1810" spans="1:17" x14ac:dyDescent="0.25">
      <c r="A1810" s="1">
        <v>43395</v>
      </c>
      <c r="B1810" s="5" t="str">
        <f>TEXT(SupplierQuality[[#This Row],[Date]],"mmm")</f>
        <v>Oct</v>
      </c>
      <c r="C1810" s="5" t="str">
        <f>TEXT(SupplierQuality[[#This Row],[Date]],"yyyy")</f>
        <v>2018</v>
      </c>
      <c r="D1810" s="2" t="s">
        <v>282</v>
      </c>
      <c r="E1810" s="2" t="s">
        <v>36</v>
      </c>
      <c r="F1810" s="2" t="s">
        <v>14</v>
      </c>
      <c r="G1810">
        <v>128</v>
      </c>
      <c r="H1810" s="2" t="str">
        <f>VLOOKUP(SupplierQuality[[#This Row],[MaterialID]],Table4[#All],2,0)</f>
        <v>Tape</v>
      </c>
      <c r="I1810">
        <v>1</v>
      </c>
      <c r="J1810" s="2" t="str">
        <f>_xlfn.XLOOKUP(SupplierQuality[[#This Row],[Defect Type ID]],Table5[ID],Table5[Defect Type],"Not found",0)</f>
        <v>No Impact</v>
      </c>
      <c r="K1810">
        <v>265</v>
      </c>
      <c r="L1810" s="2" t="str">
        <f>_xlfn.XLOOKUP(SupplierQuality[[#This Row],[DefectID]],Table2[ID],Table2[Defect],"Not found",0)</f>
        <v>Wrong Tops</v>
      </c>
      <c r="M1810" s="3">
        <v>778256</v>
      </c>
      <c r="N1810" s="3">
        <v>2512</v>
      </c>
      <c r="O1810" s="6">
        <f>SupplierQuality[[#This Row],[Total Downtime Minutes]]/60</f>
        <v>41.866666666666667</v>
      </c>
      <c r="P1810" s="4">
        <v>534</v>
      </c>
      <c r="Q1810" s="4">
        <f>SupplierQuality[[#This Row],[Total Defect Qty]]*SupplierQuality[[#This Row],[Unit Price]]</f>
        <v>415588704</v>
      </c>
    </row>
    <row r="1811" spans="1:17" x14ac:dyDescent="0.25">
      <c r="A1811" s="1">
        <v>43395</v>
      </c>
      <c r="B1811" s="5" t="str">
        <f>TEXT(SupplierQuality[[#This Row],[Date]],"mmm")</f>
        <v>Oct</v>
      </c>
      <c r="C1811" s="5" t="str">
        <f>TEXT(SupplierQuality[[#This Row],[Date]],"yyyy")</f>
        <v>2018</v>
      </c>
      <c r="D1811" s="2" t="s">
        <v>313</v>
      </c>
      <c r="E1811" s="2" t="s">
        <v>104</v>
      </c>
      <c r="F1811" s="2" t="s">
        <v>14</v>
      </c>
      <c r="G1811">
        <v>113</v>
      </c>
      <c r="H1811" s="2" t="str">
        <f>VLOOKUP(SupplierQuality[[#This Row],[MaterialID]],Table4[#All],2,0)</f>
        <v>Raw Materials</v>
      </c>
      <c r="I1811">
        <v>1</v>
      </c>
      <c r="J1811" s="2" t="str">
        <f>_xlfn.XLOOKUP(SupplierQuality[[#This Row],[Defect Type ID]],Table5[ID],Table5[Defect Type],"Not found",0)</f>
        <v>No Impact</v>
      </c>
      <c r="K1811">
        <v>246</v>
      </c>
      <c r="L1811" s="2" t="str">
        <f>_xlfn.XLOOKUP(SupplierQuality[[#This Row],[DefectID]],Table2[ID],Table2[Defect],"Not found",0)</f>
        <v>Wrong Item</v>
      </c>
      <c r="M1811" s="3">
        <v>600186</v>
      </c>
      <c r="N1811" s="3">
        <v>2097</v>
      </c>
      <c r="O1811" s="6">
        <f>SupplierQuality[[#This Row],[Total Downtime Minutes]]/60</f>
        <v>34.950000000000003</v>
      </c>
      <c r="P1811" s="4">
        <v>454</v>
      </c>
      <c r="Q1811" s="4">
        <f>SupplierQuality[[#This Row],[Total Defect Qty]]*SupplierQuality[[#This Row],[Unit Price]]</f>
        <v>272484444</v>
      </c>
    </row>
    <row r="1812" spans="1:17" x14ac:dyDescent="0.25">
      <c r="A1812" s="1">
        <v>43395</v>
      </c>
      <c r="B1812" s="5" t="str">
        <f>TEXT(SupplierQuality[[#This Row],[Date]],"mmm")</f>
        <v>Oct</v>
      </c>
      <c r="C1812" s="5" t="str">
        <f>TEXT(SupplierQuality[[#This Row],[Date]],"yyyy")</f>
        <v>2018</v>
      </c>
      <c r="D1812" s="2" t="s">
        <v>279</v>
      </c>
      <c r="E1812" s="2" t="s">
        <v>74</v>
      </c>
      <c r="F1812" s="2" t="s">
        <v>42</v>
      </c>
      <c r="G1812">
        <v>118</v>
      </c>
      <c r="H1812" s="2" t="str">
        <f>VLOOKUP(SupplierQuality[[#This Row],[MaterialID]],Table4[#All],2,0)</f>
        <v>Corrugate</v>
      </c>
      <c r="I1812">
        <v>1</v>
      </c>
      <c r="J1812" s="2" t="str">
        <f>_xlfn.XLOOKUP(SupplierQuality[[#This Row],[Defect Type ID]],Table5[ID],Table5[Defect Type],"Not found",0)</f>
        <v>No Impact</v>
      </c>
      <c r="K1812">
        <v>33</v>
      </c>
      <c r="L1812" s="2" t="str">
        <f>_xlfn.XLOOKUP(SupplierQuality[[#This Row],[DefectID]],Table2[ID],Table2[Defect],"Not found",0)</f>
        <v>No Bar Code</v>
      </c>
      <c r="M1812" s="3">
        <v>515926</v>
      </c>
      <c r="N1812" s="3">
        <v>2555</v>
      </c>
      <c r="O1812" s="6">
        <f>SupplierQuality[[#This Row],[Total Downtime Minutes]]/60</f>
        <v>42.583333333333336</v>
      </c>
      <c r="P1812" s="4">
        <v>699</v>
      </c>
      <c r="Q1812" s="4">
        <f>SupplierQuality[[#This Row],[Total Defect Qty]]*SupplierQuality[[#This Row],[Unit Price]]</f>
        <v>360632274</v>
      </c>
    </row>
    <row r="1813" spans="1:17" x14ac:dyDescent="0.25">
      <c r="A1813" s="1">
        <v>43395</v>
      </c>
      <c r="B1813" s="5" t="str">
        <f>TEXT(SupplierQuality[[#This Row],[Date]],"mmm")</f>
        <v>Oct</v>
      </c>
      <c r="C1813" s="5" t="str">
        <f>TEXT(SupplierQuality[[#This Row],[Date]],"yyyy")</f>
        <v>2018</v>
      </c>
      <c r="D1813" s="2" t="s">
        <v>96</v>
      </c>
      <c r="E1813" s="2" t="s">
        <v>98</v>
      </c>
      <c r="F1813" s="2" t="s">
        <v>691</v>
      </c>
      <c r="G1813">
        <v>113</v>
      </c>
      <c r="H1813" s="2" t="str">
        <f>VLOOKUP(SupplierQuality[[#This Row],[MaterialID]],Table4[#All],2,0)</f>
        <v>Raw Materials</v>
      </c>
      <c r="I1813">
        <v>1</v>
      </c>
      <c r="J1813" s="2" t="str">
        <f>_xlfn.XLOOKUP(SupplierQuality[[#This Row],[Defect Type ID]],Table5[ID],Table5[Defect Type],"Not found",0)</f>
        <v>No Impact</v>
      </c>
      <c r="K1813">
        <v>216</v>
      </c>
      <c r="L1813" s="2" t="str">
        <f>_xlfn.XLOOKUP(SupplierQuality[[#This Row],[DefectID]],Table2[ID],Table2[Defect],"Not found",0)</f>
        <v>Bad Flaps</v>
      </c>
      <c r="M1813" s="3">
        <v>486386</v>
      </c>
      <c r="N1813" s="3">
        <v>1989</v>
      </c>
      <c r="O1813" s="6">
        <f>SupplierQuality[[#This Row],[Total Downtime Minutes]]/60</f>
        <v>33.15</v>
      </c>
      <c r="P1813" s="4">
        <v>647</v>
      </c>
      <c r="Q1813" s="4">
        <f>SupplierQuality[[#This Row],[Total Defect Qty]]*SupplierQuality[[#This Row],[Unit Price]]</f>
        <v>314691742</v>
      </c>
    </row>
    <row r="1814" spans="1:17" x14ac:dyDescent="0.25">
      <c r="A1814" s="1">
        <v>43395</v>
      </c>
      <c r="B1814" s="5" t="str">
        <f>TEXT(SupplierQuality[[#This Row],[Date]],"mmm")</f>
        <v>Oct</v>
      </c>
      <c r="C1814" s="5" t="str">
        <f>TEXT(SupplierQuality[[#This Row],[Date]],"yyyy")</f>
        <v>2018</v>
      </c>
      <c r="D1814" s="2" t="s">
        <v>348</v>
      </c>
      <c r="E1814" s="2" t="s">
        <v>67</v>
      </c>
      <c r="F1814" s="2" t="s">
        <v>14</v>
      </c>
      <c r="G1814">
        <v>117</v>
      </c>
      <c r="H1814" s="2" t="str">
        <f>VLOOKUP(SupplierQuality[[#This Row],[MaterialID]],Table4[#All],2,0)</f>
        <v>Labels</v>
      </c>
      <c r="I1814">
        <v>3</v>
      </c>
      <c r="J1814" s="2" t="str">
        <f>_xlfn.XLOOKUP(SupplierQuality[[#This Row],[Defect Type ID]],Table5[ID],Table5[Defect Type],"Not found",0)</f>
        <v>Impact</v>
      </c>
      <c r="K1814">
        <v>126</v>
      </c>
      <c r="L1814" s="2" t="str">
        <f>_xlfn.XLOOKUP(SupplierQuality[[#This Row],[DefectID]],Table2[ID],Table2[Defect],"Not found",0)</f>
        <v>Printing Defect</v>
      </c>
      <c r="M1814" s="3">
        <v>471457</v>
      </c>
      <c r="N1814" s="3">
        <v>4246</v>
      </c>
      <c r="O1814" s="6">
        <f>SupplierQuality[[#This Row],[Total Downtime Minutes]]/60</f>
        <v>70.766666666666666</v>
      </c>
      <c r="P1814" s="4">
        <v>326</v>
      </c>
      <c r="Q1814" s="4">
        <f>SupplierQuality[[#This Row],[Total Defect Qty]]*SupplierQuality[[#This Row],[Unit Price]]</f>
        <v>153694982</v>
      </c>
    </row>
    <row r="1815" spans="1:17" x14ac:dyDescent="0.25">
      <c r="A1815" s="1">
        <v>43395</v>
      </c>
      <c r="B1815" s="5" t="str">
        <f>TEXT(SupplierQuality[[#This Row],[Date]],"mmm")</f>
        <v>Oct</v>
      </c>
      <c r="C1815" s="5" t="str">
        <f>TEXT(SupplierQuality[[#This Row],[Date]],"yyyy")</f>
        <v>2018</v>
      </c>
      <c r="D1815" s="2" t="s">
        <v>73</v>
      </c>
      <c r="E1815" s="2" t="s">
        <v>23</v>
      </c>
      <c r="F1815" s="2" t="s">
        <v>24</v>
      </c>
      <c r="G1815">
        <v>125</v>
      </c>
      <c r="H1815" s="2" t="str">
        <f>VLOOKUP(SupplierQuality[[#This Row],[MaterialID]],Table4[#All],2,0)</f>
        <v>Hardware</v>
      </c>
      <c r="I1815">
        <v>2</v>
      </c>
      <c r="J1815" s="2" t="str">
        <f>_xlfn.XLOOKUP(SupplierQuality[[#This Row],[Defect Type ID]],Table5[ID],Table5[Defect Type],"Not found",0)</f>
        <v>Rejected</v>
      </c>
      <c r="K1815">
        <v>94</v>
      </c>
      <c r="L1815" s="2" t="str">
        <f>_xlfn.XLOOKUP(SupplierQuality[[#This Row],[DefectID]],Table2[ID],Table2[Defect],"Not found",0)</f>
        <v>Stones and Sand</v>
      </c>
      <c r="M1815" s="3">
        <v>313536</v>
      </c>
      <c r="N1815" s="3">
        <v>4768</v>
      </c>
      <c r="O1815" s="6">
        <f>SupplierQuality[[#This Row],[Total Downtime Minutes]]/60</f>
        <v>79.466666666666669</v>
      </c>
      <c r="P1815" s="4">
        <v>329</v>
      </c>
      <c r="Q1815" s="4">
        <f>SupplierQuality[[#This Row],[Total Defect Qty]]*SupplierQuality[[#This Row],[Unit Price]]</f>
        <v>103153344</v>
      </c>
    </row>
    <row r="1816" spans="1:17" x14ac:dyDescent="0.25">
      <c r="A1816" s="1">
        <v>43395</v>
      </c>
      <c r="B1816" s="5" t="str">
        <f>TEXT(SupplierQuality[[#This Row],[Date]],"mmm")</f>
        <v>Oct</v>
      </c>
      <c r="C1816" s="5" t="str">
        <f>TEXT(SupplierQuality[[#This Row],[Date]],"yyyy")</f>
        <v>2018</v>
      </c>
      <c r="D1816" s="2" t="s">
        <v>22</v>
      </c>
      <c r="E1816" s="2" t="s">
        <v>67</v>
      </c>
      <c r="F1816" s="2" t="s">
        <v>24</v>
      </c>
      <c r="G1816">
        <v>124</v>
      </c>
      <c r="H1816" s="2" t="str">
        <f>VLOOKUP(SupplierQuality[[#This Row],[MaterialID]],Table4[#All],2,0)</f>
        <v>Drives</v>
      </c>
      <c r="I1816">
        <v>1</v>
      </c>
      <c r="J1816" s="2" t="str">
        <f>_xlfn.XLOOKUP(SupplierQuality[[#This Row],[Defect Type ID]],Table5[ID],Table5[Defect Type],"Not found",0)</f>
        <v>No Impact</v>
      </c>
      <c r="K1816">
        <v>15</v>
      </c>
      <c r="L1816" s="2" t="str">
        <f>_xlfn.XLOOKUP(SupplierQuality[[#This Row],[DefectID]],Table2[ID],Table2[Defect],"Not found",0)</f>
        <v>Tubs Stuck</v>
      </c>
      <c r="M1816" s="3">
        <v>258338</v>
      </c>
      <c r="N1816" s="3">
        <v>1364</v>
      </c>
      <c r="O1816" s="6">
        <f>SupplierQuality[[#This Row],[Total Downtime Minutes]]/60</f>
        <v>22.733333333333334</v>
      </c>
      <c r="P1816" s="4">
        <v>680</v>
      </c>
      <c r="Q1816" s="4">
        <f>SupplierQuality[[#This Row],[Total Defect Qty]]*SupplierQuality[[#This Row],[Unit Price]]</f>
        <v>175669840</v>
      </c>
    </row>
    <row r="1817" spans="1:17" x14ac:dyDescent="0.25">
      <c r="A1817" s="1">
        <v>43395</v>
      </c>
      <c r="B1817" s="5" t="str">
        <f>TEXT(SupplierQuality[[#This Row],[Date]],"mmm")</f>
        <v>Oct</v>
      </c>
      <c r="C1817" s="5" t="str">
        <f>TEXT(SupplierQuality[[#This Row],[Date]],"yyyy")</f>
        <v>2018</v>
      </c>
      <c r="D1817" s="2" t="s">
        <v>220</v>
      </c>
      <c r="E1817" s="2" t="s">
        <v>19</v>
      </c>
      <c r="F1817" s="2" t="s">
        <v>691</v>
      </c>
      <c r="G1817">
        <v>117</v>
      </c>
      <c r="H1817" s="2" t="str">
        <f>VLOOKUP(SupplierQuality[[#This Row],[MaterialID]],Table4[#All],2,0)</f>
        <v>Labels</v>
      </c>
      <c r="I1817">
        <v>3</v>
      </c>
      <c r="J1817" s="2" t="str">
        <f>_xlfn.XLOOKUP(SupplierQuality[[#This Row],[Defect Type ID]],Table5[ID],Table5[Defect Type],"Not found",0)</f>
        <v>Impact</v>
      </c>
      <c r="K1817">
        <v>122</v>
      </c>
      <c r="L1817" s="2" t="str">
        <f>_xlfn.XLOOKUP(SupplierQuality[[#This Row],[DefectID]],Table2[ID],Table2[Defect],"Not found",0)</f>
        <v>Wrinkles / Scratches/ Scuffing</v>
      </c>
      <c r="M1817" s="3">
        <v>201096</v>
      </c>
      <c r="N1817" s="3">
        <v>2540</v>
      </c>
      <c r="O1817" s="6">
        <f>SupplierQuality[[#This Row],[Total Downtime Minutes]]/60</f>
        <v>42.333333333333336</v>
      </c>
      <c r="P1817" s="4">
        <v>377</v>
      </c>
      <c r="Q1817" s="4">
        <f>SupplierQuality[[#This Row],[Total Defect Qty]]*SupplierQuality[[#This Row],[Unit Price]]</f>
        <v>75813192</v>
      </c>
    </row>
    <row r="1818" spans="1:17" x14ac:dyDescent="0.25">
      <c r="A1818" s="1">
        <v>43395</v>
      </c>
      <c r="B1818" s="5" t="str">
        <f>TEXT(SupplierQuality[[#This Row],[Date]],"mmm")</f>
        <v>Oct</v>
      </c>
      <c r="C1818" s="5" t="str">
        <f>TEXT(SupplierQuality[[#This Row],[Date]],"yyyy")</f>
        <v>2018</v>
      </c>
      <c r="D1818" s="2" t="s">
        <v>337</v>
      </c>
      <c r="E1818" s="2" t="s">
        <v>21</v>
      </c>
      <c r="F1818" s="2" t="s">
        <v>14</v>
      </c>
      <c r="G1818">
        <v>131</v>
      </c>
      <c r="H1818" s="2" t="str">
        <f>VLOOKUP(SupplierQuality[[#This Row],[MaterialID]],Table4[#All],2,0)</f>
        <v>Valves</v>
      </c>
      <c r="I1818">
        <v>2</v>
      </c>
      <c r="J1818" s="2" t="str">
        <f>_xlfn.XLOOKUP(SupplierQuality[[#This Row],[Defect Type ID]],Table5[ID],Table5[Defect Type],"Not found",0)</f>
        <v>Rejected</v>
      </c>
      <c r="K1818">
        <v>212</v>
      </c>
      <c r="L1818" s="2" t="str">
        <f>_xlfn.XLOOKUP(SupplierQuality[[#This Row],[DefectID]],Table2[ID],Table2[Defect],"Not found",0)</f>
        <v>Burnt</v>
      </c>
      <c r="M1818" s="3">
        <v>197883</v>
      </c>
      <c r="N1818" s="3">
        <v>898</v>
      </c>
      <c r="O1818" s="6">
        <f>SupplierQuality[[#This Row],[Total Downtime Minutes]]/60</f>
        <v>14.966666666666667</v>
      </c>
      <c r="P1818" s="4">
        <v>504</v>
      </c>
      <c r="Q1818" s="4">
        <f>SupplierQuality[[#This Row],[Total Defect Qty]]*SupplierQuality[[#This Row],[Unit Price]]</f>
        <v>99733032</v>
      </c>
    </row>
    <row r="1819" spans="1:17" x14ac:dyDescent="0.25">
      <c r="A1819" s="1">
        <v>43396</v>
      </c>
      <c r="B1819" s="5" t="str">
        <f>TEXT(SupplierQuality[[#This Row],[Date]],"mmm")</f>
        <v>Oct</v>
      </c>
      <c r="C1819" s="5" t="str">
        <f>TEXT(SupplierQuality[[#This Row],[Date]],"yyyy")</f>
        <v>2018</v>
      </c>
      <c r="D1819" s="2" t="s">
        <v>286</v>
      </c>
      <c r="E1819" s="2" t="s">
        <v>107</v>
      </c>
      <c r="F1819" s="2" t="s">
        <v>14</v>
      </c>
      <c r="G1819">
        <v>121</v>
      </c>
      <c r="H1819" s="2" t="str">
        <f>VLOOKUP(SupplierQuality[[#This Row],[MaterialID]],Table4[#All],2,0)</f>
        <v>Composites</v>
      </c>
      <c r="I1819">
        <v>1</v>
      </c>
      <c r="J1819" s="2" t="str">
        <f>_xlfn.XLOOKUP(SupplierQuality[[#This Row],[Defect Type ID]],Table5[ID],Table5[Defect Type],"Not found",0)</f>
        <v>No Impact</v>
      </c>
      <c r="K1819">
        <v>254</v>
      </c>
      <c r="L1819" s="2" t="str">
        <f>_xlfn.XLOOKUP(SupplierQuality[[#This Row],[DefectID]],Table2[ID],Table2[Defect],"Not found",0)</f>
        <v>Wrong Bond</v>
      </c>
      <c r="M1819" s="3">
        <v>890122</v>
      </c>
      <c r="N1819" s="3">
        <v>2282</v>
      </c>
      <c r="O1819" s="6">
        <f>SupplierQuality[[#This Row],[Total Downtime Minutes]]/60</f>
        <v>38.033333333333331</v>
      </c>
      <c r="P1819" s="4">
        <v>311</v>
      </c>
      <c r="Q1819" s="4">
        <f>SupplierQuality[[#This Row],[Total Defect Qty]]*SupplierQuality[[#This Row],[Unit Price]]</f>
        <v>276827942</v>
      </c>
    </row>
    <row r="1820" spans="1:17" x14ac:dyDescent="0.25">
      <c r="A1820" s="1">
        <v>43396</v>
      </c>
      <c r="B1820" s="5" t="str">
        <f>TEXT(SupplierQuality[[#This Row],[Date]],"mmm")</f>
        <v>Oct</v>
      </c>
      <c r="C1820" s="5" t="str">
        <f>TEXT(SupplierQuality[[#This Row],[Date]],"yyyy")</f>
        <v>2018</v>
      </c>
      <c r="D1820" s="2" t="s">
        <v>311</v>
      </c>
      <c r="E1820" s="2" t="s">
        <v>52</v>
      </c>
      <c r="F1820" s="2" t="s">
        <v>42</v>
      </c>
      <c r="G1820">
        <v>121</v>
      </c>
      <c r="H1820" s="2" t="str">
        <f>VLOOKUP(SupplierQuality[[#This Row],[MaterialID]],Table4[#All],2,0)</f>
        <v>Composites</v>
      </c>
      <c r="I1820">
        <v>3</v>
      </c>
      <c r="J1820" s="2" t="str">
        <f>_xlfn.XLOOKUP(SupplierQuality[[#This Row],[Defect Type ID]],Table5[ID],Table5[Defect Type],"Not found",0)</f>
        <v>Impact</v>
      </c>
      <c r="K1820">
        <v>46</v>
      </c>
      <c r="L1820" s="2" t="str">
        <f>_xlfn.XLOOKUP(SupplierQuality[[#This Row],[DefectID]],Table2[ID],Table2[Defect],"Not found",0)</f>
        <v>Narrow Tops</v>
      </c>
      <c r="M1820" s="3">
        <v>870149</v>
      </c>
      <c r="N1820" s="3">
        <v>850</v>
      </c>
      <c r="O1820" s="6">
        <f>SupplierQuality[[#This Row],[Total Downtime Minutes]]/60</f>
        <v>14.166666666666666</v>
      </c>
      <c r="P1820" s="4">
        <v>549</v>
      </c>
      <c r="Q1820" s="4">
        <f>SupplierQuality[[#This Row],[Total Defect Qty]]*SupplierQuality[[#This Row],[Unit Price]]</f>
        <v>477711801</v>
      </c>
    </row>
    <row r="1821" spans="1:17" x14ac:dyDescent="0.25">
      <c r="A1821" s="1">
        <v>43396</v>
      </c>
      <c r="B1821" s="5" t="str">
        <f>TEXT(SupplierQuality[[#This Row],[Date]],"mmm")</f>
        <v>Oct</v>
      </c>
      <c r="C1821" s="5" t="str">
        <f>TEXT(SupplierQuality[[#This Row],[Date]],"yyyy")</f>
        <v>2018</v>
      </c>
      <c r="D1821" s="2" t="s">
        <v>274</v>
      </c>
      <c r="E1821" s="2" t="s">
        <v>84</v>
      </c>
      <c r="F1821" s="2" t="s">
        <v>24</v>
      </c>
      <c r="G1821">
        <v>118</v>
      </c>
      <c r="H1821" s="2" t="str">
        <f>VLOOKUP(SupplierQuality[[#This Row],[MaterialID]],Table4[#All],2,0)</f>
        <v>Corrugate</v>
      </c>
      <c r="I1821">
        <v>1</v>
      </c>
      <c r="J1821" s="2" t="str">
        <f>_xlfn.XLOOKUP(SupplierQuality[[#This Row],[Defect Type ID]],Table5[ID],Table5[Defect Type],"Not found",0)</f>
        <v>No Impact</v>
      </c>
      <c r="K1821">
        <v>137</v>
      </c>
      <c r="L1821" s="2" t="str">
        <f>_xlfn.XLOOKUP(SupplierQuality[[#This Row],[DefectID]],Table2[ID],Table2[Defect],"Not found",0)</f>
        <v>Weak Wrap</v>
      </c>
      <c r="M1821" s="3">
        <v>841433</v>
      </c>
      <c r="N1821" s="3">
        <v>1068</v>
      </c>
      <c r="O1821" s="6">
        <f>SupplierQuality[[#This Row],[Total Downtime Minutes]]/60</f>
        <v>17.8</v>
      </c>
      <c r="P1821" s="4">
        <v>511</v>
      </c>
      <c r="Q1821" s="4">
        <f>SupplierQuality[[#This Row],[Total Defect Qty]]*SupplierQuality[[#This Row],[Unit Price]]</f>
        <v>429972263</v>
      </c>
    </row>
    <row r="1822" spans="1:17" x14ac:dyDescent="0.25">
      <c r="A1822" s="1">
        <v>43396</v>
      </c>
      <c r="B1822" s="5" t="str">
        <f>TEXT(SupplierQuality[[#This Row],[Date]],"mmm")</f>
        <v>Oct</v>
      </c>
      <c r="C1822" s="5" t="str">
        <f>TEXT(SupplierQuality[[#This Row],[Date]],"yyyy")</f>
        <v>2018</v>
      </c>
      <c r="D1822" s="2" t="s">
        <v>224</v>
      </c>
      <c r="E1822" s="2" t="s">
        <v>32</v>
      </c>
      <c r="F1822" s="2" t="s">
        <v>14</v>
      </c>
      <c r="G1822">
        <v>127</v>
      </c>
      <c r="H1822" s="2" t="str">
        <f>VLOOKUP(SupplierQuality[[#This Row],[MaterialID]],Table4[#All],2,0)</f>
        <v>Crates</v>
      </c>
      <c r="I1822">
        <v>3</v>
      </c>
      <c r="J1822" s="2" t="str">
        <f>_xlfn.XLOOKUP(SupplierQuality[[#This Row],[Defect Type ID]],Table5[ID],Table5[Defect Type],"Not found",0)</f>
        <v>Impact</v>
      </c>
      <c r="K1822">
        <v>44</v>
      </c>
      <c r="L1822" s="2" t="str">
        <f>_xlfn.XLOOKUP(SupplierQuality[[#This Row],[DefectID]],Table2[ID],Table2[Defect],"Not found",0)</f>
        <v>Broken Glass</v>
      </c>
      <c r="M1822" s="3">
        <v>775548</v>
      </c>
      <c r="N1822" s="3">
        <v>2665</v>
      </c>
      <c r="O1822" s="6">
        <f>SupplierQuality[[#This Row],[Total Downtime Minutes]]/60</f>
        <v>44.416666666666664</v>
      </c>
      <c r="P1822" s="4">
        <v>321</v>
      </c>
      <c r="Q1822" s="4">
        <f>SupplierQuality[[#This Row],[Total Defect Qty]]*SupplierQuality[[#This Row],[Unit Price]]</f>
        <v>248950908</v>
      </c>
    </row>
    <row r="1823" spans="1:17" x14ac:dyDescent="0.25">
      <c r="A1823" s="1">
        <v>43396</v>
      </c>
      <c r="B1823" s="5" t="str">
        <f>TEXT(SupplierQuality[[#This Row],[Date]],"mmm")</f>
        <v>Oct</v>
      </c>
      <c r="C1823" s="5" t="str">
        <f>TEXT(SupplierQuality[[#This Row],[Date]],"yyyy")</f>
        <v>2018</v>
      </c>
      <c r="D1823" s="2" t="s">
        <v>12</v>
      </c>
      <c r="E1823" s="2" t="s">
        <v>13</v>
      </c>
      <c r="F1823" s="2" t="s">
        <v>17</v>
      </c>
      <c r="G1823">
        <v>133</v>
      </c>
      <c r="H1823" s="2" t="str">
        <f>VLOOKUP(SupplierQuality[[#This Row],[MaterialID]],Table4[#All],2,0)</f>
        <v>Wires</v>
      </c>
      <c r="I1823">
        <v>1</v>
      </c>
      <c r="J1823" s="2" t="str">
        <f>_xlfn.XLOOKUP(SupplierQuality[[#This Row],[Defect Type ID]],Table5[ID],Table5[Defect Type],"Not found",0)</f>
        <v>No Impact</v>
      </c>
      <c r="K1823">
        <v>172</v>
      </c>
      <c r="L1823" s="2" t="str">
        <f>_xlfn.XLOOKUP(SupplierQuality[[#This Row],[DefectID]],Table2[ID],Table2[Defect],"Not found",0)</f>
        <v>Holes</v>
      </c>
      <c r="M1823" s="3">
        <v>639036</v>
      </c>
      <c r="N1823" s="3">
        <v>884</v>
      </c>
      <c r="O1823" s="6">
        <f>SupplierQuality[[#This Row],[Total Downtime Minutes]]/60</f>
        <v>14.733333333333333</v>
      </c>
      <c r="P1823" s="4">
        <v>670</v>
      </c>
      <c r="Q1823" s="4">
        <f>SupplierQuality[[#This Row],[Total Defect Qty]]*SupplierQuality[[#This Row],[Unit Price]]</f>
        <v>428154120</v>
      </c>
    </row>
    <row r="1824" spans="1:17" x14ac:dyDescent="0.25">
      <c r="A1824" s="1">
        <v>43396</v>
      </c>
      <c r="B1824" s="5" t="str">
        <f>TEXT(SupplierQuality[[#This Row],[Date]],"mmm")</f>
        <v>Oct</v>
      </c>
      <c r="C1824" s="5" t="str">
        <f>TEXT(SupplierQuality[[#This Row],[Date]],"yyyy")</f>
        <v>2018</v>
      </c>
      <c r="D1824" s="2" t="s">
        <v>83</v>
      </c>
      <c r="E1824" s="2" t="s">
        <v>19</v>
      </c>
      <c r="F1824" s="2" t="s">
        <v>14</v>
      </c>
      <c r="G1824">
        <v>121</v>
      </c>
      <c r="H1824" s="2" t="str">
        <f>VLOOKUP(SupplierQuality[[#This Row],[MaterialID]],Table4[#All],2,0)</f>
        <v>Composites</v>
      </c>
      <c r="I1824">
        <v>2</v>
      </c>
      <c r="J1824" s="2" t="str">
        <f>_xlfn.XLOOKUP(SupplierQuality[[#This Row],[Defect Type ID]],Table5[ID],Table5[Defect Type],"Not found",0)</f>
        <v>Rejected</v>
      </c>
      <c r="K1824">
        <v>26</v>
      </c>
      <c r="L1824" s="2" t="str">
        <f>_xlfn.XLOOKUP(SupplierQuality[[#This Row],[DefectID]],Table2[ID],Table2[Defect],"Not found",0)</f>
        <v>Poor  Adhesion</v>
      </c>
      <c r="M1824" s="3">
        <v>631424</v>
      </c>
      <c r="N1824" s="3">
        <v>3573</v>
      </c>
      <c r="O1824" s="6">
        <f>SupplierQuality[[#This Row],[Total Downtime Minutes]]/60</f>
        <v>59.55</v>
      </c>
      <c r="P1824" s="4">
        <v>609</v>
      </c>
      <c r="Q1824" s="4">
        <f>SupplierQuality[[#This Row],[Total Defect Qty]]*SupplierQuality[[#This Row],[Unit Price]]</f>
        <v>384537216</v>
      </c>
    </row>
    <row r="1825" spans="1:17" x14ac:dyDescent="0.25">
      <c r="A1825" s="1">
        <v>43396</v>
      </c>
      <c r="B1825" s="5" t="str">
        <f>TEXT(SupplierQuality[[#This Row],[Date]],"mmm")</f>
        <v>Oct</v>
      </c>
      <c r="C1825" s="5" t="str">
        <f>TEXT(SupplierQuality[[#This Row],[Date]],"yyyy")</f>
        <v>2018</v>
      </c>
      <c r="D1825" s="2" t="s">
        <v>215</v>
      </c>
      <c r="E1825" s="2" t="s">
        <v>45</v>
      </c>
      <c r="F1825" s="2" t="s">
        <v>24</v>
      </c>
      <c r="G1825">
        <v>113</v>
      </c>
      <c r="H1825" s="2" t="str">
        <f>VLOOKUP(SupplierQuality[[#This Row],[MaterialID]],Table4[#All],2,0)</f>
        <v>Raw Materials</v>
      </c>
      <c r="I1825">
        <v>2</v>
      </c>
      <c r="J1825" s="2" t="str">
        <f>_xlfn.XLOOKUP(SupplierQuality[[#This Row],[Defect Type ID]],Table5[ID],Table5[Defect Type],"Not found",0)</f>
        <v>Rejected</v>
      </c>
      <c r="K1825">
        <v>242</v>
      </c>
      <c r="L1825" s="2" t="str">
        <f>_xlfn.XLOOKUP(SupplierQuality[[#This Row],[DefectID]],Table2[ID],Table2[Defect],"Not found",0)</f>
        <v>Wrong Check</v>
      </c>
      <c r="M1825" s="3">
        <v>295987</v>
      </c>
      <c r="N1825" s="3">
        <v>575</v>
      </c>
      <c r="O1825" s="6">
        <f>SupplierQuality[[#This Row],[Total Downtime Minutes]]/60</f>
        <v>9.5833333333333339</v>
      </c>
      <c r="P1825" s="4">
        <v>537</v>
      </c>
      <c r="Q1825" s="4">
        <f>SupplierQuality[[#This Row],[Total Defect Qty]]*SupplierQuality[[#This Row],[Unit Price]]</f>
        <v>158945019</v>
      </c>
    </row>
    <row r="1826" spans="1:17" x14ac:dyDescent="0.25">
      <c r="A1826" s="1">
        <v>43396</v>
      </c>
      <c r="B1826" s="5" t="str">
        <f>TEXT(SupplierQuality[[#This Row],[Date]],"mmm")</f>
        <v>Oct</v>
      </c>
      <c r="C1826" s="5" t="str">
        <f>TEXT(SupplierQuality[[#This Row],[Date]],"yyyy")</f>
        <v>2018</v>
      </c>
      <c r="D1826" s="2" t="s">
        <v>135</v>
      </c>
      <c r="E1826" s="2" t="s">
        <v>49</v>
      </c>
      <c r="F1826" s="2" t="s">
        <v>14</v>
      </c>
      <c r="G1826">
        <v>123</v>
      </c>
      <c r="H1826" s="2" t="str">
        <f>VLOOKUP(SupplierQuality[[#This Row],[MaterialID]],Table4[#All],2,0)</f>
        <v>Pump</v>
      </c>
      <c r="I1826">
        <v>2</v>
      </c>
      <c r="J1826" s="2" t="str">
        <f>_xlfn.XLOOKUP(SupplierQuality[[#This Row],[Defect Type ID]],Table5[ID],Table5[Defect Type],"Not found",0)</f>
        <v>Rejected</v>
      </c>
      <c r="K1826">
        <v>4</v>
      </c>
      <c r="L1826" s="2" t="str">
        <f>_xlfn.XLOOKUP(SupplierQuality[[#This Row],[DefectID]],Table2[ID],Table2[Defect],"Not found",0)</f>
        <v>Warped</v>
      </c>
      <c r="M1826" s="3">
        <v>249650</v>
      </c>
      <c r="N1826" s="3">
        <v>3247</v>
      </c>
      <c r="O1826" s="6">
        <f>SupplierQuality[[#This Row],[Total Downtime Minutes]]/60</f>
        <v>54.116666666666667</v>
      </c>
      <c r="P1826" s="4">
        <v>540</v>
      </c>
      <c r="Q1826" s="4">
        <f>SupplierQuality[[#This Row],[Total Defect Qty]]*SupplierQuality[[#This Row],[Unit Price]]</f>
        <v>134811000</v>
      </c>
    </row>
    <row r="1827" spans="1:17" x14ac:dyDescent="0.25">
      <c r="A1827" s="1">
        <v>43396</v>
      </c>
      <c r="B1827" s="5" t="str">
        <f>TEXT(SupplierQuality[[#This Row],[Date]],"mmm")</f>
        <v>Oct</v>
      </c>
      <c r="C1827" s="5" t="str">
        <f>TEXT(SupplierQuality[[#This Row],[Date]],"yyyy")</f>
        <v>2018</v>
      </c>
      <c r="D1827" s="2" t="s">
        <v>344</v>
      </c>
      <c r="E1827" s="2" t="s">
        <v>67</v>
      </c>
      <c r="F1827" s="2" t="s">
        <v>14</v>
      </c>
      <c r="G1827">
        <v>114</v>
      </c>
      <c r="H1827" s="2" t="str">
        <f>VLOOKUP(SupplierQuality[[#This Row],[MaterialID]],Table4[#All],2,0)</f>
        <v>Carton</v>
      </c>
      <c r="I1827">
        <v>2</v>
      </c>
      <c r="J1827" s="2" t="str">
        <f>_xlfn.XLOOKUP(SupplierQuality[[#This Row],[Defect Type ID]],Table5[ID],Table5[Defect Type],"Not found",0)</f>
        <v>Rejected</v>
      </c>
      <c r="K1827">
        <v>111</v>
      </c>
      <c r="L1827" s="2" t="str">
        <f>_xlfn.XLOOKUP(SupplierQuality[[#This Row],[DefectID]],Table2[ID],Table2[Defect],"Not found",0)</f>
        <v>Insufficient Parts</v>
      </c>
      <c r="M1827" s="3">
        <v>241498</v>
      </c>
      <c r="N1827" s="3">
        <v>3926</v>
      </c>
      <c r="O1827" s="6">
        <f>SupplierQuality[[#This Row],[Total Downtime Minutes]]/60</f>
        <v>65.433333333333337</v>
      </c>
      <c r="P1827" s="4">
        <v>390</v>
      </c>
      <c r="Q1827" s="4">
        <f>SupplierQuality[[#This Row],[Total Defect Qty]]*SupplierQuality[[#This Row],[Unit Price]]</f>
        <v>94184220</v>
      </c>
    </row>
    <row r="1828" spans="1:17" x14ac:dyDescent="0.25">
      <c r="A1828" s="1">
        <v>43396</v>
      </c>
      <c r="B1828" s="5" t="str">
        <f>TEXT(SupplierQuality[[#This Row],[Date]],"mmm")</f>
        <v>Oct</v>
      </c>
      <c r="C1828" s="5" t="str">
        <f>TEXT(SupplierQuality[[#This Row],[Date]],"yyyy")</f>
        <v>2018</v>
      </c>
      <c r="D1828" s="2" t="s">
        <v>122</v>
      </c>
      <c r="E1828" s="2" t="s">
        <v>27</v>
      </c>
      <c r="F1828" s="2" t="s">
        <v>24</v>
      </c>
      <c r="G1828">
        <v>132</v>
      </c>
      <c r="H1828" s="2" t="str">
        <f>VLOOKUP(SupplierQuality[[#This Row],[MaterialID]],Table4[#All],2,0)</f>
        <v>Printed Materials</v>
      </c>
      <c r="I1828">
        <v>2</v>
      </c>
      <c r="J1828" s="2" t="str">
        <f>_xlfn.XLOOKUP(SupplierQuality[[#This Row],[Defect Type ID]],Table5[ID],Table5[Defect Type],"Not found",0)</f>
        <v>Rejected</v>
      </c>
      <c r="K1828">
        <v>153</v>
      </c>
      <c r="L1828" s="2" t="str">
        <f>_xlfn.XLOOKUP(SupplierQuality[[#This Row],[DefectID]],Table2[ID],Table2[Defect],"Not found",0)</f>
        <v>Over/Under Fill</v>
      </c>
      <c r="M1828" s="3">
        <v>100360</v>
      </c>
      <c r="N1828" s="3">
        <v>1</v>
      </c>
      <c r="O1828" s="6">
        <f>SupplierQuality[[#This Row],[Total Downtime Minutes]]/60</f>
        <v>1.6666666666666666E-2</v>
      </c>
      <c r="P1828" s="4">
        <v>685</v>
      </c>
      <c r="Q1828" s="4">
        <f>SupplierQuality[[#This Row],[Total Defect Qty]]*SupplierQuality[[#This Row],[Unit Price]]</f>
        <v>68746600</v>
      </c>
    </row>
    <row r="1829" spans="1:17" x14ac:dyDescent="0.25">
      <c r="A1829" s="1">
        <v>43396</v>
      </c>
      <c r="B1829" s="5" t="str">
        <f>TEXT(SupplierQuality[[#This Row],[Date]],"mmm")</f>
        <v>Oct</v>
      </c>
      <c r="C1829" s="5" t="str">
        <f>TEXT(SupplierQuality[[#This Row],[Date]],"yyyy")</f>
        <v>2018</v>
      </c>
      <c r="D1829" s="2" t="s">
        <v>184</v>
      </c>
      <c r="E1829" s="2" t="s">
        <v>19</v>
      </c>
      <c r="F1829" s="2" t="s">
        <v>17</v>
      </c>
      <c r="G1829">
        <v>125</v>
      </c>
      <c r="H1829" s="2" t="str">
        <f>VLOOKUP(SupplierQuality[[#This Row],[MaterialID]],Table4[#All],2,0)</f>
        <v>Hardware</v>
      </c>
      <c r="I1829">
        <v>2</v>
      </c>
      <c r="J1829" s="2" t="str">
        <f>_xlfn.XLOOKUP(SupplierQuality[[#This Row],[Defect Type ID]],Table5[ID],Table5[Defect Type],"Not found",0)</f>
        <v>Rejected</v>
      </c>
      <c r="K1829">
        <v>48</v>
      </c>
      <c r="L1829" s="2" t="str">
        <f>_xlfn.XLOOKUP(SupplierQuality[[#This Row],[DefectID]],Table2[ID],Table2[Defect],"Not found",0)</f>
        <v>Mixed Product</v>
      </c>
      <c r="M1829" s="3">
        <v>86429</v>
      </c>
      <c r="N1829" s="3">
        <v>1975</v>
      </c>
      <c r="O1829" s="6">
        <f>SupplierQuality[[#This Row],[Total Downtime Minutes]]/60</f>
        <v>32.916666666666664</v>
      </c>
      <c r="P1829" s="4">
        <v>610</v>
      </c>
      <c r="Q1829" s="4">
        <f>SupplierQuality[[#This Row],[Total Defect Qty]]*SupplierQuality[[#This Row],[Unit Price]]</f>
        <v>52721690</v>
      </c>
    </row>
    <row r="1830" spans="1:17" x14ac:dyDescent="0.25">
      <c r="A1830" s="1">
        <v>43397</v>
      </c>
      <c r="B1830" s="5" t="str">
        <f>TEXT(SupplierQuality[[#This Row],[Date]],"mmm")</f>
        <v>Oct</v>
      </c>
      <c r="C1830" s="5" t="str">
        <f>TEXT(SupplierQuality[[#This Row],[Date]],"yyyy")</f>
        <v>2018</v>
      </c>
      <c r="D1830" s="2" t="s">
        <v>186</v>
      </c>
      <c r="E1830" s="2" t="s">
        <v>34</v>
      </c>
      <c r="F1830" s="2" t="s">
        <v>691</v>
      </c>
      <c r="G1830">
        <v>113</v>
      </c>
      <c r="H1830" s="2" t="str">
        <f>VLOOKUP(SupplierQuality[[#This Row],[MaterialID]],Table4[#All],2,0)</f>
        <v>Raw Materials</v>
      </c>
      <c r="I1830">
        <v>3</v>
      </c>
      <c r="J1830" s="2" t="str">
        <f>_xlfn.XLOOKUP(SupplierQuality[[#This Row],[Defect Type ID]],Table5[ID],Table5[Defect Type],"Not found",0)</f>
        <v>Impact</v>
      </c>
      <c r="K1830">
        <v>206</v>
      </c>
      <c r="L1830" s="2" t="str">
        <f>_xlfn.XLOOKUP(SupplierQuality[[#This Row],[DefectID]],Table2[ID],Table2[Defect],"Not found",0)</f>
        <v>Codes Wrong</v>
      </c>
      <c r="M1830" s="3">
        <v>924325</v>
      </c>
      <c r="N1830" s="3">
        <v>1832</v>
      </c>
      <c r="O1830" s="6">
        <f>SupplierQuality[[#This Row],[Total Downtime Minutes]]/60</f>
        <v>30.533333333333335</v>
      </c>
      <c r="P1830" s="4">
        <v>347</v>
      </c>
      <c r="Q1830" s="4">
        <f>SupplierQuality[[#This Row],[Total Defect Qty]]*SupplierQuality[[#This Row],[Unit Price]]</f>
        <v>320740775</v>
      </c>
    </row>
    <row r="1831" spans="1:17" x14ac:dyDescent="0.25">
      <c r="A1831" s="1">
        <v>43397</v>
      </c>
      <c r="B1831" s="5" t="str">
        <f>TEXT(SupplierQuality[[#This Row],[Date]],"mmm")</f>
        <v>Oct</v>
      </c>
      <c r="C1831" s="5" t="str">
        <f>TEXT(SupplierQuality[[#This Row],[Date]],"yyyy")</f>
        <v>2018</v>
      </c>
      <c r="D1831" s="2" t="s">
        <v>100</v>
      </c>
      <c r="E1831" s="2" t="s">
        <v>11</v>
      </c>
      <c r="F1831" s="2" t="s">
        <v>691</v>
      </c>
      <c r="G1831">
        <v>130</v>
      </c>
      <c r="H1831" s="2" t="str">
        <f>VLOOKUP(SupplierQuality[[#This Row],[MaterialID]],Table4[#All],2,0)</f>
        <v>Packaging</v>
      </c>
      <c r="I1831">
        <v>3</v>
      </c>
      <c r="J1831" s="2" t="str">
        <f>_xlfn.XLOOKUP(SupplierQuality[[#This Row],[Defect Type ID]],Table5[ID],Table5[Defect Type],"Not found",0)</f>
        <v>Impact</v>
      </c>
      <c r="K1831">
        <v>63</v>
      </c>
      <c r="L1831" s="2" t="str">
        <f>_xlfn.XLOOKUP(SupplierQuality[[#This Row],[DefectID]],Table2[ID],Table2[Defect],"Not found",0)</f>
        <v>Bad Finish</v>
      </c>
      <c r="M1831" s="3">
        <v>674010</v>
      </c>
      <c r="N1831" s="3">
        <v>1504</v>
      </c>
      <c r="O1831" s="6">
        <f>SupplierQuality[[#This Row],[Total Downtime Minutes]]/60</f>
        <v>25.066666666666666</v>
      </c>
      <c r="P1831" s="4">
        <v>630</v>
      </c>
      <c r="Q1831" s="4">
        <f>SupplierQuality[[#This Row],[Total Defect Qty]]*SupplierQuality[[#This Row],[Unit Price]]</f>
        <v>424626300</v>
      </c>
    </row>
    <row r="1832" spans="1:17" x14ac:dyDescent="0.25">
      <c r="A1832" s="1">
        <v>43397</v>
      </c>
      <c r="B1832" s="5" t="str">
        <f>TEXT(SupplierQuality[[#This Row],[Date]],"mmm")</f>
        <v>Oct</v>
      </c>
      <c r="C1832" s="5" t="str">
        <f>TEXT(SupplierQuality[[#This Row],[Date]],"yyyy")</f>
        <v>2018</v>
      </c>
      <c r="D1832" s="2" t="s">
        <v>168</v>
      </c>
      <c r="E1832" s="2" t="s">
        <v>71</v>
      </c>
      <c r="F1832" s="2" t="s">
        <v>691</v>
      </c>
      <c r="G1832">
        <v>126</v>
      </c>
      <c r="H1832" s="2" t="str">
        <f>VLOOKUP(SupplierQuality[[#This Row],[MaterialID]],Table4[#All],2,0)</f>
        <v>Motors</v>
      </c>
      <c r="I1832">
        <v>3</v>
      </c>
      <c r="J1832" s="2" t="str">
        <f>_xlfn.XLOOKUP(SupplierQuality[[#This Row],[Defect Type ID]],Table5[ID],Table5[Defect Type],"Not found",0)</f>
        <v>Impact</v>
      </c>
      <c r="K1832">
        <v>147</v>
      </c>
      <c r="L1832" s="2" t="str">
        <f>_xlfn.XLOOKUP(SupplierQuality[[#This Row],[DefectID]],Table2[ID],Table2[Defect],"Not found",0)</f>
        <v>Shallow Slots</v>
      </c>
      <c r="M1832" s="3">
        <v>552353</v>
      </c>
      <c r="N1832" s="3">
        <v>2609</v>
      </c>
      <c r="O1832" s="6">
        <f>SupplierQuality[[#This Row],[Total Downtime Minutes]]/60</f>
        <v>43.483333333333334</v>
      </c>
      <c r="P1832" s="4">
        <v>421</v>
      </c>
      <c r="Q1832" s="4">
        <f>SupplierQuality[[#This Row],[Total Defect Qty]]*SupplierQuality[[#This Row],[Unit Price]]</f>
        <v>232540613</v>
      </c>
    </row>
    <row r="1833" spans="1:17" x14ac:dyDescent="0.25">
      <c r="A1833" s="1">
        <v>43397</v>
      </c>
      <c r="B1833" s="5" t="str">
        <f>TEXT(SupplierQuality[[#This Row],[Date]],"mmm")</f>
        <v>Oct</v>
      </c>
      <c r="C1833" s="5" t="str">
        <f>TEXT(SupplierQuality[[#This Row],[Date]],"yyyy")</f>
        <v>2018</v>
      </c>
      <c r="D1833" s="2" t="s">
        <v>239</v>
      </c>
      <c r="E1833" s="2" t="s">
        <v>119</v>
      </c>
      <c r="F1833" s="2" t="s">
        <v>14</v>
      </c>
      <c r="G1833">
        <v>124</v>
      </c>
      <c r="H1833" s="2" t="str">
        <f>VLOOKUP(SupplierQuality[[#This Row],[MaterialID]],Table4[#All],2,0)</f>
        <v>Drives</v>
      </c>
      <c r="I1833">
        <v>2</v>
      </c>
      <c r="J1833" s="2" t="str">
        <f>_xlfn.XLOOKUP(SupplierQuality[[#This Row],[Defect Type ID]],Table5[ID],Table5[Defect Type],"Not found",0)</f>
        <v>Rejected</v>
      </c>
      <c r="K1833">
        <v>49</v>
      </c>
      <c r="L1833" s="2" t="str">
        <f>_xlfn.XLOOKUP(SupplierQuality[[#This Row],[DefectID]],Table2[ID],Table2[Defect],"Not found",0)</f>
        <v>Matts</v>
      </c>
      <c r="M1833" s="3">
        <v>91128</v>
      </c>
      <c r="N1833" s="3">
        <v>1337</v>
      </c>
      <c r="O1833" s="6">
        <f>SupplierQuality[[#This Row],[Total Downtime Minutes]]/60</f>
        <v>22.283333333333335</v>
      </c>
      <c r="P1833" s="4">
        <v>367</v>
      </c>
      <c r="Q1833" s="4">
        <f>SupplierQuality[[#This Row],[Total Defect Qty]]*SupplierQuality[[#This Row],[Unit Price]]</f>
        <v>33443976</v>
      </c>
    </row>
    <row r="1834" spans="1:17" x14ac:dyDescent="0.25">
      <c r="A1834" s="1">
        <v>43397</v>
      </c>
      <c r="B1834" s="5" t="str">
        <f>TEXT(SupplierQuality[[#This Row],[Date]],"mmm")</f>
        <v>Oct</v>
      </c>
      <c r="C1834" s="5" t="str">
        <f>TEXT(SupplierQuality[[#This Row],[Date]],"yyyy")</f>
        <v>2018</v>
      </c>
      <c r="D1834" s="2" t="s">
        <v>135</v>
      </c>
      <c r="E1834" s="2" t="s">
        <v>62</v>
      </c>
      <c r="F1834" s="2" t="s">
        <v>14</v>
      </c>
      <c r="G1834">
        <v>123</v>
      </c>
      <c r="H1834" s="2" t="str">
        <f>VLOOKUP(SupplierQuality[[#This Row],[MaterialID]],Table4[#All],2,0)</f>
        <v>Pump</v>
      </c>
      <c r="I1834">
        <v>1</v>
      </c>
      <c r="J1834" s="2" t="str">
        <f>_xlfn.XLOOKUP(SupplierQuality[[#This Row],[Defect Type ID]],Table5[ID],Table5[Defect Type],"Not found",0)</f>
        <v>No Impact</v>
      </c>
      <c r="K1834">
        <v>100</v>
      </c>
      <c r="L1834" s="2" t="str">
        <f>_xlfn.XLOOKUP(SupplierQuality[[#This Row],[DefectID]],Table2[ID],Table2[Defect],"Not found",0)</f>
        <v>Bad Cut</v>
      </c>
      <c r="M1834" s="3">
        <v>71168</v>
      </c>
      <c r="N1834" s="3">
        <v>4885</v>
      </c>
      <c r="O1834" s="6">
        <f>SupplierQuality[[#This Row],[Total Downtime Minutes]]/60</f>
        <v>81.416666666666671</v>
      </c>
      <c r="P1834" s="4">
        <v>334</v>
      </c>
      <c r="Q1834" s="4">
        <f>SupplierQuality[[#This Row],[Total Defect Qty]]*SupplierQuality[[#This Row],[Unit Price]]</f>
        <v>23770112</v>
      </c>
    </row>
    <row r="1835" spans="1:17" x14ac:dyDescent="0.25">
      <c r="A1835" s="1">
        <v>43397</v>
      </c>
      <c r="B1835" s="5" t="str">
        <f>TEXT(SupplierQuality[[#This Row],[Date]],"mmm")</f>
        <v>Oct</v>
      </c>
      <c r="C1835" s="5" t="str">
        <f>TEXT(SupplierQuality[[#This Row],[Date]],"yyyy")</f>
        <v>2018</v>
      </c>
      <c r="D1835" s="2" t="s">
        <v>111</v>
      </c>
      <c r="E1835" s="2" t="s">
        <v>119</v>
      </c>
      <c r="F1835" s="2" t="s">
        <v>14</v>
      </c>
      <c r="G1835">
        <v>121</v>
      </c>
      <c r="H1835" s="2" t="str">
        <f>VLOOKUP(SupplierQuality[[#This Row],[MaterialID]],Table4[#All],2,0)</f>
        <v>Composites</v>
      </c>
      <c r="I1835">
        <v>1</v>
      </c>
      <c r="J1835" s="2" t="str">
        <f>_xlfn.XLOOKUP(SupplierQuality[[#This Row],[Defect Type ID]],Table5[ID],Table5[Defect Type],"Not found",0)</f>
        <v>No Impact</v>
      </c>
      <c r="K1835">
        <v>98</v>
      </c>
      <c r="L1835" s="2" t="str">
        <f>_xlfn.XLOOKUP(SupplierQuality[[#This Row],[DefectID]],Table2[ID],Table2[Defect],"Not found",0)</f>
        <v>Damaged Rolls</v>
      </c>
      <c r="M1835" s="3">
        <v>61392</v>
      </c>
      <c r="N1835" s="3">
        <v>2899</v>
      </c>
      <c r="O1835" s="6">
        <f>SupplierQuality[[#This Row],[Total Downtime Minutes]]/60</f>
        <v>48.31666666666667</v>
      </c>
      <c r="P1835" s="4">
        <v>396</v>
      </c>
      <c r="Q1835" s="4">
        <f>SupplierQuality[[#This Row],[Total Defect Qty]]*SupplierQuality[[#This Row],[Unit Price]]</f>
        <v>24311232</v>
      </c>
    </row>
    <row r="1836" spans="1:17" x14ac:dyDescent="0.25">
      <c r="A1836" s="1">
        <v>43398</v>
      </c>
      <c r="B1836" s="5" t="str">
        <f>TEXT(SupplierQuality[[#This Row],[Date]],"mmm")</f>
        <v>Oct</v>
      </c>
      <c r="C1836" s="5" t="str">
        <f>TEXT(SupplierQuality[[#This Row],[Date]],"yyyy")</f>
        <v>2018</v>
      </c>
      <c r="D1836" s="2" t="s">
        <v>211</v>
      </c>
      <c r="E1836" s="2" t="s">
        <v>52</v>
      </c>
      <c r="F1836" s="2" t="s">
        <v>24</v>
      </c>
      <c r="G1836">
        <v>121</v>
      </c>
      <c r="H1836" s="2" t="str">
        <f>VLOOKUP(SupplierQuality[[#This Row],[MaterialID]],Table4[#All],2,0)</f>
        <v>Composites</v>
      </c>
      <c r="I1836">
        <v>3</v>
      </c>
      <c r="J1836" s="2" t="str">
        <f>_xlfn.XLOOKUP(SupplierQuality[[#This Row],[Defect Type ID]],Table5[ID],Table5[Defect Type],"Not found",0)</f>
        <v>Impact</v>
      </c>
      <c r="K1836">
        <v>52</v>
      </c>
      <c r="L1836" s="2" t="str">
        <f>_xlfn.XLOOKUP(SupplierQuality[[#This Row],[DefectID]],Table2[ID],Table2[Defect],"Not found",0)</f>
        <v>Wrong Core</v>
      </c>
      <c r="M1836" s="3">
        <v>971912</v>
      </c>
      <c r="N1836" s="3">
        <v>3941</v>
      </c>
      <c r="O1836" s="6">
        <f>SupplierQuality[[#This Row],[Total Downtime Minutes]]/60</f>
        <v>65.683333333333337</v>
      </c>
      <c r="P1836" s="4">
        <v>632</v>
      </c>
      <c r="Q1836" s="4">
        <f>SupplierQuality[[#This Row],[Total Defect Qty]]*SupplierQuality[[#This Row],[Unit Price]]</f>
        <v>614248384</v>
      </c>
    </row>
    <row r="1837" spans="1:17" x14ac:dyDescent="0.25">
      <c r="A1837" s="1">
        <v>43398</v>
      </c>
      <c r="B1837" s="5" t="str">
        <f>TEXT(SupplierQuality[[#This Row],[Date]],"mmm")</f>
        <v>Oct</v>
      </c>
      <c r="C1837" s="5" t="str">
        <f>TEXT(SupplierQuality[[#This Row],[Date]],"yyyy")</f>
        <v>2018</v>
      </c>
      <c r="D1837" s="2" t="s">
        <v>191</v>
      </c>
      <c r="E1837" s="2" t="s">
        <v>74</v>
      </c>
      <c r="F1837" s="2" t="s">
        <v>14</v>
      </c>
      <c r="G1837">
        <v>126</v>
      </c>
      <c r="H1837" s="2" t="str">
        <f>VLOOKUP(SupplierQuality[[#This Row],[MaterialID]],Table4[#All],2,0)</f>
        <v>Motors</v>
      </c>
      <c r="I1837">
        <v>2</v>
      </c>
      <c r="J1837" s="2" t="str">
        <f>_xlfn.XLOOKUP(SupplierQuality[[#This Row],[Defect Type ID]],Table5[ID],Table5[Defect Type],"Not found",0)</f>
        <v>Rejected</v>
      </c>
      <c r="K1837">
        <v>89</v>
      </c>
      <c r="L1837" s="2" t="str">
        <f>_xlfn.XLOOKUP(SupplierQuality[[#This Row],[DefectID]],Table2[ID],Table2[Defect],"Not found",0)</f>
        <v>Delamination</v>
      </c>
      <c r="M1837" s="3">
        <v>459329</v>
      </c>
      <c r="N1837" s="3">
        <v>2960</v>
      </c>
      <c r="O1837" s="6">
        <f>SupplierQuality[[#This Row],[Total Downtime Minutes]]/60</f>
        <v>49.333333333333336</v>
      </c>
      <c r="P1837" s="4">
        <v>309</v>
      </c>
      <c r="Q1837" s="4">
        <f>SupplierQuality[[#This Row],[Total Defect Qty]]*SupplierQuality[[#This Row],[Unit Price]]</f>
        <v>141932661</v>
      </c>
    </row>
    <row r="1838" spans="1:17" x14ac:dyDescent="0.25">
      <c r="A1838" s="1">
        <v>43398</v>
      </c>
      <c r="B1838" s="5" t="str">
        <f>TEXT(SupplierQuality[[#This Row],[Date]],"mmm")</f>
        <v>Oct</v>
      </c>
      <c r="C1838" s="5" t="str">
        <f>TEXT(SupplierQuality[[#This Row],[Date]],"yyyy")</f>
        <v>2018</v>
      </c>
      <c r="D1838" s="2" t="s">
        <v>220</v>
      </c>
      <c r="E1838" s="2" t="s">
        <v>27</v>
      </c>
      <c r="F1838" s="2" t="s">
        <v>14</v>
      </c>
      <c r="G1838">
        <v>117</v>
      </c>
      <c r="H1838" s="2" t="str">
        <f>VLOOKUP(SupplierQuality[[#This Row],[MaterialID]],Table4[#All],2,0)</f>
        <v>Labels</v>
      </c>
      <c r="I1838">
        <v>1</v>
      </c>
      <c r="J1838" s="2" t="str">
        <f>_xlfn.XLOOKUP(SupplierQuality[[#This Row],[Defect Type ID]],Table5[ID],Table5[Defect Type],"Not found",0)</f>
        <v>No Impact</v>
      </c>
      <c r="K1838">
        <v>186</v>
      </c>
      <c r="L1838" s="2" t="str">
        <f>_xlfn.XLOOKUP(SupplierQuality[[#This Row],[DefectID]],Table2[ID],Table2[Defect],"Not found",0)</f>
        <v>Torn Packaging</v>
      </c>
      <c r="M1838" s="3">
        <v>223768</v>
      </c>
      <c r="N1838" s="3">
        <v>4559</v>
      </c>
      <c r="O1838" s="6">
        <f>SupplierQuality[[#This Row],[Total Downtime Minutes]]/60</f>
        <v>75.983333333333334</v>
      </c>
      <c r="P1838" s="4">
        <v>636</v>
      </c>
      <c r="Q1838" s="4">
        <f>SupplierQuality[[#This Row],[Total Defect Qty]]*SupplierQuality[[#This Row],[Unit Price]]</f>
        <v>142316448</v>
      </c>
    </row>
    <row r="1839" spans="1:17" x14ac:dyDescent="0.25">
      <c r="A1839" s="1">
        <v>43398</v>
      </c>
      <c r="B1839" s="5" t="str">
        <f>TEXT(SupplierQuality[[#This Row],[Date]],"mmm")</f>
        <v>Oct</v>
      </c>
      <c r="C1839" s="5" t="str">
        <f>TEXT(SupplierQuality[[#This Row],[Date]],"yyyy")</f>
        <v>2018</v>
      </c>
      <c r="D1839" s="2" t="s">
        <v>109</v>
      </c>
      <c r="E1839" s="2" t="s">
        <v>30</v>
      </c>
      <c r="F1839" s="2" t="s">
        <v>24</v>
      </c>
      <c r="G1839">
        <v>126</v>
      </c>
      <c r="H1839" s="2" t="str">
        <f>VLOOKUP(SupplierQuality[[#This Row],[MaterialID]],Table4[#All],2,0)</f>
        <v>Motors</v>
      </c>
      <c r="I1839">
        <v>2</v>
      </c>
      <c r="J1839" s="2" t="str">
        <f>_xlfn.XLOOKUP(SupplierQuality[[#This Row],[Defect Type ID]],Table5[ID],Table5[Defect Type],"Not found",0)</f>
        <v>Rejected</v>
      </c>
      <c r="K1839">
        <v>77</v>
      </c>
      <c r="L1839" s="2" t="str">
        <f>_xlfn.XLOOKUP(SupplierQuality[[#This Row],[DefectID]],Table2[ID],Table2[Defect],"Not found",0)</f>
        <v>No Label</v>
      </c>
      <c r="M1839" s="3">
        <v>197174</v>
      </c>
      <c r="N1839" s="3">
        <v>1799</v>
      </c>
      <c r="O1839" s="6">
        <f>SupplierQuality[[#This Row],[Total Downtime Minutes]]/60</f>
        <v>29.983333333333334</v>
      </c>
      <c r="P1839" s="4">
        <v>526</v>
      </c>
      <c r="Q1839" s="4">
        <f>SupplierQuality[[#This Row],[Total Defect Qty]]*SupplierQuality[[#This Row],[Unit Price]]</f>
        <v>103713524</v>
      </c>
    </row>
    <row r="1840" spans="1:17" x14ac:dyDescent="0.25">
      <c r="A1840" s="1">
        <v>43398</v>
      </c>
      <c r="B1840" s="5" t="str">
        <f>TEXT(SupplierQuality[[#This Row],[Date]],"mmm")</f>
        <v>Oct</v>
      </c>
      <c r="C1840" s="5" t="str">
        <f>TEXT(SupplierQuality[[#This Row],[Date]],"yyyy")</f>
        <v>2018</v>
      </c>
      <c r="D1840" s="2" t="s">
        <v>261</v>
      </c>
      <c r="E1840" s="2" t="s">
        <v>11</v>
      </c>
      <c r="F1840" s="2" t="s">
        <v>14</v>
      </c>
      <c r="G1840">
        <v>118</v>
      </c>
      <c r="H1840" s="2" t="str">
        <f>VLOOKUP(SupplierQuality[[#This Row],[MaterialID]],Table4[#All],2,0)</f>
        <v>Corrugate</v>
      </c>
      <c r="I1840">
        <v>3</v>
      </c>
      <c r="J1840" s="2" t="str">
        <f>_xlfn.XLOOKUP(SupplierQuality[[#This Row],[Defect Type ID]],Table5[ID],Table5[Defect Type],"Not found",0)</f>
        <v>Impact</v>
      </c>
      <c r="K1840">
        <v>19</v>
      </c>
      <c r="L1840" s="2" t="str">
        <f>_xlfn.XLOOKUP(SupplierQuality[[#This Row],[DefectID]],Table2[ID],Table2[Defect],"Not found",0)</f>
        <v>Dirty Containers</v>
      </c>
      <c r="M1840" s="3">
        <v>111125</v>
      </c>
      <c r="N1840" s="3">
        <v>2022</v>
      </c>
      <c r="O1840" s="6">
        <f>SupplierQuality[[#This Row],[Total Downtime Minutes]]/60</f>
        <v>33.700000000000003</v>
      </c>
      <c r="P1840" s="4">
        <v>539</v>
      </c>
      <c r="Q1840" s="4">
        <f>SupplierQuality[[#This Row],[Total Defect Qty]]*SupplierQuality[[#This Row],[Unit Price]]</f>
        <v>59896375</v>
      </c>
    </row>
    <row r="1841" spans="1:17" x14ac:dyDescent="0.25">
      <c r="A1841" s="1">
        <v>43400</v>
      </c>
      <c r="B1841" s="5" t="str">
        <f>TEXT(SupplierQuality[[#This Row],[Date]],"mmm")</f>
        <v>Oct</v>
      </c>
      <c r="C1841" s="5" t="str">
        <f>TEXT(SupplierQuality[[#This Row],[Date]],"yyyy")</f>
        <v>2018</v>
      </c>
      <c r="D1841" s="2" t="s">
        <v>233</v>
      </c>
      <c r="E1841" s="2" t="s">
        <v>67</v>
      </c>
      <c r="F1841" s="2" t="s">
        <v>24</v>
      </c>
      <c r="G1841">
        <v>127</v>
      </c>
      <c r="H1841" s="2" t="str">
        <f>VLOOKUP(SupplierQuality[[#This Row],[MaterialID]],Table4[#All],2,0)</f>
        <v>Crates</v>
      </c>
      <c r="I1841">
        <v>1</v>
      </c>
      <c r="J1841" s="2" t="str">
        <f>_xlfn.XLOOKUP(SupplierQuality[[#This Row],[Defect Type ID]],Table5[ID],Table5[Defect Type],"Not found",0)</f>
        <v>No Impact</v>
      </c>
      <c r="K1841">
        <v>84</v>
      </c>
      <c r="L1841" s="2" t="str">
        <f>_xlfn.XLOOKUP(SupplierQuality[[#This Row],[DefectID]],Table2[ID],Table2[Defect],"Not found",0)</f>
        <v>Weak Walls</v>
      </c>
      <c r="M1841" s="3">
        <v>688081</v>
      </c>
      <c r="N1841" s="3">
        <v>1503</v>
      </c>
      <c r="O1841" s="6">
        <f>SupplierQuality[[#This Row],[Total Downtime Minutes]]/60</f>
        <v>25.05</v>
      </c>
      <c r="P1841" s="4">
        <v>450</v>
      </c>
      <c r="Q1841" s="4">
        <f>SupplierQuality[[#This Row],[Total Defect Qty]]*SupplierQuality[[#This Row],[Unit Price]]</f>
        <v>309636450</v>
      </c>
    </row>
    <row r="1842" spans="1:17" x14ac:dyDescent="0.25">
      <c r="A1842" s="1">
        <v>43400</v>
      </c>
      <c r="B1842" s="5" t="str">
        <f>TEXT(SupplierQuality[[#This Row],[Date]],"mmm")</f>
        <v>Oct</v>
      </c>
      <c r="C1842" s="5" t="str">
        <f>TEXT(SupplierQuality[[#This Row],[Date]],"yyyy")</f>
        <v>2018</v>
      </c>
      <c r="D1842" s="2" t="s">
        <v>25</v>
      </c>
      <c r="E1842" s="2" t="s">
        <v>60</v>
      </c>
      <c r="F1842" s="2" t="s">
        <v>24</v>
      </c>
      <c r="G1842">
        <v>130</v>
      </c>
      <c r="H1842" s="2" t="str">
        <f>VLOOKUP(SupplierQuality[[#This Row],[MaterialID]],Table4[#All],2,0)</f>
        <v>Packaging</v>
      </c>
      <c r="I1842">
        <v>2</v>
      </c>
      <c r="J1842" s="2" t="str">
        <f>_xlfn.XLOOKUP(SupplierQuality[[#This Row],[Defect Type ID]],Table5[ID],Table5[Defect Type],"Not found",0)</f>
        <v>Rejected</v>
      </c>
      <c r="K1842">
        <v>87</v>
      </c>
      <c r="L1842" s="2" t="str">
        <f>_xlfn.XLOOKUP(SupplierQuality[[#This Row],[DefectID]],Table2[ID],Table2[Defect],"Not found",0)</f>
        <v>Wrong Registration</v>
      </c>
      <c r="M1842" s="3">
        <v>619631</v>
      </c>
      <c r="N1842" s="3">
        <v>708</v>
      </c>
      <c r="O1842" s="6">
        <f>SupplierQuality[[#This Row],[Total Downtime Minutes]]/60</f>
        <v>11.8</v>
      </c>
      <c r="P1842" s="4">
        <v>307</v>
      </c>
      <c r="Q1842" s="4">
        <f>SupplierQuality[[#This Row],[Total Defect Qty]]*SupplierQuality[[#This Row],[Unit Price]]</f>
        <v>190226717</v>
      </c>
    </row>
    <row r="1843" spans="1:17" x14ac:dyDescent="0.25">
      <c r="A1843" s="1">
        <v>43400</v>
      </c>
      <c r="B1843" s="5" t="str">
        <f>TEXT(SupplierQuality[[#This Row],[Date]],"mmm")</f>
        <v>Oct</v>
      </c>
      <c r="C1843" s="5" t="str">
        <f>TEXT(SupplierQuality[[#This Row],[Date]],"yyyy")</f>
        <v>2018</v>
      </c>
      <c r="D1843" s="2" t="s">
        <v>144</v>
      </c>
      <c r="E1843" s="2" t="s">
        <v>62</v>
      </c>
      <c r="F1843" s="2" t="s">
        <v>14</v>
      </c>
      <c r="G1843">
        <v>113</v>
      </c>
      <c r="H1843" s="2" t="str">
        <f>VLOOKUP(SupplierQuality[[#This Row],[MaterialID]],Table4[#All],2,0)</f>
        <v>Raw Materials</v>
      </c>
      <c r="I1843">
        <v>3</v>
      </c>
      <c r="J1843" s="2" t="str">
        <f>_xlfn.XLOOKUP(SupplierQuality[[#This Row],[Defect Type ID]],Table5[ID],Table5[Defect Type],"Not found",0)</f>
        <v>Impact</v>
      </c>
      <c r="K1843">
        <v>42</v>
      </c>
      <c r="L1843" s="2" t="str">
        <f>_xlfn.XLOOKUP(SupplierQuality[[#This Row],[DefectID]],Table2[ID],Table2[Defect],"Not found",0)</f>
        <v>No Screws</v>
      </c>
      <c r="M1843" s="3">
        <v>596455</v>
      </c>
      <c r="N1843" s="3">
        <v>4063</v>
      </c>
      <c r="O1843" s="6">
        <f>SupplierQuality[[#This Row],[Total Downtime Minutes]]/60</f>
        <v>67.716666666666669</v>
      </c>
      <c r="P1843" s="4">
        <v>448</v>
      </c>
      <c r="Q1843" s="4">
        <f>SupplierQuality[[#This Row],[Total Defect Qty]]*SupplierQuality[[#This Row],[Unit Price]]</f>
        <v>267211840</v>
      </c>
    </row>
    <row r="1844" spans="1:17" x14ac:dyDescent="0.25">
      <c r="A1844" s="1">
        <v>43401</v>
      </c>
      <c r="B1844" s="5" t="str">
        <f>TEXT(SupplierQuality[[#This Row],[Date]],"mmm")</f>
        <v>Oct</v>
      </c>
      <c r="C1844" s="5" t="str">
        <f>TEXT(SupplierQuality[[#This Row],[Date]],"yyyy")</f>
        <v>2018</v>
      </c>
      <c r="D1844" s="2" t="s">
        <v>129</v>
      </c>
      <c r="E1844" s="2" t="s">
        <v>30</v>
      </c>
      <c r="F1844" s="2" t="s">
        <v>24</v>
      </c>
      <c r="G1844">
        <v>116</v>
      </c>
      <c r="H1844" s="2" t="str">
        <f>VLOOKUP(SupplierQuality[[#This Row],[MaterialID]],Table4[#All],2,0)</f>
        <v>Molds</v>
      </c>
      <c r="I1844">
        <v>3</v>
      </c>
      <c r="J1844" s="2" t="str">
        <f>_xlfn.XLOOKUP(SupplierQuality[[#This Row],[Defect Type ID]],Table5[ID],Table5[Defect Type],"Not found",0)</f>
        <v>Impact</v>
      </c>
      <c r="K1844">
        <v>33</v>
      </c>
      <c r="L1844" s="2" t="str">
        <f>_xlfn.XLOOKUP(SupplierQuality[[#This Row],[DefectID]],Table2[ID],Table2[Defect],"Not found",0)</f>
        <v>No Bar Code</v>
      </c>
      <c r="M1844" s="3">
        <v>925664</v>
      </c>
      <c r="N1844" s="3">
        <v>2860</v>
      </c>
      <c r="O1844" s="6">
        <f>SupplierQuality[[#This Row],[Total Downtime Minutes]]/60</f>
        <v>47.666666666666664</v>
      </c>
      <c r="P1844" s="4">
        <v>517</v>
      </c>
      <c r="Q1844" s="4">
        <f>SupplierQuality[[#This Row],[Total Defect Qty]]*SupplierQuality[[#This Row],[Unit Price]]</f>
        <v>478568288</v>
      </c>
    </row>
    <row r="1845" spans="1:17" x14ac:dyDescent="0.25">
      <c r="A1845" s="1">
        <v>43401</v>
      </c>
      <c r="B1845" s="5" t="str">
        <f>TEXT(SupplierQuality[[#This Row],[Date]],"mmm")</f>
        <v>Oct</v>
      </c>
      <c r="C1845" s="5" t="str">
        <f>TEXT(SupplierQuality[[#This Row],[Date]],"yyyy")</f>
        <v>2018</v>
      </c>
      <c r="D1845" s="2" t="s">
        <v>131</v>
      </c>
      <c r="E1845" s="2" t="s">
        <v>104</v>
      </c>
      <c r="F1845" s="2" t="s">
        <v>14</v>
      </c>
      <c r="G1845">
        <v>129</v>
      </c>
      <c r="H1845" s="2" t="str">
        <f>VLOOKUP(SupplierQuality[[#This Row],[MaterialID]],Table4[#All],2,0)</f>
        <v>Mechanicals</v>
      </c>
      <c r="I1845">
        <v>1</v>
      </c>
      <c r="J1845" s="2" t="str">
        <f>_xlfn.XLOOKUP(SupplierQuality[[#This Row],[Defect Type ID]],Table5[ID],Table5[Defect Type],"Not found",0)</f>
        <v>No Impact</v>
      </c>
      <c r="K1845">
        <v>82</v>
      </c>
      <c r="L1845" s="2" t="str">
        <f>_xlfn.XLOOKUP(SupplierQuality[[#This Row],[DefectID]],Table2[ID],Table2[Defect],"Not found",0)</f>
        <v>Mixed Parts</v>
      </c>
      <c r="M1845" s="3">
        <v>925000</v>
      </c>
      <c r="N1845" s="3">
        <v>1512</v>
      </c>
      <c r="O1845" s="6">
        <f>SupplierQuality[[#This Row],[Total Downtime Minutes]]/60</f>
        <v>25.2</v>
      </c>
      <c r="P1845" s="4">
        <v>550</v>
      </c>
      <c r="Q1845" s="4">
        <f>SupplierQuality[[#This Row],[Total Defect Qty]]*SupplierQuality[[#This Row],[Unit Price]]</f>
        <v>508750000</v>
      </c>
    </row>
    <row r="1846" spans="1:17" x14ac:dyDescent="0.25">
      <c r="A1846" s="1">
        <v>43401</v>
      </c>
      <c r="B1846" s="5" t="str">
        <f>TEXT(SupplierQuality[[#This Row],[Date]],"mmm")</f>
        <v>Oct</v>
      </c>
      <c r="C1846" s="5" t="str">
        <f>TEXT(SupplierQuality[[#This Row],[Date]],"yyyy")</f>
        <v>2018</v>
      </c>
      <c r="D1846" s="2" t="s">
        <v>212</v>
      </c>
      <c r="E1846" s="2" t="s">
        <v>38</v>
      </c>
      <c r="F1846" s="2" t="s">
        <v>14</v>
      </c>
      <c r="G1846">
        <v>114</v>
      </c>
      <c r="H1846" s="2" t="str">
        <f>VLOOKUP(SupplierQuality[[#This Row],[MaterialID]],Table4[#All],2,0)</f>
        <v>Carton</v>
      </c>
      <c r="I1846">
        <v>2</v>
      </c>
      <c r="J1846" s="2" t="str">
        <f>_xlfn.XLOOKUP(SupplierQuality[[#This Row],[Defect Type ID]],Table5[ID],Table5[Defect Type],"Not found",0)</f>
        <v>Rejected</v>
      </c>
      <c r="K1846">
        <v>15</v>
      </c>
      <c r="L1846" s="2" t="str">
        <f>_xlfn.XLOOKUP(SupplierQuality[[#This Row],[DefectID]],Table2[ID],Table2[Defect],"Not found",0)</f>
        <v>Tubs Stuck</v>
      </c>
      <c r="M1846" s="3">
        <v>921146</v>
      </c>
      <c r="N1846" s="3">
        <v>1548</v>
      </c>
      <c r="O1846" s="6">
        <f>SupplierQuality[[#This Row],[Total Downtime Minutes]]/60</f>
        <v>25.8</v>
      </c>
      <c r="P1846" s="4">
        <v>288</v>
      </c>
      <c r="Q1846" s="4">
        <f>SupplierQuality[[#This Row],[Total Defect Qty]]*SupplierQuality[[#This Row],[Unit Price]]</f>
        <v>265290048</v>
      </c>
    </row>
    <row r="1847" spans="1:17" x14ac:dyDescent="0.25">
      <c r="A1847" s="1">
        <v>43401</v>
      </c>
      <c r="B1847" s="5" t="str">
        <f>TEXT(SupplierQuality[[#This Row],[Date]],"mmm")</f>
        <v>Oct</v>
      </c>
      <c r="C1847" s="5" t="str">
        <f>TEXT(SupplierQuality[[#This Row],[Date]],"yyyy")</f>
        <v>2018</v>
      </c>
      <c r="D1847" s="2" t="s">
        <v>61</v>
      </c>
      <c r="E1847" s="2" t="s">
        <v>58</v>
      </c>
      <c r="F1847" s="2" t="s">
        <v>24</v>
      </c>
      <c r="G1847">
        <v>125</v>
      </c>
      <c r="H1847" s="2" t="str">
        <f>VLOOKUP(SupplierQuality[[#This Row],[MaterialID]],Table4[#All],2,0)</f>
        <v>Hardware</v>
      </c>
      <c r="I1847">
        <v>1</v>
      </c>
      <c r="J1847" s="2" t="str">
        <f>_xlfn.XLOOKUP(SupplierQuality[[#This Row],[Defect Type ID]],Table5[ID],Table5[Defect Type],"Not found",0)</f>
        <v>No Impact</v>
      </c>
      <c r="K1847">
        <v>130</v>
      </c>
      <c r="L1847" s="2" t="str">
        <f>_xlfn.XLOOKUP(SupplierQuality[[#This Row],[DefectID]],Table2[ID],Table2[Defect],"Not found",0)</f>
        <v>No Close</v>
      </c>
      <c r="M1847" s="3">
        <v>635270</v>
      </c>
      <c r="N1847" s="3">
        <v>1170</v>
      </c>
      <c r="O1847" s="6">
        <f>SupplierQuality[[#This Row],[Total Downtime Minutes]]/60</f>
        <v>19.5</v>
      </c>
      <c r="P1847" s="4">
        <v>422</v>
      </c>
      <c r="Q1847" s="4">
        <f>SupplierQuality[[#This Row],[Total Defect Qty]]*SupplierQuality[[#This Row],[Unit Price]]</f>
        <v>268083940</v>
      </c>
    </row>
    <row r="1848" spans="1:17" x14ac:dyDescent="0.25">
      <c r="A1848" s="1">
        <v>43401</v>
      </c>
      <c r="B1848" s="5" t="str">
        <f>TEXT(SupplierQuality[[#This Row],[Date]],"mmm")</f>
        <v>Oct</v>
      </c>
      <c r="C1848" s="5" t="str">
        <f>TEXT(SupplierQuality[[#This Row],[Date]],"yyyy")</f>
        <v>2018</v>
      </c>
      <c r="D1848" s="2" t="s">
        <v>332</v>
      </c>
      <c r="E1848" s="2" t="s">
        <v>45</v>
      </c>
      <c r="F1848" s="2" t="s">
        <v>14</v>
      </c>
      <c r="G1848">
        <v>127</v>
      </c>
      <c r="H1848" s="2" t="str">
        <f>VLOOKUP(SupplierQuality[[#This Row],[MaterialID]],Table4[#All],2,0)</f>
        <v>Crates</v>
      </c>
      <c r="I1848">
        <v>1</v>
      </c>
      <c r="J1848" s="2" t="str">
        <f>_xlfn.XLOOKUP(SupplierQuality[[#This Row],[Defect Type ID]],Table5[ID],Table5[Defect Type],"Not found",0)</f>
        <v>No Impact</v>
      </c>
      <c r="K1848">
        <v>198</v>
      </c>
      <c r="L1848" s="2" t="str">
        <f>_xlfn.XLOOKUP(SupplierQuality[[#This Row],[DefectID]],Table2[ID],Table2[Defect],"Not found",0)</f>
        <v>Missing Components</v>
      </c>
      <c r="M1848" s="3">
        <v>525312</v>
      </c>
      <c r="N1848" s="3">
        <v>2576</v>
      </c>
      <c r="O1848" s="6">
        <f>SupplierQuality[[#This Row],[Total Downtime Minutes]]/60</f>
        <v>42.93333333333333</v>
      </c>
      <c r="P1848" s="4">
        <v>686</v>
      </c>
      <c r="Q1848" s="4">
        <f>SupplierQuality[[#This Row],[Total Defect Qty]]*SupplierQuality[[#This Row],[Unit Price]]</f>
        <v>360364032</v>
      </c>
    </row>
    <row r="1849" spans="1:17" x14ac:dyDescent="0.25">
      <c r="A1849" s="1">
        <v>43401</v>
      </c>
      <c r="B1849" s="5" t="str">
        <f>TEXT(SupplierQuality[[#This Row],[Date]],"mmm")</f>
        <v>Oct</v>
      </c>
      <c r="C1849" s="5" t="str">
        <f>TEXT(SupplierQuality[[#This Row],[Date]],"yyyy")</f>
        <v>2018</v>
      </c>
      <c r="D1849" s="2" t="s">
        <v>314</v>
      </c>
      <c r="E1849" s="2" t="s">
        <v>104</v>
      </c>
      <c r="F1849" s="2" t="s">
        <v>24</v>
      </c>
      <c r="G1849">
        <v>116</v>
      </c>
      <c r="H1849" s="2" t="str">
        <f>VLOOKUP(SupplierQuality[[#This Row],[MaterialID]],Table4[#All],2,0)</f>
        <v>Molds</v>
      </c>
      <c r="I1849">
        <v>3</v>
      </c>
      <c r="J1849" s="2" t="str">
        <f>_xlfn.XLOOKUP(SupplierQuality[[#This Row],[Defect Type ID]],Table5[ID],Table5[Defect Type],"Not found",0)</f>
        <v>Impact</v>
      </c>
      <c r="K1849">
        <v>123</v>
      </c>
      <c r="L1849" s="2" t="str">
        <f>_xlfn.XLOOKUP(SupplierQuality[[#This Row],[DefectID]],Table2[ID],Table2[Defect],"Not found",0)</f>
        <v>Sealed Together Externally</v>
      </c>
      <c r="M1849" s="3">
        <v>439535</v>
      </c>
      <c r="N1849" s="3">
        <v>4204</v>
      </c>
      <c r="O1849" s="6">
        <f>SupplierQuality[[#This Row],[Total Downtime Minutes]]/60</f>
        <v>70.066666666666663</v>
      </c>
      <c r="P1849" s="4">
        <v>675</v>
      </c>
      <c r="Q1849" s="4">
        <f>SupplierQuality[[#This Row],[Total Defect Qty]]*SupplierQuality[[#This Row],[Unit Price]]</f>
        <v>296686125</v>
      </c>
    </row>
    <row r="1850" spans="1:17" x14ac:dyDescent="0.25">
      <c r="A1850" s="1">
        <v>43401</v>
      </c>
      <c r="B1850" s="5" t="str">
        <f>TEXT(SupplierQuality[[#This Row],[Date]],"mmm")</f>
        <v>Oct</v>
      </c>
      <c r="C1850" s="5" t="str">
        <f>TEXT(SupplierQuality[[#This Row],[Date]],"yyyy")</f>
        <v>2018</v>
      </c>
      <c r="D1850" s="2" t="s">
        <v>182</v>
      </c>
      <c r="E1850" s="2" t="s">
        <v>30</v>
      </c>
      <c r="F1850" s="2" t="s">
        <v>24</v>
      </c>
      <c r="G1850">
        <v>124</v>
      </c>
      <c r="H1850" s="2" t="str">
        <f>VLOOKUP(SupplierQuality[[#This Row],[MaterialID]],Table4[#All],2,0)</f>
        <v>Drives</v>
      </c>
      <c r="I1850">
        <v>3</v>
      </c>
      <c r="J1850" s="2" t="str">
        <f>_xlfn.XLOOKUP(SupplierQuality[[#This Row],[Defect Type ID]],Table5[ID],Table5[Defect Type],"Not found",0)</f>
        <v>Impact</v>
      </c>
      <c r="K1850">
        <v>231</v>
      </c>
      <c r="L1850" s="2" t="str">
        <f>_xlfn.XLOOKUP(SupplierQuality[[#This Row],[DefectID]],Table2[ID],Table2[Defect],"Not found",0)</f>
        <v>Wrong Bands</v>
      </c>
      <c r="M1850" s="3">
        <v>332064</v>
      </c>
      <c r="N1850" s="3">
        <v>1125</v>
      </c>
      <c r="O1850" s="6">
        <f>SupplierQuality[[#This Row],[Total Downtime Minutes]]/60</f>
        <v>18.75</v>
      </c>
      <c r="P1850" s="4">
        <v>399</v>
      </c>
      <c r="Q1850" s="4">
        <f>SupplierQuality[[#This Row],[Total Defect Qty]]*SupplierQuality[[#This Row],[Unit Price]]</f>
        <v>132493536</v>
      </c>
    </row>
    <row r="1851" spans="1:17" x14ac:dyDescent="0.25">
      <c r="A1851" s="1">
        <v>43402</v>
      </c>
      <c r="B1851" s="5" t="str">
        <f>TEXT(SupplierQuality[[#This Row],[Date]],"mmm")</f>
        <v>Oct</v>
      </c>
      <c r="C1851" s="5" t="str">
        <f>TEXT(SupplierQuality[[#This Row],[Date]],"yyyy")</f>
        <v>2018</v>
      </c>
      <c r="D1851" s="2" t="s">
        <v>159</v>
      </c>
      <c r="E1851" s="2" t="s">
        <v>55</v>
      </c>
      <c r="F1851" s="2" t="s">
        <v>14</v>
      </c>
      <c r="G1851">
        <v>120</v>
      </c>
      <c r="H1851" s="2" t="str">
        <f>VLOOKUP(SupplierQuality[[#This Row],[MaterialID]],Table4[#All],2,0)</f>
        <v>Film</v>
      </c>
      <c r="I1851">
        <v>1</v>
      </c>
      <c r="J1851" s="2" t="str">
        <f>_xlfn.XLOOKUP(SupplierQuality[[#This Row],[Defect Type ID]],Table5[ID],Table5[Defect Type],"Not found",0)</f>
        <v>No Impact</v>
      </c>
      <c r="K1851">
        <v>65</v>
      </c>
      <c r="L1851" s="2" t="str">
        <f>_xlfn.XLOOKUP(SupplierQuality[[#This Row],[DefectID]],Table2[ID],Table2[Defect],"Not found",0)</f>
        <v>Slitting Erorrs</v>
      </c>
      <c r="M1851" s="3">
        <v>960278</v>
      </c>
      <c r="N1851" s="3">
        <v>907</v>
      </c>
      <c r="O1851" s="6">
        <f>SupplierQuality[[#This Row],[Total Downtime Minutes]]/60</f>
        <v>15.116666666666667</v>
      </c>
      <c r="P1851" s="4">
        <v>539</v>
      </c>
      <c r="Q1851" s="4">
        <f>SupplierQuality[[#This Row],[Total Defect Qty]]*SupplierQuality[[#This Row],[Unit Price]]</f>
        <v>517589842</v>
      </c>
    </row>
    <row r="1852" spans="1:17" x14ac:dyDescent="0.25">
      <c r="A1852" s="1">
        <v>43402</v>
      </c>
      <c r="B1852" s="5" t="str">
        <f>TEXT(SupplierQuality[[#This Row],[Date]],"mmm")</f>
        <v>Oct</v>
      </c>
      <c r="C1852" s="5" t="str">
        <f>TEXT(SupplierQuality[[#This Row],[Date]],"yyyy")</f>
        <v>2018</v>
      </c>
      <c r="D1852" s="2" t="s">
        <v>128</v>
      </c>
      <c r="E1852" s="2" t="s">
        <v>30</v>
      </c>
      <c r="F1852" s="2" t="s">
        <v>17</v>
      </c>
      <c r="G1852">
        <v>121</v>
      </c>
      <c r="H1852" s="2" t="str">
        <f>VLOOKUP(SupplierQuality[[#This Row],[MaterialID]],Table4[#All],2,0)</f>
        <v>Composites</v>
      </c>
      <c r="I1852">
        <v>2</v>
      </c>
      <c r="J1852" s="2" t="str">
        <f>_xlfn.XLOOKUP(SupplierQuality[[#This Row],[Defect Type ID]],Table5[ID],Table5[Defect Type],"Not found",0)</f>
        <v>Rejected</v>
      </c>
      <c r="K1852">
        <v>136</v>
      </c>
      <c r="L1852" s="2" t="str">
        <f>_xlfn.XLOOKUP(SupplierQuality[[#This Row],[DefectID]],Table2[ID],Table2[Defect],"Not found",0)</f>
        <v>Damaged Components</v>
      </c>
      <c r="M1852" s="3">
        <v>958200</v>
      </c>
      <c r="N1852" s="3">
        <v>3596</v>
      </c>
      <c r="O1852" s="6">
        <f>SupplierQuality[[#This Row],[Total Downtime Minutes]]/60</f>
        <v>59.93333333333333</v>
      </c>
      <c r="P1852" s="4">
        <v>453</v>
      </c>
      <c r="Q1852" s="4">
        <f>SupplierQuality[[#This Row],[Total Defect Qty]]*SupplierQuality[[#This Row],[Unit Price]]</f>
        <v>434064600</v>
      </c>
    </row>
    <row r="1853" spans="1:17" x14ac:dyDescent="0.25">
      <c r="A1853" s="1">
        <v>43402</v>
      </c>
      <c r="B1853" s="5" t="str">
        <f>TEXT(SupplierQuality[[#This Row],[Date]],"mmm")</f>
        <v>Oct</v>
      </c>
      <c r="C1853" s="5" t="str">
        <f>TEXT(SupplierQuality[[#This Row],[Date]],"yyyy")</f>
        <v>2018</v>
      </c>
      <c r="D1853" s="2" t="s">
        <v>248</v>
      </c>
      <c r="E1853" s="2" t="s">
        <v>30</v>
      </c>
      <c r="F1853" s="2" t="s">
        <v>17</v>
      </c>
      <c r="G1853">
        <v>122</v>
      </c>
      <c r="H1853" s="2" t="str">
        <f>VLOOKUP(SupplierQuality[[#This Row],[MaterialID]],Table4[#All],2,0)</f>
        <v>Electrolytes</v>
      </c>
      <c r="I1853">
        <v>2</v>
      </c>
      <c r="J1853" s="2" t="str">
        <f>_xlfn.XLOOKUP(SupplierQuality[[#This Row],[Defect Type ID]],Table5[ID],Table5[Defect Type],"Not found",0)</f>
        <v>Rejected</v>
      </c>
      <c r="K1853">
        <v>135</v>
      </c>
      <c r="L1853" s="2" t="str">
        <f>_xlfn.XLOOKUP(SupplierQuality[[#This Row],[DefectID]],Table2[ID],Table2[Defect],"Not found",0)</f>
        <v>Tops Short</v>
      </c>
      <c r="M1853" s="3">
        <v>911214</v>
      </c>
      <c r="N1853" s="3">
        <v>510</v>
      </c>
      <c r="O1853" s="6">
        <f>SupplierQuality[[#This Row],[Total Downtime Minutes]]/60</f>
        <v>8.5</v>
      </c>
      <c r="P1853" s="4">
        <v>624</v>
      </c>
      <c r="Q1853" s="4">
        <f>SupplierQuality[[#This Row],[Total Defect Qty]]*SupplierQuality[[#This Row],[Unit Price]]</f>
        <v>568597536</v>
      </c>
    </row>
    <row r="1854" spans="1:17" x14ac:dyDescent="0.25">
      <c r="A1854" s="1">
        <v>43402</v>
      </c>
      <c r="B1854" s="5" t="str">
        <f>TEXT(SupplierQuality[[#This Row],[Date]],"mmm")</f>
        <v>Oct</v>
      </c>
      <c r="C1854" s="5" t="str">
        <f>TEXT(SupplierQuality[[#This Row],[Date]],"yyyy")</f>
        <v>2018</v>
      </c>
      <c r="D1854" s="2" t="s">
        <v>311</v>
      </c>
      <c r="E1854" s="2" t="s">
        <v>27</v>
      </c>
      <c r="F1854" s="2" t="s">
        <v>17</v>
      </c>
      <c r="G1854">
        <v>112</v>
      </c>
      <c r="H1854" s="2" t="str">
        <f>VLOOKUP(SupplierQuality[[#This Row],[MaterialID]],Table4[#All],2,0)</f>
        <v>Glass</v>
      </c>
      <c r="I1854">
        <v>2</v>
      </c>
      <c r="J1854" s="2" t="str">
        <f>_xlfn.XLOOKUP(SupplierQuality[[#This Row],[Defect Type ID]],Table5[ID],Table5[Defect Type],"Not found",0)</f>
        <v>Rejected</v>
      </c>
      <c r="K1854">
        <v>147</v>
      </c>
      <c r="L1854" s="2" t="str">
        <f>_xlfn.XLOOKUP(SupplierQuality[[#This Row],[DefectID]],Table2[ID],Table2[Defect],"Not found",0)</f>
        <v>Shallow Slots</v>
      </c>
      <c r="M1854" s="3">
        <v>870782</v>
      </c>
      <c r="N1854" s="3">
        <v>4558</v>
      </c>
      <c r="O1854" s="6">
        <f>SupplierQuality[[#This Row],[Total Downtime Minutes]]/60</f>
        <v>75.966666666666669</v>
      </c>
      <c r="P1854" s="4">
        <v>391</v>
      </c>
      <c r="Q1854" s="4">
        <f>SupplierQuality[[#This Row],[Total Defect Qty]]*SupplierQuality[[#This Row],[Unit Price]]</f>
        <v>340475762</v>
      </c>
    </row>
    <row r="1855" spans="1:17" x14ac:dyDescent="0.25">
      <c r="A1855" s="1">
        <v>43402</v>
      </c>
      <c r="B1855" s="5" t="str">
        <f>TEXT(SupplierQuality[[#This Row],[Date]],"mmm")</f>
        <v>Oct</v>
      </c>
      <c r="C1855" s="5" t="str">
        <f>TEXT(SupplierQuality[[#This Row],[Date]],"yyyy")</f>
        <v>2018</v>
      </c>
      <c r="D1855" s="2" t="s">
        <v>66</v>
      </c>
      <c r="E1855" s="2" t="s">
        <v>74</v>
      </c>
      <c r="F1855" s="2" t="s">
        <v>17</v>
      </c>
      <c r="G1855">
        <v>128</v>
      </c>
      <c r="H1855" s="2" t="str">
        <f>VLOOKUP(SupplierQuality[[#This Row],[MaterialID]],Table4[#All],2,0)</f>
        <v>Tape</v>
      </c>
      <c r="I1855">
        <v>2</v>
      </c>
      <c r="J1855" s="2" t="str">
        <f>_xlfn.XLOOKUP(SupplierQuality[[#This Row],[Defect Type ID]],Table5[ID],Table5[Defect Type],"Not found",0)</f>
        <v>Rejected</v>
      </c>
      <c r="K1855">
        <v>233</v>
      </c>
      <c r="L1855" s="2" t="str">
        <f>_xlfn.XLOOKUP(SupplierQuality[[#This Row],[DefectID]],Table2[ID],Table2[Defect],"Not found",0)</f>
        <v>Wrong Drive</v>
      </c>
      <c r="M1855" s="3">
        <v>830155</v>
      </c>
      <c r="N1855" s="3">
        <v>1251</v>
      </c>
      <c r="O1855" s="6">
        <f>SupplierQuality[[#This Row],[Total Downtime Minutes]]/60</f>
        <v>20.85</v>
      </c>
      <c r="P1855" s="4">
        <v>519</v>
      </c>
      <c r="Q1855" s="4">
        <f>SupplierQuality[[#This Row],[Total Defect Qty]]*SupplierQuality[[#This Row],[Unit Price]]</f>
        <v>430850445</v>
      </c>
    </row>
    <row r="1856" spans="1:17" x14ac:dyDescent="0.25">
      <c r="A1856" s="1">
        <v>43402</v>
      </c>
      <c r="B1856" s="5" t="str">
        <f>TEXT(SupplierQuality[[#This Row],[Date]],"mmm")</f>
        <v>Oct</v>
      </c>
      <c r="C1856" s="5" t="str">
        <f>TEXT(SupplierQuality[[#This Row],[Date]],"yyyy")</f>
        <v>2018</v>
      </c>
      <c r="D1856" s="2" t="s">
        <v>303</v>
      </c>
      <c r="E1856" s="2" t="s">
        <v>16</v>
      </c>
      <c r="F1856" s="2" t="s">
        <v>691</v>
      </c>
      <c r="G1856">
        <v>127</v>
      </c>
      <c r="H1856" s="2" t="str">
        <f>VLOOKUP(SupplierQuality[[#This Row],[MaterialID]],Table4[#All],2,0)</f>
        <v>Crates</v>
      </c>
      <c r="I1856">
        <v>1</v>
      </c>
      <c r="J1856" s="2" t="str">
        <f>_xlfn.XLOOKUP(SupplierQuality[[#This Row],[Defect Type ID]],Table5[ID],Table5[Defect Type],"Not found",0)</f>
        <v>No Impact</v>
      </c>
      <c r="K1856">
        <v>8</v>
      </c>
      <c r="L1856" s="2" t="str">
        <f>_xlfn.XLOOKUP(SupplierQuality[[#This Row],[DefectID]],Table2[ID],Table2[Defect],"Not found",0)</f>
        <v>Printing Defects</v>
      </c>
      <c r="M1856" s="3">
        <v>753143</v>
      </c>
      <c r="N1856" s="3">
        <v>4070</v>
      </c>
      <c r="O1856" s="6">
        <f>SupplierQuality[[#This Row],[Total Downtime Minutes]]/60</f>
        <v>67.833333333333329</v>
      </c>
      <c r="P1856" s="4">
        <v>542</v>
      </c>
      <c r="Q1856" s="4">
        <f>SupplierQuality[[#This Row],[Total Defect Qty]]*SupplierQuality[[#This Row],[Unit Price]]</f>
        <v>408203506</v>
      </c>
    </row>
    <row r="1857" spans="1:17" x14ac:dyDescent="0.25">
      <c r="A1857" s="1">
        <v>43402</v>
      </c>
      <c r="B1857" s="5" t="str">
        <f>TEXT(SupplierQuality[[#This Row],[Date]],"mmm")</f>
        <v>Oct</v>
      </c>
      <c r="C1857" s="5" t="str">
        <f>TEXT(SupplierQuality[[#This Row],[Date]],"yyyy")</f>
        <v>2018</v>
      </c>
      <c r="D1857" s="2" t="s">
        <v>306</v>
      </c>
      <c r="E1857" s="2" t="s">
        <v>104</v>
      </c>
      <c r="F1857" s="2" t="s">
        <v>14</v>
      </c>
      <c r="G1857">
        <v>124</v>
      </c>
      <c r="H1857" s="2" t="str">
        <f>VLOOKUP(SupplierQuality[[#This Row],[MaterialID]],Table4[#All],2,0)</f>
        <v>Drives</v>
      </c>
      <c r="I1857">
        <v>2</v>
      </c>
      <c r="J1857" s="2" t="str">
        <f>_xlfn.XLOOKUP(SupplierQuality[[#This Row],[Defect Type ID]],Table5[ID],Table5[Defect Type],"Not found",0)</f>
        <v>Rejected</v>
      </c>
      <c r="K1857">
        <v>213</v>
      </c>
      <c r="L1857" s="2" t="str">
        <f>_xlfn.XLOOKUP(SupplierQuality[[#This Row],[DefectID]],Table2[ID],Table2[Defect],"Not found",0)</f>
        <v>Broken Valve Seal</v>
      </c>
      <c r="M1857" s="3">
        <v>717099</v>
      </c>
      <c r="N1857" s="3">
        <v>3561</v>
      </c>
      <c r="O1857" s="6">
        <f>SupplierQuality[[#This Row],[Total Downtime Minutes]]/60</f>
        <v>59.35</v>
      </c>
      <c r="P1857" s="4">
        <v>324</v>
      </c>
      <c r="Q1857" s="4">
        <f>SupplierQuality[[#This Row],[Total Defect Qty]]*SupplierQuality[[#This Row],[Unit Price]]</f>
        <v>232340076</v>
      </c>
    </row>
    <row r="1858" spans="1:17" x14ac:dyDescent="0.25">
      <c r="A1858" s="1">
        <v>43402</v>
      </c>
      <c r="B1858" s="5" t="str">
        <f>TEXT(SupplierQuality[[#This Row],[Date]],"mmm")</f>
        <v>Oct</v>
      </c>
      <c r="C1858" s="5" t="str">
        <f>TEXT(SupplierQuality[[#This Row],[Date]],"yyyy")</f>
        <v>2018</v>
      </c>
      <c r="D1858" s="2" t="s">
        <v>252</v>
      </c>
      <c r="E1858" s="2" t="s">
        <v>49</v>
      </c>
      <c r="F1858" s="2" t="s">
        <v>42</v>
      </c>
      <c r="G1858">
        <v>124</v>
      </c>
      <c r="H1858" s="2" t="str">
        <f>VLOOKUP(SupplierQuality[[#This Row],[MaterialID]],Table4[#All],2,0)</f>
        <v>Drives</v>
      </c>
      <c r="I1858">
        <v>1</v>
      </c>
      <c r="J1858" s="2" t="str">
        <f>_xlfn.XLOOKUP(SupplierQuality[[#This Row],[Defect Type ID]],Table5[ID],Table5[Defect Type],"Not found",0)</f>
        <v>No Impact</v>
      </c>
      <c r="K1858">
        <v>105</v>
      </c>
      <c r="L1858" s="2" t="str">
        <f>_xlfn.XLOOKUP(SupplierQuality[[#This Row],[DefectID]],Table2[ID],Table2[Defect],"Not found",0)</f>
        <v>Dimensions - Bad Finishing</v>
      </c>
      <c r="M1858" s="3">
        <v>536649</v>
      </c>
      <c r="N1858" s="3">
        <v>2926</v>
      </c>
      <c r="O1858" s="6">
        <f>SupplierQuality[[#This Row],[Total Downtime Minutes]]/60</f>
        <v>48.766666666666666</v>
      </c>
      <c r="P1858" s="4">
        <v>511</v>
      </c>
      <c r="Q1858" s="4">
        <f>SupplierQuality[[#This Row],[Total Defect Qty]]*SupplierQuality[[#This Row],[Unit Price]]</f>
        <v>274227639</v>
      </c>
    </row>
    <row r="1859" spans="1:17" x14ac:dyDescent="0.25">
      <c r="A1859" s="1">
        <v>43402</v>
      </c>
      <c r="B1859" s="5" t="str">
        <f>TEXT(SupplierQuality[[#This Row],[Date]],"mmm")</f>
        <v>Oct</v>
      </c>
      <c r="C1859" s="5" t="str">
        <f>TEXT(SupplierQuality[[#This Row],[Date]],"yyyy")</f>
        <v>2018</v>
      </c>
      <c r="D1859" s="2" t="s">
        <v>186</v>
      </c>
      <c r="E1859" s="2" t="s">
        <v>60</v>
      </c>
      <c r="F1859" s="2" t="s">
        <v>24</v>
      </c>
      <c r="G1859">
        <v>130</v>
      </c>
      <c r="H1859" s="2" t="str">
        <f>VLOOKUP(SupplierQuality[[#This Row],[MaterialID]],Table4[#All],2,0)</f>
        <v>Packaging</v>
      </c>
      <c r="I1859">
        <v>2</v>
      </c>
      <c r="J1859" s="2" t="str">
        <f>_xlfn.XLOOKUP(SupplierQuality[[#This Row],[Defect Type ID]],Table5[ID],Table5[Defect Type],"Not found",0)</f>
        <v>Rejected</v>
      </c>
      <c r="K1859">
        <v>13</v>
      </c>
      <c r="L1859" s="2" t="str">
        <f>_xlfn.XLOOKUP(SupplierQuality[[#This Row],[DefectID]],Table2[ID],Table2[Defect],"Not found",0)</f>
        <v>Damaged in Transit</v>
      </c>
      <c r="M1859" s="3">
        <v>452127</v>
      </c>
      <c r="N1859" s="3">
        <v>3204</v>
      </c>
      <c r="O1859" s="6">
        <f>SupplierQuality[[#This Row],[Total Downtime Minutes]]/60</f>
        <v>53.4</v>
      </c>
      <c r="P1859" s="4">
        <v>595</v>
      </c>
      <c r="Q1859" s="4">
        <f>SupplierQuality[[#This Row],[Total Defect Qty]]*SupplierQuality[[#This Row],[Unit Price]]</f>
        <v>269015565</v>
      </c>
    </row>
    <row r="1860" spans="1:17" x14ac:dyDescent="0.25">
      <c r="A1860" s="1">
        <v>43402</v>
      </c>
      <c r="B1860" s="5" t="str">
        <f>TEXT(SupplierQuality[[#This Row],[Date]],"mmm")</f>
        <v>Oct</v>
      </c>
      <c r="C1860" s="5" t="str">
        <f>TEXT(SupplierQuality[[#This Row],[Date]],"yyyy")</f>
        <v>2018</v>
      </c>
      <c r="D1860" s="2" t="s">
        <v>284</v>
      </c>
      <c r="E1860" s="2" t="s">
        <v>49</v>
      </c>
      <c r="F1860" s="2" t="s">
        <v>14</v>
      </c>
      <c r="G1860">
        <v>132</v>
      </c>
      <c r="H1860" s="2" t="str">
        <f>VLOOKUP(SupplierQuality[[#This Row],[MaterialID]],Table4[#All],2,0)</f>
        <v>Printed Materials</v>
      </c>
      <c r="I1860">
        <v>1</v>
      </c>
      <c r="J1860" s="2" t="str">
        <f>_xlfn.XLOOKUP(SupplierQuality[[#This Row],[Defect Type ID]],Table5[ID],Table5[Defect Type],"Not found",0)</f>
        <v>No Impact</v>
      </c>
      <c r="K1860">
        <v>101</v>
      </c>
      <c r="L1860" s="2" t="str">
        <f>_xlfn.XLOOKUP(SupplierQuality[[#This Row],[DefectID]],Table2[ID],Table2[Defect],"Not found",0)</f>
        <v>No Print</v>
      </c>
      <c r="M1860" s="3">
        <v>443094</v>
      </c>
      <c r="N1860" s="3">
        <v>220</v>
      </c>
      <c r="O1860" s="6">
        <f>SupplierQuality[[#This Row],[Total Downtime Minutes]]/60</f>
        <v>3.6666666666666665</v>
      </c>
      <c r="P1860" s="4">
        <v>361</v>
      </c>
      <c r="Q1860" s="4">
        <f>SupplierQuality[[#This Row],[Total Defect Qty]]*SupplierQuality[[#This Row],[Unit Price]]</f>
        <v>159956934</v>
      </c>
    </row>
    <row r="1861" spans="1:17" x14ac:dyDescent="0.25">
      <c r="A1861" s="1">
        <v>43402</v>
      </c>
      <c r="B1861" s="5" t="str">
        <f>TEXT(SupplierQuality[[#This Row],[Date]],"mmm")</f>
        <v>Oct</v>
      </c>
      <c r="C1861" s="5" t="str">
        <f>TEXT(SupplierQuality[[#This Row],[Date]],"yyyy")</f>
        <v>2018</v>
      </c>
      <c r="D1861" s="2" t="s">
        <v>265</v>
      </c>
      <c r="E1861" s="2" t="s">
        <v>38</v>
      </c>
      <c r="F1861" s="2" t="s">
        <v>14</v>
      </c>
      <c r="G1861">
        <v>132</v>
      </c>
      <c r="H1861" s="2" t="str">
        <f>VLOOKUP(SupplierQuality[[#This Row],[MaterialID]],Table4[#All],2,0)</f>
        <v>Printed Materials</v>
      </c>
      <c r="I1861">
        <v>1</v>
      </c>
      <c r="J1861" s="2" t="str">
        <f>_xlfn.XLOOKUP(SupplierQuality[[#This Row],[Defect Type ID]],Table5[ID],Table5[Defect Type],"Not found",0)</f>
        <v>No Impact</v>
      </c>
      <c r="K1861">
        <v>155</v>
      </c>
      <c r="L1861" s="2" t="str">
        <f>_xlfn.XLOOKUP(SupplierQuality[[#This Row],[DefectID]],Table2[ID],Table2[Defect],"Not found",0)</f>
        <v>Wrong Specification</v>
      </c>
      <c r="M1861" s="3">
        <v>427214</v>
      </c>
      <c r="N1861" s="3">
        <v>133</v>
      </c>
      <c r="O1861" s="6">
        <f>SupplierQuality[[#This Row],[Total Downtime Minutes]]/60</f>
        <v>2.2166666666666668</v>
      </c>
      <c r="P1861" s="4">
        <v>486</v>
      </c>
      <c r="Q1861" s="4">
        <f>SupplierQuality[[#This Row],[Total Defect Qty]]*SupplierQuality[[#This Row],[Unit Price]]</f>
        <v>207626004</v>
      </c>
    </row>
    <row r="1862" spans="1:17" x14ac:dyDescent="0.25">
      <c r="A1862" s="1">
        <v>43402</v>
      </c>
      <c r="B1862" s="5" t="str">
        <f>TEXT(SupplierQuality[[#This Row],[Date]],"mmm")</f>
        <v>Oct</v>
      </c>
      <c r="C1862" s="5" t="str">
        <f>TEXT(SupplierQuality[[#This Row],[Date]],"yyyy")</f>
        <v>2018</v>
      </c>
      <c r="D1862" s="2" t="s">
        <v>192</v>
      </c>
      <c r="E1862" s="2" t="s">
        <v>19</v>
      </c>
      <c r="F1862" s="2" t="s">
        <v>17</v>
      </c>
      <c r="G1862">
        <v>128</v>
      </c>
      <c r="H1862" s="2" t="str">
        <f>VLOOKUP(SupplierQuality[[#This Row],[MaterialID]],Table4[#All],2,0)</f>
        <v>Tape</v>
      </c>
      <c r="I1862">
        <v>3</v>
      </c>
      <c r="J1862" s="2" t="str">
        <f>_xlfn.XLOOKUP(SupplierQuality[[#This Row],[Defect Type ID]],Table5[ID],Table5[Defect Type],"Not found",0)</f>
        <v>Impact</v>
      </c>
      <c r="K1862">
        <v>23</v>
      </c>
      <c r="L1862" s="2" t="str">
        <f>_xlfn.XLOOKUP(SupplierQuality[[#This Row],[DefectID]],Table2[ID],Table2[Defect],"Not found",0)</f>
        <v>Split Seams</v>
      </c>
      <c r="M1862" s="3">
        <v>396371</v>
      </c>
      <c r="N1862" s="3">
        <v>3441</v>
      </c>
      <c r="O1862" s="6">
        <f>SupplierQuality[[#This Row],[Total Downtime Minutes]]/60</f>
        <v>57.35</v>
      </c>
      <c r="P1862" s="4">
        <v>597</v>
      </c>
      <c r="Q1862" s="4">
        <f>SupplierQuality[[#This Row],[Total Defect Qty]]*SupplierQuality[[#This Row],[Unit Price]]</f>
        <v>236633487</v>
      </c>
    </row>
    <row r="1863" spans="1:17" x14ac:dyDescent="0.25">
      <c r="A1863" s="1">
        <v>43402</v>
      </c>
      <c r="B1863" s="5" t="str">
        <f>TEXT(SupplierQuality[[#This Row],[Date]],"mmm")</f>
        <v>Oct</v>
      </c>
      <c r="C1863" s="5" t="str">
        <f>TEXT(SupplierQuality[[#This Row],[Date]],"yyyy")</f>
        <v>2018</v>
      </c>
      <c r="D1863" s="2" t="s">
        <v>183</v>
      </c>
      <c r="E1863" s="2" t="s">
        <v>19</v>
      </c>
      <c r="F1863" s="2" t="s">
        <v>14</v>
      </c>
      <c r="G1863">
        <v>123</v>
      </c>
      <c r="H1863" s="2" t="str">
        <f>VLOOKUP(SupplierQuality[[#This Row],[MaterialID]],Table4[#All],2,0)</f>
        <v>Pump</v>
      </c>
      <c r="I1863">
        <v>3</v>
      </c>
      <c r="J1863" s="2" t="str">
        <f>_xlfn.XLOOKUP(SupplierQuality[[#This Row],[Defect Type ID]],Table5[ID],Table5[Defect Type],"Not found",0)</f>
        <v>Impact</v>
      </c>
      <c r="K1863">
        <v>18</v>
      </c>
      <c r="L1863" s="2" t="str">
        <f>_xlfn.XLOOKUP(SupplierQuality[[#This Row],[DefectID]],Table2[ID],Table2[Defect],"Not found",0)</f>
        <v>Too Heavy</v>
      </c>
      <c r="M1863" s="3">
        <v>363105</v>
      </c>
      <c r="N1863" s="3">
        <v>3335</v>
      </c>
      <c r="O1863" s="6">
        <f>SupplierQuality[[#This Row],[Total Downtime Minutes]]/60</f>
        <v>55.583333333333336</v>
      </c>
      <c r="P1863" s="4">
        <v>439</v>
      </c>
      <c r="Q1863" s="4">
        <f>SupplierQuality[[#This Row],[Total Defect Qty]]*SupplierQuality[[#This Row],[Unit Price]]</f>
        <v>159403095</v>
      </c>
    </row>
    <row r="1864" spans="1:17" x14ac:dyDescent="0.25">
      <c r="A1864" s="1">
        <v>43402</v>
      </c>
      <c r="B1864" s="5" t="str">
        <f>TEXT(SupplierQuality[[#This Row],[Date]],"mmm")</f>
        <v>Oct</v>
      </c>
      <c r="C1864" s="5" t="str">
        <f>TEXT(SupplierQuality[[#This Row],[Date]],"yyyy")</f>
        <v>2018</v>
      </c>
      <c r="D1864" s="2" t="s">
        <v>181</v>
      </c>
      <c r="E1864" s="2" t="s">
        <v>41</v>
      </c>
      <c r="F1864" s="2" t="s">
        <v>14</v>
      </c>
      <c r="G1864">
        <v>112</v>
      </c>
      <c r="H1864" s="2" t="str">
        <f>VLOOKUP(SupplierQuality[[#This Row],[MaterialID]],Table4[#All],2,0)</f>
        <v>Glass</v>
      </c>
      <c r="I1864">
        <v>2</v>
      </c>
      <c r="J1864" s="2" t="str">
        <f>_xlfn.XLOOKUP(SupplierQuality[[#This Row],[Defect Type ID]],Table5[ID],Table5[Defect Type],"Not found",0)</f>
        <v>Rejected</v>
      </c>
      <c r="K1864">
        <v>19</v>
      </c>
      <c r="L1864" s="2" t="str">
        <f>_xlfn.XLOOKUP(SupplierQuality[[#This Row],[DefectID]],Table2[ID],Table2[Defect],"Not found",0)</f>
        <v>Dirty Containers</v>
      </c>
      <c r="M1864" s="3">
        <v>326387</v>
      </c>
      <c r="N1864" s="3">
        <v>984</v>
      </c>
      <c r="O1864" s="6">
        <f>SupplierQuality[[#This Row],[Total Downtime Minutes]]/60</f>
        <v>16.399999999999999</v>
      </c>
      <c r="P1864" s="4">
        <v>434</v>
      </c>
      <c r="Q1864" s="4">
        <f>SupplierQuality[[#This Row],[Total Defect Qty]]*SupplierQuality[[#This Row],[Unit Price]]</f>
        <v>141651958</v>
      </c>
    </row>
    <row r="1865" spans="1:17" x14ac:dyDescent="0.25">
      <c r="A1865" s="1">
        <v>43402</v>
      </c>
      <c r="B1865" s="5" t="str">
        <f>TEXT(SupplierQuality[[#This Row],[Date]],"mmm")</f>
        <v>Oct</v>
      </c>
      <c r="C1865" s="5" t="str">
        <f>TEXT(SupplierQuality[[#This Row],[Date]],"yyyy")</f>
        <v>2018</v>
      </c>
      <c r="D1865" s="2" t="s">
        <v>158</v>
      </c>
      <c r="E1865" s="2" t="s">
        <v>34</v>
      </c>
      <c r="F1865" s="2" t="s">
        <v>14</v>
      </c>
      <c r="G1865">
        <v>120</v>
      </c>
      <c r="H1865" s="2" t="str">
        <f>VLOOKUP(SupplierQuality[[#This Row],[MaterialID]],Table4[#All],2,0)</f>
        <v>Film</v>
      </c>
      <c r="I1865">
        <v>3</v>
      </c>
      <c r="J1865" s="2" t="str">
        <f>_xlfn.XLOOKUP(SupplierQuality[[#This Row],[Defect Type ID]],Table5[ID],Table5[Defect Type],"Not found",0)</f>
        <v>Impact</v>
      </c>
      <c r="K1865">
        <v>143</v>
      </c>
      <c r="L1865" s="2" t="str">
        <f>_xlfn.XLOOKUP(SupplierQuality[[#This Row],[DefectID]],Table2[ID],Table2[Defect],"Not found",0)</f>
        <v>Bowed</v>
      </c>
      <c r="M1865" s="3">
        <v>243177</v>
      </c>
      <c r="N1865" s="3">
        <v>56</v>
      </c>
      <c r="O1865" s="6">
        <f>SupplierQuality[[#This Row],[Total Downtime Minutes]]/60</f>
        <v>0.93333333333333335</v>
      </c>
      <c r="P1865" s="4">
        <v>648</v>
      </c>
      <c r="Q1865" s="4">
        <f>SupplierQuality[[#This Row],[Total Defect Qty]]*SupplierQuality[[#This Row],[Unit Price]]</f>
        <v>157578696</v>
      </c>
    </row>
    <row r="1866" spans="1:17" x14ac:dyDescent="0.25">
      <c r="A1866" s="1">
        <v>43402</v>
      </c>
      <c r="B1866" s="5" t="str">
        <f>TEXT(SupplierQuality[[#This Row],[Date]],"mmm")</f>
        <v>Oct</v>
      </c>
      <c r="C1866" s="5" t="str">
        <f>TEXT(SupplierQuality[[#This Row],[Date]],"yyyy")</f>
        <v>2018</v>
      </c>
      <c r="D1866" s="2" t="s">
        <v>57</v>
      </c>
      <c r="E1866" s="2" t="s">
        <v>64</v>
      </c>
      <c r="F1866" s="2" t="s">
        <v>14</v>
      </c>
      <c r="G1866">
        <v>132</v>
      </c>
      <c r="H1866" s="2" t="str">
        <f>VLOOKUP(SupplierQuality[[#This Row],[MaterialID]],Table4[#All],2,0)</f>
        <v>Printed Materials</v>
      </c>
      <c r="I1866">
        <v>1</v>
      </c>
      <c r="J1866" s="2" t="str">
        <f>_xlfn.XLOOKUP(SupplierQuality[[#This Row],[Defect Type ID]],Table5[ID],Table5[Defect Type],"Not found",0)</f>
        <v>No Impact</v>
      </c>
      <c r="K1866">
        <v>267</v>
      </c>
      <c r="L1866" s="2" t="str">
        <f>_xlfn.XLOOKUP(SupplierQuality[[#This Row],[DefectID]],Table2[ID],Table2[Defect],"Not found",0)</f>
        <v>Wrong Qty</v>
      </c>
      <c r="M1866" s="3">
        <v>179815</v>
      </c>
      <c r="N1866" s="3">
        <v>3024</v>
      </c>
      <c r="O1866" s="6">
        <f>SupplierQuality[[#This Row],[Total Downtime Minutes]]/60</f>
        <v>50.4</v>
      </c>
      <c r="P1866" s="4">
        <v>550</v>
      </c>
      <c r="Q1866" s="4">
        <f>SupplierQuality[[#This Row],[Total Defect Qty]]*SupplierQuality[[#This Row],[Unit Price]]</f>
        <v>98898250</v>
      </c>
    </row>
    <row r="1867" spans="1:17" x14ac:dyDescent="0.25">
      <c r="A1867" s="1">
        <v>43402</v>
      </c>
      <c r="B1867" s="5" t="str">
        <f>TEXT(SupplierQuality[[#This Row],[Date]],"mmm")</f>
        <v>Oct</v>
      </c>
      <c r="C1867" s="5" t="str">
        <f>TEXT(SupplierQuality[[#This Row],[Date]],"yyyy")</f>
        <v>2018</v>
      </c>
      <c r="D1867" s="2" t="s">
        <v>188</v>
      </c>
      <c r="E1867" s="2" t="s">
        <v>41</v>
      </c>
      <c r="F1867" s="2" t="s">
        <v>17</v>
      </c>
      <c r="G1867">
        <v>114</v>
      </c>
      <c r="H1867" s="2" t="str">
        <f>VLOOKUP(SupplierQuality[[#This Row],[MaterialID]],Table4[#All],2,0)</f>
        <v>Carton</v>
      </c>
      <c r="I1867">
        <v>2</v>
      </c>
      <c r="J1867" s="2" t="str">
        <f>_xlfn.XLOOKUP(SupplierQuality[[#This Row],[Defect Type ID]],Table5[ID],Table5[Defect Type],"Not found",0)</f>
        <v>Rejected</v>
      </c>
      <c r="K1867">
        <v>19</v>
      </c>
      <c r="L1867" s="2" t="str">
        <f>_xlfn.XLOOKUP(SupplierQuality[[#This Row],[DefectID]],Table2[ID],Table2[Defect],"Not found",0)</f>
        <v>Dirty Containers</v>
      </c>
      <c r="M1867" s="3">
        <v>179418</v>
      </c>
      <c r="N1867" s="3">
        <v>3743</v>
      </c>
      <c r="O1867" s="6">
        <f>SupplierQuality[[#This Row],[Total Downtime Minutes]]/60</f>
        <v>62.383333333333333</v>
      </c>
      <c r="P1867" s="4">
        <v>547</v>
      </c>
      <c r="Q1867" s="4">
        <f>SupplierQuality[[#This Row],[Total Defect Qty]]*SupplierQuality[[#This Row],[Unit Price]]</f>
        <v>98141646</v>
      </c>
    </row>
    <row r="1868" spans="1:17" x14ac:dyDescent="0.25">
      <c r="A1868" s="1">
        <v>43402</v>
      </c>
      <c r="B1868" s="5" t="str">
        <f>TEXT(SupplierQuality[[#This Row],[Date]],"mmm")</f>
        <v>Oct</v>
      </c>
      <c r="C1868" s="5" t="str">
        <f>TEXT(SupplierQuality[[#This Row],[Date]],"yyyy")</f>
        <v>2018</v>
      </c>
      <c r="D1868" s="2" t="s">
        <v>146</v>
      </c>
      <c r="E1868" s="2" t="s">
        <v>21</v>
      </c>
      <c r="F1868" s="2" t="s">
        <v>14</v>
      </c>
      <c r="G1868">
        <v>121</v>
      </c>
      <c r="H1868" s="2" t="str">
        <f>VLOOKUP(SupplierQuality[[#This Row],[MaterialID]],Table4[#All],2,0)</f>
        <v>Composites</v>
      </c>
      <c r="I1868">
        <v>1</v>
      </c>
      <c r="J1868" s="2" t="str">
        <f>_xlfn.XLOOKUP(SupplierQuality[[#This Row],[Defect Type ID]],Table5[ID],Table5[Defect Type],"Not found",0)</f>
        <v>No Impact</v>
      </c>
      <c r="K1868">
        <v>132</v>
      </c>
      <c r="L1868" s="2" t="str">
        <f>_xlfn.XLOOKUP(SupplierQuality[[#This Row],[DefectID]],Table2[ID],Table2[Defect],"Not found",0)</f>
        <v>Wrong Labeling</v>
      </c>
      <c r="M1868" s="3">
        <v>109205</v>
      </c>
      <c r="N1868" s="3">
        <v>970</v>
      </c>
      <c r="O1868" s="6">
        <f>SupplierQuality[[#This Row],[Total Downtime Minutes]]/60</f>
        <v>16.166666666666668</v>
      </c>
      <c r="P1868" s="4">
        <v>278</v>
      </c>
      <c r="Q1868" s="4">
        <f>SupplierQuality[[#This Row],[Total Defect Qty]]*SupplierQuality[[#This Row],[Unit Price]]</f>
        <v>30358990</v>
      </c>
    </row>
    <row r="1869" spans="1:17" x14ac:dyDescent="0.25">
      <c r="A1869" s="1">
        <v>43402</v>
      </c>
      <c r="B1869" s="5" t="str">
        <f>TEXT(SupplierQuality[[#This Row],[Date]],"mmm")</f>
        <v>Oct</v>
      </c>
      <c r="C1869" s="5" t="str">
        <f>TEXT(SupplierQuality[[#This Row],[Date]],"yyyy")</f>
        <v>2018</v>
      </c>
      <c r="D1869" s="2" t="s">
        <v>174</v>
      </c>
      <c r="E1869" s="2" t="s">
        <v>84</v>
      </c>
      <c r="F1869" s="2" t="s">
        <v>42</v>
      </c>
      <c r="G1869">
        <v>121</v>
      </c>
      <c r="H1869" s="2" t="str">
        <f>VLOOKUP(SupplierQuality[[#This Row],[MaterialID]],Table4[#All],2,0)</f>
        <v>Composites</v>
      </c>
      <c r="I1869">
        <v>2</v>
      </c>
      <c r="J1869" s="2" t="str">
        <f>_xlfn.XLOOKUP(SupplierQuality[[#This Row],[Defect Type ID]],Table5[ID],Table5[Defect Type],"Not found",0)</f>
        <v>Rejected</v>
      </c>
      <c r="K1869">
        <v>260</v>
      </c>
      <c r="L1869" s="2" t="str">
        <f>_xlfn.XLOOKUP(SupplierQuality[[#This Row],[DefectID]],Table2[ID],Table2[Defect],"Not found",0)</f>
        <v>Bulging Packaging</v>
      </c>
      <c r="M1869" s="3">
        <v>21228</v>
      </c>
      <c r="N1869" s="3">
        <v>150</v>
      </c>
      <c r="O1869" s="6">
        <f>SupplierQuality[[#This Row],[Total Downtime Minutes]]/60</f>
        <v>2.5</v>
      </c>
      <c r="P1869" s="4">
        <v>595</v>
      </c>
      <c r="Q1869" s="4">
        <f>SupplierQuality[[#This Row],[Total Defect Qty]]*SupplierQuality[[#This Row],[Unit Price]]</f>
        <v>12630660</v>
      </c>
    </row>
    <row r="1870" spans="1:17" x14ac:dyDescent="0.25">
      <c r="A1870" s="1">
        <v>43403</v>
      </c>
      <c r="B1870" s="5" t="str">
        <f>TEXT(SupplierQuality[[#This Row],[Date]],"mmm")</f>
        <v>Oct</v>
      </c>
      <c r="C1870" s="5" t="str">
        <f>TEXT(SupplierQuality[[#This Row],[Date]],"yyyy")</f>
        <v>2018</v>
      </c>
      <c r="D1870" s="2" t="s">
        <v>332</v>
      </c>
      <c r="E1870" s="2" t="s">
        <v>27</v>
      </c>
      <c r="F1870" s="2" t="s">
        <v>14</v>
      </c>
      <c r="G1870">
        <v>130</v>
      </c>
      <c r="H1870" s="2" t="str">
        <f>VLOOKUP(SupplierQuality[[#This Row],[MaterialID]],Table4[#All],2,0)</f>
        <v>Packaging</v>
      </c>
      <c r="I1870">
        <v>2</v>
      </c>
      <c r="J1870" s="2" t="str">
        <f>_xlfn.XLOOKUP(SupplierQuality[[#This Row],[Defect Type ID]],Table5[ID],Table5[Defect Type],"Not found",0)</f>
        <v>Rejected</v>
      </c>
      <c r="K1870">
        <v>211</v>
      </c>
      <c r="L1870" s="2" t="str">
        <f>_xlfn.XLOOKUP(SupplierQuality[[#This Row],[DefectID]],Table2[ID],Table2[Defect],"Not found",0)</f>
        <v>Poor Seam</v>
      </c>
      <c r="M1870" s="3">
        <v>822237</v>
      </c>
      <c r="N1870" s="3">
        <v>4299</v>
      </c>
      <c r="O1870" s="6">
        <f>SupplierQuality[[#This Row],[Total Downtime Minutes]]/60</f>
        <v>71.650000000000006</v>
      </c>
      <c r="P1870" s="4">
        <v>282</v>
      </c>
      <c r="Q1870" s="4">
        <f>SupplierQuality[[#This Row],[Total Defect Qty]]*SupplierQuality[[#This Row],[Unit Price]]</f>
        <v>231870834</v>
      </c>
    </row>
    <row r="1871" spans="1:17" x14ac:dyDescent="0.25">
      <c r="A1871" s="1">
        <v>43403</v>
      </c>
      <c r="B1871" s="5" t="str">
        <f>TEXT(SupplierQuality[[#This Row],[Date]],"mmm")</f>
        <v>Oct</v>
      </c>
      <c r="C1871" s="5" t="str">
        <f>TEXT(SupplierQuality[[#This Row],[Date]],"yyyy")</f>
        <v>2018</v>
      </c>
      <c r="D1871" s="2" t="s">
        <v>196</v>
      </c>
      <c r="E1871" s="2" t="s">
        <v>55</v>
      </c>
      <c r="F1871" s="2" t="s">
        <v>17</v>
      </c>
      <c r="G1871">
        <v>114</v>
      </c>
      <c r="H1871" s="2" t="str">
        <f>VLOOKUP(SupplierQuality[[#This Row],[MaterialID]],Table4[#All],2,0)</f>
        <v>Carton</v>
      </c>
      <c r="I1871">
        <v>3</v>
      </c>
      <c r="J1871" s="2" t="str">
        <f>_xlfn.XLOOKUP(SupplierQuality[[#This Row],[Defect Type ID]],Table5[ID],Table5[Defect Type],"Not found",0)</f>
        <v>Impact</v>
      </c>
      <c r="K1871">
        <v>265</v>
      </c>
      <c r="L1871" s="2" t="str">
        <f>_xlfn.XLOOKUP(SupplierQuality[[#This Row],[DefectID]],Table2[ID],Table2[Defect],"Not found",0)</f>
        <v>Wrong Tops</v>
      </c>
      <c r="M1871" s="3">
        <v>678103</v>
      </c>
      <c r="N1871" s="3">
        <v>2525</v>
      </c>
      <c r="O1871" s="6">
        <f>SupplierQuality[[#This Row],[Total Downtime Minutes]]/60</f>
        <v>42.083333333333336</v>
      </c>
      <c r="P1871" s="4">
        <v>302</v>
      </c>
      <c r="Q1871" s="4">
        <f>SupplierQuality[[#This Row],[Total Defect Qty]]*SupplierQuality[[#This Row],[Unit Price]]</f>
        <v>204787106</v>
      </c>
    </row>
    <row r="1872" spans="1:17" x14ac:dyDescent="0.25">
      <c r="A1872" s="1">
        <v>43403</v>
      </c>
      <c r="B1872" s="5" t="str">
        <f>TEXT(SupplierQuality[[#This Row],[Date]],"mmm")</f>
        <v>Oct</v>
      </c>
      <c r="C1872" s="5" t="str">
        <f>TEXT(SupplierQuality[[#This Row],[Date]],"yyyy")</f>
        <v>2018</v>
      </c>
      <c r="D1872" s="2" t="s">
        <v>40</v>
      </c>
      <c r="E1872" s="2" t="s">
        <v>55</v>
      </c>
      <c r="F1872" s="2" t="s">
        <v>14</v>
      </c>
      <c r="G1872">
        <v>114</v>
      </c>
      <c r="H1872" s="2" t="str">
        <f>VLOOKUP(SupplierQuality[[#This Row],[MaterialID]],Table4[#All],2,0)</f>
        <v>Carton</v>
      </c>
      <c r="I1872">
        <v>1</v>
      </c>
      <c r="J1872" s="2" t="str">
        <f>_xlfn.XLOOKUP(SupplierQuality[[#This Row],[Defect Type ID]],Table5[ID],Table5[Defect Type],"Not found",0)</f>
        <v>No Impact</v>
      </c>
      <c r="K1872">
        <v>83</v>
      </c>
      <c r="L1872" s="2" t="str">
        <f>_xlfn.XLOOKUP(SupplierQuality[[#This Row],[DefectID]],Table2[ID],Table2[Defect],"Not found",0)</f>
        <v>Loose Core</v>
      </c>
      <c r="M1872" s="3">
        <v>572874</v>
      </c>
      <c r="N1872" s="3">
        <v>781</v>
      </c>
      <c r="O1872" s="6">
        <f>SupplierQuality[[#This Row],[Total Downtime Minutes]]/60</f>
        <v>13.016666666666667</v>
      </c>
      <c r="P1872" s="4">
        <v>410</v>
      </c>
      <c r="Q1872" s="4">
        <f>SupplierQuality[[#This Row],[Total Defect Qty]]*SupplierQuality[[#This Row],[Unit Price]]</f>
        <v>234878340</v>
      </c>
    </row>
    <row r="1873" spans="1:17" x14ac:dyDescent="0.25">
      <c r="A1873" s="1">
        <v>43403</v>
      </c>
      <c r="B1873" s="5" t="str">
        <f>TEXT(SupplierQuality[[#This Row],[Date]],"mmm")</f>
        <v>Oct</v>
      </c>
      <c r="C1873" s="5" t="str">
        <f>TEXT(SupplierQuality[[#This Row],[Date]],"yyyy")</f>
        <v>2018</v>
      </c>
      <c r="D1873" s="2" t="s">
        <v>148</v>
      </c>
      <c r="E1873" s="2" t="s">
        <v>11</v>
      </c>
      <c r="F1873" s="2" t="s">
        <v>14</v>
      </c>
      <c r="G1873">
        <v>129</v>
      </c>
      <c r="H1873" s="2" t="str">
        <f>VLOOKUP(SupplierQuality[[#This Row],[MaterialID]],Table4[#All],2,0)</f>
        <v>Mechanicals</v>
      </c>
      <c r="I1873">
        <v>2</v>
      </c>
      <c r="J1873" s="2" t="str">
        <f>_xlfn.XLOOKUP(SupplierQuality[[#This Row],[Defect Type ID]],Table5[ID],Table5[Defect Type],"Not found",0)</f>
        <v>Rejected</v>
      </c>
      <c r="K1873">
        <v>60</v>
      </c>
      <c r="L1873" s="2" t="str">
        <f>_xlfn.XLOOKUP(SupplierQuality[[#This Row],[DefectID]],Table2[ID],Table2[Defect],"Not found",0)</f>
        <v>Unsealed Cartons</v>
      </c>
      <c r="M1873" s="3">
        <v>378817</v>
      </c>
      <c r="N1873" s="3">
        <v>4039</v>
      </c>
      <c r="O1873" s="6">
        <f>SupplierQuality[[#This Row],[Total Downtime Minutes]]/60</f>
        <v>67.316666666666663</v>
      </c>
      <c r="P1873" s="4">
        <v>589</v>
      </c>
      <c r="Q1873" s="4">
        <f>SupplierQuality[[#This Row],[Total Defect Qty]]*SupplierQuality[[#This Row],[Unit Price]]</f>
        <v>223123213</v>
      </c>
    </row>
    <row r="1874" spans="1:17" x14ac:dyDescent="0.25">
      <c r="A1874" s="1">
        <v>43403</v>
      </c>
      <c r="B1874" s="5" t="str">
        <f>TEXT(SupplierQuality[[#This Row],[Date]],"mmm")</f>
        <v>Oct</v>
      </c>
      <c r="C1874" s="5" t="str">
        <f>TEXT(SupplierQuality[[#This Row],[Date]],"yyyy")</f>
        <v>2018</v>
      </c>
      <c r="D1874" s="2" t="s">
        <v>184</v>
      </c>
      <c r="E1874" s="2" t="s">
        <v>67</v>
      </c>
      <c r="F1874" s="2" t="s">
        <v>14</v>
      </c>
      <c r="G1874">
        <v>132</v>
      </c>
      <c r="H1874" s="2" t="str">
        <f>VLOOKUP(SupplierQuality[[#This Row],[MaterialID]],Table4[#All],2,0)</f>
        <v>Printed Materials</v>
      </c>
      <c r="I1874">
        <v>3</v>
      </c>
      <c r="J1874" s="2" t="str">
        <f>_xlfn.XLOOKUP(SupplierQuality[[#This Row],[Defect Type ID]],Table5[ID],Table5[Defect Type],"Not found",0)</f>
        <v>Impact</v>
      </c>
      <c r="K1874">
        <v>171</v>
      </c>
      <c r="L1874" s="2" t="str">
        <f>_xlfn.XLOOKUP(SupplierQuality[[#This Row],[DefectID]],Table2[ID],Table2[Defect],"Not found",0)</f>
        <v>Flaps - Incorrect Gap</v>
      </c>
      <c r="M1874" s="3">
        <v>40846</v>
      </c>
      <c r="N1874" s="3">
        <v>2832</v>
      </c>
      <c r="O1874" s="6">
        <f>SupplierQuality[[#This Row],[Total Downtime Minutes]]/60</f>
        <v>47.2</v>
      </c>
      <c r="P1874" s="4">
        <v>638</v>
      </c>
      <c r="Q1874" s="4">
        <f>SupplierQuality[[#This Row],[Total Defect Qty]]*SupplierQuality[[#This Row],[Unit Price]]</f>
        <v>26059748</v>
      </c>
    </row>
    <row r="1875" spans="1:17" x14ac:dyDescent="0.25">
      <c r="A1875" s="1">
        <v>43403</v>
      </c>
      <c r="B1875" s="5" t="str">
        <f>TEXT(SupplierQuality[[#This Row],[Date]],"mmm")</f>
        <v>Oct</v>
      </c>
      <c r="C1875" s="5" t="str">
        <f>TEXT(SupplierQuality[[#This Row],[Date]],"yyyy")</f>
        <v>2018</v>
      </c>
      <c r="D1875" s="2" t="s">
        <v>296</v>
      </c>
      <c r="E1875" s="2" t="s">
        <v>104</v>
      </c>
      <c r="F1875" s="2" t="s">
        <v>14</v>
      </c>
      <c r="G1875">
        <v>130</v>
      </c>
      <c r="H1875" s="2" t="str">
        <f>VLOOKUP(SupplierQuality[[#This Row],[MaterialID]],Table4[#All],2,0)</f>
        <v>Packaging</v>
      </c>
      <c r="I1875">
        <v>2</v>
      </c>
      <c r="J1875" s="2" t="str">
        <f>_xlfn.XLOOKUP(SupplierQuality[[#This Row],[Defect Type ID]],Table5[ID],Table5[Defect Type],"Not found",0)</f>
        <v>Rejected</v>
      </c>
      <c r="K1875">
        <v>47</v>
      </c>
      <c r="L1875" s="2" t="str">
        <f>_xlfn.XLOOKUP(SupplierQuality[[#This Row],[DefectID]],Table2[ID],Table2[Defect],"Not found",0)</f>
        <v>Packaging Damaged</v>
      </c>
      <c r="M1875" s="3">
        <v>25365</v>
      </c>
      <c r="N1875" s="3">
        <v>2361</v>
      </c>
      <c r="O1875" s="6">
        <f>SupplierQuality[[#This Row],[Total Downtime Minutes]]/60</f>
        <v>39.35</v>
      </c>
      <c r="P1875" s="4">
        <v>339</v>
      </c>
      <c r="Q1875" s="4">
        <f>SupplierQuality[[#This Row],[Total Defect Qty]]*SupplierQuality[[#This Row],[Unit Price]]</f>
        <v>8598735</v>
      </c>
    </row>
    <row r="1876" spans="1:17" x14ac:dyDescent="0.25">
      <c r="A1876" s="1">
        <v>43404</v>
      </c>
      <c r="B1876" s="5" t="str">
        <f>TEXT(SupplierQuality[[#This Row],[Date]],"mmm")</f>
        <v>Oct</v>
      </c>
      <c r="C1876" s="5" t="str">
        <f>TEXT(SupplierQuality[[#This Row],[Date]],"yyyy")</f>
        <v>2018</v>
      </c>
      <c r="D1876" s="2" t="s">
        <v>142</v>
      </c>
      <c r="E1876" s="2" t="s">
        <v>71</v>
      </c>
      <c r="F1876" s="2" t="s">
        <v>75</v>
      </c>
      <c r="G1876">
        <v>115</v>
      </c>
      <c r="H1876" s="2" t="str">
        <f>VLOOKUP(SupplierQuality[[#This Row],[MaterialID]],Table4[#All],2,0)</f>
        <v>Controllers</v>
      </c>
      <c r="I1876">
        <v>3</v>
      </c>
      <c r="J1876" s="2" t="str">
        <f>_xlfn.XLOOKUP(SupplierQuality[[#This Row],[Defect Type ID]],Table5[ID],Table5[Defect Type],"Not found",0)</f>
        <v>Impact</v>
      </c>
      <c r="K1876">
        <v>178</v>
      </c>
      <c r="L1876" s="2" t="str">
        <f>_xlfn.XLOOKUP(SupplierQuality[[#This Row],[DefectID]],Table2[ID],Table2[Defect],"Not found",0)</f>
        <v>Corrugate Falling Apart</v>
      </c>
      <c r="M1876" s="3">
        <v>962720</v>
      </c>
      <c r="N1876" s="3">
        <v>4149</v>
      </c>
      <c r="O1876" s="6">
        <f>SupplierQuality[[#This Row],[Total Downtime Minutes]]/60</f>
        <v>69.150000000000006</v>
      </c>
      <c r="P1876" s="4">
        <v>332</v>
      </c>
      <c r="Q1876" s="4">
        <f>SupplierQuality[[#This Row],[Total Defect Qty]]*SupplierQuality[[#This Row],[Unit Price]]</f>
        <v>319623040</v>
      </c>
    </row>
    <row r="1877" spans="1:17" x14ac:dyDescent="0.25">
      <c r="A1877" s="1">
        <v>43404</v>
      </c>
      <c r="B1877" s="5" t="str">
        <f>TEXT(SupplierQuality[[#This Row],[Date]],"mmm")</f>
        <v>Oct</v>
      </c>
      <c r="C1877" s="5" t="str">
        <f>TEXT(SupplierQuality[[#This Row],[Date]],"yyyy")</f>
        <v>2018</v>
      </c>
      <c r="D1877" s="2" t="s">
        <v>70</v>
      </c>
      <c r="E1877" s="2" t="s">
        <v>55</v>
      </c>
      <c r="F1877" s="2" t="s">
        <v>14</v>
      </c>
      <c r="G1877">
        <v>133</v>
      </c>
      <c r="H1877" s="2" t="str">
        <f>VLOOKUP(SupplierQuality[[#This Row],[MaterialID]],Table4[#All],2,0)</f>
        <v>Wires</v>
      </c>
      <c r="I1877">
        <v>1</v>
      </c>
      <c r="J1877" s="2" t="str">
        <f>_xlfn.XLOOKUP(SupplierQuality[[#This Row],[Defect Type ID]],Table5[ID],Table5[Defect Type],"Not found",0)</f>
        <v>No Impact</v>
      </c>
      <c r="K1877">
        <v>150</v>
      </c>
      <c r="L1877" s="2" t="str">
        <f>_xlfn.XLOOKUP(SupplierQuality[[#This Row],[DefectID]],Table2[ID],Table2[Defect],"Not found",0)</f>
        <v>Bad Bond</v>
      </c>
      <c r="M1877" s="3">
        <v>919990</v>
      </c>
      <c r="N1877" s="3">
        <v>4322</v>
      </c>
      <c r="O1877" s="6">
        <f>SupplierQuality[[#This Row],[Total Downtime Minutes]]/60</f>
        <v>72.033333333333331</v>
      </c>
      <c r="P1877" s="4">
        <v>566</v>
      </c>
      <c r="Q1877" s="4">
        <f>SupplierQuality[[#This Row],[Total Defect Qty]]*SupplierQuality[[#This Row],[Unit Price]]</f>
        <v>520714340</v>
      </c>
    </row>
    <row r="1878" spans="1:17" x14ac:dyDescent="0.25">
      <c r="A1878" s="1">
        <v>43404</v>
      </c>
      <c r="B1878" s="5" t="str">
        <f>TEXT(SupplierQuality[[#This Row],[Date]],"mmm")</f>
        <v>Oct</v>
      </c>
      <c r="C1878" s="5" t="str">
        <f>TEXT(SupplierQuality[[#This Row],[Date]],"yyyy")</f>
        <v>2018</v>
      </c>
      <c r="D1878" s="2" t="s">
        <v>324</v>
      </c>
      <c r="E1878" s="2" t="s">
        <v>16</v>
      </c>
      <c r="F1878" s="2" t="s">
        <v>14</v>
      </c>
      <c r="G1878">
        <v>124</v>
      </c>
      <c r="H1878" s="2" t="str">
        <f>VLOOKUP(SupplierQuality[[#This Row],[MaterialID]],Table4[#All],2,0)</f>
        <v>Drives</v>
      </c>
      <c r="I1878">
        <v>2</v>
      </c>
      <c r="J1878" s="2" t="str">
        <f>_xlfn.XLOOKUP(SupplierQuality[[#This Row],[Defect Type ID]],Table5[ID],Table5[Defect Type],"Not found",0)</f>
        <v>Rejected</v>
      </c>
      <c r="K1878">
        <v>161</v>
      </c>
      <c r="L1878" s="2" t="str">
        <f>_xlfn.XLOOKUP(SupplierQuality[[#This Row],[DefectID]],Table2[ID],Table2[Defect],"Not found",0)</f>
        <v>Soft Parts</v>
      </c>
      <c r="M1878" s="3">
        <v>895405</v>
      </c>
      <c r="N1878" s="3">
        <v>1375</v>
      </c>
      <c r="O1878" s="6">
        <f>SupplierQuality[[#This Row],[Total Downtime Minutes]]/60</f>
        <v>22.916666666666668</v>
      </c>
      <c r="P1878" s="4">
        <v>351</v>
      </c>
      <c r="Q1878" s="4">
        <f>SupplierQuality[[#This Row],[Total Defect Qty]]*SupplierQuality[[#This Row],[Unit Price]]</f>
        <v>314287155</v>
      </c>
    </row>
    <row r="1879" spans="1:17" x14ac:dyDescent="0.25">
      <c r="A1879" s="1">
        <v>43404</v>
      </c>
      <c r="B1879" s="5" t="str">
        <f>TEXT(SupplierQuality[[#This Row],[Date]],"mmm")</f>
        <v>Oct</v>
      </c>
      <c r="C1879" s="5" t="str">
        <f>TEXT(SupplierQuality[[#This Row],[Date]],"yyyy")</f>
        <v>2018</v>
      </c>
      <c r="D1879" s="2" t="s">
        <v>115</v>
      </c>
      <c r="E1879" s="2" t="s">
        <v>71</v>
      </c>
      <c r="F1879" s="2" t="s">
        <v>14</v>
      </c>
      <c r="G1879">
        <v>114</v>
      </c>
      <c r="H1879" s="2" t="str">
        <f>VLOOKUP(SupplierQuality[[#This Row],[MaterialID]],Table4[#All],2,0)</f>
        <v>Carton</v>
      </c>
      <c r="I1879">
        <v>2</v>
      </c>
      <c r="J1879" s="2" t="str">
        <f>_xlfn.XLOOKUP(SupplierQuality[[#This Row],[Defect Type ID]],Table5[ID],Table5[Defect Type],"Not found",0)</f>
        <v>Rejected</v>
      </c>
      <c r="K1879">
        <v>73</v>
      </c>
      <c r="L1879" s="2" t="str">
        <f>_xlfn.XLOOKUP(SupplierQuality[[#This Row],[DefectID]],Table2[ID],Table2[Defect],"Not found",0)</f>
        <v>No Slip Sheets</v>
      </c>
      <c r="M1879" s="3">
        <v>763318</v>
      </c>
      <c r="N1879" s="3">
        <v>4038</v>
      </c>
      <c r="O1879" s="6">
        <f>SupplierQuality[[#This Row],[Total Downtime Minutes]]/60</f>
        <v>67.3</v>
      </c>
      <c r="P1879" s="4">
        <v>331</v>
      </c>
      <c r="Q1879" s="4">
        <f>SupplierQuality[[#This Row],[Total Defect Qty]]*SupplierQuality[[#This Row],[Unit Price]]</f>
        <v>252658258</v>
      </c>
    </row>
    <row r="1880" spans="1:17" x14ac:dyDescent="0.25">
      <c r="A1880" s="1">
        <v>43404</v>
      </c>
      <c r="B1880" s="5" t="str">
        <f>TEXT(SupplierQuality[[#This Row],[Date]],"mmm")</f>
        <v>Oct</v>
      </c>
      <c r="C1880" s="5" t="str">
        <f>TEXT(SupplierQuality[[#This Row],[Date]],"yyyy")</f>
        <v>2018</v>
      </c>
      <c r="D1880" s="2" t="s">
        <v>80</v>
      </c>
      <c r="E1880" s="2" t="s">
        <v>23</v>
      </c>
      <c r="F1880" s="2" t="s">
        <v>17</v>
      </c>
      <c r="G1880">
        <v>120</v>
      </c>
      <c r="H1880" s="2" t="str">
        <f>VLOOKUP(SupplierQuality[[#This Row],[MaterialID]],Table4[#All],2,0)</f>
        <v>Film</v>
      </c>
      <c r="I1880">
        <v>2</v>
      </c>
      <c r="J1880" s="2" t="str">
        <f>_xlfn.XLOOKUP(SupplierQuality[[#This Row],[Defect Type ID]],Table5[ID],Table5[Defect Type],"Not found",0)</f>
        <v>Rejected</v>
      </c>
      <c r="K1880">
        <v>211</v>
      </c>
      <c r="L1880" s="2" t="str">
        <f>_xlfn.XLOOKUP(SupplierQuality[[#This Row],[DefectID]],Table2[ID],Table2[Defect],"Not found",0)</f>
        <v>Poor Seam</v>
      </c>
      <c r="M1880" s="3">
        <v>736354</v>
      </c>
      <c r="N1880" s="3">
        <v>206</v>
      </c>
      <c r="O1880" s="6">
        <f>SupplierQuality[[#This Row],[Total Downtime Minutes]]/60</f>
        <v>3.4333333333333331</v>
      </c>
      <c r="P1880" s="4">
        <v>346</v>
      </c>
      <c r="Q1880" s="4">
        <f>SupplierQuality[[#This Row],[Total Defect Qty]]*SupplierQuality[[#This Row],[Unit Price]]</f>
        <v>254778484</v>
      </c>
    </row>
    <row r="1881" spans="1:17" x14ac:dyDescent="0.25">
      <c r="A1881" s="1">
        <v>43404</v>
      </c>
      <c r="B1881" s="5" t="str">
        <f>TEXT(SupplierQuality[[#This Row],[Date]],"mmm")</f>
        <v>Oct</v>
      </c>
      <c r="C1881" s="5" t="str">
        <f>TEXT(SupplierQuality[[#This Row],[Date]],"yyyy")</f>
        <v>2018</v>
      </c>
      <c r="D1881" s="2" t="s">
        <v>251</v>
      </c>
      <c r="E1881" s="2" t="s">
        <v>60</v>
      </c>
      <c r="F1881" s="2" t="s">
        <v>17</v>
      </c>
      <c r="G1881">
        <v>112</v>
      </c>
      <c r="H1881" s="2" t="str">
        <f>VLOOKUP(SupplierQuality[[#This Row],[MaterialID]],Table4[#All],2,0)</f>
        <v>Glass</v>
      </c>
      <c r="I1881">
        <v>3</v>
      </c>
      <c r="J1881" s="2" t="str">
        <f>_xlfn.XLOOKUP(SupplierQuality[[#This Row],[Defect Type ID]],Table5[ID],Table5[Defect Type],"Not found",0)</f>
        <v>Impact</v>
      </c>
      <c r="K1881">
        <v>71</v>
      </c>
      <c r="L1881" s="2" t="str">
        <f>_xlfn.XLOOKUP(SupplierQuality[[#This Row],[DefectID]],Table2[ID],Table2[Defect],"Not found",0)</f>
        <v>Incorrect Dimensions</v>
      </c>
      <c r="M1881" s="3">
        <v>692842</v>
      </c>
      <c r="N1881" s="3">
        <v>1493</v>
      </c>
      <c r="O1881" s="6">
        <f>SupplierQuality[[#This Row],[Total Downtime Minutes]]/60</f>
        <v>24.883333333333333</v>
      </c>
      <c r="P1881" s="4">
        <v>278</v>
      </c>
      <c r="Q1881" s="4">
        <f>SupplierQuality[[#This Row],[Total Defect Qty]]*SupplierQuality[[#This Row],[Unit Price]]</f>
        <v>192610076</v>
      </c>
    </row>
    <row r="1882" spans="1:17" x14ac:dyDescent="0.25">
      <c r="A1882" s="1">
        <v>43404</v>
      </c>
      <c r="B1882" s="5" t="str">
        <f>TEXT(SupplierQuality[[#This Row],[Date]],"mmm")</f>
        <v>Oct</v>
      </c>
      <c r="C1882" s="5" t="str">
        <f>TEXT(SupplierQuality[[#This Row],[Date]],"yyyy")</f>
        <v>2018</v>
      </c>
      <c r="D1882" s="2" t="s">
        <v>319</v>
      </c>
      <c r="E1882" s="2" t="s">
        <v>32</v>
      </c>
      <c r="F1882" s="2" t="s">
        <v>17</v>
      </c>
      <c r="G1882">
        <v>130</v>
      </c>
      <c r="H1882" s="2" t="str">
        <f>VLOOKUP(SupplierQuality[[#This Row],[MaterialID]],Table4[#All],2,0)</f>
        <v>Packaging</v>
      </c>
      <c r="I1882">
        <v>1</v>
      </c>
      <c r="J1882" s="2" t="str">
        <f>_xlfn.XLOOKUP(SupplierQuality[[#This Row],[Defect Type ID]],Table5[ID],Table5[Defect Type],"Not found",0)</f>
        <v>No Impact</v>
      </c>
      <c r="K1882">
        <v>77</v>
      </c>
      <c r="L1882" s="2" t="str">
        <f>_xlfn.XLOOKUP(SupplierQuality[[#This Row],[DefectID]],Table2[ID],Table2[Defect],"Not found",0)</f>
        <v>No Label</v>
      </c>
      <c r="M1882" s="3">
        <v>671441</v>
      </c>
      <c r="N1882" s="3">
        <v>3227</v>
      </c>
      <c r="O1882" s="6">
        <f>SupplierQuality[[#This Row],[Total Downtime Minutes]]/60</f>
        <v>53.783333333333331</v>
      </c>
      <c r="P1882" s="4">
        <v>474</v>
      </c>
      <c r="Q1882" s="4">
        <f>SupplierQuality[[#This Row],[Total Defect Qty]]*SupplierQuality[[#This Row],[Unit Price]]</f>
        <v>318263034</v>
      </c>
    </row>
    <row r="1883" spans="1:17" x14ac:dyDescent="0.25">
      <c r="A1883" s="1">
        <v>43404</v>
      </c>
      <c r="B1883" s="5" t="str">
        <f>TEXT(SupplierQuality[[#This Row],[Date]],"mmm")</f>
        <v>Oct</v>
      </c>
      <c r="C1883" s="5" t="str">
        <f>TEXT(SupplierQuality[[#This Row],[Date]],"yyyy")</f>
        <v>2018</v>
      </c>
      <c r="D1883" s="2" t="s">
        <v>110</v>
      </c>
      <c r="E1883" s="2" t="s">
        <v>71</v>
      </c>
      <c r="F1883" s="2" t="s">
        <v>17</v>
      </c>
      <c r="G1883">
        <v>113</v>
      </c>
      <c r="H1883" s="2" t="str">
        <f>VLOOKUP(SupplierQuality[[#This Row],[MaterialID]],Table4[#All],2,0)</f>
        <v>Raw Materials</v>
      </c>
      <c r="I1883">
        <v>2</v>
      </c>
      <c r="J1883" s="2" t="str">
        <f>_xlfn.XLOOKUP(SupplierQuality[[#This Row],[Defect Type ID]],Table5[ID],Table5[Defect Type],"Not found",0)</f>
        <v>Rejected</v>
      </c>
      <c r="K1883">
        <v>134</v>
      </c>
      <c r="L1883" s="2" t="str">
        <f>_xlfn.XLOOKUP(SupplierQuality[[#This Row],[DefectID]],Table2[ID],Table2[Defect],"Not found",0)</f>
        <v>Scratches</v>
      </c>
      <c r="M1883" s="3">
        <v>605414</v>
      </c>
      <c r="N1883" s="3">
        <v>267</v>
      </c>
      <c r="O1883" s="6">
        <f>SupplierQuality[[#This Row],[Total Downtime Minutes]]/60</f>
        <v>4.45</v>
      </c>
      <c r="P1883" s="4">
        <v>377</v>
      </c>
      <c r="Q1883" s="4">
        <f>SupplierQuality[[#This Row],[Total Defect Qty]]*SupplierQuality[[#This Row],[Unit Price]]</f>
        <v>228241078</v>
      </c>
    </row>
    <row r="1884" spans="1:17" x14ac:dyDescent="0.25">
      <c r="A1884" s="1">
        <v>43404</v>
      </c>
      <c r="B1884" s="5" t="str">
        <f>TEXT(SupplierQuality[[#This Row],[Date]],"mmm")</f>
        <v>Oct</v>
      </c>
      <c r="C1884" s="5" t="str">
        <f>TEXT(SupplierQuality[[#This Row],[Date]],"yyyy")</f>
        <v>2018</v>
      </c>
      <c r="D1884" s="2" t="s">
        <v>40</v>
      </c>
      <c r="E1884" s="2" t="s">
        <v>119</v>
      </c>
      <c r="F1884" s="2" t="s">
        <v>75</v>
      </c>
      <c r="G1884">
        <v>115</v>
      </c>
      <c r="H1884" s="2" t="str">
        <f>VLOOKUP(SupplierQuality[[#This Row],[MaterialID]],Table4[#All],2,0)</f>
        <v>Controllers</v>
      </c>
      <c r="I1884">
        <v>2</v>
      </c>
      <c r="J1884" s="2" t="str">
        <f>_xlfn.XLOOKUP(SupplierQuality[[#This Row],[Defect Type ID]],Table5[ID],Table5[Defect Type],"Not found",0)</f>
        <v>Rejected</v>
      </c>
      <c r="K1884">
        <v>24</v>
      </c>
      <c r="L1884" s="2" t="str">
        <f>_xlfn.XLOOKUP(SupplierQuality[[#This Row],[DefectID]],Table2[ID],Table2[Defect],"Not found",0)</f>
        <v>Not Cleaned</v>
      </c>
      <c r="M1884" s="3">
        <v>263845</v>
      </c>
      <c r="N1884" s="3">
        <v>3554</v>
      </c>
      <c r="O1884" s="6">
        <f>SupplierQuality[[#This Row],[Total Downtime Minutes]]/60</f>
        <v>59.233333333333334</v>
      </c>
      <c r="P1884" s="4">
        <v>567</v>
      </c>
      <c r="Q1884" s="4">
        <f>SupplierQuality[[#This Row],[Total Defect Qty]]*SupplierQuality[[#This Row],[Unit Price]]</f>
        <v>149600115</v>
      </c>
    </row>
    <row r="1885" spans="1:17" x14ac:dyDescent="0.25">
      <c r="A1885" s="1">
        <v>43404</v>
      </c>
      <c r="B1885" s="5" t="str">
        <f>TEXT(SupplierQuality[[#This Row],[Date]],"mmm")</f>
        <v>Oct</v>
      </c>
      <c r="C1885" s="5" t="str">
        <f>TEXT(SupplierQuality[[#This Row],[Date]],"yyyy")</f>
        <v>2018</v>
      </c>
      <c r="D1885" s="2" t="s">
        <v>260</v>
      </c>
      <c r="E1885" s="2" t="s">
        <v>45</v>
      </c>
      <c r="F1885" s="2" t="s">
        <v>14</v>
      </c>
      <c r="G1885">
        <v>128</v>
      </c>
      <c r="H1885" s="2" t="str">
        <f>VLOOKUP(SupplierQuality[[#This Row],[MaterialID]],Table4[#All],2,0)</f>
        <v>Tape</v>
      </c>
      <c r="I1885">
        <v>2</v>
      </c>
      <c r="J1885" s="2" t="str">
        <f>_xlfn.XLOOKUP(SupplierQuality[[#This Row],[Defect Type ID]],Table5[ID],Table5[Defect Type],"Not found",0)</f>
        <v>Rejected</v>
      </c>
      <c r="K1885">
        <v>47</v>
      </c>
      <c r="L1885" s="2" t="str">
        <f>_xlfn.XLOOKUP(SupplierQuality[[#This Row],[DefectID]],Table2[ID],Table2[Defect],"Not found",0)</f>
        <v>Packaging Damaged</v>
      </c>
      <c r="M1885" s="3">
        <v>167581</v>
      </c>
      <c r="N1885" s="3">
        <v>1149</v>
      </c>
      <c r="O1885" s="6">
        <f>SupplierQuality[[#This Row],[Total Downtime Minutes]]/60</f>
        <v>19.149999999999999</v>
      </c>
      <c r="P1885" s="4">
        <v>610</v>
      </c>
      <c r="Q1885" s="4">
        <f>SupplierQuality[[#This Row],[Total Defect Qty]]*SupplierQuality[[#This Row],[Unit Price]]</f>
        <v>102224410</v>
      </c>
    </row>
    <row r="1886" spans="1:17" x14ac:dyDescent="0.25">
      <c r="A1886" s="1">
        <v>43405</v>
      </c>
      <c r="B1886" s="5" t="str">
        <f>TEXT(SupplierQuality[[#This Row],[Date]],"mmm")</f>
        <v>Nov</v>
      </c>
      <c r="C1886" s="5" t="str">
        <f>TEXT(SupplierQuality[[#This Row],[Date]],"yyyy")</f>
        <v>2018</v>
      </c>
      <c r="D1886" s="2" t="s">
        <v>213</v>
      </c>
      <c r="E1886" s="2" t="s">
        <v>47</v>
      </c>
      <c r="F1886" s="2" t="s">
        <v>24</v>
      </c>
      <c r="G1886">
        <v>130</v>
      </c>
      <c r="H1886" s="2" t="str">
        <f>VLOOKUP(SupplierQuality[[#This Row],[MaterialID]],Table4[#All],2,0)</f>
        <v>Packaging</v>
      </c>
      <c r="I1886">
        <v>2</v>
      </c>
      <c r="J1886" s="2" t="str">
        <f>_xlfn.XLOOKUP(SupplierQuality[[#This Row],[Defect Type ID]],Table5[ID],Table5[Defect Type],"Not found",0)</f>
        <v>Rejected</v>
      </c>
      <c r="K1886">
        <v>55</v>
      </c>
      <c r="L1886" s="2" t="str">
        <f>_xlfn.XLOOKUP(SupplierQuality[[#This Row],[DefectID]],Table2[ID],Table2[Defect],"Not found",0)</f>
        <v>Wrong Fasteners</v>
      </c>
      <c r="M1886" s="3">
        <v>975612</v>
      </c>
      <c r="N1886" s="3">
        <v>537</v>
      </c>
      <c r="O1886" s="6">
        <f>SupplierQuality[[#This Row],[Total Downtime Minutes]]/60</f>
        <v>8.9499999999999993</v>
      </c>
      <c r="P1886" s="4">
        <v>473</v>
      </c>
      <c r="Q1886" s="4">
        <f>SupplierQuality[[#This Row],[Total Defect Qty]]*SupplierQuality[[#This Row],[Unit Price]]</f>
        <v>461464476</v>
      </c>
    </row>
    <row r="1887" spans="1:17" x14ac:dyDescent="0.25">
      <c r="A1887" s="1">
        <v>43405</v>
      </c>
      <c r="B1887" s="5" t="str">
        <f>TEXT(SupplierQuality[[#This Row],[Date]],"mmm")</f>
        <v>Nov</v>
      </c>
      <c r="C1887" s="5" t="str">
        <f>TEXT(SupplierQuality[[#This Row],[Date]],"yyyy")</f>
        <v>2018</v>
      </c>
      <c r="D1887" s="2" t="s">
        <v>168</v>
      </c>
      <c r="E1887" s="2" t="s">
        <v>13</v>
      </c>
      <c r="F1887" s="2" t="s">
        <v>42</v>
      </c>
      <c r="G1887">
        <v>133</v>
      </c>
      <c r="H1887" s="2" t="str">
        <f>VLOOKUP(SupplierQuality[[#This Row],[MaterialID]],Table4[#All],2,0)</f>
        <v>Wires</v>
      </c>
      <c r="I1887">
        <v>2</v>
      </c>
      <c r="J1887" s="2" t="str">
        <f>_xlfn.XLOOKUP(SupplierQuality[[#This Row],[Defect Type ID]],Table5[ID],Table5[Defect Type],"Not found",0)</f>
        <v>Rejected</v>
      </c>
      <c r="K1887">
        <v>226</v>
      </c>
      <c r="L1887" s="2" t="str">
        <f>_xlfn.XLOOKUP(SupplierQuality[[#This Row],[DefectID]],Table2[ID],Table2[Defect],"Not found",0)</f>
        <v>Streaks</v>
      </c>
      <c r="M1887" s="3">
        <v>810458</v>
      </c>
      <c r="N1887" s="3">
        <v>2286</v>
      </c>
      <c r="O1887" s="6">
        <f>SupplierQuality[[#This Row],[Total Downtime Minutes]]/60</f>
        <v>38.1</v>
      </c>
      <c r="P1887" s="4">
        <v>590</v>
      </c>
      <c r="Q1887" s="4">
        <f>SupplierQuality[[#This Row],[Total Defect Qty]]*SupplierQuality[[#This Row],[Unit Price]]</f>
        <v>478170220</v>
      </c>
    </row>
    <row r="1888" spans="1:17" x14ac:dyDescent="0.25">
      <c r="A1888" s="1">
        <v>43405</v>
      </c>
      <c r="B1888" s="5" t="str">
        <f>TEXT(SupplierQuality[[#This Row],[Date]],"mmm")</f>
        <v>Nov</v>
      </c>
      <c r="C1888" s="5" t="str">
        <f>TEXT(SupplierQuality[[#This Row],[Date]],"yyyy")</f>
        <v>2018</v>
      </c>
      <c r="D1888" s="2" t="s">
        <v>295</v>
      </c>
      <c r="E1888" s="2" t="s">
        <v>41</v>
      </c>
      <c r="F1888" s="2" t="s">
        <v>14</v>
      </c>
      <c r="G1888">
        <v>130</v>
      </c>
      <c r="H1888" s="2" t="str">
        <f>VLOOKUP(SupplierQuality[[#This Row],[MaterialID]],Table4[#All],2,0)</f>
        <v>Packaging</v>
      </c>
      <c r="I1888">
        <v>2</v>
      </c>
      <c r="J1888" s="2" t="str">
        <f>_xlfn.XLOOKUP(SupplierQuality[[#This Row],[Defect Type ID]],Table5[ID],Table5[Defect Type],"Not found",0)</f>
        <v>Rejected</v>
      </c>
      <c r="K1888">
        <v>39</v>
      </c>
      <c r="L1888" s="2" t="str">
        <f>_xlfn.XLOOKUP(SupplierQuality[[#This Row],[DefectID]],Table2[ID],Table2[Defect],"Not found",0)</f>
        <v>Sporadic Adhesive</v>
      </c>
      <c r="M1888" s="3">
        <v>695364</v>
      </c>
      <c r="N1888" s="3">
        <v>4045</v>
      </c>
      <c r="O1888" s="6">
        <f>SupplierQuality[[#This Row],[Total Downtime Minutes]]/60</f>
        <v>67.416666666666671</v>
      </c>
      <c r="P1888" s="4">
        <v>504</v>
      </c>
      <c r="Q1888" s="4">
        <f>SupplierQuality[[#This Row],[Total Defect Qty]]*SupplierQuality[[#This Row],[Unit Price]]</f>
        <v>350463456</v>
      </c>
    </row>
    <row r="1889" spans="1:17" x14ac:dyDescent="0.25">
      <c r="A1889" s="1">
        <v>43405</v>
      </c>
      <c r="B1889" s="5" t="str">
        <f>TEXT(SupplierQuality[[#This Row],[Date]],"mmm")</f>
        <v>Nov</v>
      </c>
      <c r="C1889" s="5" t="str">
        <f>TEXT(SupplierQuality[[#This Row],[Date]],"yyyy")</f>
        <v>2018</v>
      </c>
      <c r="D1889" s="2" t="s">
        <v>87</v>
      </c>
      <c r="E1889" s="2" t="s">
        <v>52</v>
      </c>
      <c r="F1889" s="2" t="s">
        <v>24</v>
      </c>
      <c r="G1889">
        <v>112</v>
      </c>
      <c r="H1889" s="2" t="str">
        <f>VLOOKUP(SupplierQuality[[#This Row],[MaterialID]],Table4[#All],2,0)</f>
        <v>Glass</v>
      </c>
      <c r="I1889">
        <v>1</v>
      </c>
      <c r="J1889" s="2" t="str">
        <f>_xlfn.XLOOKUP(SupplierQuality[[#This Row],[Defect Type ID]],Table5[ID],Table5[Defect Type],"Not found",0)</f>
        <v>No Impact</v>
      </c>
      <c r="K1889">
        <v>135</v>
      </c>
      <c r="L1889" s="2" t="str">
        <f>_xlfn.XLOOKUP(SupplierQuality[[#This Row],[DefectID]],Table2[ID],Table2[Defect],"Not found",0)</f>
        <v>Tops Short</v>
      </c>
      <c r="M1889" s="3">
        <v>558594</v>
      </c>
      <c r="N1889" s="3">
        <v>2354</v>
      </c>
      <c r="O1889" s="6">
        <f>SupplierQuality[[#This Row],[Total Downtime Minutes]]/60</f>
        <v>39.233333333333334</v>
      </c>
      <c r="P1889" s="4">
        <v>284</v>
      </c>
      <c r="Q1889" s="4">
        <f>SupplierQuality[[#This Row],[Total Defect Qty]]*SupplierQuality[[#This Row],[Unit Price]]</f>
        <v>158640696</v>
      </c>
    </row>
    <row r="1890" spans="1:17" x14ac:dyDescent="0.25">
      <c r="A1890" s="1">
        <v>43405</v>
      </c>
      <c r="B1890" s="5" t="str">
        <f>TEXT(SupplierQuality[[#This Row],[Date]],"mmm")</f>
        <v>Nov</v>
      </c>
      <c r="C1890" s="5" t="str">
        <f>TEXT(SupplierQuality[[#This Row],[Date]],"yyyy")</f>
        <v>2018</v>
      </c>
      <c r="D1890" s="2" t="s">
        <v>290</v>
      </c>
      <c r="E1890" s="2" t="s">
        <v>32</v>
      </c>
      <c r="F1890" s="2" t="s">
        <v>14</v>
      </c>
      <c r="G1890">
        <v>132</v>
      </c>
      <c r="H1890" s="2" t="str">
        <f>VLOOKUP(SupplierQuality[[#This Row],[MaterialID]],Table4[#All],2,0)</f>
        <v>Printed Materials</v>
      </c>
      <c r="I1890">
        <v>2</v>
      </c>
      <c r="J1890" s="2" t="str">
        <f>_xlfn.XLOOKUP(SupplierQuality[[#This Row],[Defect Type ID]],Table5[ID],Table5[Defect Type],"Not found",0)</f>
        <v>Rejected</v>
      </c>
      <c r="K1890">
        <v>137</v>
      </c>
      <c r="L1890" s="2" t="str">
        <f>_xlfn.XLOOKUP(SupplierQuality[[#This Row],[DefectID]],Table2[ID],Table2[Defect],"Not found",0)</f>
        <v>Weak Wrap</v>
      </c>
      <c r="M1890" s="3">
        <v>521088</v>
      </c>
      <c r="N1890" s="3">
        <v>503</v>
      </c>
      <c r="O1890" s="6">
        <f>SupplierQuality[[#This Row],[Total Downtime Minutes]]/60</f>
        <v>8.3833333333333329</v>
      </c>
      <c r="P1890" s="4">
        <v>299</v>
      </c>
      <c r="Q1890" s="4">
        <f>SupplierQuality[[#This Row],[Total Defect Qty]]*SupplierQuality[[#This Row],[Unit Price]]</f>
        <v>155805312</v>
      </c>
    </row>
    <row r="1891" spans="1:17" x14ac:dyDescent="0.25">
      <c r="A1891" s="1">
        <v>43405</v>
      </c>
      <c r="B1891" s="5" t="str">
        <f>TEXT(SupplierQuality[[#This Row],[Date]],"mmm")</f>
        <v>Nov</v>
      </c>
      <c r="C1891" s="5" t="str">
        <f>TEXT(SupplierQuality[[#This Row],[Date]],"yyyy")</f>
        <v>2018</v>
      </c>
      <c r="D1891" s="2" t="s">
        <v>78</v>
      </c>
      <c r="E1891" s="2" t="s">
        <v>119</v>
      </c>
      <c r="F1891" s="2" t="s">
        <v>14</v>
      </c>
      <c r="G1891">
        <v>133</v>
      </c>
      <c r="H1891" s="2" t="str">
        <f>VLOOKUP(SupplierQuality[[#This Row],[MaterialID]],Table4[#All],2,0)</f>
        <v>Wires</v>
      </c>
      <c r="I1891">
        <v>1</v>
      </c>
      <c r="J1891" s="2" t="str">
        <f>_xlfn.XLOOKUP(SupplierQuality[[#This Row],[Defect Type ID]],Table5[ID],Table5[Defect Type],"Not found",0)</f>
        <v>No Impact</v>
      </c>
      <c r="K1891">
        <v>246</v>
      </c>
      <c r="L1891" s="2" t="str">
        <f>_xlfn.XLOOKUP(SupplierQuality[[#This Row],[DefectID]],Table2[ID],Table2[Defect],"Not found",0)</f>
        <v>Wrong Item</v>
      </c>
      <c r="M1891" s="3">
        <v>401908</v>
      </c>
      <c r="N1891" s="3">
        <v>2592</v>
      </c>
      <c r="O1891" s="6">
        <f>SupplierQuality[[#This Row],[Total Downtime Minutes]]/60</f>
        <v>43.2</v>
      </c>
      <c r="P1891" s="4">
        <v>286</v>
      </c>
      <c r="Q1891" s="4">
        <f>SupplierQuality[[#This Row],[Total Defect Qty]]*SupplierQuality[[#This Row],[Unit Price]]</f>
        <v>114945688</v>
      </c>
    </row>
    <row r="1892" spans="1:17" x14ac:dyDescent="0.25">
      <c r="A1892" s="1">
        <v>43405</v>
      </c>
      <c r="B1892" s="5" t="str">
        <f>TEXT(SupplierQuality[[#This Row],[Date]],"mmm")</f>
        <v>Nov</v>
      </c>
      <c r="C1892" s="5" t="str">
        <f>TEXT(SupplierQuality[[#This Row],[Date]],"yyyy")</f>
        <v>2018</v>
      </c>
      <c r="D1892" s="2" t="s">
        <v>265</v>
      </c>
      <c r="E1892" s="2" t="s">
        <v>32</v>
      </c>
      <c r="F1892" s="2" t="s">
        <v>24</v>
      </c>
      <c r="G1892">
        <v>118</v>
      </c>
      <c r="H1892" s="2" t="str">
        <f>VLOOKUP(SupplierQuality[[#This Row],[MaterialID]],Table4[#All],2,0)</f>
        <v>Corrugate</v>
      </c>
      <c r="I1892">
        <v>1</v>
      </c>
      <c r="J1892" s="2" t="str">
        <f>_xlfn.XLOOKUP(SupplierQuality[[#This Row],[Defect Type ID]],Table5[ID],Table5[Defect Type],"Not found",0)</f>
        <v>No Impact</v>
      </c>
      <c r="K1892">
        <v>203</v>
      </c>
      <c r="L1892" s="2" t="str">
        <f>_xlfn.XLOOKUP(SupplierQuality[[#This Row],[DefectID]],Table2[ID],Table2[Defect],"Not found",0)</f>
        <v>Color Deviation</v>
      </c>
      <c r="M1892" s="3">
        <v>100210</v>
      </c>
      <c r="N1892" s="3">
        <v>2882</v>
      </c>
      <c r="O1892" s="6">
        <f>SupplierQuality[[#This Row],[Total Downtime Minutes]]/60</f>
        <v>48.033333333333331</v>
      </c>
      <c r="P1892" s="4">
        <v>557</v>
      </c>
      <c r="Q1892" s="4">
        <f>SupplierQuality[[#This Row],[Total Defect Qty]]*SupplierQuality[[#This Row],[Unit Price]]</f>
        <v>55816970</v>
      </c>
    </row>
    <row r="1893" spans="1:17" x14ac:dyDescent="0.25">
      <c r="A1893" s="1">
        <v>43405</v>
      </c>
      <c r="B1893" s="5" t="str">
        <f>TEXT(SupplierQuality[[#This Row],[Date]],"mmm")</f>
        <v>Nov</v>
      </c>
      <c r="C1893" s="5" t="str">
        <f>TEXT(SupplierQuality[[#This Row],[Date]],"yyyy")</f>
        <v>2018</v>
      </c>
      <c r="D1893" s="2" t="s">
        <v>50</v>
      </c>
      <c r="E1893" s="2" t="s">
        <v>60</v>
      </c>
      <c r="F1893" s="2" t="s">
        <v>17</v>
      </c>
      <c r="G1893">
        <v>132</v>
      </c>
      <c r="H1893" s="2" t="str">
        <f>VLOOKUP(SupplierQuality[[#This Row],[MaterialID]],Table4[#All],2,0)</f>
        <v>Printed Materials</v>
      </c>
      <c r="I1893">
        <v>2</v>
      </c>
      <c r="J1893" s="2" t="str">
        <f>_xlfn.XLOOKUP(SupplierQuality[[#This Row],[Defect Type ID]],Table5[ID],Table5[Defect Type],"Not found",0)</f>
        <v>Rejected</v>
      </c>
      <c r="K1893">
        <v>199</v>
      </c>
      <c r="L1893" s="2" t="str">
        <f>_xlfn.XLOOKUP(SupplierQuality[[#This Row],[DefectID]],Table2[ID],Table2[Defect],"Not found",0)</f>
        <v>Bad Welding</v>
      </c>
      <c r="M1893" s="3">
        <v>45776</v>
      </c>
      <c r="N1893" s="3">
        <v>2478</v>
      </c>
      <c r="O1893" s="6">
        <f>SupplierQuality[[#This Row],[Total Downtime Minutes]]/60</f>
        <v>41.3</v>
      </c>
      <c r="P1893" s="4">
        <v>655</v>
      </c>
      <c r="Q1893" s="4">
        <f>SupplierQuality[[#This Row],[Total Defect Qty]]*SupplierQuality[[#This Row],[Unit Price]]</f>
        <v>29983280</v>
      </c>
    </row>
    <row r="1894" spans="1:17" x14ac:dyDescent="0.25">
      <c r="A1894" s="1">
        <v>43407</v>
      </c>
      <c r="B1894" s="5" t="str">
        <f>TEXT(SupplierQuality[[#This Row],[Date]],"mmm")</f>
        <v>Nov</v>
      </c>
      <c r="C1894" s="5" t="str">
        <f>TEXT(SupplierQuality[[#This Row],[Date]],"yyyy")</f>
        <v>2018</v>
      </c>
      <c r="D1894" s="2" t="s">
        <v>178</v>
      </c>
      <c r="E1894" s="2" t="s">
        <v>21</v>
      </c>
      <c r="F1894" s="2" t="s">
        <v>14</v>
      </c>
      <c r="G1894">
        <v>118</v>
      </c>
      <c r="H1894" s="2" t="str">
        <f>VLOOKUP(SupplierQuality[[#This Row],[MaterialID]],Table4[#All],2,0)</f>
        <v>Corrugate</v>
      </c>
      <c r="I1894">
        <v>2</v>
      </c>
      <c r="J1894" s="2" t="str">
        <f>_xlfn.XLOOKUP(SupplierQuality[[#This Row],[Defect Type ID]],Table5[ID],Table5[Defect Type],"Not found",0)</f>
        <v>Rejected</v>
      </c>
      <c r="K1894">
        <v>25</v>
      </c>
      <c r="L1894" s="2" t="str">
        <f>_xlfn.XLOOKUP(SupplierQuality[[#This Row],[DefectID]],Table2[ID],Table2[Defect],"Not found",0)</f>
        <v>Seams</v>
      </c>
      <c r="M1894" s="3">
        <v>27774</v>
      </c>
      <c r="N1894" s="3">
        <v>3478</v>
      </c>
      <c r="O1894" s="6">
        <f>SupplierQuality[[#This Row],[Total Downtime Minutes]]/60</f>
        <v>57.966666666666669</v>
      </c>
      <c r="P1894" s="4">
        <v>287</v>
      </c>
      <c r="Q1894" s="4">
        <f>SupplierQuality[[#This Row],[Total Defect Qty]]*SupplierQuality[[#This Row],[Unit Price]]</f>
        <v>7971138</v>
      </c>
    </row>
    <row r="1895" spans="1:17" x14ac:dyDescent="0.25">
      <c r="A1895" s="1">
        <v>43408</v>
      </c>
      <c r="B1895" s="5" t="str">
        <f>TEXT(SupplierQuality[[#This Row],[Date]],"mmm")</f>
        <v>Nov</v>
      </c>
      <c r="C1895" s="5" t="str">
        <f>TEXT(SupplierQuality[[#This Row],[Date]],"yyyy")</f>
        <v>2018</v>
      </c>
      <c r="D1895" s="2" t="s">
        <v>121</v>
      </c>
      <c r="E1895" s="2" t="s">
        <v>30</v>
      </c>
      <c r="F1895" s="2" t="s">
        <v>691</v>
      </c>
      <c r="G1895">
        <v>133</v>
      </c>
      <c r="H1895" s="2" t="str">
        <f>VLOOKUP(SupplierQuality[[#This Row],[MaterialID]],Table4[#All],2,0)</f>
        <v>Wires</v>
      </c>
      <c r="I1895">
        <v>3</v>
      </c>
      <c r="J1895" s="2" t="str">
        <f>_xlfn.XLOOKUP(SupplierQuality[[#This Row],[Defect Type ID]],Table5[ID],Table5[Defect Type],"Not found",0)</f>
        <v>Impact</v>
      </c>
      <c r="K1895">
        <v>34</v>
      </c>
      <c r="L1895" s="2" t="str">
        <f>_xlfn.XLOOKUP(SupplierQuality[[#This Row],[DefectID]],Table2[ID],Table2[Defect],"Not found",0)</f>
        <v>Inclomplete</v>
      </c>
      <c r="M1895" s="3">
        <v>997674</v>
      </c>
      <c r="N1895" s="3">
        <v>3087</v>
      </c>
      <c r="O1895" s="6">
        <f>SupplierQuality[[#This Row],[Total Downtime Minutes]]/60</f>
        <v>51.45</v>
      </c>
      <c r="P1895" s="4">
        <v>324</v>
      </c>
      <c r="Q1895" s="4">
        <f>SupplierQuality[[#This Row],[Total Defect Qty]]*SupplierQuality[[#This Row],[Unit Price]]</f>
        <v>323246376</v>
      </c>
    </row>
    <row r="1896" spans="1:17" x14ac:dyDescent="0.25">
      <c r="A1896" s="1">
        <v>43408</v>
      </c>
      <c r="B1896" s="5" t="str">
        <f>TEXT(SupplierQuality[[#This Row],[Date]],"mmm")</f>
        <v>Nov</v>
      </c>
      <c r="C1896" s="5" t="str">
        <f>TEXT(SupplierQuality[[#This Row],[Date]],"yyyy")</f>
        <v>2018</v>
      </c>
      <c r="D1896" s="2" t="s">
        <v>141</v>
      </c>
      <c r="E1896" s="2" t="s">
        <v>21</v>
      </c>
      <c r="F1896" s="2" t="s">
        <v>14</v>
      </c>
      <c r="G1896">
        <v>113</v>
      </c>
      <c r="H1896" s="2" t="str">
        <f>VLOOKUP(SupplierQuality[[#This Row],[MaterialID]],Table4[#All],2,0)</f>
        <v>Raw Materials</v>
      </c>
      <c r="I1896">
        <v>1</v>
      </c>
      <c r="J1896" s="2" t="str">
        <f>_xlfn.XLOOKUP(SupplierQuality[[#This Row],[Defect Type ID]],Table5[ID],Table5[Defect Type],"Not found",0)</f>
        <v>No Impact</v>
      </c>
      <c r="K1896">
        <v>130</v>
      </c>
      <c r="L1896" s="2" t="str">
        <f>_xlfn.XLOOKUP(SupplierQuality[[#This Row],[DefectID]],Table2[ID],Table2[Defect],"Not found",0)</f>
        <v>No Close</v>
      </c>
      <c r="M1896" s="3">
        <v>938195</v>
      </c>
      <c r="N1896" s="3">
        <v>2878</v>
      </c>
      <c r="O1896" s="6">
        <f>SupplierQuality[[#This Row],[Total Downtime Minutes]]/60</f>
        <v>47.966666666666669</v>
      </c>
      <c r="P1896" s="4">
        <v>632</v>
      </c>
      <c r="Q1896" s="4">
        <f>SupplierQuality[[#This Row],[Total Defect Qty]]*SupplierQuality[[#This Row],[Unit Price]]</f>
        <v>592939240</v>
      </c>
    </row>
    <row r="1897" spans="1:17" x14ac:dyDescent="0.25">
      <c r="A1897" s="1">
        <v>43408</v>
      </c>
      <c r="B1897" s="5" t="str">
        <f>TEXT(SupplierQuality[[#This Row],[Date]],"mmm")</f>
        <v>Nov</v>
      </c>
      <c r="C1897" s="5" t="str">
        <f>TEXT(SupplierQuality[[#This Row],[Date]],"yyyy")</f>
        <v>2018</v>
      </c>
      <c r="D1897" s="2" t="s">
        <v>309</v>
      </c>
      <c r="E1897" s="2" t="s">
        <v>98</v>
      </c>
      <c r="F1897" s="2" t="s">
        <v>14</v>
      </c>
      <c r="G1897">
        <v>117</v>
      </c>
      <c r="H1897" s="2" t="str">
        <f>VLOOKUP(SupplierQuality[[#This Row],[MaterialID]],Table4[#All],2,0)</f>
        <v>Labels</v>
      </c>
      <c r="I1897">
        <v>1</v>
      </c>
      <c r="J1897" s="2" t="str">
        <f>_xlfn.XLOOKUP(SupplierQuality[[#This Row],[Defect Type ID]],Table5[ID],Table5[Defect Type],"Not found",0)</f>
        <v>No Impact</v>
      </c>
      <c r="K1897">
        <v>18</v>
      </c>
      <c r="L1897" s="2" t="str">
        <f>_xlfn.XLOOKUP(SupplierQuality[[#This Row],[DefectID]],Table2[ID],Table2[Defect],"Not found",0)</f>
        <v>Too Heavy</v>
      </c>
      <c r="M1897" s="3">
        <v>932578</v>
      </c>
      <c r="N1897" s="3">
        <v>3273</v>
      </c>
      <c r="O1897" s="6">
        <f>SupplierQuality[[#This Row],[Total Downtime Minutes]]/60</f>
        <v>54.55</v>
      </c>
      <c r="P1897" s="4">
        <v>333</v>
      </c>
      <c r="Q1897" s="4">
        <f>SupplierQuality[[#This Row],[Total Defect Qty]]*SupplierQuality[[#This Row],[Unit Price]]</f>
        <v>310548474</v>
      </c>
    </row>
    <row r="1898" spans="1:17" x14ac:dyDescent="0.25">
      <c r="A1898" s="1">
        <v>43408</v>
      </c>
      <c r="B1898" s="5" t="str">
        <f>TEXT(SupplierQuality[[#This Row],[Date]],"mmm")</f>
        <v>Nov</v>
      </c>
      <c r="C1898" s="5" t="str">
        <f>TEXT(SupplierQuality[[#This Row],[Date]],"yyyy")</f>
        <v>2018</v>
      </c>
      <c r="D1898" s="2" t="s">
        <v>312</v>
      </c>
      <c r="E1898" s="2" t="s">
        <v>71</v>
      </c>
      <c r="F1898" s="2" t="s">
        <v>14</v>
      </c>
      <c r="G1898">
        <v>117</v>
      </c>
      <c r="H1898" s="2" t="str">
        <f>VLOOKUP(SupplierQuality[[#This Row],[MaterialID]],Table4[#All],2,0)</f>
        <v>Labels</v>
      </c>
      <c r="I1898">
        <v>2</v>
      </c>
      <c r="J1898" s="2" t="str">
        <f>_xlfn.XLOOKUP(SupplierQuality[[#This Row],[Defect Type ID]],Table5[ID],Table5[Defect Type],"Not found",0)</f>
        <v>Rejected</v>
      </c>
      <c r="K1898">
        <v>240</v>
      </c>
      <c r="L1898" s="2" t="str">
        <f>_xlfn.XLOOKUP(SupplierQuality[[#This Row],[DefectID]],Table2[ID],Table2[Defect],"Not found",0)</f>
        <v>Spring damanged</v>
      </c>
      <c r="M1898" s="3">
        <v>885857</v>
      </c>
      <c r="N1898" s="3">
        <v>2348</v>
      </c>
      <c r="O1898" s="6">
        <f>SupplierQuality[[#This Row],[Total Downtime Minutes]]/60</f>
        <v>39.133333333333333</v>
      </c>
      <c r="P1898" s="4">
        <v>628</v>
      </c>
      <c r="Q1898" s="4">
        <f>SupplierQuality[[#This Row],[Total Defect Qty]]*SupplierQuality[[#This Row],[Unit Price]]</f>
        <v>556318196</v>
      </c>
    </row>
    <row r="1899" spans="1:17" x14ac:dyDescent="0.25">
      <c r="A1899" s="1">
        <v>43408</v>
      </c>
      <c r="B1899" s="5" t="str">
        <f>TEXT(SupplierQuality[[#This Row],[Date]],"mmm")</f>
        <v>Nov</v>
      </c>
      <c r="C1899" s="5" t="str">
        <f>TEXT(SupplierQuality[[#This Row],[Date]],"yyyy")</f>
        <v>2018</v>
      </c>
      <c r="D1899" s="2" t="s">
        <v>357</v>
      </c>
      <c r="E1899" s="2" t="s">
        <v>47</v>
      </c>
      <c r="F1899" s="2" t="s">
        <v>691</v>
      </c>
      <c r="G1899">
        <v>120</v>
      </c>
      <c r="H1899" s="2" t="str">
        <f>VLOOKUP(SupplierQuality[[#This Row],[MaterialID]],Table4[#All],2,0)</f>
        <v>Film</v>
      </c>
      <c r="I1899">
        <v>2</v>
      </c>
      <c r="J1899" s="2" t="str">
        <f>_xlfn.XLOOKUP(SupplierQuality[[#This Row],[Defect Type ID]],Table5[ID],Table5[Defect Type],"Not found",0)</f>
        <v>Rejected</v>
      </c>
      <c r="K1899">
        <v>109</v>
      </c>
      <c r="L1899" s="2" t="str">
        <f>_xlfn.XLOOKUP(SupplierQuality[[#This Row],[DefectID]],Table2[ID],Table2[Defect],"Not found",0)</f>
        <v>Inside Scoring</v>
      </c>
      <c r="M1899" s="3">
        <v>823587</v>
      </c>
      <c r="N1899" s="3">
        <v>916</v>
      </c>
      <c r="O1899" s="6">
        <f>SupplierQuality[[#This Row],[Total Downtime Minutes]]/60</f>
        <v>15.266666666666667</v>
      </c>
      <c r="P1899" s="4">
        <v>570</v>
      </c>
      <c r="Q1899" s="4">
        <f>SupplierQuality[[#This Row],[Total Defect Qty]]*SupplierQuality[[#This Row],[Unit Price]]</f>
        <v>469444590</v>
      </c>
    </row>
    <row r="1900" spans="1:17" x14ac:dyDescent="0.25">
      <c r="A1900" s="1">
        <v>43408</v>
      </c>
      <c r="B1900" s="5" t="str">
        <f>TEXT(SupplierQuality[[#This Row],[Date]],"mmm")</f>
        <v>Nov</v>
      </c>
      <c r="C1900" s="5" t="str">
        <f>TEXT(SupplierQuality[[#This Row],[Date]],"yyyy")</f>
        <v>2018</v>
      </c>
      <c r="D1900" s="2" t="s">
        <v>139</v>
      </c>
      <c r="E1900" s="2" t="s">
        <v>71</v>
      </c>
      <c r="F1900" s="2" t="s">
        <v>691</v>
      </c>
      <c r="G1900">
        <v>125</v>
      </c>
      <c r="H1900" s="2" t="str">
        <f>VLOOKUP(SupplierQuality[[#This Row],[MaterialID]],Table4[#All],2,0)</f>
        <v>Hardware</v>
      </c>
      <c r="I1900">
        <v>3</v>
      </c>
      <c r="J1900" s="2" t="str">
        <f>_xlfn.XLOOKUP(SupplierQuality[[#This Row],[Defect Type ID]],Table5[ID],Table5[Defect Type],"Not found",0)</f>
        <v>Impact</v>
      </c>
      <c r="K1900">
        <v>228</v>
      </c>
      <c r="L1900" s="2" t="str">
        <f>_xlfn.XLOOKUP(SupplierQuality[[#This Row],[DefectID]],Table2[ID],Table2[Defect],"Not found",0)</f>
        <v>Container Out of Spec</v>
      </c>
      <c r="M1900" s="3">
        <v>729244</v>
      </c>
      <c r="N1900" s="3">
        <v>2986</v>
      </c>
      <c r="O1900" s="6">
        <f>SupplierQuality[[#This Row],[Total Downtime Minutes]]/60</f>
        <v>49.766666666666666</v>
      </c>
      <c r="P1900" s="4">
        <v>296</v>
      </c>
      <c r="Q1900" s="4">
        <f>SupplierQuality[[#This Row],[Total Defect Qty]]*SupplierQuality[[#This Row],[Unit Price]]</f>
        <v>215856224</v>
      </c>
    </row>
    <row r="1901" spans="1:17" x14ac:dyDescent="0.25">
      <c r="A1901" s="1">
        <v>43408</v>
      </c>
      <c r="B1901" s="5" t="str">
        <f>TEXT(SupplierQuality[[#This Row],[Date]],"mmm")</f>
        <v>Nov</v>
      </c>
      <c r="C1901" s="5" t="str">
        <f>TEXT(SupplierQuality[[#This Row],[Date]],"yyyy")</f>
        <v>2018</v>
      </c>
      <c r="D1901" s="2" t="s">
        <v>342</v>
      </c>
      <c r="E1901" s="2" t="s">
        <v>16</v>
      </c>
      <c r="F1901" s="2" t="s">
        <v>14</v>
      </c>
      <c r="G1901">
        <v>123</v>
      </c>
      <c r="H1901" s="2" t="str">
        <f>VLOOKUP(SupplierQuality[[#This Row],[MaterialID]],Table4[#All],2,0)</f>
        <v>Pump</v>
      </c>
      <c r="I1901">
        <v>1</v>
      </c>
      <c r="J1901" s="2" t="str">
        <f>_xlfn.XLOOKUP(SupplierQuality[[#This Row],[Defect Type ID]],Table5[ID],Table5[Defect Type],"Not found",0)</f>
        <v>No Impact</v>
      </c>
      <c r="K1901">
        <v>146</v>
      </c>
      <c r="L1901" s="2" t="str">
        <f>_xlfn.XLOOKUP(SupplierQuality[[#This Row],[DefectID]],Table2[ID],Table2[Defect],"Not found",0)</f>
        <v>Heat Damage</v>
      </c>
      <c r="M1901" s="3">
        <v>674797</v>
      </c>
      <c r="N1901" s="3">
        <v>1813</v>
      </c>
      <c r="O1901" s="6">
        <f>SupplierQuality[[#This Row],[Total Downtime Minutes]]/60</f>
        <v>30.216666666666665</v>
      </c>
      <c r="P1901" s="4">
        <v>535</v>
      </c>
      <c r="Q1901" s="4">
        <f>SupplierQuality[[#This Row],[Total Defect Qty]]*SupplierQuality[[#This Row],[Unit Price]]</f>
        <v>361016395</v>
      </c>
    </row>
    <row r="1902" spans="1:17" x14ac:dyDescent="0.25">
      <c r="A1902" s="1">
        <v>43408</v>
      </c>
      <c r="B1902" s="5" t="str">
        <f>TEXT(SupplierQuality[[#This Row],[Date]],"mmm")</f>
        <v>Nov</v>
      </c>
      <c r="C1902" s="5" t="str">
        <f>TEXT(SupplierQuality[[#This Row],[Date]],"yyyy")</f>
        <v>2018</v>
      </c>
      <c r="D1902" s="2" t="s">
        <v>312</v>
      </c>
      <c r="E1902" s="2" t="s">
        <v>16</v>
      </c>
      <c r="F1902" s="2" t="s">
        <v>691</v>
      </c>
      <c r="G1902">
        <v>127</v>
      </c>
      <c r="H1902" s="2" t="str">
        <f>VLOOKUP(SupplierQuality[[#This Row],[MaterialID]],Table4[#All],2,0)</f>
        <v>Crates</v>
      </c>
      <c r="I1902">
        <v>2</v>
      </c>
      <c r="J1902" s="2" t="str">
        <f>_xlfn.XLOOKUP(SupplierQuality[[#This Row],[Defect Type ID]],Table5[ID],Table5[Defect Type],"Not found",0)</f>
        <v>Rejected</v>
      </c>
      <c r="K1902">
        <v>216</v>
      </c>
      <c r="L1902" s="2" t="str">
        <f>_xlfn.XLOOKUP(SupplierQuality[[#This Row],[DefectID]],Table2[ID],Table2[Defect],"Not found",0)</f>
        <v>Bad Flaps</v>
      </c>
      <c r="M1902" s="3">
        <v>595731</v>
      </c>
      <c r="N1902" s="3">
        <v>4914</v>
      </c>
      <c r="O1902" s="6">
        <f>SupplierQuality[[#This Row],[Total Downtime Minutes]]/60</f>
        <v>81.900000000000006</v>
      </c>
      <c r="P1902" s="4">
        <v>404</v>
      </c>
      <c r="Q1902" s="4">
        <f>SupplierQuality[[#This Row],[Total Defect Qty]]*SupplierQuality[[#This Row],[Unit Price]]</f>
        <v>240675324</v>
      </c>
    </row>
    <row r="1903" spans="1:17" x14ac:dyDescent="0.25">
      <c r="A1903" s="1">
        <v>43408</v>
      </c>
      <c r="B1903" s="5" t="str">
        <f>TEXT(SupplierQuality[[#This Row],[Date]],"mmm")</f>
        <v>Nov</v>
      </c>
      <c r="C1903" s="5" t="str">
        <f>TEXT(SupplierQuality[[#This Row],[Date]],"yyyy")</f>
        <v>2018</v>
      </c>
      <c r="D1903" s="2" t="s">
        <v>246</v>
      </c>
      <c r="E1903" s="2" t="s">
        <v>107</v>
      </c>
      <c r="F1903" s="2" t="s">
        <v>14</v>
      </c>
      <c r="G1903">
        <v>112</v>
      </c>
      <c r="H1903" s="2" t="str">
        <f>VLOOKUP(SupplierQuality[[#This Row],[MaterialID]],Table4[#All],2,0)</f>
        <v>Glass</v>
      </c>
      <c r="I1903">
        <v>2</v>
      </c>
      <c r="J1903" s="2" t="str">
        <f>_xlfn.XLOOKUP(SupplierQuality[[#This Row],[Defect Type ID]],Table5[ID],Table5[Defect Type],"Not found",0)</f>
        <v>Rejected</v>
      </c>
      <c r="K1903">
        <v>235</v>
      </c>
      <c r="L1903" s="2" t="str">
        <f>_xlfn.XLOOKUP(SupplierQuality[[#This Row],[DefectID]],Table2[ID],Table2[Defect],"Not found",0)</f>
        <v>Spruced</v>
      </c>
      <c r="M1903" s="3">
        <v>199710</v>
      </c>
      <c r="N1903" s="3">
        <v>1951</v>
      </c>
      <c r="O1903" s="6">
        <f>SupplierQuality[[#This Row],[Total Downtime Minutes]]/60</f>
        <v>32.516666666666666</v>
      </c>
      <c r="P1903" s="4">
        <v>629</v>
      </c>
      <c r="Q1903" s="4">
        <f>SupplierQuality[[#This Row],[Total Defect Qty]]*SupplierQuality[[#This Row],[Unit Price]]</f>
        <v>125617590</v>
      </c>
    </row>
    <row r="1904" spans="1:17" x14ac:dyDescent="0.25">
      <c r="A1904" s="1">
        <v>43408</v>
      </c>
      <c r="B1904" s="5" t="str">
        <f>TEXT(SupplierQuality[[#This Row],[Date]],"mmm")</f>
        <v>Nov</v>
      </c>
      <c r="C1904" s="5" t="str">
        <f>TEXT(SupplierQuality[[#This Row],[Date]],"yyyy")</f>
        <v>2018</v>
      </c>
      <c r="D1904" s="2" t="s">
        <v>220</v>
      </c>
      <c r="E1904" s="2" t="s">
        <v>38</v>
      </c>
      <c r="F1904" s="2" t="s">
        <v>691</v>
      </c>
      <c r="G1904">
        <v>129</v>
      </c>
      <c r="H1904" s="2" t="str">
        <f>VLOOKUP(SupplierQuality[[#This Row],[MaterialID]],Table4[#All],2,0)</f>
        <v>Mechanicals</v>
      </c>
      <c r="I1904">
        <v>1</v>
      </c>
      <c r="J1904" s="2" t="str">
        <f>_xlfn.XLOOKUP(SupplierQuality[[#This Row],[Defect Type ID]],Table5[ID],Table5[Defect Type],"Not found",0)</f>
        <v>No Impact</v>
      </c>
      <c r="K1904">
        <v>238</v>
      </c>
      <c r="L1904" s="2" t="str">
        <f>_xlfn.XLOOKUP(SupplierQuality[[#This Row],[DefectID]],Table2[ID],Table2[Defect],"Not found",0)</f>
        <v>No Docs</v>
      </c>
      <c r="M1904" s="3">
        <v>172740</v>
      </c>
      <c r="N1904" s="3">
        <v>1843</v>
      </c>
      <c r="O1904" s="6">
        <f>SupplierQuality[[#This Row],[Total Downtime Minutes]]/60</f>
        <v>30.716666666666665</v>
      </c>
      <c r="P1904" s="4">
        <v>372</v>
      </c>
      <c r="Q1904" s="4">
        <f>SupplierQuality[[#This Row],[Total Defect Qty]]*SupplierQuality[[#This Row],[Unit Price]]</f>
        <v>64259280</v>
      </c>
    </row>
    <row r="1905" spans="1:17" x14ac:dyDescent="0.25">
      <c r="A1905" s="1">
        <v>43408</v>
      </c>
      <c r="B1905" s="5" t="str">
        <f>TEXT(SupplierQuality[[#This Row],[Date]],"mmm")</f>
        <v>Nov</v>
      </c>
      <c r="C1905" s="5" t="str">
        <f>TEXT(SupplierQuality[[#This Row],[Date]],"yyyy")</f>
        <v>2018</v>
      </c>
      <c r="D1905" s="2" t="s">
        <v>116</v>
      </c>
      <c r="E1905" s="2" t="s">
        <v>19</v>
      </c>
      <c r="F1905" s="2" t="s">
        <v>24</v>
      </c>
      <c r="G1905">
        <v>124</v>
      </c>
      <c r="H1905" s="2" t="str">
        <f>VLOOKUP(SupplierQuality[[#This Row],[MaterialID]],Table4[#All],2,0)</f>
        <v>Drives</v>
      </c>
      <c r="I1905">
        <v>1</v>
      </c>
      <c r="J1905" s="2" t="str">
        <f>_xlfn.XLOOKUP(SupplierQuality[[#This Row],[Defect Type ID]],Table5[ID],Table5[Defect Type],"Not found",0)</f>
        <v>No Impact</v>
      </c>
      <c r="K1905">
        <v>79</v>
      </c>
      <c r="L1905" s="2" t="str">
        <f>_xlfn.XLOOKUP(SupplierQuality[[#This Row],[DefectID]],Table2[ID],Table2[Defect],"Not found",0)</f>
        <v>Scratched Glass</v>
      </c>
      <c r="M1905" s="3">
        <v>131750</v>
      </c>
      <c r="N1905" s="3">
        <v>3070</v>
      </c>
      <c r="O1905" s="6">
        <f>SupplierQuality[[#This Row],[Total Downtime Minutes]]/60</f>
        <v>51.166666666666664</v>
      </c>
      <c r="P1905" s="4">
        <v>610</v>
      </c>
      <c r="Q1905" s="4">
        <f>SupplierQuality[[#This Row],[Total Defect Qty]]*SupplierQuality[[#This Row],[Unit Price]]</f>
        <v>80367500</v>
      </c>
    </row>
    <row r="1906" spans="1:17" x14ac:dyDescent="0.25">
      <c r="A1906" s="1">
        <v>43408</v>
      </c>
      <c r="B1906" s="5" t="str">
        <f>TEXT(SupplierQuality[[#This Row],[Date]],"mmm")</f>
        <v>Nov</v>
      </c>
      <c r="C1906" s="5" t="str">
        <f>TEXT(SupplierQuality[[#This Row],[Date]],"yyyy")</f>
        <v>2018</v>
      </c>
      <c r="D1906" s="2" t="s">
        <v>351</v>
      </c>
      <c r="E1906" s="2" t="s">
        <v>52</v>
      </c>
      <c r="F1906" s="2" t="s">
        <v>691</v>
      </c>
      <c r="G1906">
        <v>112</v>
      </c>
      <c r="H1906" s="2" t="str">
        <f>VLOOKUP(SupplierQuality[[#This Row],[MaterialID]],Table4[#All],2,0)</f>
        <v>Glass</v>
      </c>
      <c r="I1906">
        <v>3</v>
      </c>
      <c r="J1906" s="2" t="str">
        <f>_xlfn.XLOOKUP(SupplierQuality[[#This Row],[Defect Type ID]],Table5[ID],Table5[Defect Type],"Not found",0)</f>
        <v>Impact</v>
      </c>
      <c r="K1906">
        <v>257</v>
      </c>
      <c r="L1906" s="2" t="str">
        <f>_xlfn.XLOOKUP(SupplierQuality[[#This Row],[DefectID]],Table2[ID],Table2[Defect],"Not found",0)</f>
        <v>Bad Seal</v>
      </c>
      <c r="M1906" s="3">
        <v>102097</v>
      </c>
      <c r="N1906" s="3">
        <v>501</v>
      </c>
      <c r="O1906" s="6">
        <f>SupplierQuality[[#This Row],[Total Downtime Minutes]]/60</f>
        <v>8.35</v>
      </c>
      <c r="P1906" s="4">
        <v>426</v>
      </c>
      <c r="Q1906" s="4">
        <f>SupplierQuality[[#This Row],[Total Defect Qty]]*SupplierQuality[[#This Row],[Unit Price]]</f>
        <v>43493322</v>
      </c>
    </row>
    <row r="1907" spans="1:17" x14ac:dyDescent="0.25">
      <c r="A1907" s="1">
        <v>43409</v>
      </c>
      <c r="B1907" s="5" t="str">
        <f>TEXT(SupplierQuality[[#This Row],[Date]],"mmm")</f>
        <v>Nov</v>
      </c>
      <c r="C1907" s="5" t="str">
        <f>TEXT(SupplierQuality[[#This Row],[Date]],"yyyy")</f>
        <v>2018</v>
      </c>
      <c r="D1907" s="2" t="s">
        <v>183</v>
      </c>
      <c r="E1907" s="2" t="s">
        <v>16</v>
      </c>
      <c r="F1907" s="2" t="s">
        <v>17</v>
      </c>
      <c r="G1907">
        <v>118</v>
      </c>
      <c r="H1907" s="2" t="str">
        <f>VLOOKUP(SupplierQuality[[#This Row],[MaterialID]],Table4[#All],2,0)</f>
        <v>Corrugate</v>
      </c>
      <c r="I1907">
        <v>2</v>
      </c>
      <c r="J1907" s="2" t="str">
        <f>_xlfn.XLOOKUP(SupplierQuality[[#This Row],[Defect Type ID]],Table5[ID],Table5[Defect Type],"Not found",0)</f>
        <v>Rejected</v>
      </c>
      <c r="K1907">
        <v>237</v>
      </c>
      <c r="L1907" s="2" t="str">
        <f>_xlfn.XLOOKUP(SupplierQuality[[#This Row],[DefectID]],Table2[ID],Table2[Defect],"Not found",0)</f>
        <v>Wrong Hue</v>
      </c>
      <c r="M1907" s="3">
        <v>776686</v>
      </c>
      <c r="N1907" s="3">
        <v>4911</v>
      </c>
      <c r="O1907" s="6">
        <f>SupplierQuality[[#This Row],[Total Downtime Minutes]]/60</f>
        <v>81.849999999999994</v>
      </c>
      <c r="P1907" s="4">
        <v>660</v>
      </c>
      <c r="Q1907" s="4">
        <f>SupplierQuality[[#This Row],[Total Defect Qty]]*SupplierQuality[[#This Row],[Unit Price]]</f>
        <v>512612760</v>
      </c>
    </row>
    <row r="1908" spans="1:17" x14ac:dyDescent="0.25">
      <c r="A1908" s="1">
        <v>43409</v>
      </c>
      <c r="B1908" s="5" t="str">
        <f>TEXT(SupplierQuality[[#This Row],[Date]],"mmm")</f>
        <v>Nov</v>
      </c>
      <c r="C1908" s="5" t="str">
        <f>TEXT(SupplierQuality[[#This Row],[Date]],"yyyy")</f>
        <v>2018</v>
      </c>
      <c r="D1908" s="2" t="s">
        <v>122</v>
      </c>
      <c r="E1908" s="2" t="s">
        <v>27</v>
      </c>
      <c r="F1908" s="2" t="s">
        <v>14</v>
      </c>
      <c r="G1908">
        <v>120</v>
      </c>
      <c r="H1908" s="2" t="str">
        <f>VLOOKUP(SupplierQuality[[#This Row],[MaterialID]],Table4[#All],2,0)</f>
        <v>Film</v>
      </c>
      <c r="I1908">
        <v>1</v>
      </c>
      <c r="J1908" s="2" t="str">
        <f>_xlfn.XLOOKUP(SupplierQuality[[#This Row],[Defect Type ID]],Table5[ID],Table5[Defect Type],"Not found",0)</f>
        <v>No Impact</v>
      </c>
      <c r="K1908">
        <v>131</v>
      </c>
      <c r="L1908" s="2" t="str">
        <f>_xlfn.XLOOKUP(SupplierQuality[[#This Row],[DefectID]],Table2[ID],Table2[Defect],"Not found",0)</f>
        <v>Out of Specification</v>
      </c>
      <c r="M1908" s="3">
        <v>725095</v>
      </c>
      <c r="N1908" s="3">
        <v>911</v>
      </c>
      <c r="O1908" s="6">
        <f>SupplierQuality[[#This Row],[Total Downtime Minutes]]/60</f>
        <v>15.183333333333334</v>
      </c>
      <c r="P1908" s="4">
        <v>345</v>
      </c>
      <c r="Q1908" s="4">
        <f>SupplierQuality[[#This Row],[Total Defect Qty]]*SupplierQuality[[#This Row],[Unit Price]]</f>
        <v>250157775</v>
      </c>
    </row>
    <row r="1909" spans="1:17" x14ac:dyDescent="0.25">
      <c r="A1909" s="1">
        <v>43409</v>
      </c>
      <c r="B1909" s="5" t="str">
        <f>TEXT(SupplierQuality[[#This Row],[Date]],"mmm")</f>
        <v>Nov</v>
      </c>
      <c r="C1909" s="5" t="str">
        <f>TEXT(SupplierQuality[[#This Row],[Date]],"yyyy")</f>
        <v>2018</v>
      </c>
      <c r="D1909" s="2" t="s">
        <v>221</v>
      </c>
      <c r="E1909" s="2" t="s">
        <v>64</v>
      </c>
      <c r="F1909" s="2" t="s">
        <v>17</v>
      </c>
      <c r="G1909">
        <v>123</v>
      </c>
      <c r="H1909" s="2" t="str">
        <f>VLOOKUP(SupplierQuality[[#This Row],[MaterialID]],Table4[#All],2,0)</f>
        <v>Pump</v>
      </c>
      <c r="I1909">
        <v>3</v>
      </c>
      <c r="J1909" s="2" t="str">
        <f>_xlfn.XLOOKUP(SupplierQuality[[#This Row],[Defect Type ID]],Table5[ID],Table5[Defect Type],"Not found",0)</f>
        <v>Impact</v>
      </c>
      <c r="K1909">
        <v>252</v>
      </c>
      <c r="L1909" s="2" t="str">
        <f>_xlfn.XLOOKUP(SupplierQuality[[#This Row],[DefectID]],Table2[ID],Table2[Defect],"Not found",0)</f>
        <v>Raw Material</v>
      </c>
      <c r="M1909" s="3">
        <v>448725</v>
      </c>
      <c r="N1909" s="3">
        <v>3721</v>
      </c>
      <c r="O1909" s="6">
        <f>SupplierQuality[[#This Row],[Total Downtime Minutes]]/60</f>
        <v>62.016666666666666</v>
      </c>
      <c r="P1909" s="4">
        <v>460</v>
      </c>
      <c r="Q1909" s="4">
        <f>SupplierQuality[[#This Row],[Total Defect Qty]]*SupplierQuality[[#This Row],[Unit Price]]</f>
        <v>206413500</v>
      </c>
    </row>
    <row r="1910" spans="1:17" x14ac:dyDescent="0.25">
      <c r="A1910" s="1">
        <v>43409</v>
      </c>
      <c r="B1910" s="5" t="str">
        <f>TEXT(SupplierQuality[[#This Row],[Date]],"mmm")</f>
        <v>Nov</v>
      </c>
      <c r="C1910" s="5" t="str">
        <f>TEXT(SupplierQuality[[#This Row],[Date]],"yyyy")</f>
        <v>2018</v>
      </c>
      <c r="D1910" s="2" t="s">
        <v>339</v>
      </c>
      <c r="E1910" s="2" t="s">
        <v>98</v>
      </c>
      <c r="F1910" s="2" t="s">
        <v>14</v>
      </c>
      <c r="G1910">
        <v>131</v>
      </c>
      <c r="H1910" s="2" t="str">
        <f>VLOOKUP(SupplierQuality[[#This Row],[MaterialID]],Table4[#All],2,0)</f>
        <v>Valves</v>
      </c>
      <c r="I1910">
        <v>1</v>
      </c>
      <c r="J1910" s="2" t="str">
        <f>_xlfn.XLOOKUP(SupplierQuality[[#This Row],[Defect Type ID]],Table5[ID],Table5[Defect Type],"Not found",0)</f>
        <v>No Impact</v>
      </c>
      <c r="K1910">
        <v>254</v>
      </c>
      <c r="L1910" s="2" t="str">
        <f>_xlfn.XLOOKUP(SupplierQuality[[#This Row],[DefectID]],Table2[ID],Table2[Defect],"Not found",0)</f>
        <v>Wrong Bond</v>
      </c>
      <c r="M1910" s="3">
        <v>434809</v>
      </c>
      <c r="N1910" s="3">
        <v>1393</v>
      </c>
      <c r="O1910" s="6">
        <f>SupplierQuality[[#This Row],[Total Downtime Minutes]]/60</f>
        <v>23.216666666666665</v>
      </c>
      <c r="P1910" s="4">
        <v>589</v>
      </c>
      <c r="Q1910" s="4">
        <f>SupplierQuality[[#This Row],[Total Defect Qty]]*SupplierQuality[[#This Row],[Unit Price]]</f>
        <v>256102501</v>
      </c>
    </row>
    <row r="1911" spans="1:17" x14ac:dyDescent="0.25">
      <c r="A1911" s="1">
        <v>43409</v>
      </c>
      <c r="B1911" s="5" t="str">
        <f>TEXT(SupplierQuality[[#This Row],[Date]],"mmm")</f>
        <v>Nov</v>
      </c>
      <c r="C1911" s="5" t="str">
        <f>TEXT(SupplierQuality[[#This Row],[Date]],"yyyy")</f>
        <v>2018</v>
      </c>
      <c r="D1911" s="2" t="s">
        <v>246</v>
      </c>
      <c r="E1911" s="2" t="s">
        <v>34</v>
      </c>
      <c r="F1911" s="2" t="s">
        <v>42</v>
      </c>
      <c r="G1911">
        <v>126</v>
      </c>
      <c r="H1911" s="2" t="str">
        <f>VLOOKUP(SupplierQuality[[#This Row],[MaterialID]],Table4[#All],2,0)</f>
        <v>Motors</v>
      </c>
      <c r="I1911">
        <v>1</v>
      </c>
      <c r="J1911" s="2" t="str">
        <f>_xlfn.XLOOKUP(SupplierQuality[[#This Row],[Defect Type ID]],Table5[ID],Table5[Defect Type],"Not found",0)</f>
        <v>No Impact</v>
      </c>
      <c r="K1911">
        <v>79</v>
      </c>
      <c r="L1911" s="2" t="str">
        <f>_xlfn.XLOOKUP(SupplierQuality[[#This Row],[DefectID]],Table2[ID],Table2[Defect],"Not found",0)</f>
        <v>Scratched Glass</v>
      </c>
      <c r="M1911" s="3">
        <v>247639</v>
      </c>
      <c r="N1911" s="3">
        <v>4252</v>
      </c>
      <c r="O1911" s="6">
        <f>SupplierQuality[[#This Row],[Total Downtime Minutes]]/60</f>
        <v>70.86666666666666</v>
      </c>
      <c r="P1911" s="4">
        <v>573</v>
      </c>
      <c r="Q1911" s="4">
        <f>SupplierQuality[[#This Row],[Total Defect Qty]]*SupplierQuality[[#This Row],[Unit Price]]</f>
        <v>141897147</v>
      </c>
    </row>
    <row r="1912" spans="1:17" x14ac:dyDescent="0.25">
      <c r="A1912" s="1">
        <v>43409</v>
      </c>
      <c r="B1912" s="5" t="str">
        <f>TEXT(SupplierQuality[[#This Row],[Date]],"mmm")</f>
        <v>Nov</v>
      </c>
      <c r="C1912" s="5" t="str">
        <f>TEXT(SupplierQuality[[#This Row],[Date]],"yyyy")</f>
        <v>2018</v>
      </c>
      <c r="D1912" s="2" t="s">
        <v>347</v>
      </c>
      <c r="E1912" s="2" t="s">
        <v>47</v>
      </c>
      <c r="F1912" s="2" t="s">
        <v>17</v>
      </c>
      <c r="G1912">
        <v>112</v>
      </c>
      <c r="H1912" s="2" t="str">
        <f>VLOOKUP(SupplierQuality[[#This Row],[MaterialID]],Table4[#All],2,0)</f>
        <v>Glass</v>
      </c>
      <c r="I1912">
        <v>1</v>
      </c>
      <c r="J1912" s="2" t="str">
        <f>_xlfn.XLOOKUP(SupplierQuality[[#This Row],[Defect Type ID]],Table5[ID],Table5[Defect Type],"Not found",0)</f>
        <v>No Impact</v>
      </c>
      <c r="K1912">
        <v>147</v>
      </c>
      <c r="L1912" s="2" t="str">
        <f>_xlfn.XLOOKUP(SupplierQuality[[#This Row],[DefectID]],Table2[ID],Table2[Defect],"Not found",0)</f>
        <v>Shallow Slots</v>
      </c>
      <c r="M1912" s="3">
        <v>198365</v>
      </c>
      <c r="N1912" s="3">
        <v>684</v>
      </c>
      <c r="O1912" s="6">
        <f>SupplierQuality[[#This Row],[Total Downtime Minutes]]/60</f>
        <v>11.4</v>
      </c>
      <c r="P1912" s="4">
        <v>479</v>
      </c>
      <c r="Q1912" s="4">
        <f>SupplierQuality[[#This Row],[Total Defect Qty]]*SupplierQuality[[#This Row],[Unit Price]]</f>
        <v>95016835</v>
      </c>
    </row>
    <row r="1913" spans="1:17" x14ac:dyDescent="0.25">
      <c r="A1913" s="1">
        <v>43409</v>
      </c>
      <c r="B1913" s="5" t="str">
        <f>TEXT(SupplierQuality[[#This Row],[Date]],"mmm")</f>
        <v>Nov</v>
      </c>
      <c r="C1913" s="5" t="str">
        <f>TEXT(SupplierQuality[[#This Row],[Date]],"yyyy")</f>
        <v>2018</v>
      </c>
      <c r="D1913" s="2" t="s">
        <v>248</v>
      </c>
      <c r="E1913" s="2" t="s">
        <v>11</v>
      </c>
      <c r="F1913" s="2" t="s">
        <v>24</v>
      </c>
      <c r="G1913">
        <v>126</v>
      </c>
      <c r="H1913" s="2" t="str">
        <f>VLOOKUP(SupplierQuality[[#This Row],[MaterialID]],Table4[#All],2,0)</f>
        <v>Motors</v>
      </c>
      <c r="I1913">
        <v>1</v>
      </c>
      <c r="J1913" s="2" t="str">
        <f>_xlfn.XLOOKUP(SupplierQuality[[#This Row],[Defect Type ID]],Table5[ID],Table5[Defect Type],"Not found",0)</f>
        <v>No Impact</v>
      </c>
      <c r="K1913">
        <v>43</v>
      </c>
      <c r="L1913" s="2" t="str">
        <f>_xlfn.XLOOKUP(SupplierQuality[[#This Row],[DefectID]],Table2[ID],Table2[Defect],"Not found",0)</f>
        <v>Creases / Wrinkles</v>
      </c>
      <c r="M1913" s="3">
        <v>68474</v>
      </c>
      <c r="N1913" s="3">
        <v>3433</v>
      </c>
      <c r="O1913" s="6">
        <f>SupplierQuality[[#This Row],[Total Downtime Minutes]]/60</f>
        <v>57.216666666666669</v>
      </c>
      <c r="P1913" s="4">
        <v>340</v>
      </c>
      <c r="Q1913" s="4">
        <f>SupplierQuality[[#This Row],[Total Defect Qty]]*SupplierQuality[[#This Row],[Unit Price]]</f>
        <v>23281160</v>
      </c>
    </row>
    <row r="1914" spans="1:17" x14ac:dyDescent="0.25">
      <c r="A1914" s="1">
        <v>43410</v>
      </c>
      <c r="B1914" s="5" t="str">
        <f>TEXT(SupplierQuality[[#This Row],[Date]],"mmm")</f>
        <v>Nov</v>
      </c>
      <c r="C1914" s="5" t="str">
        <f>TEXT(SupplierQuality[[#This Row],[Date]],"yyyy")</f>
        <v>2018</v>
      </c>
      <c r="D1914" s="2" t="s">
        <v>217</v>
      </c>
      <c r="E1914" s="2" t="s">
        <v>107</v>
      </c>
      <c r="F1914" s="2" t="s">
        <v>17</v>
      </c>
      <c r="G1914">
        <v>121</v>
      </c>
      <c r="H1914" s="2" t="str">
        <f>VLOOKUP(SupplierQuality[[#This Row],[MaterialID]],Table4[#All],2,0)</f>
        <v>Composites</v>
      </c>
      <c r="I1914">
        <v>2</v>
      </c>
      <c r="J1914" s="2" t="str">
        <f>_xlfn.XLOOKUP(SupplierQuality[[#This Row],[Defect Type ID]],Table5[ID],Table5[Defect Type],"Not found",0)</f>
        <v>Rejected</v>
      </c>
      <c r="K1914">
        <v>34</v>
      </c>
      <c r="L1914" s="2" t="str">
        <f>_xlfn.XLOOKUP(SupplierQuality[[#This Row],[DefectID]],Table2[ID],Table2[Defect],"Not found",0)</f>
        <v>Inclomplete</v>
      </c>
      <c r="M1914" s="3">
        <v>643697</v>
      </c>
      <c r="N1914" s="3">
        <v>528</v>
      </c>
      <c r="O1914" s="6">
        <f>SupplierQuality[[#This Row],[Total Downtime Minutes]]/60</f>
        <v>8.8000000000000007</v>
      </c>
      <c r="P1914" s="4">
        <v>643</v>
      </c>
      <c r="Q1914" s="4">
        <f>SupplierQuality[[#This Row],[Total Defect Qty]]*SupplierQuality[[#This Row],[Unit Price]]</f>
        <v>413897171</v>
      </c>
    </row>
    <row r="1915" spans="1:17" x14ac:dyDescent="0.25">
      <c r="A1915" s="1">
        <v>43410</v>
      </c>
      <c r="B1915" s="5" t="str">
        <f>TEXT(SupplierQuality[[#This Row],[Date]],"mmm")</f>
        <v>Nov</v>
      </c>
      <c r="C1915" s="5" t="str">
        <f>TEXT(SupplierQuality[[#This Row],[Date]],"yyyy")</f>
        <v>2018</v>
      </c>
      <c r="D1915" s="2" t="s">
        <v>10</v>
      </c>
      <c r="E1915" s="2" t="s">
        <v>84</v>
      </c>
      <c r="F1915" s="2" t="s">
        <v>17</v>
      </c>
      <c r="G1915">
        <v>121</v>
      </c>
      <c r="H1915" s="2" t="str">
        <f>VLOOKUP(SupplierQuality[[#This Row],[MaterialID]],Table4[#All],2,0)</f>
        <v>Composites</v>
      </c>
      <c r="I1915">
        <v>2</v>
      </c>
      <c r="J1915" s="2" t="str">
        <f>_xlfn.XLOOKUP(SupplierQuality[[#This Row],[Defect Type ID]],Table5[ID],Table5[Defect Type],"Not found",0)</f>
        <v>Rejected</v>
      </c>
      <c r="K1915">
        <v>222</v>
      </c>
      <c r="L1915" s="2" t="str">
        <f>_xlfn.XLOOKUP(SupplierQuality[[#This Row],[DefectID]],Table2[ID],Table2[Defect],"Not found",0)</f>
        <v>Bad Valves</v>
      </c>
      <c r="M1915" s="3">
        <v>461801</v>
      </c>
      <c r="N1915" s="3">
        <v>725</v>
      </c>
      <c r="O1915" s="6">
        <f>SupplierQuality[[#This Row],[Total Downtime Minutes]]/60</f>
        <v>12.083333333333334</v>
      </c>
      <c r="P1915" s="4">
        <v>493</v>
      </c>
      <c r="Q1915" s="4">
        <f>SupplierQuality[[#This Row],[Total Defect Qty]]*SupplierQuality[[#This Row],[Unit Price]]</f>
        <v>227667893</v>
      </c>
    </row>
    <row r="1916" spans="1:17" x14ac:dyDescent="0.25">
      <c r="A1916" s="1">
        <v>43410</v>
      </c>
      <c r="B1916" s="5" t="str">
        <f>TEXT(SupplierQuality[[#This Row],[Date]],"mmm")</f>
        <v>Nov</v>
      </c>
      <c r="C1916" s="5" t="str">
        <f>TEXT(SupplierQuality[[#This Row],[Date]],"yyyy")</f>
        <v>2018</v>
      </c>
      <c r="D1916" s="2" t="s">
        <v>362</v>
      </c>
      <c r="E1916" s="2" t="s">
        <v>16</v>
      </c>
      <c r="F1916" s="2" t="s">
        <v>691</v>
      </c>
      <c r="G1916">
        <v>114</v>
      </c>
      <c r="H1916" s="2" t="str">
        <f>VLOOKUP(SupplierQuality[[#This Row],[MaterialID]],Table4[#All],2,0)</f>
        <v>Carton</v>
      </c>
      <c r="I1916">
        <v>2</v>
      </c>
      <c r="J1916" s="2" t="str">
        <f>_xlfn.XLOOKUP(SupplierQuality[[#This Row],[Defect Type ID]],Table5[ID],Table5[Defect Type],"Not found",0)</f>
        <v>Rejected</v>
      </c>
      <c r="K1916">
        <v>23</v>
      </c>
      <c r="L1916" s="2" t="str">
        <f>_xlfn.XLOOKUP(SupplierQuality[[#This Row],[DefectID]],Table2[ID],Table2[Defect],"Not found",0)</f>
        <v>Split Seams</v>
      </c>
      <c r="M1916" s="3">
        <v>343486</v>
      </c>
      <c r="N1916" s="3">
        <v>558</v>
      </c>
      <c r="O1916" s="6">
        <f>SupplierQuality[[#This Row],[Total Downtime Minutes]]/60</f>
        <v>9.3000000000000007</v>
      </c>
      <c r="P1916" s="4">
        <v>370</v>
      </c>
      <c r="Q1916" s="4">
        <f>SupplierQuality[[#This Row],[Total Defect Qty]]*SupplierQuality[[#This Row],[Unit Price]]</f>
        <v>127089820</v>
      </c>
    </row>
    <row r="1917" spans="1:17" x14ac:dyDescent="0.25">
      <c r="A1917" s="1">
        <v>43410</v>
      </c>
      <c r="B1917" s="5" t="str">
        <f>TEXT(SupplierQuality[[#This Row],[Date]],"mmm")</f>
        <v>Nov</v>
      </c>
      <c r="C1917" s="5" t="str">
        <f>TEXT(SupplierQuality[[#This Row],[Date]],"yyyy")</f>
        <v>2018</v>
      </c>
      <c r="D1917" s="2" t="s">
        <v>193</v>
      </c>
      <c r="E1917" s="2" t="s">
        <v>64</v>
      </c>
      <c r="F1917" s="2" t="s">
        <v>24</v>
      </c>
      <c r="G1917">
        <v>123</v>
      </c>
      <c r="H1917" s="2" t="str">
        <f>VLOOKUP(SupplierQuality[[#This Row],[MaterialID]],Table4[#All],2,0)</f>
        <v>Pump</v>
      </c>
      <c r="I1917">
        <v>3</v>
      </c>
      <c r="J1917" s="2" t="str">
        <f>_xlfn.XLOOKUP(SupplierQuality[[#This Row],[Defect Type ID]],Table5[ID],Table5[Defect Type],"Not found",0)</f>
        <v>Impact</v>
      </c>
      <c r="K1917">
        <v>72</v>
      </c>
      <c r="L1917" s="2" t="str">
        <f>_xlfn.XLOOKUP(SupplierQuality[[#This Row],[DefectID]],Table2[ID],Table2[Defect],"Not found",0)</f>
        <v>Wrong Label</v>
      </c>
      <c r="M1917" s="3">
        <v>190402</v>
      </c>
      <c r="N1917" s="3">
        <v>1956</v>
      </c>
      <c r="O1917" s="6">
        <f>SupplierQuality[[#This Row],[Total Downtime Minutes]]/60</f>
        <v>32.6</v>
      </c>
      <c r="P1917" s="4">
        <v>688</v>
      </c>
      <c r="Q1917" s="4">
        <f>SupplierQuality[[#This Row],[Total Defect Qty]]*SupplierQuality[[#This Row],[Unit Price]]</f>
        <v>130996576</v>
      </c>
    </row>
    <row r="1918" spans="1:17" x14ac:dyDescent="0.25">
      <c r="A1918" s="1">
        <v>43410</v>
      </c>
      <c r="B1918" s="5" t="str">
        <f>TEXT(SupplierQuality[[#This Row],[Date]],"mmm")</f>
        <v>Nov</v>
      </c>
      <c r="C1918" s="5" t="str">
        <f>TEXT(SupplierQuality[[#This Row],[Date]],"yyyy")</f>
        <v>2018</v>
      </c>
      <c r="D1918" s="2" t="s">
        <v>149</v>
      </c>
      <c r="E1918" s="2" t="s">
        <v>67</v>
      </c>
      <c r="F1918" s="2" t="s">
        <v>14</v>
      </c>
      <c r="G1918">
        <v>116</v>
      </c>
      <c r="H1918" s="2" t="str">
        <f>VLOOKUP(SupplierQuality[[#This Row],[MaterialID]],Table4[#All],2,0)</f>
        <v>Molds</v>
      </c>
      <c r="I1918">
        <v>1</v>
      </c>
      <c r="J1918" s="2" t="str">
        <f>_xlfn.XLOOKUP(SupplierQuality[[#This Row],[Defect Type ID]],Table5[ID],Table5[Defect Type],"Not found",0)</f>
        <v>No Impact</v>
      </c>
      <c r="K1918">
        <v>63</v>
      </c>
      <c r="L1918" s="2" t="str">
        <f>_xlfn.XLOOKUP(SupplierQuality[[#This Row],[DefectID]],Table2[ID],Table2[Defect],"Not found",0)</f>
        <v>Bad Finish</v>
      </c>
      <c r="M1918" s="3">
        <v>160659</v>
      </c>
      <c r="N1918" s="3">
        <v>3118</v>
      </c>
      <c r="O1918" s="6">
        <f>SupplierQuality[[#This Row],[Total Downtime Minutes]]/60</f>
        <v>51.966666666666669</v>
      </c>
      <c r="P1918" s="4">
        <v>284</v>
      </c>
      <c r="Q1918" s="4">
        <f>SupplierQuality[[#This Row],[Total Defect Qty]]*SupplierQuality[[#This Row],[Unit Price]]</f>
        <v>45627156</v>
      </c>
    </row>
    <row r="1919" spans="1:17" x14ac:dyDescent="0.25">
      <c r="A1919" s="1">
        <v>43410</v>
      </c>
      <c r="B1919" s="5" t="str">
        <f>TEXT(SupplierQuality[[#This Row],[Date]],"mmm")</f>
        <v>Nov</v>
      </c>
      <c r="C1919" s="5" t="str">
        <f>TEXT(SupplierQuality[[#This Row],[Date]],"yyyy")</f>
        <v>2018</v>
      </c>
      <c r="D1919" s="2" t="s">
        <v>140</v>
      </c>
      <c r="E1919" s="2" t="s">
        <v>84</v>
      </c>
      <c r="F1919" s="2" t="s">
        <v>42</v>
      </c>
      <c r="G1919">
        <v>119</v>
      </c>
      <c r="H1919" s="2" t="str">
        <f>VLOOKUP(SupplierQuality[[#This Row],[MaterialID]],Table4[#All],2,0)</f>
        <v>Batteries</v>
      </c>
      <c r="I1919">
        <v>1</v>
      </c>
      <c r="J1919" s="2" t="str">
        <f>_xlfn.XLOOKUP(SupplierQuality[[#This Row],[Defect Type ID]],Table5[ID],Table5[Defect Type],"Not found",0)</f>
        <v>No Impact</v>
      </c>
      <c r="K1919">
        <v>62</v>
      </c>
      <c r="L1919" s="2" t="str">
        <f>_xlfn.XLOOKUP(SupplierQuality[[#This Row],[DefectID]],Table2[ID],Table2[Defect],"Not found",0)</f>
        <v>Damaged</v>
      </c>
      <c r="M1919" s="3">
        <v>145039</v>
      </c>
      <c r="N1919" s="3">
        <v>4018</v>
      </c>
      <c r="O1919" s="6">
        <f>SupplierQuality[[#This Row],[Total Downtime Minutes]]/60</f>
        <v>66.966666666666669</v>
      </c>
      <c r="P1919" s="4">
        <v>636</v>
      </c>
      <c r="Q1919" s="4">
        <f>SupplierQuality[[#This Row],[Total Defect Qty]]*SupplierQuality[[#This Row],[Unit Price]]</f>
        <v>92244804</v>
      </c>
    </row>
    <row r="1920" spans="1:17" x14ac:dyDescent="0.25">
      <c r="A1920" s="1">
        <v>43410</v>
      </c>
      <c r="B1920" s="5" t="str">
        <f>TEXT(SupplierQuality[[#This Row],[Date]],"mmm")</f>
        <v>Nov</v>
      </c>
      <c r="C1920" s="5" t="str">
        <f>TEXT(SupplierQuality[[#This Row],[Date]],"yyyy")</f>
        <v>2018</v>
      </c>
      <c r="D1920" s="2" t="s">
        <v>83</v>
      </c>
      <c r="E1920" s="2" t="s">
        <v>119</v>
      </c>
      <c r="F1920" s="2" t="s">
        <v>17</v>
      </c>
      <c r="G1920">
        <v>128</v>
      </c>
      <c r="H1920" s="2" t="str">
        <f>VLOOKUP(SupplierQuality[[#This Row],[MaterialID]],Table4[#All],2,0)</f>
        <v>Tape</v>
      </c>
      <c r="I1920">
        <v>2</v>
      </c>
      <c r="J1920" s="2" t="str">
        <f>_xlfn.XLOOKUP(SupplierQuality[[#This Row],[Defect Type ID]],Table5[ID],Table5[Defect Type],"Not found",0)</f>
        <v>Rejected</v>
      </c>
      <c r="K1920">
        <v>191</v>
      </c>
      <c r="L1920" s="2" t="str">
        <f>_xlfn.XLOOKUP(SupplierQuality[[#This Row],[DefectID]],Table2[ID],Table2[Defect],"Not found",0)</f>
        <v>Misformed Parts</v>
      </c>
      <c r="M1920" s="3">
        <v>143020</v>
      </c>
      <c r="N1920" s="3">
        <v>3256</v>
      </c>
      <c r="O1920" s="6">
        <f>SupplierQuality[[#This Row],[Total Downtime Minutes]]/60</f>
        <v>54.266666666666666</v>
      </c>
      <c r="P1920" s="4">
        <v>537</v>
      </c>
      <c r="Q1920" s="4">
        <f>SupplierQuality[[#This Row],[Total Defect Qty]]*SupplierQuality[[#This Row],[Unit Price]]</f>
        <v>76801740</v>
      </c>
    </row>
    <row r="1921" spans="1:17" x14ac:dyDescent="0.25">
      <c r="A1921" s="1">
        <v>43410</v>
      </c>
      <c r="B1921" s="5" t="str">
        <f>TEXT(SupplierQuality[[#This Row],[Date]],"mmm")</f>
        <v>Nov</v>
      </c>
      <c r="C1921" s="5" t="str">
        <f>TEXT(SupplierQuality[[#This Row],[Date]],"yyyy")</f>
        <v>2018</v>
      </c>
      <c r="D1921" s="2" t="s">
        <v>54</v>
      </c>
      <c r="E1921" s="2" t="s">
        <v>55</v>
      </c>
      <c r="F1921" s="2" t="s">
        <v>17</v>
      </c>
      <c r="G1921">
        <v>113</v>
      </c>
      <c r="H1921" s="2" t="str">
        <f>VLOOKUP(SupplierQuality[[#This Row],[MaterialID]],Table4[#All],2,0)</f>
        <v>Raw Materials</v>
      </c>
      <c r="I1921">
        <v>3</v>
      </c>
      <c r="J1921" s="2" t="str">
        <f>_xlfn.XLOOKUP(SupplierQuality[[#This Row],[Defect Type ID]],Table5[ID],Table5[Defect Type],"Not found",0)</f>
        <v>Impact</v>
      </c>
      <c r="K1921">
        <v>24</v>
      </c>
      <c r="L1921" s="2" t="str">
        <f>_xlfn.XLOOKUP(SupplierQuality[[#This Row],[DefectID]],Table2[ID],Table2[Defect],"Not found",0)</f>
        <v>Not Cleaned</v>
      </c>
      <c r="M1921" s="3">
        <v>27886</v>
      </c>
      <c r="N1921" s="3">
        <v>1601</v>
      </c>
      <c r="O1921" s="6">
        <f>SupplierQuality[[#This Row],[Total Downtime Minutes]]/60</f>
        <v>26.683333333333334</v>
      </c>
      <c r="P1921" s="4">
        <v>404</v>
      </c>
      <c r="Q1921" s="4">
        <f>SupplierQuality[[#This Row],[Total Defect Qty]]*SupplierQuality[[#This Row],[Unit Price]]</f>
        <v>11265944</v>
      </c>
    </row>
    <row r="1922" spans="1:17" x14ac:dyDescent="0.25">
      <c r="A1922" s="1">
        <v>43411</v>
      </c>
      <c r="B1922" s="5" t="str">
        <f>TEXT(SupplierQuality[[#This Row],[Date]],"mmm")</f>
        <v>Nov</v>
      </c>
      <c r="C1922" s="5" t="str">
        <f>TEXT(SupplierQuality[[#This Row],[Date]],"yyyy")</f>
        <v>2018</v>
      </c>
      <c r="D1922" s="2" t="s">
        <v>189</v>
      </c>
      <c r="E1922" s="2" t="s">
        <v>64</v>
      </c>
      <c r="F1922" s="2" t="s">
        <v>24</v>
      </c>
      <c r="G1922">
        <v>118</v>
      </c>
      <c r="H1922" s="2" t="str">
        <f>VLOOKUP(SupplierQuality[[#This Row],[MaterialID]],Table4[#All],2,0)</f>
        <v>Corrugate</v>
      </c>
      <c r="I1922">
        <v>3</v>
      </c>
      <c r="J1922" s="2" t="str">
        <f>_xlfn.XLOOKUP(SupplierQuality[[#This Row],[Defect Type ID]],Table5[ID],Table5[Defect Type],"Not found",0)</f>
        <v>Impact</v>
      </c>
      <c r="K1922">
        <v>201</v>
      </c>
      <c r="L1922" s="2" t="str">
        <f>_xlfn.XLOOKUP(SupplierQuality[[#This Row],[DefectID]],Table2[ID],Table2[Defect],"Not found",0)</f>
        <v>Wrong Print</v>
      </c>
      <c r="M1922" s="3">
        <v>963842</v>
      </c>
      <c r="N1922" s="3">
        <v>4268</v>
      </c>
      <c r="O1922" s="6">
        <f>SupplierQuality[[#This Row],[Total Downtime Minutes]]/60</f>
        <v>71.13333333333334</v>
      </c>
      <c r="P1922" s="4">
        <v>651</v>
      </c>
      <c r="Q1922" s="4">
        <f>SupplierQuality[[#This Row],[Total Defect Qty]]*SupplierQuality[[#This Row],[Unit Price]]</f>
        <v>627461142</v>
      </c>
    </row>
    <row r="1923" spans="1:17" x14ac:dyDescent="0.25">
      <c r="A1923" s="1">
        <v>43411</v>
      </c>
      <c r="B1923" s="5" t="str">
        <f>TEXT(SupplierQuality[[#This Row],[Date]],"mmm")</f>
        <v>Nov</v>
      </c>
      <c r="C1923" s="5" t="str">
        <f>TEXT(SupplierQuality[[#This Row],[Date]],"yyyy")</f>
        <v>2018</v>
      </c>
      <c r="D1923" s="2" t="s">
        <v>66</v>
      </c>
      <c r="E1923" s="2" t="s">
        <v>62</v>
      </c>
      <c r="F1923" s="2" t="s">
        <v>24</v>
      </c>
      <c r="G1923">
        <v>125</v>
      </c>
      <c r="H1923" s="2" t="str">
        <f>VLOOKUP(SupplierQuality[[#This Row],[MaterialID]],Table4[#All],2,0)</f>
        <v>Hardware</v>
      </c>
      <c r="I1923">
        <v>2</v>
      </c>
      <c r="J1923" s="2" t="str">
        <f>_xlfn.XLOOKUP(SupplierQuality[[#This Row],[Defect Type ID]],Table5[ID],Table5[Defect Type],"Not found",0)</f>
        <v>Rejected</v>
      </c>
      <c r="K1923">
        <v>222</v>
      </c>
      <c r="L1923" s="2" t="str">
        <f>_xlfn.XLOOKUP(SupplierQuality[[#This Row],[DefectID]],Table2[ID],Table2[Defect],"Not found",0)</f>
        <v>Bad Valves</v>
      </c>
      <c r="M1923" s="3">
        <v>924282</v>
      </c>
      <c r="N1923" s="3">
        <v>2482</v>
      </c>
      <c r="O1923" s="6">
        <f>SupplierQuality[[#This Row],[Total Downtime Minutes]]/60</f>
        <v>41.366666666666667</v>
      </c>
      <c r="P1923" s="4">
        <v>490</v>
      </c>
      <c r="Q1923" s="4">
        <f>SupplierQuality[[#This Row],[Total Defect Qty]]*SupplierQuality[[#This Row],[Unit Price]]</f>
        <v>452898180</v>
      </c>
    </row>
    <row r="1924" spans="1:17" x14ac:dyDescent="0.25">
      <c r="A1924" s="1">
        <v>43411</v>
      </c>
      <c r="B1924" s="5" t="str">
        <f>TEXT(SupplierQuality[[#This Row],[Date]],"mmm")</f>
        <v>Nov</v>
      </c>
      <c r="C1924" s="5" t="str">
        <f>TEXT(SupplierQuality[[#This Row],[Date]],"yyyy")</f>
        <v>2018</v>
      </c>
      <c r="D1924" s="2" t="s">
        <v>63</v>
      </c>
      <c r="E1924" s="2" t="s">
        <v>52</v>
      </c>
      <c r="F1924" s="2" t="s">
        <v>17</v>
      </c>
      <c r="G1924">
        <v>123</v>
      </c>
      <c r="H1924" s="2" t="str">
        <f>VLOOKUP(SupplierQuality[[#This Row],[MaterialID]],Table4[#All],2,0)</f>
        <v>Pump</v>
      </c>
      <c r="I1924">
        <v>1</v>
      </c>
      <c r="J1924" s="2" t="str">
        <f>_xlfn.XLOOKUP(SupplierQuality[[#This Row],[Defect Type ID]],Table5[ID],Table5[Defect Type],"Not found",0)</f>
        <v>No Impact</v>
      </c>
      <c r="K1924">
        <v>246</v>
      </c>
      <c r="L1924" s="2" t="str">
        <f>_xlfn.XLOOKUP(SupplierQuality[[#This Row],[DefectID]],Table2[ID],Table2[Defect],"Not found",0)</f>
        <v>Wrong Item</v>
      </c>
      <c r="M1924" s="3">
        <v>921673</v>
      </c>
      <c r="N1924" s="3">
        <v>4792</v>
      </c>
      <c r="O1924" s="6">
        <f>SupplierQuality[[#This Row],[Total Downtime Minutes]]/60</f>
        <v>79.86666666666666</v>
      </c>
      <c r="P1924" s="4">
        <v>332</v>
      </c>
      <c r="Q1924" s="4">
        <f>SupplierQuality[[#This Row],[Total Defect Qty]]*SupplierQuality[[#This Row],[Unit Price]]</f>
        <v>305995436</v>
      </c>
    </row>
    <row r="1925" spans="1:17" x14ac:dyDescent="0.25">
      <c r="A1925" s="1">
        <v>43411</v>
      </c>
      <c r="B1925" s="5" t="str">
        <f>TEXT(SupplierQuality[[#This Row],[Date]],"mmm")</f>
        <v>Nov</v>
      </c>
      <c r="C1925" s="5" t="str">
        <f>TEXT(SupplierQuality[[#This Row],[Date]],"yyyy")</f>
        <v>2018</v>
      </c>
      <c r="D1925" s="2" t="s">
        <v>183</v>
      </c>
      <c r="E1925" s="2" t="s">
        <v>62</v>
      </c>
      <c r="F1925" s="2" t="s">
        <v>24</v>
      </c>
      <c r="G1925">
        <v>124</v>
      </c>
      <c r="H1925" s="2" t="str">
        <f>VLOOKUP(SupplierQuality[[#This Row],[MaterialID]],Table4[#All],2,0)</f>
        <v>Drives</v>
      </c>
      <c r="I1925">
        <v>1</v>
      </c>
      <c r="J1925" s="2" t="str">
        <f>_xlfn.XLOOKUP(SupplierQuality[[#This Row],[Defect Type ID]],Table5[ID],Table5[Defect Type],"Not found",0)</f>
        <v>No Impact</v>
      </c>
      <c r="K1925">
        <v>43</v>
      </c>
      <c r="L1925" s="2" t="str">
        <f>_xlfn.XLOOKUP(SupplierQuality[[#This Row],[DefectID]],Table2[ID],Table2[Defect],"Not found",0)</f>
        <v>Creases / Wrinkles</v>
      </c>
      <c r="M1925" s="3">
        <v>810672</v>
      </c>
      <c r="N1925" s="3">
        <v>2200</v>
      </c>
      <c r="O1925" s="6">
        <f>SupplierQuality[[#This Row],[Total Downtime Minutes]]/60</f>
        <v>36.666666666666664</v>
      </c>
      <c r="P1925" s="4">
        <v>601</v>
      </c>
      <c r="Q1925" s="4">
        <f>SupplierQuality[[#This Row],[Total Defect Qty]]*SupplierQuality[[#This Row],[Unit Price]]</f>
        <v>487213872</v>
      </c>
    </row>
    <row r="1926" spans="1:17" x14ac:dyDescent="0.25">
      <c r="A1926" s="1">
        <v>43411</v>
      </c>
      <c r="B1926" s="5" t="str">
        <f>TEXT(SupplierQuality[[#This Row],[Date]],"mmm")</f>
        <v>Nov</v>
      </c>
      <c r="C1926" s="5" t="str">
        <f>TEXT(SupplierQuality[[#This Row],[Date]],"yyyy")</f>
        <v>2018</v>
      </c>
      <c r="D1926" s="2" t="s">
        <v>311</v>
      </c>
      <c r="E1926" s="2" t="s">
        <v>64</v>
      </c>
      <c r="F1926" s="2" t="s">
        <v>14</v>
      </c>
      <c r="G1926">
        <v>112</v>
      </c>
      <c r="H1926" s="2" t="str">
        <f>VLOOKUP(SupplierQuality[[#This Row],[MaterialID]],Table4[#All],2,0)</f>
        <v>Glass</v>
      </c>
      <c r="I1926">
        <v>1</v>
      </c>
      <c r="J1926" s="2" t="str">
        <f>_xlfn.XLOOKUP(SupplierQuality[[#This Row],[Defect Type ID]],Table5[ID],Table5[Defect Type],"Not found",0)</f>
        <v>No Impact</v>
      </c>
      <c r="K1926">
        <v>23</v>
      </c>
      <c r="L1926" s="2" t="str">
        <f>_xlfn.XLOOKUP(SupplierQuality[[#This Row],[DefectID]],Table2[ID],Table2[Defect],"Not found",0)</f>
        <v>Split Seams</v>
      </c>
      <c r="M1926" s="3">
        <v>770491</v>
      </c>
      <c r="N1926" s="3">
        <v>2191</v>
      </c>
      <c r="O1926" s="6">
        <f>SupplierQuality[[#This Row],[Total Downtime Minutes]]/60</f>
        <v>36.516666666666666</v>
      </c>
      <c r="P1926" s="4">
        <v>316</v>
      </c>
      <c r="Q1926" s="4">
        <f>SupplierQuality[[#This Row],[Total Defect Qty]]*SupplierQuality[[#This Row],[Unit Price]]</f>
        <v>243475156</v>
      </c>
    </row>
    <row r="1927" spans="1:17" x14ac:dyDescent="0.25">
      <c r="A1927" s="1">
        <v>43411</v>
      </c>
      <c r="B1927" s="5" t="str">
        <f>TEXT(SupplierQuality[[#This Row],[Date]],"mmm")</f>
        <v>Nov</v>
      </c>
      <c r="C1927" s="5" t="str">
        <f>TEXT(SupplierQuality[[#This Row],[Date]],"yyyy")</f>
        <v>2018</v>
      </c>
      <c r="D1927" s="2" t="s">
        <v>69</v>
      </c>
      <c r="E1927" s="2" t="s">
        <v>30</v>
      </c>
      <c r="F1927" s="2" t="s">
        <v>24</v>
      </c>
      <c r="G1927">
        <v>123</v>
      </c>
      <c r="H1927" s="2" t="str">
        <f>VLOOKUP(SupplierQuality[[#This Row],[MaterialID]],Table4[#All],2,0)</f>
        <v>Pump</v>
      </c>
      <c r="I1927">
        <v>2</v>
      </c>
      <c r="J1927" s="2" t="str">
        <f>_xlfn.XLOOKUP(SupplierQuality[[#This Row],[Defect Type ID]],Table5[ID],Table5[Defect Type],"Not found",0)</f>
        <v>Rejected</v>
      </c>
      <c r="K1927">
        <v>250</v>
      </c>
      <c r="L1927" s="2" t="str">
        <f>_xlfn.XLOOKUP(SupplierQuality[[#This Row],[DefectID]],Table2[ID],Table2[Defect],"Not found",0)</f>
        <v>Tampered</v>
      </c>
      <c r="M1927" s="3">
        <v>659300</v>
      </c>
      <c r="N1927" s="3">
        <v>3240</v>
      </c>
      <c r="O1927" s="6">
        <f>SupplierQuality[[#This Row],[Total Downtime Minutes]]/60</f>
        <v>54</v>
      </c>
      <c r="P1927" s="4">
        <v>630</v>
      </c>
      <c r="Q1927" s="4">
        <f>SupplierQuality[[#This Row],[Total Defect Qty]]*SupplierQuality[[#This Row],[Unit Price]]</f>
        <v>415359000</v>
      </c>
    </row>
    <row r="1928" spans="1:17" x14ac:dyDescent="0.25">
      <c r="A1928" s="1">
        <v>43411</v>
      </c>
      <c r="B1928" s="5" t="str">
        <f>TEXT(SupplierQuality[[#This Row],[Date]],"mmm")</f>
        <v>Nov</v>
      </c>
      <c r="C1928" s="5" t="str">
        <f>TEXT(SupplierQuality[[#This Row],[Date]],"yyyy")</f>
        <v>2018</v>
      </c>
      <c r="D1928" s="2" t="s">
        <v>296</v>
      </c>
      <c r="E1928" s="2" t="s">
        <v>45</v>
      </c>
      <c r="F1928" s="2" t="s">
        <v>14</v>
      </c>
      <c r="G1928">
        <v>120</v>
      </c>
      <c r="H1928" s="2" t="str">
        <f>VLOOKUP(SupplierQuality[[#This Row],[MaterialID]],Table4[#All],2,0)</f>
        <v>Film</v>
      </c>
      <c r="I1928">
        <v>1</v>
      </c>
      <c r="J1928" s="2" t="str">
        <f>_xlfn.XLOOKUP(SupplierQuality[[#This Row],[Defect Type ID]],Table5[ID],Table5[Defect Type],"Not found",0)</f>
        <v>No Impact</v>
      </c>
      <c r="K1928">
        <v>225</v>
      </c>
      <c r="L1928" s="2" t="str">
        <f>_xlfn.XLOOKUP(SupplierQuality[[#This Row],[DefectID]],Table2[ID],Table2[Defect],"Not found",0)</f>
        <v>Ejector Pin Wrong</v>
      </c>
      <c r="M1928" s="3">
        <v>593010</v>
      </c>
      <c r="N1928" s="3">
        <v>3004</v>
      </c>
      <c r="O1928" s="6">
        <f>SupplierQuality[[#This Row],[Total Downtime Minutes]]/60</f>
        <v>50.06666666666667</v>
      </c>
      <c r="P1928" s="4">
        <v>388</v>
      </c>
      <c r="Q1928" s="4">
        <f>SupplierQuality[[#This Row],[Total Defect Qty]]*SupplierQuality[[#This Row],[Unit Price]]</f>
        <v>230087880</v>
      </c>
    </row>
    <row r="1929" spans="1:17" x14ac:dyDescent="0.25">
      <c r="A1929" s="1">
        <v>43411</v>
      </c>
      <c r="B1929" s="5" t="str">
        <f>TEXT(SupplierQuality[[#This Row],[Date]],"mmm")</f>
        <v>Nov</v>
      </c>
      <c r="C1929" s="5" t="str">
        <f>TEXT(SupplierQuality[[#This Row],[Date]],"yyyy")</f>
        <v>2018</v>
      </c>
      <c r="D1929" s="2" t="s">
        <v>22</v>
      </c>
      <c r="E1929" s="2" t="s">
        <v>13</v>
      </c>
      <c r="F1929" s="2" t="s">
        <v>24</v>
      </c>
      <c r="G1929">
        <v>120</v>
      </c>
      <c r="H1929" s="2" t="str">
        <f>VLOOKUP(SupplierQuality[[#This Row],[MaterialID]],Table4[#All],2,0)</f>
        <v>Film</v>
      </c>
      <c r="I1929">
        <v>2</v>
      </c>
      <c r="J1929" s="2" t="str">
        <f>_xlfn.XLOOKUP(SupplierQuality[[#This Row],[Defect Type ID]],Table5[ID],Table5[Defect Type],"Not found",0)</f>
        <v>Rejected</v>
      </c>
      <c r="K1929">
        <v>29</v>
      </c>
      <c r="L1929" s="2" t="str">
        <f>_xlfn.XLOOKUP(SupplierQuality[[#This Row],[DefectID]],Table2[ID],Table2[Defect],"Not found",0)</f>
        <v>Out of Spec</v>
      </c>
      <c r="M1929" s="3">
        <v>391255</v>
      </c>
      <c r="N1929" s="3">
        <v>969</v>
      </c>
      <c r="O1929" s="6">
        <f>SupplierQuality[[#This Row],[Total Downtime Minutes]]/60</f>
        <v>16.149999999999999</v>
      </c>
      <c r="P1929" s="4">
        <v>420</v>
      </c>
      <c r="Q1929" s="4">
        <f>SupplierQuality[[#This Row],[Total Defect Qty]]*SupplierQuality[[#This Row],[Unit Price]]</f>
        <v>164327100</v>
      </c>
    </row>
    <row r="1930" spans="1:17" x14ac:dyDescent="0.25">
      <c r="A1930" s="1">
        <v>43411</v>
      </c>
      <c r="B1930" s="5" t="str">
        <f>TEXT(SupplierQuality[[#This Row],[Date]],"mmm")</f>
        <v>Nov</v>
      </c>
      <c r="C1930" s="5" t="str">
        <f>TEXT(SupplierQuality[[#This Row],[Date]],"yyyy")</f>
        <v>2018</v>
      </c>
      <c r="D1930" s="2" t="s">
        <v>115</v>
      </c>
      <c r="E1930" s="2" t="s">
        <v>47</v>
      </c>
      <c r="F1930" s="2" t="s">
        <v>24</v>
      </c>
      <c r="G1930">
        <v>127</v>
      </c>
      <c r="H1930" s="2" t="str">
        <f>VLOOKUP(SupplierQuality[[#This Row],[MaterialID]],Table4[#All],2,0)</f>
        <v>Crates</v>
      </c>
      <c r="I1930">
        <v>3</v>
      </c>
      <c r="J1930" s="2" t="str">
        <f>_xlfn.XLOOKUP(SupplierQuality[[#This Row],[Defect Type ID]],Table5[ID],Table5[Defect Type],"Not found",0)</f>
        <v>Impact</v>
      </c>
      <c r="K1930">
        <v>140</v>
      </c>
      <c r="L1930" s="2" t="str">
        <f>_xlfn.XLOOKUP(SupplierQuality[[#This Row],[DefectID]],Table2[ID],Table2[Defect],"Not found",0)</f>
        <v>No Liner</v>
      </c>
      <c r="M1930" s="3">
        <v>365588</v>
      </c>
      <c r="N1930" s="3">
        <v>1456</v>
      </c>
      <c r="O1930" s="6">
        <f>SupplierQuality[[#This Row],[Total Downtime Minutes]]/60</f>
        <v>24.266666666666666</v>
      </c>
      <c r="P1930" s="4">
        <v>681</v>
      </c>
      <c r="Q1930" s="4">
        <f>SupplierQuality[[#This Row],[Total Defect Qty]]*SupplierQuality[[#This Row],[Unit Price]]</f>
        <v>248965428</v>
      </c>
    </row>
    <row r="1931" spans="1:17" x14ac:dyDescent="0.25">
      <c r="A1931" s="1">
        <v>43411</v>
      </c>
      <c r="B1931" s="5" t="str">
        <f>TEXT(SupplierQuality[[#This Row],[Date]],"mmm")</f>
        <v>Nov</v>
      </c>
      <c r="C1931" s="5" t="str">
        <f>TEXT(SupplierQuality[[#This Row],[Date]],"yyyy")</f>
        <v>2018</v>
      </c>
      <c r="D1931" s="2" t="s">
        <v>250</v>
      </c>
      <c r="E1931" s="2" t="s">
        <v>52</v>
      </c>
      <c r="F1931" s="2" t="s">
        <v>14</v>
      </c>
      <c r="G1931">
        <v>120</v>
      </c>
      <c r="H1931" s="2" t="str">
        <f>VLOOKUP(SupplierQuality[[#This Row],[MaterialID]],Table4[#All],2,0)</f>
        <v>Film</v>
      </c>
      <c r="I1931">
        <v>2</v>
      </c>
      <c r="J1931" s="2" t="str">
        <f>_xlfn.XLOOKUP(SupplierQuality[[#This Row],[Defect Type ID]],Table5[ID],Table5[Defect Type],"Not found",0)</f>
        <v>Rejected</v>
      </c>
      <c r="K1931">
        <v>157</v>
      </c>
      <c r="L1931" s="2" t="str">
        <f>_xlfn.XLOOKUP(SupplierQuality[[#This Row],[DefectID]],Table2[ID],Table2[Defect],"Not found",0)</f>
        <v>Liner Misalignment</v>
      </c>
      <c r="M1931" s="3">
        <v>189687</v>
      </c>
      <c r="N1931" s="3">
        <v>3143</v>
      </c>
      <c r="O1931" s="6">
        <f>SupplierQuality[[#This Row],[Total Downtime Minutes]]/60</f>
        <v>52.383333333333333</v>
      </c>
      <c r="P1931" s="4">
        <v>377</v>
      </c>
      <c r="Q1931" s="4">
        <f>SupplierQuality[[#This Row],[Total Defect Qty]]*SupplierQuality[[#This Row],[Unit Price]]</f>
        <v>71511999</v>
      </c>
    </row>
    <row r="1932" spans="1:17" x14ac:dyDescent="0.25">
      <c r="A1932" s="1">
        <v>43411</v>
      </c>
      <c r="B1932" s="5" t="str">
        <f>TEXT(SupplierQuality[[#This Row],[Date]],"mmm")</f>
        <v>Nov</v>
      </c>
      <c r="C1932" s="5" t="str">
        <f>TEXT(SupplierQuality[[#This Row],[Date]],"yyyy")</f>
        <v>2018</v>
      </c>
      <c r="D1932" s="2" t="s">
        <v>161</v>
      </c>
      <c r="E1932" s="2" t="s">
        <v>49</v>
      </c>
      <c r="F1932" s="2" t="s">
        <v>14</v>
      </c>
      <c r="G1932">
        <v>123</v>
      </c>
      <c r="H1932" s="2" t="str">
        <f>VLOOKUP(SupplierQuality[[#This Row],[MaterialID]],Table4[#All],2,0)</f>
        <v>Pump</v>
      </c>
      <c r="I1932">
        <v>2</v>
      </c>
      <c r="J1932" s="2" t="str">
        <f>_xlfn.XLOOKUP(SupplierQuality[[#This Row],[Defect Type ID]],Table5[ID],Table5[Defect Type],"Not found",0)</f>
        <v>Rejected</v>
      </c>
      <c r="K1932">
        <v>20</v>
      </c>
      <c r="L1932" s="2" t="str">
        <f>_xlfn.XLOOKUP(SupplierQuality[[#This Row],[DefectID]],Table2[ID],Table2[Defect],"Not found",0)</f>
        <v>Wrong  Size</v>
      </c>
      <c r="M1932" s="3">
        <v>177752</v>
      </c>
      <c r="N1932" s="3">
        <v>2640</v>
      </c>
      <c r="O1932" s="6">
        <f>SupplierQuality[[#This Row],[Total Downtime Minutes]]/60</f>
        <v>44</v>
      </c>
      <c r="P1932" s="4">
        <v>284</v>
      </c>
      <c r="Q1932" s="4">
        <f>SupplierQuality[[#This Row],[Total Defect Qty]]*SupplierQuality[[#This Row],[Unit Price]]</f>
        <v>50481568</v>
      </c>
    </row>
    <row r="1933" spans="1:17" x14ac:dyDescent="0.25">
      <c r="A1933" s="1">
        <v>43411</v>
      </c>
      <c r="B1933" s="5" t="str">
        <f>TEXT(SupplierQuality[[#This Row],[Date]],"mmm")</f>
        <v>Nov</v>
      </c>
      <c r="C1933" s="5" t="str">
        <f>TEXT(SupplierQuality[[#This Row],[Date]],"yyyy")</f>
        <v>2018</v>
      </c>
      <c r="D1933" s="2" t="s">
        <v>120</v>
      </c>
      <c r="E1933" s="2" t="s">
        <v>74</v>
      </c>
      <c r="F1933" s="2" t="s">
        <v>24</v>
      </c>
      <c r="G1933">
        <v>114</v>
      </c>
      <c r="H1933" s="2" t="str">
        <f>VLOOKUP(SupplierQuality[[#This Row],[MaterialID]],Table4[#All],2,0)</f>
        <v>Carton</v>
      </c>
      <c r="I1933">
        <v>2</v>
      </c>
      <c r="J1933" s="2" t="str">
        <f>_xlfn.XLOOKUP(SupplierQuality[[#This Row],[Defect Type ID]],Table5[ID],Table5[Defect Type],"Not found",0)</f>
        <v>Rejected</v>
      </c>
      <c r="K1933">
        <v>69</v>
      </c>
      <c r="L1933" s="2" t="str">
        <f>_xlfn.XLOOKUP(SupplierQuality[[#This Row],[DefectID]],Table2[ID],Table2[Defect],"Not found",0)</f>
        <v>Wrong Makeup</v>
      </c>
      <c r="M1933" s="3">
        <v>165992</v>
      </c>
      <c r="N1933" s="3">
        <v>2609</v>
      </c>
      <c r="O1933" s="6">
        <f>SupplierQuality[[#This Row],[Total Downtime Minutes]]/60</f>
        <v>43.483333333333334</v>
      </c>
      <c r="P1933" s="4">
        <v>607</v>
      </c>
      <c r="Q1933" s="4">
        <f>SupplierQuality[[#This Row],[Total Defect Qty]]*SupplierQuality[[#This Row],[Unit Price]]</f>
        <v>100757144</v>
      </c>
    </row>
    <row r="1934" spans="1:17" x14ac:dyDescent="0.25">
      <c r="A1934" s="1">
        <v>43411</v>
      </c>
      <c r="B1934" s="5" t="str">
        <f>TEXT(SupplierQuality[[#This Row],[Date]],"mmm")</f>
        <v>Nov</v>
      </c>
      <c r="C1934" s="5" t="str">
        <f>TEXT(SupplierQuality[[#This Row],[Date]],"yyyy")</f>
        <v>2018</v>
      </c>
      <c r="D1934" s="2" t="s">
        <v>20</v>
      </c>
      <c r="E1934" s="2" t="s">
        <v>60</v>
      </c>
      <c r="F1934" s="2" t="s">
        <v>14</v>
      </c>
      <c r="G1934">
        <v>125</v>
      </c>
      <c r="H1934" s="2" t="str">
        <f>VLOOKUP(SupplierQuality[[#This Row],[MaterialID]],Table4[#All],2,0)</f>
        <v>Hardware</v>
      </c>
      <c r="I1934">
        <v>2</v>
      </c>
      <c r="J1934" s="2" t="str">
        <f>_xlfn.XLOOKUP(SupplierQuality[[#This Row],[Defect Type ID]],Table5[ID],Table5[Defect Type],"Not found",0)</f>
        <v>Rejected</v>
      </c>
      <c r="K1934">
        <v>118</v>
      </c>
      <c r="L1934" s="2" t="str">
        <f>_xlfn.XLOOKUP(SupplierQuality[[#This Row],[DefectID]],Table2[ID],Table2[Defect],"Not found",0)</f>
        <v>Wrong Parts</v>
      </c>
      <c r="M1934" s="3">
        <v>161008</v>
      </c>
      <c r="N1934" s="3">
        <v>847</v>
      </c>
      <c r="O1934" s="6">
        <f>SupplierQuality[[#This Row],[Total Downtime Minutes]]/60</f>
        <v>14.116666666666667</v>
      </c>
      <c r="P1934" s="4">
        <v>565</v>
      </c>
      <c r="Q1934" s="4">
        <f>SupplierQuality[[#This Row],[Total Defect Qty]]*SupplierQuality[[#This Row],[Unit Price]]</f>
        <v>90969520</v>
      </c>
    </row>
    <row r="1935" spans="1:17" x14ac:dyDescent="0.25">
      <c r="A1935" s="1">
        <v>43411</v>
      </c>
      <c r="B1935" s="5" t="str">
        <f>TEXT(SupplierQuality[[#This Row],[Date]],"mmm")</f>
        <v>Nov</v>
      </c>
      <c r="C1935" s="5" t="str">
        <f>TEXT(SupplierQuality[[#This Row],[Date]],"yyyy")</f>
        <v>2018</v>
      </c>
      <c r="D1935" s="2" t="s">
        <v>125</v>
      </c>
      <c r="E1935" s="2" t="s">
        <v>19</v>
      </c>
      <c r="F1935" s="2" t="s">
        <v>14</v>
      </c>
      <c r="G1935">
        <v>127</v>
      </c>
      <c r="H1935" s="2" t="str">
        <f>VLOOKUP(SupplierQuality[[#This Row],[MaterialID]],Table4[#All],2,0)</f>
        <v>Crates</v>
      </c>
      <c r="I1935">
        <v>2</v>
      </c>
      <c r="J1935" s="2" t="str">
        <f>_xlfn.XLOOKUP(SupplierQuality[[#This Row],[Defect Type ID]],Table5[ID],Table5[Defect Type],"Not found",0)</f>
        <v>Rejected</v>
      </c>
      <c r="K1935">
        <v>130</v>
      </c>
      <c r="L1935" s="2" t="str">
        <f>_xlfn.XLOOKUP(SupplierQuality[[#This Row],[DefectID]],Table2[ID],Table2[Defect],"Not found",0)</f>
        <v>No Close</v>
      </c>
      <c r="M1935" s="3">
        <v>148468</v>
      </c>
      <c r="N1935" s="3">
        <v>4321</v>
      </c>
      <c r="O1935" s="6">
        <f>SupplierQuality[[#This Row],[Total Downtime Minutes]]/60</f>
        <v>72.016666666666666</v>
      </c>
      <c r="P1935" s="4">
        <v>615</v>
      </c>
      <c r="Q1935" s="4">
        <f>SupplierQuality[[#This Row],[Total Defect Qty]]*SupplierQuality[[#This Row],[Unit Price]]</f>
        <v>91307820</v>
      </c>
    </row>
    <row r="1936" spans="1:17" x14ac:dyDescent="0.25">
      <c r="A1936" s="1">
        <v>43411</v>
      </c>
      <c r="B1936" s="5" t="str">
        <f>TEXT(SupplierQuality[[#This Row],[Date]],"mmm")</f>
        <v>Nov</v>
      </c>
      <c r="C1936" s="5" t="str">
        <f>TEXT(SupplierQuality[[#This Row],[Date]],"yyyy")</f>
        <v>2018</v>
      </c>
      <c r="D1936" s="2" t="s">
        <v>148</v>
      </c>
      <c r="E1936" s="2" t="s">
        <v>60</v>
      </c>
      <c r="F1936" s="2" t="s">
        <v>14</v>
      </c>
      <c r="G1936">
        <v>126</v>
      </c>
      <c r="H1936" s="2" t="str">
        <f>VLOOKUP(SupplierQuality[[#This Row],[MaterialID]],Table4[#All],2,0)</f>
        <v>Motors</v>
      </c>
      <c r="I1936">
        <v>2</v>
      </c>
      <c r="J1936" s="2" t="str">
        <f>_xlfn.XLOOKUP(SupplierQuality[[#This Row],[Defect Type ID]],Table5[ID],Table5[Defect Type],"Not found",0)</f>
        <v>Rejected</v>
      </c>
      <c r="K1936">
        <v>31</v>
      </c>
      <c r="L1936" s="2" t="str">
        <f>_xlfn.XLOOKUP(SupplierQuality[[#This Row],[DefectID]],Table2[ID],Table2[Defect],"Not found",0)</f>
        <v>Tension Issues</v>
      </c>
      <c r="M1936" s="3">
        <v>60591</v>
      </c>
      <c r="N1936" s="3">
        <v>1892</v>
      </c>
      <c r="O1936" s="6">
        <f>SupplierQuality[[#This Row],[Total Downtime Minutes]]/60</f>
        <v>31.533333333333335</v>
      </c>
      <c r="P1936" s="4">
        <v>369</v>
      </c>
      <c r="Q1936" s="4">
        <f>SupplierQuality[[#This Row],[Total Defect Qty]]*SupplierQuality[[#This Row],[Unit Price]]</f>
        <v>22358079</v>
      </c>
    </row>
    <row r="1937" spans="1:17" x14ac:dyDescent="0.25">
      <c r="A1937" s="1">
        <v>43412</v>
      </c>
      <c r="B1937" s="5" t="str">
        <f>TEXT(SupplierQuality[[#This Row],[Date]],"mmm")</f>
        <v>Nov</v>
      </c>
      <c r="C1937" s="5" t="str">
        <f>TEXT(SupplierQuality[[#This Row],[Date]],"yyyy")</f>
        <v>2018</v>
      </c>
      <c r="D1937" s="2" t="s">
        <v>152</v>
      </c>
      <c r="E1937" s="2" t="s">
        <v>52</v>
      </c>
      <c r="F1937" s="2" t="s">
        <v>14</v>
      </c>
      <c r="G1937">
        <v>114</v>
      </c>
      <c r="H1937" s="2" t="str">
        <f>VLOOKUP(SupplierQuality[[#This Row],[MaterialID]],Table4[#All],2,0)</f>
        <v>Carton</v>
      </c>
      <c r="I1937">
        <v>2</v>
      </c>
      <c r="J1937" s="2" t="str">
        <f>_xlfn.XLOOKUP(SupplierQuality[[#This Row],[Defect Type ID]],Table5[ID],Table5[Defect Type],"Not found",0)</f>
        <v>Rejected</v>
      </c>
      <c r="K1937">
        <v>3</v>
      </c>
      <c r="L1937" s="2" t="str">
        <f>_xlfn.XLOOKUP(SupplierQuality[[#This Row],[DefectID]],Table2[ID],Table2[Defect],"Not found",0)</f>
        <v>Dirty</v>
      </c>
      <c r="M1937" s="3">
        <v>918686</v>
      </c>
      <c r="N1937" s="3">
        <v>4923</v>
      </c>
      <c r="O1937" s="6">
        <f>SupplierQuality[[#This Row],[Total Downtime Minutes]]/60</f>
        <v>82.05</v>
      </c>
      <c r="P1937" s="4">
        <v>338</v>
      </c>
      <c r="Q1937" s="4">
        <f>SupplierQuality[[#This Row],[Total Defect Qty]]*SupplierQuality[[#This Row],[Unit Price]]</f>
        <v>310515868</v>
      </c>
    </row>
    <row r="1938" spans="1:17" x14ac:dyDescent="0.25">
      <c r="A1938" s="1">
        <v>43412</v>
      </c>
      <c r="B1938" s="5" t="str">
        <f>TEXT(SupplierQuality[[#This Row],[Date]],"mmm")</f>
        <v>Nov</v>
      </c>
      <c r="C1938" s="5" t="str">
        <f>TEXT(SupplierQuality[[#This Row],[Date]],"yyyy")</f>
        <v>2018</v>
      </c>
      <c r="D1938" s="2" t="s">
        <v>163</v>
      </c>
      <c r="E1938" s="2" t="s">
        <v>16</v>
      </c>
      <c r="F1938" s="2" t="s">
        <v>14</v>
      </c>
      <c r="G1938">
        <v>133</v>
      </c>
      <c r="H1938" s="2" t="str">
        <f>VLOOKUP(SupplierQuality[[#This Row],[MaterialID]],Table4[#All],2,0)</f>
        <v>Wires</v>
      </c>
      <c r="I1938">
        <v>3</v>
      </c>
      <c r="J1938" s="2" t="str">
        <f>_xlfn.XLOOKUP(SupplierQuality[[#This Row],[Defect Type ID]],Table5[ID],Table5[Defect Type],"Not found",0)</f>
        <v>Impact</v>
      </c>
      <c r="K1938">
        <v>174</v>
      </c>
      <c r="L1938" s="2" t="str">
        <f>_xlfn.XLOOKUP(SupplierQuality[[#This Row],[DefectID]],Table2[ID],Table2[Defect],"Not found",0)</f>
        <v>Moisture Damage</v>
      </c>
      <c r="M1938" s="3">
        <v>907271</v>
      </c>
      <c r="N1938" s="3">
        <v>1860</v>
      </c>
      <c r="O1938" s="6">
        <f>SupplierQuality[[#This Row],[Total Downtime Minutes]]/60</f>
        <v>31</v>
      </c>
      <c r="P1938" s="4">
        <v>684</v>
      </c>
      <c r="Q1938" s="4">
        <f>SupplierQuality[[#This Row],[Total Defect Qty]]*SupplierQuality[[#This Row],[Unit Price]]</f>
        <v>620573364</v>
      </c>
    </row>
    <row r="1939" spans="1:17" x14ac:dyDescent="0.25">
      <c r="A1939" s="1">
        <v>43412</v>
      </c>
      <c r="B1939" s="5" t="str">
        <f>TEXT(SupplierQuality[[#This Row],[Date]],"mmm")</f>
        <v>Nov</v>
      </c>
      <c r="C1939" s="5" t="str">
        <f>TEXT(SupplierQuality[[#This Row],[Date]],"yyyy")</f>
        <v>2018</v>
      </c>
      <c r="D1939" s="2" t="s">
        <v>338</v>
      </c>
      <c r="E1939" s="2" t="s">
        <v>34</v>
      </c>
      <c r="F1939" s="2" t="s">
        <v>24</v>
      </c>
      <c r="G1939">
        <v>128</v>
      </c>
      <c r="H1939" s="2" t="str">
        <f>VLOOKUP(SupplierQuality[[#This Row],[MaterialID]],Table4[#All],2,0)</f>
        <v>Tape</v>
      </c>
      <c r="I1939">
        <v>1</v>
      </c>
      <c r="J1939" s="2" t="str">
        <f>_xlfn.XLOOKUP(SupplierQuality[[#This Row],[Defect Type ID]],Table5[ID],Table5[Defect Type],"Not found",0)</f>
        <v>No Impact</v>
      </c>
      <c r="K1939">
        <v>177</v>
      </c>
      <c r="L1939" s="2" t="str">
        <f>_xlfn.XLOOKUP(SupplierQuality[[#This Row],[DefectID]],Table2[ID],Table2[Defect],"Not found",0)</f>
        <v>Weak Bands</v>
      </c>
      <c r="M1939" s="3">
        <v>864616</v>
      </c>
      <c r="N1939" s="3">
        <v>1043</v>
      </c>
      <c r="O1939" s="6">
        <f>SupplierQuality[[#This Row],[Total Downtime Minutes]]/60</f>
        <v>17.383333333333333</v>
      </c>
      <c r="P1939" s="4">
        <v>371</v>
      </c>
      <c r="Q1939" s="4">
        <f>SupplierQuality[[#This Row],[Total Defect Qty]]*SupplierQuality[[#This Row],[Unit Price]]</f>
        <v>320772536</v>
      </c>
    </row>
    <row r="1940" spans="1:17" x14ac:dyDescent="0.25">
      <c r="A1940" s="1">
        <v>43412</v>
      </c>
      <c r="B1940" s="5" t="str">
        <f>TEXT(SupplierQuality[[#This Row],[Date]],"mmm")</f>
        <v>Nov</v>
      </c>
      <c r="C1940" s="5" t="str">
        <f>TEXT(SupplierQuality[[#This Row],[Date]],"yyyy")</f>
        <v>2018</v>
      </c>
      <c r="D1940" s="2" t="s">
        <v>144</v>
      </c>
      <c r="E1940" s="2" t="s">
        <v>23</v>
      </c>
      <c r="F1940" s="2" t="s">
        <v>691</v>
      </c>
      <c r="G1940">
        <v>123</v>
      </c>
      <c r="H1940" s="2" t="str">
        <f>VLOOKUP(SupplierQuality[[#This Row],[MaterialID]],Table4[#All],2,0)</f>
        <v>Pump</v>
      </c>
      <c r="I1940">
        <v>3</v>
      </c>
      <c r="J1940" s="2" t="str">
        <f>_xlfn.XLOOKUP(SupplierQuality[[#This Row],[Defect Type ID]],Table5[ID],Table5[Defect Type],"Not found",0)</f>
        <v>Impact</v>
      </c>
      <c r="K1940">
        <v>228</v>
      </c>
      <c r="L1940" s="2" t="str">
        <f>_xlfn.XLOOKUP(SupplierQuality[[#This Row],[DefectID]],Table2[ID],Table2[Defect],"Not found",0)</f>
        <v>Container Out of Spec</v>
      </c>
      <c r="M1940" s="3">
        <v>841543</v>
      </c>
      <c r="N1940" s="3">
        <v>4067</v>
      </c>
      <c r="O1940" s="6">
        <f>SupplierQuality[[#This Row],[Total Downtime Minutes]]/60</f>
        <v>67.783333333333331</v>
      </c>
      <c r="P1940" s="4">
        <v>431</v>
      </c>
      <c r="Q1940" s="4">
        <f>SupplierQuality[[#This Row],[Total Defect Qty]]*SupplierQuality[[#This Row],[Unit Price]]</f>
        <v>362705033</v>
      </c>
    </row>
    <row r="1941" spans="1:17" x14ac:dyDescent="0.25">
      <c r="A1941" s="1">
        <v>43412</v>
      </c>
      <c r="B1941" s="5" t="str">
        <f>TEXT(SupplierQuality[[#This Row],[Date]],"mmm")</f>
        <v>Nov</v>
      </c>
      <c r="C1941" s="5" t="str">
        <f>TEXT(SupplierQuality[[#This Row],[Date]],"yyyy")</f>
        <v>2018</v>
      </c>
      <c r="D1941" s="2" t="s">
        <v>350</v>
      </c>
      <c r="E1941" s="2" t="s">
        <v>71</v>
      </c>
      <c r="F1941" s="2" t="s">
        <v>24</v>
      </c>
      <c r="G1941">
        <v>127</v>
      </c>
      <c r="H1941" s="2" t="str">
        <f>VLOOKUP(SupplierQuality[[#This Row],[MaterialID]],Table4[#All],2,0)</f>
        <v>Crates</v>
      </c>
      <c r="I1941">
        <v>2</v>
      </c>
      <c r="J1941" s="2" t="str">
        <f>_xlfn.XLOOKUP(SupplierQuality[[#This Row],[Defect Type ID]],Table5[ID],Table5[Defect Type],"Not found",0)</f>
        <v>Rejected</v>
      </c>
      <c r="K1941">
        <v>212</v>
      </c>
      <c r="L1941" s="2" t="str">
        <f>_xlfn.XLOOKUP(SupplierQuality[[#This Row],[DefectID]],Table2[ID],Table2[Defect],"Not found",0)</f>
        <v>Burnt</v>
      </c>
      <c r="M1941" s="3">
        <v>762043</v>
      </c>
      <c r="N1941" s="3">
        <v>4944</v>
      </c>
      <c r="O1941" s="6">
        <f>SupplierQuality[[#This Row],[Total Downtime Minutes]]/60</f>
        <v>82.4</v>
      </c>
      <c r="P1941" s="4">
        <v>460</v>
      </c>
      <c r="Q1941" s="4">
        <f>SupplierQuality[[#This Row],[Total Defect Qty]]*SupplierQuality[[#This Row],[Unit Price]]</f>
        <v>350539780</v>
      </c>
    </row>
    <row r="1942" spans="1:17" x14ac:dyDescent="0.25">
      <c r="A1942" s="1">
        <v>43412</v>
      </c>
      <c r="B1942" s="5" t="str">
        <f>TEXT(SupplierQuality[[#This Row],[Date]],"mmm")</f>
        <v>Nov</v>
      </c>
      <c r="C1942" s="5" t="str">
        <f>TEXT(SupplierQuality[[#This Row],[Date]],"yyyy")</f>
        <v>2018</v>
      </c>
      <c r="D1942" s="2" t="s">
        <v>37</v>
      </c>
      <c r="E1942" s="2" t="s">
        <v>21</v>
      </c>
      <c r="F1942" s="2" t="s">
        <v>691</v>
      </c>
      <c r="G1942">
        <v>117</v>
      </c>
      <c r="H1942" s="2" t="str">
        <f>VLOOKUP(SupplierQuality[[#This Row],[MaterialID]],Table4[#All],2,0)</f>
        <v>Labels</v>
      </c>
      <c r="I1942">
        <v>3</v>
      </c>
      <c r="J1942" s="2" t="str">
        <f>_xlfn.XLOOKUP(SupplierQuality[[#This Row],[Defect Type ID]],Table5[ID],Table5[Defect Type],"Not found",0)</f>
        <v>Impact</v>
      </c>
      <c r="K1942">
        <v>152</v>
      </c>
      <c r="L1942" s="2" t="str">
        <f>_xlfn.XLOOKUP(SupplierQuality[[#This Row],[DefectID]],Table2[ID],Table2[Defect],"Not found",0)</f>
        <v>Component Failure</v>
      </c>
      <c r="M1942" s="3">
        <v>747782</v>
      </c>
      <c r="N1942" s="3">
        <v>2386</v>
      </c>
      <c r="O1942" s="6">
        <f>SupplierQuality[[#This Row],[Total Downtime Minutes]]/60</f>
        <v>39.766666666666666</v>
      </c>
      <c r="P1942" s="4">
        <v>334</v>
      </c>
      <c r="Q1942" s="4">
        <f>SupplierQuality[[#This Row],[Total Defect Qty]]*SupplierQuality[[#This Row],[Unit Price]]</f>
        <v>249759188</v>
      </c>
    </row>
    <row r="1943" spans="1:17" x14ac:dyDescent="0.25">
      <c r="A1943" s="1">
        <v>43412</v>
      </c>
      <c r="B1943" s="5" t="str">
        <f>TEXT(SupplierQuality[[#This Row],[Date]],"mmm")</f>
        <v>Nov</v>
      </c>
      <c r="C1943" s="5" t="str">
        <f>TEXT(SupplierQuality[[#This Row],[Date]],"yyyy")</f>
        <v>2018</v>
      </c>
      <c r="D1943" s="2" t="s">
        <v>307</v>
      </c>
      <c r="E1943" s="2" t="s">
        <v>107</v>
      </c>
      <c r="F1943" s="2" t="s">
        <v>24</v>
      </c>
      <c r="G1943">
        <v>132</v>
      </c>
      <c r="H1943" s="2" t="str">
        <f>VLOOKUP(SupplierQuality[[#This Row],[MaterialID]],Table4[#All],2,0)</f>
        <v>Printed Materials</v>
      </c>
      <c r="I1943">
        <v>1</v>
      </c>
      <c r="J1943" s="2" t="str">
        <f>_xlfn.XLOOKUP(SupplierQuality[[#This Row],[Defect Type ID]],Table5[ID],Table5[Defect Type],"Not found",0)</f>
        <v>No Impact</v>
      </c>
      <c r="K1943">
        <v>3</v>
      </c>
      <c r="L1943" s="2" t="str">
        <f>_xlfn.XLOOKUP(SupplierQuality[[#This Row],[DefectID]],Table2[ID],Table2[Defect],"Not found",0)</f>
        <v>Dirty</v>
      </c>
      <c r="M1943" s="3">
        <v>735820</v>
      </c>
      <c r="N1943" s="3">
        <v>600</v>
      </c>
      <c r="O1943" s="6">
        <f>SupplierQuality[[#This Row],[Total Downtime Minutes]]/60</f>
        <v>10</v>
      </c>
      <c r="P1943" s="4">
        <v>415</v>
      </c>
      <c r="Q1943" s="4">
        <f>SupplierQuality[[#This Row],[Total Defect Qty]]*SupplierQuality[[#This Row],[Unit Price]]</f>
        <v>305365300</v>
      </c>
    </row>
    <row r="1944" spans="1:17" x14ac:dyDescent="0.25">
      <c r="A1944" s="1">
        <v>43412</v>
      </c>
      <c r="B1944" s="5" t="str">
        <f>TEXT(SupplierQuality[[#This Row],[Date]],"mmm")</f>
        <v>Nov</v>
      </c>
      <c r="C1944" s="5" t="str">
        <f>TEXT(SupplierQuality[[#This Row],[Date]],"yyyy")</f>
        <v>2018</v>
      </c>
      <c r="D1944" s="2" t="s">
        <v>140</v>
      </c>
      <c r="E1944" s="2" t="s">
        <v>36</v>
      </c>
      <c r="F1944" s="2" t="s">
        <v>14</v>
      </c>
      <c r="G1944">
        <v>133</v>
      </c>
      <c r="H1944" s="2" t="str">
        <f>VLOOKUP(SupplierQuality[[#This Row],[MaterialID]],Table4[#All],2,0)</f>
        <v>Wires</v>
      </c>
      <c r="I1944">
        <v>1</v>
      </c>
      <c r="J1944" s="2" t="str">
        <f>_xlfn.XLOOKUP(SupplierQuality[[#This Row],[Defect Type ID]],Table5[ID],Table5[Defect Type],"Not found",0)</f>
        <v>No Impact</v>
      </c>
      <c r="K1944">
        <v>180</v>
      </c>
      <c r="L1944" s="2" t="str">
        <f>_xlfn.XLOOKUP(SupplierQuality[[#This Row],[DefectID]],Table2[ID],Table2[Defect],"Not found",0)</f>
        <v>Soft Sides</v>
      </c>
      <c r="M1944" s="3">
        <v>696452</v>
      </c>
      <c r="N1944" s="3">
        <v>31</v>
      </c>
      <c r="O1944" s="6">
        <f>SupplierQuality[[#This Row],[Total Downtime Minutes]]/60</f>
        <v>0.51666666666666672</v>
      </c>
      <c r="P1944" s="4">
        <v>595</v>
      </c>
      <c r="Q1944" s="4">
        <f>SupplierQuality[[#This Row],[Total Defect Qty]]*SupplierQuality[[#This Row],[Unit Price]]</f>
        <v>414388940</v>
      </c>
    </row>
    <row r="1945" spans="1:17" x14ac:dyDescent="0.25">
      <c r="A1945" s="1">
        <v>43412</v>
      </c>
      <c r="B1945" s="5" t="str">
        <f>TEXT(SupplierQuality[[#This Row],[Date]],"mmm")</f>
        <v>Nov</v>
      </c>
      <c r="C1945" s="5" t="str">
        <f>TEXT(SupplierQuality[[#This Row],[Date]],"yyyy")</f>
        <v>2018</v>
      </c>
      <c r="D1945" s="2" t="s">
        <v>226</v>
      </c>
      <c r="E1945" s="2" t="s">
        <v>11</v>
      </c>
      <c r="F1945" s="2" t="s">
        <v>14</v>
      </c>
      <c r="G1945">
        <v>119</v>
      </c>
      <c r="H1945" s="2" t="str">
        <f>VLOOKUP(SupplierQuality[[#This Row],[MaterialID]],Table4[#All],2,0)</f>
        <v>Batteries</v>
      </c>
      <c r="I1945">
        <v>1</v>
      </c>
      <c r="J1945" s="2" t="str">
        <f>_xlfn.XLOOKUP(SupplierQuality[[#This Row],[Defect Type ID]],Table5[ID],Table5[Defect Type],"Not found",0)</f>
        <v>No Impact</v>
      </c>
      <c r="K1945">
        <v>250</v>
      </c>
      <c r="L1945" s="2" t="str">
        <f>_xlfn.XLOOKUP(SupplierQuality[[#This Row],[DefectID]],Table2[ID],Table2[Defect],"Not found",0)</f>
        <v>Tampered</v>
      </c>
      <c r="M1945" s="3">
        <v>538350</v>
      </c>
      <c r="N1945" s="3">
        <v>4785</v>
      </c>
      <c r="O1945" s="6">
        <f>SupplierQuality[[#This Row],[Total Downtime Minutes]]/60</f>
        <v>79.75</v>
      </c>
      <c r="P1945" s="4">
        <v>388</v>
      </c>
      <c r="Q1945" s="4">
        <f>SupplierQuality[[#This Row],[Total Defect Qty]]*SupplierQuality[[#This Row],[Unit Price]]</f>
        <v>208879800</v>
      </c>
    </row>
    <row r="1946" spans="1:17" x14ac:dyDescent="0.25">
      <c r="A1946" s="1">
        <v>43412</v>
      </c>
      <c r="B1946" s="5" t="str">
        <f>TEXT(SupplierQuality[[#This Row],[Date]],"mmm")</f>
        <v>Nov</v>
      </c>
      <c r="C1946" s="5" t="str">
        <f>TEXT(SupplierQuality[[#This Row],[Date]],"yyyy")</f>
        <v>2018</v>
      </c>
      <c r="D1946" s="2" t="s">
        <v>179</v>
      </c>
      <c r="E1946" s="2" t="s">
        <v>67</v>
      </c>
      <c r="F1946" s="2" t="s">
        <v>17</v>
      </c>
      <c r="G1946">
        <v>127</v>
      </c>
      <c r="H1946" s="2" t="str">
        <f>VLOOKUP(SupplierQuality[[#This Row],[MaterialID]],Table4[#All],2,0)</f>
        <v>Crates</v>
      </c>
      <c r="I1946">
        <v>1</v>
      </c>
      <c r="J1946" s="2" t="str">
        <f>_xlfn.XLOOKUP(SupplierQuality[[#This Row],[Defect Type ID]],Table5[ID],Table5[Defect Type],"Not found",0)</f>
        <v>No Impact</v>
      </c>
      <c r="K1946">
        <v>170</v>
      </c>
      <c r="L1946" s="2" t="str">
        <f>_xlfn.XLOOKUP(SupplierQuality[[#This Row],[DefectID]],Table2[ID],Table2[Defect],"Not found",0)</f>
        <v>Bad Fit</v>
      </c>
      <c r="M1946" s="3">
        <v>484459</v>
      </c>
      <c r="N1946" s="3">
        <v>4538</v>
      </c>
      <c r="O1946" s="6">
        <f>SupplierQuality[[#This Row],[Total Downtime Minutes]]/60</f>
        <v>75.63333333333334</v>
      </c>
      <c r="P1946" s="4">
        <v>623</v>
      </c>
      <c r="Q1946" s="4">
        <f>SupplierQuality[[#This Row],[Total Defect Qty]]*SupplierQuality[[#This Row],[Unit Price]]</f>
        <v>301817957</v>
      </c>
    </row>
    <row r="1947" spans="1:17" x14ac:dyDescent="0.25">
      <c r="A1947" s="1">
        <v>43412</v>
      </c>
      <c r="B1947" s="5" t="str">
        <f>TEXT(SupplierQuality[[#This Row],[Date]],"mmm")</f>
        <v>Nov</v>
      </c>
      <c r="C1947" s="5" t="str">
        <f>TEXT(SupplierQuality[[#This Row],[Date]],"yyyy")</f>
        <v>2018</v>
      </c>
      <c r="D1947" s="2" t="s">
        <v>196</v>
      </c>
      <c r="E1947" s="2" t="s">
        <v>62</v>
      </c>
      <c r="F1947" s="2" t="s">
        <v>691</v>
      </c>
      <c r="G1947">
        <v>117</v>
      </c>
      <c r="H1947" s="2" t="str">
        <f>VLOOKUP(SupplierQuality[[#This Row],[MaterialID]],Table4[#All],2,0)</f>
        <v>Labels</v>
      </c>
      <c r="I1947">
        <v>2</v>
      </c>
      <c r="J1947" s="2" t="str">
        <f>_xlfn.XLOOKUP(SupplierQuality[[#This Row],[Defect Type ID]],Table5[ID],Table5[Defect Type],"Not found",0)</f>
        <v>Rejected</v>
      </c>
      <c r="K1947">
        <v>176</v>
      </c>
      <c r="L1947" s="2" t="str">
        <f>_xlfn.XLOOKUP(SupplierQuality[[#This Row],[DefectID]],Table2[ID],Table2[Defect],"Not found",0)</f>
        <v>Holes in Material</v>
      </c>
      <c r="M1947" s="3">
        <v>333332</v>
      </c>
      <c r="N1947" s="3">
        <v>3163</v>
      </c>
      <c r="O1947" s="6">
        <f>SupplierQuality[[#This Row],[Total Downtime Minutes]]/60</f>
        <v>52.716666666666669</v>
      </c>
      <c r="P1947" s="4">
        <v>647</v>
      </c>
      <c r="Q1947" s="4">
        <f>SupplierQuality[[#This Row],[Total Defect Qty]]*SupplierQuality[[#This Row],[Unit Price]]</f>
        <v>215665804</v>
      </c>
    </row>
    <row r="1948" spans="1:17" x14ac:dyDescent="0.25">
      <c r="A1948" s="1">
        <v>43412</v>
      </c>
      <c r="B1948" s="5" t="str">
        <f>TEXT(SupplierQuality[[#This Row],[Date]],"mmm")</f>
        <v>Nov</v>
      </c>
      <c r="C1948" s="5" t="str">
        <f>TEXT(SupplierQuality[[#This Row],[Date]],"yyyy")</f>
        <v>2018</v>
      </c>
      <c r="D1948" s="2" t="s">
        <v>175</v>
      </c>
      <c r="E1948" s="2" t="s">
        <v>47</v>
      </c>
      <c r="F1948" s="2" t="s">
        <v>14</v>
      </c>
      <c r="G1948">
        <v>133</v>
      </c>
      <c r="H1948" s="2" t="str">
        <f>VLOOKUP(SupplierQuality[[#This Row],[MaterialID]],Table4[#All],2,0)</f>
        <v>Wires</v>
      </c>
      <c r="I1948">
        <v>1</v>
      </c>
      <c r="J1948" s="2" t="str">
        <f>_xlfn.XLOOKUP(SupplierQuality[[#This Row],[Defect Type ID]],Table5[ID],Table5[Defect Type],"Not found",0)</f>
        <v>No Impact</v>
      </c>
      <c r="K1948">
        <v>154</v>
      </c>
      <c r="L1948" s="2" t="str">
        <f>_xlfn.XLOOKUP(SupplierQuality[[#This Row],[DefectID]],Table2[ID],Table2[Defect],"Not found",0)</f>
        <v>Missing Labels</v>
      </c>
      <c r="M1948" s="3">
        <v>133617</v>
      </c>
      <c r="N1948" s="3">
        <v>1604</v>
      </c>
      <c r="O1948" s="6">
        <f>SupplierQuality[[#This Row],[Total Downtime Minutes]]/60</f>
        <v>26.733333333333334</v>
      </c>
      <c r="P1948" s="4">
        <v>291</v>
      </c>
      <c r="Q1948" s="4">
        <f>SupplierQuality[[#This Row],[Total Defect Qty]]*SupplierQuality[[#This Row],[Unit Price]]</f>
        <v>38882547</v>
      </c>
    </row>
    <row r="1949" spans="1:17" x14ac:dyDescent="0.25">
      <c r="A1949" s="1">
        <v>43415</v>
      </c>
      <c r="B1949" s="5" t="str">
        <f>TEXT(SupplierQuality[[#This Row],[Date]],"mmm")</f>
        <v>Nov</v>
      </c>
      <c r="C1949" s="5" t="str">
        <f>TEXT(SupplierQuality[[#This Row],[Date]],"yyyy")</f>
        <v>2018</v>
      </c>
      <c r="D1949" s="2" t="s">
        <v>301</v>
      </c>
      <c r="E1949" s="2" t="s">
        <v>74</v>
      </c>
      <c r="F1949" s="2" t="s">
        <v>17</v>
      </c>
      <c r="G1949">
        <v>118</v>
      </c>
      <c r="H1949" s="2" t="str">
        <f>VLOOKUP(SupplierQuality[[#This Row],[MaterialID]],Table4[#All],2,0)</f>
        <v>Corrugate</v>
      </c>
      <c r="I1949">
        <v>2</v>
      </c>
      <c r="J1949" s="2" t="str">
        <f>_xlfn.XLOOKUP(SupplierQuality[[#This Row],[Defect Type ID]],Table5[ID],Table5[Defect Type],"Not found",0)</f>
        <v>Rejected</v>
      </c>
      <c r="K1949">
        <v>55</v>
      </c>
      <c r="L1949" s="2" t="str">
        <f>_xlfn.XLOOKUP(SupplierQuality[[#This Row],[DefectID]],Table2[ID],Table2[Defect],"Not found",0)</f>
        <v>Wrong Fasteners</v>
      </c>
      <c r="M1949" s="3">
        <v>900176</v>
      </c>
      <c r="N1949" s="3">
        <v>1057</v>
      </c>
      <c r="O1949" s="6">
        <f>SupplierQuality[[#This Row],[Total Downtime Minutes]]/60</f>
        <v>17.616666666666667</v>
      </c>
      <c r="P1949" s="4">
        <v>413</v>
      </c>
      <c r="Q1949" s="4">
        <f>SupplierQuality[[#This Row],[Total Defect Qty]]*SupplierQuality[[#This Row],[Unit Price]]</f>
        <v>371772688</v>
      </c>
    </row>
    <row r="1950" spans="1:17" x14ac:dyDescent="0.25">
      <c r="A1950" s="1">
        <v>43415</v>
      </c>
      <c r="B1950" s="5" t="str">
        <f>TEXT(SupplierQuality[[#This Row],[Date]],"mmm")</f>
        <v>Nov</v>
      </c>
      <c r="C1950" s="5" t="str">
        <f>TEXT(SupplierQuality[[#This Row],[Date]],"yyyy")</f>
        <v>2018</v>
      </c>
      <c r="D1950" s="2" t="s">
        <v>226</v>
      </c>
      <c r="E1950" s="2" t="s">
        <v>16</v>
      </c>
      <c r="F1950" s="2" t="s">
        <v>691</v>
      </c>
      <c r="G1950">
        <v>126</v>
      </c>
      <c r="H1950" s="2" t="str">
        <f>VLOOKUP(SupplierQuality[[#This Row],[MaterialID]],Table4[#All],2,0)</f>
        <v>Motors</v>
      </c>
      <c r="I1950">
        <v>2</v>
      </c>
      <c r="J1950" s="2" t="str">
        <f>_xlfn.XLOOKUP(SupplierQuality[[#This Row],[Defect Type ID]],Table5[ID],Table5[Defect Type],"Not found",0)</f>
        <v>Rejected</v>
      </c>
      <c r="K1950">
        <v>205</v>
      </c>
      <c r="L1950" s="2" t="str">
        <f>_xlfn.XLOOKUP(SupplierQuality[[#This Row],[DefectID]],Table2[ID],Table2[Defect],"Not found",0)</f>
        <v>Wrong Consistency</v>
      </c>
      <c r="M1950" s="3">
        <v>680708</v>
      </c>
      <c r="N1950" s="3">
        <v>693</v>
      </c>
      <c r="O1950" s="6">
        <f>SupplierQuality[[#This Row],[Total Downtime Minutes]]/60</f>
        <v>11.55</v>
      </c>
      <c r="P1950" s="4">
        <v>499</v>
      </c>
      <c r="Q1950" s="4">
        <f>SupplierQuality[[#This Row],[Total Defect Qty]]*SupplierQuality[[#This Row],[Unit Price]]</f>
        <v>339673292</v>
      </c>
    </row>
    <row r="1951" spans="1:17" x14ac:dyDescent="0.25">
      <c r="A1951" s="1">
        <v>43415</v>
      </c>
      <c r="B1951" s="5" t="str">
        <f>TEXT(SupplierQuality[[#This Row],[Date]],"mmm")</f>
        <v>Nov</v>
      </c>
      <c r="C1951" s="5" t="str">
        <f>TEXT(SupplierQuality[[#This Row],[Date]],"yyyy")</f>
        <v>2018</v>
      </c>
      <c r="D1951" s="2" t="s">
        <v>151</v>
      </c>
      <c r="E1951" s="2" t="s">
        <v>16</v>
      </c>
      <c r="F1951" s="2" t="s">
        <v>691</v>
      </c>
      <c r="G1951">
        <v>132</v>
      </c>
      <c r="H1951" s="2" t="str">
        <f>VLOOKUP(SupplierQuality[[#This Row],[MaterialID]],Table4[#All],2,0)</f>
        <v>Printed Materials</v>
      </c>
      <c r="I1951">
        <v>1</v>
      </c>
      <c r="J1951" s="2" t="str">
        <f>_xlfn.XLOOKUP(SupplierQuality[[#This Row],[Defect Type ID]],Table5[ID],Table5[Defect Type],"Not found",0)</f>
        <v>No Impact</v>
      </c>
      <c r="K1951">
        <v>33</v>
      </c>
      <c r="L1951" s="2" t="str">
        <f>_xlfn.XLOOKUP(SupplierQuality[[#This Row],[DefectID]],Table2[ID],Table2[Defect],"Not found",0)</f>
        <v>No Bar Code</v>
      </c>
      <c r="M1951" s="3">
        <v>598857</v>
      </c>
      <c r="N1951" s="3">
        <v>2776</v>
      </c>
      <c r="O1951" s="6">
        <f>SupplierQuality[[#This Row],[Total Downtime Minutes]]/60</f>
        <v>46.266666666666666</v>
      </c>
      <c r="P1951" s="4">
        <v>389</v>
      </c>
      <c r="Q1951" s="4">
        <f>SupplierQuality[[#This Row],[Total Defect Qty]]*SupplierQuality[[#This Row],[Unit Price]]</f>
        <v>232955373</v>
      </c>
    </row>
    <row r="1952" spans="1:17" x14ac:dyDescent="0.25">
      <c r="A1952" s="1">
        <v>43415</v>
      </c>
      <c r="B1952" s="5" t="str">
        <f>TEXT(SupplierQuality[[#This Row],[Date]],"mmm")</f>
        <v>Nov</v>
      </c>
      <c r="C1952" s="5" t="str">
        <f>TEXT(SupplierQuality[[#This Row],[Date]],"yyyy")</f>
        <v>2018</v>
      </c>
      <c r="D1952" s="2" t="s">
        <v>126</v>
      </c>
      <c r="E1952" s="2" t="s">
        <v>23</v>
      </c>
      <c r="F1952" s="2" t="s">
        <v>691</v>
      </c>
      <c r="G1952">
        <v>130</v>
      </c>
      <c r="H1952" s="2" t="str">
        <f>VLOOKUP(SupplierQuality[[#This Row],[MaterialID]],Table4[#All],2,0)</f>
        <v>Packaging</v>
      </c>
      <c r="I1952">
        <v>1</v>
      </c>
      <c r="J1952" s="2" t="str">
        <f>_xlfn.XLOOKUP(SupplierQuality[[#This Row],[Defect Type ID]],Table5[ID],Table5[Defect Type],"Not found",0)</f>
        <v>No Impact</v>
      </c>
      <c r="K1952">
        <v>95</v>
      </c>
      <c r="L1952" s="2" t="str">
        <f>_xlfn.XLOOKUP(SupplierQuality[[#This Row],[DefectID]],Table2[ID],Table2[Defect],"Not found",0)</f>
        <v>Wrong Shape</v>
      </c>
      <c r="M1952" s="3">
        <v>434093</v>
      </c>
      <c r="N1952" s="3">
        <v>4476</v>
      </c>
      <c r="O1952" s="6">
        <f>SupplierQuality[[#This Row],[Total Downtime Minutes]]/60</f>
        <v>74.599999999999994</v>
      </c>
      <c r="P1952" s="4">
        <v>366</v>
      </c>
      <c r="Q1952" s="4">
        <f>SupplierQuality[[#This Row],[Total Defect Qty]]*SupplierQuality[[#This Row],[Unit Price]]</f>
        <v>158878038</v>
      </c>
    </row>
    <row r="1953" spans="1:17" x14ac:dyDescent="0.25">
      <c r="A1953" s="1">
        <v>43415</v>
      </c>
      <c r="B1953" s="5" t="str">
        <f>TEXT(SupplierQuality[[#This Row],[Date]],"mmm")</f>
        <v>Nov</v>
      </c>
      <c r="C1953" s="5" t="str">
        <f>TEXT(SupplierQuality[[#This Row],[Date]],"yyyy")</f>
        <v>2018</v>
      </c>
      <c r="D1953" s="2" t="s">
        <v>191</v>
      </c>
      <c r="E1953" s="2" t="s">
        <v>32</v>
      </c>
      <c r="F1953" s="2" t="s">
        <v>691</v>
      </c>
      <c r="G1953">
        <v>116</v>
      </c>
      <c r="H1953" s="2" t="str">
        <f>VLOOKUP(SupplierQuality[[#This Row],[MaterialID]],Table4[#All],2,0)</f>
        <v>Molds</v>
      </c>
      <c r="I1953">
        <v>3</v>
      </c>
      <c r="J1953" s="2" t="str">
        <f>_xlfn.XLOOKUP(SupplierQuality[[#This Row],[Defect Type ID]],Table5[ID],Table5[Defect Type],"Not found",0)</f>
        <v>Impact</v>
      </c>
      <c r="K1953">
        <v>221</v>
      </c>
      <c r="L1953" s="2" t="str">
        <f>_xlfn.XLOOKUP(SupplierQuality[[#This Row],[DefectID]],Table2[ID],Table2[Defect],"Not found",0)</f>
        <v>Excessive Grease</v>
      </c>
      <c r="M1953" s="3">
        <v>423952</v>
      </c>
      <c r="N1953" s="3">
        <v>3226</v>
      </c>
      <c r="O1953" s="6">
        <f>SupplierQuality[[#This Row],[Total Downtime Minutes]]/60</f>
        <v>53.766666666666666</v>
      </c>
      <c r="P1953" s="4">
        <v>292</v>
      </c>
      <c r="Q1953" s="4">
        <f>SupplierQuality[[#This Row],[Total Defect Qty]]*SupplierQuality[[#This Row],[Unit Price]]</f>
        <v>123793984</v>
      </c>
    </row>
    <row r="1954" spans="1:17" x14ac:dyDescent="0.25">
      <c r="A1954" s="1">
        <v>43415</v>
      </c>
      <c r="B1954" s="5" t="str">
        <f>TEXT(SupplierQuality[[#This Row],[Date]],"mmm")</f>
        <v>Nov</v>
      </c>
      <c r="C1954" s="5" t="str">
        <f>TEXT(SupplierQuality[[#This Row],[Date]],"yyyy")</f>
        <v>2018</v>
      </c>
      <c r="D1954" s="2" t="s">
        <v>173</v>
      </c>
      <c r="E1954" s="2" t="s">
        <v>49</v>
      </c>
      <c r="F1954" s="2" t="s">
        <v>17</v>
      </c>
      <c r="G1954">
        <v>128</v>
      </c>
      <c r="H1954" s="2" t="str">
        <f>VLOOKUP(SupplierQuality[[#This Row],[MaterialID]],Table4[#All],2,0)</f>
        <v>Tape</v>
      </c>
      <c r="I1954">
        <v>3</v>
      </c>
      <c r="J1954" s="2" t="str">
        <f>_xlfn.XLOOKUP(SupplierQuality[[#This Row],[Defect Type ID]],Table5[ID],Table5[Defect Type],"Not found",0)</f>
        <v>Impact</v>
      </c>
      <c r="K1954">
        <v>111</v>
      </c>
      <c r="L1954" s="2" t="str">
        <f>_xlfn.XLOOKUP(SupplierQuality[[#This Row],[DefectID]],Table2[ID],Table2[Defect],"Not found",0)</f>
        <v>Insufficient Parts</v>
      </c>
      <c r="M1954" s="3">
        <v>407083</v>
      </c>
      <c r="N1954" s="3">
        <v>3816</v>
      </c>
      <c r="O1954" s="6">
        <f>SupplierQuality[[#This Row],[Total Downtime Minutes]]/60</f>
        <v>63.6</v>
      </c>
      <c r="P1954" s="4">
        <v>296</v>
      </c>
      <c r="Q1954" s="4">
        <f>SupplierQuality[[#This Row],[Total Defect Qty]]*SupplierQuality[[#This Row],[Unit Price]]</f>
        <v>120496568</v>
      </c>
    </row>
    <row r="1955" spans="1:17" x14ac:dyDescent="0.25">
      <c r="A1955" s="1">
        <v>43415</v>
      </c>
      <c r="B1955" s="5" t="str">
        <f>TEXT(SupplierQuality[[#This Row],[Date]],"mmm")</f>
        <v>Nov</v>
      </c>
      <c r="C1955" s="5" t="str">
        <f>TEXT(SupplierQuality[[#This Row],[Date]],"yyyy")</f>
        <v>2018</v>
      </c>
      <c r="D1955" s="2" t="s">
        <v>188</v>
      </c>
      <c r="E1955" s="2" t="s">
        <v>71</v>
      </c>
      <c r="F1955" s="2" t="s">
        <v>691</v>
      </c>
      <c r="G1955">
        <v>119</v>
      </c>
      <c r="H1955" s="2" t="str">
        <f>VLOOKUP(SupplierQuality[[#This Row],[MaterialID]],Table4[#All],2,0)</f>
        <v>Batteries</v>
      </c>
      <c r="I1955">
        <v>1</v>
      </c>
      <c r="J1955" s="2" t="str">
        <f>_xlfn.XLOOKUP(SupplierQuality[[#This Row],[Defect Type ID]],Table5[ID],Table5[Defect Type],"Not found",0)</f>
        <v>No Impact</v>
      </c>
      <c r="K1955">
        <v>102</v>
      </c>
      <c r="L1955" s="2" t="str">
        <f>_xlfn.XLOOKUP(SupplierQuality[[#This Row],[DefectID]],Table2[ID],Table2[Defect],"Not found",0)</f>
        <v>Wrong Codes</v>
      </c>
      <c r="M1955" s="3">
        <v>363476</v>
      </c>
      <c r="N1955" s="3">
        <v>1714</v>
      </c>
      <c r="O1955" s="6">
        <f>SupplierQuality[[#This Row],[Total Downtime Minutes]]/60</f>
        <v>28.566666666666666</v>
      </c>
      <c r="P1955" s="4">
        <v>399</v>
      </c>
      <c r="Q1955" s="4">
        <f>SupplierQuality[[#This Row],[Total Defect Qty]]*SupplierQuality[[#This Row],[Unit Price]]</f>
        <v>145026924</v>
      </c>
    </row>
    <row r="1956" spans="1:17" x14ac:dyDescent="0.25">
      <c r="A1956" s="1">
        <v>43415</v>
      </c>
      <c r="B1956" s="5" t="str">
        <f>TEXT(SupplierQuality[[#This Row],[Date]],"mmm")</f>
        <v>Nov</v>
      </c>
      <c r="C1956" s="5" t="str">
        <f>TEXT(SupplierQuality[[#This Row],[Date]],"yyyy")</f>
        <v>2018</v>
      </c>
      <c r="D1956" s="2" t="s">
        <v>247</v>
      </c>
      <c r="E1956" s="2" t="s">
        <v>52</v>
      </c>
      <c r="F1956" s="2" t="s">
        <v>691</v>
      </c>
      <c r="G1956">
        <v>115</v>
      </c>
      <c r="H1956" s="2" t="str">
        <f>VLOOKUP(SupplierQuality[[#This Row],[MaterialID]],Table4[#All],2,0)</f>
        <v>Controllers</v>
      </c>
      <c r="I1956">
        <v>3</v>
      </c>
      <c r="J1956" s="2" t="str">
        <f>_xlfn.XLOOKUP(SupplierQuality[[#This Row],[Defect Type ID]],Table5[ID],Table5[Defect Type],"Not found",0)</f>
        <v>Impact</v>
      </c>
      <c r="K1956">
        <v>94</v>
      </c>
      <c r="L1956" s="2" t="str">
        <f>_xlfn.XLOOKUP(SupplierQuality[[#This Row],[DefectID]],Table2[ID],Table2[Defect],"Not found",0)</f>
        <v>Stones and Sand</v>
      </c>
      <c r="M1956" s="3">
        <v>258139</v>
      </c>
      <c r="N1956" s="3">
        <v>803</v>
      </c>
      <c r="O1956" s="6">
        <f>SupplierQuality[[#This Row],[Total Downtime Minutes]]/60</f>
        <v>13.383333333333333</v>
      </c>
      <c r="P1956" s="4">
        <v>618</v>
      </c>
      <c r="Q1956" s="4">
        <f>SupplierQuality[[#This Row],[Total Defect Qty]]*SupplierQuality[[#This Row],[Unit Price]]</f>
        <v>159529902</v>
      </c>
    </row>
    <row r="1957" spans="1:17" x14ac:dyDescent="0.25">
      <c r="A1957" s="1">
        <v>43415</v>
      </c>
      <c r="B1957" s="5" t="str">
        <f>TEXT(SupplierQuality[[#This Row],[Date]],"mmm")</f>
        <v>Nov</v>
      </c>
      <c r="C1957" s="5" t="str">
        <f>TEXT(SupplierQuality[[#This Row],[Date]],"yyyy")</f>
        <v>2018</v>
      </c>
      <c r="D1957" s="2" t="s">
        <v>306</v>
      </c>
      <c r="E1957" s="2" t="s">
        <v>60</v>
      </c>
      <c r="F1957" s="2" t="s">
        <v>42</v>
      </c>
      <c r="G1957">
        <v>120</v>
      </c>
      <c r="H1957" s="2" t="str">
        <f>VLOOKUP(SupplierQuality[[#This Row],[MaterialID]],Table4[#All],2,0)</f>
        <v>Film</v>
      </c>
      <c r="I1957">
        <v>3</v>
      </c>
      <c r="J1957" s="2" t="str">
        <f>_xlfn.XLOOKUP(SupplierQuality[[#This Row],[Defect Type ID]],Table5[ID],Table5[Defect Type],"Not found",0)</f>
        <v>Impact</v>
      </c>
      <c r="K1957">
        <v>155</v>
      </c>
      <c r="L1957" s="2" t="str">
        <f>_xlfn.XLOOKUP(SupplierQuality[[#This Row],[DefectID]],Table2[ID],Table2[Defect],"Not found",0)</f>
        <v>Wrong Specification</v>
      </c>
      <c r="M1957" s="3">
        <v>256025</v>
      </c>
      <c r="N1957" s="3">
        <v>4583</v>
      </c>
      <c r="O1957" s="6">
        <f>SupplierQuality[[#This Row],[Total Downtime Minutes]]/60</f>
        <v>76.38333333333334</v>
      </c>
      <c r="P1957" s="4">
        <v>287</v>
      </c>
      <c r="Q1957" s="4">
        <f>SupplierQuality[[#This Row],[Total Defect Qty]]*SupplierQuality[[#This Row],[Unit Price]]</f>
        <v>73479175</v>
      </c>
    </row>
    <row r="1958" spans="1:17" x14ac:dyDescent="0.25">
      <c r="A1958" s="1">
        <v>43415</v>
      </c>
      <c r="B1958" s="5" t="str">
        <f>TEXT(SupplierQuality[[#This Row],[Date]],"mmm")</f>
        <v>Nov</v>
      </c>
      <c r="C1958" s="5" t="str">
        <f>TEXT(SupplierQuality[[#This Row],[Date]],"yyyy")</f>
        <v>2018</v>
      </c>
      <c r="D1958" s="2" t="s">
        <v>247</v>
      </c>
      <c r="E1958" s="2" t="s">
        <v>19</v>
      </c>
      <c r="F1958" s="2" t="s">
        <v>691</v>
      </c>
      <c r="G1958">
        <v>121</v>
      </c>
      <c r="H1958" s="2" t="str">
        <f>VLOOKUP(SupplierQuality[[#This Row],[MaterialID]],Table4[#All],2,0)</f>
        <v>Composites</v>
      </c>
      <c r="I1958">
        <v>1</v>
      </c>
      <c r="J1958" s="2" t="str">
        <f>_xlfn.XLOOKUP(SupplierQuality[[#This Row],[Defect Type ID]],Table5[ID],Table5[Defect Type],"Not found",0)</f>
        <v>No Impact</v>
      </c>
      <c r="K1958">
        <v>78</v>
      </c>
      <c r="L1958" s="2" t="str">
        <f>_xlfn.XLOOKUP(SupplierQuality[[#This Row],[DefectID]],Table2[ID],Table2[Defect],"Not found",0)</f>
        <v>No Shipment Info</v>
      </c>
      <c r="M1958" s="3">
        <v>238921</v>
      </c>
      <c r="N1958" s="3">
        <v>3603</v>
      </c>
      <c r="O1958" s="6">
        <f>SupplierQuality[[#This Row],[Total Downtime Minutes]]/60</f>
        <v>60.05</v>
      </c>
      <c r="P1958" s="4">
        <v>537</v>
      </c>
      <c r="Q1958" s="4">
        <f>SupplierQuality[[#This Row],[Total Defect Qty]]*SupplierQuality[[#This Row],[Unit Price]]</f>
        <v>128300577</v>
      </c>
    </row>
    <row r="1959" spans="1:17" x14ac:dyDescent="0.25">
      <c r="A1959" s="1">
        <v>43415</v>
      </c>
      <c r="B1959" s="5" t="str">
        <f>TEXT(SupplierQuality[[#This Row],[Date]],"mmm")</f>
        <v>Nov</v>
      </c>
      <c r="C1959" s="5" t="str">
        <f>TEXT(SupplierQuality[[#This Row],[Date]],"yyyy")</f>
        <v>2018</v>
      </c>
      <c r="D1959" s="2" t="s">
        <v>294</v>
      </c>
      <c r="E1959" s="2" t="s">
        <v>34</v>
      </c>
      <c r="F1959" s="2" t="s">
        <v>24</v>
      </c>
      <c r="G1959">
        <v>127</v>
      </c>
      <c r="H1959" s="2" t="str">
        <f>VLOOKUP(SupplierQuality[[#This Row],[MaterialID]],Table4[#All],2,0)</f>
        <v>Crates</v>
      </c>
      <c r="I1959">
        <v>3</v>
      </c>
      <c r="J1959" s="2" t="str">
        <f>_xlfn.XLOOKUP(SupplierQuality[[#This Row],[Defect Type ID]],Table5[ID],Table5[Defect Type],"Not found",0)</f>
        <v>Impact</v>
      </c>
      <c r="K1959">
        <v>184</v>
      </c>
      <c r="L1959" s="2" t="str">
        <f>_xlfn.XLOOKUP(SupplierQuality[[#This Row],[DefectID]],Table2[ID],Table2[Defect],"Not found",0)</f>
        <v>Leaking Packaging</v>
      </c>
      <c r="M1959" s="3">
        <v>226162</v>
      </c>
      <c r="N1959" s="3">
        <v>2738</v>
      </c>
      <c r="O1959" s="6">
        <f>SupplierQuality[[#This Row],[Total Downtime Minutes]]/60</f>
        <v>45.633333333333333</v>
      </c>
      <c r="P1959" s="4">
        <v>663</v>
      </c>
      <c r="Q1959" s="4">
        <f>SupplierQuality[[#This Row],[Total Defect Qty]]*SupplierQuality[[#This Row],[Unit Price]]</f>
        <v>149945406</v>
      </c>
    </row>
    <row r="1960" spans="1:17" x14ac:dyDescent="0.25">
      <c r="A1960" s="1">
        <v>43415</v>
      </c>
      <c r="B1960" s="5" t="str">
        <f>TEXT(SupplierQuality[[#This Row],[Date]],"mmm")</f>
        <v>Nov</v>
      </c>
      <c r="C1960" s="5" t="str">
        <f>TEXT(SupplierQuality[[#This Row],[Date]],"yyyy")</f>
        <v>2018</v>
      </c>
      <c r="D1960" s="2" t="s">
        <v>193</v>
      </c>
      <c r="E1960" s="2" t="s">
        <v>41</v>
      </c>
      <c r="F1960" s="2" t="s">
        <v>14</v>
      </c>
      <c r="G1960">
        <v>128</v>
      </c>
      <c r="H1960" s="2" t="str">
        <f>VLOOKUP(SupplierQuality[[#This Row],[MaterialID]],Table4[#All],2,0)</f>
        <v>Tape</v>
      </c>
      <c r="I1960">
        <v>1</v>
      </c>
      <c r="J1960" s="2" t="str">
        <f>_xlfn.XLOOKUP(SupplierQuality[[#This Row],[Defect Type ID]],Table5[ID],Table5[Defect Type],"Not found",0)</f>
        <v>No Impact</v>
      </c>
      <c r="K1960">
        <v>181</v>
      </c>
      <c r="L1960" s="2" t="str">
        <f>_xlfn.XLOOKUP(SupplierQuality[[#This Row],[DefectID]],Table2[ID],Table2[Defect],"Not found",0)</f>
        <v>Leaking Seals</v>
      </c>
      <c r="M1960" s="3">
        <v>168032</v>
      </c>
      <c r="N1960" s="3">
        <v>1182</v>
      </c>
      <c r="O1960" s="6">
        <f>SupplierQuality[[#This Row],[Total Downtime Minutes]]/60</f>
        <v>19.7</v>
      </c>
      <c r="P1960" s="4">
        <v>278</v>
      </c>
      <c r="Q1960" s="4">
        <f>SupplierQuality[[#This Row],[Total Defect Qty]]*SupplierQuality[[#This Row],[Unit Price]]</f>
        <v>46712896</v>
      </c>
    </row>
    <row r="1961" spans="1:17" x14ac:dyDescent="0.25">
      <c r="A1961" s="1">
        <v>43416</v>
      </c>
      <c r="B1961" s="5" t="str">
        <f>TEXT(SupplierQuality[[#This Row],[Date]],"mmm")</f>
        <v>Nov</v>
      </c>
      <c r="C1961" s="5" t="str">
        <f>TEXT(SupplierQuality[[#This Row],[Date]],"yyyy")</f>
        <v>2018</v>
      </c>
      <c r="D1961" s="2" t="s">
        <v>127</v>
      </c>
      <c r="E1961" s="2" t="s">
        <v>32</v>
      </c>
      <c r="F1961" s="2" t="s">
        <v>14</v>
      </c>
      <c r="G1961">
        <v>123</v>
      </c>
      <c r="H1961" s="2" t="str">
        <f>VLOOKUP(SupplierQuality[[#This Row],[MaterialID]],Table4[#All],2,0)</f>
        <v>Pump</v>
      </c>
      <c r="I1961">
        <v>1</v>
      </c>
      <c r="J1961" s="2" t="str">
        <f>_xlfn.XLOOKUP(SupplierQuality[[#This Row],[Defect Type ID]],Table5[ID],Table5[Defect Type],"Not found",0)</f>
        <v>No Impact</v>
      </c>
      <c r="K1961">
        <v>180</v>
      </c>
      <c r="L1961" s="2" t="str">
        <f>_xlfn.XLOOKUP(SupplierQuality[[#This Row],[DefectID]],Table2[ID],Table2[Defect],"Not found",0)</f>
        <v>Soft Sides</v>
      </c>
      <c r="M1961" s="3">
        <v>917995</v>
      </c>
      <c r="N1961" s="3">
        <v>778</v>
      </c>
      <c r="O1961" s="6">
        <f>SupplierQuality[[#This Row],[Total Downtime Minutes]]/60</f>
        <v>12.966666666666667</v>
      </c>
      <c r="P1961" s="4">
        <v>359</v>
      </c>
      <c r="Q1961" s="4">
        <f>SupplierQuality[[#This Row],[Total Defect Qty]]*SupplierQuality[[#This Row],[Unit Price]]</f>
        <v>329560205</v>
      </c>
    </row>
    <row r="1962" spans="1:17" x14ac:dyDescent="0.25">
      <c r="A1962" s="1">
        <v>43416</v>
      </c>
      <c r="B1962" s="5" t="str">
        <f>TEXT(SupplierQuality[[#This Row],[Date]],"mmm")</f>
        <v>Nov</v>
      </c>
      <c r="C1962" s="5" t="str">
        <f>TEXT(SupplierQuality[[#This Row],[Date]],"yyyy")</f>
        <v>2018</v>
      </c>
      <c r="D1962" s="2" t="s">
        <v>232</v>
      </c>
      <c r="E1962" s="2" t="s">
        <v>27</v>
      </c>
      <c r="F1962" s="2" t="s">
        <v>14</v>
      </c>
      <c r="G1962">
        <v>121</v>
      </c>
      <c r="H1962" s="2" t="str">
        <f>VLOOKUP(SupplierQuality[[#This Row],[MaterialID]],Table4[#All],2,0)</f>
        <v>Composites</v>
      </c>
      <c r="I1962">
        <v>2</v>
      </c>
      <c r="J1962" s="2" t="str">
        <f>_xlfn.XLOOKUP(SupplierQuality[[#This Row],[Defect Type ID]],Table5[ID],Table5[Defect Type],"Not found",0)</f>
        <v>Rejected</v>
      </c>
      <c r="K1962">
        <v>78</v>
      </c>
      <c r="L1962" s="2" t="str">
        <f>_xlfn.XLOOKUP(SupplierQuality[[#This Row],[DefectID]],Table2[ID],Table2[Defect],"Not found",0)</f>
        <v>No Shipment Info</v>
      </c>
      <c r="M1962" s="3">
        <v>665640</v>
      </c>
      <c r="N1962" s="3">
        <v>3604</v>
      </c>
      <c r="O1962" s="6">
        <f>SupplierQuality[[#This Row],[Total Downtime Minutes]]/60</f>
        <v>60.06666666666667</v>
      </c>
      <c r="P1962" s="4">
        <v>604</v>
      </c>
      <c r="Q1962" s="4">
        <f>SupplierQuality[[#This Row],[Total Defect Qty]]*SupplierQuality[[#This Row],[Unit Price]]</f>
        <v>402046560</v>
      </c>
    </row>
    <row r="1963" spans="1:17" x14ac:dyDescent="0.25">
      <c r="A1963" s="1">
        <v>43416</v>
      </c>
      <c r="B1963" s="5" t="str">
        <f>TEXT(SupplierQuality[[#This Row],[Date]],"mmm")</f>
        <v>Nov</v>
      </c>
      <c r="C1963" s="5" t="str">
        <f>TEXT(SupplierQuality[[#This Row],[Date]],"yyyy")</f>
        <v>2018</v>
      </c>
      <c r="D1963" s="2" t="s">
        <v>80</v>
      </c>
      <c r="E1963" s="2" t="s">
        <v>23</v>
      </c>
      <c r="F1963" s="2" t="s">
        <v>691</v>
      </c>
      <c r="G1963">
        <v>130</v>
      </c>
      <c r="H1963" s="2" t="str">
        <f>VLOOKUP(SupplierQuality[[#This Row],[MaterialID]],Table4[#All],2,0)</f>
        <v>Packaging</v>
      </c>
      <c r="I1963">
        <v>2</v>
      </c>
      <c r="J1963" s="2" t="str">
        <f>_xlfn.XLOOKUP(SupplierQuality[[#This Row],[Defect Type ID]],Table5[ID],Table5[Defect Type],"Not found",0)</f>
        <v>Rejected</v>
      </c>
      <c r="K1963">
        <v>41</v>
      </c>
      <c r="L1963" s="2" t="str">
        <f>_xlfn.XLOOKUP(SupplierQuality[[#This Row],[DefectID]],Table2[ID],Table2[Defect],"Not found",0)</f>
        <v>Bad Tiles</v>
      </c>
      <c r="M1963" s="3">
        <v>658123</v>
      </c>
      <c r="N1963" s="3">
        <v>4385</v>
      </c>
      <c r="O1963" s="6">
        <f>SupplierQuality[[#This Row],[Total Downtime Minutes]]/60</f>
        <v>73.083333333333329</v>
      </c>
      <c r="P1963" s="4">
        <v>608</v>
      </c>
      <c r="Q1963" s="4">
        <f>SupplierQuality[[#This Row],[Total Defect Qty]]*SupplierQuality[[#This Row],[Unit Price]]</f>
        <v>400138784</v>
      </c>
    </row>
    <row r="1964" spans="1:17" x14ac:dyDescent="0.25">
      <c r="A1964" s="1">
        <v>43416</v>
      </c>
      <c r="B1964" s="5" t="str">
        <f>TEXT(SupplierQuality[[#This Row],[Date]],"mmm")</f>
        <v>Nov</v>
      </c>
      <c r="C1964" s="5" t="str">
        <f>TEXT(SupplierQuality[[#This Row],[Date]],"yyyy")</f>
        <v>2018</v>
      </c>
      <c r="D1964" s="2" t="s">
        <v>346</v>
      </c>
      <c r="E1964" s="2" t="s">
        <v>67</v>
      </c>
      <c r="F1964" s="2" t="s">
        <v>691</v>
      </c>
      <c r="G1964">
        <v>129</v>
      </c>
      <c r="H1964" s="2" t="str">
        <f>VLOOKUP(SupplierQuality[[#This Row],[MaterialID]],Table4[#All],2,0)</f>
        <v>Mechanicals</v>
      </c>
      <c r="I1964">
        <v>3</v>
      </c>
      <c r="J1964" s="2" t="str">
        <f>_xlfn.XLOOKUP(SupplierQuality[[#This Row],[Defect Type ID]],Table5[ID],Table5[Defect Type],"Not found",0)</f>
        <v>Impact</v>
      </c>
      <c r="K1964">
        <v>72</v>
      </c>
      <c r="L1964" s="2" t="str">
        <f>_xlfn.XLOOKUP(SupplierQuality[[#This Row],[DefectID]],Table2[ID],Table2[Defect],"Not found",0)</f>
        <v>Wrong Label</v>
      </c>
      <c r="M1964" s="3">
        <v>575044</v>
      </c>
      <c r="N1964" s="3">
        <v>3112</v>
      </c>
      <c r="O1964" s="6">
        <f>SupplierQuality[[#This Row],[Total Downtime Minutes]]/60</f>
        <v>51.866666666666667</v>
      </c>
      <c r="P1964" s="4">
        <v>681</v>
      </c>
      <c r="Q1964" s="4">
        <f>SupplierQuality[[#This Row],[Total Defect Qty]]*SupplierQuality[[#This Row],[Unit Price]]</f>
        <v>391604964</v>
      </c>
    </row>
    <row r="1965" spans="1:17" x14ac:dyDescent="0.25">
      <c r="A1965" s="1">
        <v>43416</v>
      </c>
      <c r="B1965" s="5" t="str">
        <f>TEXT(SupplierQuality[[#This Row],[Date]],"mmm")</f>
        <v>Nov</v>
      </c>
      <c r="C1965" s="5" t="str">
        <f>TEXT(SupplierQuality[[#This Row],[Date]],"yyyy")</f>
        <v>2018</v>
      </c>
      <c r="D1965" s="2" t="s">
        <v>239</v>
      </c>
      <c r="E1965" s="2" t="s">
        <v>119</v>
      </c>
      <c r="F1965" s="2" t="s">
        <v>24</v>
      </c>
      <c r="G1965">
        <v>120</v>
      </c>
      <c r="H1965" s="2" t="str">
        <f>VLOOKUP(SupplierQuality[[#This Row],[MaterialID]],Table4[#All],2,0)</f>
        <v>Film</v>
      </c>
      <c r="I1965">
        <v>2</v>
      </c>
      <c r="J1965" s="2" t="str">
        <f>_xlfn.XLOOKUP(SupplierQuality[[#This Row],[Defect Type ID]],Table5[ID],Table5[Defect Type],"Not found",0)</f>
        <v>Rejected</v>
      </c>
      <c r="K1965">
        <v>79</v>
      </c>
      <c r="L1965" s="2" t="str">
        <f>_xlfn.XLOOKUP(SupplierQuality[[#This Row],[DefectID]],Table2[ID],Table2[Defect],"Not found",0)</f>
        <v>Scratched Glass</v>
      </c>
      <c r="M1965" s="3">
        <v>557421</v>
      </c>
      <c r="N1965" s="3">
        <v>2788</v>
      </c>
      <c r="O1965" s="6">
        <f>SupplierQuality[[#This Row],[Total Downtime Minutes]]/60</f>
        <v>46.466666666666669</v>
      </c>
      <c r="P1965" s="4">
        <v>545</v>
      </c>
      <c r="Q1965" s="4">
        <f>SupplierQuality[[#This Row],[Total Defect Qty]]*SupplierQuality[[#This Row],[Unit Price]]</f>
        <v>303794445</v>
      </c>
    </row>
    <row r="1966" spans="1:17" x14ac:dyDescent="0.25">
      <c r="A1966" s="1">
        <v>43416</v>
      </c>
      <c r="B1966" s="5" t="str">
        <f>TEXT(SupplierQuality[[#This Row],[Date]],"mmm")</f>
        <v>Nov</v>
      </c>
      <c r="C1966" s="5" t="str">
        <f>TEXT(SupplierQuality[[#This Row],[Date]],"yyyy")</f>
        <v>2018</v>
      </c>
      <c r="D1966" s="2" t="s">
        <v>73</v>
      </c>
      <c r="E1966" s="2" t="s">
        <v>84</v>
      </c>
      <c r="F1966" s="2" t="s">
        <v>42</v>
      </c>
      <c r="G1966">
        <v>126</v>
      </c>
      <c r="H1966" s="2" t="str">
        <f>VLOOKUP(SupplierQuality[[#This Row],[MaterialID]],Table4[#All],2,0)</f>
        <v>Motors</v>
      </c>
      <c r="I1966">
        <v>3</v>
      </c>
      <c r="J1966" s="2" t="str">
        <f>_xlfn.XLOOKUP(SupplierQuality[[#This Row],[Defect Type ID]],Table5[ID],Table5[Defect Type],"Not found",0)</f>
        <v>Impact</v>
      </c>
      <c r="K1966">
        <v>243</v>
      </c>
      <c r="L1966" s="2" t="str">
        <f>_xlfn.XLOOKUP(SupplierQuality[[#This Row],[DefectID]],Table2[ID],Table2[Defect],"Not found",0)</f>
        <v>Tops Bent</v>
      </c>
      <c r="M1966" s="3">
        <v>397198</v>
      </c>
      <c r="N1966" s="3">
        <v>1136</v>
      </c>
      <c r="O1966" s="6">
        <f>SupplierQuality[[#This Row],[Total Downtime Minutes]]/60</f>
        <v>18.933333333333334</v>
      </c>
      <c r="P1966" s="4">
        <v>690</v>
      </c>
      <c r="Q1966" s="4">
        <f>SupplierQuality[[#This Row],[Total Defect Qty]]*SupplierQuality[[#This Row],[Unit Price]]</f>
        <v>274066620</v>
      </c>
    </row>
    <row r="1967" spans="1:17" x14ac:dyDescent="0.25">
      <c r="A1967" s="1">
        <v>43416</v>
      </c>
      <c r="B1967" s="5" t="str">
        <f>TEXT(SupplierQuality[[#This Row],[Date]],"mmm")</f>
        <v>Nov</v>
      </c>
      <c r="C1967" s="5" t="str">
        <f>TEXT(SupplierQuality[[#This Row],[Date]],"yyyy")</f>
        <v>2018</v>
      </c>
      <c r="D1967" s="2" t="s">
        <v>346</v>
      </c>
      <c r="E1967" s="2" t="s">
        <v>38</v>
      </c>
      <c r="F1967" s="2" t="s">
        <v>14</v>
      </c>
      <c r="G1967">
        <v>115</v>
      </c>
      <c r="H1967" s="2" t="str">
        <f>VLOOKUP(SupplierQuality[[#This Row],[MaterialID]],Table4[#All],2,0)</f>
        <v>Controllers</v>
      </c>
      <c r="I1967">
        <v>2</v>
      </c>
      <c r="J1967" s="2" t="str">
        <f>_xlfn.XLOOKUP(SupplierQuality[[#This Row],[Defect Type ID]],Table5[ID],Table5[Defect Type],"Not found",0)</f>
        <v>Rejected</v>
      </c>
      <c r="K1967">
        <v>16</v>
      </c>
      <c r="L1967" s="2" t="str">
        <f>_xlfn.XLOOKUP(SupplierQuality[[#This Row],[DefectID]],Table2[ID],Table2[Defect],"Not found",0)</f>
        <v>Print defects</v>
      </c>
      <c r="M1967" s="3">
        <v>327973</v>
      </c>
      <c r="N1967" s="3">
        <v>210</v>
      </c>
      <c r="O1967" s="6">
        <f>SupplierQuality[[#This Row],[Total Downtime Minutes]]/60</f>
        <v>3.5</v>
      </c>
      <c r="P1967" s="4">
        <v>317</v>
      </c>
      <c r="Q1967" s="4">
        <f>SupplierQuality[[#This Row],[Total Defect Qty]]*SupplierQuality[[#This Row],[Unit Price]]</f>
        <v>103967441</v>
      </c>
    </row>
    <row r="1968" spans="1:17" x14ac:dyDescent="0.25">
      <c r="A1968" s="1">
        <v>43416</v>
      </c>
      <c r="B1968" s="5" t="str">
        <f>TEXT(SupplierQuality[[#This Row],[Date]],"mmm")</f>
        <v>Nov</v>
      </c>
      <c r="C1968" s="5" t="str">
        <f>TEXT(SupplierQuality[[#This Row],[Date]],"yyyy")</f>
        <v>2018</v>
      </c>
      <c r="D1968" s="2" t="s">
        <v>340</v>
      </c>
      <c r="E1968" s="2" t="s">
        <v>98</v>
      </c>
      <c r="F1968" s="2" t="s">
        <v>24</v>
      </c>
      <c r="G1968">
        <v>125</v>
      </c>
      <c r="H1968" s="2" t="str">
        <f>VLOOKUP(SupplierQuality[[#This Row],[MaterialID]],Table4[#All],2,0)</f>
        <v>Hardware</v>
      </c>
      <c r="I1968">
        <v>1</v>
      </c>
      <c r="J1968" s="2" t="str">
        <f>_xlfn.XLOOKUP(SupplierQuality[[#This Row],[Defect Type ID]],Table5[ID],Table5[Defect Type],"Not found",0)</f>
        <v>No Impact</v>
      </c>
      <c r="K1968">
        <v>142</v>
      </c>
      <c r="L1968" s="2" t="str">
        <f>_xlfn.XLOOKUP(SupplierQuality[[#This Row],[DefectID]],Table2[ID],Table2[Defect],"Not found",0)</f>
        <v>Thin Packaging</v>
      </c>
      <c r="M1968" s="3">
        <v>260045</v>
      </c>
      <c r="N1968" s="3">
        <v>799</v>
      </c>
      <c r="O1968" s="6">
        <f>SupplierQuality[[#This Row],[Total Downtime Minutes]]/60</f>
        <v>13.316666666666666</v>
      </c>
      <c r="P1968" s="4">
        <v>683</v>
      </c>
      <c r="Q1968" s="4">
        <f>SupplierQuality[[#This Row],[Total Defect Qty]]*SupplierQuality[[#This Row],[Unit Price]]</f>
        <v>177610735</v>
      </c>
    </row>
    <row r="1969" spans="1:17" x14ac:dyDescent="0.25">
      <c r="A1969" s="1">
        <v>43416</v>
      </c>
      <c r="B1969" s="5" t="str">
        <f>TEXT(SupplierQuality[[#This Row],[Date]],"mmm")</f>
        <v>Nov</v>
      </c>
      <c r="C1969" s="5" t="str">
        <f>TEXT(SupplierQuality[[#This Row],[Date]],"yyyy")</f>
        <v>2018</v>
      </c>
      <c r="D1969" s="2" t="s">
        <v>18</v>
      </c>
      <c r="E1969" s="2" t="s">
        <v>74</v>
      </c>
      <c r="F1969" s="2" t="s">
        <v>14</v>
      </c>
      <c r="G1969">
        <v>121</v>
      </c>
      <c r="H1969" s="2" t="str">
        <f>VLOOKUP(SupplierQuality[[#This Row],[MaterialID]],Table4[#All],2,0)</f>
        <v>Composites</v>
      </c>
      <c r="I1969">
        <v>2</v>
      </c>
      <c r="J1969" s="2" t="str">
        <f>_xlfn.XLOOKUP(SupplierQuality[[#This Row],[Defect Type ID]],Table5[ID],Table5[Defect Type],"Not found",0)</f>
        <v>Rejected</v>
      </c>
      <c r="K1969">
        <v>202</v>
      </c>
      <c r="L1969" s="2" t="str">
        <f>_xlfn.XLOOKUP(SupplierQuality[[#This Row],[DefectID]],Table2[ID],Table2[Defect],"Not found",0)</f>
        <v>Wrong Surface</v>
      </c>
      <c r="M1969" s="3">
        <v>199380</v>
      </c>
      <c r="N1969" s="3">
        <v>3675</v>
      </c>
      <c r="O1969" s="6">
        <f>SupplierQuality[[#This Row],[Total Downtime Minutes]]/60</f>
        <v>61.25</v>
      </c>
      <c r="P1969" s="4">
        <v>281</v>
      </c>
      <c r="Q1969" s="4">
        <f>SupplierQuality[[#This Row],[Total Defect Qty]]*SupplierQuality[[#This Row],[Unit Price]]</f>
        <v>56025780</v>
      </c>
    </row>
    <row r="1970" spans="1:17" x14ac:dyDescent="0.25">
      <c r="A1970" s="1">
        <v>43416</v>
      </c>
      <c r="B1970" s="5" t="str">
        <f>TEXT(SupplierQuality[[#This Row],[Date]],"mmm")</f>
        <v>Nov</v>
      </c>
      <c r="C1970" s="5" t="str">
        <f>TEXT(SupplierQuality[[#This Row],[Date]],"yyyy")</f>
        <v>2018</v>
      </c>
      <c r="D1970" s="2" t="s">
        <v>201</v>
      </c>
      <c r="E1970" s="2" t="s">
        <v>58</v>
      </c>
      <c r="F1970" s="2" t="s">
        <v>14</v>
      </c>
      <c r="G1970">
        <v>120</v>
      </c>
      <c r="H1970" s="2" t="str">
        <f>VLOOKUP(SupplierQuality[[#This Row],[MaterialID]],Table4[#All],2,0)</f>
        <v>Film</v>
      </c>
      <c r="I1970">
        <v>2</v>
      </c>
      <c r="J1970" s="2" t="str">
        <f>_xlfn.XLOOKUP(SupplierQuality[[#This Row],[Defect Type ID]],Table5[ID],Table5[Defect Type],"Not found",0)</f>
        <v>Rejected</v>
      </c>
      <c r="K1970">
        <v>137</v>
      </c>
      <c r="L1970" s="2" t="str">
        <f>_xlfn.XLOOKUP(SupplierQuality[[#This Row],[DefectID]],Table2[ID],Table2[Defect],"Not found",0)</f>
        <v>Weak Wrap</v>
      </c>
      <c r="M1970" s="3">
        <v>153495</v>
      </c>
      <c r="N1970" s="3">
        <v>1133</v>
      </c>
      <c r="O1970" s="6">
        <f>SupplierQuality[[#This Row],[Total Downtime Minutes]]/60</f>
        <v>18.883333333333333</v>
      </c>
      <c r="P1970" s="4">
        <v>347</v>
      </c>
      <c r="Q1970" s="4">
        <f>SupplierQuality[[#This Row],[Total Defect Qty]]*SupplierQuality[[#This Row],[Unit Price]]</f>
        <v>53262765</v>
      </c>
    </row>
    <row r="1971" spans="1:17" x14ac:dyDescent="0.25">
      <c r="A1971" s="1">
        <v>43417</v>
      </c>
      <c r="B1971" s="5" t="str">
        <f>TEXT(SupplierQuality[[#This Row],[Date]],"mmm")</f>
        <v>Nov</v>
      </c>
      <c r="C1971" s="5" t="str">
        <f>TEXT(SupplierQuality[[#This Row],[Date]],"yyyy")</f>
        <v>2018</v>
      </c>
      <c r="D1971" s="2" t="s">
        <v>155</v>
      </c>
      <c r="E1971" s="2" t="s">
        <v>16</v>
      </c>
      <c r="F1971" s="2" t="s">
        <v>42</v>
      </c>
      <c r="G1971">
        <v>117</v>
      </c>
      <c r="H1971" s="2" t="str">
        <f>VLOOKUP(SupplierQuality[[#This Row],[MaterialID]],Table4[#All],2,0)</f>
        <v>Labels</v>
      </c>
      <c r="I1971">
        <v>2</v>
      </c>
      <c r="J1971" s="2" t="str">
        <f>_xlfn.XLOOKUP(SupplierQuality[[#This Row],[Defect Type ID]],Table5[ID],Table5[Defect Type],"Not found",0)</f>
        <v>Rejected</v>
      </c>
      <c r="K1971">
        <v>18</v>
      </c>
      <c r="L1971" s="2" t="str">
        <f>_xlfn.XLOOKUP(SupplierQuality[[#This Row],[DefectID]],Table2[ID],Table2[Defect],"Not found",0)</f>
        <v>Too Heavy</v>
      </c>
      <c r="M1971" s="3">
        <v>917411</v>
      </c>
      <c r="N1971" s="3">
        <v>1012</v>
      </c>
      <c r="O1971" s="6">
        <f>SupplierQuality[[#This Row],[Total Downtime Minutes]]/60</f>
        <v>16.866666666666667</v>
      </c>
      <c r="P1971" s="4">
        <v>566</v>
      </c>
      <c r="Q1971" s="4">
        <f>SupplierQuality[[#This Row],[Total Defect Qty]]*SupplierQuality[[#This Row],[Unit Price]]</f>
        <v>519254626</v>
      </c>
    </row>
    <row r="1972" spans="1:17" x14ac:dyDescent="0.25">
      <c r="A1972" s="1">
        <v>43417</v>
      </c>
      <c r="B1972" s="5" t="str">
        <f>TEXT(SupplierQuality[[#This Row],[Date]],"mmm")</f>
        <v>Nov</v>
      </c>
      <c r="C1972" s="5" t="str">
        <f>TEXT(SupplierQuality[[#This Row],[Date]],"yyyy")</f>
        <v>2018</v>
      </c>
      <c r="D1972" s="2" t="s">
        <v>148</v>
      </c>
      <c r="E1972" s="2" t="s">
        <v>52</v>
      </c>
      <c r="F1972" s="2" t="s">
        <v>24</v>
      </c>
      <c r="G1972">
        <v>115</v>
      </c>
      <c r="H1972" s="2" t="str">
        <f>VLOOKUP(SupplierQuality[[#This Row],[MaterialID]],Table4[#All],2,0)</f>
        <v>Controllers</v>
      </c>
      <c r="I1972">
        <v>2</v>
      </c>
      <c r="J1972" s="2" t="str">
        <f>_xlfn.XLOOKUP(SupplierQuality[[#This Row],[Defect Type ID]],Table5[ID],Table5[Defect Type],"Not found",0)</f>
        <v>Rejected</v>
      </c>
      <c r="K1972">
        <v>254</v>
      </c>
      <c r="L1972" s="2" t="str">
        <f>_xlfn.XLOOKUP(SupplierQuality[[#This Row],[DefectID]],Table2[ID],Table2[Defect],"Not found",0)</f>
        <v>Wrong Bond</v>
      </c>
      <c r="M1972" s="3">
        <v>832466</v>
      </c>
      <c r="N1972" s="3">
        <v>2043</v>
      </c>
      <c r="O1972" s="6">
        <f>SupplierQuality[[#This Row],[Total Downtime Minutes]]/60</f>
        <v>34.049999999999997</v>
      </c>
      <c r="P1972" s="4">
        <v>695</v>
      </c>
      <c r="Q1972" s="4">
        <f>SupplierQuality[[#This Row],[Total Defect Qty]]*SupplierQuality[[#This Row],[Unit Price]]</f>
        <v>578563870</v>
      </c>
    </row>
    <row r="1973" spans="1:17" x14ac:dyDescent="0.25">
      <c r="A1973" s="1">
        <v>43417</v>
      </c>
      <c r="B1973" s="5" t="str">
        <f>TEXT(SupplierQuality[[#This Row],[Date]],"mmm")</f>
        <v>Nov</v>
      </c>
      <c r="C1973" s="5" t="str">
        <f>TEXT(SupplierQuality[[#This Row],[Date]],"yyyy")</f>
        <v>2018</v>
      </c>
      <c r="D1973" s="2" t="s">
        <v>171</v>
      </c>
      <c r="E1973" s="2" t="s">
        <v>104</v>
      </c>
      <c r="F1973" s="2" t="s">
        <v>14</v>
      </c>
      <c r="G1973">
        <v>129</v>
      </c>
      <c r="H1973" s="2" t="str">
        <f>VLOOKUP(SupplierQuality[[#This Row],[MaterialID]],Table4[#All],2,0)</f>
        <v>Mechanicals</v>
      </c>
      <c r="I1973">
        <v>1</v>
      </c>
      <c r="J1973" s="2" t="str">
        <f>_xlfn.XLOOKUP(SupplierQuality[[#This Row],[Defect Type ID]],Table5[ID],Table5[Defect Type],"Not found",0)</f>
        <v>No Impact</v>
      </c>
      <c r="K1973">
        <v>132</v>
      </c>
      <c r="L1973" s="2" t="str">
        <f>_xlfn.XLOOKUP(SupplierQuality[[#This Row],[DefectID]],Table2[ID],Table2[Defect],"Not found",0)</f>
        <v>Wrong Labeling</v>
      </c>
      <c r="M1973" s="3">
        <v>798327</v>
      </c>
      <c r="N1973" s="3">
        <v>133</v>
      </c>
      <c r="O1973" s="6">
        <f>SupplierQuality[[#This Row],[Total Downtime Minutes]]/60</f>
        <v>2.2166666666666668</v>
      </c>
      <c r="P1973" s="4">
        <v>619</v>
      </c>
      <c r="Q1973" s="4">
        <f>SupplierQuality[[#This Row],[Total Defect Qty]]*SupplierQuality[[#This Row],[Unit Price]]</f>
        <v>494164413</v>
      </c>
    </row>
    <row r="1974" spans="1:17" x14ac:dyDescent="0.25">
      <c r="A1974" s="1">
        <v>43417</v>
      </c>
      <c r="B1974" s="5" t="str">
        <f>TEXT(SupplierQuality[[#This Row],[Date]],"mmm")</f>
        <v>Nov</v>
      </c>
      <c r="C1974" s="5" t="str">
        <f>TEXT(SupplierQuality[[#This Row],[Date]],"yyyy")</f>
        <v>2018</v>
      </c>
      <c r="D1974" s="2" t="s">
        <v>187</v>
      </c>
      <c r="E1974" s="2" t="s">
        <v>34</v>
      </c>
      <c r="F1974" s="2" t="s">
        <v>691</v>
      </c>
      <c r="G1974">
        <v>133</v>
      </c>
      <c r="H1974" s="2" t="str">
        <f>VLOOKUP(SupplierQuality[[#This Row],[MaterialID]],Table4[#All],2,0)</f>
        <v>Wires</v>
      </c>
      <c r="I1974">
        <v>2</v>
      </c>
      <c r="J1974" s="2" t="str">
        <f>_xlfn.XLOOKUP(SupplierQuality[[#This Row],[Defect Type ID]],Table5[ID],Table5[Defect Type],"Not found",0)</f>
        <v>Rejected</v>
      </c>
      <c r="K1974">
        <v>40</v>
      </c>
      <c r="L1974" s="2" t="str">
        <f>_xlfn.XLOOKUP(SupplierQuality[[#This Row],[DefectID]],Table2[ID],Table2[Defect],"Not found",0)</f>
        <v>Wrong Spec Date</v>
      </c>
      <c r="M1974" s="3">
        <v>774078</v>
      </c>
      <c r="N1974" s="3">
        <v>4997</v>
      </c>
      <c r="O1974" s="6">
        <f>SupplierQuality[[#This Row],[Total Downtime Minutes]]/60</f>
        <v>83.283333333333331</v>
      </c>
      <c r="P1974" s="4">
        <v>645</v>
      </c>
      <c r="Q1974" s="4">
        <f>SupplierQuality[[#This Row],[Total Defect Qty]]*SupplierQuality[[#This Row],[Unit Price]]</f>
        <v>499280310</v>
      </c>
    </row>
    <row r="1975" spans="1:17" x14ac:dyDescent="0.25">
      <c r="A1975" s="1">
        <v>43417</v>
      </c>
      <c r="B1975" s="5" t="str">
        <f>TEXT(SupplierQuality[[#This Row],[Date]],"mmm")</f>
        <v>Nov</v>
      </c>
      <c r="C1975" s="5" t="str">
        <f>TEXT(SupplierQuality[[#This Row],[Date]],"yyyy")</f>
        <v>2018</v>
      </c>
      <c r="D1975" s="2" t="s">
        <v>205</v>
      </c>
      <c r="E1975" s="2" t="s">
        <v>52</v>
      </c>
      <c r="F1975" s="2" t="s">
        <v>24</v>
      </c>
      <c r="G1975">
        <v>113</v>
      </c>
      <c r="H1975" s="2" t="str">
        <f>VLOOKUP(SupplierQuality[[#This Row],[MaterialID]],Table4[#All],2,0)</f>
        <v>Raw Materials</v>
      </c>
      <c r="I1975">
        <v>2</v>
      </c>
      <c r="J1975" s="2" t="str">
        <f>_xlfn.XLOOKUP(SupplierQuality[[#This Row],[Defect Type ID]],Table5[ID],Table5[Defect Type],"Not found",0)</f>
        <v>Rejected</v>
      </c>
      <c r="K1975">
        <v>196</v>
      </c>
      <c r="L1975" s="2" t="str">
        <f>_xlfn.XLOOKUP(SupplierQuality[[#This Row],[DefectID]],Table2[ID],Table2[Defect],"Not found",0)</f>
        <v>Wrong Finish</v>
      </c>
      <c r="M1975" s="3">
        <v>725205</v>
      </c>
      <c r="N1975" s="3">
        <v>1358</v>
      </c>
      <c r="O1975" s="6">
        <f>SupplierQuality[[#This Row],[Total Downtime Minutes]]/60</f>
        <v>22.633333333333333</v>
      </c>
      <c r="P1975" s="4">
        <v>289</v>
      </c>
      <c r="Q1975" s="4">
        <f>SupplierQuality[[#This Row],[Total Defect Qty]]*SupplierQuality[[#This Row],[Unit Price]]</f>
        <v>209584245</v>
      </c>
    </row>
    <row r="1976" spans="1:17" x14ac:dyDescent="0.25">
      <c r="A1976" s="1">
        <v>43417</v>
      </c>
      <c r="B1976" s="5" t="str">
        <f>TEXT(SupplierQuality[[#This Row],[Date]],"mmm")</f>
        <v>Nov</v>
      </c>
      <c r="C1976" s="5" t="str">
        <f>TEXT(SupplierQuality[[#This Row],[Date]],"yyyy")</f>
        <v>2018</v>
      </c>
      <c r="D1976" s="2" t="s">
        <v>242</v>
      </c>
      <c r="E1976" s="2" t="s">
        <v>16</v>
      </c>
      <c r="F1976" s="2" t="s">
        <v>691</v>
      </c>
      <c r="G1976">
        <v>130</v>
      </c>
      <c r="H1976" s="2" t="str">
        <f>VLOOKUP(SupplierQuality[[#This Row],[MaterialID]],Table4[#All],2,0)</f>
        <v>Packaging</v>
      </c>
      <c r="I1976">
        <v>2</v>
      </c>
      <c r="J1976" s="2" t="str">
        <f>_xlfn.XLOOKUP(SupplierQuality[[#This Row],[Defect Type ID]],Table5[ID],Table5[Defect Type],"Not found",0)</f>
        <v>Rejected</v>
      </c>
      <c r="K1976">
        <v>145</v>
      </c>
      <c r="L1976" s="2" t="str">
        <f>_xlfn.XLOOKUP(SupplierQuality[[#This Row],[DefectID]],Table2[ID],Table2[Defect],"Not found",0)</f>
        <v>Tape Wrong</v>
      </c>
      <c r="M1976" s="3">
        <v>628450</v>
      </c>
      <c r="N1976" s="3">
        <v>1451</v>
      </c>
      <c r="O1976" s="6">
        <f>SupplierQuality[[#This Row],[Total Downtime Minutes]]/60</f>
        <v>24.183333333333334</v>
      </c>
      <c r="P1976" s="4">
        <v>310</v>
      </c>
      <c r="Q1976" s="4">
        <f>SupplierQuality[[#This Row],[Total Defect Qty]]*SupplierQuality[[#This Row],[Unit Price]]</f>
        <v>194819500</v>
      </c>
    </row>
    <row r="1977" spans="1:17" x14ac:dyDescent="0.25">
      <c r="A1977" s="1">
        <v>43417</v>
      </c>
      <c r="B1977" s="5" t="str">
        <f>TEXT(SupplierQuality[[#This Row],[Date]],"mmm")</f>
        <v>Nov</v>
      </c>
      <c r="C1977" s="5" t="str">
        <f>TEXT(SupplierQuality[[#This Row],[Date]],"yyyy")</f>
        <v>2018</v>
      </c>
      <c r="D1977" s="2" t="s">
        <v>37</v>
      </c>
      <c r="E1977" s="2" t="s">
        <v>67</v>
      </c>
      <c r="F1977" s="2" t="s">
        <v>24</v>
      </c>
      <c r="G1977">
        <v>132</v>
      </c>
      <c r="H1977" s="2" t="str">
        <f>VLOOKUP(SupplierQuality[[#This Row],[MaterialID]],Table4[#All],2,0)</f>
        <v>Printed Materials</v>
      </c>
      <c r="I1977">
        <v>3</v>
      </c>
      <c r="J1977" s="2" t="str">
        <f>_xlfn.XLOOKUP(SupplierQuality[[#This Row],[Defect Type ID]],Table5[ID],Table5[Defect Type],"Not found",0)</f>
        <v>Impact</v>
      </c>
      <c r="K1977">
        <v>51</v>
      </c>
      <c r="L1977" s="2" t="str">
        <f>_xlfn.XLOOKUP(SupplierQuality[[#This Row],[DefectID]],Table2[ID],Table2[Defect],"Not found",0)</f>
        <v>Foreign objects found</v>
      </c>
      <c r="M1977" s="3">
        <v>501100</v>
      </c>
      <c r="N1977" s="3">
        <v>4072</v>
      </c>
      <c r="O1977" s="6">
        <f>SupplierQuality[[#This Row],[Total Downtime Minutes]]/60</f>
        <v>67.86666666666666</v>
      </c>
      <c r="P1977" s="4">
        <v>475</v>
      </c>
      <c r="Q1977" s="4">
        <f>SupplierQuality[[#This Row],[Total Defect Qty]]*SupplierQuality[[#This Row],[Unit Price]]</f>
        <v>238022500</v>
      </c>
    </row>
    <row r="1978" spans="1:17" x14ac:dyDescent="0.25">
      <c r="A1978" s="1">
        <v>43417</v>
      </c>
      <c r="B1978" s="5" t="str">
        <f>TEXT(SupplierQuality[[#This Row],[Date]],"mmm")</f>
        <v>Nov</v>
      </c>
      <c r="C1978" s="5" t="str">
        <f>TEXT(SupplierQuality[[#This Row],[Date]],"yyyy")</f>
        <v>2018</v>
      </c>
      <c r="D1978" s="2" t="s">
        <v>81</v>
      </c>
      <c r="E1978" s="2" t="s">
        <v>16</v>
      </c>
      <c r="F1978" s="2" t="s">
        <v>691</v>
      </c>
      <c r="G1978">
        <v>131</v>
      </c>
      <c r="H1978" s="2" t="str">
        <f>VLOOKUP(SupplierQuality[[#This Row],[MaterialID]],Table4[#All],2,0)</f>
        <v>Valves</v>
      </c>
      <c r="I1978">
        <v>3</v>
      </c>
      <c r="J1978" s="2" t="str">
        <f>_xlfn.XLOOKUP(SupplierQuality[[#This Row],[Defect Type ID]],Table5[ID],Table5[Defect Type],"Not found",0)</f>
        <v>Impact</v>
      </c>
      <c r="K1978">
        <v>42</v>
      </c>
      <c r="L1978" s="2" t="str">
        <f>_xlfn.XLOOKUP(SupplierQuality[[#This Row],[DefectID]],Table2[ID],Table2[Defect],"Not found",0)</f>
        <v>No Screws</v>
      </c>
      <c r="M1978" s="3">
        <v>439822</v>
      </c>
      <c r="N1978" s="3">
        <v>4910</v>
      </c>
      <c r="O1978" s="6">
        <f>SupplierQuality[[#This Row],[Total Downtime Minutes]]/60</f>
        <v>81.833333333333329</v>
      </c>
      <c r="P1978" s="4">
        <v>350</v>
      </c>
      <c r="Q1978" s="4">
        <f>SupplierQuality[[#This Row],[Total Defect Qty]]*SupplierQuality[[#This Row],[Unit Price]]</f>
        <v>153937700</v>
      </c>
    </row>
    <row r="1979" spans="1:17" x14ac:dyDescent="0.25">
      <c r="A1979" s="1">
        <v>43417</v>
      </c>
      <c r="B1979" s="5" t="str">
        <f>TEXT(SupplierQuality[[#This Row],[Date]],"mmm")</f>
        <v>Nov</v>
      </c>
      <c r="C1979" s="5" t="str">
        <f>TEXT(SupplierQuality[[#This Row],[Date]],"yyyy")</f>
        <v>2018</v>
      </c>
      <c r="D1979" s="2" t="s">
        <v>69</v>
      </c>
      <c r="E1979" s="2" t="s">
        <v>27</v>
      </c>
      <c r="F1979" s="2" t="s">
        <v>24</v>
      </c>
      <c r="G1979">
        <v>117</v>
      </c>
      <c r="H1979" s="2" t="str">
        <f>VLOOKUP(SupplierQuality[[#This Row],[MaterialID]],Table4[#All],2,0)</f>
        <v>Labels</v>
      </c>
      <c r="I1979">
        <v>2</v>
      </c>
      <c r="J1979" s="2" t="str">
        <f>_xlfn.XLOOKUP(SupplierQuality[[#This Row],[Defect Type ID]],Table5[ID],Table5[Defect Type],"Not found",0)</f>
        <v>Rejected</v>
      </c>
      <c r="K1979">
        <v>50</v>
      </c>
      <c r="L1979" s="2" t="str">
        <f>_xlfn.XLOOKUP(SupplierQuality[[#This Row],[DefectID]],Table2[ID],Table2[Defect],"Not found",0)</f>
        <v>Out of Support</v>
      </c>
      <c r="M1979" s="3">
        <v>411748</v>
      </c>
      <c r="N1979" s="3">
        <v>1764</v>
      </c>
      <c r="O1979" s="6">
        <f>SupplierQuality[[#This Row],[Total Downtime Minutes]]/60</f>
        <v>29.4</v>
      </c>
      <c r="P1979" s="4">
        <v>336</v>
      </c>
      <c r="Q1979" s="4">
        <f>SupplierQuality[[#This Row],[Total Defect Qty]]*SupplierQuality[[#This Row],[Unit Price]]</f>
        <v>138347328</v>
      </c>
    </row>
    <row r="1980" spans="1:17" x14ac:dyDescent="0.25">
      <c r="A1980" s="1">
        <v>43417</v>
      </c>
      <c r="B1980" s="5" t="str">
        <f>TEXT(SupplierQuality[[#This Row],[Date]],"mmm")</f>
        <v>Nov</v>
      </c>
      <c r="C1980" s="5" t="str">
        <f>TEXT(SupplierQuality[[#This Row],[Date]],"yyyy")</f>
        <v>2018</v>
      </c>
      <c r="D1980" s="2" t="s">
        <v>115</v>
      </c>
      <c r="E1980" s="2" t="s">
        <v>107</v>
      </c>
      <c r="F1980" s="2" t="s">
        <v>691</v>
      </c>
      <c r="G1980">
        <v>129</v>
      </c>
      <c r="H1980" s="2" t="str">
        <f>VLOOKUP(SupplierQuality[[#This Row],[MaterialID]],Table4[#All],2,0)</f>
        <v>Mechanicals</v>
      </c>
      <c r="I1980">
        <v>3</v>
      </c>
      <c r="J1980" s="2" t="str">
        <f>_xlfn.XLOOKUP(SupplierQuality[[#This Row],[Defect Type ID]],Table5[ID],Table5[Defect Type],"Not found",0)</f>
        <v>Impact</v>
      </c>
      <c r="K1980">
        <v>60</v>
      </c>
      <c r="L1980" s="2" t="str">
        <f>_xlfn.XLOOKUP(SupplierQuality[[#This Row],[DefectID]],Table2[ID],Table2[Defect],"Not found",0)</f>
        <v>Unsealed Cartons</v>
      </c>
      <c r="M1980" s="3">
        <v>257490</v>
      </c>
      <c r="N1980" s="3">
        <v>2333</v>
      </c>
      <c r="O1980" s="6">
        <f>SupplierQuality[[#This Row],[Total Downtime Minutes]]/60</f>
        <v>38.883333333333333</v>
      </c>
      <c r="P1980" s="4">
        <v>300</v>
      </c>
      <c r="Q1980" s="4">
        <f>SupplierQuality[[#This Row],[Total Defect Qty]]*SupplierQuality[[#This Row],[Unit Price]]</f>
        <v>77247000</v>
      </c>
    </row>
    <row r="1981" spans="1:17" x14ac:dyDescent="0.25">
      <c r="A1981" s="1">
        <v>43417</v>
      </c>
      <c r="B1981" s="5" t="str">
        <f>TEXT(SupplierQuality[[#This Row],[Date]],"mmm")</f>
        <v>Nov</v>
      </c>
      <c r="C1981" s="5" t="str">
        <f>TEXT(SupplierQuality[[#This Row],[Date]],"yyyy")</f>
        <v>2018</v>
      </c>
      <c r="D1981" s="2" t="s">
        <v>152</v>
      </c>
      <c r="E1981" s="2" t="s">
        <v>119</v>
      </c>
      <c r="F1981" s="2" t="s">
        <v>75</v>
      </c>
      <c r="G1981">
        <v>129</v>
      </c>
      <c r="H1981" s="2" t="str">
        <f>VLOOKUP(SupplierQuality[[#This Row],[MaterialID]],Table4[#All],2,0)</f>
        <v>Mechanicals</v>
      </c>
      <c r="I1981">
        <v>3</v>
      </c>
      <c r="J1981" s="2" t="str">
        <f>_xlfn.XLOOKUP(SupplierQuality[[#This Row],[Defect Type ID]],Table5[ID],Table5[Defect Type],"Not found",0)</f>
        <v>Impact</v>
      </c>
      <c r="K1981">
        <v>242</v>
      </c>
      <c r="L1981" s="2" t="str">
        <f>_xlfn.XLOOKUP(SupplierQuality[[#This Row],[DefectID]],Table2[ID],Table2[Defect],"Not found",0)</f>
        <v>Wrong Check</v>
      </c>
      <c r="M1981" s="3">
        <v>244917</v>
      </c>
      <c r="N1981" s="3">
        <v>117</v>
      </c>
      <c r="O1981" s="6">
        <f>SupplierQuality[[#This Row],[Total Downtime Minutes]]/60</f>
        <v>1.95</v>
      </c>
      <c r="P1981" s="4">
        <v>445</v>
      </c>
      <c r="Q1981" s="4">
        <f>SupplierQuality[[#This Row],[Total Defect Qty]]*SupplierQuality[[#This Row],[Unit Price]]</f>
        <v>108988065</v>
      </c>
    </row>
    <row r="1982" spans="1:17" x14ac:dyDescent="0.25">
      <c r="A1982" s="1">
        <v>43417</v>
      </c>
      <c r="B1982" s="5" t="str">
        <f>TEXT(SupplierQuality[[#This Row],[Date]],"mmm")</f>
        <v>Nov</v>
      </c>
      <c r="C1982" s="5" t="str">
        <f>TEXT(SupplierQuality[[#This Row],[Date]],"yyyy")</f>
        <v>2018</v>
      </c>
      <c r="D1982" s="2" t="s">
        <v>355</v>
      </c>
      <c r="E1982" s="2" t="s">
        <v>45</v>
      </c>
      <c r="F1982" s="2" t="s">
        <v>17</v>
      </c>
      <c r="G1982">
        <v>121</v>
      </c>
      <c r="H1982" s="2" t="str">
        <f>VLOOKUP(SupplierQuality[[#This Row],[MaterialID]],Table4[#All],2,0)</f>
        <v>Composites</v>
      </c>
      <c r="I1982">
        <v>1</v>
      </c>
      <c r="J1982" s="2" t="str">
        <f>_xlfn.XLOOKUP(SupplierQuality[[#This Row],[Defect Type ID]],Table5[ID],Table5[Defect Type],"Not found",0)</f>
        <v>No Impact</v>
      </c>
      <c r="K1982">
        <v>202</v>
      </c>
      <c r="L1982" s="2" t="str">
        <f>_xlfn.XLOOKUP(SupplierQuality[[#This Row],[DefectID]],Table2[ID],Table2[Defect],"Not found",0)</f>
        <v>Wrong Surface</v>
      </c>
      <c r="M1982" s="3">
        <v>129271</v>
      </c>
      <c r="N1982" s="3">
        <v>4849</v>
      </c>
      <c r="O1982" s="6">
        <f>SupplierQuality[[#This Row],[Total Downtime Minutes]]/60</f>
        <v>80.816666666666663</v>
      </c>
      <c r="P1982" s="4">
        <v>602</v>
      </c>
      <c r="Q1982" s="4">
        <f>SupplierQuality[[#This Row],[Total Defect Qty]]*SupplierQuality[[#This Row],[Unit Price]]</f>
        <v>77821142</v>
      </c>
    </row>
    <row r="1983" spans="1:17" x14ac:dyDescent="0.25">
      <c r="A1983" s="1">
        <v>43418</v>
      </c>
      <c r="B1983" s="5" t="str">
        <f>TEXT(SupplierQuality[[#This Row],[Date]],"mmm")</f>
        <v>Nov</v>
      </c>
      <c r="C1983" s="5" t="str">
        <f>TEXT(SupplierQuality[[#This Row],[Date]],"yyyy")</f>
        <v>2018</v>
      </c>
      <c r="D1983" s="2" t="s">
        <v>260</v>
      </c>
      <c r="E1983" s="2" t="s">
        <v>107</v>
      </c>
      <c r="F1983" s="2" t="s">
        <v>14</v>
      </c>
      <c r="G1983">
        <v>121</v>
      </c>
      <c r="H1983" s="2" t="str">
        <f>VLOOKUP(SupplierQuality[[#This Row],[MaterialID]],Table4[#All],2,0)</f>
        <v>Composites</v>
      </c>
      <c r="I1983">
        <v>3</v>
      </c>
      <c r="J1983" s="2" t="str">
        <f>_xlfn.XLOOKUP(SupplierQuality[[#This Row],[Defect Type ID]],Table5[ID],Table5[Defect Type],"Not found",0)</f>
        <v>Impact</v>
      </c>
      <c r="K1983">
        <v>246</v>
      </c>
      <c r="L1983" s="2" t="str">
        <f>_xlfn.XLOOKUP(SupplierQuality[[#This Row],[DefectID]],Table2[ID],Table2[Defect],"Not found",0)</f>
        <v>Wrong Item</v>
      </c>
      <c r="M1983" s="3">
        <v>500606</v>
      </c>
      <c r="N1983" s="3">
        <v>3461</v>
      </c>
      <c r="O1983" s="6">
        <f>SupplierQuality[[#This Row],[Total Downtime Minutes]]/60</f>
        <v>57.68333333333333</v>
      </c>
      <c r="P1983" s="4">
        <v>596</v>
      </c>
      <c r="Q1983" s="4">
        <f>SupplierQuality[[#This Row],[Total Defect Qty]]*SupplierQuality[[#This Row],[Unit Price]]</f>
        <v>298361176</v>
      </c>
    </row>
    <row r="1984" spans="1:17" x14ac:dyDescent="0.25">
      <c r="A1984" s="1">
        <v>43418</v>
      </c>
      <c r="B1984" s="5" t="str">
        <f>TEXT(SupplierQuality[[#This Row],[Date]],"mmm")</f>
        <v>Nov</v>
      </c>
      <c r="C1984" s="5" t="str">
        <f>TEXT(SupplierQuality[[#This Row],[Date]],"yyyy")</f>
        <v>2018</v>
      </c>
      <c r="D1984" s="2" t="s">
        <v>335</v>
      </c>
      <c r="E1984" s="2" t="s">
        <v>84</v>
      </c>
      <c r="F1984" s="2" t="s">
        <v>17</v>
      </c>
      <c r="G1984">
        <v>117</v>
      </c>
      <c r="H1984" s="2" t="str">
        <f>VLOOKUP(SupplierQuality[[#This Row],[MaterialID]],Table4[#All],2,0)</f>
        <v>Labels</v>
      </c>
      <c r="I1984">
        <v>3</v>
      </c>
      <c r="J1984" s="2" t="str">
        <f>_xlfn.XLOOKUP(SupplierQuality[[#This Row],[Defect Type ID]],Table5[ID],Table5[Defect Type],"Not found",0)</f>
        <v>Impact</v>
      </c>
      <c r="K1984">
        <v>156</v>
      </c>
      <c r="L1984" s="2" t="str">
        <f>_xlfn.XLOOKUP(SupplierQuality[[#This Row],[DefectID]],Table2[ID],Table2[Defect],"Not found",0)</f>
        <v>Crack</v>
      </c>
      <c r="M1984" s="3">
        <v>495581</v>
      </c>
      <c r="N1984" s="3">
        <v>4977</v>
      </c>
      <c r="O1984" s="6">
        <f>SupplierQuality[[#This Row],[Total Downtime Minutes]]/60</f>
        <v>82.95</v>
      </c>
      <c r="P1984" s="4">
        <v>543</v>
      </c>
      <c r="Q1984" s="4">
        <f>SupplierQuality[[#This Row],[Total Defect Qty]]*SupplierQuality[[#This Row],[Unit Price]]</f>
        <v>269100483</v>
      </c>
    </row>
    <row r="1985" spans="1:17" x14ac:dyDescent="0.25">
      <c r="A1985" s="1">
        <v>43418</v>
      </c>
      <c r="B1985" s="5" t="str">
        <f>TEXT(SupplierQuality[[#This Row],[Date]],"mmm")</f>
        <v>Nov</v>
      </c>
      <c r="C1985" s="5" t="str">
        <f>TEXT(SupplierQuality[[#This Row],[Date]],"yyyy")</f>
        <v>2018</v>
      </c>
      <c r="D1985" s="2" t="s">
        <v>240</v>
      </c>
      <c r="E1985" s="2" t="s">
        <v>71</v>
      </c>
      <c r="F1985" s="2" t="s">
        <v>17</v>
      </c>
      <c r="G1985">
        <v>119</v>
      </c>
      <c r="H1985" s="2" t="str">
        <f>VLOOKUP(SupplierQuality[[#This Row],[MaterialID]],Table4[#All],2,0)</f>
        <v>Batteries</v>
      </c>
      <c r="I1985">
        <v>2</v>
      </c>
      <c r="J1985" s="2" t="str">
        <f>_xlfn.XLOOKUP(SupplierQuality[[#This Row],[Defect Type ID]],Table5[ID],Table5[Defect Type],"Not found",0)</f>
        <v>Rejected</v>
      </c>
      <c r="K1985">
        <v>178</v>
      </c>
      <c r="L1985" s="2" t="str">
        <f>_xlfn.XLOOKUP(SupplierQuality[[#This Row],[DefectID]],Table2[ID],Table2[Defect],"Not found",0)</f>
        <v>Corrugate Falling Apart</v>
      </c>
      <c r="M1985" s="3">
        <v>442150</v>
      </c>
      <c r="N1985" s="3">
        <v>2991</v>
      </c>
      <c r="O1985" s="6">
        <f>SupplierQuality[[#This Row],[Total Downtime Minutes]]/60</f>
        <v>49.85</v>
      </c>
      <c r="P1985" s="4">
        <v>420</v>
      </c>
      <c r="Q1985" s="4">
        <f>SupplierQuality[[#This Row],[Total Defect Qty]]*SupplierQuality[[#This Row],[Unit Price]]</f>
        <v>185703000</v>
      </c>
    </row>
    <row r="1986" spans="1:17" x14ac:dyDescent="0.25">
      <c r="A1986" s="1">
        <v>43418</v>
      </c>
      <c r="B1986" s="5" t="str">
        <f>TEXT(SupplierQuality[[#This Row],[Date]],"mmm")</f>
        <v>Nov</v>
      </c>
      <c r="C1986" s="5" t="str">
        <f>TEXT(SupplierQuality[[#This Row],[Date]],"yyyy")</f>
        <v>2018</v>
      </c>
      <c r="D1986" s="2" t="s">
        <v>158</v>
      </c>
      <c r="E1986" s="2" t="s">
        <v>19</v>
      </c>
      <c r="F1986" s="2" t="s">
        <v>14</v>
      </c>
      <c r="G1986">
        <v>124</v>
      </c>
      <c r="H1986" s="2" t="str">
        <f>VLOOKUP(SupplierQuality[[#This Row],[MaterialID]],Table4[#All],2,0)</f>
        <v>Drives</v>
      </c>
      <c r="I1986">
        <v>1</v>
      </c>
      <c r="J1986" s="2" t="str">
        <f>_xlfn.XLOOKUP(SupplierQuality[[#This Row],[Defect Type ID]],Table5[ID],Table5[Defect Type],"Not found",0)</f>
        <v>No Impact</v>
      </c>
      <c r="K1986">
        <v>27</v>
      </c>
      <c r="L1986" s="2" t="str">
        <f>_xlfn.XLOOKUP(SupplierQuality[[#This Row],[DefectID]],Table2[ID],Table2[Defect],"Not found",0)</f>
        <v>Damaged Secondary Packaging</v>
      </c>
      <c r="M1986" s="3">
        <v>247112</v>
      </c>
      <c r="N1986" s="3">
        <v>1467</v>
      </c>
      <c r="O1986" s="6">
        <f>SupplierQuality[[#This Row],[Total Downtime Minutes]]/60</f>
        <v>24.45</v>
      </c>
      <c r="P1986" s="4">
        <v>471</v>
      </c>
      <c r="Q1986" s="4">
        <f>SupplierQuality[[#This Row],[Total Defect Qty]]*SupplierQuality[[#This Row],[Unit Price]]</f>
        <v>116389752</v>
      </c>
    </row>
    <row r="1987" spans="1:17" x14ac:dyDescent="0.25">
      <c r="A1987" s="1">
        <v>43418</v>
      </c>
      <c r="B1987" s="5" t="str">
        <f>TEXT(SupplierQuality[[#This Row],[Date]],"mmm")</f>
        <v>Nov</v>
      </c>
      <c r="C1987" s="5" t="str">
        <f>TEXT(SupplierQuality[[#This Row],[Date]],"yyyy")</f>
        <v>2018</v>
      </c>
      <c r="D1987" s="2" t="s">
        <v>254</v>
      </c>
      <c r="E1987" s="2" t="s">
        <v>104</v>
      </c>
      <c r="F1987" s="2" t="s">
        <v>691</v>
      </c>
      <c r="G1987">
        <v>131</v>
      </c>
      <c r="H1987" s="2" t="str">
        <f>VLOOKUP(SupplierQuality[[#This Row],[MaterialID]],Table4[#All],2,0)</f>
        <v>Valves</v>
      </c>
      <c r="I1987">
        <v>3</v>
      </c>
      <c r="J1987" s="2" t="str">
        <f>_xlfn.XLOOKUP(SupplierQuality[[#This Row],[Defect Type ID]],Table5[ID],Table5[Defect Type],"Not found",0)</f>
        <v>Impact</v>
      </c>
      <c r="K1987">
        <v>84</v>
      </c>
      <c r="L1987" s="2" t="str">
        <f>_xlfn.XLOOKUP(SupplierQuality[[#This Row],[DefectID]],Table2[ID],Table2[Defect],"Not found",0)</f>
        <v>Weak Walls</v>
      </c>
      <c r="M1987" s="3">
        <v>123938</v>
      </c>
      <c r="N1987" s="3">
        <v>2902</v>
      </c>
      <c r="O1987" s="6">
        <f>SupplierQuality[[#This Row],[Total Downtime Minutes]]/60</f>
        <v>48.366666666666667</v>
      </c>
      <c r="P1987" s="4">
        <v>585</v>
      </c>
      <c r="Q1987" s="4">
        <f>SupplierQuality[[#This Row],[Total Defect Qty]]*SupplierQuality[[#This Row],[Unit Price]]</f>
        <v>72503730</v>
      </c>
    </row>
    <row r="1988" spans="1:17" x14ac:dyDescent="0.25">
      <c r="A1988" s="1">
        <v>43418</v>
      </c>
      <c r="B1988" s="5" t="str">
        <f>TEXT(SupplierQuality[[#This Row],[Date]],"mmm")</f>
        <v>Nov</v>
      </c>
      <c r="C1988" s="5" t="str">
        <f>TEXT(SupplierQuality[[#This Row],[Date]],"yyyy")</f>
        <v>2018</v>
      </c>
      <c r="D1988" s="2" t="s">
        <v>234</v>
      </c>
      <c r="E1988" s="2" t="s">
        <v>32</v>
      </c>
      <c r="F1988" s="2" t="s">
        <v>14</v>
      </c>
      <c r="G1988">
        <v>118</v>
      </c>
      <c r="H1988" s="2" t="str">
        <f>VLOOKUP(SupplierQuality[[#This Row],[MaterialID]],Table4[#All],2,0)</f>
        <v>Corrugate</v>
      </c>
      <c r="I1988">
        <v>1</v>
      </c>
      <c r="J1988" s="2" t="str">
        <f>_xlfn.XLOOKUP(SupplierQuality[[#This Row],[Defect Type ID]],Table5[ID],Table5[Defect Type],"Not found",0)</f>
        <v>No Impact</v>
      </c>
      <c r="K1988">
        <v>115</v>
      </c>
      <c r="L1988" s="2" t="str">
        <f>_xlfn.XLOOKUP(SupplierQuality[[#This Row],[DefectID]],Table2[ID],Table2[Defect],"Not found",0)</f>
        <v>Roll Tension</v>
      </c>
      <c r="M1988" s="3">
        <v>89799</v>
      </c>
      <c r="N1988" s="3">
        <v>4067</v>
      </c>
      <c r="O1988" s="6">
        <f>SupplierQuality[[#This Row],[Total Downtime Minutes]]/60</f>
        <v>67.783333333333331</v>
      </c>
      <c r="P1988" s="4">
        <v>601</v>
      </c>
      <c r="Q1988" s="4">
        <f>SupplierQuality[[#This Row],[Total Defect Qty]]*SupplierQuality[[#This Row],[Unit Price]]</f>
        <v>53969199</v>
      </c>
    </row>
    <row r="1989" spans="1:17" x14ac:dyDescent="0.25">
      <c r="A1989" s="1">
        <v>43418</v>
      </c>
      <c r="B1989" s="5" t="str">
        <f>TEXT(SupplierQuality[[#This Row],[Date]],"mmm")</f>
        <v>Nov</v>
      </c>
      <c r="C1989" s="5" t="str">
        <f>TEXT(SupplierQuality[[#This Row],[Date]],"yyyy")</f>
        <v>2018</v>
      </c>
      <c r="D1989" s="2" t="s">
        <v>168</v>
      </c>
      <c r="E1989" s="2" t="s">
        <v>30</v>
      </c>
      <c r="F1989" s="2" t="s">
        <v>14</v>
      </c>
      <c r="G1989">
        <v>133</v>
      </c>
      <c r="H1989" s="2" t="str">
        <f>VLOOKUP(SupplierQuality[[#This Row],[MaterialID]],Table4[#All],2,0)</f>
        <v>Wires</v>
      </c>
      <c r="I1989">
        <v>1</v>
      </c>
      <c r="J1989" s="2" t="str">
        <f>_xlfn.XLOOKUP(SupplierQuality[[#This Row],[Defect Type ID]],Table5[ID],Table5[Defect Type],"Not found",0)</f>
        <v>No Impact</v>
      </c>
      <c r="K1989">
        <v>10</v>
      </c>
      <c r="L1989" s="2" t="str">
        <f>_xlfn.XLOOKUP(SupplierQuality[[#This Row],[DefectID]],Table2[ID],Table2[Defect],"Not found",0)</f>
        <v>Wrong material</v>
      </c>
      <c r="M1989" s="3">
        <v>61136</v>
      </c>
      <c r="N1989" s="3">
        <v>224</v>
      </c>
      <c r="O1989" s="6">
        <f>SupplierQuality[[#This Row],[Total Downtime Minutes]]/60</f>
        <v>3.7333333333333334</v>
      </c>
      <c r="P1989" s="4">
        <v>543</v>
      </c>
      <c r="Q1989" s="4">
        <f>SupplierQuality[[#This Row],[Total Defect Qty]]*SupplierQuality[[#This Row],[Unit Price]]</f>
        <v>33196848</v>
      </c>
    </row>
    <row r="1990" spans="1:17" x14ac:dyDescent="0.25">
      <c r="A1990" s="1">
        <v>43419</v>
      </c>
      <c r="B1990" s="5" t="str">
        <f>TEXT(SupplierQuality[[#This Row],[Date]],"mmm")</f>
        <v>Nov</v>
      </c>
      <c r="C1990" s="5" t="str">
        <f>TEXT(SupplierQuality[[#This Row],[Date]],"yyyy")</f>
        <v>2018</v>
      </c>
      <c r="D1990" s="2" t="s">
        <v>308</v>
      </c>
      <c r="E1990" s="2" t="s">
        <v>11</v>
      </c>
      <c r="F1990" s="2" t="s">
        <v>17</v>
      </c>
      <c r="G1990">
        <v>112</v>
      </c>
      <c r="H1990" s="2" t="str">
        <f>VLOOKUP(SupplierQuality[[#This Row],[MaterialID]],Table4[#All],2,0)</f>
        <v>Glass</v>
      </c>
      <c r="I1990">
        <v>1</v>
      </c>
      <c r="J1990" s="2" t="str">
        <f>_xlfn.XLOOKUP(SupplierQuality[[#This Row],[Defect Type ID]],Table5[ID],Table5[Defect Type],"Not found",0)</f>
        <v>No Impact</v>
      </c>
      <c r="K1990">
        <v>151</v>
      </c>
      <c r="L1990" s="2" t="str">
        <f>_xlfn.XLOOKUP(SupplierQuality[[#This Row],[DefectID]],Table2[ID],Table2[Defect],"Not found",0)</f>
        <v>Does Not Run</v>
      </c>
      <c r="M1990" s="3">
        <v>996191</v>
      </c>
      <c r="N1990" s="3">
        <v>366</v>
      </c>
      <c r="O1990" s="6">
        <f>SupplierQuality[[#This Row],[Total Downtime Minutes]]/60</f>
        <v>6.1</v>
      </c>
      <c r="P1990" s="4">
        <v>566</v>
      </c>
      <c r="Q1990" s="4">
        <f>SupplierQuality[[#This Row],[Total Defect Qty]]*SupplierQuality[[#This Row],[Unit Price]]</f>
        <v>563844106</v>
      </c>
    </row>
    <row r="1991" spans="1:17" x14ac:dyDescent="0.25">
      <c r="A1991" s="1">
        <v>43419</v>
      </c>
      <c r="B1991" s="5" t="str">
        <f>TEXT(SupplierQuality[[#This Row],[Date]],"mmm")</f>
        <v>Nov</v>
      </c>
      <c r="C1991" s="5" t="str">
        <f>TEXT(SupplierQuality[[#This Row],[Date]],"yyyy")</f>
        <v>2018</v>
      </c>
      <c r="D1991" s="2" t="s">
        <v>28</v>
      </c>
      <c r="E1991" s="2" t="s">
        <v>11</v>
      </c>
      <c r="F1991" s="2" t="s">
        <v>14</v>
      </c>
      <c r="G1991">
        <v>115</v>
      </c>
      <c r="H1991" s="2" t="str">
        <f>VLOOKUP(SupplierQuality[[#This Row],[MaterialID]],Table4[#All],2,0)</f>
        <v>Controllers</v>
      </c>
      <c r="I1991">
        <v>1</v>
      </c>
      <c r="J1991" s="2" t="str">
        <f>_xlfn.XLOOKUP(SupplierQuality[[#This Row],[Defect Type ID]],Table5[ID],Table5[Defect Type],"Not found",0)</f>
        <v>No Impact</v>
      </c>
      <c r="K1991">
        <v>202</v>
      </c>
      <c r="L1991" s="2" t="str">
        <f>_xlfn.XLOOKUP(SupplierQuality[[#This Row],[DefectID]],Table2[ID],Table2[Defect],"Not found",0)</f>
        <v>Wrong Surface</v>
      </c>
      <c r="M1991" s="3">
        <v>473548</v>
      </c>
      <c r="N1991" s="3">
        <v>3977</v>
      </c>
      <c r="O1991" s="6">
        <f>SupplierQuality[[#This Row],[Total Downtime Minutes]]/60</f>
        <v>66.283333333333331</v>
      </c>
      <c r="P1991" s="4">
        <v>410</v>
      </c>
      <c r="Q1991" s="4">
        <f>SupplierQuality[[#This Row],[Total Defect Qty]]*SupplierQuality[[#This Row],[Unit Price]]</f>
        <v>194154680</v>
      </c>
    </row>
    <row r="1992" spans="1:17" x14ac:dyDescent="0.25">
      <c r="A1992" s="1">
        <v>43419</v>
      </c>
      <c r="B1992" s="5" t="str">
        <f>TEXT(SupplierQuality[[#This Row],[Date]],"mmm")</f>
        <v>Nov</v>
      </c>
      <c r="C1992" s="5" t="str">
        <f>TEXT(SupplierQuality[[#This Row],[Date]],"yyyy")</f>
        <v>2018</v>
      </c>
      <c r="D1992" s="2" t="s">
        <v>95</v>
      </c>
      <c r="E1992" s="2" t="s">
        <v>30</v>
      </c>
      <c r="F1992" s="2" t="s">
        <v>17</v>
      </c>
      <c r="G1992">
        <v>131</v>
      </c>
      <c r="H1992" s="2" t="str">
        <f>VLOOKUP(SupplierQuality[[#This Row],[MaterialID]],Table4[#All],2,0)</f>
        <v>Valves</v>
      </c>
      <c r="I1992">
        <v>2</v>
      </c>
      <c r="J1992" s="2" t="str">
        <f>_xlfn.XLOOKUP(SupplierQuality[[#This Row],[Defect Type ID]],Table5[ID],Table5[Defect Type],"Not found",0)</f>
        <v>Rejected</v>
      </c>
      <c r="K1992">
        <v>62</v>
      </c>
      <c r="L1992" s="2" t="str">
        <f>_xlfn.XLOOKUP(SupplierQuality[[#This Row],[DefectID]],Table2[ID],Table2[Defect],"Not found",0)</f>
        <v>Damaged</v>
      </c>
      <c r="M1992" s="3">
        <v>277793</v>
      </c>
      <c r="N1992" s="3">
        <v>4307</v>
      </c>
      <c r="O1992" s="6">
        <f>SupplierQuality[[#This Row],[Total Downtime Minutes]]/60</f>
        <v>71.783333333333331</v>
      </c>
      <c r="P1992" s="4">
        <v>339</v>
      </c>
      <c r="Q1992" s="4">
        <f>SupplierQuality[[#This Row],[Total Defect Qty]]*SupplierQuality[[#This Row],[Unit Price]]</f>
        <v>94171827</v>
      </c>
    </row>
    <row r="1993" spans="1:17" x14ac:dyDescent="0.25">
      <c r="A1993" s="1">
        <v>43419</v>
      </c>
      <c r="B1993" s="5" t="str">
        <f>TEXT(SupplierQuality[[#This Row],[Date]],"mmm")</f>
        <v>Nov</v>
      </c>
      <c r="C1993" s="5" t="str">
        <f>TEXT(SupplierQuality[[#This Row],[Date]],"yyyy")</f>
        <v>2018</v>
      </c>
      <c r="D1993" s="2" t="s">
        <v>348</v>
      </c>
      <c r="E1993" s="2" t="s">
        <v>67</v>
      </c>
      <c r="F1993" s="2" t="s">
        <v>17</v>
      </c>
      <c r="G1993">
        <v>130</v>
      </c>
      <c r="H1993" s="2" t="str">
        <f>VLOOKUP(SupplierQuality[[#This Row],[MaterialID]],Table4[#All],2,0)</f>
        <v>Packaging</v>
      </c>
      <c r="I1993">
        <v>2</v>
      </c>
      <c r="J1993" s="2" t="str">
        <f>_xlfn.XLOOKUP(SupplierQuality[[#This Row],[Defect Type ID]],Table5[ID],Table5[Defect Type],"Not found",0)</f>
        <v>Rejected</v>
      </c>
      <c r="K1993">
        <v>75</v>
      </c>
      <c r="L1993" s="2" t="str">
        <f>_xlfn.XLOOKUP(SupplierQuality[[#This Row],[DefectID]],Table2[ID],Table2[Defect],"Not found",0)</f>
        <v>Crushed Sidewalls</v>
      </c>
      <c r="M1993" s="3">
        <v>137849</v>
      </c>
      <c r="N1993" s="3">
        <v>101</v>
      </c>
      <c r="O1993" s="6">
        <f>SupplierQuality[[#This Row],[Total Downtime Minutes]]/60</f>
        <v>1.6833333333333333</v>
      </c>
      <c r="P1993" s="4">
        <v>671</v>
      </c>
      <c r="Q1993" s="4">
        <f>SupplierQuality[[#This Row],[Total Defect Qty]]*SupplierQuality[[#This Row],[Unit Price]]</f>
        <v>92496679</v>
      </c>
    </row>
    <row r="1994" spans="1:17" x14ac:dyDescent="0.25">
      <c r="A1994" s="1">
        <v>43419</v>
      </c>
      <c r="B1994" s="5" t="str">
        <f>TEXT(SupplierQuality[[#This Row],[Date]],"mmm")</f>
        <v>Nov</v>
      </c>
      <c r="C1994" s="5" t="str">
        <f>TEXT(SupplierQuality[[#This Row],[Date]],"yyyy")</f>
        <v>2018</v>
      </c>
      <c r="D1994" s="2" t="s">
        <v>105</v>
      </c>
      <c r="E1994" s="2" t="s">
        <v>60</v>
      </c>
      <c r="F1994" s="2" t="s">
        <v>691</v>
      </c>
      <c r="G1994">
        <v>112</v>
      </c>
      <c r="H1994" s="2" t="str">
        <f>VLOOKUP(SupplierQuality[[#This Row],[MaterialID]],Table4[#All],2,0)</f>
        <v>Glass</v>
      </c>
      <c r="I1994">
        <v>1</v>
      </c>
      <c r="J1994" s="2" t="str">
        <f>_xlfn.XLOOKUP(SupplierQuality[[#This Row],[Defect Type ID]],Table5[ID],Table5[Defect Type],"Not found",0)</f>
        <v>No Impact</v>
      </c>
      <c r="K1994">
        <v>67</v>
      </c>
      <c r="L1994" s="2" t="str">
        <f>_xlfn.XLOOKUP(SupplierQuality[[#This Row],[DefectID]],Table2[ID],Table2[Defect],"Not found",0)</f>
        <v>Bad Film</v>
      </c>
      <c r="M1994" s="3">
        <v>22079</v>
      </c>
      <c r="N1994" s="3">
        <v>4910</v>
      </c>
      <c r="O1994" s="6">
        <f>SupplierQuality[[#This Row],[Total Downtime Minutes]]/60</f>
        <v>81.833333333333329</v>
      </c>
      <c r="P1994" s="4">
        <v>610</v>
      </c>
      <c r="Q1994" s="4">
        <f>SupplierQuality[[#This Row],[Total Defect Qty]]*SupplierQuality[[#This Row],[Unit Price]]</f>
        <v>13468190</v>
      </c>
    </row>
    <row r="1995" spans="1:17" x14ac:dyDescent="0.25">
      <c r="A1995" s="1">
        <v>43420</v>
      </c>
      <c r="B1995" s="5" t="str">
        <f>TEXT(SupplierQuality[[#This Row],[Date]],"mmm")</f>
        <v>Nov</v>
      </c>
      <c r="C1995" s="5" t="str">
        <f>TEXT(SupplierQuality[[#This Row],[Date]],"yyyy")</f>
        <v>2018</v>
      </c>
      <c r="D1995" s="2" t="s">
        <v>187</v>
      </c>
      <c r="E1995" s="2" t="s">
        <v>45</v>
      </c>
      <c r="F1995" s="2" t="s">
        <v>17</v>
      </c>
      <c r="G1995">
        <v>112</v>
      </c>
      <c r="H1995" s="2" t="str">
        <f>VLOOKUP(SupplierQuality[[#This Row],[MaterialID]],Table4[#All],2,0)</f>
        <v>Glass</v>
      </c>
      <c r="I1995">
        <v>3</v>
      </c>
      <c r="J1995" s="2" t="str">
        <f>_xlfn.XLOOKUP(SupplierQuality[[#This Row],[Defect Type ID]],Table5[ID],Table5[Defect Type],"Not found",0)</f>
        <v>Impact</v>
      </c>
      <c r="K1995">
        <v>129</v>
      </c>
      <c r="L1995" s="2" t="str">
        <f>_xlfn.XLOOKUP(SupplierQuality[[#This Row],[DefectID]],Table2[ID],Table2[Defect],"Not found",0)</f>
        <v>Color Variation</v>
      </c>
      <c r="M1995" s="3">
        <v>673564</v>
      </c>
      <c r="N1995" s="3">
        <v>777</v>
      </c>
      <c r="O1995" s="6">
        <f>SupplierQuality[[#This Row],[Total Downtime Minutes]]/60</f>
        <v>12.95</v>
      </c>
      <c r="P1995" s="4">
        <v>506</v>
      </c>
      <c r="Q1995" s="4">
        <f>SupplierQuality[[#This Row],[Total Defect Qty]]*SupplierQuality[[#This Row],[Unit Price]]</f>
        <v>340823384</v>
      </c>
    </row>
    <row r="1996" spans="1:17" x14ac:dyDescent="0.25">
      <c r="A1996" s="1">
        <v>43420</v>
      </c>
      <c r="B1996" s="5" t="str">
        <f>TEXT(SupplierQuality[[#This Row],[Date]],"mmm")</f>
        <v>Nov</v>
      </c>
      <c r="C1996" s="5" t="str">
        <f>TEXT(SupplierQuality[[#This Row],[Date]],"yyyy")</f>
        <v>2018</v>
      </c>
      <c r="D1996" s="2" t="s">
        <v>263</v>
      </c>
      <c r="E1996" s="2" t="s">
        <v>45</v>
      </c>
      <c r="F1996" s="2" t="s">
        <v>42</v>
      </c>
      <c r="G1996">
        <v>117</v>
      </c>
      <c r="H1996" s="2" t="str">
        <f>VLOOKUP(SupplierQuality[[#This Row],[MaterialID]],Table4[#All],2,0)</f>
        <v>Labels</v>
      </c>
      <c r="I1996">
        <v>2</v>
      </c>
      <c r="J1996" s="2" t="str">
        <f>_xlfn.XLOOKUP(SupplierQuality[[#This Row],[Defect Type ID]],Table5[ID],Table5[Defect Type],"Not found",0)</f>
        <v>Rejected</v>
      </c>
      <c r="K1996">
        <v>174</v>
      </c>
      <c r="L1996" s="2" t="str">
        <f>_xlfn.XLOOKUP(SupplierQuality[[#This Row],[DefectID]],Table2[ID],Table2[Defect],"Not found",0)</f>
        <v>Moisture Damage</v>
      </c>
      <c r="M1996" s="3">
        <v>449755</v>
      </c>
      <c r="N1996" s="3">
        <v>845</v>
      </c>
      <c r="O1996" s="6">
        <f>SupplierQuality[[#This Row],[Total Downtime Minutes]]/60</f>
        <v>14.083333333333334</v>
      </c>
      <c r="P1996" s="4">
        <v>394</v>
      </c>
      <c r="Q1996" s="4">
        <f>SupplierQuality[[#This Row],[Total Defect Qty]]*SupplierQuality[[#This Row],[Unit Price]]</f>
        <v>177203470</v>
      </c>
    </row>
    <row r="1997" spans="1:17" x14ac:dyDescent="0.25">
      <c r="A1997" s="1">
        <v>43420</v>
      </c>
      <c r="B1997" s="5" t="str">
        <f>TEXT(SupplierQuality[[#This Row],[Date]],"mmm")</f>
        <v>Nov</v>
      </c>
      <c r="C1997" s="5" t="str">
        <f>TEXT(SupplierQuality[[#This Row],[Date]],"yyyy")</f>
        <v>2018</v>
      </c>
      <c r="D1997" s="2" t="s">
        <v>140</v>
      </c>
      <c r="E1997" s="2" t="s">
        <v>60</v>
      </c>
      <c r="F1997" s="2" t="s">
        <v>17</v>
      </c>
      <c r="G1997">
        <v>112</v>
      </c>
      <c r="H1997" s="2" t="str">
        <f>VLOOKUP(SupplierQuality[[#This Row],[MaterialID]],Table4[#All],2,0)</f>
        <v>Glass</v>
      </c>
      <c r="I1997">
        <v>3</v>
      </c>
      <c r="J1997" s="2" t="str">
        <f>_xlfn.XLOOKUP(SupplierQuality[[#This Row],[Defect Type ID]],Table5[ID],Table5[Defect Type],"Not found",0)</f>
        <v>Impact</v>
      </c>
      <c r="K1997">
        <v>111</v>
      </c>
      <c r="L1997" s="2" t="str">
        <f>_xlfn.XLOOKUP(SupplierQuality[[#This Row],[DefectID]],Table2[ID],Table2[Defect],"Not found",0)</f>
        <v>Insufficient Parts</v>
      </c>
      <c r="M1997" s="3">
        <v>331986</v>
      </c>
      <c r="N1997" s="3">
        <v>1616</v>
      </c>
      <c r="O1997" s="6">
        <f>SupplierQuality[[#This Row],[Total Downtime Minutes]]/60</f>
        <v>26.933333333333334</v>
      </c>
      <c r="P1997" s="4">
        <v>414</v>
      </c>
      <c r="Q1997" s="4">
        <f>SupplierQuality[[#This Row],[Total Defect Qty]]*SupplierQuality[[#This Row],[Unit Price]]</f>
        <v>137442204</v>
      </c>
    </row>
    <row r="1998" spans="1:17" x14ac:dyDescent="0.25">
      <c r="A1998" s="1">
        <v>43420</v>
      </c>
      <c r="B1998" s="5" t="str">
        <f>TEXT(SupplierQuality[[#This Row],[Date]],"mmm")</f>
        <v>Nov</v>
      </c>
      <c r="C1998" s="5" t="str">
        <f>TEXT(SupplierQuality[[#This Row],[Date]],"yyyy")</f>
        <v>2018</v>
      </c>
      <c r="D1998" s="2" t="s">
        <v>76</v>
      </c>
      <c r="E1998" s="2" t="s">
        <v>23</v>
      </c>
      <c r="F1998" s="2" t="s">
        <v>17</v>
      </c>
      <c r="G1998">
        <v>125</v>
      </c>
      <c r="H1998" s="2" t="str">
        <f>VLOOKUP(SupplierQuality[[#This Row],[MaterialID]],Table4[#All],2,0)</f>
        <v>Hardware</v>
      </c>
      <c r="I1998">
        <v>1</v>
      </c>
      <c r="J1998" s="2" t="str">
        <f>_xlfn.XLOOKUP(SupplierQuality[[#This Row],[Defect Type ID]],Table5[ID],Table5[Defect Type],"Not found",0)</f>
        <v>No Impact</v>
      </c>
      <c r="K1998">
        <v>184</v>
      </c>
      <c r="L1998" s="2" t="str">
        <f>_xlfn.XLOOKUP(SupplierQuality[[#This Row],[DefectID]],Table2[ID],Table2[Defect],"Not found",0)</f>
        <v>Leaking Packaging</v>
      </c>
      <c r="M1998" s="3">
        <v>284957</v>
      </c>
      <c r="N1998" s="3">
        <v>1512</v>
      </c>
      <c r="O1998" s="6">
        <f>SupplierQuality[[#This Row],[Total Downtime Minutes]]/60</f>
        <v>25.2</v>
      </c>
      <c r="P1998" s="4">
        <v>298</v>
      </c>
      <c r="Q1998" s="4">
        <f>SupplierQuality[[#This Row],[Total Defect Qty]]*SupplierQuality[[#This Row],[Unit Price]]</f>
        <v>84917186</v>
      </c>
    </row>
    <row r="1999" spans="1:17" x14ac:dyDescent="0.25">
      <c r="A1999" s="1">
        <v>43420</v>
      </c>
      <c r="B1999" s="5" t="str">
        <f>TEXT(SupplierQuality[[#This Row],[Date]],"mmm")</f>
        <v>Nov</v>
      </c>
      <c r="C1999" s="5" t="str">
        <f>TEXT(SupplierQuality[[#This Row],[Date]],"yyyy")</f>
        <v>2018</v>
      </c>
      <c r="D1999" s="2" t="s">
        <v>276</v>
      </c>
      <c r="E1999" s="2" t="s">
        <v>27</v>
      </c>
      <c r="F1999" s="2" t="s">
        <v>17</v>
      </c>
      <c r="G1999">
        <v>112</v>
      </c>
      <c r="H1999" s="2" t="str">
        <f>VLOOKUP(SupplierQuality[[#This Row],[MaterialID]],Table4[#All],2,0)</f>
        <v>Glass</v>
      </c>
      <c r="I1999">
        <v>3</v>
      </c>
      <c r="J1999" s="2" t="str">
        <f>_xlfn.XLOOKUP(SupplierQuality[[#This Row],[Defect Type ID]],Table5[ID],Table5[Defect Type],"Not found",0)</f>
        <v>Impact</v>
      </c>
      <c r="K1999">
        <v>171</v>
      </c>
      <c r="L1999" s="2" t="str">
        <f>_xlfn.XLOOKUP(SupplierQuality[[#This Row],[DefectID]],Table2[ID],Table2[Defect],"Not found",0)</f>
        <v>Flaps - Incorrect Gap</v>
      </c>
      <c r="M1999" s="3">
        <v>258495</v>
      </c>
      <c r="N1999" s="3">
        <v>206</v>
      </c>
      <c r="O1999" s="6">
        <f>SupplierQuality[[#This Row],[Total Downtime Minutes]]/60</f>
        <v>3.4333333333333331</v>
      </c>
      <c r="P1999" s="4">
        <v>435</v>
      </c>
      <c r="Q1999" s="4">
        <f>SupplierQuality[[#This Row],[Total Defect Qty]]*SupplierQuality[[#This Row],[Unit Price]]</f>
        <v>112445325</v>
      </c>
    </row>
    <row r="2000" spans="1:17" x14ac:dyDescent="0.25">
      <c r="A2000" s="1">
        <v>43422</v>
      </c>
      <c r="B2000" s="5" t="str">
        <f>TEXT(SupplierQuality[[#This Row],[Date]],"mmm")</f>
        <v>Nov</v>
      </c>
      <c r="C2000" s="5" t="str">
        <f>TEXT(SupplierQuality[[#This Row],[Date]],"yyyy")</f>
        <v>2018</v>
      </c>
      <c r="D2000" s="2" t="s">
        <v>134</v>
      </c>
      <c r="E2000" s="2" t="s">
        <v>30</v>
      </c>
      <c r="F2000" s="2" t="s">
        <v>691</v>
      </c>
      <c r="G2000">
        <v>120</v>
      </c>
      <c r="H2000" s="2" t="str">
        <f>VLOOKUP(SupplierQuality[[#This Row],[MaterialID]],Table4[#All],2,0)</f>
        <v>Film</v>
      </c>
      <c r="I2000">
        <v>3</v>
      </c>
      <c r="J2000" s="2" t="str">
        <f>_xlfn.XLOOKUP(SupplierQuality[[#This Row],[Defect Type ID]],Table5[ID],Table5[Defect Type],"Not found",0)</f>
        <v>Impact</v>
      </c>
      <c r="K2000">
        <v>137</v>
      </c>
      <c r="L2000" s="2" t="str">
        <f>_xlfn.XLOOKUP(SupplierQuality[[#This Row],[DefectID]],Table2[ID],Table2[Defect],"Not found",0)</f>
        <v>Weak Wrap</v>
      </c>
      <c r="M2000" s="3">
        <v>976911</v>
      </c>
      <c r="N2000" s="3">
        <v>1929</v>
      </c>
      <c r="O2000" s="6">
        <f>SupplierQuality[[#This Row],[Total Downtime Minutes]]/60</f>
        <v>32.15</v>
      </c>
      <c r="P2000" s="4">
        <v>341</v>
      </c>
      <c r="Q2000" s="4">
        <f>SupplierQuality[[#This Row],[Total Defect Qty]]*SupplierQuality[[#This Row],[Unit Price]]</f>
        <v>333126651</v>
      </c>
    </row>
    <row r="2001" spans="1:17" x14ac:dyDescent="0.25">
      <c r="A2001" s="1">
        <v>43422</v>
      </c>
      <c r="B2001" s="5" t="str">
        <f>TEXT(SupplierQuality[[#This Row],[Date]],"mmm")</f>
        <v>Nov</v>
      </c>
      <c r="C2001" s="5" t="str">
        <f>TEXT(SupplierQuality[[#This Row],[Date]],"yyyy")</f>
        <v>2018</v>
      </c>
      <c r="D2001" s="2" t="s">
        <v>137</v>
      </c>
      <c r="E2001" s="2" t="s">
        <v>13</v>
      </c>
      <c r="F2001" s="2" t="s">
        <v>14</v>
      </c>
      <c r="G2001">
        <v>131</v>
      </c>
      <c r="H2001" s="2" t="str">
        <f>VLOOKUP(SupplierQuality[[#This Row],[MaterialID]],Table4[#All],2,0)</f>
        <v>Valves</v>
      </c>
      <c r="I2001">
        <v>3</v>
      </c>
      <c r="J2001" s="2" t="str">
        <f>_xlfn.XLOOKUP(SupplierQuality[[#This Row],[Defect Type ID]],Table5[ID],Table5[Defect Type],"Not found",0)</f>
        <v>Impact</v>
      </c>
      <c r="K2001">
        <v>162</v>
      </c>
      <c r="L2001" s="2" t="str">
        <f>_xlfn.XLOOKUP(SupplierQuality[[#This Row],[DefectID]],Table2[ID],Table2[Defect],"Not found",0)</f>
        <v>Moisture</v>
      </c>
      <c r="M2001" s="3">
        <v>929605</v>
      </c>
      <c r="N2001" s="3">
        <v>2486</v>
      </c>
      <c r="O2001" s="6">
        <f>SupplierQuality[[#This Row],[Total Downtime Minutes]]/60</f>
        <v>41.43333333333333</v>
      </c>
      <c r="P2001" s="4">
        <v>554</v>
      </c>
      <c r="Q2001" s="4">
        <f>SupplierQuality[[#This Row],[Total Defect Qty]]*SupplierQuality[[#This Row],[Unit Price]]</f>
        <v>515001170</v>
      </c>
    </row>
    <row r="2002" spans="1:17" x14ac:dyDescent="0.25">
      <c r="A2002" s="1">
        <v>43422</v>
      </c>
      <c r="B2002" s="5" t="str">
        <f>TEXT(SupplierQuality[[#This Row],[Date]],"mmm")</f>
        <v>Nov</v>
      </c>
      <c r="C2002" s="5" t="str">
        <f>TEXT(SupplierQuality[[#This Row],[Date]],"yyyy")</f>
        <v>2018</v>
      </c>
      <c r="D2002" s="2" t="s">
        <v>39</v>
      </c>
      <c r="E2002" s="2" t="s">
        <v>45</v>
      </c>
      <c r="F2002" s="2" t="s">
        <v>14</v>
      </c>
      <c r="G2002">
        <v>132</v>
      </c>
      <c r="H2002" s="2" t="str">
        <f>VLOOKUP(SupplierQuality[[#This Row],[MaterialID]],Table4[#All],2,0)</f>
        <v>Printed Materials</v>
      </c>
      <c r="I2002">
        <v>1</v>
      </c>
      <c r="J2002" s="2" t="str">
        <f>_xlfn.XLOOKUP(SupplierQuality[[#This Row],[Defect Type ID]],Table5[ID],Table5[Defect Type],"Not found",0)</f>
        <v>No Impact</v>
      </c>
      <c r="K2002">
        <v>65</v>
      </c>
      <c r="L2002" s="2" t="str">
        <f>_xlfn.XLOOKUP(SupplierQuality[[#This Row],[DefectID]],Table2[ID],Table2[Defect],"Not found",0)</f>
        <v>Slitting Erorrs</v>
      </c>
      <c r="M2002" s="3">
        <v>890952</v>
      </c>
      <c r="N2002" s="3">
        <v>3739</v>
      </c>
      <c r="O2002" s="6">
        <f>SupplierQuality[[#This Row],[Total Downtime Minutes]]/60</f>
        <v>62.31666666666667</v>
      </c>
      <c r="P2002" s="4">
        <v>602</v>
      </c>
      <c r="Q2002" s="4">
        <f>SupplierQuality[[#This Row],[Total Defect Qty]]*SupplierQuality[[#This Row],[Unit Price]]</f>
        <v>536353104</v>
      </c>
    </row>
    <row r="2003" spans="1:17" x14ac:dyDescent="0.25">
      <c r="A2003" s="1">
        <v>43422</v>
      </c>
      <c r="B2003" s="5" t="str">
        <f>TEXT(SupplierQuality[[#This Row],[Date]],"mmm")</f>
        <v>Nov</v>
      </c>
      <c r="C2003" s="5" t="str">
        <f>TEXT(SupplierQuality[[#This Row],[Date]],"yyyy")</f>
        <v>2018</v>
      </c>
      <c r="D2003" s="2" t="s">
        <v>111</v>
      </c>
      <c r="E2003" s="2" t="s">
        <v>64</v>
      </c>
      <c r="F2003" s="2" t="s">
        <v>691</v>
      </c>
      <c r="G2003">
        <v>119</v>
      </c>
      <c r="H2003" s="2" t="str">
        <f>VLOOKUP(SupplierQuality[[#This Row],[MaterialID]],Table4[#All],2,0)</f>
        <v>Batteries</v>
      </c>
      <c r="I2003">
        <v>3</v>
      </c>
      <c r="J2003" s="2" t="str">
        <f>_xlfn.XLOOKUP(SupplierQuality[[#This Row],[Defect Type ID]],Table5[ID],Table5[Defect Type],"Not found",0)</f>
        <v>Impact</v>
      </c>
      <c r="K2003">
        <v>90</v>
      </c>
      <c r="L2003" s="2" t="str">
        <f>_xlfn.XLOOKUP(SupplierQuality[[#This Row],[DefectID]],Table2[ID],Table2[Defect],"Not found",0)</f>
        <v>Warping</v>
      </c>
      <c r="M2003" s="3">
        <v>884886</v>
      </c>
      <c r="N2003" s="3">
        <v>3094</v>
      </c>
      <c r="O2003" s="6">
        <f>SupplierQuality[[#This Row],[Total Downtime Minutes]]/60</f>
        <v>51.56666666666667</v>
      </c>
      <c r="P2003" s="4">
        <v>590</v>
      </c>
      <c r="Q2003" s="4">
        <f>SupplierQuality[[#This Row],[Total Defect Qty]]*SupplierQuality[[#This Row],[Unit Price]]</f>
        <v>522082740</v>
      </c>
    </row>
    <row r="2004" spans="1:17" x14ac:dyDescent="0.25">
      <c r="A2004" s="1">
        <v>43422</v>
      </c>
      <c r="B2004" s="5" t="str">
        <f>TEXT(SupplierQuality[[#This Row],[Date]],"mmm")</f>
        <v>Nov</v>
      </c>
      <c r="C2004" s="5" t="str">
        <f>TEXT(SupplierQuality[[#This Row],[Date]],"yyyy")</f>
        <v>2018</v>
      </c>
      <c r="D2004" s="2" t="s">
        <v>196</v>
      </c>
      <c r="E2004" s="2" t="s">
        <v>52</v>
      </c>
      <c r="F2004" s="2" t="s">
        <v>691</v>
      </c>
      <c r="G2004">
        <v>114</v>
      </c>
      <c r="H2004" s="2" t="str">
        <f>VLOOKUP(SupplierQuality[[#This Row],[MaterialID]],Table4[#All],2,0)</f>
        <v>Carton</v>
      </c>
      <c r="I2004">
        <v>2</v>
      </c>
      <c r="J2004" s="2" t="str">
        <f>_xlfn.XLOOKUP(SupplierQuality[[#This Row],[Defect Type ID]],Table5[ID],Table5[Defect Type],"Not found",0)</f>
        <v>Rejected</v>
      </c>
      <c r="K2004">
        <v>89</v>
      </c>
      <c r="L2004" s="2" t="str">
        <f>_xlfn.XLOOKUP(SupplierQuality[[#This Row],[DefectID]],Table2[ID],Table2[Defect],"Not found",0)</f>
        <v>Delamination</v>
      </c>
      <c r="M2004" s="3">
        <v>870288</v>
      </c>
      <c r="N2004" s="3">
        <v>1900</v>
      </c>
      <c r="O2004" s="6">
        <f>SupplierQuality[[#This Row],[Total Downtime Minutes]]/60</f>
        <v>31.666666666666668</v>
      </c>
      <c r="P2004" s="4">
        <v>343</v>
      </c>
      <c r="Q2004" s="4">
        <f>SupplierQuality[[#This Row],[Total Defect Qty]]*SupplierQuality[[#This Row],[Unit Price]]</f>
        <v>298508784</v>
      </c>
    </row>
    <row r="2005" spans="1:17" x14ac:dyDescent="0.25">
      <c r="A2005" s="1">
        <v>43422</v>
      </c>
      <c r="B2005" s="5" t="str">
        <f>TEXT(SupplierQuality[[#This Row],[Date]],"mmm")</f>
        <v>Nov</v>
      </c>
      <c r="C2005" s="5" t="str">
        <f>TEXT(SupplierQuality[[#This Row],[Date]],"yyyy")</f>
        <v>2018</v>
      </c>
      <c r="D2005" s="2" t="s">
        <v>233</v>
      </c>
      <c r="E2005" s="2" t="s">
        <v>74</v>
      </c>
      <c r="F2005" s="2" t="s">
        <v>691</v>
      </c>
      <c r="G2005">
        <v>127</v>
      </c>
      <c r="H2005" s="2" t="str">
        <f>VLOOKUP(SupplierQuality[[#This Row],[MaterialID]],Table4[#All],2,0)</f>
        <v>Crates</v>
      </c>
      <c r="I2005">
        <v>2</v>
      </c>
      <c r="J2005" s="2" t="str">
        <f>_xlfn.XLOOKUP(SupplierQuality[[#This Row],[Defect Type ID]],Table5[ID],Table5[Defect Type],"Not found",0)</f>
        <v>Rejected</v>
      </c>
      <c r="K2005">
        <v>32</v>
      </c>
      <c r="L2005" s="2" t="str">
        <f>_xlfn.XLOOKUP(SupplierQuality[[#This Row],[DefectID]],Table2[ID],Table2[Defect],"Not found",0)</f>
        <v>Wrong Shade of Color</v>
      </c>
      <c r="M2005" s="3">
        <v>764342</v>
      </c>
      <c r="N2005" s="3">
        <v>3947</v>
      </c>
      <c r="O2005" s="6">
        <f>SupplierQuality[[#This Row],[Total Downtime Minutes]]/60</f>
        <v>65.783333333333331</v>
      </c>
      <c r="P2005" s="4">
        <v>597</v>
      </c>
      <c r="Q2005" s="4">
        <f>SupplierQuality[[#This Row],[Total Defect Qty]]*SupplierQuality[[#This Row],[Unit Price]]</f>
        <v>456312174</v>
      </c>
    </row>
    <row r="2006" spans="1:17" x14ac:dyDescent="0.25">
      <c r="A2006" s="1">
        <v>43422</v>
      </c>
      <c r="B2006" s="5" t="str">
        <f>TEXT(SupplierQuality[[#This Row],[Date]],"mmm")</f>
        <v>Nov</v>
      </c>
      <c r="C2006" s="5" t="str">
        <f>TEXT(SupplierQuality[[#This Row],[Date]],"yyyy")</f>
        <v>2018</v>
      </c>
      <c r="D2006" s="2" t="s">
        <v>123</v>
      </c>
      <c r="E2006" s="2" t="s">
        <v>38</v>
      </c>
      <c r="F2006" s="2" t="s">
        <v>24</v>
      </c>
      <c r="G2006">
        <v>129</v>
      </c>
      <c r="H2006" s="2" t="str">
        <f>VLOOKUP(SupplierQuality[[#This Row],[MaterialID]],Table4[#All],2,0)</f>
        <v>Mechanicals</v>
      </c>
      <c r="I2006">
        <v>1</v>
      </c>
      <c r="J2006" s="2" t="str">
        <f>_xlfn.XLOOKUP(SupplierQuality[[#This Row],[Defect Type ID]],Table5[ID],Table5[Defect Type],"Not found",0)</f>
        <v>No Impact</v>
      </c>
      <c r="K2006">
        <v>194</v>
      </c>
      <c r="L2006" s="2" t="str">
        <f>_xlfn.XLOOKUP(SupplierQuality[[#This Row],[DefectID]],Table2[ID],Table2[Defect],"Not found",0)</f>
        <v>Double Labeling</v>
      </c>
      <c r="M2006" s="3">
        <v>650037</v>
      </c>
      <c r="N2006" s="3">
        <v>4846</v>
      </c>
      <c r="O2006" s="6">
        <f>SupplierQuality[[#This Row],[Total Downtime Minutes]]/60</f>
        <v>80.766666666666666</v>
      </c>
      <c r="P2006" s="4">
        <v>697</v>
      </c>
      <c r="Q2006" s="4">
        <f>SupplierQuality[[#This Row],[Total Defect Qty]]*SupplierQuality[[#This Row],[Unit Price]]</f>
        <v>453075789</v>
      </c>
    </row>
    <row r="2007" spans="1:17" x14ac:dyDescent="0.25">
      <c r="A2007" s="1">
        <v>43422</v>
      </c>
      <c r="B2007" s="5" t="str">
        <f>TEXT(SupplierQuality[[#This Row],[Date]],"mmm")</f>
        <v>Nov</v>
      </c>
      <c r="C2007" s="5" t="str">
        <f>TEXT(SupplierQuality[[#This Row],[Date]],"yyyy")</f>
        <v>2018</v>
      </c>
      <c r="D2007" s="2" t="s">
        <v>327</v>
      </c>
      <c r="E2007" s="2" t="s">
        <v>30</v>
      </c>
      <c r="F2007" s="2" t="s">
        <v>691</v>
      </c>
      <c r="G2007">
        <v>131</v>
      </c>
      <c r="H2007" s="2" t="str">
        <f>VLOOKUP(SupplierQuality[[#This Row],[MaterialID]],Table4[#All],2,0)</f>
        <v>Valves</v>
      </c>
      <c r="I2007">
        <v>1</v>
      </c>
      <c r="J2007" s="2" t="str">
        <f>_xlfn.XLOOKUP(SupplierQuality[[#This Row],[Defect Type ID]],Table5[ID],Table5[Defect Type],"Not found",0)</f>
        <v>No Impact</v>
      </c>
      <c r="K2007">
        <v>190</v>
      </c>
      <c r="L2007" s="2" t="str">
        <f>_xlfn.XLOOKUP(SupplierQuality[[#This Row],[DefectID]],Table2[ID],Table2[Defect],"Not found",0)</f>
        <v>Bad Distribution</v>
      </c>
      <c r="M2007" s="3">
        <v>643442</v>
      </c>
      <c r="N2007" s="3">
        <v>1298</v>
      </c>
      <c r="O2007" s="6">
        <f>SupplierQuality[[#This Row],[Total Downtime Minutes]]/60</f>
        <v>21.633333333333333</v>
      </c>
      <c r="P2007" s="4">
        <v>390</v>
      </c>
      <c r="Q2007" s="4">
        <f>SupplierQuality[[#This Row],[Total Defect Qty]]*SupplierQuality[[#This Row],[Unit Price]]</f>
        <v>250942380</v>
      </c>
    </row>
    <row r="2008" spans="1:17" x14ac:dyDescent="0.25">
      <c r="A2008" s="1">
        <v>43422</v>
      </c>
      <c r="B2008" s="5" t="str">
        <f>TEXT(SupplierQuality[[#This Row],[Date]],"mmm")</f>
        <v>Nov</v>
      </c>
      <c r="C2008" s="5" t="str">
        <f>TEXT(SupplierQuality[[#This Row],[Date]],"yyyy")</f>
        <v>2018</v>
      </c>
      <c r="D2008" s="2" t="s">
        <v>258</v>
      </c>
      <c r="E2008" s="2" t="s">
        <v>60</v>
      </c>
      <c r="F2008" s="2" t="s">
        <v>42</v>
      </c>
      <c r="G2008">
        <v>130</v>
      </c>
      <c r="H2008" s="2" t="str">
        <f>VLOOKUP(SupplierQuality[[#This Row],[MaterialID]],Table4[#All],2,0)</f>
        <v>Packaging</v>
      </c>
      <c r="I2008">
        <v>3</v>
      </c>
      <c r="J2008" s="2" t="str">
        <f>_xlfn.XLOOKUP(SupplierQuality[[#This Row],[Defect Type ID]],Table5[ID],Table5[Defect Type],"Not found",0)</f>
        <v>Impact</v>
      </c>
      <c r="K2008">
        <v>257</v>
      </c>
      <c r="L2008" s="2" t="str">
        <f>_xlfn.XLOOKUP(SupplierQuality[[#This Row],[DefectID]],Table2[ID],Table2[Defect],"Not found",0)</f>
        <v>Bad Seal</v>
      </c>
      <c r="M2008" s="3">
        <v>588945</v>
      </c>
      <c r="N2008" s="3">
        <v>1109</v>
      </c>
      <c r="O2008" s="6">
        <f>SupplierQuality[[#This Row],[Total Downtime Minutes]]/60</f>
        <v>18.483333333333334</v>
      </c>
      <c r="P2008" s="4">
        <v>350</v>
      </c>
      <c r="Q2008" s="4">
        <f>SupplierQuality[[#This Row],[Total Defect Qty]]*SupplierQuality[[#This Row],[Unit Price]]</f>
        <v>206130750</v>
      </c>
    </row>
    <row r="2009" spans="1:17" x14ac:dyDescent="0.25">
      <c r="A2009" s="1">
        <v>43422</v>
      </c>
      <c r="B2009" s="5" t="str">
        <f>TEXT(SupplierQuality[[#This Row],[Date]],"mmm")</f>
        <v>Nov</v>
      </c>
      <c r="C2009" s="5" t="str">
        <f>TEXT(SupplierQuality[[#This Row],[Date]],"yyyy")</f>
        <v>2018</v>
      </c>
      <c r="D2009" s="2" t="s">
        <v>94</v>
      </c>
      <c r="E2009" s="2" t="s">
        <v>74</v>
      </c>
      <c r="F2009" s="2" t="s">
        <v>14</v>
      </c>
      <c r="G2009">
        <v>132</v>
      </c>
      <c r="H2009" s="2" t="str">
        <f>VLOOKUP(SupplierQuality[[#This Row],[MaterialID]],Table4[#All],2,0)</f>
        <v>Printed Materials</v>
      </c>
      <c r="I2009">
        <v>3</v>
      </c>
      <c r="J2009" s="2" t="str">
        <f>_xlfn.XLOOKUP(SupplierQuality[[#This Row],[Defect Type ID]],Table5[ID],Table5[Defect Type],"Not found",0)</f>
        <v>Impact</v>
      </c>
      <c r="K2009">
        <v>117</v>
      </c>
      <c r="L2009" s="2" t="str">
        <f>_xlfn.XLOOKUP(SupplierQuality[[#This Row],[DefectID]],Table2[ID],Table2[Defect],"Not found",0)</f>
        <v>Opened containers</v>
      </c>
      <c r="M2009" s="3">
        <v>577002</v>
      </c>
      <c r="N2009" s="3">
        <v>1745</v>
      </c>
      <c r="O2009" s="6">
        <f>SupplierQuality[[#This Row],[Total Downtime Minutes]]/60</f>
        <v>29.083333333333332</v>
      </c>
      <c r="P2009" s="4">
        <v>492</v>
      </c>
      <c r="Q2009" s="4">
        <f>SupplierQuality[[#This Row],[Total Defect Qty]]*SupplierQuality[[#This Row],[Unit Price]]</f>
        <v>283884984</v>
      </c>
    </row>
    <row r="2010" spans="1:17" x14ac:dyDescent="0.25">
      <c r="A2010" s="1">
        <v>43422</v>
      </c>
      <c r="B2010" s="5" t="str">
        <f>TEXT(SupplierQuality[[#This Row],[Date]],"mmm")</f>
        <v>Nov</v>
      </c>
      <c r="C2010" s="5" t="str">
        <f>TEXT(SupplierQuality[[#This Row],[Date]],"yyyy")</f>
        <v>2018</v>
      </c>
      <c r="D2010" s="2" t="s">
        <v>179</v>
      </c>
      <c r="E2010" s="2" t="s">
        <v>64</v>
      </c>
      <c r="F2010" s="2" t="s">
        <v>14</v>
      </c>
      <c r="G2010">
        <v>112</v>
      </c>
      <c r="H2010" s="2" t="str">
        <f>VLOOKUP(SupplierQuality[[#This Row],[MaterialID]],Table4[#All],2,0)</f>
        <v>Glass</v>
      </c>
      <c r="I2010">
        <v>2</v>
      </c>
      <c r="J2010" s="2" t="str">
        <f>_xlfn.XLOOKUP(SupplierQuality[[#This Row],[Defect Type ID]],Table5[ID],Table5[Defect Type],"Not found",0)</f>
        <v>Rejected</v>
      </c>
      <c r="K2010">
        <v>201</v>
      </c>
      <c r="L2010" s="2" t="str">
        <f>_xlfn.XLOOKUP(SupplierQuality[[#This Row],[DefectID]],Table2[ID],Table2[Defect],"Not found",0)</f>
        <v>Wrong Print</v>
      </c>
      <c r="M2010" s="3">
        <v>560560</v>
      </c>
      <c r="N2010" s="3">
        <v>2271</v>
      </c>
      <c r="O2010" s="6">
        <f>SupplierQuality[[#This Row],[Total Downtime Minutes]]/60</f>
        <v>37.85</v>
      </c>
      <c r="P2010" s="4">
        <v>546</v>
      </c>
      <c r="Q2010" s="4">
        <f>SupplierQuality[[#This Row],[Total Defect Qty]]*SupplierQuality[[#This Row],[Unit Price]]</f>
        <v>306065760</v>
      </c>
    </row>
    <row r="2011" spans="1:17" x14ac:dyDescent="0.25">
      <c r="A2011" s="1">
        <v>43422</v>
      </c>
      <c r="B2011" s="5" t="str">
        <f>TEXT(SupplierQuality[[#This Row],[Date]],"mmm")</f>
        <v>Nov</v>
      </c>
      <c r="C2011" s="5" t="str">
        <f>TEXT(SupplierQuality[[#This Row],[Date]],"yyyy")</f>
        <v>2018</v>
      </c>
      <c r="D2011" s="2" t="s">
        <v>164</v>
      </c>
      <c r="E2011" s="2" t="s">
        <v>23</v>
      </c>
      <c r="F2011" s="2" t="s">
        <v>14</v>
      </c>
      <c r="G2011">
        <v>123</v>
      </c>
      <c r="H2011" s="2" t="str">
        <f>VLOOKUP(SupplierQuality[[#This Row],[MaterialID]],Table4[#All],2,0)</f>
        <v>Pump</v>
      </c>
      <c r="I2011">
        <v>1</v>
      </c>
      <c r="J2011" s="2" t="str">
        <f>_xlfn.XLOOKUP(SupplierQuality[[#This Row],[Defect Type ID]],Table5[ID],Table5[Defect Type],"Not found",0)</f>
        <v>No Impact</v>
      </c>
      <c r="K2011">
        <v>176</v>
      </c>
      <c r="L2011" s="2" t="str">
        <f>_xlfn.XLOOKUP(SupplierQuality[[#This Row],[DefectID]],Table2[ID],Table2[Defect],"Not found",0)</f>
        <v>Holes in Material</v>
      </c>
      <c r="M2011" s="3">
        <v>560096</v>
      </c>
      <c r="N2011" s="3">
        <v>2163</v>
      </c>
      <c r="O2011" s="6">
        <f>SupplierQuality[[#This Row],[Total Downtime Minutes]]/60</f>
        <v>36.049999999999997</v>
      </c>
      <c r="P2011" s="4">
        <v>441</v>
      </c>
      <c r="Q2011" s="4">
        <f>SupplierQuality[[#This Row],[Total Defect Qty]]*SupplierQuality[[#This Row],[Unit Price]]</f>
        <v>247002336</v>
      </c>
    </row>
    <row r="2012" spans="1:17" x14ac:dyDescent="0.25">
      <c r="A2012" s="1">
        <v>43422</v>
      </c>
      <c r="B2012" s="5" t="str">
        <f>TEXT(SupplierQuality[[#This Row],[Date]],"mmm")</f>
        <v>Nov</v>
      </c>
      <c r="C2012" s="5" t="str">
        <f>TEXT(SupplierQuality[[#This Row],[Date]],"yyyy")</f>
        <v>2018</v>
      </c>
      <c r="D2012" s="2" t="s">
        <v>113</v>
      </c>
      <c r="E2012" s="2" t="s">
        <v>30</v>
      </c>
      <c r="F2012" s="2" t="s">
        <v>75</v>
      </c>
      <c r="G2012">
        <v>114</v>
      </c>
      <c r="H2012" s="2" t="str">
        <f>VLOOKUP(SupplierQuality[[#This Row],[MaterialID]],Table4[#All],2,0)</f>
        <v>Carton</v>
      </c>
      <c r="I2012">
        <v>3</v>
      </c>
      <c r="J2012" s="2" t="str">
        <f>_xlfn.XLOOKUP(SupplierQuality[[#This Row],[Defect Type ID]],Table5[ID],Table5[Defect Type],"Not found",0)</f>
        <v>Impact</v>
      </c>
      <c r="K2012">
        <v>99</v>
      </c>
      <c r="L2012" s="2" t="str">
        <f>_xlfn.XLOOKUP(SupplierQuality[[#This Row],[DefectID]],Table2[ID],Table2[Defect],"Not found",0)</f>
        <v>False scores</v>
      </c>
      <c r="M2012" s="3">
        <v>553223</v>
      </c>
      <c r="N2012" s="3">
        <v>2242</v>
      </c>
      <c r="O2012" s="6">
        <f>SupplierQuality[[#This Row],[Total Downtime Minutes]]/60</f>
        <v>37.366666666666667</v>
      </c>
      <c r="P2012" s="4">
        <v>492</v>
      </c>
      <c r="Q2012" s="4">
        <f>SupplierQuality[[#This Row],[Total Defect Qty]]*SupplierQuality[[#This Row],[Unit Price]]</f>
        <v>272185716</v>
      </c>
    </row>
    <row r="2013" spans="1:17" x14ac:dyDescent="0.25">
      <c r="A2013" s="1">
        <v>43422</v>
      </c>
      <c r="B2013" s="5" t="str">
        <f>TEXT(SupplierQuality[[#This Row],[Date]],"mmm")</f>
        <v>Nov</v>
      </c>
      <c r="C2013" s="5" t="str">
        <f>TEXT(SupplierQuality[[#This Row],[Date]],"yyyy")</f>
        <v>2018</v>
      </c>
      <c r="D2013" s="2" t="s">
        <v>270</v>
      </c>
      <c r="E2013" s="2" t="s">
        <v>41</v>
      </c>
      <c r="F2013" s="2" t="s">
        <v>24</v>
      </c>
      <c r="G2013">
        <v>115</v>
      </c>
      <c r="H2013" s="2" t="str">
        <f>VLOOKUP(SupplierQuality[[#This Row],[MaterialID]],Table4[#All],2,0)</f>
        <v>Controllers</v>
      </c>
      <c r="I2013">
        <v>3</v>
      </c>
      <c r="J2013" s="2" t="str">
        <f>_xlfn.XLOOKUP(SupplierQuality[[#This Row],[Defect Type ID]],Table5[ID],Table5[Defect Type],"Not found",0)</f>
        <v>Impact</v>
      </c>
      <c r="K2013">
        <v>244</v>
      </c>
      <c r="L2013" s="2" t="str">
        <f>_xlfn.XLOOKUP(SupplierQuality[[#This Row],[DefectID]],Table2[ID],Table2[Defect],"Not found",0)</f>
        <v>Spacing Between Labels</v>
      </c>
      <c r="M2013" s="3">
        <v>254434</v>
      </c>
      <c r="N2013" s="3">
        <v>3110</v>
      </c>
      <c r="O2013" s="6">
        <f>SupplierQuality[[#This Row],[Total Downtime Minutes]]/60</f>
        <v>51.833333333333336</v>
      </c>
      <c r="P2013" s="4">
        <v>287</v>
      </c>
      <c r="Q2013" s="4">
        <f>SupplierQuality[[#This Row],[Total Defect Qty]]*SupplierQuality[[#This Row],[Unit Price]]</f>
        <v>73022558</v>
      </c>
    </row>
    <row r="2014" spans="1:17" x14ac:dyDescent="0.25">
      <c r="A2014" s="1">
        <v>43422</v>
      </c>
      <c r="B2014" s="5" t="str">
        <f>TEXT(SupplierQuality[[#This Row],[Date]],"mmm")</f>
        <v>Nov</v>
      </c>
      <c r="C2014" s="5" t="str">
        <f>TEXT(SupplierQuality[[#This Row],[Date]],"yyyy")</f>
        <v>2018</v>
      </c>
      <c r="D2014" s="2" t="s">
        <v>202</v>
      </c>
      <c r="E2014" s="2" t="s">
        <v>60</v>
      </c>
      <c r="F2014" s="2" t="s">
        <v>14</v>
      </c>
      <c r="G2014">
        <v>120</v>
      </c>
      <c r="H2014" s="2" t="str">
        <f>VLOOKUP(SupplierQuality[[#This Row],[MaterialID]],Table4[#All],2,0)</f>
        <v>Film</v>
      </c>
      <c r="I2014">
        <v>2</v>
      </c>
      <c r="J2014" s="2" t="str">
        <f>_xlfn.XLOOKUP(SupplierQuality[[#This Row],[Defect Type ID]],Table5[ID],Table5[Defect Type],"Not found",0)</f>
        <v>Rejected</v>
      </c>
      <c r="K2014">
        <v>215</v>
      </c>
      <c r="L2014" s="2" t="str">
        <f>_xlfn.XLOOKUP(SupplierQuality[[#This Row],[DefectID]],Table2[ID],Table2[Defect],"Not found",0)</f>
        <v>No Torque</v>
      </c>
      <c r="M2014" s="3">
        <v>104219</v>
      </c>
      <c r="N2014" s="3">
        <v>2173</v>
      </c>
      <c r="O2014" s="6">
        <f>SupplierQuality[[#This Row],[Total Downtime Minutes]]/60</f>
        <v>36.216666666666669</v>
      </c>
      <c r="P2014" s="4">
        <v>698</v>
      </c>
      <c r="Q2014" s="4">
        <f>SupplierQuality[[#This Row],[Total Defect Qty]]*SupplierQuality[[#This Row],[Unit Price]]</f>
        <v>72744862</v>
      </c>
    </row>
    <row r="2015" spans="1:17" x14ac:dyDescent="0.25">
      <c r="A2015" s="1">
        <v>43422</v>
      </c>
      <c r="B2015" s="5" t="str">
        <f>TEXT(SupplierQuality[[#This Row],[Date]],"mmm")</f>
        <v>Nov</v>
      </c>
      <c r="C2015" s="5" t="str">
        <f>TEXT(SupplierQuality[[#This Row],[Date]],"yyyy")</f>
        <v>2018</v>
      </c>
      <c r="D2015" s="2" t="s">
        <v>167</v>
      </c>
      <c r="E2015" s="2" t="s">
        <v>71</v>
      </c>
      <c r="F2015" s="2" t="s">
        <v>14</v>
      </c>
      <c r="G2015">
        <v>124</v>
      </c>
      <c r="H2015" s="2" t="str">
        <f>VLOOKUP(SupplierQuality[[#This Row],[MaterialID]],Table4[#All],2,0)</f>
        <v>Drives</v>
      </c>
      <c r="I2015">
        <v>2</v>
      </c>
      <c r="J2015" s="2" t="str">
        <f>_xlfn.XLOOKUP(SupplierQuality[[#This Row],[Defect Type ID]],Table5[ID],Table5[Defect Type],"Not found",0)</f>
        <v>Rejected</v>
      </c>
      <c r="K2015">
        <v>85</v>
      </c>
      <c r="L2015" s="2" t="str">
        <f>_xlfn.XLOOKUP(SupplierQuality[[#This Row],[DefectID]],Table2[ID],Table2[Defect],"Not found",0)</f>
        <v>Bad Print</v>
      </c>
      <c r="M2015" s="3">
        <v>40337</v>
      </c>
      <c r="N2015" s="3">
        <v>3375</v>
      </c>
      <c r="O2015" s="6">
        <f>SupplierQuality[[#This Row],[Total Downtime Minutes]]/60</f>
        <v>56.25</v>
      </c>
      <c r="P2015" s="4">
        <v>526</v>
      </c>
      <c r="Q2015" s="4">
        <f>SupplierQuality[[#This Row],[Total Defect Qty]]*SupplierQuality[[#This Row],[Unit Price]]</f>
        <v>21217262</v>
      </c>
    </row>
    <row r="2016" spans="1:17" x14ac:dyDescent="0.25">
      <c r="A2016" s="1">
        <v>43422</v>
      </c>
      <c r="B2016" s="5" t="str">
        <f>TEXT(SupplierQuality[[#This Row],[Date]],"mmm")</f>
        <v>Nov</v>
      </c>
      <c r="C2016" s="5" t="str">
        <f>TEXT(SupplierQuality[[#This Row],[Date]],"yyyy")</f>
        <v>2018</v>
      </c>
      <c r="D2016" s="2" t="s">
        <v>140</v>
      </c>
      <c r="E2016" s="2" t="s">
        <v>32</v>
      </c>
      <c r="F2016" s="2" t="s">
        <v>24</v>
      </c>
      <c r="G2016">
        <v>121</v>
      </c>
      <c r="H2016" s="2" t="str">
        <f>VLOOKUP(SupplierQuality[[#This Row],[MaterialID]],Table4[#All],2,0)</f>
        <v>Composites</v>
      </c>
      <c r="I2016">
        <v>2</v>
      </c>
      <c r="J2016" s="2" t="str">
        <f>_xlfn.XLOOKUP(SupplierQuality[[#This Row],[Defect Type ID]],Table5[ID],Table5[Defect Type],"Not found",0)</f>
        <v>Rejected</v>
      </c>
      <c r="K2016">
        <v>42</v>
      </c>
      <c r="L2016" s="2" t="str">
        <f>_xlfn.XLOOKUP(SupplierQuality[[#This Row],[DefectID]],Table2[ID],Table2[Defect],"Not found",0)</f>
        <v>No Screws</v>
      </c>
      <c r="M2016" s="3">
        <v>812</v>
      </c>
      <c r="N2016" s="3">
        <v>4521</v>
      </c>
      <c r="O2016" s="6">
        <f>SupplierQuality[[#This Row],[Total Downtime Minutes]]/60</f>
        <v>75.349999999999994</v>
      </c>
      <c r="P2016" s="4">
        <v>323</v>
      </c>
      <c r="Q2016" s="4">
        <f>SupplierQuality[[#This Row],[Total Defect Qty]]*SupplierQuality[[#This Row],[Unit Price]]</f>
        <v>262276</v>
      </c>
    </row>
    <row r="2017" spans="1:17" x14ac:dyDescent="0.25">
      <c r="A2017" s="1">
        <v>43423</v>
      </c>
      <c r="B2017" s="5" t="str">
        <f>TEXT(SupplierQuality[[#This Row],[Date]],"mmm")</f>
        <v>Nov</v>
      </c>
      <c r="C2017" s="5" t="str">
        <f>TEXT(SupplierQuality[[#This Row],[Date]],"yyyy")</f>
        <v>2018</v>
      </c>
      <c r="D2017" s="2" t="s">
        <v>274</v>
      </c>
      <c r="E2017" s="2" t="s">
        <v>27</v>
      </c>
      <c r="F2017" s="2" t="s">
        <v>17</v>
      </c>
      <c r="G2017">
        <v>114</v>
      </c>
      <c r="H2017" s="2" t="str">
        <f>VLOOKUP(SupplierQuality[[#This Row],[MaterialID]],Table4[#All],2,0)</f>
        <v>Carton</v>
      </c>
      <c r="I2017">
        <v>1</v>
      </c>
      <c r="J2017" s="2" t="str">
        <f>_xlfn.XLOOKUP(SupplierQuality[[#This Row],[Defect Type ID]],Table5[ID],Table5[Defect Type],"Not found",0)</f>
        <v>No Impact</v>
      </c>
      <c r="K2017">
        <v>225</v>
      </c>
      <c r="L2017" s="2" t="str">
        <f>_xlfn.XLOOKUP(SupplierQuality[[#This Row],[DefectID]],Table2[ID],Table2[Defect],"Not found",0)</f>
        <v>Ejector Pin Wrong</v>
      </c>
      <c r="M2017" s="3">
        <v>851468</v>
      </c>
      <c r="N2017" s="3">
        <v>3276</v>
      </c>
      <c r="O2017" s="6">
        <f>SupplierQuality[[#This Row],[Total Downtime Minutes]]/60</f>
        <v>54.6</v>
      </c>
      <c r="P2017" s="4">
        <v>574</v>
      </c>
      <c r="Q2017" s="4">
        <f>SupplierQuality[[#This Row],[Total Defect Qty]]*SupplierQuality[[#This Row],[Unit Price]]</f>
        <v>488742632</v>
      </c>
    </row>
    <row r="2018" spans="1:17" x14ac:dyDescent="0.25">
      <c r="A2018" s="1">
        <v>43423</v>
      </c>
      <c r="B2018" s="5" t="str">
        <f>TEXT(SupplierQuality[[#This Row],[Date]],"mmm")</f>
        <v>Nov</v>
      </c>
      <c r="C2018" s="5" t="str">
        <f>TEXT(SupplierQuality[[#This Row],[Date]],"yyyy")</f>
        <v>2018</v>
      </c>
      <c r="D2018" s="2" t="s">
        <v>54</v>
      </c>
      <c r="E2018" s="2" t="s">
        <v>67</v>
      </c>
      <c r="F2018" s="2" t="s">
        <v>75</v>
      </c>
      <c r="G2018">
        <v>123</v>
      </c>
      <c r="H2018" s="2" t="str">
        <f>VLOOKUP(SupplierQuality[[#This Row],[MaterialID]],Table4[#All],2,0)</f>
        <v>Pump</v>
      </c>
      <c r="I2018">
        <v>2</v>
      </c>
      <c r="J2018" s="2" t="str">
        <f>_xlfn.XLOOKUP(SupplierQuality[[#This Row],[Defect Type ID]],Table5[ID],Table5[Defect Type],"Not found",0)</f>
        <v>Rejected</v>
      </c>
      <c r="K2018">
        <v>252</v>
      </c>
      <c r="L2018" s="2" t="str">
        <f>_xlfn.XLOOKUP(SupplierQuality[[#This Row],[DefectID]],Table2[ID],Table2[Defect],"Not found",0)</f>
        <v>Raw Material</v>
      </c>
      <c r="M2018" s="3">
        <v>833196</v>
      </c>
      <c r="N2018" s="3">
        <v>1639</v>
      </c>
      <c r="O2018" s="6">
        <f>SupplierQuality[[#This Row],[Total Downtime Minutes]]/60</f>
        <v>27.316666666666666</v>
      </c>
      <c r="P2018" s="4">
        <v>517</v>
      </c>
      <c r="Q2018" s="4">
        <f>SupplierQuality[[#This Row],[Total Defect Qty]]*SupplierQuality[[#This Row],[Unit Price]]</f>
        <v>430762332</v>
      </c>
    </row>
    <row r="2019" spans="1:17" x14ac:dyDescent="0.25">
      <c r="A2019" s="1">
        <v>43423</v>
      </c>
      <c r="B2019" s="5" t="str">
        <f>TEXT(SupplierQuality[[#This Row],[Date]],"mmm")</f>
        <v>Nov</v>
      </c>
      <c r="C2019" s="5" t="str">
        <f>TEXT(SupplierQuality[[#This Row],[Date]],"yyyy")</f>
        <v>2018</v>
      </c>
      <c r="D2019" s="2" t="s">
        <v>209</v>
      </c>
      <c r="E2019" s="2" t="s">
        <v>67</v>
      </c>
      <c r="F2019" s="2" t="s">
        <v>24</v>
      </c>
      <c r="G2019">
        <v>114</v>
      </c>
      <c r="H2019" s="2" t="str">
        <f>VLOOKUP(SupplierQuality[[#This Row],[MaterialID]],Table4[#All],2,0)</f>
        <v>Carton</v>
      </c>
      <c r="I2019">
        <v>1</v>
      </c>
      <c r="J2019" s="2" t="str">
        <f>_xlfn.XLOOKUP(SupplierQuality[[#This Row],[Defect Type ID]],Table5[ID],Table5[Defect Type],"Not found",0)</f>
        <v>No Impact</v>
      </c>
      <c r="K2019">
        <v>59</v>
      </c>
      <c r="L2019" s="2" t="str">
        <f>_xlfn.XLOOKUP(SupplierQuality[[#This Row],[DefectID]],Table2[ID],Table2[Defect],"Not found",0)</f>
        <v>Cartons Not Opening</v>
      </c>
      <c r="M2019" s="3">
        <v>747667</v>
      </c>
      <c r="N2019" s="3">
        <v>850</v>
      </c>
      <c r="O2019" s="6">
        <f>SupplierQuality[[#This Row],[Total Downtime Minutes]]/60</f>
        <v>14.166666666666666</v>
      </c>
      <c r="P2019" s="4">
        <v>310</v>
      </c>
      <c r="Q2019" s="4">
        <f>SupplierQuality[[#This Row],[Total Defect Qty]]*SupplierQuality[[#This Row],[Unit Price]]</f>
        <v>231776770</v>
      </c>
    </row>
    <row r="2020" spans="1:17" x14ac:dyDescent="0.25">
      <c r="A2020" s="1">
        <v>43423</v>
      </c>
      <c r="B2020" s="5" t="str">
        <f>TEXT(SupplierQuality[[#This Row],[Date]],"mmm")</f>
        <v>Nov</v>
      </c>
      <c r="C2020" s="5" t="str">
        <f>TEXT(SupplierQuality[[#This Row],[Date]],"yyyy")</f>
        <v>2018</v>
      </c>
      <c r="D2020" s="2" t="s">
        <v>132</v>
      </c>
      <c r="E2020" s="2" t="s">
        <v>104</v>
      </c>
      <c r="F2020" s="2" t="s">
        <v>42</v>
      </c>
      <c r="G2020">
        <v>127</v>
      </c>
      <c r="H2020" s="2" t="str">
        <f>VLOOKUP(SupplierQuality[[#This Row],[MaterialID]],Table4[#All],2,0)</f>
        <v>Crates</v>
      </c>
      <c r="I2020">
        <v>1</v>
      </c>
      <c r="J2020" s="2" t="str">
        <f>_xlfn.XLOOKUP(SupplierQuality[[#This Row],[Defect Type ID]],Table5[ID],Table5[Defect Type],"Not found",0)</f>
        <v>No Impact</v>
      </c>
      <c r="K2020">
        <v>80</v>
      </c>
      <c r="L2020" s="2" t="str">
        <f>_xlfn.XLOOKUP(SupplierQuality[[#This Row],[DefectID]],Table2[ID],Table2[Defect],"Not found",0)</f>
        <v>Bad Labels</v>
      </c>
      <c r="M2020" s="3">
        <v>667331</v>
      </c>
      <c r="N2020" s="3">
        <v>1013</v>
      </c>
      <c r="O2020" s="6">
        <f>SupplierQuality[[#This Row],[Total Downtime Minutes]]/60</f>
        <v>16.883333333333333</v>
      </c>
      <c r="P2020" s="4">
        <v>638</v>
      </c>
      <c r="Q2020" s="4">
        <f>SupplierQuality[[#This Row],[Total Defect Qty]]*SupplierQuality[[#This Row],[Unit Price]]</f>
        <v>425757178</v>
      </c>
    </row>
    <row r="2021" spans="1:17" x14ac:dyDescent="0.25">
      <c r="A2021" s="1">
        <v>43423</v>
      </c>
      <c r="B2021" s="5" t="str">
        <f>TEXT(SupplierQuality[[#This Row],[Date]],"mmm")</f>
        <v>Nov</v>
      </c>
      <c r="C2021" s="5" t="str">
        <f>TEXT(SupplierQuality[[#This Row],[Date]],"yyyy")</f>
        <v>2018</v>
      </c>
      <c r="D2021" s="2" t="s">
        <v>120</v>
      </c>
      <c r="E2021" s="2" t="s">
        <v>36</v>
      </c>
      <c r="F2021" s="2" t="s">
        <v>14</v>
      </c>
      <c r="G2021">
        <v>124</v>
      </c>
      <c r="H2021" s="2" t="str">
        <f>VLOOKUP(SupplierQuality[[#This Row],[MaterialID]],Table4[#All],2,0)</f>
        <v>Drives</v>
      </c>
      <c r="I2021">
        <v>3</v>
      </c>
      <c r="J2021" s="2" t="str">
        <f>_xlfn.XLOOKUP(SupplierQuality[[#This Row],[Defect Type ID]],Table5[ID],Table5[Defect Type],"Not found",0)</f>
        <v>Impact</v>
      </c>
      <c r="K2021">
        <v>37</v>
      </c>
      <c r="L2021" s="2" t="str">
        <f>_xlfn.XLOOKUP(SupplierQuality[[#This Row],[DefectID]],Table2[ID],Table2[Defect],"Not found",0)</f>
        <v>Foreign Material</v>
      </c>
      <c r="M2021" s="3">
        <v>454458</v>
      </c>
      <c r="N2021" s="3">
        <v>514</v>
      </c>
      <c r="O2021" s="6">
        <f>SupplierQuality[[#This Row],[Total Downtime Minutes]]/60</f>
        <v>8.5666666666666664</v>
      </c>
      <c r="P2021" s="4">
        <v>486</v>
      </c>
      <c r="Q2021" s="4">
        <f>SupplierQuality[[#This Row],[Total Defect Qty]]*SupplierQuality[[#This Row],[Unit Price]]</f>
        <v>220866588</v>
      </c>
    </row>
    <row r="2022" spans="1:17" x14ac:dyDescent="0.25">
      <c r="A2022" s="1">
        <v>43423</v>
      </c>
      <c r="B2022" s="5" t="str">
        <f>TEXT(SupplierQuality[[#This Row],[Date]],"mmm")</f>
        <v>Nov</v>
      </c>
      <c r="C2022" s="5" t="str">
        <f>TEXT(SupplierQuality[[#This Row],[Date]],"yyyy")</f>
        <v>2018</v>
      </c>
      <c r="D2022" s="2" t="s">
        <v>163</v>
      </c>
      <c r="E2022" s="2" t="s">
        <v>19</v>
      </c>
      <c r="F2022" s="2" t="s">
        <v>14</v>
      </c>
      <c r="G2022">
        <v>123</v>
      </c>
      <c r="H2022" s="2" t="str">
        <f>VLOOKUP(SupplierQuality[[#This Row],[MaterialID]],Table4[#All],2,0)</f>
        <v>Pump</v>
      </c>
      <c r="I2022">
        <v>2</v>
      </c>
      <c r="J2022" s="2" t="str">
        <f>_xlfn.XLOOKUP(SupplierQuality[[#This Row],[Defect Type ID]],Table5[ID],Table5[Defect Type],"Not found",0)</f>
        <v>Rejected</v>
      </c>
      <c r="K2022">
        <v>58</v>
      </c>
      <c r="L2022" s="2" t="str">
        <f>_xlfn.XLOOKUP(SupplierQuality[[#This Row],[DefectID]],Table2[ID],Table2[Defect],"Not found",0)</f>
        <v>Deformed Parts</v>
      </c>
      <c r="M2022" s="3">
        <v>331229</v>
      </c>
      <c r="N2022" s="3">
        <v>994</v>
      </c>
      <c r="O2022" s="6">
        <f>SupplierQuality[[#This Row],[Total Downtime Minutes]]/60</f>
        <v>16.566666666666666</v>
      </c>
      <c r="P2022" s="4">
        <v>332</v>
      </c>
      <c r="Q2022" s="4">
        <f>SupplierQuality[[#This Row],[Total Defect Qty]]*SupplierQuality[[#This Row],[Unit Price]]</f>
        <v>109968028</v>
      </c>
    </row>
    <row r="2023" spans="1:17" x14ac:dyDescent="0.25">
      <c r="A2023" s="1">
        <v>43423</v>
      </c>
      <c r="B2023" s="5" t="str">
        <f>TEXT(SupplierQuality[[#This Row],[Date]],"mmm")</f>
        <v>Nov</v>
      </c>
      <c r="C2023" s="5" t="str">
        <f>TEXT(SupplierQuality[[#This Row],[Date]],"yyyy")</f>
        <v>2018</v>
      </c>
      <c r="D2023" s="2" t="s">
        <v>236</v>
      </c>
      <c r="E2023" s="2" t="s">
        <v>19</v>
      </c>
      <c r="F2023" s="2" t="s">
        <v>42</v>
      </c>
      <c r="G2023">
        <v>131</v>
      </c>
      <c r="H2023" s="2" t="str">
        <f>VLOOKUP(SupplierQuality[[#This Row],[MaterialID]],Table4[#All],2,0)</f>
        <v>Valves</v>
      </c>
      <c r="I2023">
        <v>1</v>
      </c>
      <c r="J2023" s="2" t="str">
        <f>_xlfn.XLOOKUP(SupplierQuality[[#This Row],[Defect Type ID]],Table5[ID],Table5[Defect Type],"Not found",0)</f>
        <v>No Impact</v>
      </c>
      <c r="K2023">
        <v>118</v>
      </c>
      <c r="L2023" s="2" t="str">
        <f>_xlfn.XLOOKUP(SupplierQuality[[#This Row],[DefectID]],Table2[ID],Table2[Defect],"Not found",0)</f>
        <v>Wrong Parts</v>
      </c>
      <c r="M2023" s="3">
        <v>292906</v>
      </c>
      <c r="N2023" s="3">
        <v>858</v>
      </c>
      <c r="O2023" s="6">
        <f>SupplierQuality[[#This Row],[Total Downtime Minutes]]/60</f>
        <v>14.3</v>
      </c>
      <c r="P2023" s="4">
        <v>614</v>
      </c>
      <c r="Q2023" s="4">
        <f>SupplierQuality[[#This Row],[Total Defect Qty]]*SupplierQuality[[#This Row],[Unit Price]]</f>
        <v>179844284</v>
      </c>
    </row>
    <row r="2024" spans="1:17" x14ac:dyDescent="0.25">
      <c r="A2024" s="1">
        <v>43423</v>
      </c>
      <c r="B2024" s="5" t="str">
        <f>TEXT(SupplierQuality[[#This Row],[Date]],"mmm")</f>
        <v>Nov</v>
      </c>
      <c r="C2024" s="5" t="str">
        <f>TEXT(SupplierQuality[[#This Row],[Date]],"yyyy")</f>
        <v>2018</v>
      </c>
      <c r="D2024" s="2" t="s">
        <v>112</v>
      </c>
      <c r="E2024" s="2" t="s">
        <v>23</v>
      </c>
      <c r="F2024" s="2" t="s">
        <v>14</v>
      </c>
      <c r="G2024">
        <v>121</v>
      </c>
      <c r="H2024" s="2" t="str">
        <f>VLOOKUP(SupplierQuality[[#This Row],[MaterialID]],Table4[#All],2,0)</f>
        <v>Composites</v>
      </c>
      <c r="I2024">
        <v>1</v>
      </c>
      <c r="J2024" s="2" t="str">
        <f>_xlfn.XLOOKUP(SupplierQuality[[#This Row],[Defect Type ID]],Table5[ID],Table5[Defect Type],"Not found",0)</f>
        <v>No Impact</v>
      </c>
      <c r="K2024">
        <v>40</v>
      </c>
      <c r="L2024" s="2" t="str">
        <f>_xlfn.XLOOKUP(SupplierQuality[[#This Row],[DefectID]],Table2[ID],Table2[Defect],"Not found",0)</f>
        <v>Wrong Spec Date</v>
      </c>
      <c r="M2024" s="3">
        <v>237837</v>
      </c>
      <c r="N2024" s="3">
        <v>3176</v>
      </c>
      <c r="O2024" s="6">
        <f>SupplierQuality[[#This Row],[Total Downtime Minutes]]/60</f>
        <v>52.93333333333333</v>
      </c>
      <c r="P2024" s="4">
        <v>546</v>
      </c>
      <c r="Q2024" s="4">
        <f>SupplierQuality[[#This Row],[Total Defect Qty]]*SupplierQuality[[#This Row],[Unit Price]]</f>
        <v>129859002</v>
      </c>
    </row>
    <row r="2025" spans="1:17" x14ac:dyDescent="0.25">
      <c r="A2025" s="1">
        <v>43423</v>
      </c>
      <c r="B2025" s="5" t="str">
        <f>TEXT(SupplierQuality[[#This Row],[Date]],"mmm")</f>
        <v>Nov</v>
      </c>
      <c r="C2025" s="5" t="str">
        <f>TEXT(SupplierQuality[[#This Row],[Date]],"yyyy")</f>
        <v>2018</v>
      </c>
      <c r="D2025" s="2" t="s">
        <v>100</v>
      </c>
      <c r="E2025" s="2" t="s">
        <v>119</v>
      </c>
      <c r="F2025" s="2" t="s">
        <v>42</v>
      </c>
      <c r="G2025">
        <v>112</v>
      </c>
      <c r="H2025" s="2" t="str">
        <f>VLOOKUP(SupplierQuality[[#This Row],[MaterialID]],Table4[#All],2,0)</f>
        <v>Glass</v>
      </c>
      <c r="I2025">
        <v>2</v>
      </c>
      <c r="J2025" s="2" t="str">
        <f>_xlfn.XLOOKUP(SupplierQuality[[#This Row],[Defect Type ID]],Table5[ID],Table5[Defect Type],"Not found",0)</f>
        <v>Rejected</v>
      </c>
      <c r="K2025">
        <v>87</v>
      </c>
      <c r="L2025" s="2" t="str">
        <f>_xlfn.XLOOKUP(SupplierQuality[[#This Row],[DefectID]],Table2[ID],Table2[Defect],"Not found",0)</f>
        <v>Wrong Registration</v>
      </c>
      <c r="M2025" s="3">
        <v>85643</v>
      </c>
      <c r="N2025" s="3">
        <v>1732</v>
      </c>
      <c r="O2025" s="6">
        <f>SupplierQuality[[#This Row],[Total Downtime Minutes]]/60</f>
        <v>28.866666666666667</v>
      </c>
      <c r="P2025" s="4">
        <v>351</v>
      </c>
      <c r="Q2025" s="4">
        <f>SupplierQuality[[#This Row],[Total Defect Qty]]*SupplierQuality[[#This Row],[Unit Price]]</f>
        <v>30060693</v>
      </c>
    </row>
    <row r="2026" spans="1:17" x14ac:dyDescent="0.25">
      <c r="A2026" s="1">
        <v>43423</v>
      </c>
      <c r="B2026" s="5" t="str">
        <f>TEXT(SupplierQuality[[#This Row],[Date]],"mmm")</f>
        <v>Nov</v>
      </c>
      <c r="C2026" s="5" t="str">
        <f>TEXT(SupplierQuality[[#This Row],[Date]],"yyyy")</f>
        <v>2018</v>
      </c>
      <c r="D2026" s="2" t="s">
        <v>184</v>
      </c>
      <c r="E2026" s="2" t="s">
        <v>62</v>
      </c>
      <c r="F2026" s="2" t="s">
        <v>24</v>
      </c>
      <c r="G2026">
        <v>128</v>
      </c>
      <c r="H2026" s="2" t="str">
        <f>VLOOKUP(SupplierQuality[[#This Row],[MaterialID]],Table4[#All],2,0)</f>
        <v>Tape</v>
      </c>
      <c r="I2026">
        <v>2</v>
      </c>
      <c r="J2026" s="2" t="str">
        <f>_xlfn.XLOOKUP(SupplierQuality[[#This Row],[Defect Type ID]],Table5[ID],Table5[Defect Type],"Not found",0)</f>
        <v>Rejected</v>
      </c>
      <c r="K2026">
        <v>55</v>
      </c>
      <c r="L2026" s="2" t="str">
        <f>_xlfn.XLOOKUP(SupplierQuality[[#This Row],[DefectID]],Table2[ID],Table2[Defect],"Not found",0)</f>
        <v>Wrong Fasteners</v>
      </c>
      <c r="M2026" s="3">
        <v>73572</v>
      </c>
      <c r="N2026" s="3">
        <v>2227</v>
      </c>
      <c r="O2026" s="6">
        <f>SupplierQuality[[#This Row],[Total Downtime Minutes]]/60</f>
        <v>37.116666666666667</v>
      </c>
      <c r="P2026" s="4">
        <v>300</v>
      </c>
      <c r="Q2026" s="4">
        <f>SupplierQuality[[#This Row],[Total Defect Qty]]*SupplierQuality[[#This Row],[Unit Price]]</f>
        <v>22071600</v>
      </c>
    </row>
    <row r="2027" spans="1:17" x14ac:dyDescent="0.25">
      <c r="A2027" s="1">
        <v>43423</v>
      </c>
      <c r="B2027" s="5" t="str">
        <f>TEXT(SupplierQuality[[#This Row],[Date]],"mmm")</f>
        <v>Nov</v>
      </c>
      <c r="C2027" s="5" t="str">
        <f>TEXT(SupplierQuality[[#This Row],[Date]],"yyyy")</f>
        <v>2018</v>
      </c>
      <c r="D2027" s="2" t="s">
        <v>232</v>
      </c>
      <c r="E2027" s="2" t="s">
        <v>49</v>
      </c>
      <c r="F2027" s="2" t="s">
        <v>17</v>
      </c>
      <c r="G2027">
        <v>123</v>
      </c>
      <c r="H2027" s="2" t="str">
        <f>VLOOKUP(SupplierQuality[[#This Row],[MaterialID]],Table4[#All],2,0)</f>
        <v>Pump</v>
      </c>
      <c r="I2027">
        <v>3</v>
      </c>
      <c r="J2027" s="2" t="str">
        <f>_xlfn.XLOOKUP(SupplierQuality[[#This Row],[Defect Type ID]],Table5[ID],Table5[Defect Type],"Not found",0)</f>
        <v>Impact</v>
      </c>
      <c r="K2027">
        <v>204</v>
      </c>
      <c r="L2027" s="2" t="str">
        <f>_xlfn.XLOOKUP(SupplierQuality[[#This Row],[DefectID]],Table2[ID],Table2[Defect],"Not found",0)</f>
        <v>Cut Wires</v>
      </c>
      <c r="M2027" s="3">
        <v>59341</v>
      </c>
      <c r="N2027" s="3">
        <v>3748</v>
      </c>
      <c r="O2027" s="6">
        <f>SupplierQuality[[#This Row],[Total Downtime Minutes]]/60</f>
        <v>62.466666666666669</v>
      </c>
      <c r="P2027" s="4">
        <v>343</v>
      </c>
      <c r="Q2027" s="4">
        <f>SupplierQuality[[#This Row],[Total Defect Qty]]*SupplierQuality[[#This Row],[Unit Price]]</f>
        <v>20353963</v>
      </c>
    </row>
    <row r="2028" spans="1:17" x14ac:dyDescent="0.25">
      <c r="A2028" s="1">
        <v>43424</v>
      </c>
      <c r="B2028" s="5" t="str">
        <f>TEXT(SupplierQuality[[#This Row],[Date]],"mmm")</f>
        <v>Nov</v>
      </c>
      <c r="C2028" s="5" t="str">
        <f>TEXT(SupplierQuality[[#This Row],[Date]],"yyyy")</f>
        <v>2018</v>
      </c>
      <c r="D2028" s="2" t="s">
        <v>284</v>
      </c>
      <c r="E2028" s="2" t="s">
        <v>36</v>
      </c>
      <c r="F2028" s="2" t="s">
        <v>42</v>
      </c>
      <c r="G2028">
        <v>121</v>
      </c>
      <c r="H2028" s="2" t="str">
        <f>VLOOKUP(SupplierQuality[[#This Row],[MaterialID]],Table4[#All],2,0)</f>
        <v>Composites</v>
      </c>
      <c r="I2028">
        <v>2</v>
      </c>
      <c r="J2028" s="2" t="str">
        <f>_xlfn.XLOOKUP(SupplierQuality[[#This Row],[Defect Type ID]],Table5[ID],Table5[Defect Type],"Not found",0)</f>
        <v>Rejected</v>
      </c>
      <c r="K2028">
        <v>194</v>
      </c>
      <c r="L2028" s="2" t="str">
        <f>_xlfn.XLOOKUP(SupplierQuality[[#This Row],[DefectID]],Table2[ID],Table2[Defect],"Not found",0)</f>
        <v>Double Labeling</v>
      </c>
      <c r="M2028" s="3">
        <v>988335</v>
      </c>
      <c r="N2028" s="3">
        <v>963</v>
      </c>
      <c r="O2028" s="6">
        <f>SupplierQuality[[#This Row],[Total Downtime Minutes]]/60</f>
        <v>16.05</v>
      </c>
      <c r="P2028" s="4">
        <v>589</v>
      </c>
      <c r="Q2028" s="4">
        <f>SupplierQuality[[#This Row],[Total Defect Qty]]*SupplierQuality[[#This Row],[Unit Price]]</f>
        <v>582129315</v>
      </c>
    </row>
    <row r="2029" spans="1:17" x14ac:dyDescent="0.25">
      <c r="A2029" s="1">
        <v>43424</v>
      </c>
      <c r="B2029" s="5" t="str">
        <f>TEXT(SupplierQuality[[#This Row],[Date]],"mmm")</f>
        <v>Nov</v>
      </c>
      <c r="C2029" s="5" t="str">
        <f>TEXT(SupplierQuality[[#This Row],[Date]],"yyyy")</f>
        <v>2018</v>
      </c>
      <c r="D2029" s="2" t="s">
        <v>341</v>
      </c>
      <c r="E2029" s="2" t="s">
        <v>34</v>
      </c>
      <c r="F2029" s="2" t="s">
        <v>14</v>
      </c>
      <c r="G2029">
        <v>130</v>
      </c>
      <c r="H2029" s="2" t="str">
        <f>VLOOKUP(SupplierQuality[[#This Row],[MaterialID]],Table4[#All],2,0)</f>
        <v>Packaging</v>
      </c>
      <c r="I2029">
        <v>1</v>
      </c>
      <c r="J2029" s="2" t="str">
        <f>_xlfn.XLOOKUP(SupplierQuality[[#This Row],[Defect Type ID]],Table5[ID],Table5[Defect Type],"Not found",0)</f>
        <v>No Impact</v>
      </c>
      <c r="K2029">
        <v>7</v>
      </c>
      <c r="L2029" s="2" t="str">
        <f>_xlfn.XLOOKUP(SupplierQuality[[#This Row],[DefectID]],Table2[ID],Table2[Defect],"Not found",0)</f>
        <v>Misc</v>
      </c>
      <c r="M2029" s="3">
        <v>945234</v>
      </c>
      <c r="N2029" s="3">
        <v>695</v>
      </c>
      <c r="O2029" s="6">
        <f>SupplierQuality[[#This Row],[Total Downtime Minutes]]/60</f>
        <v>11.583333333333334</v>
      </c>
      <c r="P2029" s="4">
        <v>426</v>
      </c>
      <c r="Q2029" s="4">
        <f>SupplierQuality[[#This Row],[Total Defect Qty]]*SupplierQuality[[#This Row],[Unit Price]]</f>
        <v>402669684</v>
      </c>
    </row>
    <row r="2030" spans="1:17" x14ac:dyDescent="0.25">
      <c r="A2030" s="1">
        <v>43424</v>
      </c>
      <c r="B2030" s="5" t="str">
        <f>TEXT(SupplierQuality[[#This Row],[Date]],"mmm")</f>
        <v>Nov</v>
      </c>
      <c r="C2030" s="5" t="str">
        <f>TEXT(SupplierQuality[[#This Row],[Date]],"yyyy")</f>
        <v>2018</v>
      </c>
      <c r="D2030" s="2" t="s">
        <v>280</v>
      </c>
      <c r="E2030" s="2" t="s">
        <v>30</v>
      </c>
      <c r="F2030" s="2" t="s">
        <v>24</v>
      </c>
      <c r="G2030">
        <v>126</v>
      </c>
      <c r="H2030" s="2" t="str">
        <f>VLOOKUP(SupplierQuality[[#This Row],[MaterialID]],Table4[#All],2,0)</f>
        <v>Motors</v>
      </c>
      <c r="I2030">
        <v>1</v>
      </c>
      <c r="J2030" s="2" t="str">
        <f>_xlfn.XLOOKUP(SupplierQuality[[#This Row],[Defect Type ID]],Table5[ID],Table5[Defect Type],"Not found",0)</f>
        <v>No Impact</v>
      </c>
      <c r="K2030">
        <v>1</v>
      </c>
      <c r="L2030" s="2" t="str">
        <f>_xlfn.XLOOKUP(SupplierQuality[[#This Row],[DefectID]],Table2[ID],Table2[Defect],"Not found",0)</f>
        <v>Bad Bearings</v>
      </c>
      <c r="M2030" s="3">
        <v>915250</v>
      </c>
      <c r="N2030" s="3">
        <v>3758</v>
      </c>
      <c r="O2030" s="6">
        <f>SupplierQuality[[#This Row],[Total Downtime Minutes]]/60</f>
        <v>62.633333333333333</v>
      </c>
      <c r="P2030" s="4">
        <v>594</v>
      </c>
      <c r="Q2030" s="4">
        <f>SupplierQuality[[#This Row],[Total Defect Qty]]*SupplierQuality[[#This Row],[Unit Price]]</f>
        <v>543658500</v>
      </c>
    </row>
    <row r="2031" spans="1:17" x14ac:dyDescent="0.25">
      <c r="A2031" s="1">
        <v>43424</v>
      </c>
      <c r="B2031" s="5" t="str">
        <f>TEXT(SupplierQuality[[#This Row],[Date]],"mmm")</f>
        <v>Nov</v>
      </c>
      <c r="C2031" s="5" t="str">
        <f>TEXT(SupplierQuality[[#This Row],[Date]],"yyyy")</f>
        <v>2018</v>
      </c>
      <c r="D2031" s="2" t="s">
        <v>176</v>
      </c>
      <c r="E2031" s="2" t="s">
        <v>67</v>
      </c>
      <c r="F2031" s="2" t="s">
        <v>75</v>
      </c>
      <c r="G2031">
        <v>114</v>
      </c>
      <c r="H2031" s="2" t="str">
        <f>VLOOKUP(SupplierQuality[[#This Row],[MaterialID]],Table4[#All],2,0)</f>
        <v>Carton</v>
      </c>
      <c r="I2031">
        <v>1</v>
      </c>
      <c r="J2031" s="2" t="str">
        <f>_xlfn.XLOOKUP(SupplierQuality[[#This Row],[Defect Type ID]],Table5[ID],Table5[Defect Type],"Not found",0)</f>
        <v>No Impact</v>
      </c>
      <c r="K2031">
        <v>117</v>
      </c>
      <c r="L2031" s="2" t="str">
        <f>_xlfn.XLOOKUP(SupplierQuality[[#This Row],[DefectID]],Table2[ID],Table2[Defect],"Not found",0)</f>
        <v>Opened containers</v>
      </c>
      <c r="M2031" s="3">
        <v>914221</v>
      </c>
      <c r="N2031" s="3">
        <v>2230</v>
      </c>
      <c r="O2031" s="6">
        <f>SupplierQuality[[#This Row],[Total Downtime Minutes]]/60</f>
        <v>37.166666666666664</v>
      </c>
      <c r="P2031" s="4">
        <v>411</v>
      </c>
      <c r="Q2031" s="4">
        <f>SupplierQuality[[#This Row],[Total Defect Qty]]*SupplierQuality[[#This Row],[Unit Price]]</f>
        <v>375744831</v>
      </c>
    </row>
    <row r="2032" spans="1:17" x14ac:dyDescent="0.25">
      <c r="A2032" s="1">
        <v>43424</v>
      </c>
      <c r="B2032" s="5" t="str">
        <f>TEXT(SupplierQuality[[#This Row],[Date]],"mmm")</f>
        <v>Nov</v>
      </c>
      <c r="C2032" s="5" t="str">
        <f>TEXT(SupplierQuality[[#This Row],[Date]],"yyyy")</f>
        <v>2018</v>
      </c>
      <c r="D2032" s="2" t="s">
        <v>85</v>
      </c>
      <c r="E2032" s="2" t="s">
        <v>49</v>
      </c>
      <c r="F2032" s="2" t="s">
        <v>14</v>
      </c>
      <c r="G2032">
        <v>123</v>
      </c>
      <c r="H2032" s="2" t="str">
        <f>VLOOKUP(SupplierQuality[[#This Row],[MaterialID]],Table4[#All],2,0)</f>
        <v>Pump</v>
      </c>
      <c r="I2032">
        <v>2</v>
      </c>
      <c r="J2032" s="2" t="str">
        <f>_xlfn.XLOOKUP(SupplierQuality[[#This Row],[Defect Type ID]],Table5[ID],Table5[Defect Type],"Not found",0)</f>
        <v>Rejected</v>
      </c>
      <c r="K2032">
        <v>16</v>
      </c>
      <c r="L2032" s="2" t="str">
        <f>_xlfn.XLOOKUP(SupplierQuality[[#This Row],[DefectID]],Table2[ID],Table2[Defect],"Not found",0)</f>
        <v>Print defects</v>
      </c>
      <c r="M2032" s="3">
        <v>889223</v>
      </c>
      <c r="N2032" s="3">
        <v>960</v>
      </c>
      <c r="O2032" s="6">
        <f>SupplierQuality[[#This Row],[Total Downtime Minutes]]/60</f>
        <v>16</v>
      </c>
      <c r="P2032" s="4">
        <v>345</v>
      </c>
      <c r="Q2032" s="4">
        <f>SupplierQuality[[#This Row],[Total Defect Qty]]*SupplierQuality[[#This Row],[Unit Price]]</f>
        <v>306781935</v>
      </c>
    </row>
    <row r="2033" spans="1:17" x14ac:dyDescent="0.25">
      <c r="A2033" s="1">
        <v>43424</v>
      </c>
      <c r="B2033" s="5" t="str">
        <f>TEXT(SupplierQuality[[#This Row],[Date]],"mmm")</f>
        <v>Nov</v>
      </c>
      <c r="C2033" s="5" t="str">
        <f>TEXT(SupplierQuality[[#This Row],[Date]],"yyyy")</f>
        <v>2018</v>
      </c>
      <c r="D2033" s="2" t="s">
        <v>133</v>
      </c>
      <c r="E2033" s="2" t="s">
        <v>36</v>
      </c>
      <c r="F2033" s="2" t="s">
        <v>17</v>
      </c>
      <c r="G2033">
        <v>119</v>
      </c>
      <c r="H2033" s="2" t="str">
        <f>VLOOKUP(SupplierQuality[[#This Row],[MaterialID]],Table4[#All],2,0)</f>
        <v>Batteries</v>
      </c>
      <c r="I2033">
        <v>1</v>
      </c>
      <c r="J2033" s="2" t="str">
        <f>_xlfn.XLOOKUP(SupplierQuality[[#This Row],[Defect Type ID]],Table5[ID],Table5[Defect Type],"Not found",0)</f>
        <v>No Impact</v>
      </c>
      <c r="K2033">
        <v>256</v>
      </c>
      <c r="L2033" s="2" t="str">
        <f>_xlfn.XLOOKUP(SupplierQuality[[#This Row],[DefectID]],Table2[ID],Table2[Defect],"Not found",0)</f>
        <v>Incomplete Tops</v>
      </c>
      <c r="M2033" s="3">
        <v>772796</v>
      </c>
      <c r="N2033" s="3">
        <v>4442</v>
      </c>
      <c r="O2033" s="6">
        <f>SupplierQuality[[#This Row],[Total Downtime Minutes]]/60</f>
        <v>74.033333333333331</v>
      </c>
      <c r="P2033" s="4">
        <v>691</v>
      </c>
      <c r="Q2033" s="4">
        <f>SupplierQuality[[#This Row],[Total Defect Qty]]*SupplierQuality[[#This Row],[Unit Price]]</f>
        <v>534002036</v>
      </c>
    </row>
    <row r="2034" spans="1:17" x14ac:dyDescent="0.25">
      <c r="A2034" s="1">
        <v>43424</v>
      </c>
      <c r="B2034" s="5" t="str">
        <f>TEXT(SupplierQuality[[#This Row],[Date]],"mmm")</f>
        <v>Nov</v>
      </c>
      <c r="C2034" s="5" t="str">
        <f>TEXT(SupplierQuality[[#This Row],[Date]],"yyyy")</f>
        <v>2018</v>
      </c>
      <c r="D2034" s="2" t="s">
        <v>274</v>
      </c>
      <c r="E2034" s="2" t="s">
        <v>21</v>
      </c>
      <c r="F2034" s="2" t="s">
        <v>24</v>
      </c>
      <c r="G2034">
        <v>129</v>
      </c>
      <c r="H2034" s="2" t="str">
        <f>VLOOKUP(SupplierQuality[[#This Row],[MaterialID]],Table4[#All],2,0)</f>
        <v>Mechanicals</v>
      </c>
      <c r="I2034">
        <v>2</v>
      </c>
      <c r="J2034" s="2" t="str">
        <f>_xlfn.XLOOKUP(SupplierQuality[[#This Row],[Defect Type ID]],Table5[ID],Table5[Defect Type],"Not found",0)</f>
        <v>Rejected</v>
      </c>
      <c r="K2034">
        <v>224</v>
      </c>
      <c r="L2034" s="2" t="str">
        <f>_xlfn.XLOOKUP(SupplierQuality[[#This Row],[DefectID]],Table2[ID],Table2[Defect],"Not found",0)</f>
        <v>Excessive Glue</v>
      </c>
      <c r="M2034" s="3">
        <v>693520</v>
      </c>
      <c r="N2034" s="3">
        <v>470</v>
      </c>
      <c r="O2034" s="6">
        <f>SupplierQuality[[#This Row],[Total Downtime Minutes]]/60</f>
        <v>7.833333333333333</v>
      </c>
      <c r="P2034" s="4">
        <v>429</v>
      </c>
      <c r="Q2034" s="4">
        <f>SupplierQuality[[#This Row],[Total Defect Qty]]*SupplierQuality[[#This Row],[Unit Price]]</f>
        <v>297520080</v>
      </c>
    </row>
    <row r="2035" spans="1:17" x14ac:dyDescent="0.25">
      <c r="A2035" s="1">
        <v>43424</v>
      </c>
      <c r="B2035" s="5" t="str">
        <f>TEXT(SupplierQuality[[#This Row],[Date]],"mmm")</f>
        <v>Nov</v>
      </c>
      <c r="C2035" s="5" t="str">
        <f>TEXT(SupplierQuality[[#This Row],[Date]],"yyyy")</f>
        <v>2018</v>
      </c>
      <c r="D2035" s="2" t="s">
        <v>31</v>
      </c>
      <c r="E2035" s="2" t="s">
        <v>30</v>
      </c>
      <c r="F2035" s="2" t="s">
        <v>14</v>
      </c>
      <c r="G2035">
        <v>118</v>
      </c>
      <c r="H2035" s="2" t="str">
        <f>VLOOKUP(SupplierQuality[[#This Row],[MaterialID]],Table4[#All],2,0)</f>
        <v>Corrugate</v>
      </c>
      <c r="I2035">
        <v>3</v>
      </c>
      <c r="J2035" s="2" t="str">
        <f>_xlfn.XLOOKUP(SupplierQuality[[#This Row],[Defect Type ID]],Table5[ID],Table5[Defect Type],"Not found",0)</f>
        <v>Impact</v>
      </c>
      <c r="K2035">
        <v>127</v>
      </c>
      <c r="L2035" s="2" t="str">
        <f>_xlfn.XLOOKUP(SupplierQuality[[#This Row],[DefectID]],Table2[ID],Table2[Defect],"Not found",0)</f>
        <v>Defective Rims</v>
      </c>
      <c r="M2035" s="3">
        <v>660608</v>
      </c>
      <c r="N2035" s="3">
        <v>3282</v>
      </c>
      <c r="O2035" s="6">
        <f>SupplierQuality[[#This Row],[Total Downtime Minutes]]/60</f>
        <v>54.7</v>
      </c>
      <c r="P2035" s="4">
        <v>472</v>
      </c>
      <c r="Q2035" s="4">
        <f>SupplierQuality[[#This Row],[Total Defect Qty]]*SupplierQuality[[#This Row],[Unit Price]]</f>
        <v>311806976</v>
      </c>
    </row>
    <row r="2036" spans="1:17" x14ac:dyDescent="0.25">
      <c r="A2036" s="1">
        <v>43424</v>
      </c>
      <c r="B2036" s="5" t="str">
        <f>TEXT(SupplierQuality[[#This Row],[Date]],"mmm")</f>
        <v>Nov</v>
      </c>
      <c r="C2036" s="5" t="str">
        <f>TEXT(SupplierQuality[[#This Row],[Date]],"yyyy")</f>
        <v>2018</v>
      </c>
      <c r="D2036" s="2" t="s">
        <v>192</v>
      </c>
      <c r="E2036" s="2" t="s">
        <v>49</v>
      </c>
      <c r="F2036" s="2" t="s">
        <v>14</v>
      </c>
      <c r="G2036">
        <v>130</v>
      </c>
      <c r="H2036" s="2" t="str">
        <f>VLOOKUP(SupplierQuality[[#This Row],[MaterialID]],Table4[#All],2,0)</f>
        <v>Packaging</v>
      </c>
      <c r="I2036">
        <v>3</v>
      </c>
      <c r="J2036" s="2" t="str">
        <f>_xlfn.XLOOKUP(SupplierQuality[[#This Row],[Defect Type ID]],Table5[ID],Table5[Defect Type],"Not found",0)</f>
        <v>Impact</v>
      </c>
      <c r="K2036">
        <v>201</v>
      </c>
      <c r="L2036" s="2" t="str">
        <f>_xlfn.XLOOKUP(SupplierQuality[[#This Row],[DefectID]],Table2[ID],Table2[Defect],"Not found",0)</f>
        <v>Wrong Print</v>
      </c>
      <c r="M2036" s="3">
        <v>254375</v>
      </c>
      <c r="N2036" s="3">
        <v>701</v>
      </c>
      <c r="O2036" s="6">
        <f>SupplierQuality[[#This Row],[Total Downtime Minutes]]/60</f>
        <v>11.683333333333334</v>
      </c>
      <c r="P2036" s="4">
        <v>620</v>
      </c>
      <c r="Q2036" s="4">
        <f>SupplierQuality[[#This Row],[Total Defect Qty]]*SupplierQuality[[#This Row],[Unit Price]]</f>
        <v>157712500</v>
      </c>
    </row>
    <row r="2037" spans="1:17" x14ac:dyDescent="0.25">
      <c r="A2037" s="1">
        <v>43424</v>
      </c>
      <c r="B2037" s="5" t="str">
        <f>TEXT(SupplierQuality[[#This Row],[Date]],"mmm")</f>
        <v>Nov</v>
      </c>
      <c r="C2037" s="5" t="str">
        <f>TEXT(SupplierQuality[[#This Row],[Date]],"yyyy")</f>
        <v>2018</v>
      </c>
      <c r="D2037" s="2" t="s">
        <v>161</v>
      </c>
      <c r="E2037" s="2" t="s">
        <v>32</v>
      </c>
      <c r="F2037" s="2" t="s">
        <v>14</v>
      </c>
      <c r="G2037">
        <v>123</v>
      </c>
      <c r="H2037" s="2" t="str">
        <f>VLOOKUP(SupplierQuality[[#This Row],[MaterialID]],Table4[#All],2,0)</f>
        <v>Pump</v>
      </c>
      <c r="I2037">
        <v>1</v>
      </c>
      <c r="J2037" s="2" t="str">
        <f>_xlfn.XLOOKUP(SupplierQuality[[#This Row],[Defect Type ID]],Table5[ID],Table5[Defect Type],"Not found",0)</f>
        <v>No Impact</v>
      </c>
      <c r="K2037">
        <v>254</v>
      </c>
      <c r="L2037" s="2" t="str">
        <f>_xlfn.XLOOKUP(SupplierQuality[[#This Row],[DefectID]],Table2[ID],Table2[Defect],"Not found",0)</f>
        <v>Wrong Bond</v>
      </c>
      <c r="M2037" s="3">
        <v>215383</v>
      </c>
      <c r="N2037" s="3">
        <v>2198</v>
      </c>
      <c r="O2037" s="6">
        <f>SupplierQuality[[#This Row],[Total Downtime Minutes]]/60</f>
        <v>36.633333333333333</v>
      </c>
      <c r="P2037" s="4">
        <v>526</v>
      </c>
      <c r="Q2037" s="4">
        <f>SupplierQuality[[#This Row],[Total Defect Qty]]*SupplierQuality[[#This Row],[Unit Price]]</f>
        <v>113291458</v>
      </c>
    </row>
    <row r="2038" spans="1:17" x14ac:dyDescent="0.25">
      <c r="A2038" s="1">
        <v>43424</v>
      </c>
      <c r="B2038" s="5" t="str">
        <f>TEXT(SupplierQuality[[#This Row],[Date]],"mmm")</f>
        <v>Nov</v>
      </c>
      <c r="C2038" s="5" t="str">
        <f>TEXT(SupplierQuality[[#This Row],[Date]],"yyyy")</f>
        <v>2018</v>
      </c>
      <c r="D2038" s="2" t="s">
        <v>117</v>
      </c>
      <c r="E2038" s="2" t="s">
        <v>11</v>
      </c>
      <c r="F2038" s="2" t="s">
        <v>14</v>
      </c>
      <c r="G2038">
        <v>123</v>
      </c>
      <c r="H2038" s="2" t="str">
        <f>VLOOKUP(SupplierQuality[[#This Row],[MaterialID]],Table4[#All],2,0)</f>
        <v>Pump</v>
      </c>
      <c r="I2038">
        <v>2</v>
      </c>
      <c r="J2038" s="2" t="str">
        <f>_xlfn.XLOOKUP(SupplierQuality[[#This Row],[Defect Type ID]],Table5[ID],Table5[Defect Type],"Not found",0)</f>
        <v>Rejected</v>
      </c>
      <c r="K2038">
        <v>214</v>
      </c>
      <c r="L2038" s="2" t="str">
        <f>_xlfn.XLOOKUP(SupplierQuality[[#This Row],[DefectID]],Table2[ID],Table2[Defect],"Not found",0)</f>
        <v>Bad Insert</v>
      </c>
      <c r="M2038" s="3">
        <v>191554</v>
      </c>
      <c r="N2038" s="3">
        <v>3830</v>
      </c>
      <c r="O2038" s="6">
        <f>SupplierQuality[[#This Row],[Total Downtime Minutes]]/60</f>
        <v>63.833333333333336</v>
      </c>
      <c r="P2038" s="4">
        <v>532</v>
      </c>
      <c r="Q2038" s="4">
        <f>SupplierQuality[[#This Row],[Total Defect Qty]]*SupplierQuality[[#This Row],[Unit Price]]</f>
        <v>101906728</v>
      </c>
    </row>
    <row r="2039" spans="1:17" x14ac:dyDescent="0.25">
      <c r="A2039" s="1">
        <v>43424</v>
      </c>
      <c r="B2039" s="5" t="str">
        <f>TEXT(SupplierQuality[[#This Row],[Date]],"mmm")</f>
        <v>Nov</v>
      </c>
      <c r="C2039" s="5" t="str">
        <f>TEXT(SupplierQuality[[#This Row],[Date]],"yyyy")</f>
        <v>2018</v>
      </c>
      <c r="D2039" s="2" t="s">
        <v>211</v>
      </c>
      <c r="E2039" s="2" t="s">
        <v>30</v>
      </c>
      <c r="F2039" s="2" t="s">
        <v>75</v>
      </c>
      <c r="G2039">
        <v>112</v>
      </c>
      <c r="H2039" s="2" t="str">
        <f>VLOOKUP(SupplierQuality[[#This Row],[MaterialID]],Table4[#All],2,0)</f>
        <v>Glass</v>
      </c>
      <c r="I2039">
        <v>2</v>
      </c>
      <c r="J2039" s="2" t="str">
        <f>_xlfn.XLOOKUP(SupplierQuality[[#This Row],[Defect Type ID]],Table5[ID],Table5[Defect Type],"Not found",0)</f>
        <v>Rejected</v>
      </c>
      <c r="K2039">
        <v>21</v>
      </c>
      <c r="L2039" s="2" t="str">
        <f>_xlfn.XLOOKUP(SupplierQuality[[#This Row],[DefectID]],Table2[ID],Table2[Defect],"Not found",0)</f>
        <v>Material Handling/ Shipping Requirements Error</v>
      </c>
      <c r="M2039" s="3">
        <v>183500</v>
      </c>
      <c r="N2039" s="3">
        <v>1740</v>
      </c>
      <c r="O2039" s="6">
        <f>SupplierQuality[[#This Row],[Total Downtime Minutes]]/60</f>
        <v>29</v>
      </c>
      <c r="P2039" s="4">
        <v>627</v>
      </c>
      <c r="Q2039" s="4">
        <f>SupplierQuality[[#This Row],[Total Defect Qty]]*SupplierQuality[[#This Row],[Unit Price]]</f>
        <v>115054500</v>
      </c>
    </row>
    <row r="2040" spans="1:17" x14ac:dyDescent="0.25">
      <c r="A2040" s="1">
        <v>43424</v>
      </c>
      <c r="B2040" s="5" t="str">
        <f>TEXT(SupplierQuality[[#This Row],[Date]],"mmm")</f>
        <v>Nov</v>
      </c>
      <c r="C2040" s="5" t="str">
        <f>TEXT(SupplierQuality[[#This Row],[Date]],"yyyy")</f>
        <v>2018</v>
      </c>
      <c r="D2040" s="2" t="s">
        <v>22</v>
      </c>
      <c r="E2040" s="2" t="s">
        <v>47</v>
      </c>
      <c r="F2040" s="2" t="s">
        <v>14</v>
      </c>
      <c r="G2040">
        <v>122</v>
      </c>
      <c r="H2040" s="2" t="str">
        <f>VLOOKUP(SupplierQuality[[#This Row],[MaterialID]],Table4[#All],2,0)</f>
        <v>Electrolytes</v>
      </c>
      <c r="I2040">
        <v>2</v>
      </c>
      <c r="J2040" s="2" t="str">
        <f>_xlfn.XLOOKUP(SupplierQuality[[#This Row],[Defect Type ID]],Table5[ID],Table5[Defect Type],"Not found",0)</f>
        <v>Rejected</v>
      </c>
      <c r="K2040">
        <v>127</v>
      </c>
      <c r="L2040" s="2" t="str">
        <f>_xlfn.XLOOKUP(SupplierQuality[[#This Row],[DefectID]],Table2[ID],Table2[Defect],"Not found",0)</f>
        <v>Defective Rims</v>
      </c>
      <c r="M2040" s="3">
        <v>150236</v>
      </c>
      <c r="N2040" s="3">
        <v>2686</v>
      </c>
      <c r="O2040" s="6">
        <f>SupplierQuality[[#This Row],[Total Downtime Minutes]]/60</f>
        <v>44.766666666666666</v>
      </c>
      <c r="P2040" s="4">
        <v>690</v>
      </c>
      <c r="Q2040" s="4">
        <f>SupplierQuality[[#This Row],[Total Defect Qty]]*SupplierQuality[[#This Row],[Unit Price]]</f>
        <v>103662840</v>
      </c>
    </row>
    <row r="2041" spans="1:17" x14ac:dyDescent="0.25">
      <c r="A2041" s="1">
        <v>43424</v>
      </c>
      <c r="B2041" s="5" t="str">
        <f>TEXT(SupplierQuality[[#This Row],[Date]],"mmm")</f>
        <v>Nov</v>
      </c>
      <c r="C2041" s="5" t="str">
        <f>TEXT(SupplierQuality[[#This Row],[Date]],"yyyy")</f>
        <v>2018</v>
      </c>
      <c r="D2041" s="2" t="s">
        <v>22</v>
      </c>
      <c r="E2041" s="2" t="s">
        <v>84</v>
      </c>
      <c r="F2041" s="2" t="s">
        <v>24</v>
      </c>
      <c r="G2041">
        <v>120</v>
      </c>
      <c r="H2041" s="2" t="str">
        <f>VLOOKUP(SupplierQuality[[#This Row],[MaterialID]],Table4[#All],2,0)</f>
        <v>Film</v>
      </c>
      <c r="I2041">
        <v>1</v>
      </c>
      <c r="J2041" s="2" t="str">
        <f>_xlfn.XLOOKUP(SupplierQuality[[#This Row],[Defect Type ID]],Table5[ID],Table5[Defect Type],"Not found",0)</f>
        <v>No Impact</v>
      </c>
      <c r="K2041">
        <v>201</v>
      </c>
      <c r="L2041" s="2" t="str">
        <f>_xlfn.XLOOKUP(SupplierQuality[[#This Row],[DefectID]],Table2[ID],Table2[Defect],"Not found",0)</f>
        <v>Wrong Print</v>
      </c>
      <c r="M2041" s="3">
        <v>142237</v>
      </c>
      <c r="N2041" s="3">
        <v>4123</v>
      </c>
      <c r="O2041" s="6">
        <f>SupplierQuality[[#This Row],[Total Downtime Minutes]]/60</f>
        <v>68.716666666666669</v>
      </c>
      <c r="P2041" s="4">
        <v>615</v>
      </c>
      <c r="Q2041" s="4">
        <f>SupplierQuality[[#This Row],[Total Defect Qty]]*SupplierQuality[[#This Row],[Unit Price]]</f>
        <v>87475755</v>
      </c>
    </row>
    <row r="2042" spans="1:17" x14ac:dyDescent="0.25">
      <c r="A2042" s="1">
        <v>43424</v>
      </c>
      <c r="B2042" s="5" t="str">
        <f>TEXT(SupplierQuality[[#This Row],[Date]],"mmm")</f>
        <v>Nov</v>
      </c>
      <c r="C2042" s="5" t="str">
        <f>TEXT(SupplierQuality[[#This Row],[Date]],"yyyy")</f>
        <v>2018</v>
      </c>
      <c r="D2042" s="2" t="s">
        <v>194</v>
      </c>
      <c r="E2042" s="2" t="s">
        <v>52</v>
      </c>
      <c r="F2042" s="2" t="s">
        <v>14</v>
      </c>
      <c r="G2042">
        <v>115</v>
      </c>
      <c r="H2042" s="2" t="str">
        <f>VLOOKUP(SupplierQuality[[#This Row],[MaterialID]],Table4[#All],2,0)</f>
        <v>Controllers</v>
      </c>
      <c r="I2042">
        <v>2</v>
      </c>
      <c r="J2042" s="2" t="str">
        <f>_xlfn.XLOOKUP(SupplierQuality[[#This Row],[Defect Type ID]],Table5[ID],Table5[Defect Type],"Not found",0)</f>
        <v>Rejected</v>
      </c>
      <c r="K2042">
        <v>14</v>
      </c>
      <c r="L2042" s="2" t="str">
        <f>_xlfn.XLOOKUP(SupplierQuality[[#This Row],[DefectID]],Table2[ID],Table2[Defect],"Not found",0)</f>
        <v>Gap Variation</v>
      </c>
      <c r="M2042" s="3">
        <v>125149</v>
      </c>
      <c r="N2042" s="3">
        <v>2936</v>
      </c>
      <c r="O2042" s="6">
        <f>SupplierQuality[[#This Row],[Total Downtime Minutes]]/60</f>
        <v>48.93333333333333</v>
      </c>
      <c r="P2042" s="4">
        <v>295</v>
      </c>
      <c r="Q2042" s="4">
        <f>SupplierQuality[[#This Row],[Total Defect Qty]]*SupplierQuality[[#This Row],[Unit Price]]</f>
        <v>36918955</v>
      </c>
    </row>
    <row r="2043" spans="1:17" x14ac:dyDescent="0.25">
      <c r="A2043" s="1">
        <v>43424</v>
      </c>
      <c r="B2043" s="5" t="str">
        <f>TEXT(SupplierQuality[[#This Row],[Date]],"mmm")</f>
        <v>Nov</v>
      </c>
      <c r="C2043" s="5" t="str">
        <f>TEXT(SupplierQuality[[#This Row],[Date]],"yyyy")</f>
        <v>2018</v>
      </c>
      <c r="D2043" s="2" t="s">
        <v>96</v>
      </c>
      <c r="E2043" s="2" t="s">
        <v>32</v>
      </c>
      <c r="F2043" s="2" t="s">
        <v>75</v>
      </c>
      <c r="G2043">
        <v>125</v>
      </c>
      <c r="H2043" s="2" t="str">
        <f>VLOOKUP(SupplierQuality[[#This Row],[MaterialID]],Table4[#All],2,0)</f>
        <v>Hardware</v>
      </c>
      <c r="I2043">
        <v>1</v>
      </c>
      <c r="J2043" s="2" t="str">
        <f>_xlfn.XLOOKUP(SupplierQuality[[#This Row],[Defect Type ID]],Table5[ID],Table5[Defect Type],"Not found",0)</f>
        <v>No Impact</v>
      </c>
      <c r="K2043">
        <v>96</v>
      </c>
      <c r="L2043" s="2" t="str">
        <f>_xlfn.XLOOKUP(SupplierQuality[[#This Row],[DefectID]],Table2[ID],Table2[Defect],"Not found",0)</f>
        <v>Film Not Intact</v>
      </c>
      <c r="M2043" s="3">
        <v>72053</v>
      </c>
      <c r="N2043" s="3">
        <v>2974</v>
      </c>
      <c r="O2043" s="6">
        <f>SupplierQuality[[#This Row],[Total Downtime Minutes]]/60</f>
        <v>49.56666666666667</v>
      </c>
      <c r="P2043" s="4">
        <v>546</v>
      </c>
      <c r="Q2043" s="4">
        <f>SupplierQuality[[#This Row],[Total Defect Qty]]*SupplierQuality[[#This Row],[Unit Price]]</f>
        <v>39340938</v>
      </c>
    </row>
    <row r="2044" spans="1:17" x14ac:dyDescent="0.25">
      <c r="A2044" s="1">
        <v>43425</v>
      </c>
      <c r="B2044" s="5" t="str">
        <f>TEXT(SupplierQuality[[#This Row],[Date]],"mmm")</f>
        <v>Nov</v>
      </c>
      <c r="C2044" s="5" t="str">
        <f>TEXT(SupplierQuality[[#This Row],[Date]],"yyyy")</f>
        <v>2018</v>
      </c>
      <c r="D2044" s="2" t="s">
        <v>101</v>
      </c>
      <c r="E2044" s="2" t="s">
        <v>67</v>
      </c>
      <c r="F2044" s="2" t="s">
        <v>14</v>
      </c>
      <c r="G2044">
        <v>113</v>
      </c>
      <c r="H2044" s="2" t="str">
        <f>VLOOKUP(SupplierQuality[[#This Row],[MaterialID]],Table4[#All],2,0)</f>
        <v>Raw Materials</v>
      </c>
      <c r="I2044">
        <v>1</v>
      </c>
      <c r="J2044" s="2" t="str">
        <f>_xlfn.XLOOKUP(SupplierQuality[[#This Row],[Defect Type ID]],Table5[ID],Table5[Defect Type],"Not found",0)</f>
        <v>No Impact</v>
      </c>
      <c r="K2044">
        <v>146</v>
      </c>
      <c r="L2044" s="2" t="str">
        <f>_xlfn.XLOOKUP(SupplierQuality[[#This Row],[DefectID]],Table2[ID],Table2[Defect],"Not found",0)</f>
        <v>Heat Damage</v>
      </c>
      <c r="M2044" s="3">
        <v>974931</v>
      </c>
      <c r="N2044" s="3">
        <v>3747</v>
      </c>
      <c r="O2044" s="6">
        <f>SupplierQuality[[#This Row],[Total Downtime Minutes]]/60</f>
        <v>62.45</v>
      </c>
      <c r="P2044" s="4">
        <v>358</v>
      </c>
      <c r="Q2044" s="4">
        <f>SupplierQuality[[#This Row],[Total Defect Qty]]*SupplierQuality[[#This Row],[Unit Price]]</f>
        <v>349025298</v>
      </c>
    </row>
    <row r="2045" spans="1:17" x14ac:dyDescent="0.25">
      <c r="A2045" s="1">
        <v>43425</v>
      </c>
      <c r="B2045" s="5" t="str">
        <f>TEXT(SupplierQuality[[#This Row],[Date]],"mmm")</f>
        <v>Nov</v>
      </c>
      <c r="C2045" s="5" t="str">
        <f>TEXT(SupplierQuality[[#This Row],[Date]],"yyyy")</f>
        <v>2018</v>
      </c>
      <c r="D2045" s="2" t="s">
        <v>103</v>
      </c>
      <c r="E2045" s="2" t="s">
        <v>62</v>
      </c>
      <c r="F2045" s="2" t="s">
        <v>691</v>
      </c>
      <c r="G2045">
        <v>126</v>
      </c>
      <c r="H2045" s="2" t="str">
        <f>VLOOKUP(SupplierQuality[[#This Row],[MaterialID]],Table4[#All],2,0)</f>
        <v>Motors</v>
      </c>
      <c r="I2045">
        <v>3</v>
      </c>
      <c r="J2045" s="2" t="str">
        <f>_xlfn.XLOOKUP(SupplierQuality[[#This Row],[Defect Type ID]],Table5[ID],Table5[Defect Type],"Not found",0)</f>
        <v>Impact</v>
      </c>
      <c r="K2045">
        <v>169</v>
      </c>
      <c r="L2045" s="2" t="str">
        <f>_xlfn.XLOOKUP(SupplierQuality[[#This Row],[DefectID]],Table2[ID],Table2[Defect],"Not found",0)</f>
        <v>Poor Cut</v>
      </c>
      <c r="M2045" s="3">
        <v>936530</v>
      </c>
      <c r="N2045" s="3">
        <v>732</v>
      </c>
      <c r="O2045" s="6">
        <f>SupplierQuality[[#This Row],[Total Downtime Minutes]]/60</f>
        <v>12.2</v>
      </c>
      <c r="P2045" s="4">
        <v>318</v>
      </c>
      <c r="Q2045" s="4">
        <f>SupplierQuality[[#This Row],[Total Defect Qty]]*SupplierQuality[[#This Row],[Unit Price]]</f>
        <v>297816540</v>
      </c>
    </row>
    <row r="2046" spans="1:17" x14ac:dyDescent="0.25">
      <c r="A2046" s="1">
        <v>43425</v>
      </c>
      <c r="B2046" s="5" t="str">
        <f>TEXT(SupplierQuality[[#This Row],[Date]],"mmm")</f>
        <v>Nov</v>
      </c>
      <c r="C2046" s="5" t="str">
        <f>TEXT(SupplierQuality[[#This Row],[Date]],"yyyy")</f>
        <v>2018</v>
      </c>
      <c r="D2046" s="2" t="s">
        <v>265</v>
      </c>
      <c r="E2046" s="2" t="s">
        <v>30</v>
      </c>
      <c r="F2046" s="2" t="s">
        <v>17</v>
      </c>
      <c r="G2046">
        <v>132</v>
      </c>
      <c r="H2046" s="2" t="str">
        <f>VLOOKUP(SupplierQuality[[#This Row],[MaterialID]],Table4[#All],2,0)</f>
        <v>Printed Materials</v>
      </c>
      <c r="I2046">
        <v>1</v>
      </c>
      <c r="J2046" s="2" t="str">
        <f>_xlfn.XLOOKUP(SupplierQuality[[#This Row],[Defect Type ID]],Table5[ID],Table5[Defect Type],"Not found",0)</f>
        <v>No Impact</v>
      </c>
      <c r="K2046">
        <v>239</v>
      </c>
      <c r="L2046" s="2" t="str">
        <f>_xlfn.XLOOKUP(SupplierQuality[[#This Row],[DefectID]],Table2[ID],Table2[Defect],"Not found",0)</f>
        <v>Scratch</v>
      </c>
      <c r="M2046" s="3">
        <v>932636</v>
      </c>
      <c r="N2046" s="3">
        <v>4059</v>
      </c>
      <c r="O2046" s="6">
        <f>SupplierQuality[[#This Row],[Total Downtime Minutes]]/60</f>
        <v>67.650000000000006</v>
      </c>
      <c r="P2046" s="4">
        <v>466</v>
      </c>
      <c r="Q2046" s="4">
        <f>SupplierQuality[[#This Row],[Total Defect Qty]]*SupplierQuality[[#This Row],[Unit Price]]</f>
        <v>434608376</v>
      </c>
    </row>
    <row r="2047" spans="1:17" x14ac:dyDescent="0.25">
      <c r="A2047" s="1">
        <v>43425</v>
      </c>
      <c r="B2047" s="5" t="str">
        <f>TEXT(SupplierQuality[[#This Row],[Date]],"mmm")</f>
        <v>Nov</v>
      </c>
      <c r="C2047" s="5" t="str">
        <f>TEXT(SupplierQuality[[#This Row],[Date]],"yyyy")</f>
        <v>2018</v>
      </c>
      <c r="D2047" s="2" t="s">
        <v>26</v>
      </c>
      <c r="E2047" s="2" t="s">
        <v>55</v>
      </c>
      <c r="F2047" s="2" t="s">
        <v>14</v>
      </c>
      <c r="G2047">
        <v>117</v>
      </c>
      <c r="H2047" s="2" t="str">
        <f>VLOOKUP(SupplierQuality[[#This Row],[MaterialID]],Table4[#All],2,0)</f>
        <v>Labels</v>
      </c>
      <c r="I2047">
        <v>2</v>
      </c>
      <c r="J2047" s="2" t="str">
        <f>_xlfn.XLOOKUP(SupplierQuality[[#This Row],[Defect Type ID]],Table5[ID],Table5[Defect Type],"Not found",0)</f>
        <v>Rejected</v>
      </c>
      <c r="K2047">
        <v>22</v>
      </c>
      <c r="L2047" s="2" t="str">
        <f>_xlfn.XLOOKUP(SupplierQuality[[#This Row],[DefectID]],Table2[ID],Table2[Defect],"Not found",0)</f>
        <v>Mishandled</v>
      </c>
      <c r="M2047" s="3">
        <v>878387</v>
      </c>
      <c r="N2047" s="3">
        <v>2143</v>
      </c>
      <c r="O2047" s="6">
        <f>SupplierQuality[[#This Row],[Total Downtime Minutes]]/60</f>
        <v>35.716666666666669</v>
      </c>
      <c r="P2047" s="4">
        <v>438</v>
      </c>
      <c r="Q2047" s="4">
        <f>SupplierQuality[[#This Row],[Total Defect Qty]]*SupplierQuality[[#This Row],[Unit Price]]</f>
        <v>384733506</v>
      </c>
    </row>
    <row r="2048" spans="1:17" x14ac:dyDescent="0.25">
      <c r="A2048" s="1">
        <v>43425</v>
      </c>
      <c r="B2048" s="5" t="str">
        <f>TEXT(SupplierQuality[[#This Row],[Date]],"mmm")</f>
        <v>Nov</v>
      </c>
      <c r="C2048" s="5" t="str">
        <f>TEXT(SupplierQuality[[#This Row],[Date]],"yyyy")</f>
        <v>2018</v>
      </c>
      <c r="D2048" s="2" t="s">
        <v>147</v>
      </c>
      <c r="E2048" s="2" t="s">
        <v>84</v>
      </c>
      <c r="F2048" s="2" t="s">
        <v>17</v>
      </c>
      <c r="G2048">
        <v>128</v>
      </c>
      <c r="H2048" s="2" t="str">
        <f>VLOOKUP(SupplierQuality[[#This Row],[MaterialID]],Table4[#All],2,0)</f>
        <v>Tape</v>
      </c>
      <c r="I2048">
        <v>3</v>
      </c>
      <c r="J2048" s="2" t="str">
        <f>_xlfn.XLOOKUP(SupplierQuality[[#This Row],[Defect Type ID]],Table5[ID],Table5[Defect Type],"Not found",0)</f>
        <v>Impact</v>
      </c>
      <c r="K2048">
        <v>31</v>
      </c>
      <c r="L2048" s="2" t="str">
        <f>_xlfn.XLOOKUP(SupplierQuality[[#This Row],[DefectID]],Table2[ID],Table2[Defect],"Not found",0)</f>
        <v>Tension Issues</v>
      </c>
      <c r="M2048" s="3">
        <v>661862</v>
      </c>
      <c r="N2048" s="3">
        <v>2194</v>
      </c>
      <c r="O2048" s="6">
        <f>SupplierQuality[[#This Row],[Total Downtime Minutes]]/60</f>
        <v>36.56666666666667</v>
      </c>
      <c r="P2048" s="4">
        <v>536</v>
      </c>
      <c r="Q2048" s="4">
        <f>SupplierQuality[[#This Row],[Total Defect Qty]]*SupplierQuality[[#This Row],[Unit Price]]</f>
        <v>354758032</v>
      </c>
    </row>
    <row r="2049" spans="1:17" x14ac:dyDescent="0.25">
      <c r="A2049" s="1">
        <v>43425</v>
      </c>
      <c r="B2049" s="5" t="str">
        <f>TEXT(SupplierQuality[[#This Row],[Date]],"mmm")</f>
        <v>Nov</v>
      </c>
      <c r="C2049" s="5" t="str">
        <f>TEXT(SupplierQuality[[#This Row],[Date]],"yyyy")</f>
        <v>2018</v>
      </c>
      <c r="D2049" s="2" t="s">
        <v>289</v>
      </c>
      <c r="E2049" s="2" t="s">
        <v>74</v>
      </c>
      <c r="F2049" s="2" t="s">
        <v>691</v>
      </c>
      <c r="G2049">
        <v>132</v>
      </c>
      <c r="H2049" s="2" t="str">
        <f>VLOOKUP(SupplierQuality[[#This Row],[MaterialID]],Table4[#All],2,0)</f>
        <v>Printed Materials</v>
      </c>
      <c r="I2049">
        <v>2</v>
      </c>
      <c r="J2049" s="2" t="str">
        <f>_xlfn.XLOOKUP(SupplierQuality[[#This Row],[Defect Type ID]],Table5[ID],Table5[Defect Type],"Not found",0)</f>
        <v>Rejected</v>
      </c>
      <c r="K2049">
        <v>145</v>
      </c>
      <c r="L2049" s="2" t="str">
        <f>_xlfn.XLOOKUP(SupplierQuality[[#This Row],[DefectID]],Table2[ID],Table2[Defect],"Not found",0)</f>
        <v>Tape Wrong</v>
      </c>
      <c r="M2049" s="3">
        <v>542816</v>
      </c>
      <c r="N2049" s="3">
        <v>556</v>
      </c>
      <c r="O2049" s="6">
        <f>SupplierQuality[[#This Row],[Total Downtime Minutes]]/60</f>
        <v>9.2666666666666675</v>
      </c>
      <c r="P2049" s="4">
        <v>649</v>
      </c>
      <c r="Q2049" s="4">
        <f>SupplierQuality[[#This Row],[Total Defect Qty]]*SupplierQuality[[#This Row],[Unit Price]]</f>
        <v>352287584</v>
      </c>
    </row>
    <row r="2050" spans="1:17" x14ac:dyDescent="0.25">
      <c r="A2050" s="1">
        <v>43425</v>
      </c>
      <c r="B2050" s="5" t="str">
        <f>TEXT(SupplierQuality[[#This Row],[Date]],"mmm")</f>
        <v>Nov</v>
      </c>
      <c r="C2050" s="5" t="str">
        <f>TEXT(SupplierQuality[[#This Row],[Date]],"yyyy")</f>
        <v>2018</v>
      </c>
      <c r="D2050" s="2" t="s">
        <v>124</v>
      </c>
      <c r="E2050" s="2" t="s">
        <v>104</v>
      </c>
      <c r="F2050" s="2" t="s">
        <v>14</v>
      </c>
      <c r="G2050">
        <v>132</v>
      </c>
      <c r="H2050" s="2" t="str">
        <f>VLOOKUP(SupplierQuality[[#This Row],[MaterialID]],Table4[#All],2,0)</f>
        <v>Printed Materials</v>
      </c>
      <c r="I2050">
        <v>3</v>
      </c>
      <c r="J2050" s="2" t="str">
        <f>_xlfn.XLOOKUP(SupplierQuality[[#This Row],[Defect Type ID]],Table5[ID],Table5[Defect Type],"Not found",0)</f>
        <v>Impact</v>
      </c>
      <c r="K2050">
        <v>147</v>
      </c>
      <c r="L2050" s="2" t="str">
        <f>_xlfn.XLOOKUP(SupplierQuality[[#This Row],[DefectID]],Table2[ID],Table2[Defect],"Not found",0)</f>
        <v>Shallow Slots</v>
      </c>
      <c r="M2050" s="3">
        <v>533485</v>
      </c>
      <c r="N2050" s="3">
        <v>348</v>
      </c>
      <c r="O2050" s="6">
        <f>SupplierQuality[[#This Row],[Total Downtime Minutes]]/60</f>
        <v>5.8</v>
      </c>
      <c r="P2050" s="4">
        <v>459</v>
      </c>
      <c r="Q2050" s="4">
        <f>SupplierQuality[[#This Row],[Total Defect Qty]]*SupplierQuality[[#This Row],[Unit Price]]</f>
        <v>244869615</v>
      </c>
    </row>
    <row r="2051" spans="1:17" x14ac:dyDescent="0.25">
      <c r="A2051" s="1">
        <v>43425</v>
      </c>
      <c r="B2051" s="5" t="str">
        <f>TEXT(SupplierQuality[[#This Row],[Date]],"mmm")</f>
        <v>Nov</v>
      </c>
      <c r="C2051" s="5" t="str">
        <f>TEXT(SupplierQuality[[#This Row],[Date]],"yyyy")</f>
        <v>2018</v>
      </c>
      <c r="D2051" s="2" t="s">
        <v>59</v>
      </c>
      <c r="E2051" s="2" t="s">
        <v>13</v>
      </c>
      <c r="F2051" s="2" t="s">
        <v>24</v>
      </c>
      <c r="G2051">
        <v>120</v>
      </c>
      <c r="H2051" s="2" t="str">
        <f>VLOOKUP(SupplierQuality[[#This Row],[MaterialID]],Table4[#All],2,0)</f>
        <v>Film</v>
      </c>
      <c r="I2051">
        <v>3</v>
      </c>
      <c r="J2051" s="2" t="str">
        <f>_xlfn.XLOOKUP(SupplierQuality[[#This Row],[Defect Type ID]],Table5[ID],Table5[Defect Type],"Not found",0)</f>
        <v>Impact</v>
      </c>
      <c r="K2051">
        <v>147</v>
      </c>
      <c r="L2051" s="2" t="str">
        <f>_xlfn.XLOOKUP(SupplierQuality[[#This Row],[DefectID]],Table2[ID],Table2[Defect],"Not found",0)</f>
        <v>Shallow Slots</v>
      </c>
      <c r="M2051" s="3">
        <v>393865</v>
      </c>
      <c r="N2051" s="3">
        <v>518</v>
      </c>
      <c r="O2051" s="6">
        <f>SupplierQuality[[#This Row],[Total Downtime Minutes]]/60</f>
        <v>8.6333333333333329</v>
      </c>
      <c r="P2051" s="4">
        <v>327</v>
      </c>
      <c r="Q2051" s="4">
        <f>SupplierQuality[[#This Row],[Total Defect Qty]]*SupplierQuality[[#This Row],[Unit Price]]</f>
        <v>128793855</v>
      </c>
    </row>
    <row r="2052" spans="1:17" x14ac:dyDescent="0.25">
      <c r="A2052" s="1">
        <v>43425</v>
      </c>
      <c r="B2052" s="5" t="str">
        <f>TEXT(SupplierQuality[[#This Row],[Date]],"mmm")</f>
        <v>Nov</v>
      </c>
      <c r="C2052" s="5" t="str">
        <f>TEXT(SupplierQuality[[#This Row],[Date]],"yyyy")</f>
        <v>2018</v>
      </c>
      <c r="D2052" s="2" t="s">
        <v>190</v>
      </c>
      <c r="E2052" s="2" t="s">
        <v>36</v>
      </c>
      <c r="F2052" s="2" t="s">
        <v>42</v>
      </c>
      <c r="G2052">
        <v>132</v>
      </c>
      <c r="H2052" s="2" t="str">
        <f>VLOOKUP(SupplierQuality[[#This Row],[MaterialID]],Table4[#All],2,0)</f>
        <v>Printed Materials</v>
      </c>
      <c r="I2052">
        <v>3</v>
      </c>
      <c r="J2052" s="2" t="str">
        <f>_xlfn.XLOOKUP(SupplierQuality[[#This Row],[Defect Type ID]],Table5[ID],Table5[Defect Type],"Not found",0)</f>
        <v>Impact</v>
      </c>
      <c r="K2052">
        <v>265</v>
      </c>
      <c r="L2052" s="2" t="str">
        <f>_xlfn.XLOOKUP(SupplierQuality[[#This Row],[DefectID]],Table2[ID],Table2[Defect],"Not found",0)</f>
        <v>Wrong Tops</v>
      </c>
      <c r="M2052" s="3">
        <v>364544</v>
      </c>
      <c r="N2052" s="3">
        <v>4978</v>
      </c>
      <c r="O2052" s="6">
        <f>SupplierQuality[[#This Row],[Total Downtime Minutes]]/60</f>
        <v>82.966666666666669</v>
      </c>
      <c r="P2052" s="4">
        <v>576</v>
      </c>
      <c r="Q2052" s="4">
        <f>SupplierQuality[[#This Row],[Total Defect Qty]]*SupplierQuality[[#This Row],[Unit Price]]</f>
        <v>209977344</v>
      </c>
    </row>
    <row r="2053" spans="1:17" x14ac:dyDescent="0.25">
      <c r="A2053" s="1">
        <v>43425</v>
      </c>
      <c r="B2053" s="5" t="str">
        <f>TEXT(SupplierQuality[[#This Row],[Date]],"mmm")</f>
        <v>Nov</v>
      </c>
      <c r="C2053" s="5" t="str">
        <f>TEXT(SupplierQuality[[#This Row],[Date]],"yyyy")</f>
        <v>2018</v>
      </c>
      <c r="D2053" s="2" t="s">
        <v>224</v>
      </c>
      <c r="E2053" s="2" t="s">
        <v>21</v>
      </c>
      <c r="F2053" s="2" t="s">
        <v>691</v>
      </c>
      <c r="G2053">
        <v>122</v>
      </c>
      <c r="H2053" s="2" t="str">
        <f>VLOOKUP(SupplierQuality[[#This Row],[MaterialID]],Table4[#All],2,0)</f>
        <v>Electrolytes</v>
      </c>
      <c r="I2053">
        <v>1</v>
      </c>
      <c r="J2053" s="2" t="str">
        <f>_xlfn.XLOOKUP(SupplierQuality[[#This Row],[Defect Type ID]],Table5[ID],Table5[Defect Type],"Not found",0)</f>
        <v>No Impact</v>
      </c>
      <c r="K2053">
        <v>135</v>
      </c>
      <c r="L2053" s="2" t="str">
        <f>_xlfn.XLOOKUP(SupplierQuality[[#This Row],[DefectID]],Table2[ID],Table2[Defect],"Not found",0)</f>
        <v>Tops Short</v>
      </c>
      <c r="M2053" s="3">
        <v>293323</v>
      </c>
      <c r="N2053" s="3">
        <v>4095</v>
      </c>
      <c r="O2053" s="6">
        <f>SupplierQuality[[#This Row],[Total Downtime Minutes]]/60</f>
        <v>68.25</v>
      </c>
      <c r="P2053" s="4">
        <v>449</v>
      </c>
      <c r="Q2053" s="4">
        <f>SupplierQuality[[#This Row],[Total Defect Qty]]*SupplierQuality[[#This Row],[Unit Price]]</f>
        <v>131702027</v>
      </c>
    </row>
    <row r="2054" spans="1:17" x14ac:dyDescent="0.25">
      <c r="A2054" s="1">
        <v>43425</v>
      </c>
      <c r="B2054" s="5" t="str">
        <f>TEXT(SupplierQuality[[#This Row],[Date]],"mmm")</f>
        <v>Nov</v>
      </c>
      <c r="C2054" s="5" t="str">
        <f>TEXT(SupplierQuality[[#This Row],[Date]],"yyyy")</f>
        <v>2018</v>
      </c>
      <c r="D2054" s="2" t="s">
        <v>233</v>
      </c>
      <c r="E2054" s="2" t="s">
        <v>13</v>
      </c>
      <c r="F2054" s="2" t="s">
        <v>17</v>
      </c>
      <c r="G2054">
        <v>112</v>
      </c>
      <c r="H2054" s="2" t="str">
        <f>VLOOKUP(SupplierQuality[[#This Row],[MaterialID]],Table4[#All],2,0)</f>
        <v>Glass</v>
      </c>
      <c r="I2054">
        <v>1</v>
      </c>
      <c r="J2054" s="2" t="str">
        <f>_xlfn.XLOOKUP(SupplierQuality[[#This Row],[Defect Type ID]],Table5[ID],Table5[Defect Type],"Not found",0)</f>
        <v>No Impact</v>
      </c>
      <c r="K2054">
        <v>249</v>
      </c>
      <c r="L2054" s="2" t="str">
        <f>_xlfn.XLOOKUP(SupplierQuality[[#This Row],[DefectID]],Table2[ID],Table2[Defect],"Not found",0)</f>
        <v>Excessive Lubricant</v>
      </c>
      <c r="M2054" s="3">
        <v>151356</v>
      </c>
      <c r="N2054" s="3">
        <v>1416</v>
      </c>
      <c r="O2054" s="6">
        <f>SupplierQuality[[#This Row],[Total Downtime Minutes]]/60</f>
        <v>23.6</v>
      </c>
      <c r="P2054" s="4">
        <v>527</v>
      </c>
      <c r="Q2054" s="4">
        <f>SupplierQuality[[#This Row],[Total Defect Qty]]*SupplierQuality[[#This Row],[Unit Price]]</f>
        <v>79764612</v>
      </c>
    </row>
    <row r="2055" spans="1:17" x14ac:dyDescent="0.25">
      <c r="A2055" s="1">
        <v>43425</v>
      </c>
      <c r="B2055" s="5" t="str">
        <f>TEXT(SupplierQuality[[#This Row],[Date]],"mmm")</f>
        <v>Nov</v>
      </c>
      <c r="C2055" s="5" t="str">
        <f>TEXT(SupplierQuality[[#This Row],[Date]],"yyyy")</f>
        <v>2018</v>
      </c>
      <c r="D2055" s="2" t="s">
        <v>229</v>
      </c>
      <c r="E2055" s="2" t="s">
        <v>45</v>
      </c>
      <c r="F2055" s="2" t="s">
        <v>691</v>
      </c>
      <c r="G2055">
        <v>129</v>
      </c>
      <c r="H2055" s="2" t="str">
        <f>VLOOKUP(SupplierQuality[[#This Row],[MaterialID]],Table4[#All],2,0)</f>
        <v>Mechanicals</v>
      </c>
      <c r="I2055">
        <v>1</v>
      </c>
      <c r="J2055" s="2" t="str">
        <f>_xlfn.XLOOKUP(SupplierQuality[[#This Row],[Defect Type ID]],Table5[ID],Table5[Defect Type],"Not found",0)</f>
        <v>No Impact</v>
      </c>
      <c r="K2055">
        <v>244</v>
      </c>
      <c r="L2055" s="2" t="str">
        <f>_xlfn.XLOOKUP(SupplierQuality[[#This Row],[DefectID]],Table2[ID],Table2[Defect],"Not found",0)</f>
        <v>Spacing Between Labels</v>
      </c>
      <c r="M2055" s="3">
        <v>132273</v>
      </c>
      <c r="N2055" s="3">
        <v>3415</v>
      </c>
      <c r="O2055" s="6">
        <f>SupplierQuality[[#This Row],[Total Downtime Minutes]]/60</f>
        <v>56.916666666666664</v>
      </c>
      <c r="P2055" s="4">
        <v>374</v>
      </c>
      <c r="Q2055" s="4">
        <f>SupplierQuality[[#This Row],[Total Defect Qty]]*SupplierQuality[[#This Row],[Unit Price]]</f>
        <v>49470102</v>
      </c>
    </row>
    <row r="2056" spans="1:17" x14ac:dyDescent="0.25">
      <c r="A2056" s="1">
        <v>43425</v>
      </c>
      <c r="B2056" s="5" t="str">
        <f>TEXT(SupplierQuality[[#This Row],[Date]],"mmm")</f>
        <v>Nov</v>
      </c>
      <c r="C2056" s="5" t="str">
        <f>TEXT(SupplierQuality[[#This Row],[Date]],"yyyy")</f>
        <v>2018</v>
      </c>
      <c r="D2056" s="2" t="s">
        <v>126</v>
      </c>
      <c r="E2056" s="2" t="s">
        <v>21</v>
      </c>
      <c r="F2056" s="2" t="s">
        <v>691</v>
      </c>
      <c r="G2056">
        <v>125</v>
      </c>
      <c r="H2056" s="2" t="str">
        <f>VLOOKUP(SupplierQuality[[#This Row],[MaterialID]],Table4[#All],2,0)</f>
        <v>Hardware</v>
      </c>
      <c r="I2056">
        <v>2</v>
      </c>
      <c r="J2056" s="2" t="str">
        <f>_xlfn.XLOOKUP(SupplierQuality[[#This Row],[Defect Type ID]],Table5[ID],Table5[Defect Type],"Not found",0)</f>
        <v>Rejected</v>
      </c>
      <c r="K2056">
        <v>250</v>
      </c>
      <c r="L2056" s="2" t="str">
        <f>_xlfn.XLOOKUP(SupplierQuality[[#This Row],[DefectID]],Table2[ID],Table2[Defect],"Not found",0)</f>
        <v>Tampered</v>
      </c>
      <c r="M2056" s="3">
        <v>95218</v>
      </c>
      <c r="N2056" s="3">
        <v>2057</v>
      </c>
      <c r="O2056" s="6">
        <f>SupplierQuality[[#This Row],[Total Downtime Minutes]]/60</f>
        <v>34.283333333333331</v>
      </c>
      <c r="P2056" s="4">
        <v>520</v>
      </c>
      <c r="Q2056" s="4">
        <f>SupplierQuality[[#This Row],[Total Defect Qty]]*SupplierQuality[[#This Row],[Unit Price]]</f>
        <v>49513360</v>
      </c>
    </row>
    <row r="2057" spans="1:17" x14ac:dyDescent="0.25">
      <c r="A2057" s="1">
        <v>43426</v>
      </c>
      <c r="B2057" s="5" t="str">
        <f>TEXT(SupplierQuality[[#This Row],[Date]],"mmm")</f>
        <v>Nov</v>
      </c>
      <c r="C2057" s="5" t="str">
        <f>TEXT(SupplierQuality[[#This Row],[Date]],"yyyy")</f>
        <v>2018</v>
      </c>
      <c r="D2057" s="2" t="s">
        <v>228</v>
      </c>
      <c r="E2057" s="2" t="s">
        <v>34</v>
      </c>
      <c r="F2057" s="2" t="s">
        <v>14</v>
      </c>
      <c r="G2057">
        <v>121</v>
      </c>
      <c r="H2057" s="2" t="str">
        <f>VLOOKUP(SupplierQuality[[#This Row],[MaterialID]],Table4[#All],2,0)</f>
        <v>Composites</v>
      </c>
      <c r="I2057">
        <v>2</v>
      </c>
      <c r="J2057" s="2" t="str">
        <f>_xlfn.XLOOKUP(SupplierQuality[[#This Row],[Defect Type ID]],Table5[ID],Table5[Defect Type],"Not found",0)</f>
        <v>Rejected</v>
      </c>
      <c r="K2057">
        <v>46</v>
      </c>
      <c r="L2057" s="2" t="str">
        <f>_xlfn.XLOOKUP(SupplierQuality[[#This Row],[DefectID]],Table2[ID],Table2[Defect],"Not found",0)</f>
        <v>Narrow Tops</v>
      </c>
      <c r="M2057" s="3">
        <v>728081</v>
      </c>
      <c r="N2057" s="3">
        <v>2340</v>
      </c>
      <c r="O2057" s="6">
        <f>SupplierQuality[[#This Row],[Total Downtime Minutes]]/60</f>
        <v>39</v>
      </c>
      <c r="P2057" s="4">
        <v>367</v>
      </c>
      <c r="Q2057" s="4">
        <f>SupplierQuality[[#This Row],[Total Defect Qty]]*SupplierQuality[[#This Row],[Unit Price]]</f>
        <v>267205727</v>
      </c>
    </row>
    <row r="2058" spans="1:17" x14ac:dyDescent="0.25">
      <c r="A2058" s="1">
        <v>43426</v>
      </c>
      <c r="B2058" s="5" t="str">
        <f>TEXT(SupplierQuality[[#This Row],[Date]],"mmm")</f>
        <v>Nov</v>
      </c>
      <c r="C2058" s="5" t="str">
        <f>TEXT(SupplierQuality[[#This Row],[Date]],"yyyy")</f>
        <v>2018</v>
      </c>
      <c r="D2058" s="2" t="s">
        <v>200</v>
      </c>
      <c r="E2058" s="2" t="s">
        <v>47</v>
      </c>
      <c r="F2058" s="2" t="s">
        <v>17</v>
      </c>
      <c r="G2058">
        <v>125</v>
      </c>
      <c r="H2058" s="2" t="str">
        <f>VLOOKUP(SupplierQuality[[#This Row],[MaterialID]],Table4[#All],2,0)</f>
        <v>Hardware</v>
      </c>
      <c r="I2058">
        <v>2</v>
      </c>
      <c r="J2058" s="2" t="str">
        <f>_xlfn.XLOOKUP(SupplierQuality[[#This Row],[Defect Type ID]],Table5[ID],Table5[Defect Type],"Not found",0)</f>
        <v>Rejected</v>
      </c>
      <c r="K2058">
        <v>138</v>
      </c>
      <c r="L2058" s="2" t="str">
        <f>_xlfn.XLOOKUP(SupplierQuality[[#This Row],[DefectID]],Table2[ID],Table2[Defect],"Not found",0)</f>
        <v>Damaged Parts</v>
      </c>
      <c r="M2058" s="3">
        <v>510004</v>
      </c>
      <c r="N2058" s="3">
        <v>3348</v>
      </c>
      <c r="O2058" s="6">
        <f>SupplierQuality[[#This Row],[Total Downtime Minutes]]/60</f>
        <v>55.8</v>
      </c>
      <c r="P2058" s="4">
        <v>583</v>
      </c>
      <c r="Q2058" s="4">
        <f>SupplierQuality[[#This Row],[Total Defect Qty]]*SupplierQuality[[#This Row],[Unit Price]]</f>
        <v>297332332</v>
      </c>
    </row>
    <row r="2059" spans="1:17" x14ac:dyDescent="0.25">
      <c r="A2059" s="1">
        <v>43426</v>
      </c>
      <c r="B2059" s="5" t="str">
        <f>TEXT(SupplierQuality[[#This Row],[Date]],"mmm")</f>
        <v>Nov</v>
      </c>
      <c r="C2059" s="5" t="str">
        <f>TEXT(SupplierQuality[[#This Row],[Date]],"yyyy")</f>
        <v>2018</v>
      </c>
      <c r="D2059" s="2" t="s">
        <v>355</v>
      </c>
      <c r="E2059" s="2" t="s">
        <v>11</v>
      </c>
      <c r="F2059" s="2" t="s">
        <v>17</v>
      </c>
      <c r="G2059">
        <v>127</v>
      </c>
      <c r="H2059" s="2" t="str">
        <f>VLOOKUP(SupplierQuality[[#This Row],[MaterialID]],Table4[#All],2,0)</f>
        <v>Crates</v>
      </c>
      <c r="I2059">
        <v>3</v>
      </c>
      <c r="J2059" s="2" t="str">
        <f>_xlfn.XLOOKUP(SupplierQuality[[#This Row],[Defect Type ID]],Table5[ID],Table5[Defect Type],"Not found",0)</f>
        <v>Impact</v>
      </c>
      <c r="K2059">
        <v>132</v>
      </c>
      <c r="L2059" s="2" t="str">
        <f>_xlfn.XLOOKUP(SupplierQuality[[#This Row],[DefectID]],Table2[ID],Table2[Defect],"Not found",0)</f>
        <v>Wrong Labeling</v>
      </c>
      <c r="M2059" s="3">
        <v>362447</v>
      </c>
      <c r="N2059" s="3">
        <v>917</v>
      </c>
      <c r="O2059" s="6">
        <f>SupplierQuality[[#This Row],[Total Downtime Minutes]]/60</f>
        <v>15.283333333333333</v>
      </c>
      <c r="P2059" s="4">
        <v>333</v>
      </c>
      <c r="Q2059" s="4">
        <f>SupplierQuality[[#This Row],[Total Defect Qty]]*SupplierQuality[[#This Row],[Unit Price]]</f>
        <v>120694851</v>
      </c>
    </row>
    <row r="2060" spans="1:17" x14ac:dyDescent="0.25">
      <c r="A2060" s="1">
        <v>43426</v>
      </c>
      <c r="B2060" s="5" t="str">
        <f>TEXT(SupplierQuality[[#This Row],[Date]],"mmm")</f>
        <v>Nov</v>
      </c>
      <c r="C2060" s="5" t="str">
        <f>TEXT(SupplierQuality[[#This Row],[Date]],"yyyy")</f>
        <v>2018</v>
      </c>
      <c r="D2060" s="2" t="s">
        <v>68</v>
      </c>
      <c r="E2060" s="2" t="s">
        <v>84</v>
      </c>
      <c r="F2060" s="2" t="s">
        <v>17</v>
      </c>
      <c r="G2060">
        <v>117</v>
      </c>
      <c r="H2060" s="2" t="str">
        <f>VLOOKUP(SupplierQuality[[#This Row],[MaterialID]],Table4[#All],2,0)</f>
        <v>Labels</v>
      </c>
      <c r="I2060">
        <v>2</v>
      </c>
      <c r="J2060" s="2" t="str">
        <f>_xlfn.XLOOKUP(SupplierQuality[[#This Row],[Defect Type ID]],Table5[ID],Table5[Defect Type],"Not found",0)</f>
        <v>Rejected</v>
      </c>
      <c r="K2060">
        <v>6</v>
      </c>
      <c r="L2060" s="2" t="str">
        <f>_xlfn.XLOOKUP(SupplierQuality[[#This Row],[DefectID]],Table2[ID],Table2[Defect],"Not found",0)</f>
        <v>Wrong Ink</v>
      </c>
      <c r="M2060" s="3">
        <v>349205</v>
      </c>
      <c r="N2060" s="3">
        <v>1803</v>
      </c>
      <c r="O2060" s="6">
        <f>SupplierQuality[[#This Row],[Total Downtime Minutes]]/60</f>
        <v>30.05</v>
      </c>
      <c r="P2060" s="4">
        <v>370</v>
      </c>
      <c r="Q2060" s="4">
        <f>SupplierQuality[[#This Row],[Total Defect Qty]]*SupplierQuality[[#This Row],[Unit Price]]</f>
        <v>129205850</v>
      </c>
    </row>
    <row r="2061" spans="1:17" x14ac:dyDescent="0.25">
      <c r="A2061" s="1">
        <v>43426</v>
      </c>
      <c r="B2061" s="5" t="str">
        <f>TEXT(SupplierQuality[[#This Row],[Date]],"mmm")</f>
        <v>Nov</v>
      </c>
      <c r="C2061" s="5" t="str">
        <f>TEXT(SupplierQuality[[#This Row],[Date]],"yyyy")</f>
        <v>2018</v>
      </c>
      <c r="D2061" s="2" t="s">
        <v>99</v>
      </c>
      <c r="E2061" s="2" t="s">
        <v>84</v>
      </c>
      <c r="F2061" s="2" t="s">
        <v>14</v>
      </c>
      <c r="G2061">
        <v>128</v>
      </c>
      <c r="H2061" s="2" t="str">
        <f>VLOOKUP(SupplierQuality[[#This Row],[MaterialID]],Table4[#All],2,0)</f>
        <v>Tape</v>
      </c>
      <c r="I2061">
        <v>1</v>
      </c>
      <c r="J2061" s="2" t="str">
        <f>_xlfn.XLOOKUP(SupplierQuality[[#This Row],[Defect Type ID]],Table5[ID],Table5[Defect Type],"Not found",0)</f>
        <v>No Impact</v>
      </c>
      <c r="K2061">
        <v>195</v>
      </c>
      <c r="L2061" s="2" t="str">
        <f>_xlfn.XLOOKUP(SupplierQuality[[#This Row],[DefectID]],Table2[ID],Table2[Defect],"Not found",0)</f>
        <v>Crooked</v>
      </c>
      <c r="M2061" s="3">
        <v>220814</v>
      </c>
      <c r="N2061" s="3">
        <v>2847</v>
      </c>
      <c r="O2061" s="6">
        <f>SupplierQuality[[#This Row],[Total Downtime Minutes]]/60</f>
        <v>47.45</v>
      </c>
      <c r="P2061" s="4">
        <v>690</v>
      </c>
      <c r="Q2061" s="4">
        <f>SupplierQuality[[#This Row],[Total Defect Qty]]*SupplierQuality[[#This Row],[Unit Price]]</f>
        <v>152361660</v>
      </c>
    </row>
    <row r="2062" spans="1:17" x14ac:dyDescent="0.25">
      <c r="A2062" s="1">
        <v>43426</v>
      </c>
      <c r="B2062" s="5" t="str">
        <f>TEXT(SupplierQuality[[#This Row],[Date]],"mmm")</f>
        <v>Nov</v>
      </c>
      <c r="C2062" s="5" t="str">
        <f>TEXT(SupplierQuality[[#This Row],[Date]],"yyyy")</f>
        <v>2018</v>
      </c>
      <c r="D2062" s="2" t="s">
        <v>179</v>
      </c>
      <c r="E2062" s="2" t="s">
        <v>38</v>
      </c>
      <c r="F2062" s="2" t="s">
        <v>14</v>
      </c>
      <c r="G2062">
        <v>125</v>
      </c>
      <c r="H2062" s="2" t="str">
        <f>VLOOKUP(SupplierQuality[[#This Row],[MaterialID]],Table4[#All],2,0)</f>
        <v>Hardware</v>
      </c>
      <c r="I2062">
        <v>1</v>
      </c>
      <c r="J2062" s="2" t="str">
        <f>_xlfn.XLOOKUP(SupplierQuality[[#This Row],[Defect Type ID]],Table5[ID],Table5[Defect Type],"Not found",0)</f>
        <v>No Impact</v>
      </c>
      <c r="K2062">
        <v>146</v>
      </c>
      <c r="L2062" s="2" t="str">
        <f>_xlfn.XLOOKUP(SupplierQuality[[#This Row],[DefectID]],Table2[ID],Table2[Defect],"Not found",0)</f>
        <v>Heat Damage</v>
      </c>
      <c r="M2062" s="3">
        <v>187161</v>
      </c>
      <c r="N2062" s="3">
        <v>167</v>
      </c>
      <c r="O2062" s="6">
        <f>SupplierQuality[[#This Row],[Total Downtime Minutes]]/60</f>
        <v>2.7833333333333332</v>
      </c>
      <c r="P2062" s="4">
        <v>591</v>
      </c>
      <c r="Q2062" s="4">
        <f>SupplierQuality[[#This Row],[Total Defect Qty]]*SupplierQuality[[#This Row],[Unit Price]]</f>
        <v>110612151</v>
      </c>
    </row>
    <row r="2063" spans="1:17" x14ac:dyDescent="0.25">
      <c r="A2063" s="1">
        <v>43426</v>
      </c>
      <c r="B2063" s="5" t="str">
        <f>TEXT(SupplierQuality[[#This Row],[Date]],"mmm")</f>
        <v>Nov</v>
      </c>
      <c r="C2063" s="5" t="str">
        <f>TEXT(SupplierQuality[[#This Row],[Date]],"yyyy")</f>
        <v>2018</v>
      </c>
      <c r="D2063" s="2" t="s">
        <v>272</v>
      </c>
      <c r="E2063" s="2" t="s">
        <v>119</v>
      </c>
      <c r="F2063" s="2" t="s">
        <v>14</v>
      </c>
      <c r="G2063">
        <v>128</v>
      </c>
      <c r="H2063" s="2" t="str">
        <f>VLOOKUP(SupplierQuality[[#This Row],[MaterialID]],Table4[#All],2,0)</f>
        <v>Tape</v>
      </c>
      <c r="I2063">
        <v>3</v>
      </c>
      <c r="J2063" s="2" t="str">
        <f>_xlfn.XLOOKUP(SupplierQuality[[#This Row],[Defect Type ID]],Table5[ID],Table5[Defect Type],"Not found",0)</f>
        <v>Impact</v>
      </c>
      <c r="K2063">
        <v>193</v>
      </c>
      <c r="L2063" s="2" t="str">
        <f>_xlfn.XLOOKUP(SupplierQuality[[#This Row],[DefectID]],Table2[ID],Table2[Defect],"Not found",0)</f>
        <v>Loose Fit</v>
      </c>
      <c r="M2063" s="3">
        <v>55522</v>
      </c>
      <c r="N2063" s="3">
        <v>2672</v>
      </c>
      <c r="O2063" s="6">
        <f>SupplierQuality[[#This Row],[Total Downtime Minutes]]/60</f>
        <v>44.533333333333331</v>
      </c>
      <c r="P2063" s="4">
        <v>354</v>
      </c>
      <c r="Q2063" s="4">
        <f>SupplierQuality[[#This Row],[Total Defect Qty]]*SupplierQuality[[#This Row],[Unit Price]]</f>
        <v>19654788</v>
      </c>
    </row>
    <row r="2064" spans="1:17" x14ac:dyDescent="0.25">
      <c r="A2064" s="1">
        <v>43427</v>
      </c>
      <c r="B2064" s="5" t="str">
        <f>TEXT(SupplierQuality[[#This Row],[Date]],"mmm")</f>
        <v>Nov</v>
      </c>
      <c r="C2064" s="5" t="str">
        <f>TEXT(SupplierQuality[[#This Row],[Date]],"yyyy")</f>
        <v>2018</v>
      </c>
      <c r="D2064" s="2" t="s">
        <v>236</v>
      </c>
      <c r="E2064" s="2" t="s">
        <v>13</v>
      </c>
      <c r="F2064" s="2" t="s">
        <v>42</v>
      </c>
      <c r="G2064">
        <v>118</v>
      </c>
      <c r="H2064" s="2" t="str">
        <f>VLOOKUP(SupplierQuality[[#This Row],[MaterialID]],Table4[#All],2,0)</f>
        <v>Corrugate</v>
      </c>
      <c r="I2064">
        <v>1</v>
      </c>
      <c r="J2064" s="2" t="str">
        <f>_xlfn.XLOOKUP(SupplierQuality[[#This Row],[Defect Type ID]],Table5[ID],Table5[Defect Type],"Not found",0)</f>
        <v>No Impact</v>
      </c>
      <c r="K2064">
        <v>3</v>
      </c>
      <c r="L2064" s="2" t="str">
        <f>_xlfn.XLOOKUP(SupplierQuality[[#This Row],[DefectID]],Table2[ID],Table2[Defect],"Not found",0)</f>
        <v>Dirty</v>
      </c>
      <c r="M2064" s="3">
        <v>895426</v>
      </c>
      <c r="N2064" s="3">
        <v>3333</v>
      </c>
      <c r="O2064" s="6">
        <f>SupplierQuality[[#This Row],[Total Downtime Minutes]]/60</f>
        <v>55.55</v>
      </c>
      <c r="P2064" s="4">
        <v>685</v>
      </c>
      <c r="Q2064" s="4">
        <f>SupplierQuality[[#This Row],[Total Defect Qty]]*SupplierQuality[[#This Row],[Unit Price]]</f>
        <v>613366810</v>
      </c>
    </row>
    <row r="2065" spans="1:17" x14ac:dyDescent="0.25">
      <c r="A2065" s="1">
        <v>43429</v>
      </c>
      <c r="B2065" s="5" t="str">
        <f>TEXT(SupplierQuality[[#This Row],[Date]],"mmm")</f>
        <v>Nov</v>
      </c>
      <c r="C2065" s="5" t="str">
        <f>TEXT(SupplierQuality[[#This Row],[Date]],"yyyy")</f>
        <v>2018</v>
      </c>
      <c r="D2065" s="2" t="s">
        <v>57</v>
      </c>
      <c r="E2065" s="2" t="s">
        <v>58</v>
      </c>
      <c r="F2065" s="2" t="s">
        <v>17</v>
      </c>
      <c r="G2065">
        <v>115</v>
      </c>
      <c r="H2065" s="2" t="str">
        <f>VLOOKUP(SupplierQuality[[#This Row],[MaterialID]],Table4[#All],2,0)</f>
        <v>Controllers</v>
      </c>
      <c r="I2065">
        <v>2</v>
      </c>
      <c r="J2065" s="2" t="str">
        <f>_xlfn.XLOOKUP(SupplierQuality[[#This Row],[Defect Type ID]],Table5[ID],Table5[Defect Type],"Not found",0)</f>
        <v>Rejected</v>
      </c>
      <c r="K2065">
        <v>26</v>
      </c>
      <c r="L2065" s="2" t="str">
        <f>_xlfn.XLOOKUP(SupplierQuality[[#This Row],[DefectID]],Table2[ID],Table2[Defect],"Not found",0)</f>
        <v>Poor  Adhesion</v>
      </c>
      <c r="M2065" s="3">
        <v>946745</v>
      </c>
      <c r="N2065" s="3">
        <v>3811</v>
      </c>
      <c r="O2065" s="6">
        <f>SupplierQuality[[#This Row],[Total Downtime Minutes]]/60</f>
        <v>63.516666666666666</v>
      </c>
      <c r="P2065" s="4">
        <v>586</v>
      </c>
      <c r="Q2065" s="4">
        <f>SupplierQuality[[#This Row],[Total Defect Qty]]*SupplierQuality[[#This Row],[Unit Price]]</f>
        <v>554792570</v>
      </c>
    </row>
    <row r="2066" spans="1:17" x14ac:dyDescent="0.25">
      <c r="A2066" s="1">
        <v>43429</v>
      </c>
      <c r="B2066" s="5" t="str">
        <f>TEXT(SupplierQuality[[#This Row],[Date]],"mmm")</f>
        <v>Nov</v>
      </c>
      <c r="C2066" s="5" t="str">
        <f>TEXT(SupplierQuality[[#This Row],[Date]],"yyyy")</f>
        <v>2018</v>
      </c>
      <c r="D2066" s="2" t="s">
        <v>303</v>
      </c>
      <c r="E2066" s="2" t="s">
        <v>13</v>
      </c>
      <c r="F2066" s="2" t="s">
        <v>24</v>
      </c>
      <c r="G2066">
        <v>118</v>
      </c>
      <c r="H2066" s="2" t="str">
        <f>VLOOKUP(SupplierQuality[[#This Row],[MaterialID]],Table4[#All],2,0)</f>
        <v>Corrugate</v>
      </c>
      <c r="I2066">
        <v>3</v>
      </c>
      <c r="J2066" s="2" t="str">
        <f>_xlfn.XLOOKUP(SupplierQuality[[#This Row],[Defect Type ID]],Table5[ID],Table5[Defect Type],"Not found",0)</f>
        <v>Impact</v>
      </c>
      <c r="K2066">
        <v>181</v>
      </c>
      <c r="L2066" s="2" t="str">
        <f>_xlfn.XLOOKUP(SupplierQuality[[#This Row],[DefectID]],Table2[ID],Table2[Defect],"Not found",0)</f>
        <v>Leaking Seals</v>
      </c>
      <c r="M2066" s="3">
        <v>912513</v>
      </c>
      <c r="N2066" s="3">
        <v>115</v>
      </c>
      <c r="O2066" s="6">
        <f>SupplierQuality[[#This Row],[Total Downtime Minutes]]/60</f>
        <v>1.9166666666666667</v>
      </c>
      <c r="P2066" s="4">
        <v>536</v>
      </c>
      <c r="Q2066" s="4">
        <f>SupplierQuality[[#This Row],[Total Defect Qty]]*SupplierQuality[[#This Row],[Unit Price]]</f>
        <v>489106968</v>
      </c>
    </row>
    <row r="2067" spans="1:17" x14ac:dyDescent="0.25">
      <c r="A2067" s="1">
        <v>43429</v>
      </c>
      <c r="B2067" s="5" t="str">
        <f>TEXT(SupplierQuality[[#This Row],[Date]],"mmm")</f>
        <v>Nov</v>
      </c>
      <c r="C2067" s="5" t="str">
        <f>TEXT(SupplierQuality[[#This Row],[Date]],"yyyy")</f>
        <v>2018</v>
      </c>
      <c r="D2067" s="2" t="s">
        <v>184</v>
      </c>
      <c r="E2067" s="2" t="s">
        <v>34</v>
      </c>
      <c r="F2067" s="2" t="s">
        <v>17</v>
      </c>
      <c r="G2067">
        <v>124</v>
      </c>
      <c r="H2067" s="2" t="str">
        <f>VLOOKUP(SupplierQuality[[#This Row],[MaterialID]],Table4[#All],2,0)</f>
        <v>Drives</v>
      </c>
      <c r="I2067">
        <v>3</v>
      </c>
      <c r="J2067" s="2" t="str">
        <f>_xlfn.XLOOKUP(SupplierQuality[[#This Row],[Defect Type ID]],Table5[ID],Table5[Defect Type],"Not found",0)</f>
        <v>Impact</v>
      </c>
      <c r="K2067">
        <v>71</v>
      </c>
      <c r="L2067" s="2" t="str">
        <f>_xlfn.XLOOKUP(SupplierQuality[[#This Row],[DefectID]],Table2[ID],Table2[Defect],"Not found",0)</f>
        <v>Incorrect Dimensions</v>
      </c>
      <c r="M2067" s="3">
        <v>896544</v>
      </c>
      <c r="N2067" s="3">
        <v>1304</v>
      </c>
      <c r="O2067" s="6">
        <f>SupplierQuality[[#This Row],[Total Downtime Minutes]]/60</f>
        <v>21.733333333333334</v>
      </c>
      <c r="P2067" s="4">
        <v>529</v>
      </c>
      <c r="Q2067" s="4">
        <f>SupplierQuality[[#This Row],[Total Defect Qty]]*SupplierQuality[[#This Row],[Unit Price]]</f>
        <v>474271776</v>
      </c>
    </row>
    <row r="2068" spans="1:17" x14ac:dyDescent="0.25">
      <c r="A2068" s="1">
        <v>43429</v>
      </c>
      <c r="B2068" s="5" t="str">
        <f>TEXT(SupplierQuality[[#This Row],[Date]],"mmm")</f>
        <v>Nov</v>
      </c>
      <c r="C2068" s="5" t="str">
        <f>TEXT(SupplierQuality[[#This Row],[Date]],"yyyy")</f>
        <v>2018</v>
      </c>
      <c r="D2068" s="2" t="s">
        <v>102</v>
      </c>
      <c r="E2068" s="2" t="s">
        <v>11</v>
      </c>
      <c r="F2068" s="2" t="s">
        <v>24</v>
      </c>
      <c r="G2068">
        <v>121</v>
      </c>
      <c r="H2068" s="2" t="str">
        <f>VLOOKUP(SupplierQuality[[#This Row],[MaterialID]],Table4[#All],2,0)</f>
        <v>Composites</v>
      </c>
      <c r="I2068">
        <v>2</v>
      </c>
      <c r="J2068" s="2" t="str">
        <f>_xlfn.XLOOKUP(SupplierQuality[[#This Row],[Defect Type ID]],Table5[ID],Table5[Defect Type],"Not found",0)</f>
        <v>Rejected</v>
      </c>
      <c r="K2068">
        <v>214</v>
      </c>
      <c r="L2068" s="2" t="str">
        <f>_xlfn.XLOOKUP(SupplierQuality[[#This Row],[DefectID]],Table2[ID],Table2[Defect],"Not found",0)</f>
        <v>Bad Insert</v>
      </c>
      <c r="M2068" s="3">
        <v>809954</v>
      </c>
      <c r="N2068" s="3">
        <v>2008</v>
      </c>
      <c r="O2068" s="6">
        <f>SupplierQuality[[#This Row],[Total Downtime Minutes]]/60</f>
        <v>33.466666666666669</v>
      </c>
      <c r="P2068" s="4">
        <v>670</v>
      </c>
      <c r="Q2068" s="4">
        <f>SupplierQuality[[#This Row],[Total Defect Qty]]*SupplierQuality[[#This Row],[Unit Price]]</f>
        <v>542669180</v>
      </c>
    </row>
    <row r="2069" spans="1:17" x14ac:dyDescent="0.25">
      <c r="A2069" s="1">
        <v>43429</v>
      </c>
      <c r="B2069" s="5" t="str">
        <f>TEXT(SupplierQuality[[#This Row],[Date]],"mmm")</f>
        <v>Nov</v>
      </c>
      <c r="C2069" s="5" t="str">
        <f>TEXT(SupplierQuality[[#This Row],[Date]],"yyyy")</f>
        <v>2018</v>
      </c>
      <c r="D2069" s="2" t="s">
        <v>158</v>
      </c>
      <c r="E2069" s="2" t="s">
        <v>52</v>
      </c>
      <c r="F2069" s="2" t="s">
        <v>24</v>
      </c>
      <c r="G2069">
        <v>129</v>
      </c>
      <c r="H2069" s="2" t="str">
        <f>VLOOKUP(SupplierQuality[[#This Row],[MaterialID]],Table4[#All],2,0)</f>
        <v>Mechanicals</v>
      </c>
      <c r="I2069">
        <v>3</v>
      </c>
      <c r="J2069" s="2" t="str">
        <f>_xlfn.XLOOKUP(SupplierQuality[[#This Row],[Defect Type ID]],Table5[ID],Table5[Defect Type],"Not found",0)</f>
        <v>Impact</v>
      </c>
      <c r="K2069">
        <v>32</v>
      </c>
      <c r="L2069" s="2" t="str">
        <f>_xlfn.XLOOKUP(SupplierQuality[[#This Row],[DefectID]],Table2[ID],Table2[Defect],"Not found",0)</f>
        <v>Wrong Shade of Color</v>
      </c>
      <c r="M2069" s="3">
        <v>615338</v>
      </c>
      <c r="N2069" s="3">
        <v>2043</v>
      </c>
      <c r="O2069" s="6">
        <f>SupplierQuality[[#This Row],[Total Downtime Minutes]]/60</f>
        <v>34.049999999999997</v>
      </c>
      <c r="P2069" s="4">
        <v>364</v>
      </c>
      <c r="Q2069" s="4">
        <f>SupplierQuality[[#This Row],[Total Defect Qty]]*SupplierQuality[[#This Row],[Unit Price]]</f>
        <v>223983032</v>
      </c>
    </row>
    <row r="2070" spans="1:17" x14ac:dyDescent="0.25">
      <c r="A2070" s="1">
        <v>43429</v>
      </c>
      <c r="B2070" s="5" t="str">
        <f>TEXT(SupplierQuality[[#This Row],[Date]],"mmm")</f>
        <v>Nov</v>
      </c>
      <c r="C2070" s="5" t="str">
        <f>TEXT(SupplierQuality[[#This Row],[Date]],"yyyy")</f>
        <v>2018</v>
      </c>
      <c r="D2070" s="2" t="s">
        <v>213</v>
      </c>
      <c r="E2070" s="2" t="s">
        <v>49</v>
      </c>
      <c r="F2070" s="2" t="s">
        <v>17</v>
      </c>
      <c r="G2070">
        <v>125</v>
      </c>
      <c r="H2070" s="2" t="str">
        <f>VLOOKUP(SupplierQuality[[#This Row],[MaterialID]],Table4[#All],2,0)</f>
        <v>Hardware</v>
      </c>
      <c r="I2070">
        <v>3</v>
      </c>
      <c r="J2070" s="2" t="str">
        <f>_xlfn.XLOOKUP(SupplierQuality[[#This Row],[Defect Type ID]],Table5[ID],Table5[Defect Type],"Not found",0)</f>
        <v>Impact</v>
      </c>
      <c r="K2070">
        <v>182</v>
      </c>
      <c r="L2070" s="2" t="str">
        <f>_xlfn.XLOOKUP(SupplierQuality[[#This Row],[DefectID]],Table2[ID],Table2[Defect],"Not found",0)</f>
        <v>Bad Tops</v>
      </c>
      <c r="M2070" s="3">
        <v>615178</v>
      </c>
      <c r="N2070" s="3">
        <v>4434</v>
      </c>
      <c r="O2070" s="6">
        <f>SupplierQuality[[#This Row],[Total Downtime Minutes]]/60</f>
        <v>73.900000000000006</v>
      </c>
      <c r="P2070" s="4">
        <v>672</v>
      </c>
      <c r="Q2070" s="4">
        <f>SupplierQuality[[#This Row],[Total Defect Qty]]*SupplierQuality[[#This Row],[Unit Price]]</f>
        <v>413399616</v>
      </c>
    </row>
    <row r="2071" spans="1:17" x14ac:dyDescent="0.25">
      <c r="A2071" s="1">
        <v>43429</v>
      </c>
      <c r="B2071" s="5" t="str">
        <f>TEXT(SupplierQuality[[#This Row],[Date]],"mmm")</f>
        <v>Nov</v>
      </c>
      <c r="C2071" s="5" t="str">
        <f>TEXT(SupplierQuality[[#This Row],[Date]],"yyyy")</f>
        <v>2018</v>
      </c>
      <c r="D2071" s="2" t="s">
        <v>105</v>
      </c>
      <c r="E2071" s="2" t="s">
        <v>32</v>
      </c>
      <c r="F2071" s="2" t="s">
        <v>691</v>
      </c>
      <c r="G2071">
        <v>112</v>
      </c>
      <c r="H2071" s="2" t="str">
        <f>VLOOKUP(SupplierQuality[[#This Row],[MaterialID]],Table4[#All],2,0)</f>
        <v>Glass</v>
      </c>
      <c r="I2071">
        <v>3</v>
      </c>
      <c r="J2071" s="2" t="str">
        <f>_xlfn.XLOOKUP(SupplierQuality[[#This Row],[Defect Type ID]],Table5[ID],Table5[Defect Type],"Not found",0)</f>
        <v>Impact</v>
      </c>
      <c r="K2071">
        <v>47</v>
      </c>
      <c r="L2071" s="2" t="str">
        <f>_xlfn.XLOOKUP(SupplierQuality[[#This Row],[DefectID]],Table2[ID],Table2[Defect],"Not found",0)</f>
        <v>Packaging Damaged</v>
      </c>
      <c r="M2071" s="3">
        <v>512367</v>
      </c>
      <c r="N2071" s="3">
        <v>284</v>
      </c>
      <c r="O2071" s="6">
        <f>SupplierQuality[[#This Row],[Total Downtime Minutes]]/60</f>
        <v>4.7333333333333334</v>
      </c>
      <c r="P2071" s="4">
        <v>485</v>
      </c>
      <c r="Q2071" s="4">
        <f>SupplierQuality[[#This Row],[Total Defect Qty]]*SupplierQuality[[#This Row],[Unit Price]]</f>
        <v>248497995</v>
      </c>
    </row>
    <row r="2072" spans="1:17" x14ac:dyDescent="0.25">
      <c r="A2072" s="1">
        <v>43429</v>
      </c>
      <c r="B2072" s="5" t="str">
        <f>TEXT(SupplierQuality[[#This Row],[Date]],"mmm")</f>
        <v>Nov</v>
      </c>
      <c r="C2072" s="5" t="str">
        <f>TEXT(SupplierQuality[[#This Row],[Date]],"yyyy")</f>
        <v>2018</v>
      </c>
      <c r="D2072" s="2" t="s">
        <v>289</v>
      </c>
      <c r="E2072" s="2" t="s">
        <v>60</v>
      </c>
      <c r="F2072" s="2" t="s">
        <v>17</v>
      </c>
      <c r="G2072">
        <v>129</v>
      </c>
      <c r="H2072" s="2" t="str">
        <f>VLOOKUP(SupplierQuality[[#This Row],[MaterialID]],Table4[#All],2,0)</f>
        <v>Mechanicals</v>
      </c>
      <c r="I2072">
        <v>3</v>
      </c>
      <c r="J2072" s="2" t="str">
        <f>_xlfn.XLOOKUP(SupplierQuality[[#This Row],[Defect Type ID]],Table5[ID],Table5[Defect Type],"Not found",0)</f>
        <v>Impact</v>
      </c>
      <c r="K2072">
        <v>44</v>
      </c>
      <c r="L2072" s="2" t="str">
        <f>_xlfn.XLOOKUP(SupplierQuality[[#This Row],[DefectID]],Table2[ID],Table2[Defect],"Not found",0)</f>
        <v>Broken Glass</v>
      </c>
      <c r="M2072" s="3">
        <v>462955</v>
      </c>
      <c r="N2072" s="3">
        <v>3351</v>
      </c>
      <c r="O2072" s="6">
        <f>SupplierQuality[[#This Row],[Total Downtime Minutes]]/60</f>
        <v>55.85</v>
      </c>
      <c r="P2072" s="4">
        <v>428</v>
      </c>
      <c r="Q2072" s="4">
        <f>SupplierQuality[[#This Row],[Total Defect Qty]]*SupplierQuality[[#This Row],[Unit Price]]</f>
        <v>198144740</v>
      </c>
    </row>
    <row r="2073" spans="1:17" x14ac:dyDescent="0.25">
      <c r="A2073" s="1">
        <v>43429</v>
      </c>
      <c r="B2073" s="5" t="str">
        <f>TEXT(SupplierQuality[[#This Row],[Date]],"mmm")</f>
        <v>Nov</v>
      </c>
      <c r="C2073" s="5" t="str">
        <f>TEXT(SupplierQuality[[#This Row],[Date]],"yyyy")</f>
        <v>2018</v>
      </c>
      <c r="D2073" s="2" t="s">
        <v>180</v>
      </c>
      <c r="E2073" s="2" t="s">
        <v>58</v>
      </c>
      <c r="F2073" s="2" t="s">
        <v>14</v>
      </c>
      <c r="G2073">
        <v>126</v>
      </c>
      <c r="H2073" s="2" t="str">
        <f>VLOOKUP(SupplierQuality[[#This Row],[MaterialID]],Table4[#All],2,0)</f>
        <v>Motors</v>
      </c>
      <c r="I2073">
        <v>3</v>
      </c>
      <c r="J2073" s="2" t="str">
        <f>_xlfn.XLOOKUP(SupplierQuality[[#This Row],[Defect Type ID]],Table5[ID],Table5[Defect Type],"Not found",0)</f>
        <v>Impact</v>
      </c>
      <c r="K2073">
        <v>263</v>
      </c>
      <c r="L2073" s="2" t="str">
        <f>_xlfn.XLOOKUP(SupplierQuality[[#This Row],[DefectID]],Table2[ID],Table2[Defect],"Not found",0)</f>
        <v>Packaging Wrong</v>
      </c>
      <c r="M2073" s="3">
        <v>437978</v>
      </c>
      <c r="N2073" s="3">
        <v>1809</v>
      </c>
      <c r="O2073" s="6">
        <f>SupplierQuality[[#This Row],[Total Downtime Minutes]]/60</f>
        <v>30.15</v>
      </c>
      <c r="P2073" s="4">
        <v>450</v>
      </c>
      <c r="Q2073" s="4">
        <f>SupplierQuality[[#This Row],[Total Defect Qty]]*SupplierQuality[[#This Row],[Unit Price]]</f>
        <v>197090100</v>
      </c>
    </row>
    <row r="2074" spans="1:17" x14ac:dyDescent="0.25">
      <c r="A2074" s="1">
        <v>43429</v>
      </c>
      <c r="B2074" s="5" t="str">
        <f>TEXT(SupplierQuality[[#This Row],[Date]],"mmm")</f>
        <v>Nov</v>
      </c>
      <c r="C2074" s="5" t="str">
        <f>TEXT(SupplierQuality[[#This Row],[Date]],"yyyy")</f>
        <v>2018</v>
      </c>
      <c r="D2074" s="2" t="s">
        <v>313</v>
      </c>
      <c r="E2074" s="2" t="s">
        <v>71</v>
      </c>
      <c r="F2074" s="2" t="s">
        <v>24</v>
      </c>
      <c r="G2074">
        <v>132</v>
      </c>
      <c r="H2074" s="2" t="str">
        <f>VLOOKUP(SupplierQuality[[#This Row],[MaterialID]],Table4[#All],2,0)</f>
        <v>Printed Materials</v>
      </c>
      <c r="I2074">
        <v>3</v>
      </c>
      <c r="J2074" s="2" t="str">
        <f>_xlfn.XLOOKUP(SupplierQuality[[#This Row],[Defect Type ID]],Table5[ID],Table5[Defect Type],"Not found",0)</f>
        <v>Impact</v>
      </c>
      <c r="K2074">
        <v>79</v>
      </c>
      <c r="L2074" s="2" t="str">
        <f>_xlfn.XLOOKUP(SupplierQuality[[#This Row],[DefectID]],Table2[ID],Table2[Defect],"Not found",0)</f>
        <v>Scratched Glass</v>
      </c>
      <c r="M2074" s="3">
        <v>340484</v>
      </c>
      <c r="N2074" s="3">
        <v>3817</v>
      </c>
      <c r="O2074" s="6">
        <f>SupplierQuality[[#This Row],[Total Downtime Minutes]]/60</f>
        <v>63.616666666666667</v>
      </c>
      <c r="P2074" s="4">
        <v>563</v>
      </c>
      <c r="Q2074" s="4">
        <f>SupplierQuality[[#This Row],[Total Defect Qty]]*SupplierQuality[[#This Row],[Unit Price]]</f>
        <v>191692492</v>
      </c>
    </row>
    <row r="2075" spans="1:17" x14ac:dyDescent="0.25">
      <c r="A2075" s="1">
        <v>43429</v>
      </c>
      <c r="B2075" s="5" t="str">
        <f>TEXT(SupplierQuality[[#This Row],[Date]],"mmm")</f>
        <v>Nov</v>
      </c>
      <c r="C2075" s="5" t="str">
        <f>TEXT(SupplierQuality[[#This Row],[Date]],"yyyy")</f>
        <v>2018</v>
      </c>
      <c r="D2075" s="2" t="s">
        <v>100</v>
      </c>
      <c r="E2075" s="2" t="s">
        <v>16</v>
      </c>
      <c r="F2075" s="2" t="s">
        <v>691</v>
      </c>
      <c r="G2075">
        <v>114</v>
      </c>
      <c r="H2075" s="2" t="str">
        <f>VLOOKUP(SupplierQuality[[#This Row],[MaterialID]],Table4[#All],2,0)</f>
        <v>Carton</v>
      </c>
      <c r="I2075">
        <v>1</v>
      </c>
      <c r="J2075" s="2" t="str">
        <f>_xlfn.XLOOKUP(SupplierQuality[[#This Row],[Defect Type ID]],Table5[ID],Table5[Defect Type],"Not found",0)</f>
        <v>No Impact</v>
      </c>
      <c r="K2075">
        <v>35</v>
      </c>
      <c r="L2075" s="2" t="str">
        <f>_xlfn.XLOOKUP(SupplierQuality[[#This Row],[DefectID]],Table2[ID],Table2[Defect],"Not found",0)</f>
        <v>Bad Fill</v>
      </c>
      <c r="M2075" s="3">
        <v>300013</v>
      </c>
      <c r="N2075" s="3">
        <v>2033</v>
      </c>
      <c r="O2075" s="6">
        <f>SupplierQuality[[#This Row],[Total Downtime Minutes]]/60</f>
        <v>33.883333333333333</v>
      </c>
      <c r="P2075" s="4">
        <v>532</v>
      </c>
      <c r="Q2075" s="4">
        <f>SupplierQuality[[#This Row],[Total Defect Qty]]*SupplierQuality[[#This Row],[Unit Price]]</f>
        <v>159606916</v>
      </c>
    </row>
    <row r="2076" spans="1:17" x14ac:dyDescent="0.25">
      <c r="A2076" s="1">
        <v>43430</v>
      </c>
      <c r="B2076" s="5" t="str">
        <f>TEXT(SupplierQuality[[#This Row],[Date]],"mmm")</f>
        <v>Nov</v>
      </c>
      <c r="C2076" s="5" t="str">
        <f>TEXT(SupplierQuality[[#This Row],[Date]],"yyyy")</f>
        <v>2018</v>
      </c>
      <c r="D2076" s="2" t="s">
        <v>53</v>
      </c>
      <c r="E2076" s="2" t="s">
        <v>98</v>
      </c>
      <c r="F2076" s="2" t="s">
        <v>17</v>
      </c>
      <c r="G2076">
        <v>113</v>
      </c>
      <c r="H2076" s="2" t="str">
        <f>VLOOKUP(SupplierQuality[[#This Row],[MaterialID]],Table4[#All],2,0)</f>
        <v>Raw Materials</v>
      </c>
      <c r="I2076">
        <v>3</v>
      </c>
      <c r="J2076" s="2" t="str">
        <f>_xlfn.XLOOKUP(SupplierQuality[[#This Row],[Defect Type ID]],Table5[ID],Table5[Defect Type],"Not found",0)</f>
        <v>Impact</v>
      </c>
      <c r="K2076">
        <v>256</v>
      </c>
      <c r="L2076" s="2" t="str">
        <f>_xlfn.XLOOKUP(SupplierQuality[[#This Row],[DefectID]],Table2[ID],Table2[Defect],"Not found",0)</f>
        <v>Incomplete Tops</v>
      </c>
      <c r="M2076" s="3">
        <v>970219</v>
      </c>
      <c r="N2076" s="3">
        <v>275</v>
      </c>
      <c r="O2076" s="6">
        <f>SupplierQuality[[#This Row],[Total Downtime Minutes]]/60</f>
        <v>4.583333333333333</v>
      </c>
      <c r="P2076" s="4">
        <v>482</v>
      </c>
      <c r="Q2076" s="4">
        <f>SupplierQuality[[#This Row],[Total Defect Qty]]*SupplierQuality[[#This Row],[Unit Price]]</f>
        <v>467645558</v>
      </c>
    </row>
    <row r="2077" spans="1:17" x14ac:dyDescent="0.25">
      <c r="A2077" s="1">
        <v>43430</v>
      </c>
      <c r="B2077" s="5" t="str">
        <f>TEXT(SupplierQuality[[#This Row],[Date]],"mmm")</f>
        <v>Nov</v>
      </c>
      <c r="C2077" s="5" t="str">
        <f>TEXT(SupplierQuality[[#This Row],[Date]],"yyyy")</f>
        <v>2018</v>
      </c>
      <c r="D2077" s="2" t="s">
        <v>10</v>
      </c>
      <c r="E2077" s="2" t="s">
        <v>34</v>
      </c>
      <c r="F2077" s="2" t="s">
        <v>14</v>
      </c>
      <c r="G2077">
        <v>123</v>
      </c>
      <c r="H2077" s="2" t="str">
        <f>VLOOKUP(SupplierQuality[[#This Row],[MaterialID]],Table4[#All],2,0)</f>
        <v>Pump</v>
      </c>
      <c r="I2077">
        <v>3</v>
      </c>
      <c r="J2077" s="2" t="str">
        <f>_xlfn.XLOOKUP(SupplierQuality[[#This Row],[Defect Type ID]],Table5[ID],Table5[Defect Type],"Not found",0)</f>
        <v>Impact</v>
      </c>
      <c r="K2077">
        <v>42</v>
      </c>
      <c r="L2077" s="2" t="str">
        <f>_xlfn.XLOOKUP(SupplierQuality[[#This Row],[DefectID]],Table2[ID],Table2[Defect],"Not found",0)</f>
        <v>No Screws</v>
      </c>
      <c r="M2077" s="3">
        <v>962753</v>
      </c>
      <c r="N2077" s="3">
        <v>2662</v>
      </c>
      <c r="O2077" s="6">
        <f>SupplierQuality[[#This Row],[Total Downtime Minutes]]/60</f>
        <v>44.366666666666667</v>
      </c>
      <c r="P2077" s="4">
        <v>631</v>
      </c>
      <c r="Q2077" s="4">
        <f>SupplierQuality[[#This Row],[Total Defect Qty]]*SupplierQuality[[#This Row],[Unit Price]]</f>
        <v>607497143</v>
      </c>
    </row>
    <row r="2078" spans="1:17" x14ac:dyDescent="0.25">
      <c r="A2078" s="1">
        <v>43430</v>
      </c>
      <c r="B2078" s="5" t="str">
        <f>TEXT(SupplierQuality[[#This Row],[Date]],"mmm")</f>
        <v>Nov</v>
      </c>
      <c r="C2078" s="5" t="str">
        <f>TEXT(SupplierQuality[[#This Row],[Date]],"yyyy")</f>
        <v>2018</v>
      </c>
      <c r="D2078" s="2" t="s">
        <v>252</v>
      </c>
      <c r="E2078" s="2" t="s">
        <v>49</v>
      </c>
      <c r="F2078" s="2" t="s">
        <v>14</v>
      </c>
      <c r="G2078">
        <v>119</v>
      </c>
      <c r="H2078" s="2" t="str">
        <f>VLOOKUP(SupplierQuality[[#This Row],[MaterialID]],Table4[#All],2,0)</f>
        <v>Batteries</v>
      </c>
      <c r="I2078">
        <v>2</v>
      </c>
      <c r="J2078" s="2" t="str">
        <f>_xlfn.XLOOKUP(SupplierQuality[[#This Row],[Defect Type ID]],Table5[ID],Table5[Defect Type],"Not found",0)</f>
        <v>Rejected</v>
      </c>
      <c r="K2078">
        <v>256</v>
      </c>
      <c r="L2078" s="2" t="str">
        <f>_xlfn.XLOOKUP(SupplierQuality[[#This Row],[DefectID]],Table2[ID],Table2[Defect],"Not found",0)</f>
        <v>Incomplete Tops</v>
      </c>
      <c r="M2078" s="3">
        <v>954429</v>
      </c>
      <c r="N2078" s="3">
        <v>1027</v>
      </c>
      <c r="O2078" s="6">
        <f>SupplierQuality[[#This Row],[Total Downtime Minutes]]/60</f>
        <v>17.116666666666667</v>
      </c>
      <c r="P2078" s="4">
        <v>570</v>
      </c>
      <c r="Q2078" s="4">
        <f>SupplierQuality[[#This Row],[Total Defect Qty]]*SupplierQuality[[#This Row],[Unit Price]]</f>
        <v>544024530</v>
      </c>
    </row>
    <row r="2079" spans="1:17" x14ac:dyDescent="0.25">
      <c r="A2079" s="1">
        <v>43430</v>
      </c>
      <c r="B2079" s="5" t="str">
        <f>TEXT(SupplierQuality[[#This Row],[Date]],"mmm")</f>
        <v>Nov</v>
      </c>
      <c r="C2079" s="5" t="str">
        <f>TEXT(SupplierQuality[[#This Row],[Date]],"yyyy")</f>
        <v>2018</v>
      </c>
      <c r="D2079" s="2" t="s">
        <v>220</v>
      </c>
      <c r="E2079" s="2" t="s">
        <v>64</v>
      </c>
      <c r="F2079" s="2" t="s">
        <v>17</v>
      </c>
      <c r="G2079">
        <v>115</v>
      </c>
      <c r="H2079" s="2" t="str">
        <f>VLOOKUP(SupplierQuality[[#This Row],[MaterialID]],Table4[#All],2,0)</f>
        <v>Controllers</v>
      </c>
      <c r="I2079">
        <v>3</v>
      </c>
      <c r="J2079" s="2" t="str">
        <f>_xlfn.XLOOKUP(SupplierQuality[[#This Row],[Defect Type ID]],Table5[ID],Table5[Defect Type],"Not found",0)</f>
        <v>Impact</v>
      </c>
      <c r="K2079">
        <v>24</v>
      </c>
      <c r="L2079" s="2" t="str">
        <f>_xlfn.XLOOKUP(SupplierQuality[[#This Row],[DefectID]],Table2[ID],Table2[Defect],"Not found",0)</f>
        <v>Not Cleaned</v>
      </c>
      <c r="M2079" s="3">
        <v>840365</v>
      </c>
      <c r="N2079" s="3">
        <v>633</v>
      </c>
      <c r="O2079" s="6">
        <f>SupplierQuality[[#This Row],[Total Downtime Minutes]]/60</f>
        <v>10.55</v>
      </c>
      <c r="P2079" s="4">
        <v>607</v>
      </c>
      <c r="Q2079" s="4">
        <f>SupplierQuality[[#This Row],[Total Defect Qty]]*SupplierQuality[[#This Row],[Unit Price]]</f>
        <v>510101555</v>
      </c>
    </row>
    <row r="2080" spans="1:17" x14ac:dyDescent="0.25">
      <c r="A2080" s="1">
        <v>43430</v>
      </c>
      <c r="B2080" s="5" t="str">
        <f>TEXT(SupplierQuality[[#This Row],[Date]],"mmm")</f>
        <v>Nov</v>
      </c>
      <c r="C2080" s="5" t="str">
        <f>TEXT(SupplierQuality[[#This Row],[Date]],"yyyy")</f>
        <v>2018</v>
      </c>
      <c r="D2080" s="2" t="s">
        <v>359</v>
      </c>
      <c r="E2080" s="2" t="s">
        <v>104</v>
      </c>
      <c r="F2080" s="2" t="s">
        <v>691</v>
      </c>
      <c r="G2080">
        <v>112</v>
      </c>
      <c r="H2080" s="2" t="str">
        <f>VLOOKUP(SupplierQuality[[#This Row],[MaterialID]],Table4[#All],2,0)</f>
        <v>Glass</v>
      </c>
      <c r="I2080">
        <v>2</v>
      </c>
      <c r="J2080" s="2" t="str">
        <f>_xlfn.XLOOKUP(SupplierQuality[[#This Row],[Defect Type ID]],Table5[ID],Table5[Defect Type],"Not found",0)</f>
        <v>Rejected</v>
      </c>
      <c r="K2080">
        <v>247</v>
      </c>
      <c r="L2080" s="2" t="str">
        <f>_xlfn.XLOOKUP(SupplierQuality[[#This Row],[DefectID]],Table2[ID],Table2[Defect],"Not found",0)</f>
        <v>Splinter</v>
      </c>
      <c r="M2080" s="3">
        <v>770309</v>
      </c>
      <c r="N2080" s="3">
        <v>996</v>
      </c>
      <c r="O2080" s="6">
        <f>SupplierQuality[[#This Row],[Total Downtime Minutes]]/60</f>
        <v>16.600000000000001</v>
      </c>
      <c r="P2080" s="4">
        <v>630</v>
      </c>
      <c r="Q2080" s="4">
        <f>SupplierQuality[[#This Row],[Total Defect Qty]]*SupplierQuality[[#This Row],[Unit Price]]</f>
        <v>485294670</v>
      </c>
    </row>
    <row r="2081" spans="1:17" x14ac:dyDescent="0.25">
      <c r="A2081" s="1">
        <v>43430</v>
      </c>
      <c r="B2081" s="5" t="str">
        <f>TEXT(SupplierQuality[[#This Row],[Date]],"mmm")</f>
        <v>Nov</v>
      </c>
      <c r="C2081" s="5" t="str">
        <f>TEXT(SupplierQuality[[#This Row],[Date]],"yyyy")</f>
        <v>2018</v>
      </c>
      <c r="D2081" s="2" t="s">
        <v>39</v>
      </c>
      <c r="E2081" s="2" t="s">
        <v>55</v>
      </c>
      <c r="F2081" s="2" t="s">
        <v>14</v>
      </c>
      <c r="G2081">
        <v>116</v>
      </c>
      <c r="H2081" s="2" t="str">
        <f>VLOOKUP(SupplierQuality[[#This Row],[MaterialID]],Table4[#All],2,0)</f>
        <v>Molds</v>
      </c>
      <c r="I2081">
        <v>2</v>
      </c>
      <c r="J2081" s="2" t="str">
        <f>_xlfn.XLOOKUP(SupplierQuality[[#This Row],[Defect Type ID]],Table5[ID],Table5[Defect Type],"Not found",0)</f>
        <v>Rejected</v>
      </c>
      <c r="K2081">
        <v>109</v>
      </c>
      <c r="L2081" s="2" t="str">
        <f>_xlfn.XLOOKUP(SupplierQuality[[#This Row],[DefectID]],Table2[ID],Table2[Defect],"Not found",0)</f>
        <v>Inside Scoring</v>
      </c>
      <c r="M2081" s="3">
        <v>651128</v>
      </c>
      <c r="N2081" s="3">
        <v>821</v>
      </c>
      <c r="O2081" s="6">
        <f>SupplierQuality[[#This Row],[Total Downtime Minutes]]/60</f>
        <v>13.683333333333334</v>
      </c>
      <c r="P2081" s="4">
        <v>696</v>
      </c>
      <c r="Q2081" s="4">
        <f>SupplierQuality[[#This Row],[Total Defect Qty]]*SupplierQuality[[#This Row],[Unit Price]]</f>
        <v>453185088</v>
      </c>
    </row>
    <row r="2082" spans="1:17" x14ac:dyDescent="0.25">
      <c r="A2082" s="1">
        <v>43430</v>
      </c>
      <c r="B2082" s="5" t="str">
        <f>TEXT(SupplierQuality[[#This Row],[Date]],"mmm")</f>
        <v>Nov</v>
      </c>
      <c r="C2082" s="5" t="str">
        <f>TEXT(SupplierQuality[[#This Row],[Date]],"yyyy")</f>
        <v>2018</v>
      </c>
      <c r="D2082" s="2" t="s">
        <v>351</v>
      </c>
      <c r="E2082" s="2" t="s">
        <v>60</v>
      </c>
      <c r="F2082" s="2" t="s">
        <v>14</v>
      </c>
      <c r="G2082">
        <v>113</v>
      </c>
      <c r="H2082" s="2" t="str">
        <f>VLOOKUP(SupplierQuality[[#This Row],[MaterialID]],Table4[#All],2,0)</f>
        <v>Raw Materials</v>
      </c>
      <c r="I2082">
        <v>1</v>
      </c>
      <c r="J2082" s="2" t="str">
        <f>_xlfn.XLOOKUP(SupplierQuality[[#This Row],[Defect Type ID]],Table5[ID],Table5[Defect Type],"Not found",0)</f>
        <v>No Impact</v>
      </c>
      <c r="K2082">
        <v>258</v>
      </c>
      <c r="L2082" s="2" t="str">
        <f>_xlfn.XLOOKUP(SupplierQuality[[#This Row],[DefectID]],Table2[ID],Table2[Defect],"Not found",0)</f>
        <v>Gages Broken</v>
      </c>
      <c r="M2082" s="3">
        <v>499731</v>
      </c>
      <c r="N2082" s="3">
        <v>2900</v>
      </c>
      <c r="O2082" s="6">
        <f>SupplierQuality[[#This Row],[Total Downtime Minutes]]/60</f>
        <v>48.333333333333336</v>
      </c>
      <c r="P2082" s="4">
        <v>698</v>
      </c>
      <c r="Q2082" s="4">
        <f>SupplierQuality[[#This Row],[Total Defect Qty]]*SupplierQuality[[#This Row],[Unit Price]]</f>
        <v>348812238</v>
      </c>
    </row>
    <row r="2083" spans="1:17" x14ac:dyDescent="0.25">
      <c r="A2083" s="1">
        <v>43430</v>
      </c>
      <c r="B2083" s="5" t="str">
        <f>TEXT(SupplierQuality[[#This Row],[Date]],"mmm")</f>
        <v>Nov</v>
      </c>
      <c r="C2083" s="5" t="str">
        <f>TEXT(SupplierQuality[[#This Row],[Date]],"yyyy")</f>
        <v>2018</v>
      </c>
      <c r="D2083" s="2" t="s">
        <v>284</v>
      </c>
      <c r="E2083" s="2" t="s">
        <v>47</v>
      </c>
      <c r="F2083" s="2" t="s">
        <v>42</v>
      </c>
      <c r="G2083">
        <v>122</v>
      </c>
      <c r="H2083" s="2" t="str">
        <f>VLOOKUP(SupplierQuality[[#This Row],[MaterialID]],Table4[#All],2,0)</f>
        <v>Electrolytes</v>
      </c>
      <c r="I2083">
        <v>2</v>
      </c>
      <c r="J2083" s="2" t="str">
        <f>_xlfn.XLOOKUP(SupplierQuality[[#This Row],[Defect Type ID]],Table5[ID],Table5[Defect Type],"Not found",0)</f>
        <v>Rejected</v>
      </c>
      <c r="K2083">
        <v>99</v>
      </c>
      <c r="L2083" s="2" t="str">
        <f>_xlfn.XLOOKUP(SupplierQuality[[#This Row],[DefectID]],Table2[ID],Table2[Defect],"Not found",0)</f>
        <v>False scores</v>
      </c>
      <c r="M2083" s="3">
        <v>424906</v>
      </c>
      <c r="N2083" s="3">
        <v>1404</v>
      </c>
      <c r="O2083" s="6">
        <f>SupplierQuality[[#This Row],[Total Downtime Minutes]]/60</f>
        <v>23.4</v>
      </c>
      <c r="P2083" s="4">
        <v>335</v>
      </c>
      <c r="Q2083" s="4">
        <f>SupplierQuality[[#This Row],[Total Defect Qty]]*SupplierQuality[[#This Row],[Unit Price]]</f>
        <v>142343510</v>
      </c>
    </row>
    <row r="2084" spans="1:17" x14ac:dyDescent="0.25">
      <c r="A2084" s="1">
        <v>43430</v>
      </c>
      <c r="B2084" s="5" t="str">
        <f>TEXT(SupplierQuality[[#This Row],[Date]],"mmm")</f>
        <v>Nov</v>
      </c>
      <c r="C2084" s="5" t="str">
        <f>TEXT(SupplierQuality[[#This Row],[Date]],"yyyy")</f>
        <v>2018</v>
      </c>
      <c r="D2084" s="2" t="s">
        <v>150</v>
      </c>
      <c r="E2084" s="2" t="s">
        <v>71</v>
      </c>
      <c r="F2084" s="2" t="s">
        <v>691</v>
      </c>
      <c r="G2084">
        <v>126</v>
      </c>
      <c r="H2084" s="2" t="str">
        <f>VLOOKUP(SupplierQuality[[#This Row],[MaterialID]],Table4[#All],2,0)</f>
        <v>Motors</v>
      </c>
      <c r="I2084">
        <v>2</v>
      </c>
      <c r="J2084" s="2" t="str">
        <f>_xlfn.XLOOKUP(SupplierQuality[[#This Row],[Defect Type ID]],Table5[ID],Table5[Defect Type],"Not found",0)</f>
        <v>Rejected</v>
      </c>
      <c r="K2084">
        <v>139</v>
      </c>
      <c r="L2084" s="2" t="str">
        <f>_xlfn.XLOOKUP(SupplierQuality[[#This Row],[DefectID]],Table2[ID],Table2[Defect],"Not found",0)</f>
        <v>Incorrect Color</v>
      </c>
      <c r="M2084" s="3">
        <v>355144</v>
      </c>
      <c r="N2084" s="3">
        <v>4011</v>
      </c>
      <c r="O2084" s="6">
        <f>SupplierQuality[[#This Row],[Total Downtime Minutes]]/60</f>
        <v>66.849999999999994</v>
      </c>
      <c r="P2084" s="4">
        <v>581</v>
      </c>
      <c r="Q2084" s="4">
        <f>SupplierQuality[[#This Row],[Total Defect Qty]]*SupplierQuality[[#This Row],[Unit Price]]</f>
        <v>206338664</v>
      </c>
    </row>
    <row r="2085" spans="1:17" x14ac:dyDescent="0.25">
      <c r="A2085" s="1">
        <v>43430</v>
      </c>
      <c r="B2085" s="5" t="str">
        <f>TEXT(SupplierQuality[[#This Row],[Date]],"mmm")</f>
        <v>Nov</v>
      </c>
      <c r="C2085" s="5" t="str">
        <f>TEXT(SupplierQuality[[#This Row],[Date]],"yyyy")</f>
        <v>2018</v>
      </c>
      <c r="D2085" s="2" t="s">
        <v>310</v>
      </c>
      <c r="E2085" s="2" t="s">
        <v>62</v>
      </c>
      <c r="F2085" s="2" t="s">
        <v>691</v>
      </c>
      <c r="G2085">
        <v>119</v>
      </c>
      <c r="H2085" s="2" t="str">
        <f>VLOOKUP(SupplierQuality[[#This Row],[MaterialID]],Table4[#All],2,0)</f>
        <v>Batteries</v>
      </c>
      <c r="I2085">
        <v>2</v>
      </c>
      <c r="J2085" s="2" t="str">
        <f>_xlfn.XLOOKUP(SupplierQuality[[#This Row],[Defect Type ID]],Table5[ID],Table5[Defect Type],"Not found",0)</f>
        <v>Rejected</v>
      </c>
      <c r="K2085">
        <v>162</v>
      </c>
      <c r="L2085" s="2" t="str">
        <f>_xlfn.XLOOKUP(SupplierQuality[[#This Row],[DefectID]],Table2[ID],Table2[Defect],"Not found",0)</f>
        <v>Moisture</v>
      </c>
      <c r="M2085" s="3">
        <v>9425</v>
      </c>
      <c r="N2085" s="3">
        <v>4014</v>
      </c>
      <c r="O2085" s="6">
        <f>SupplierQuality[[#This Row],[Total Downtime Minutes]]/60</f>
        <v>66.900000000000006</v>
      </c>
      <c r="P2085" s="4">
        <v>478</v>
      </c>
      <c r="Q2085" s="4">
        <f>SupplierQuality[[#This Row],[Total Defect Qty]]*SupplierQuality[[#This Row],[Unit Price]]</f>
        <v>4505150</v>
      </c>
    </row>
    <row r="2086" spans="1:17" x14ac:dyDescent="0.25">
      <c r="A2086" s="1">
        <v>43431</v>
      </c>
      <c r="B2086" s="5" t="str">
        <f>TEXT(SupplierQuality[[#This Row],[Date]],"mmm")</f>
        <v>Nov</v>
      </c>
      <c r="C2086" s="5" t="str">
        <f>TEXT(SupplierQuality[[#This Row],[Date]],"yyyy")</f>
        <v>2018</v>
      </c>
      <c r="D2086" s="2" t="s">
        <v>100</v>
      </c>
      <c r="E2086" s="2" t="s">
        <v>47</v>
      </c>
      <c r="F2086" s="2" t="s">
        <v>17</v>
      </c>
      <c r="G2086">
        <v>119</v>
      </c>
      <c r="H2086" s="2" t="str">
        <f>VLOOKUP(SupplierQuality[[#This Row],[MaterialID]],Table4[#All],2,0)</f>
        <v>Batteries</v>
      </c>
      <c r="I2086">
        <v>2</v>
      </c>
      <c r="J2086" s="2" t="str">
        <f>_xlfn.XLOOKUP(SupplierQuality[[#This Row],[Defect Type ID]],Table5[ID],Table5[Defect Type],"Not found",0)</f>
        <v>Rejected</v>
      </c>
      <c r="K2086">
        <v>200</v>
      </c>
      <c r="L2086" s="2" t="str">
        <f>_xlfn.XLOOKUP(SupplierQuality[[#This Row],[DefectID]],Table2[ID],Table2[Defect],"Not found",0)</f>
        <v>Split hinges</v>
      </c>
      <c r="M2086" s="3">
        <v>993187</v>
      </c>
      <c r="N2086" s="3">
        <v>1075</v>
      </c>
      <c r="O2086" s="6">
        <f>SupplierQuality[[#This Row],[Total Downtime Minutes]]/60</f>
        <v>17.916666666666668</v>
      </c>
      <c r="P2086" s="4">
        <v>342</v>
      </c>
      <c r="Q2086" s="4">
        <f>SupplierQuality[[#This Row],[Total Defect Qty]]*SupplierQuality[[#This Row],[Unit Price]]</f>
        <v>339669954</v>
      </c>
    </row>
    <row r="2087" spans="1:17" x14ac:dyDescent="0.25">
      <c r="A2087" s="1">
        <v>43431</v>
      </c>
      <c r="B2087" s="5" t="str">
        <f>TEXT(SupplierQuality[[#This Row],[Date]],"mmm")</f>
        <v>Nov</v>
      </c>
      <c r="C2087" s="5" t="str">
        <f>TEXT(SupplierQuality[[#This Row],[Date]],"yyyy")</f>
        <v>2018</v>
      </c>
      <c r="D2087" s="2" t="s">
        <v>296</v>
      </c>
      <c r="E2087" s="2" t="s">
        <v>58</v>
      </c>
      <c r="F2087" s="2" t="s">
        <v>17</v>
      </c>
      <c r="G2087">
        <v>126</v>
      </c>
      <c r="H2087" s="2" t="str">
        <f>VLOOKUP(SupplierQuality[[#This Row],[MaterialID]],Table4[#All],2,0)</f>
        <v>Motors</v>
      </c>
      <c r="I2087">
        <v>2</v>
      </c>
      <c r="J2087" s="2" t="str">
        <f>_xlfn.XLOOKUP(SupplierQuality[[#This Row],[Defect Type ID]],Table5[ID],Table5[Defect Type],"Not found",0)</f>
        <v>Rejected</v>
      </c>
      <c r="K2087">
        <v>123</v>
      </c>
      <c r="L2087" s="2" t="str">
        <f>_xlfn.XLOOKUP(SupplierQuality[[#This Row],[DefectID]],Table2[ID],Table2[Defect],"Not found",0)</f>
        <v>Sealed Together Externally</v>
      </c>
      <c r="M2087" s="3">
        <v>980992</v>
      </c>
      <c r="N2087" s="3">
        <v>247</v>
      </c>
      <c r="O2087" s="6">
        <f>SupplierQuality[[#This Row],[Total Downtime Minutes]]/60</f>
        <v>4.1166666666666663</v>
      </c>
      <c r="P2087" s="4">
        <v>549</v>
      </c>
      <c r="Q2087" s="4">
        <f>SupplierQuality[[#This Row],[Total Defect Qty]]*SupplierQuality[[#This Row],[Unit Price]]</f>
        <v>538564608</v>
      </c>
    </row>
    <row r="2088" spans="1:17" x14ac:dyDescent="0.25">
      <c r="A2088" s="1">
        <v>43431</v>
      </c>
      <c r="B2088" s="5" t="str">
        <f>TEXT(SupplierQuality[[#This Row],[Date]],"mmm")</f>
        <v>Nov</v>
      </c>
      <c r="C2088" s="5" t="str">
        <f>TEXT(SupplierQuality[[#This Row],[Date]],"yyyy")</f>
        <v>2018</v>
      </c>
      <c r="D2088" s="2" t="s">
        <v>40</v>
      </c>
      <c r="E2088" s="2" t="s">
        <v>98</v>
      </c>
      <c r="F2088" s="2" t="s">
        <v>17</v>
      </c>
      <c r="G2088">
        <v>112</v>
      </c>
      <c r="H2088" s="2" t="str">
        <f>VLOOKUP(SupplierQuality[[#This Row],[MaterialID]],Table4[#All],2,0)</f>
        <v>Glass</v>
      </c>
      <c r="I2088">
        <v>2</v>
      </c>
      <c r="J2088" s="2" t="str">
        <f>_xlfn.XLOOKUP(SupplierQuality[[#This Row],[Defect Type ID]],Table5[ID],Table5[Defect Type],"Not found",0)</f>
        <v>Rejected</v>
      </c>
      <c r="K2088">
        <v>33</v>
      </c>
      <c r="L2088" s="2" t="str">
        <f>_xlfn.XLOOKUP(SupplierQuality[[#This Row],[DefectID]],Table2[ID],Table2[Defect],"Not found",0)</f>
        <v>No Bar Code</v>
      </c>
      <c r="M2088" s="3">
        <v>830140</v>
      </c>
      <c r="N2088" s="3">
        <v>1061</v>
      </c>
      <c r="O2088" s="6">
        <f>SupplierQuality[[#This Row],[Total Downtime Minutes]]/60</f>
        <v>17.683333333333334</v>
      </c>
      <c r="P2088" s="4">
        <v>458</v>
      </c>
      <c r="Q2088" s="4">
        <f>SupplierQuality[[#This Row],[Total Defect Qty]]*SupplierQuality[[#This Row],[Unit Price]]</f>
        <v>380204120</v>
      </c>
    </row>
    <row r="2089" spans="1:17" x14ac:dyDescent="0.25">
      <c r="A2089" s="1">
        <v>43431</v>
      </c>
      <c r="B2089" s="5" t="str">
        <f>TEXT(SupplierQuality[[#This Row],[Date]],"mmm")</f>
        <v>Nov</v>
      </c>
      <c r="C2089" s="5" t="str">
        <f>TEXT(SupplierQuality[[#This Row],[Date]],"yyyy")</f>
        <v>2018</v>
      </c>
      <c r="D2089" s="2" t="s">
        <v>153</v>
      </c>
      <c r="E2089" s="2" t="s">
        <v>30</v>
      </c>
      <c r="F2089" s="2" t="s">
        <v>42</v>
      </c>
      <c r="G2089">
        <v>124</v>
      </c>
      <c r="H2089" s="2" t="str">
        <f>VLOOKUP(SupplierQuality[[#This Row],[MaterialID]],Table4[#All],2,0)</f>
        <v>Drives</v>
      </c>
      <c r="I2089">
        <v>1</v>
      </c>
      <c r="J2089" s="2" t="str">
        <f>_xlfn.XLOOKUP(SupplierQuality[[#This Row],[Defect Type ID]],Table5[ID],Table5[Defect Type],"Not found",0)</f>
        <v>No Impact</v>
      </c>
      <c r="K2089">
        <v>11</v>
      </c>
      <c r="L2089" s="2" t="str">
        <f>_xlfn.XLOOKUP(SupplierQuality[[#This Row],[DefectID]],Table2[ID],Table2[Defect],"Not found",0)</f>
        <v>Misaligned Slots</v>
      </c>
      <c r="M2089" s="3">
        <v>801170</v>
      </c>
      <c r="N2089" s="3">
        <v>639</v>
      </c>
      <c r="O2089" s="6">
        <f>SupplierQuality[[#This Row],[Total Downtime Minutes]]/60</f>
        <v>10.65</v>
      </c>
      <c r="P2089" s="4">
        <v>697</v>
      </c>
      <c r="Q2089" s="4">
        <f>SupplierQuality[[#This Row],[Total Defect Qty]]*SupplierQuality[[#This Row],[Unit Price]]</f>
        <v>558415490</v>
      </c>
    </row>
    <row r="2090" spans="1:17" x14ac:dyDescent="0.25">
      <c r="A2090" s="1">
        <v>43431</v>
      </c>
      <c r="B2090" s="5" t="str">
        <f>TEXT(SupplierQuality[[#This Row],[Date]],"mmm")</f>
        <v>Nov</v>
      </c>
      <c r="C2090" s="5" t="str">
        <f>TEXT(SupplierQuality[[#This Row],[Date]],"yyyy")</f>
        <v>2018</v>
      </c>
      <c r="D2090" s="2" t="s">
        <v>270</v>
      </c>
      <c r="E2090" s="2" t="s">
        <v>98</v>
      </c>
      <c r="F2090" s="2" t="s">
        <v>75</v>
      </c>
      <c r="G2090">
        <v>123</v>
      </c>
      <c r="H2090" s="2" t="str">
        <f>VLOOKUP(SupplierQuality[[#This Row],[MaterialID]],Table4[#All],2,0)</f>
        <v>Pump</v>
      </c>
      <c r="I2090">
        <v>3</v>
      </c>
      <c r="J2090" s="2" t="str">
        <f>_xlfn.XLOOKUP(SupplierQuality[[#This Row],[Defect Type ID]],Table5[ID],Table5[Defect Type],"Not found",0)</f>
        <v>Impact</v>
      </c>
      <c r="K2090">
        <v>158</v>
      </c>
      <c r="L2090" s="2" t="str">
        <f>_xlfn.XLOOKUP(SupplierQuality[[#This Row],[DefectID]],Table2[ID],Table2[Defect],"Not found",0)</f>
        <v>Irregular Shape</v>
      </c>
      <c r="M2090" s="3">
        <v>778461</v>
      </c>
      <c r="N2090" s="3">
        <v>116</v>
      </c>
      <c r="O2090" s="6">
        <f>SupplierQuality[[#This Row],[Total Downtime Minutes]]/60</f>
        <v>1.9333333333333333</v>
      </c>
      <c r="P2090" s="4">
        <v>450</v>
      </c>
      <c r="Q2090" s="4">
        <f>SupplierQuality[[#This Row],[Total Defect Qty]]*SupplierQuality[[#This Row],[Unit Price]]</f>
        <v>350307450</v>
      </c>
    </row>
    <row r="2091" spans="1:17" x14ac:dyDescent="0.25">
      <c r="A2091" s="1">
        <v>43431</v>
      </c>
      <c r="B2091" s="5" t="str">
        <f>TEXT(SupplierQuality[[#This Row],[Date]],"mmm")</f>
        <v>Nov</v>
      </c>
      <c r="C2091" s="5" t="str">
        <f>TEXT(SupplierQuality[[#This Row],[Date]],"yyyy")</f>
        <v>2018</v>
      </c>
      <c r="D2091" s="2" t="s">
        <v>99</v>
      </c>
      <c r="E2091" s="2" t="s">
        <v>32</v>
      </c>
      <c r="F2091" s="2" t="s">
        <v>24</v>
      </c>
      <c r="G2091">
        <v>126</v>
      </c>
      <c r="H2091" s="2" t="str">
        <f>VLOOKUP(SupplierQuality[[#This Row],[MaterialID]],Table4[#All],2,0)</f>
        <v>Motors</v>
      </c>
      <c r="I2091">
        <v>1</v>
      </c>
      <c r="J2091" s="2" t="str">
        <f>_xlfn.XLOOKUP(SupplierQuality[[#This Row],[Defect Type ID]],Table5[ID],Table5[Defect Type],"Not found",0)</f>
        <v>No Impact</v>
      </c>
      <c r="K2091">
        <v>191</v>
      </c>
      <c r="L2091" s="2" t="str">
        <f>_xlfn.XLOOKUP(SupplierQuality[[#This Row],[DefectID]],Table2[ID],Table2[Defect],"Not found",0)</f>
        <v>Misformed Parts</v>
      </c>
      <c r="M2091" s="3">
        <v>653407</v>
      </c>
      <c r="N2091" s="3">
        <v>2687</v>
      </c>
      <c r="O2091" s="6">
        <f>SupplierQuality[[#This Row],[Total Downtime Minutes]]/60</f>
        <v>44.783333333333331</v>
      </c>
      <c r="P2091" s="4">
        <v>423</v>
      </c>
      <c r="Q2091" s="4">
        <f>SupplierQuality[[#This Row],[Total Defect Qty]]*SupplierQuality[[#This Row],[Unit Price]]</f>
        <v>276391161</v>
      </c>
    </row>
    <row r="2092" spans="1:17" x14ac:dyDescent="0.25">
      <c r="A2092" s="1">
        <v>43431</v>
      </c>
      <c r="B2092" s="5" t="str">
        <f>TEXT(SupplierQuality[[#This Row],[Date]],"mmm")</f>
        <v>Nov</v>
      </c>
      <c r="C2092" s="5" t="str">
        <f>TEXT(SupplierQuality[[#This Row],[Date]],"yyyy")</f>
        <v>2018</v>
      </c>
      <c r="D2092" s="2" t="s">
        <v>37</v>
      </c>
      <c r="E2092" s="2" t="s">
        <v>38</v>
      </c>
      <c r="F2092" s="2" t="s">
        <v>24</v>
      </c>
      <c r="G2092">
        <v>125</v>
      </c>
      <c r="H2092" s="2" t="str">
        <f>VLOOKUP(SupplierQuality[[#This Row],[MaterialID]],Table4[#All],2,0)</f>
        <v>Hardware</v>
      </c>
      <c r="I2092">
        <v>2</v>
      </c>
      <c r="J2092" s="2" t="str">
        <f>_xlfn.XLOOKUP(SupplierQuality[[#This Row],[Defect Type ID]],Table5[ID],Table5[Defect Type],"Not found",0)</f>
        <v>Rejected</v>
      </c>
      <c r="K2092">
        <v>14</v>
      </c>
      <c r="L2092" s="2" t="str">
        <f>_xlfn.XLOOKUP(SupplierQuality[[#This Row],[DefectID]],Table2[ID],Table2[Defect],"Not found",0)</f>
        <v>Gap Variation</v>
      </c>
      <c r="M2092" s="3">
        <v>555309</v>
      </c>
      <c r="N2092" s="3">
        <v>4343</v>
      </c>
      <c r="O2092" s="6">
        <f>SupplierQuality[[#This Row],[Total Downtime Minutes]]/60</f>
        <v>72.38333333333334</v>
      </c>
      <c r="P2092" s="4">
        <v>456</v>
      </c>
      <c r="Q2092" s="4">
        <f>SupplierQuality[[#This Row],[Total Defect Qty]]*SupplierQuality[[#This Row],[Unit Price]]</f>
        <v>253220904</v>
      </c>
    </row>
    <row r="2093" spans="1:17" x14ac:dyDescent="0.25">
      <c r="A2093" s="1">
        <v>43431</v>
      </c>
      <c r="B2093" s="5" t="str">
        <f>TEXT(SupplierQuality[[#This Row],[Date]],"mmm")</f>
        <v>Nov</v>
      </c>
      <c r="C2093" s="5" t="str">
        <f>TEXT(SupplierQuality[[#This Row],[Date]],"yyyy")</f>
        <v>2018</v>
      </c>
      <c r="D2093" s="2" t="s">
        <v>56</v>
      </c>
      <c r="E2093" s="2" t="s">
        <v>98</v>
      </c>
      <c r="F2093" s="2" t="s">
        <v>75</v>
      </c>
      <c r="G2093">
        <v>132</v>
      </c>
      <c r="H2093" s="2" t="str">
        <f>VLOOKUP(SupplierQuality[[#This Row],[MaterialID]],Table4[#All],2,0)</f>
        <v>Printed Materials</v>
      </c>
      <c r="I2093">
        <v>2</v>
      </c>
      <c r="J2093" s="2" t="str">
        <f>_xlfn.XLOOKUP(SupplierQuality[[#This Row],[Defect Type ID]],Table5[ID],Table5[Defect Type],"Not found",0)</f>
        <v>Rejected</v>
      </c>
      <c r="K2093">
        <v>91</v>
      </c>
      <c r="L2093" s="2" t="str">
        <f>_xlfn.XLOOKUP(SupplierQuality[[#This Row],[DefectID]],Table2[ID],Table2[Defect],"Not found",0)</f>
        <v>Contamination</v>
      </c>
      <c r="M2093" s="3">
        <v>378255</v>
      </c>
      <c r="N2093" s="3">
        <v>2961</v>
      </c>
      <c r="O2093" s="6">
        <f>SupplierQuality[[#This Row],[Total Downtime Minutes]]/60</f>
        <v>49.35</v>
      </c>
      <c r="P2093" s="4">
        <v>442</v>
      </c>
      <c r="Q2093" s="4">
        <f>SupplierQuality[[#This Row],[Total Defect Qty]]*SupplierQuality[[#This Row],[Unit Price]]</f>
        <v>167188710</v>
      </c>
    </row>
    <row r="2094" spans="1:17" x14ac:dyDescent="0.25">
      <c r="A2094" s="1">
        <v>43431</v>
      </c>
      <c r="B2094" s="5" t="str">
        <f>TEXT(SupplierQuality[[#This Row],[Date]],"mmm")</f>
        <v>Nov</v>
      </c>
      <c r="C2094" s="5" t="str">
        <f>TEXT(SupplierQuality[[#This Row],[Date]],"yyyy")</f>
        <v>2018</v>
      </c>
      <c r="D2094" s="2" t="s">
        <v>211</v>
      </c>
      <c r="E2094" s="2" t="s">
        <v>49</v>
      </c>
      <c r="F2094" s="2" t="s">
        <v>75</v>
      </c>
      <c r="G2094">
        <v>118</v>
      </c>
      <c r="H2094" s="2" t="str">
        <f>VLOOKUP(SupplierQuality[[#This Row],[MaterialID]],Table4[#All],2,0)</f>
        <v>Corrugate</v>
      </c>
      <c r="I2094">
        <v>1</v>
      </c>
      <c r="J2094" s="2" t="str">
        <f>_xlfn.XLOOKUP(SupplierQuality[[#This Row],[Defect Type ID]],Table5[ID],Table5[Defect Type],"Not found",0)</f>
        <v>No Impact</v>
      </c>
      <c r="K2094">
        <v>13</v>
      </c>
      <c r="L2094" s="2" t="str">
        <f>_xlfn.XLOOKUP(SupplierQuality[[#This Row],[DefectID]],Table2[ID],Table2[Defect],"Not found",0)</f>
        <v>Damaged in Transit</v>
      </c>
      <c r="M2094" s="3">
        <v>337734</v>
      </c>
      <c r="N2094" s="3">
        <v>1114</v>
      </c>
      <c r="O2094" s="6">
        <f>SupplierQuality[[#This Row],[Total Downtime Minutes]]/60</f>
        <v>18.566666666666666</v>
      </c>
      <c r="P2094" s="4">
        <v>594</v>
      </c>
      <c r="Q2094" s="4">
        <f>SupplierQuality[[#This Row],[Total Defect Qty]]*SupplierQuality[[#This Row],[Unit Price]]</f>
        <v>200613996</v>
      </c>
    </row>
    <row r="2095" spans="1:17" x14ac:dyDescent="0.25">
      <c r="A2095" s="1">
        <v>43431</v>
      </c>
      <c r="B2095" s="5" t="str">
        <f>TEXT(SupplierQuality[[#This Row],[Date]],"mmm")</f>
        <v>Nov</v>
      </c>
      <c r="C2095" s="5" t="str">
        <f>TEXT(SupplierQuality[[#This Row],[Date]],"yyyy")</f>
        <v>2018</v>
      </c>
      <c r="D2095" s="2" t="s">
        <v>112</v>
      </c>
      <c r="E2095" s="2" t="s">
        <v>47</v>
      </c>
      <c r="F2095" s="2" t="s">
        <v>17</v>
      </c>
      <c r="G2095">
        <v>118</v>
      </c>
      <c r="H2095" s="2" t="str">
        <f>VLOOKUP(SupplierQuality[[#This Row],[MaterialID]],Table4[#All],2,0)</f>
        <v>Corrugate</v>
      </c>
      <c r="I2095">
        <v>3</v>
      </c>
      <c r="J2095" s="2" t="str">
        <f>_xlfn.XLOOKUP(SupplierQuality[[#This Row],[Defect Type ID]],Table5[ID],Table5[Defect Type],"Not found",0)</f>
        <v>Impact</v>
      </c>
      <c r="K2095">
        <v>101</v>
      </c>
      <c r="L2095" s="2" t="str">
        <f>_xlfn.XLOOKUP(SupplierQuality[[#This Row],[DefectID]],Table2[ID],Table2[Defect],"Not found",0)</f>
        <v>No Print</v>
      </c>
      <c r="M2095" s="3">
        <v>37843</v>
      </c>
      <c r="N2095" s="3">
        <v>4286</v>
      </c>
      <c r="O2095" s="6">
        <f>SupplierQuality[[#This Row],[Total Downtime Minutes]]/60</f>
        <v>71.433333333333337</v>
      </c>
      <c r="P2095" s="4">
        <v>526</v>
      </c>
      <c r="Q2095" s="4">
        <f>SupplierQuality[[#This Row],[Total Defect Qty]]*SupplierQuality[[#This Row],[Unit Price]]</f>
        <v>19905418</v>
      </c>
    </row>
    <row r="2096" spans="1:17" x14ac:dyDescent="0.25">
      <c r="A2096" s="1">
        <v>43431</v>
      </c>
      <c r="B2096" s="5" t="str">
        <f>TEXT(SupplierQuality[[#This Row],[Date]],"mmm")</f>
        <v>Nov</v>
      </c>
      <c r="C2096" s="5" t="str">
        <f>TEXT(SupplierQuality[[#This Row],[Date]],"yyyy")</f>
        <v>2018</v>
      </c>
      <c r="D2096" s="2" t="s">
        <v>156</v>
      </c>
      <c r="E2096" s="2" t="s">
        <v>11</v>
      </c>
      <c r="F2096" s="2" t="s">
        <v>24</v>
      </c>
      <c r="G2096">
        <v>113</v>
      </c>
      <c r="H2096" s="2" t="str">
        <f>VLOOKUP(SupplierQuality[[#This Row],[MaterialID]],Table4[#All],2,0)</f>
        <v>Raw Materials</v>
      </c>
      <c r="I2096">
        <v>3</v>
      </c>
      <c r="J2096" s="2" t="str">
        <f>_xlfn.XLOOKUP(SupplierQuality[[#This Row],[Defect Type ID]],Table5[ID],Table5[Defect Type],"Not found",0)</f>
        <v>Impact</v>
      </c>
      <c r="K2096">
        <v>70</v>
      </c>
      <c r="L2096" s="2" t="str">
        <f>_xlfn.XLOOKUP(SupplierQuality[[#This Row],[DefectID]],Table2[ID],Table2[Defect],"Not found",0)</f>
        <v>Dirty Material</v>
      </c>
      <c r="M2096" s="3">
        <v>29014</v>
      </c>
      <c r="N2096" s="3">
        <v>3017</v>
      </c>
      <c r="O2096" s="6">
        <f>SupplierQuality[[#This Row],[Total Downtime Minutes]]/60</f>
        <v>50.283333333333331</v>
      </c>
      <c r="P2096" s="4">
        <v>452</v>
      </c>
      <c r="Q2096" s="4">
        <f>SupplierQuality[[#This Row],[Total Defect Qty]]*SupplierQuality[[#This Row],[Unit Price]]</f>
        <v>13114328</v>
      </c>
    </row>
    <row r="2097" spans="1:17" x14ac:dyDescent="0.25">
      <c r="A2097" s="1">
        <v>43431</v>
      </c>
      <c r="B2097" s="5" t="str">
        <f>TEXT(SupplierQuality[[#This Row],[Date]],"mmm")</f>
        <v>Nov</v>
      </c>
      <c r="C2097" s="5" t="str">
        <f>TEXT(SupplierQuality[[#This Row],[Date]],"yyyy")</f>
        <v>2018</v>
      </c>
      <c r="D2097" s="2" t="s">
        <v>59</v>
      </c>
      <c r="E2097" s="2" t="s">
        <v>23</v>
      </c>
      <c r="F2097" s="2" t="s">
        <v>17</v>
      </c>
      <c r="G2097">
        <v>126</v>
      </c>
      <c r="H2097" s="2" t="str">
        <f>VLOOKUP(SupplierQuality[[#This Row],[MaterialID]],Table4[#All],2,0)</f>
        <v>Motors</v>
      </c>
      <c r="I2097">
        <v>3</v>
      </c>
      <c r="J2097" s="2" t="str">
        <f>_xlfn.XLOOKUP(SupplierQuality[[#This Row],[Defect Type ID]],Table5[ID],Table5[Defect Type],"Not found",0)</f>
        <v>Impact</v>
      </c>
      <c r="K2097">
        <v>197</v>
      </c>
      <c r="L2097" s="2" t="str">
        <f>_xlfn.XLOOKUP(SupplierQuality[[#This Row],[DefectID]],Table2[ID],Table2[Defect],"Not found",0)</f>
        <v>Assembly Issues</v>
      </c>
      <c r="M2097" s="3">
        <v>1982</v>
      </c>
      <c r="N2097" s="3">
        <v>709</v>
      </c>
      <c r="O2097" s="6">
        <f>SupplierQuality[[#This Row],[Total Downtime Minutes]]/60</f>
        <v>11.816666666666666</v>
      </c>
      <c r="P2097" s="4">
        <v>696</v>
      </c>
      <c r="Q2097" s="4">
        <f>SupplierQuality[[#This Row],[Total Defect Qty]]*SupplierQuality[[#This Row],[Unit Price]]</f>
        <v>1379472</v>
      </c>
    </row>
    <row r="2098" spans="1:17" x14ac:dyDescent="0.25">
      <c r="A2098" s="1">
        <v>43432</v>
      </c>
      <c r="B2098" s="5" t="str">
        <f>TEXT(SupplierQuality[[#This Row],[Date]],"mmm")</f>
        <v>Nov</v>
      </c>
      <c r="C2098" s="5" t="str">
        <f>TEXT(SupplierQuality[[#This Row],[Date]],"yyyy")</f>
        <v>2018</v>
      </c>
      <c r="D2098" s="2" t="s">
        <v>346</v>
      </c>
      <c r="E2098" s="2" t="s">
        <v>27</v>
      </c>
      <c r="F2098" s="2" t="s">
        <v>24</v>
      </c>
      <c r="G2098">
        <v>125</v>
      </c>
      <c r="H2098" s="2" t="str">
        <f>VLOOKUP(SupplierQuality[[#This Row],[MaterialID]],Table4[#All],2,0)</f>
        <v>Hardware</v>
      </c>
      <c r="I2098">
        <v>3</v>
      </c>
      <c r="J2098" s="2" t="str">
        <f>_xlfn.XLOOKUP(SupplierQuality[[#This Row],[Defect Type ID]],Table5[ID],Table5[Defect Type],"Not found",0)</f>
        <v>Impact</v>
      </c>
      <c r="K2098">
        <v>140</v>
      </c>
      <c r="L2098" s="2" t="str">
        <f>_xlfn.XLOOKUP(SupplierQuality[[#This Row],[DefectID]],Table2[ID],Table2[Defect],"Not found",0)</f>
        <v>No Liner</v>
      </c>
      <c r="M2098" s="3">
        <v>954516</v>
      </c>
      <c r="N2098" s="3">
        <v>4669</v>
      </c>
      <c r="O2098" s="6">
        <f>SupplierQuality[[#This Row],[Total Downtime Minutes]]/60</f>
        <v>77.816666666666663</v>
      </c>
      <c r="P2098" s="4">
        <v>530</v>
      </c>
      <c r="Q2098" s="4">
        <f>SupplierQuality[[#This Row],[Total Defect Qty]]*SupplierQuality[[#This Row],[Unit Price]]</f>
        <v>505893480</v>
      </c>
    </row>
    <row r="2099" spans="1:17" x14ac:dyDescent="0.25">
      <c r="A2099" s="1">
        <v>43432</v>
      </c>
      <c r="B2099" s="5" t="str">
        <f>TEXT(SupplierQuality[[#This Row],[Date]],"mmm")</f>
        <v>Nov</v>
      </c>
      <c r="C2099" s="5" t="str">
        <f>TEXT(SupplierQuality[[#This Row],[Date]],"yyyy")</f>
        <v>2018</v>
      </c>
      <c r="D2099" s="2" t="s">
        <v>200</v>
      </c>
      <c r="E2099" s="2" t="s">
        <v>47</v>
      </c>
      <c r="F2099" s="2" t="s">
        <v>14</v>
      </c>
      <c r="G2099">
        <v>114</v>
      </c>
      <c r="H2099" s="2" t="str">
        <f>VLOOKUP(SupplierQuality[[#This Row],[MaterialID]],Table4[#All],2,0)</f>
        <v>Carton</v>
      </c>
      <c r="I2099">
        <v>1</v>
      </c>
      <c r="J2099" s="2" t="str">
        <f>_xlfn.XLOOKUP(SupplierQuality[[#This Row],[Defect Type ID]],Table5[ID],Table5[Defect Type],"Not found",0)</f>
        <v>No Impact</v>
      </c>
      <c r="K2099">
        <v>43</v>
      </c>
      <c r="L2099" s="2" t="str">
        <f>_xlfn.XLOOKUP(SupplierQuality[[#This Row],[DefectID]],Table2[ID],Table2[Defect],"Not found",0)</f>
        <v>Creases / Wrinkles</v>
      </c>
      <c r="M2099" s="3">
        <v>937251</v>
      </c>
      <c r="N2099" s="3">
        <v>1784</v>
      </c>
      <c r="O2099" s="6">
        <f>SupplierQuality[[#This Row],[Total Downtime Minutes]]/60</f>
        <v>29.733333333333334</v>
      </c>
      <c r="P2099" s="4">
        <v>504</v>
      </c>
      <c r="Q2099" s="4">
        <f>SupplierQuality[[#This Row],[Total Defect Qty]]*SupplierQuality[[#This Row],[Unit Price]]</f>
        <v>472374504</v>
      </c>
    </row>
    <row r="2100" spans="1:17" x14ac:dyDescent="0.25">
      <c r="A2100" s="1">
        <v>43432</v>
      </c>
      <c r="B2100" s="5" t="str">
        <f>TEXT(SupplierQuality[[#This Row],[Date]],"mmm")</f>
        <v>Nov</v>
      </c>
      <c r="C2100" s="5" t="str">
        <f>TEXT(SupplierQuality[[#This Row],[Date]],"yyyy")</f>
        <v>2018</v>
      </c>
      <c r="D2100" s="2" t="s">
        <v>147</v>
      </c>
      <c r="E2100" s="2" t="s">
        <v>58</v>
      </c>
      <c r="F2100" s="2" t="s">
        <v>14</v>
      </c>
      <c r="G2100">
        <v>128</v>
      </c>
      <c r="H2100" s="2" t="str">
        <f>VLOOKUP(SupplierQuality[[#This Row],[MaterialID]],Table4[#All],2,0)</f>
        <v>Tape</v>
      </c>
      <c r="I2100">
        <v>3</v>
      </c>
      <c r="J2100" s="2" t="str">
        <f>_xlfn.XLOOKUP(SupplierQuality[[#This Row],[Defect Type ID]],Table5[ID],Table5[Defect Type],"Not found",0)</f>
        <v>Impact</v>
      </c>
      <c r="K2100">
        <v>177</v>
      </c>
      <c r="L2100" s="2" t="str">
        <f>_xlfn.XLOOKUP(SupplierQuality[[#This Row],[DefectID]],Table2[ID],Table2[Defect],"Not found",0)</f>
        <v>Weak Bands</v>
      </c>
      <c r="M2100" s="3">
        <v>844789</v>
      </c>
      <c r="N2100" s="3">
        <v>769</v>
      </c>
      <c r="O2100" s="6">
        <f>SupplierQuality[[#This Row],[Total Downtime Minutes]]/60</f>
        <v>12.816666666666666</v>
      </c>
      <c r="P2100" s="4">
        <v>668</v>
      </c>
      <c r="Q2100" s="4">
        <f>SupplierQuality[[#This Row],[Total Defect Qty]]*SupplierQuality[[#This Row],[Unit Price]]</f>
        <v>564319052</v>
      </c>
    </row>
    <row r="2101" spans="1:17" x14ac:dyDescent="0.25">
      <c r="A2101" s="1">
        <v>43432</v>
      </c>
      <c r="B2101" s="5" t="str">
        <f>TEXT(SupplierQuality[[#This Row],[Date]],"mmm")</f>
        <v>Nov</v>
      </c>
      <c r="C2101" s="5" t="str">
        <f>TEXT(SupplierQuality[[#This Row],[Date]],"yyyy")</f>
        <v>2018</v>
      </c>
      <c r="D2101" s="2" t="s">
        <v>215</v>
      </c>
      <c r="E2101" s="2" t="s">
        <v>23</v>
      </c>
      <c r="F2101" s="2" t="s">
        <v>24</v>
      </c>
      <c r="G2101">
        <v>114</v>
      </c>
      <c r="H2101" s="2" t="str">
        <f>VLOOKUP(SupplierQuality[[#This Row],[MaterialID]],Table4[#All],2,0)</f>
        <v>Carton</v>
      </c>
      <c r="I2101">
        <v>3</v>
      </c>
      <c r="J2101" s="2" t="str">
        <f>_xlfn.XLOOKUP(SupplierQuality[[#This Row],[Defect Type ID]],Table5[ID],Table5[Defect Type],"Not found",0)</f>
        <v>Impact</v>
      </c>
      <c r="K2101">
        <v>261</v>
      </c>
      <c r="L2101" s="2" t="str">
        <f>_xlfn.XLOOKUP(SupplierQuality[[#This Row],[DefectID]],Table2[ID],Table2[Defect],"Not found",0)</f>
        <v>Infestation</v>
      </c>
      <c r="M2101" s="3">
        <v>829779</v>
      </c>
      <c r="N2101" s="3">
        <v>2432</v>
      </c>
      <c r="O2101" s="6">
        <f>SupplierQuality[[#This Row],[Total Downtime Minutes]]/60</f>
        <v>40.533333333333331</v>
      </c>
      <c r="P2101" s="4">
        <v>520</v>
      </c>
      <c r="Q2101" s="4">
        <f>SupplierQuality[[#This Row],[Total Defect Qty]]*SupplierQuality[[#This Row],[Unit Price]]</f>
        <v>431485080</v>
      </c>
    </row>
    <row r="2102" spans="1:17" x14ac:dyDescent="0.25">
      <c r="A2102" s="1">
        <v>43432</v>
      </c>
      <c r="B2102" s="5" t="str">
        <f>TEXT(SupplierQuality[[#This Row],[Date]],"mmm")</f>
        <v>Nov</v>
      </c>
      <c r="C2102" s="5" t="str">
        <f>TEXT(SupplierQuality[[#This Row],[Date]],"yyyy")</f>
        <v>2018</v>
      </c>
      <c r="D2102" s="2" t="s">
        <v>66</v>
      </c>
      <c r="E2102" s="2" t="s">
        <v>119</v>
      </c>
      <c r="F2102" s="2" t="s">
        <v>24</v>
      </c>
      <c r="G2102">
        <v>133</v>
      </c>
      <c r="H2102" s="2" t="str">
        <f>VLOOKUP(SupplierQuality[[#This Row],[MaterialID]],Table4[#All],2,0)</f>
        <v>Wires</v>
      </c>
      <c r="I2102">
        <v>1</v>
      </c>
      <c r="J2102" s="2" t="str">
        <f>_xlfn.XLOOKUP(SupplierQuality[[#This Row],[Defect Type ID]],Table5[ID],Table5[Defect Type],"Not found",0)</f>
        <v>No Impact</v>
      </c>
      <c r="K2102">
        <v>216</v>
      </c>
      <c r="L2102" s="2" t="str">
        <f>_xlfn.XLOOKUP(SupplierQuality[[#This Row],[DefectID]],Table2[ID],Table2[Defect],"Not found",0)</f>
        <v>Bad Flaps</v>
      </c>
      <c r="M2102" s="3">
        <v>821481</v>
      </c>
      <c r="N2102" s="3">
        <v>3284</v>
      </c>
      <c r="O2102" s="6">
        <f>SupplierQuality[[#This Row],[Total Downtime Minutes]]/60</f>
        <v>54.733333333333334</v>
      </c>
      <c r="P2102" s="4">
        <v>291</v>
      </c>
      <c r="Q2102" s="4">
        <f>SupplierQuality[[#This Row],[Total Defect Qty]]*SupplierQuality[[#This Row],[Unit Price]]</f>
        <v>239050971</v>
      </c>
    </row>
    <row r="2103" spans="1:17" x14ac:dyDescent="0.25">
      <c r="A2103" s="1">
        <v>43432</v>
      </c>
      <c r="B2103" s="5" t="str">
        <f>TEXT(SupplierQuality[[#This Row],[Date]],"mmm")</f>
        <v>Nov</v>
      </c>
      <c r="C2103" s="5" t="str">
        <f>TEXT(SupplierQuality[[#This Row],[Date]],"yyyy")</f>
        <v>2018</v>
      </c>
      <c r="D2103" s="2" t="s">
        <v>237</v>
      </c>
      <c r="E2103" s="2" t="s">
        <v>71</v>
      </c>
      <c r="F2103" s="2" t="s">
        <v>24</v>
      </c>
      <c r="G2103">
        <v>124</v>
      </c>
      <c r="H2103" s="2" t="str">
        <f>VLOOKUP(SupplierQuality[[#This Row],[MaterialID]],Table4[#All],2,0)</f>
        <v>Drives</v>
      </c>
      <c r="I2103">
        <v>2</v>
      </c>
      <c r="J2103" s="2" t="str">
        <f>_xlfn.XLOOKUP(SupplierQuality[[#This Row],[Defect Type ID]],Table5[ID],Table5[Defect Type],"Not found",0)</f>
        <v>Rejected</v>
      </c>
      <c r="K2103">
        <v>93</v>
      </c>
      <c r="L2103" s="2" t="str">
        <f>_xlfn.XLOOKUP(SupplierQuality[[#This Row],[DefectID]],Table2[ID],Table2[Defect],"Not found",0)</f>
        <v>Bowed/Warped</v>
      </c>
      <c r="M2103" s="3">
        <v>720088</v>
      </c>
      <c r="N2103" s="3">
        <v>1655</v>
      </c>
      <c r="O2103" s="6">
        <f>SupplierQuality[[#This Row],[Total Downtime Minutes]]/60</f>
        <v>27.583333333333332</v>
      </c>
      <c r="P2103" s="4">
        <v>693</v>
      </c>
      <c r="Q2103" s="4">
        <f>SupplierQuality[[#This Row],[Total Defect Qty]]*SupplierQuality[[#This Row],[Unit Price]]</f>
        <v>499020984</v>
      </c>
    </row>
    <row r="2104" spans="1:17" x14ac:dyDescent="0.25">
      <c r="A2104" s="1">
        <v>43432</v>
      </c>
      <c r="B2104" s="5" t="str">
        <f>TEXT(SupplierQuality[[#This Row],[Date]],"mmm")</f>
        <v>Nov</v>
      </c>
      <c r="C2104" s="5" t="str">
        <f>TEXT(SupplierQuality[[#This Row],[Date]],"yyyy")</f>
        <v>2018</v>
      </c>
      <c r="D2104" s="2" t="s">
        <v>79</v>
      </c>
      <c r="E2104" s="2" t="s">
        <v>74</v>
      </c>
      <c r="F2104" s="2" t="s">
        <v>17</v>
      </c>
      <c r="G2104">
        <v>117</v>
      </c>
      <c r="H2104" s="2" t="str">
        <f>VLOOKUP(SupplierQuality[[#This Row],[MaterialID]],Table4[#All],2,0)</f>
        <v>Labels</v>
      </c>
      <c r="I2104">
        <v>1</v>
      </c>
      <c r="J2104" s="2" t="str">
        <f>_xlfn.XLOOKUP(SupplierQuality[[#This Row],[Defect Type ID]],Table5[ID],Table5[Defect Type],"Not found",0)</f>
        <v>No Impact</v>
      </c>
      <c r="K2104">
        <v>34</v>
      </c>
      <c r="L2104" s="2" t="str">
        <f>_xlfn.XLOOKUP(SupplierQuality[[#This Row],[DefectID]],Table2[ID],Table2[Defect],"Not found",0)</f>
        <v>Inclomplete</v>
      </c>
      <c r="M2104" s="3">
        <v>719093</v>
      </c>
      <c r="N2104" s="3">
        <v>4403</v>
      </c>
      <c r="O2104" s="6">
        <f>SupplierQuality[[#This Row],[Total Downtime Minutes]]/60</f>
        <v>73.38333333333334</v>
      </c>
      <c r="P2104" s="4">
        <v>281</v>
      </c>
      <c r="Q2104" s="4">
        <f>SupplierQuality[[#This Row],[Total Defect Qty]]*SupplierQuality[[#This Row],[Unit Price]]</f>
        <v>202065133</v>
      </c>
    </row>
    <row r="2105" spans="1:17" x14ac:dyDescent="0.25">
      <c r="A2105" s="1">
        <v>43432</v>
      </c>
      <c r="B2105" s="5" t="str">
        <f>TEXT(SupplierQuality[[#This Row],[Date]],"mmm")</f>
        <v>Nov</v>
      </c>
      <c r="C2105" s="5" t="str">
        <f>TEXT(SupplierQuality[[#This Row],[Date]],"yyyy")</f>
        <v>2018</v>
      </c>
      <c r="D2105" s="2" t="s">
        <v>112</v>
      </c>
      <c r="E2105" s="2" t="s">
        <v>58</v>
      </c>
      <c r="F2105" s="2" t="s">
        <v>14</v>
      </c>
      <c r="G2105">
        <v>113</v>
      </c>
      <c r="H2105" s="2" t="str">
        <f>VLOOKUP(SupplierQuality[[#This Row],[MaterialID]],Table4[#All],2,0)</f>
        <v>Raw Materials</v>
      </c>
      <c r="I2105">
        <v>3</v>
      </c>
      <c r="J2105" s="2" t="str">
        <f>_xlfn.XLOOKUP(SupplierQuality[[#This Row],[Defect Type ID]],Table5[ID],Table5[Defect Type],"Not found",0)</f>
        <v>Impact</v>
      </c>
      <c r="K2105">
        <v>20</v>
      </c>
      <c r="L2105" s="2" t="str">
        <f>_xlfn.XLOOKUP(SupplierQuality[[#This Row],[DefectID]],Table2[ID],Table2[Defect],"Not found",0)</f>
        <v>Wrong  Size</v>
      </c>
      <c r="M2105" s="3">
        <v>688872</v>
      </c>
      <c r="N2105" s="3">
        <v>1856</v>
      </c>
      <c r="O2105" s="6">
        <f>SupplierQuality[[#This Row],[Total Downtime Minutes]]/60</f>
        <v>30.933333333333334</v>
      </c>
      <c r="P2105" s="4">
        <v>538</v>
      </c>
      <c r="Q2105" s="4">
        <f>SupplierQuality[[#This Row],[Total Defect Qty]]*SupplierQuality[[#This Row],[Unit Price]]</f>
        <v>370613136</v>
      </c>
    </row>
    <row r="2106" spans="1:17" x14ac:dyDescent="0.25">
      <c r="A2106" s="1">
        <v>43432</v>
      </c>
      <c r="B2106" s="5" t="str">
        <f>TEXT(SupplierQuality[[#This Row],[Date]],"mmm")</f>
        <v>Nov</v>
      </c>
      <c r="C2106" s="5" t="str">
        <f>TEXT(SupplierQuality[[#This Row],[Date]],"yyyy")</f>
        <v>2018</v>
      </c>
      <c r="D2106" s="2" t="s">
        <v>348</v>
      </c>
      <c r="E2106" s="2" t="s">
        <v>32</v>
      </c>
      <c r="F2106" s="2" t="s">
        <v>24</v>
      </c>
      <c r="G2106">
        <v>114</v>
      </c>
      <c r="H2106" s="2" t="str">
        <f>VLOOKUP(SupplierQuality[[#This Row],[MaterialID]],Table4[#All],2,0)</f>
        <v>Carton</v>
      </c>
      <c r="I2106">
        <v>2</v>
      </c>
      <c r="J2106" s="2" t="str">
        <f>_xlfn.XLOOKUP(SupplierQuality[[#This Row],[Defect Type ID]],Table5[ID],Table5[Defect Type],"Not found",0)</f>
        <v>Rejected</v>
      </c>
      <c r="K2106">
        <v>61</v>
      </c>
      <c r="L2106" s="2" t="str">
        <f>_xlfn.XLOOKUP(SupplierQuality[[#This Row],[DefectID]],Table2[ID],Table2[Defect],"Not found",0)</f>
        <v>No Sealing</v>
      </c>
      <c r="M2106" s="3">
        <v>328865</v>
      </c>
      <c r="N2106" s="3">
        <v>2829</v>
      </c>
      <c r="O2106" s="6">
        <f>SupplierQuality[[#This Row],[Total Downtime Minutes]]/60</f>
        <v>47.15</v>
      </c>
      <c r="P2106" s="4">
        <v>419</v>
      </c>
      <c r="Q2106" s="4">
        <f>SupplierQuality[[#This Row],[Total Defect Qty]]*SupplierQuality[[#This Row],[Unit Price]]</f>
        <v>137794435</v>
      </c>
    </row>
    <row r="2107" spans="1:17" x14ac:dyDescent="0.25">
      <c r="A2107" s="1">
        <v>43432</v>
      </c>
      <c r="B2107" s="5" t="str">
        <f>TEXT(SupplierQuality[[#This Row],[Date]],"mmm")</f>
        <v>Nov</v>
      </c>
      <c r="C2107" s="5" t="str">
        <f>TEXT(SupplierQuality[[#This Row],[Date]],"yyyy")</f>
        <v>2018</v>
      </c>
      <c r="D2107" s="2" t="s">
        <v>136</v>
      </c>
      <c r="E2107" s="2" t="s">
        <v>47</v>
      </c>
      <c r="F2107" s="2" t="s">
        <v>24</v>
      </c>
      <c r="G2107">
        <v>132</v>
      </c>
      <c r="H2107" s="2" t="str">
        <f>VLOOKUP(SupplierQuality[[#This Row],[MaterialID]],Table4[#All],2,0)</f>
        <v>Printed Materials</v>
      </c>
      <c r="I2107">
        <v>2</v>
      </c>
      <c r="J2107" s="2" t="str">
        <f>_xlfn.XLOOKUP(SupplierQuality[[#This Row],[Defect Type ID]],Table5[ID],Table5[Defect Type],"Not found",0)</f>
        <v>Rejected</v>
      </c>
      <c r="K2107">
        <v>5</v>
      </c>
      <c r="L2107" s="2" t="str">
        <f>_xlfn.XLOOKUP(SupplierQuality[[#This Row],[DefectID]],Table2[ID],Table2[Defect],"Not found",0)</f>
        <v>Other</v>
      </c>
      <c r="M2107" s="3">
        <v>142080</v>
      </c>
      <c r="N2107" s="3">
        <v>1551</v>
      </c>
      <c r="O2107" s="6">
        <f>SupplierQuality[[#This Row],[Total Downtime Minutes]]/60</f>
        <v>25.85</v>
      </c>
      <c r="P2107" s="4">
        <v>383</v>
      </c>
      <c r="Q2107" s="4">
        <f>SupplierQuality[[#This Row],[Total Defect Qty]]*SupplierQuality[[#This Row],[Unit Price]]</f>
        <v>54416640</v>
      </c>
    </row>
    <row r="2108" spans="1:17" x14ac:dyDescent="0.25">
      <c r="A2108" s="1">
        <v>43432</v>
      </c>
      <c r="B2108" s="5" t="str">
        <f>TEXT(SupplierQuality[[#This Row],[Date]],"mmm")</f>
        <v>Nov</v>
      </c>
      <c r="C2108" s="5" t="str">
        <f>TEXT(SupplierQuality[[#This Row],[Date]],"yyyy")</f>
        <v>2018</v>
      </c>
      <c r="D2108" s="2" t="s">
        <v>40</v>
      </c>
      <c r="E2108" s="2" t="s">
        <v>41</v>
      </c>
      <c r="F2108" s="2" t="s">
        <v>42</v>
      </c>
      <c r="G2108">
        <v>127</v>
      </c>
      <c r="H2108" s="2" t="str">
        <f>VLOOKUP(SupplierQuality[[#This Row],[MaterialID]],Table4[#All],2,0)</f>
        <v>Crates</v>
      </c>
      <c r="I2108">
        <v>1</v>
      </c>
      <c r="J2108" s="2" t="str">
        <f>_xlfn.XLOOKUP(SupplierQuality[[#This Row],[Defect Type ID]],Table5[ID],Table5[Defect Type],"Not found",0)</f>
        <v>No Impact</v>
      </c>
      <c r="K2108">
        <v>16</v>
      </c>
      <c r="L2108" s="2" t="str">
        <f>_xlfn.XLOOKUP(SupplierQuality[[#This Row],[DefectID]],Table2[ID],Table2[Defect],"Not found",0)</f>
        <v>Print defects</v>
      </c>
      <c r="M2108" s="3">
        <v>56536</v>
      </c>
      <c r="N2108" s="3">
        <v>625</v>
      </c>
      <c r="O2108" s="6">
        <f>SupplierQuality[[#This Row],[Total Downtime Minutes]]/60</f>
        <v>10.416666666666666</v>
      </c>
      <c r="P2108" s="4">
        <v>631</v>
      </c>
      <c r="Q2108" s="4">
        <f>SupplierQuality[[#This Row],[Total Defect Qty]]*SupplierQuality[[#This Row],[Unit Price]]</f>
        <v>35674216</v>
      </c>
    </row>
    <row r="2109" spans="1:17" x14ac:dyDescent="0.25">
      <c r="A2109" s="1">
        <v>43432</v>
      </c>
      <c r="B2109" s="5" t="str">
        <f>TEXT(SupplierQuality[[#This Row],[Date]],"mmm")</f>
        <v>Nov</v>
      </c>
      <c r="C2109" s="5" t="str">
        <f>TEXT(SupplierQuality[[#This Row],[Date]],"yyyy")</f>
        <v>2018</v>
      </c>
      <c r="D2109" s="2" t="s">
        <v>337</v>
      </c>
      <c r="E2109" s="2" t="s">
        <v>21</v>
      </c>
      <c r="F2109" s="2" t="s">
        <v>24</v>
      </c>
      <c r="G2109">
        <v>112</v>
      </c>
      <c r="H2109" s="2" t="str">
        <f>VLOOKUP(SupplierQuality[[#This Row],[MaterialID]],Table4[#All],2,0)</f>
        <v>Glass</v>
      </c>
      <c r="I2109">
        <v>1</v>
      </c>
      <c r="J2109" s="2" t="str">
        <f>_xlfn.XLOOKUP(SupplierQuality[[#This Row],[Defect Type ID]],Table5[ID],Table5[Defect Type],"Not found",0)</f>
        <v>No Impact</v>
      </c>
      <c r="K2109">
        <v>93</v>
      </c>
      <c r="L2109" s="2" t="str">
        <f>_xlfn.XLOOKUP(SupplierQuality[[#This Row],[DefectID]],Table2[ID],Table2[Defect],"Not found",0)</f>
        <v>Bowed/Warped</v>
      </c>
      <c r="M2109" s="3">
        <v>27475</v>
      </c>
      <c r="N2109" s="3">
        <v>1548</v>
      </c>
      <c r="O2109" s="6">
        <f>SupplierQuality[[#This Row],[Total Downtime Minutes]]/60</f>
        <v>25.8</v>
      </c>
      <c r="P2109" s="4">
        <v>561</v>
      </c>
      <c r="Q2109" s="4">
        <f>SupplierQuality[[#This Row],[Total Defect Qty]]*SupplierQuality[[#This Row],[Unit Price]]</f>
        <v>15413475</v>
      </c>
    </row>
    <row r="2110" spans="1:17" x14ac:dyDescent="0.25">
      <c r="A2110" s="1">
        <v>43432</v>
      </c>
      <c r="B2110" s="5" t="str">
        <f>TEXT(SupplierQuality[[#This Row],[Date]],"mmm")</f>
        <v>Nov</v>
      </c>
      <c r="C2110" s="5" t="str">
        <f>TEXT(SupplierQuality[[#This Row],[Date]],"yyyy")</f>
        <v>2018</v>
      </c>
      <c r="D2110" s="2" t="s">
        <v>186</v>
      </c>
      <c r="E2110" s="2" t="s">
        <v>74</v>
      </c>
      <c r="F2110" s="2" t="s">
        <v>24</v>
      </c>
      <c r="G2110">
        <v>118</v>
      </c>
      <c r="H2110" s="2" t="str">
        <f>VLOOKUP(SupplierQuality[[#This Row],[MaterialID]],Table4[#All],2,0)</f>
        <v>Corrugate</v>
      </c>
      <c r="I2110">
        <v>2</v>
      </c>
      <c r="J2110" s="2" t="str">
        <f>_xlfn.XLOOKUP(SupplierQuality[[#This Row],[Defect Type ID]],Table5[ID],Table5[Defect Type],"Not found",0)</f>
        <v>Rejected</v>
      </c>
      <c r="K2110">
        <v>199</v>
      </c>
      <c r="L2110" s="2" t="str">
        <f>_xlfn.XLOOKUP(SupplierQuality[[#This Row],[DefectID]],Table2[ID],Table2[Defect],"Not found",0)</f>
        <v>Bad Welding</v>
      </c>
      <c r="M2110" s="3">
        <v>3626</v>
      </c>
      <c r="N2110" s="3">
        <v>209</v>
      </c>
      <c r="O2110" s="6">
        <f>SupplierQuality[[#This Row],[Total Downtime Minutes]]/60</f>
        <v>3.4833333333333334</v>
      </c>
      <c r="P2110" s="4">
        <v>572</v>
      </c>
      <c r="Q2110" s="4">
        <f>SupplierQuality[[#This Row],[Total Defect Qty]]*SupplierQuality[[#This Row],[Unit Price]]</f>
        <v>2074072</v>
      </c>
    </row>
    <row r="2111" spans="1:17" x14ac:dyDescent="0.25">
      <c r="A2111" s="1">
        <v>43433</v>
      </c>
      <c r="B2111" s="5" t="str">
        <f>TEXT(SupplierQuality[[#This Row],[Date]],"mmm")</f>
        <v>Nov</v>
      </c>
      <c r="C2111" s="5" t="str">
        <f>TEXT(SupplierQuality[[#This Row],[Date]],"yyyy")</f>
        <v>2018</v>
      </c>
      <c r="D2111" s="2" t="s">
        <v>222</v>
      </c>
      <c r="E2111" s="2" t="s">
        <v>27</v>
      </c>
      <c r="F2111" s="2" t="s">
        <v>75</v>
      </c>
      <c r="G2111">
        <v>116</v>
      </c>
      <c r="H2111" s="2" t="str">
        <f>VLOOKUP(SupplierQuality[[#This Row],[MaterialID]],Table4[#All],2,0)</f>
        <v>Molds</v>
      </c>
      <c r="I2111">
        <v>3</v>
      </c>
      <c r="J2111" s="2" t="str">
        <f>_xlfn.XLOOKUP(SupplierQuality[[#This Row],[Defect Type ID]],Table5[ID],Table5[Defect Type],"Not found",0)</f>
        <v>Impact</v>
      </c>
      <c r="K2111">
        <v>231</v>
      </c>
      <c r="L2111" s="2" t="str">
        <f>_xlfn.XLOOKUP(SupplierQuality[[#This Row],[DefectID]],Table2[ID],Table2[Defect],"Not found",0)</f>
        <v>Wrong Bands</v>
      </c>
      <c r="M2111" s="3">
        <v>984118</v>
      </c>
      <c r="N2111" s="3">
        <v>1875</v>
      </c>
      <c r="O2111" s="6">
        <f>SupplierQuality[[#This Row],[Total Downtime Minutes]]/60</f>
        <v>31.25</v>
      </c>
      <c r="P2111" s="4">
        <v>575</v>
      </c>
      <c r="Q2111" s="4">
        <f>SupplierQuality[[#This Row],[Total Defect Qty]]*SupplierQuality[[#This Row],[Unit Price]]</f>
        <v>565867850</v>
      </c>
    </row>
    <row r="2112" spans="1:17" x14ac:dyDescent="0.25">
      <c r="A2112" s="1">
        <v>43433</v>
      </c>
      <c r="B2112" s="5" t="str">
        <f>TEXT(SupplierQuality[[#This Row],[Date]],"mmm")</f>
        <v>Nov</v>
      </c>
      <c r="C2112" s="5" t="str">
        <f>TEXT(SupplierQuality[[#This Row],[Date]],"yyyy")</f>
        <v>2018</v>
      </c>
      <c r="D2112" s="2" t="s">
        <v>159</v>
      </c>
      <c r="E2112" s="2" t="s">
        <v>98</v>
      </c>
      <c r="F2112" s="2" t="s">
        <v>14</v>
      </c>
      <c r="G2112">
        <v>118</v>
      </c>
      <c r="H2112" s="2" t="str">
        <f>VLOOKUP(SupplierQuality[[#This Row],[MaterialID]],Table4[#All],2,0)</f>
        <v>Corrugate</v>
      </c>
      <c r="I2112">
        <v>2</v>
      </c>
      <c r="J2112" s="2" t="str">
        <f>_xlfn.XLOOKUP(SupplierQuality[[#This Row],[Defect Type ID]],Table5[ID],Table5[Defect Type],"Not found",0)</f>
        <v>Rejected</v>
      </c>
      <c r="K2112">
        <v>241</v>
      </c>
      <c r="L2112" s="2" t="str">
        <f>_xlfn.XLOOKUP(SupplierQuality[[#This Row],[DefectID]],Table2[ID],Table2[Defect],"Not found",0)</f>
        <v>Water Damage</v>
      </c>
      <c r="M2112" s="3">
        <v>976212</v>
      </c>
      <c r="N2112" s="3">
        <v>1870</v>
      </c>
      <c r="O2112" s="6">
        <f>SupplierQuality[[#This Row],[Total Downtime Minutes]]/60</f>
        <v>31.166666666666668</v>
      </c>
      <c r="P2112" s="4">
        <v>426</v>
      </c>
      <c r="Q2112" s="4">
        <f>SupplierQuality[[#This Row],[Total Defect Qty]]*SupplierQuality[[#This Row],[Unit Price]]</f>
        <v>415866312</v>
      </c>
    </row>
    <row r="2113" spans="1:17" x14ac:dyDescent="0.25">
      <c r="A2113" s="1">
        <v>43433</v>
      </c>
      <c r="B2113" s="5" t="str">
        <f>TEXT(SupplierQuality[[#This Row],[Date]],"mmm")</f>
        <v>Nov</v>
      </c>
      <c r="C2113" s="5" t="str">
        <f>TEXT(SupplierQuality[[#This Row],[Date]],"yyyy")</f>
        <v>2018</v>
      </c>
      <c r="D2113" s="2" t="s">
        <v>171</v>
      </c>
      <c r="E2113" s="2" t="s">
        <v>49</v>
      </c>
      <c r="F2113" s="2" t="s">
        <v>24</v>
      </c>
      <c r="G2113">
        <v>127</v>
      </c>
      <c r="H2113" s="2" t="str">
        <f>VLOOKUP(SupplierQuality[[#This Row],[MaterialID]],Table4[#All],2,0)</f>
        <v>Crates</v>
      </c>
      <c r="I2113">
        <v>2</v>
      </c>
      <c r="J2113" s="2" t="str">
        <f>_xlfn.XLOOKUP(SupplierQuality[[#This Row],[Defect Type ID]],Table5[ID],Table5[Defect Type],"Not found",0)</f>
        <v>Rejected</v>
      </c>
      <c r="K2113">
        <v>34</v>
      </c>
      <c r="L2113" s="2" t="str">
        <f>_xlfn.XLOOKUP(SupplierQuality[[#This Row],[DefectID]],Table2[ID],Table2[Defect],"Not found",0)</f>
        <v>Inclomplete</v>
      </c>
      <c r="M2113" s="3">
        <v>950560</v>
      </c>
      <c r="N2113" s="3">
        <v>3645</v>
      </c>
      <c r="O2113" s="6">
        <f>SupplierQuality[[#This Row],[Total Downtime Minutes]]/60</f>
        <v>60.75</v>
      </c>
      <c r="P2113" s="4">
        <v>318</v>
      </c>
      <c r="Q2113" s="4">
        <f>SupplierQuality[[#This Row],[Total Defect Qty]]*SupplierQuality[[#This Row],[Unit Price]]</f>
        <v>302278080</v>
      </c>
    </row>
    <row r="2114" spans="1:17" x14ac:dyDescent="0.25">
      <c r="A2114" s="1">
        <v>43433</v>
      </c>
      <c r="B2114" s="5" t="str">
        <f>TEXT(SupplierQuality[[#This Row],[Date]],"mmm")</f>
        <v>Nov</v>
      </c>
      <c r="C2114" s="5" t="str">
        <f>TEXT(SupplierQuality[[#This Row],[Date]],"yyyy")</f>
        <v>2018</v>
      </c>
      <c r="D2114" s="2" t="s">
        <v>192</v>
      </c>
      <c r="E2114" s="2" t="s">
        <v>52</v>
      </c>
      <c r="F2114" s="2" t="s">
        <v>14</v>
      </c>
      <c r="G2114">
        <v>120</v>
      </c>
      <c r="H2114" s="2" t="str">
        <f>VLOOKUP(SupplierQuality[[#This Row],[MaterialID]],Table4[#All],2,0)</f>
        <v>Film</v>
      </c>
      <c r="I2114">
        <v>3</v>
      </c>
      <c r="J2114" s="2" t="str">
        <f>_xlfn.XLOOKUP(SupplierQuality[[#This Row],[Defect Type ID]],Table5[ID],Table5[Defect Type],"Not found",0)</f>
        <v>Impact</v>
      </c>
      <c r="K2114">
        <v>109</v>
      </c>
      <c r="L2114" s="2" t="str">
        <f>_xlfn.XLOOKUP(SupplierQuality[[#This Row],[DefectID]],Table2[ID],Table2[Defect],"Not found",0)</f>
        <v>Inside Scoring</v>
      </c>
      <c r="M2114" s="3">
        <v>927463</v>
      </c>
      <c r="N2114" s="3">
        <v>3869</v>
      </c>
      <c r="O2114" s="6">
        <f>SupplierQuality[[#This Row],[Total Downtime Minutes]]/60</f>
        <v>64.483333333333334</v>
      </c>
      <c r="P2114" s="4">
        <v>547</v>
      </c>
      <c r="Q2114" s="4">
        <f>SupplierQuality[[#This Row],[Total Defect Qty]]*SupplierQuality[[#This Row],[Unit Price]]</f>
        <v>507322261</v>
      </c>
    </row>
    <row r="2115" spans="1:17" x14ac:dyDescent="0.25">
      <c r="A2115" s="1">
        <v>43433</v>
      </c>
      <c r="B2115" s="5" t="str">
        <f>TEXT(SupplierQuality[[#This Row],[Date]],"mmm")</f>
        <v>Nov</v>
      </c>
      <c r="C2115" s="5" t="str">
        <f>TEXT(SupplierQuality[[#This Row],[Date]],"yyyy")</f>
        <v>2018</v>
      </c>
      <c r="D2115" s="2" t="s">
        <v>96</v>
      </c>
      <c r="E2115" s="2" t="s">
        <v>58</v>
      </c>
      <c r="F2115" s="2" t="s">
        <v>24</v>
      </c>
      <c r="G2115">
        <v>131</v>
      </c>
      <c r="H2115" s="2" t="str">
        <f>VLOOKUP(SupplierQuality[[#This Row],[MaterialID]],Table4[#All],2,0)</f>
        <v>Valves</v>
      </c>
      <c r="I2115">
        <v>1</v>
      </c>
      <c r="J2115" s="2" t="str">
        <f>_xlfn.XLOOKUP(SupplierQuality[[#This Row],[Defect Type ID]],Table5[ID],Table5[Defect Type],"Not found",0)</f>
        <v>No Impact</v>
      </c>
      <c r="K2115">
        <v>136</v>
      </c>
      <c r="L2115" s="2" t="str">
        <f>_xlfn.XLOOKUP(SupplierQuality[[#This Row],[DefectID]],Table2[ID],Table2[Defect],"Not found",0)</f>
        <v>Damaged Components</v>
      </c>
      <c r="M2115" s="3">
        <v>871040</v>
      </c>
      <c r="N2115" s="3">
        <v>4184</v>
      </c>
      <c r="O2115" s="6">
        <f>SupplierQuality[[#This Row],[Total Downtime Minutes]]/60</f>
        <v>69.733333333333334</v>
      </c>
      <c r="P2115" s="4">
        <v>503</v>
      </c>
      <c r="Q2115" s="4">
        <f>SupplierQuality[[#This Row],[Total Defect Qty]]*SupplierQuality[[#This Row],[Unit Price]]</f>
        <v>438133120</v>
      </c>
    </row>
    <row r="2116" spans="1:17" x14ac:dyDescent="0.25">
      <c r="A2116" s="1">
        <v>43433</v>
      </c>
      <c r="B2116" s="5" t="str">
        <f>TEXT(SupplierQuality[[#This Row],[Date]],"mmm")</f>
        <v>Nov</v>
      </c>
      <c r="C2116" s="5" t="str">
        <f>TEXT(SupplierQuality[[#This Row],[Date]],"yyyy")</f>
        <v>2018</v>
      </c>
      <c r="D2116" s="2" t="s">
        <v>222</v>
      </c>
      <c r="E2116" s="2" t="s">
        <v>98</v>
      </c>
      <c r="F2116" s="2" t="s">
        <v>14</v>
      </c>
      <c r="G2116">
        <v>130</v>
      </c>
      <c r="H2116" s="2" t="str">
        <f>VLOOKUP(SupplierQuality[[#This Row],[MaterialID]],Table4[#All],2,0)</f>
        <v>Packaging</v>
      </c>
      <c r="I2116">
        <v>3</v>
      </c>
      <c r="J2116" s="2" t="str">
        <f>_xlfn.XLOOKUP(SupplierQuality[[#This Row],[Defect Type ID]],Table5[ID],Table5[Defect Type],"Not found",0)</f>
        <v>Impact</v>
      </c>
      <c r="K2116">
        <v>15</v>
      </c>
      <c r="L2116" s="2" t="str">
        <f>_xlfn.XLOOKUP(SupplierQuality[[#This Row],[DefectID]],Table2[ID],Table2[Defect],"Not found",0)</f>
        <v>Tubs Stuck</v>
      </c>
      <c r="M2116" s="3">
        <v>852610</v>
      </c>
      <c r="N2116" s="3">
        <v>4716</v>
      </c>
      <c r="O2116" s="6">
        <f>SupplierQuality[[#This Row],[Total Downtime Minutes]]/60</f>
        <v>78.599999999999994</v>
      </c>
      <c r="P2116" s="4">
        <v>620</v>
      </c>
      <c r="Q2116" s="4">
        <f>SupplierQuality[[#This Row],[Total Defect Qty]]*SupplierQuality[[#This Row],[Unit Price]]</f>
        <v>528618200</v>
      </c>
    </row>
    <row r="2117" spans="1:17" x14ac:dyDescent="0.25">
      <c r="A2117" s="1">
        <v>43433</v>
      </c>
      <c r="B2117" s="5" t="str">
        <f>TEXT(SupplierQuality[[#This Row],[Date]],"mmm")</f>
        <v>Nov</v>
      </c>
      <c r="C2117" s="5" t="str">
        <f>TEXT(SupplierQuality[[#This Row],[Date]],"yyyy")</f>
        <v>2018</v>
      </c>
      <c r="D2117" s="2" t="s">
        <v>295</v>
      </c>
      <c r="E2117" s="2" t="s">
        <v>23</v>
      </c>
      <c r="F2117" s="2" t="s">
        <v>14</v>
      </c>
      <c r="G2117">
        <v>128</v>
      </c>
      <c r="H2117" s="2" t="str">
        <f>VLOOKUP(SupplierQuality[[#This Row],[MaterialID]],Table4[#All],2,0)</f>
        <v>Tape</v>
      </c>
      <c r="I2117">
        <v>3</v>
      </c>
      <c r="J2117" s="2" t="str">
        <f>_xlfn.XLOOKUP(SupplierQuality[[#This Row],[Defect Type ID]],Table5[ID],Table5[Defect Type],"Not found",0)</f>
        <v>Impact</v>
      </c>
      <c r="K2117">
        <v>3</v>
      </c>
      <c r="L2117" s="2" t="str">
        <f>_xlfn.XLOOKUP(SupplierQuality[[#This Row],[DefectID]],Table2[ID],Table2[Defect],"Not found",0)</f>
        <v>Dirty</v>
      </c>
      <c r="M2117" s="3">
        <v>834600</v>
      </c>
      <c r="N2117" s="3">
        <v>4925</v>
      </c>
      <c r="O2117" s="6">
        <f>SupplierQuality[[#This Row],[Total Downtime Minutes]]/60</f>
        <v>82.083333333333329</v>
      </c>
      <c r="P2117" s="4">
        <v>684</v>
      </c>
      <c r="Q2117" s="4">
        <f>SupplierQuality[[#This Row],[Total Defect Qty]]*SupplierQuality[[#This Row],[Unit Price]]</f>
        <v>570866400</v>
      </c>
    </row>
    <row r="2118" spans="1:17" x14ac:dyDescent="0.25">
      <c r="A2118" s="1">
        <v>43433</v>
      </c>
      <c r="B2118" s="5" t="str">
        <f>TEXT(SupplierQuality[[#This Row],[Date]],"mmm")</f>
        <v>Nov</v>
      </c>
      <c r="C2118" s="5" t="str">
        <f>TEXT(SupplierQuality[[#This Row],[Date]],"yyyy")</f>
        <v>2018</v>
      </c>
      <c r="D2118" s="2" t="s">
        <v>330</v>
      </c>
      <c r="E2118" s="2" t="s">
        <v>52</v>
      </c>
      <c r="F2118" s="2" t="s">
        <v>14</v>
      </c>
      <c r="G2118">
        <v>113</v>
      </c>
      <c r="H2118" s="2" t="str">
        <f>VLOOKUP(SupplierQuality[[#This Row],[MaterialID]],Table4[#All],2,0)</f>
        <v>Raw Materials</v>
      </c>
      <c r="I2118">
        <v>2</v>
      </c>
      <c r="J2118" s="2" t="str">
        <f>_xlfn.XLOOKUP(SupplierQuality[[#This Row],[Defect Type ID]],Table5[ID],Table5[Defect Type],"Not found",0)</f>
        <v>Rejected</v>
      </c>
      <c r="K2118">
        <v>132</v>
      </c>
      <c r="L2118" s="2" t="str">
        <f>_xlfn.XLOOKUP(SupplierQuality[[#This Row],[DefectID]],Table2[ID],Table2[Defect],"Not found",0)</f>
        <v>Wrong Labeling</v>
      </c>
      <c r="M2118" s="3">
        <v>808587</v>
      </c>
      <c r="N2118" s="3">
        <v>1480</v>
      </c>
      <c r="O2118" s="6">
        <f>SupplierQuality[[#This Row],[Total Downtime Minutes]]/60</f>
        <v>24.666666666666668</v>
      </c>
      <c r="P2118" s="4">
        <v>316</v>
      </c>
      <c r="Q2118" s="4">
        <f>SupplierQuality[[#This Row],[Total Defect Qty]]*SupplierQuality[[#This Row],[Unit Price]]</f>
        <v>255513492</v>
      </c>
    </row>
    <row r="2119" spans="1:17" x14ac:dyDescent="0.25">
      <c r="A2119" s="1">
        <v>43433</v>
      </c>
      <c r="B2119" s="5" t="str">
        <f>TEXT(SupplierQuality[[#This Row],[Date]],"mmm")</f>
        <v>Nov</v>
      </c>
      <c r="C2119" s="5" t="str">
        <f>TEXT(SupplierQuality[[#This Row],[Date]],"yyyy")</f>
        <v>2018</v>
      </c>
      <c r="D2119" s="2" t="s">
        <v>141</v>
      </c>
      <c r="E2119" s="2" t="s">
        <v>23</v>
      </c>
      <c r="F2119" s="2" t="s">
        <v>14</v>
      </c>
      <c r="G2119">
        <v>118</v>
      </c>
      <c r="H2119" s="2" t="str">
        <f>VLOOKUP(SupplierQuality[[#This Row],[MaterialID]],Table4[#All],2,0)</f>
        <v>Corrugate</v>
      </c>
      <c r="I2119">
        <v>3</v>
      </c>
      <c r="J2119" s="2" t="str">
        <f>_xlfn.XLOOKUP(SupplierQuality[[#This Row],[Defect Type ID]],Table5[ID],Table5[Defect Type],"Not found",0)</f>
        <v>Impact</v>
      </c>
      <c r="K2119">
        <v>81</v>
      </c>
      <c r="L2119" s="2" t="str">
        <f>_xlfn.XLOOKUP(SupplierQuality[[#This Row],[DefectID]],Table2[ID],Table2[Defect],"Not found",0)</f>
        <v>Bad Shots</v>
      </c>
      <c r="M2119" s="3">
        <v>802423</v>
      </c>
      <c r="N2119" s="3">
        <v>2835</v>
      </c>
      <c r="O2119" s="6">
        <f>SupplierQuality[[#This Row],[Total Downtime Minutes]]/60</f>
        <v>47.25</v>
      </c>
      <c r="P2119" s="4">
        <v>452</v>
      </c>
      <c r="Q2119" s="4">
        <f>SupplierQuality[[#This Row],[Total Defect Qty]]*SupplierQuality[[#This Row],[Unit Price]]</f>
        <v>362695196</v>
      </c>
    </row>
    <row r="2120" spans="1:17" x14ac:dyDescent="0.25">
      <c r="A2120" s="1">
        <v>43433</v>
      </c>
      <c r="B2120" s="5" t="str">
        <f>TEXT(SupplierQuality[[#This Row],[Date]],"mmm")</f>
        <v>Nov</v>
      </c>
      <c r="C2120" s="5" t="str">
        <f>TEXT(SupplierQuality[[#This Row],[Date]],"yyyy")</f>
        <v>2018</v>
      </c>
      <c r="D2120" s="2" t="s">
        <v>40</v>
      </c>
      <c r="E2120" s="2" t="s">
        <v>60</v>
      </c>
      <c r="F2120" s="2" t="s">
        <v>14</v>
      </c>
      <c r="G2120">
        <v>120</v>
      </c>
      <c r="H2120" s="2" t="str">
        <f>VLOOKUP(SupplierQuality[[#This Row],[MaterialID]],Table4[#All],2,0)</f>
        <v>Film</v>
      </c>
      <c r="I2120">
        <v>1</v>
      </c>
      <c r="J2120" s="2" t="str">
        <f>_xlfn.XLOOKUP(SupplierQuality[[#This Row],[Defect Type ID]],Table5[ID],Table5[Defect Type],"Not found",0)</f>
        <v>No Impact</v>
      </c>
      <c r="K2120">
        <v>69</v>
      </c>
      <c r="L2120" s="2" t="str">
        <f>_xlfn.XLOOKUP(SupplierQuality[[#This Row],[DefectID]],Table2[ID],Table2[Defect],"Not found",0)</f>
        <v>Wrong Makeup</v>
      </c>
      <c r="M2120" s="3">
        <v>785003</v>
      </c>
      <c r="N2120" s="3">
        <v>1109</v>
      </c>
      <c r="O2120" s="6">
        <f>SupplierQuality[[#This Row],[Total Downtime Minutes]]/60</f>
        <v>18.483333333333334</v>
      </c>
      <c r="P2120" s="4">
        <v>470</v>
      </c>
      <c r="Q2120" s="4">
        <f>SupplierQuality[[#This Row],[Total Defect Qty]]*SupplierQuality[[#This Row],[Unit Price]]</f>
        <v>368951410</v>
      </c>
    </row>
    <row r="2121" spans="1:17" x14ac:dyDescent="0.25">
      <c r="A2121" s="1">
        <v>43433</v>
      </c>
      <c r="B2121" s="5" t="str">
        <f>TEXT(SupplierQuality[[#This Row],[Date]],"mmm")</f>
        <v>Nov</v>
      </c>
      <c r="C2121" s="5" t="str">
        <f>TEXT(SupplierQuality[[#This Row],[Date]],"yyyy")</f>
        <v>2018</v>
      </c>
      <c r="D2121" s="2" t="s">
        <v>70</v>
      </c>
      <c r="E2121" s="2" t="s">
        <v>74</v>
      </c>
      <c r="F2121" s="2" t="s">
        <v>14</v>
      </c>
      <c r="G2121">
        <v>117</v>
      </c>
      <c r="H2121" s="2" t="str">
        <f>VLOOKUP(SupplierQuality[[#This Row],[MaterialID]],Table4[#All],2,0)</f>
        <v>Labels</v>
      </c>
      <c r="I2121">
        <v>1</v>
      </c>
      <c r="J2121" s="2" t="str">
        <f>_xlfn.XLOOKUP(SupplierQuality[[#This Row],[Defect Type ID]],Table5[ID],Table5[Defect Type],"Not found",0)</f>
        <v>No Impact</v>
      </c>
      <c r="K2121">
        <v>54</v>
      </c>
      <c r="L2121" s="2" t="str">
        <f>_xlfn.XLOOKUP(SupplierQuality[[#This Row],[DefectID]],Table2[ID],Table2[Defect],"Not found",0)</f>
        <v>Sealed Together Internally</v>
      </c>
      <c r="M2121" s="3">
        <v>771256</v>
      </c>
      <c r="N2121" s="3">
        <v>2170</v>
      </c>
      <c r="O2121" s="6">
        <f>SupplierQuality[[#This Row],[Total Downtime Minutes]]/60</f>
        <v>36.166666666666664</v>
      </c>
      <c r="P2121" s="4">
        <v>486</v>
      </c>
      <c r="Q2121" s="4">
        <f>SupplierQuality[[#This Row],[Total Defect Qty]]*SupplierQuality[[#This Row],[Unit Price]]</f>
        <v>374830416</v>
      </c>
    </row>
    <row r="2122" spans="1:17" x14ac:dyDescent="0.25">
      <c r="A2122" s="1">
        <v>43433</v>
      </c>
      <c r="B2122" s="5" t="str">
        <f>TEXT(SupplierQuality[[#This Row],[Date]],"mmm")</f>
        <v>Nov</v>
      </c>
      <c r="C2122" s="5" t="str">
        <f>TEXT(SupplierQuality[[#This Row],[Date]],"yyyy")</f>
        <v>2018</v>
      </c>
      <c r="D2122" s="2" t="s">
        <v>236</v>
      </c>
      <c r="E2122" s="2" t="s">
        <v>27</v>
      </c>
      <c r="F2122" s="2" t="s">
        <v>24</v>
      </c>
      <c r="G2122">
        <v>118</v>
      </c>
      <c r="H2122" s="2" t="str">
        <f>VLOOKUP(SupplierQuality[[#This Row],[MaterialID]],Table4[#All],2,0)</f>
        <v>Corrugate</v>
      </c>
      <c r="I2122">
        <v>2</v>
      </c>
      <c r="J2122" s="2" t="str">
        <f>_xlfn.XLOOKUP(SupplierQuality[[#This Row],[Defect Type ID]],Table5[ID],Table5[Defect Type],"Not found",0)</f>
        <v>Rejected</v>
      </c>
      <c r="K2122">
        <v>71</v>
      </c>
      <c r="L2122" s="2" t="str">
        <f>_xlfn.XLOOKUP(SupplierQuality[[#This Row],[DefectID]],Table2[ID],Table2[Defect],"Not found",0)</f>
        <v>Incorrect Dimensions</v>
      </c>
      <c r="M2122" s="3">
        <v>619680</v>
      </c>
      <c r="N2122" s="3">
        <v>4380</v>
      </c>
      <c r="O2122" s="6">
        <f>SupplierQuality[[#This Row],[Total Downtime Minutes]]/60</f>
        <v>73</v>
      </c>
      <c r="P2122" s="4">
        <v>312</v>
      </c>
      <c r="Q2122" s="4">
        <f>SupplierQuality[[#This Row],[Total Defect Qty]]*SupplierQuality[[#This Row],[Unit Price]]</f>
        <v>193340160</v>
      </c>
    </row>
    <row r="2123" spans="1:17" x14ac:dyDescent="0.25">
      <c r="A2123" s="1">
        <v>43433</v>
      </c>
      <c r="B2123" s="5" t="str">
        <f>TEXT(SupplierQuality[[#This Row],[Date]],"mmm")</f>
        <v>Nov</v>
      </c>
      <c r="C2123" s="5" t="str">
        <f>TEXT(SupplierQuality[[#This Row],[Date]],"yyyy")</f>
        <v>2018</v>
      </c>
      <c r="D2123" s="2" t="s">
        <v>101</v>
      </c>
      <c r="E2123" s="2" t="s">
        <v>19</v>
      </c>
      <c r="F2123" s="2" t="s">
        <v>24</v>
      </c>
      <c r="G2123">
        <v>121</v>
      </c>
      <c r="H2123" s="2" t="str">
        <f>VLOOKUP(SupplierQuality[[#This Row],[MaterialID]],Table4[#All],2,0)</f>
        <v>Composites</v>
      </c>
      <c r="I2123">
        <v>3</v>
      </c>
      <c r="J2123" s="2" t="str">
        <f>_xlfn.XLOOKUP(SupplierQuality[[#This Row],[Defect Type ID]],Table5[ID],Table5[Defect Type],"Not found",0)</f>
        <v>Impact</v>
      </c>
      <c r="K2123">
        <v>155</v>
      </c>
      <c r="L2123" s="2" t="str">
        <f>_xlfn.XLOOKUP(SupplierQuality[[#This Row],[DefectID]],Table2[ID],Table2[Defect],"Not found",0)</f>
        <v>Wrong Specification</v>
      </c>
      <c r="M2123" s="3">
        <v>547727</v>
      </c>
      <c r="N2123" s="3">
        <v>2169</v>
      </c>
      <c r="O2123" s="6">
        <f>SupplierQuality[[#This Row],[Total Downtime Minutes]]/60</f>
        <v>36.15</v>
      </c>
      <c r="P2123" s="4">
        <v>493</v>
      </c>
      <c r="Q2123" s="4">
        <f>SupplierQuality[[#This Row],[Total Defect Qty]]*SupplierQuality[[#This Row],[Unit Price]]</f>
        <v>270029411</v>
      </c>
    </row>
    <row r="2124" spans="1:17" x14ac:dyDescent="0.25">
      <c r="A2124" s="1">
        <v>43433</v>
      </c>
      <c r="B2124" s="5" t="str">
        <f>TEXT(SupplierQuality[[#This Row],[Date]],"mmm")</f>
        <v>Nov</v>
      </c>
      <c r="C2124" s="5" t="str">
        <f>TEXT(SupplierQuality[[#This Row],[Date]],"yyyy")</f>
        <v>2018</v>
      </c>
      <c r="D2124" s="2" t="s">
        <v>159</v>
      </c>
      <c r="E2124" s="2" t="s">
        <v>34</v>
      </c>
      <c r="F2124" s="2" t="s">
        <v>24</v>
      </c>
      <c r="G2124">
        <v>122</v>
      </c>
      <c r="H2124" s="2" t="str">
        <f>VLOOKUP(SupplierQuality[[#This Row],[MaterialID]],Table4[#All],2,0)</f>
        <v>Electrolytes</v>
      </c>
      <c r="I2124">
        <v>1</v>
      </c>
      <c r="J2124" s="2" t="str">
        <f>_xlfn.XLOOKUP(SupplierQuality[[#This Row],[Defect Type ID]],Table5[ID],Table5[Defect Type],"Not found",0)</f>
        <v>No Impact</v>
      </c>
      <c r="K2124">
        <v>45</v>
      </c>
      <c r="L2124" s="2" t="str">
        <f>_xlfn.XLOOKUP(SupplierQuality[[#This Row],[DefectID]],Table2[ID],Table2[Defect],"Not found",0)</f>
        <v>Short Walls</v>
      </c>
      <c r="M2124" s="3">
        <v>533935</v>
      </c>
      <c r="N2124" s="3">
        <v>730</v>
      </c>
      <c r="O2124" s="6">
        <f>SupplierQuality[[#This Row],[Total Downtime Minutes]]/60</f>
        <v>12.166666666666666</v>
      </c>
      <c r="P2124" s="4">
        <v>333</v>
      </c>
      <c r="Q2124" s="4">
        <f>SupplierQuality[[#This Row],[Total Defect Qty]]*SupplierQuality[[#This Row],[Unit Price]]</f>
        <v>177800355</v>
      </c>
    </row>
    <row r="2125" spans="1:17" x14ac:dyDescent="0.25">
      <c r="A2125" s="1">
        <v>43433</v>
      </c>
      <c r="B2125" s="5" t="str">
        <f>TEXT(SupplierQuality[[#This Row],[Date]],"mmm")</f>
        <v>Nov</v>
      </c>
      <c r="C2125" s="5" t="str">
        <f>TEXT(SupplierQuality[[#This Row],[Date]],"yyyy")</f>
        <v>2018</v>
      </c>
      <c r="D2125" s="2" t="s">
        <v>92</v>
      </c>
      <c r="E2125" s="2" t="s">
        <v>58</v>
      </c>
      <c r="F2125" s="2" t="s">
        <v>24</v>
      </c>
      <c r="G2125">
        <v>124</v>
      </c>
      <c r="H2125" s="2" t="str">
        <f>VLOOKUP(SupplierQuality[[#This Row],[MaterialID]],Table4[#All],2,0)</f>
        <v>Drives</v>
      </c>
      <c r="I2125">
        <v>3</v>
      </c>
      <c r="J2125" s="2" t="str">
        <f>_xlfn.XLOOKUP(SupplierQuality[[#This Row],[Defect Type ID]],Table5[ID],Table5[Defect Type],"Not found",0)</f>
        <v>Impact</v>
      </c>
      <c r="K2125">
        <v>125</v>
      </c>
      <c r="L2125" s="2" t="str">
        <f>_xlfn.XLOOKUP(SupplierQuality[[#This Row],[DefectID]],Table2[ID],Table2[Defect],"Not found",0)</f>
        <v>Dimensions Wrong</v>
      </c>
      <c r="M2125" s="3">
        <v>475393</v>
      </c>
      <c r="N2125" s="3">
        <v>2303</v>
      </c>
      <c r="O2125" s="6">
        <f>SupplierQuality[[#This Row],[Total Downtime Minutes]]/60</f>
        <v>38.383333333333333</v>
      </c>
      <c r="P2125" s="4">
        <v>653</v>
      </c>
      <c r="Q2125" s="4">
        <f>SupplierQuality[[#This Row],[Total Defect Qty]]*SupplierQuality[[#This Row],[Unit Price]]</f>
        <v>310431629</v>
      </c>
    </row>
    <row r="2126" spans="1:17" x14ac:dyDescent="0.25">
      <c r="A2126" s="1">
        <v>43433</v>
      </c>
      <c r="B2126" s="5" t="str">
        <f>TEXT(SupplierQuality[[#This Row],[Date]],"mmm")</f>
        <v>Nov</v>
      </c>
      <c r="C2126" s="5" t="str">
        <f>TEXT(SupplierQuality[[#This Row],[Date]],"yyyy")</f>
        <v>2018</v>
      </c>
      <c r="D2126" s="2" t="s">
        <v>188</v>
      </c>
      <c r="E2126" s="2" t="s">
        <v>64</v>
      </c>
      <c r="F2126" s="2" t="s">
        <v>75</v>
      </c>
      <c r="G2126">
        <v>117</v>
      </c>
      <c r="H2126" s="2" t="str">
        <f>VLOOKUP(SupplierQuality[[#This Row],[MaterialID]],Table4[#All],2,0)</f>
        <v>Labels</v>
      </c>
      <c r="I2126">
        <v>1</v>
      </c>
      <c r="J2126" s="2" t="str">
        <f>_xlfn.XLOOKUP(SupplierQuality[[#This Row],[Defect Type ID]],Table5[ID],Table5[Defect Type],"Not found",0)</f>
        <v>No Impact</v>
      </c>
      <c r="K2126">
        <v>90</v>
      </c>
      <c r="L2126" s="2" t="str">
        <f>_xlfn.XLOOKUP(SupplierQuality[[#This Row],[DefectID]],Table2[ID],Table2[Defect],"Not found",0)</f>
        <v>Warping</v>
      </c>
      <c r="M2126" s="3">
        <v>474760</v>
      </c>
      <c r="N2126" s="3">
        <v>2254</v>
      </c>
      <c r="O2126" s="6">
        <f>SupplierQuality[[#This Row],[Total Downtime Minutes]]/60</f>
        <v>37.56666666666667</v>
      </c>
      <c r="P2126" s="4">
        <v>585</v>
      </c>
      <c r="Q2126" s="4">
        <f>SupplierQuality[[#This Row],[Total Defect Qty]]*SupplierQuality[[#This Row],[Unit Price]]</f>
        <v>277734600</v>
      </c>
    </row>
    <row r="2127" spans="1:17" x14ac:dyDescent="0.25">
      <c r="A2127" s="1">
        <v>43433</v>
      </c>
      <c r="B2127" s="5" t="str">
        <f>TEXT(SupplierQuality[[#This Row],[Date]],"mmm")</f>
        <v>Nov</v>
      </c>
      <c r="C2127" s="5" t="str">
        <f>TEXT(SupplierQuality[[#This Row],[Date]],"yyyy")</f>
        <v>2018</v>
      </c>
      <c r="D2127" s="2" t="s">
        <v>299</v>
      </c>
      <c r="E2127" s="2" t="s">
        <v>13</v>
      </c>
      <c r="F2127" s="2" t="s">
        <v>14</v>
      </c>
      <c r="G2127">
        <v>112</v>
      </c>
      <c r="H2127" s="2" t="str">
        <f>VLOOKUP(SupplierQuality[[#This Row],[MaterialID]],Table4[#All],2,0)</f>
        <v>Glass</v>
      </c>
      <c r="I2127">
        <v>1</v>
      </c>
      <c r="J2127" s="2" t="str">
        <f>_xlfn.XLOOKUP(SupplierQuality[[#This Row],[Defect Type ID]],Table5[ID],Table5[Defect Type],"Not found",0)</f>
        <v>No Impact</v>
      </c>
      <c r="K2127">
        <v>233</v>
      </c>
      <c r="L2127" s="2" t="str">
        <f>_xlfn.XLOOKUP(SupplierQuality[[#This Row],[DefectID]],Table2[ID],Table2[Defect],"Not found",0)</f>
        <v>Wrong Drive</v>
      </c>
      <c r="M2127" s="3">
        <v>415369</v>
      </c>
      <c r="N2127" s="3">
        <v>333</v>
      </c>
      <c r="O2127" s="6">
        <f>SupplierQuality[[#This Row],[Total Downtime Minutes]]/60</f>
        <v>5.55</v>
      </c>
      <c r="P2127" s="4">
        <v>670</v>
      </c>
      <c r="Q2127" s="4">
        <f>SupplierQuality[[#This Row],[Total Defect Qty]]*SupplierQuality[[#This Row],[Unit Price]]</f>
        <v>278297230</v>
      </c>
    </row>
    <row r="2128" spans="1:17" x14ac:dyDescent="0.25">
      <c r="A2128" s="1">
        <v>43433</v>
      </c>
      <c r="B2128" s="5" t="str">
        <f>TEXT(SupplierQuality[[#This Row],[Date]],"mmm")</f>
        <v>Nov</v>
      </c>
      <c r="C2128" s="5" t="str">
        <f>TEXT(SupplierQuality[[#This Row],[Date]],"yyyy")</f>
        <v>2018</v>
      </c>
      <c r="D2128" s="2" t="s">
        <v>108</v>
      </c>
      <c r="E2128" s="2" t="s">
        <v>32</v>
      </c>
      <c r="F2128" s="2" t="s">
        <v>14</v>
      </c>
      <c r="G2128">
        <v>121</v>
      </c>
      <c r="H2128" s="2" t="str">
        <f>VLOOKUP(SupplierQuality[[#This Row],[MaterialID]],Table4[#All],2,0)</f>
        <v>Composites</v>
      </c>
      <c r="I2128">
        <v>2</v>
      </c>
      <c r="J2128" s="2" t="str">
        <f>_xlfn.XLOOKUP(SupplierQuality[[#This Row],[Defect Type ID]],Table5[ID],Table5[Defect Type],"Not found",0)</f>
        <v>Rejected</v>
      </c>
      <c r="K2128">
        <v>100</v>
      </c>
      <c r="L2128" s="2" t="str">
        <f>_xlfn.XLOOKUP(SupplierQuality[[#This Row],[DefectID]],Table2[ID],Table2[Defect],"Not found",0)</f>
        <v>Bad Cut</v>
      </c>
      <c r="M2128" s="3">
        <v>361677</v>
      </c>
      <c r="N2128" s="3">
        <v>4552</v>
      </c>
      <c r="O2128" s="6">
        <f>SupplierQuality[[#This Row],[Total Downtime Minutes]]/60</f>
        <v>75.86666666666666</v>
      </c>
      <c r="P2128" s="4">
        <v>388</v>
      </c>
      <c r="Q2128" s="4">
        <f>SupplierQuality[[#This Row],[Total Defect Qty]]*SupplierQuality[[#This Row],[Unit Price]]</f>
        <v>140330676</v>
      </c>
    </row>
    <row r="2129" spans="1:17" x14ac:dyDescent="0.25">
      <c r="A2129" s="1">
        <v>43433</v>
      </c>
      <c r="B2129" s="5" t="str">
        <f>TEXT(SupplierQuality[[#This Row],[Date]],"mmm")</f>
        <v>Nov</v>
      </c>
      <c r="C2129" s="5" t="str">
        <f>TEXT(SupplierQuality[[#This Row],[Date]],"yyyy")</f>
        <v>2018</v>
      </c>
      <c r="D2129" s="2" t="s">
        <v>113</v>
      </c>
      <c r="E2129" s="2" t="s">
        <v>98</v>
      </c>
      <c r="F2129" s="2" t="s">
        <v>14</v>
      </c>
      <c r="G2129">
        <v>115</v>
      </c>
      <c r="H2129" s="2" t="str">
        <f>VLOOKUP(SupplierQuality[[#This Row],[MaterialID]],Table4[#All],2,0)</f>
        <v>Controllers</v>
      </c>
      <c r="I2129">
        <v>2</v>
      </c>
      <c r="J2129" s="2" t="str">
        <f>_xlfn.XLOOKUP(SupplierQuality[[#This Row],[Defect Type ID]],Table5[ID],Table5[Defect Type],"Not found",0)</f>
        <v>Rejected</v>
      </c>
      <c r="K2129">
        <v>242</v>
      </c>
      <c r="L2129" s="2" t="str">
        <f>_xlfn.XLOOKUP(SupplierQuality[[#This Row],[DefectID]],Table2[ID],Table2[Defect],"Not found",0)</f>
        <v>Wrong Check</v>
      </c>
      <c r="M2129" s="3">
        <v>304904</v>
      </c>
      <c r="N2129" s="3">
        <v>811</v>
      </c>
      <c r="O2129" s="6">
        <f>SupplierQuality[[#This Row],[Total Downtime Minutes]]/60</f>
        <v>13.516666666666667</v>
      </c>
      <c r="P2129" s="4">
        <v>485</v>
      </c>
      <c r="Q2129" s="4">
        <f>SupplierQuality[[#This Row],[Total Defect Qty]]*SupplierQuality[[#This Row],[Unit Price]]</f>
        <v>147878440</v>
      </c>
    </row>
    <row r="2130" spans="1:17" x14ac:dyDescent="0.25">
      <c r="A2130" s="1">
        <v>43433</v>
      </c>
      <c r="B2130" s="5" t="str">
        <f>TEXT(SupplierQuality[[#This Row],[Date]],"mmm")</f>
        <v>Nov</v>
      </c>
      <c r="C2130" s="5" t="str">
        <f>TEXT(SupplierQuality[[#This Row],[Date]],"yyyy")</f>
        <v>2018</v>
      </c>
      <c r="D2130" s="2" t="s">
        <v>198</v>
      </c>
      <c r="E2130" s="2" t="s">
        <v>67</v>
      </c>
      <c r="F2130" s="2" t="s">
        <v>17</v>
      </c>
      <c r="G2130">
        <v>122</v>
      </c>
      <c r="H2130" s="2" t="str">
        <f>VLOOKUP(SupplierQuality[[#This Row],[MaterialID]],Table4[#All],2,0)</f>
        <v>Electrolytes</v>
      </c>
      <c r="I2130">
        <v>2</v>
      </c>
      <c r="J2130" s="2" t="str">
        <f>_xlfn.XLOOKUP(SupplierQuality[[#This Row],[Defect Type ID]],Table5[ID],Table5[Defect Type],"Not found",0)</f>
        <v>Rejected</v>
      </c>
      <c r="K2130">
        <v>149</v>
      </c>
      <c r="L2130" s="2" t="str">
        <f>_xlfn.XLOOKUP(SupplierQuality[[#This Row],[DefectID]],Table2[ID],Table2[Defect],"Not found",0)</f>
        <v>Blisters</v>
      </c>
      <c r="M2130" s="3">
        <v>258849</v>
      </c>
      <c r="N2130" s="3">
        <v>3379</v>
      </c>
      <c r="O2130" s="6">
        <f>SupplierQuality[[#This Row],[Total Downtime Minutes]]/60</f>
        <v>56.31666666666667</v>
      </c>
      <c r="P2130" s="4">
        <v>529</v>
      </c>
      <c r="Q2130" s="4">
        <f>SupplierQuality[[#This Row],[Total Defect Qty]]*SupplierQuality[[#This Row],[Unit Price]]</f>
        <v>136931121</v>
      </c>
    </row>
    <row r="2131" spans="1:17" x14ac:dyDescent="0.25">
      <c r="A2131" s="1">
        <v>43434</v>
      </c>
      <c r="B2131" s="5" t="str">
        <f>TEXT(SupplierQuality[[#This Row],[Date]],"mmm")</f>
        <v>Nov</v>
      </c>
      <c r="C2131" s="5" t="str">
        <f>TEXT(SupplierQuality[[#This Row],[Date]],"yyyy")</f>
        <v>2018</v>
      </c>
      <c r="D2131" s="2" t="s">
        <v>289</v>
      </c>
      <c r="E2131" s="2" t="s">
        <v>107</v>
      </c>
      <c r="F2131" s="2" t="s">
        <v>17</v>
      </c>
      <c r="G2131">
        <v>133</v>
      </c>
      <c r="H2131" s="2" t="str">
        <f>VLOOKUP(SupplierQuality[[#This Row],[MaterialID]],Table4[#All],2,0)</f>
        <v>Wires</v>
      </c>
      <c r="I2131">
        <v>3</v>
      </c>
      <c r="J2131" s="2" t="str">
        <f>_xlfn.XLOOKUP(SupplierQuality[[#This Row],[Defect Type ID]],Table5[ID],Table5[Defect Type],"Not found",0)</f>
        <v>Impact</v>
      </c>
      <c r="K2131">
        <v>256</v>
      </c>
      <c r="L2131" s="2" t="str">
        <f>_xlfn.XLOOKUP(SupplierQuality[[#This Row],[DefectID]],Table2[ID],Table2[Defect],"Not found",0)</f>
        <v>Incomplete Tops</v>
      </c>
      <c r="M2131" s="3">
        <v>990261</v>
      </c>
      <c r="N2131" s="3">
        <v>1432</v>
      </c>
      <c r="O2131" s="6">
        <f>SupplierQuality[[#This Row],[Total Downtime Minutes]]/60</f>
        <v>23.866666666666667</v>
      </c>
      <c r="P2131" s="4">
        <v>303</v>
      </c>
      <c r="Q2131" s="4">
        <f>SupplierQuality[[#This Row],[Total Defect Qty]]*SupplierQuality[[#This Row],[Unit Price]]</f>
        <v>300049083</v>
      </c>
    </row>
    <row r="2132" spans="1:17" x14ac:dyDescent="0.25">
      <c r="A2132" s="1">
        <v>43434</v>
      </c>
      <c r="B2132" s="5" t="str">
        <f>TEXT(SupplierQuality[[#This Row],[Date]],"mmm")</f>
        <v>Nov</v>
      </c>
      <c r="C2132" s="5" t="str">
        <f>TEXT(SupplierQuality[[#This Row],[Date]],"yyyy")</f>
        <v>2018</v>
      </c>
      <c r="D2132" s="2" t="s">
        <v>284</v>
      </c>
      <c r="E2132" s="2" t="s">
        <v>21</v>
      </c>
      <c r="F2132" s="2" t="s">
        <v>17</v>
      </c>
      <c r="G2132">
        <v>119</v>
      </c>
      <c r="H2132" s="2" t="str">
        <f>VLOOKUP(SupplierQuality[[#This Row],[MaterialID]],Table4[#All],2,0)</f>
        <v>Batteries</v>
      </c>
      <c r="I2132">
        <v>2</v>
      </c>
      <c r="J2132" s="2" t="str">
        <f>_xlfn.XLOOKUP(SupplierQuality[[#This Row],[Defect Type ID]],Table5[ID],Table5[Defect Type],"Not found",0)</f>
        <v>Rejected</v>
      </c>
      <c r="K2132">
        <v>64</v>
      </c>
      <c r="L2132" s="2" t="str">
        <f>_xlfn.XLOOKUP(SupplierQuality[[#This Row],[DefectID]],Table2[ID],Table2[Defect],"Not found",0)</f>
        <v>Cut Box</v>
      </c>
      <c r="M2132" s="3">
        <v>894260</v>
      </c>
      <c r="N2132" s="3">
        <v>171</v>
      </c>
      <c r="O2132" s="6">
        <f>SupplierQuality[[#This Row],[Total Downtime Minutes]]/60</f>
        <v>2.85</v>
      </c>
      <c r="P2132" s="4">
        <v>369</v>
      </c>
      <c r="Q2132" s="4">
        <f>SupplierQuality[[#This Row],[Total Defect Qty]]*SupplierQuality[[#This Row],[Unit Price]]</f>
        <v>329981940</v>
      </c>
    </row>
    <row r="2133" spans="1:17" x14ac:dyDescent="0.25">
      <c r="A2133" s="1">
        <v>43436</v>
      </c>
      <c r="B2133" s="5" t="str">
        <f>TEXT(SupplierQuality[[#This Row],[Date]],"mmm")</f>
        <v>Dec</v>
      </c>
      <c r="C2133" s="5" t="str">
        <f>TEXT(SupplierQuality[[#This Row],[Date]],"yyyy")</f>
        <v>2018</v>
      </c>
      <c r="D2133" s="2" t="s">
        <v>155</v>
      </c>
      <c r="E2133" s="2" t="s">
        <v>38</v>
      </c>
      <c r="F2133" s="2" t="s">
        <v>14</v>
      </c>
      <c r="G2133">
        <v>123</v>
      </c>
      <c r="H2133" s="2" t="str">
        <f>VLOOKUP(SupplierQuality[[#This Row],[MaterialID]],Table4[#All],2,0)</f>
        <v>Pump</v>
      </c>
      <c r="I2133">
        <v>2</v>
      </c>
      <c r="J2133" s="2" t="str">
        <f>_xlfn.XLOOKUP(SupplierQuality[[#This Row],[Defect Type ID]],Table5[ID],Table5[Defect Type],"Not found",0)</f>
        <v>Rejected</v>
      </c>
      <c r="K2133">
        <v>132</v>
      </c>
      <c r="L2133" s="2" t="str">
        <f>_xlfn.XLOOKUP(SupplierQuality[[#This Row],[DefectID]],Table2[ID],Table2[Defect],"Not found",0)</f>
        <v>Wrong Labeling</v>
      </c>
      <c r="M2133" s="3">
        <v>584054</v>
      </c>
      <c r="N2133" s="3">
        <v>817</v>
      </c>
      <c r="O2133" s="6">
        <f>SupplierQuality[[#This Row],[Total Downtime Minutes]]/60</f>
        <v>13.616666666666667</v>
      </c>
      <c r="P2133" s="4">
        <v>463</v>
      </c>
      <c r="Q2133" s="4">
        <f>SupplierQuality[[#This Row],[Total Defect Qty]]*SupplierQuality[[#This Row],[Unit Price]]</f>
        <v>270417002</v>
      </c>
    </row>
    <row r="2134" spans="1:17" x14ac:dyDescent="0.25">
      <c r="A2134" s="1">
        <v>43436</v>
      </c>
      <c r="B2134" s="5" t="str">
        <f>TEXT(SupplierQuality[[#This Row],[Date]],"mmm")</f>
        <v>Dec</v>
      </c>
      <c r="C2134" s="5" t="str">
        <f>TEXT(SupplierQuality[[#This Row],[Date]],"yyyy")</f>
        <v>2018</v>
      </c>
      <c r="D2134" s="2" t="s">
        <v>131</v>
      </c>
      <c r="E2134" s="2" t="s">
        <v>45</v>
      </c>
      <c r="F2134" s="2" t="s">
        <v>14</v>
      </c>
      <c r="G2134">
        <v>115</v>
      </c>
      <c r="H2134" s="2" t="str">
        <f>VLOOKUP(SupplierQuality[[#This Row],[MaterialID]],Table4[#All],2,0)</f>
        <v>Controllers</v>
      </c>
      <c r="I2134">
        <v>3</v>
      </c>
      <c r="J2134" s="2" t="str">
        <f>_xlfn.XLOOKUP(SupplierQuality[[#This Row],[Defect Type ID]],Table5[ID],Table5[Defect Type],"Not found",0)</f>
        <v>Impact</v>
      </c>
      <c r="K2134">
        <v>242</v>
      </c>
      <c r="L2134" s="2" t="str">
        <f>_xlfn.XLOOKUP(SupplierQuality[[#This Row],[DefectID]],Table2[ID],Table2[Defect],"Not found",0)</f>
        <v>Wrong Check</v>
      </c>
      <c r="M2134" s="3">
        <v>397874</v>
      </c>
      <c r="N2134" s="3">
        <v>1431</v>
      </c>
      <c r="O2134" s="6">
        <f>SupplierQuality[[#This Row],[Total Downtime Minutes]]/60</f>
        <v>23.85</v>
      </c>
      <c r="P2134" s="4">
        <v>548</v>
      </c>
      <c r="Q2134" s="4">
        <f>SupplierQuality[[#This Row],[Total Defect Qty]]*SupplierQuality[[#This Row],[Unit Price]]</f>
        <v>218034952</v>
      </c>
    </row>
    <row r="2135" spans="1:17" x14ac:dyDescent="0.25">
      <c r="A2135" s="1">
        <v>43436</v>
      </c>
      <c r="B2135" s="5" t="str">
        <f>TEXT(SupplierQuality[[#This Row],[Date]],"mmm")</f>
        <v>Dec</v>
      </c>
      <c r="C2135" s="5" t="str">
        <f>TEXT(SupplierQuality[[#This Row],[Date]],"yyyy")</f>
        <v>2018</v>
      </c>
      <c r="D2135" s="2" t="s">
        <v>187</v>
      </c>
      <c r="E2135" s="2" t="s">
        <v>13</v>
      </c>
      <c r="F2135" s="2" t="s">
        <v>14</v>
      </c>
      <c r="G2135">
        <v>132</v>
      </c>
      <c r="H2135" s="2" t="str">
        <f>VLOOKUP(SupplierQuality[[#This Row],[MaterialID]],Table4[#All],2,0)</f>
        <v>Printed Materials</v>
      </c>
      <c r="I2135">
        <v>3</v>
      </c>
      <c r="J2135" s="2" t="str">
        <f>_xlfn.XLOOKUP(SupplierQuality[[#This Row],[Defect Type ID]],Table5[ID],Table5[Defect Type],"Not found",0)</f>
        <v>Impact</v>
      </c>
      <c r="K2135">
        <v>133</v>
      </c>
      <c r="L2135" s="2" t="str">
        <f>_xlfn.XLOOKUP(SupplierQuality[[#This Row],[DefectID]],Table2[ID],Table2[Defect],"Not found",0)</f>
        <v>Skewed Cartons</v>
      </c>
      <c r="M2135" s="3">
        <v>396165</v>
      </c>
      <c r="N2135" s="3">
        <v>476</v>
      </c>
      <c r="O2135" s="6">
        <f>SupplierQuality[[#This Row],[Total Downtime Minutes]]/60</f>
        <v>7.9333333333333336</v>
      </c>
      <c r="P2135" s="4">
        <v>385</v>
      </c>
      <c r="Q2135" s="4">
        <f>SupplierQuality[[#This Row],[Total Defect Qty]]*SupplierQuality[[#This Row],[Unit Price]]</f>
        <v>152523525</v>
      </c>
    </row>
    <row r="2136" spans="1:17" x14ac:dyDescent="0.25">
      <c r="A2136" s="1">
        <v>43436</v>
      </c>
      <c r="B2136" s="5" t="str">
        <f>TEXT(SupplierQuality[[#This Row],[Date]],"mmm")</f>
        <v>Dec</v>
      </c>
      <c r="C2136" s="5" t="str">
        <f>TEXT(SupplierQuality[[#This Row],[Date]],"yyyy")</f>
        <v>2018</v>
      </c>
      <c r="D2136" s="2" t="s">
        <v>66</v>
      </c>
      <c r="E2136" s="2" t="s">
        <v>13</v>
      </c>
      <c r="F2136" s="2" t="s">
        <v>17</v>
      </c>
      <c r="G2136">
        <v>122</v>
      </c>
      <c r="H2136" s="2" t="str">
        <f>VLOOKUP(SupplierQuality[[#This Row],[MaterialID]],Table4[#All],2,0)</f>
        <v>Electrolytes</v>
      </c>
      <c r="I2136">
        <v>1</v>
      </c>
      <c r="J2136" s="2" t="str">
        <f>_xlfn.XLOOKUP(SupplierQuality[[#This Row],[Defect Type ID]],Table5[ID],Table5[Defect Type],"Not found",0)</f>
        <v>No Impact</v>
      </c>
      <c r="K2136">
        <v>179</v>
      </c>
      <c r="L2136" s="2" t="str">
        <f>_xlfn.XLOOKUP(SupplierQuality[[#This Row],[DefectID]],Table2[ID],Table2[Defect],"Not found",0)</f>
        <v>Expired</v>
      </c>
      <c r="M2136" s="3">
        <v>340791</v>
      </c>
      <c r="N2136" s="3">
        <v>624</v>
      </c>
      <c r="O2136" s="6">
        <f>SupplierQuality[[#This Row],[Total Downtime Minutes]]/60</f>
        <v>10.4</v>
      </c>
      <c r="P2136" s="4">
        <v>316</v>
      </c>
      <c r="Q2136" s="4">
        <f>SupplierQuality[[#This Row],[Total Defect Qty]]*SupplierQuality[[#This Row],[Unit Price]]</f>
        <v>107689956</v>
      </c>
    </row>
    <row r="2137" spans="1:17" x14ac:dyDescent="0.25">
      <c r="A2137" s="1">
        <v>43436</v>
      </c>
      <c r="B2137" s="5" t="str">
        <f>TEXT(SupplierQuality[[#This Row],[Date]],"mmm")</f>
        <v>Dec</v>
      </c>
      <c r="C2137" s="5" t="str">
        <f>TEXT(SupplierQuality[[#This Row],[Date]],"yyyy")</f>
        <v>2018</v>
      </c>
      <c r="D2137" s="2" t="s">
        <v>268</v>
      </c>
      <c r="E2137" s="2" t="s">
        <v>60</v>
      </c>
      <c r="F2137" s="2" t="s">
        <v>14</v>
      </c>
      <c r="G2137">
        <v>121</v>
      </c>
      <c r="H2137" s="2" t="str">
        <f>VLOOKUP(SupplierQuality[[#This Row],[MaterialID]],Table4[#All],2,0)</f>
        <v>Composites</v>
      </c>
      <c r="I2137">
        <v>3</v>
      </c>
      <c r="J2137" s="2" t="str">
        <f>_xlfn.XLOOKUP(SupplierQuality[[#This Row],[Defect Type ID]],Table5[ID],Table5[Defect Type],"Not found",0)</f>
        <v>Impact</v>
      </c>
      <c r="K2137">
        <v>30</v>
      </c>
      <c r="L2137" s="2" t="str">
        <f>_xlfn.XLOOKUP(SupplierQuality[[#This Row],[DefectID]],Table2[ID],Table2[Defect],"Not found",0)</f>
        <v>Too Stiff</v>
      </c>
      <c r="M2137" s="3">
        <v>205806</v>
      </c>
      <c r="N2137" s="3">
        <v>2957</v>
      </c>
      <c r="O2137" s="6">
        <f>SupplierQuality[[#This Row],[Total Downtime Minutes]]/60</f>
        <v>49.283333333333331</v>
      </c>
      <c r="P2137" s="4">
        <v>690</v>
      </c>
      <c r="Q2137" s="4">
        <f>SupplierQuality[[#This Row],[Total Defect Qty]]*SupplierQuality[[#This Row],[Unit Price]]</f>
        <v>142006140</v>
      </c>
    </row>
    <row r="2138" spans="1:17" x14ac:dyDescent="0.25">
      <c r="A2138" s="1">
        <v>43436</v>
      </c>
      <c r="B2138" s="5" t="str">
        <f>TEXT(SupplierQuality[[#This Row],[Date]],"mmm")</f>
        <v>Dec</v>
      </c>
      <c r="C2138" s="5" t="str">
        <f>TEXT(SupplierQuality[[#This Row],[Date]],"yyyy")</f>
        <v>2018</v>
      </c>
      <c r="D2138" s="2" t="s">
        <v>100</v>
      </c>
      <c r="E2138" s="2" t="s">
        <v>64</v>
      </c>
      <c r="F2138" s="2" t="s">
        <v>14</v>
      </c>
      <c r="G2138">
        <v>119</v>
      </c>
      <c r="H2138" s="2" t="str">
        <f>VLOOKUP(SupplierQuality[[#This Row],[MaterialID]],Table4[#All],2,0)</f>
        <v>Batteries</v>
      </c>
      <c r="I2138">
        <v>1</v>
      </c>
      <c r="J2138" s="2" t="str">
        <f>_xlfn.XLOOKUP(SupplierQuality[[#This Row],[Defect Type ID]],Table5[ID],Table5[Defect Type],"Not found",0)</f>
        <v>No Impact</v>
      </c>
      <c r="K2138">
        <v>268</v>
      </c>
      <c r="L2138" s="2" t="str">
        <f>_xlfn.XLOOKUP(SupplierQuality[[#This Row],[DefectID]],Table2[ID],Table2[Defect],"Not found",0)</f>
        <v>Sides Bad</v>
      </c>
      <c r="M2138" s="3">
        <v>106031</v>
      </c>
      <c r="N2138" s="3">
        <v>1380</v>
      </c>
      <c r="O2138" s="6">
        <f>SupplierQuality[[#This Row],[Total Downtime Minutes]]/60</f>
        <v>23</v>
      </c>
      <c r="P2138" s="4">
        <v>506</v>
      </c>
      <c r="Q2138" s="4">
        <f>SupplierQuality[[#This Row],[Total Defect Qty]]*SupplierQuality[[#This Row],[Unit Price]]</f>
        <v>53651686</v>
      </c>
    </row>
    <row r="2139" spans="1:17" x14ac:dyDescent="0.25">
      <c r="A2139" s="1">
        <v>43437</v>
      </c>
      <c r="B2139" s="5" t="str">
        <f>TEXT(SupplierQuality[[#This Row],[Date]],"mmm")</f>
        <v>Dec</v>
      </c>
      <c r="C2139" s="5" t="str">
        <f>TEXT(SupplierQuality[[#This Row],[Date]],"yyyy")</f>
        <v>2018</v>
      </c>
      <c r="D2139" s="2" t="s">
        <v>66</v>
      </c>
      <c r="E2139" s="2" t="s">
        <v>84</v>
      </c>
      <c r="F2139" s="2" t="s">
        <v>14</v>
      </c>
      <c r="G2139">
        <v>112</v>
      </c>
      <c r="H2139" s="2" t="str">
        <f>VLOOKUP(SupplierQuality[[#This Row],[MaterialID]],Table4[#All],2,0)</f>
        <v>Glass</v>
      </c>
      <c r="I2139">
        <v>3</v>
      </c>
      <c r="J2139" s="2" t="str">
        <f>_xlfn.XLOOKUP(SupplierQuality[[#This Row],[Defect Type ID]],Table5[ID],Table5[Defect Type],"Not found",0)</f>
        <v>Impact</v>
      </c>
      <c r="K2139">
        <v>45</v>
      </c>
      <c r="L2139" s="2" t="str">
        <f>_xlfn.XLOOKUP(SupplierQuality[[#This Row],[DefectID]],Table2[ID],Table2[Defect],"Not found",0)</f>
        <v>Short Walls</v>
      </c>
      <c r="M2139" s="3">
        <v>997786</v>
      </c>
      <c r="N2139" s="3">
        <v>1368</v>
      </c>
      <c r="O2139" s="6">
        <f>SupplierQuality[[#This Row],[Total Downtime Minutes]]/60</f>
        <v>22.8</v>
      </c>
      <c r="P2139" s="4">
        <v>533</v>
      </c>
      <c r="Q2139" s="4">
        <f>SupplierQuality[[#This Row],[Total Defect Qty]]*SupplierQuality[[#This Row],[Unit Price]]</f>
        <v>531819938</v>
      </c>
    </row>
    <row r="2140" spans="1:17" x14ac:dyDescent="0.25">
      <c r="A2140" s="1">
        <v>43437</v>
      </c>
      <c r="B2140" s="5" t="str">
        <f>TEXT(SupplierQuality[[#This Row],[Date]],"mmm")</f>
        <v>Dec</v>
      </c>
      <c r="C2140" s="5" t="str">
        <f>TEXT(SupplierQuality[[#This Row],[Date]],"yyyy")</f>
        <v>2018</v>
      </c>
      <c r="D2140" s="2" t="s">
        <v>323</v>
      </c>
      <c r="E2140" s="2" t="s">
        <v>104</v>
      </c>
      <c r="F2140" s="2" t="s">
        <v>17</v>
      </c>
      <c r="G2140">
        <v>124</v>
      </c>
      <c r="H2140" s="2" t="str">
        <f>VLOOKUP(SupplierQuality[[#This Row],[MaterialID]],Table4[#All],2,0)</f>
        <v>Drives</v>
      </c>
      <c r="I2140">
        <v>3</v>
      </c>
      <c r="J2140" s="2" t="str">
        <f>_xlfn.XLOOKUP(SupplierQuality[[#This Row],[Defect Type ID]],Table5[ID],Table5[Defect Type],"Not found",0)</f>
        <v>Impact</v>
      </c>
      <c r="K2140">
        <v>17</v>
      </c>
      <c r="L2140" s="2" t="str">
        <f>_xlfn.XLOOKUP(SupplierQuality[[#This Row],[DefectID]],Table2[ID],Table2[Defect],"Not found",0)</f>
        <v>Folding - Wrong Crease</v>
      </c>
      <c r="M2140" s="3">
        <v>925943</v>
      </c>
      <c r="N2140" s="3">
        <v>943</v>
      </c>
      <c r="O2140" s="6">
        <f>SupplierQuality[[#This Row],[Total Downtime Minutes]]/60</f>
        <v>15.716666666666667</v>
      </c>
      <c r="P2140" s="4">
        <v>504</v>
      </c>
      <c r="Q2140" s="4">
        <f>SupplierQuality[[#This Row],[Total Defect Qty]]*SupplierQuality[[#This Row],[Unit Price]]</f>
        <v>466675272</v>
      </c>
    </row>
    <row r="2141" spans="1:17" x14ac:dyDescent="0.25">
      <c r="A2141" s="1">
        <v>43437</v>
      </c>
      <c r="B2141" s="5" t="str">
        <f>TEXT(SupplierQuality[[#This Row],[Date]],"mmm")</f>
        <v>Dec</v>
      </c>
      <c r="C2141" s="5" t="str">
        <f>TEXT(SupplierQuality[[#This Row],[Date]],"yyyy")</f>
        <v>2018</v>
      </c>
      <c r="D2141" s="2" t="s">
        <v>249</v>
      </c>
      <c r="E2141" s="2" t="s">
        <v>16</v>
      </c>
      <c r="F2141" s="2" t="s">
        <v>17</v>
      </c>
      <c r="G2141">
        <v>114</v>
      </c>
      <c r="H2141" s="2" t="str">
        <f>VLOOKUP(SupplierQuality[[#This Row],[MaterialID]],Table4[#All],2,0)</f>
        <v>Carton</v>
      </c>
      <c r="I2141">
        <v>1</v>
      </c>
      <c r="J2141" s="2" t="str">
        <f>_xlfn.XLOOKUP(SupplierQuality[[#This Row],[Defect Type ID]],Table5[ID],Table5[Defect Type],"Not found",0)</f>
        <v>No Impact</v>
      </c>
      <c r="K2141">
        <v>125</v>
      </c>
      <c r="L2141" s="2" t="str">
        <f>_xlfn.XLOOKUP(SupplierQuality[[#This Row],[DefectID]],Table2[ID],Table2[Defect],"Not found",0)</f>
        <v>Dimensions Wrong</v>
      </c>
      <c r="M2141" s="3">
        <v>779288</v>
      </c>
      <c r="N2141" s="3">
        <v>1914</v>
      </c>
      <c r="O2141" s="6">
        <f>SupplierQuality[[#This Row],[Total Downtime Minutes]]/60</f>
        <v>31.9</v>
      </c>
      <c r="P2141" s="4">
        <v>316</v>
      </c>
      <c r="Q2141" s="4">
        <f>SupplierQuality[[#This Row],[Total Defect Qty]]*SupplierQuality[[#This Row],[Unit Price]]</f>
        <v>246255008</v>
      </c>
    </row>
    <row r="2142" spans="1:17" x14ac:dyDescent="0.25">
      <c r="A2142" s="1">
        <v>43437</v>
      </c>
      <c r="B2142" s="5" t="str">
        <f>TEXT(SupplierQuality[[#This Row],[Date]],"mmm")</f>
        <v>Dec</v>
      </c>
      <c r="C2142" s="5" t="str">
        <f>TEXT(SupplierQuality[[#This Row],[Date]],"yyyy")</f>
        <v>2018</v>
      </c>
      <c r="D2142" s="2" t="s">
        <v>51</v>
      </c>
      <c r="E2142" s="2" t="s">
        <v>58</v>
      </c>
      <c r="F2142" s="2" t="s">
        <v>75</v>
      </c>
      <c r="G2142">
        <v>126</v>
      </c>
      <c r="H2142" s="2" t="str">
        <f>VLOOKUP(SupplierQuality[[#This Row],[MaterialID]],Table4[#All],2,0)</f>
        <v>Motors</v>
      </c>
      <c r="I2142">
        <v>1</v>
      </c>
      <c r="J2142" s="2" t="str">
        <f>_xlfn.XLOOKUP(SupplierQuality[[#This Row],[Defect Type ID]],Table5[ID],Table5[Defect Type],"Not found",0)</f>
        <v>No Impact</v>
      </c>
      <c r="K2142">
        <v>121</v>
      </c>
      <c r="L2142" s="2" t="str">
        <f>_xlfn.XLOOKUP(SupplierQuality[[#This Row],[DefectID]],Table2[ID],Table2[Defect],"Not found",0)</f>
        <v>Odor</v>
      </c>
      <c r="M2142" s="3">
        <v>623633</v>
      </c>
      <c r="N2142" s="3">
        <v>553</v>
      </c>
      <c r="O2142" s="6">
        <f>SupplierQuality[[#This Row],[Total Downtime Minutes]]/60</f>
        <v>9.2166666666666668</v>
      </c>
      <c r="P2142" s="4">
        <v>414</v>
      </c>
      <c r="Q2142" s="4">
        <f>SupplierQuality[[#This Row],[Total Defect Qty]]*SupplierQuality[[#This Row],[Unit Price]]</f>
        <v>258184062</v>
      </c>
    </row>
    <row r="2143" spans="1:17" x14ac:dyDescent="0.25">
      <c r="A2143" s="1">
        <v>43437</v>
      </c>
      <c r="B2143" s="5" t="str">
        <f>TEXT(SupplierQuality[[#This Row],[Date]],"mmm")</f>
        <v>Dec</v>
      </c>
      <c r="C2143" s="5" t="str">
        <f>TEXT(SupplierQuality[[#This Row],[Date]],"yyyy")</f>
        <v>2018</v>
      </c>
      <c r="D2143" s="2" t="s">
        <v>326</v>
      </c>
      <c r="E2143" s="2" t="s">
        <v>98</v>
      </c>
      <c r="F2143" s="2" t="s">
        <v>17</v>
      </c>
      <c r="G2143">
        <v>115</v>
      </c>
      <c r="H2143" s="2" t="str">
        <f>VLOOKUP(SupplierQuality[[#This Row],[MaterialID]],Table4[#All],2,0)</f>
        <v>Controllers</v>
      </c>
      <c r="I2143">
        <v>2</v>
      </c>
      <c r="J2143" s="2" t="str">
        <f>_xlfn.XLOOKUP(SupplierQuality[[#This Row],[Defect Type ID]],Table5[ID],Table5[Defect Type],"Not found",0)</f>
        <v>Rejected</v>
      </c>
      <c r="K2143">
        <v>80</v>
      </c>
      <c r="L2143" s="2" t="str">
        <f>_xlfn.XLOOKUP(SupplierQuality[[#This Row],[DefectID]],Table2[ID],Table2[Defect],"Not found",0)</f>
        <v>Bad Labels</v>
      </c>
      <c r="M2143" s="3">
        <v>592661</v>
      </c>
      <c r="N2143" s="3">
        <v>602</v>
      </c>
      <c r="O2143" s="6">
        <f>SupplierQuality[[#This Row],[Total Downtime Minutes]]/60</f>
        <v>10.033333333333333</v>
      </c>
      <c r="P2143" s="4">
        <v>613</v>
      </c>
      <c r="Q2143" s="4">
        <f>SupplierQuality[[#This Row],[Total Defect Qty]]*SupplierQuality[[#This Row],[Unit Price]]</f>
        <v>363301193</v>
      </c>
    </row>
    <row r="2144" spans="1:17" x14ac:dyDescent="0.25">
      <c r="A2144" s="1">
        <v>43437</v>
      </c>
      <c r="B2144" s="5" t="str">
        <f>TEXT(SupplierQuality[[#This Row],[Date]],"mmm")</f>
        <v>Dec</v>
      </c>
      <c r="C2144" s="5" t="str">
        <f>TEXT(SupplierQuality[[#This Row],[Date]],"yyyy")</f>
        <v>2018</v>
      </c>
      <c r="D2144" s="2" t="s">
        <v>206</v>
      </c>
      <c r="E2144" s="2" t="s">
        <v>30</v>
      </c>
      <c r="F2144" s="2" t="s">
        <v>14</v>
      </c>
      <c r="G2144">
        <v>133</v>
      </c>
      <c r="H2144" s="2" t="str">
        <f>VLOOKUP(SupplierQuality[[#This Row],[MaterialID]],Table4[#All],2,0)</f>
        <v>Wires</v>
      </c>
      <c r="I2144">
        <v>1</v>
      </c>
      <c r="J2144" s="2" t="str">
        <f>_xlfn.XLOOKUP(SupplierQuality[[#This Row],[Defect Type ID]],Table5[ID],Table5[Defect Type],"Not found",0)</f>
        <v>No Impact</v>
      </c>
      <c r="K2144">
        <v>32</v>
      </c>
      <c r="L2144" s="2" t="str">
        <f>_xlfn.XLOOKUP(SupplierQuality[[#This Row],[DefectID]],Table2[ID],Table2[Defect],"Not found",0)</f>
        <v>Wrong Shade of Color</v>
      </c>
      <c r="M2144" s="3">
        <v>483838</v>
      </c>
      <c r="N2144" s="3">
        <v>2055</v>
      </c>
      <c r="O2144" s="6">
        <f>SupplierQuality[[#This Row],[Total Downtime Minutes]]/60</f>
        <v>34.25</v>
      </c>
      <c r="P2144" s="4">
        <v>643</v>
      </c>
      <c r="Q2144" s="4">
        <f>SupplierQuality[[#This Row],[Total Defect Qty]]*SupplierQuality[[#This Row],[Unit Price]]</f>
        <v>311107834</v>
      </c>
    </row>
    <row r="2145" spans="1:17" x14ac:dyDescent="0.25">
      <c r="A2145" s="1">
        <v>43437</v>
      </c>
      <c r="B2145" s="5" t="str">
        <f>TEXT(SupplierQuality[[#This Row],[Date]],"mmm")</f>
        <v>Dec</v>
      </c>
      <c r="C2145" s="5" t="str">
        <f>TEXT(SupplierQuality[[#This Row],[Date]],"yyyy")</f>
        <v>2018</v>
      </c>
      <c r="D2145" s="2" t="s">
        <v>126</v>
      </c>
      <c r="E2145" s="2" t="s">
        <v>34</v>
      </c>
      <c r="F2145" s="2" t="s">
        <v>17</v>
      </c>
      <c r="G2145">
        <v>122</v>
      </c>
      <c r="H2145" s="2" t="str">
        <f>VLOOKUP(SupplierQuality[[#This Row],[MaterialID]],Table4[#All],2,0)</f>
        <v>Electrolytes</v>
      </c>
      <c r="I2145">
        <v>3</v>
      </c>
      <c r="J2145" s="2" t="str">
        <f>_xlfn.XLOOKUP(SupplierQuality[[#This Row],[Defect Type ID]],Table5[ID],Table5[Defect Type],"Not found",0)</f>
        <v>Impact</v>
      </c>
      <c r="K2145">
        <v>163</v>
      </c>
      <c r="L2145" s="2" t="str">
        <f>_xlfn.XLOOKUP(SupplierQuality[[#This Row],[DefectID]],Table2[ID],Table2[Defect],"Not found",0)</f>
        <v>Bubbling</v>
      </c>
      <c r="M2145" s="3">
        <v>476080</v>
      </c>
      <c r="N2145" s="3">
        <v>4648</v>
      </c>
      <c r="O2145" s="6">
        <f>SupplierQuality[[#This Row],[Total Downtime Minutes]]/60</f>
        <v>77.466666666666669</v>
      </c>
      <c r="P2145" s="4">
        <v>474</v>
      </c>
      <c r="Q2145" s="4">
        <f>SupplierQuality[[#This Row],[Total Defect Qty]]*SupplierQuality[[#This Row],[Unit Price]]</f>
        <v>225661920</v>
      </c>
    </row>
    <row r="2146" spans="1:17" x14ac:dyDescent="0.25">
      <c r="A2146" s="1">
        <v>43437</v>
      </c>
      <c r="B2146" s="5" t="str">
        <f>TEXT(SupplierQuality[[#This Row],[Date]],"mmm")</f>
        <v>Dec</v>
      </c>
      <c r="C2146" s="5" t="str">
        <f>TEXT(SupplierQuality[[#This Row],[Date]],"yyyy")</f>
        <v>2018</v>
      </c>
      <c r="D2146" s="2" t="s">
        <v>300</v>
      </c>
      <c r="E2146" s="2" t="s">
        <v>60</v>
      </c>
      <c r="F2146" s="2" t="s">
        <v>24</v>
      </c>
      <c r="G2146">
        <v>127</v>
      </c>
      <c r="H2146" s="2" t="str">
        <f>VLOOKUP(SupplierQuality[[#This Row],[MaterialID]],Table4[#All],2,0)</f>
        <v>Crates</v>
      </c>
      <c r="I2146">
        <v>3</v>
      </c>
      <c r="J2146" s="2" t="str">
        <f>_xlfn.XLOOKUP(SupplierQuality[[#This Row],[Defect Type ID]],Table5[ID],Table5[Defect Type],"Not found",0)</f>
        <v>Impact</v>
      </c>
      <c r="K2146">
        <v>136</v>
      </c>
      <c r="L2146" s="2" t="str">
        <f>_xlfn.XLOOKUP(SupplierQuality[[#This Row],[DefectID]],Table2[ID],Table2[Defect],"Not found",0)</f>
        <v>Damaged Components</v>
      </c>
      <c r="M2146" s="3">
        <v>352892</v>
      </c>
      <c r="N2146" s="3">
        <v>4913</v>
      </c>
      <c r="O2146" s="6">
        <f>SupplierQuality[[#This Row],[Total Downtime Minutes]]/60</f>
        <v>81.88333333333334</v>
      </c>
      <c r="P2146" s="4">
        <v>481</v>
      </c>
      <c r="Q2146" s="4">
        <f>SupplierQuality[[#This Row],[Total Defect Qty]]*SupplierQuality[[#This Row],[Unit Price]]</f>
        <v>169741052</v>
      </c>
    </row>
    <row r="2147" spans="1:17" x14ac:dyDescent="0.25">
      <c r="A2147" s="1">
        <v>43437</v>
      </c>
      <c r="B2147" s="5" t="str">
        <f>TEXT(SupplierQuality[[#This Row],[Date]],"mmm")</f>
        <v>Dec</v>
      </c>
      <c r="C2147" s="5" t="str">
        <f>TEXT(SupplierQuality[[#This Row],[Date]],"yyyy")</f>
        <v>2018</v>
      </c>
      <c r="D2147" s="2" t="s">
        <v>240</v>
      </c>
      <c r="E2147" s="2" t="s">
        <v>45</v>
      </c>
      <c r="F2147" s="2" t="s">
        <v>17</v>
      </c>
      <c r="G2147">
        <v>124</v>
      </c>
      <c r="H2147" s="2" t="str">
        <f>VLOOKUP(SupplierQuality[[#This Row],[MaterialID]],Table4[#All],2,0)</f>
        <v>Drives</v>
      </c>
      <c r="I2147">
        <v>2</v>
      </c>
      <c r="J2147" s="2" t="str">
        <f>_xlfn.XLOOKUP(SupplierQuality[[#This Row],[Defect Type ID]],Table5[ID],Table5[Defect Type],"Not found",0)</f>
        <v>Rejected</v>
      </c>
      <c r="K2147">
        <v>189</v>
      </c>
      <c r="L2147" s="2" t="str">
        <f>_xlfn.XLOOKUP(SupplierQuality[[#This Row],[DefectID]],Table2[ID],Table2[Defect],"Not found",0)</f>
        <v>Too Thin</v>
      </c>
      <c r="M2147" s="3">
        <v>271930</v>
      </c>
      <c r="N2147" s="3">
        <v>4705</v>
      </c>
      <c r="O2147" s="6">
        <f>SupplierQuality[[#This Row],[Total Downtime Minutes]]/60</f>
        <v>78.416666666666671</v>
      </c>
      <c r="P2147" s="4">
        <v>610</v>
      </c>
      <c r="Q2147" s="4">
        <f>SupplierQuality[[#This Row],[Total Defect Qty]]*SupplierQuality[[#This Row],[Unit Price]]</f>
        <v>165877300</v>
      </c>
    </row>
    <row r="2148" spans="1:17" x14ac:dyDescent="0.25">
      <c r="A2148" s="1">
        <v>43437</v>
      </c>
      <c r="B2148" s="5" t="str">
        <f>TEXT(SupplierQuality[[#This Row],[Date]],"mmm")</f>
        <v>Dec</v>
      </c>
      <c r="C2148" s="5" t="str">
        <f>TEXT(SupplierQuality[[#This Row],[Date]],"yyyy")</f>
        <v>2018</v>
      </c>
      <c r="D2148" s="2" t="s">
        <v>354</v>
      </c>
      <c r="E2148" s="2" t="s">
        <v>11</v>
      </c>
      <c r="F2148" s="2" t="s">
        <v>691</v>
      </c>
      <c r="G2148">
        <v>132</v>
      </c>
      <c r="H2148" s="2" t="str">
        <f>VLOOKUP(SupplierQuality[[#This Row],[MaterialID]],Table4[#All],2,0)</f>
        <v>Printed Materials</v>
      </c>
      <c r="I2148">
        <v>2</v>
      </c>
      <c r="J2148" s="2" t="str">
        <f>_xlfn.XLOOKUP(SupplierQuality[[#This Row],[Defect Type ID]],Table5[ID],Table5[Defect Type],"Not found",0)</f>
        <v>Rejected</v>
      </c>
      <c r="K2148">
        <v>169</v>
      </c>
      <c r="L2148" s="2" t="str">
        <f>_xlfn.XLOOKUP(SupplierQuality[[#This Row],[DefectID]],Table2[ID],Table2[Defect],"Not found",0)</f>
        <v>Poor Cut</v>
      </c>
      <c r="M2148" s="3">
        <v>76706</v>
      </c>
      <c r="N2148" s="3">
        <v>2972</v>
      </c>
      <c r="O2148" s="6">
        <f>SupplierQuality[[#This Row],[Total Downtime Minutes]]/60</f>
        <v>49.533333333333331</v>
      </c>
      <c r="P2148" s="4">
        <v>377</v>
      </c>
      <c r="Q2148" s="4">
        <f>SupplierQuality[[#This Row],[Total Defect Qty]]*SupplierQuality[[#This Row],[Unit Price]]</f>
        <v>28918162</v>
      </c>
    </row>
    <row r="2149" spans="1:17" x14ac:dyDescent="0.25">
      <c r="A2149" s="1">
        <v>43438</v>
      </c>
      <c r="B2149" s="5" t="str">
        <f>TEXT(SupplierQuality[[#This Row],[Date]],"mmm")</f>
        <v>Dec</v>
      </c>
      <c r="C2149" s="5" t="str">
        <f>TEXT(SupplierQuality[[#This Row],[Date]],"yyyy")</f>
        <v>2018</v>
      </c>
      <c r="D2149" s="2" t="s">
        <v>76</v>
      </c>
      <c r="E2149" s="2" t="s">
        <v>62</v>
      </c>
      <c r="F2149" s="2" t="s">
        <v>691</v>
      </c>
      <c r="G2149">
        <v>130</v>
      </c>
      <c r="H2149" s="2" t="str">
        <f>VLOOKUP(SupplierQuality[[#This Row],[MaterialID]],Table4[#All],2,0)</f>
        <v>Packaging</v>
      </c>
      <c r="I2149">
        <v>2</v>
      </c>
      <c r="J2149" s="2" t="str">
        <f>_xlfn.XLOOKUP(SupplierQuality[[#This Row],[Defect Type ID]],Table5[ID],Table5[Defect Type],"Not found",0)</f>
        <v>Rejected</v>
      </c>
      <c r="K2149">
        <v>157</v>
      </c>
      <c r="L2149" s="2" t="str">
        <f>_xlfn.XLOOKUP(SupplierQuality[[#This Row],[DefectID]],Table2[ID],Table2[Defect],"Not found",0)</f>
        <v>Liner Misalignment</v>
      </c>
      <c r="M2149" s="3">
        <v>918542</v>
      </c>
      <c r="N2149" s="3">
        <v>1922</v>
      </c>
      <c r="O2149" s="6">
        <f>SupplierQuality[[#This Row],[Total Downtime Minutes]]/60</f>
        <v>32.033333333333331</v>
      </c>
      <c r="P2149" s="4">
        <v>437</v>
      </c>
      <c r="Q2149" s="4">
        <f>SupplierQuality[[#This Row],[Total Defect Qty]]*SupplierQuality[[#This Row],[Unit Price]]</f>
        <v>401402854</v>
      </c>
    </row>
    <row r="2150" spans="1:17" x14ac:dyDescent="0.25">
      <c r="A2150" s="1">
        <v>43438</v>
      </c>
      <c r="B2150" s="5" t="str">
        <f>TEXT(SupplierQuality[[#This Row],[Date]],"mmm")</f>
        <v>Dec</v>
      </c>
      <c r="C2150" s="5" t="str">
        <f>TEXT(SupplierQuality[[#This Row],[Date]],"yyyy")</f>
        <v>2018</v>
      </c>
      <c r="D2150" s="2" t="s">
        <v>90</v>
      </c>
      <c r="E2150" s="2" t="s">
        <v>47</v>
      </c>
      <c r="F2150" s="2" t="s">
        <v>691</v>
      </c>
      <c r="G2150">
        <v>129</v>
      </c>
      <c r="H2150" s="2" t="str">
        <f>VLOOKUP(SupplierQuality[[#This Row],[MaterialID]],Table4[#All],2,0)</f>
        <v>Mechanicals</v>
      </c>
      <c r="I2150">
        <v>1</v>
      </c>
      <c r="J2150" s="2" t="str">
        <f>_xlfn.XLOOKUP(SupplierQuality[[#This Row],[Defect Type ID]],Table5[ID],Table5[Defect Type],"Not found",0)</f>
        <v>No Impact</v>
      </c>
      <c r="K2150">
        <v>4</v>
      </c>
      <c r="L2150" s="2" t="str">
        <f>_xlfn.XLOOKUP(SupplierQuality[[#This Row],[DefectID]],Table2[ID],Table2[Defect],"Not found",0)</f>
        <v>Warped</v>
      </c>
      <c r="M2150" s="3">
        <v>780118</v>
      </c>
      <c r="N2150" s="3">
        <v>3234</v>
      </c>
      <c r="O2150" s="6">
        <f>SupplierQuality[[#This Row],[Total Downtime Minutes]]/60</f>
        <v>53.9</v>
      </c>
      <c r="P2150" s="4">
        <v>652</v>
      </c>
      <c r="Q2150" s="4">
        <f>SupplierQuality[[#This Row],[Total Defect Qty]]*SupplierQuality[[#This Row],[Unit Price]]</f>
        <v>508636936</v>
      </c>
    </row>
    <row r="2151" spans="1:17" x14ac:dyDescent="0.25">
      <c r="A2151" s="1">
        <v>43438</v>
      </c>
      <c r="B2151" s="5" t="str">
        <f>TEXT(SupplierQuality[[#This Row],[Date]],"mmm")</f>
        <v>Dec</v>
      </c>
      <c r="C2151" s="5" t="str">
        <f>TEXT(SupplierQuality[[#This Row],[Date]],"yyyy")</f>
        <v>2018</v>
      </c>
      <c r="D2151" s="2" t="s">
        <v>237</v>
      </c>
      <c r="E2151" s="2" t="s">
        <v>58</v>
      </c>
      <c r="F2151" s="2" t="s">
        <v>691</v>
      </c>
      <c r="G2151">
        <v>113</v>
      </c>
      <c r="H2151" s="2" t="str">
        <f>VLOOKUP(SupplierQuality[[#This Row],[MaterialID]],Table4[#All],2,0)</f>
        <v>Raw Materials</v>
      </c>
      <c r="I2151">
        <v>1</v>
      </c>
      <c r="J2151" s="2" t="str">
        <f>_xlfn.XLOOKUP(SupplierQuality[[#This Row],[Defect Type ID]],Table5[ID],Table5[Defect Type],"Not found",0)</f>
        <v>No Impact</v>
      </c>
      <c r="K2151">
        <v>30</v>
      </c>
      <c r="L2151" s="2" t="str">
        <f>_xlfn.XLOOKUP(SupplierQuality[[#This Row],[DefectID]],Table2[ID],Table2[Defect],"Not found",0)</f>
        <v>Too Stiff</v>
      </c>
      <c r="M2151" s="3">
        <v>770935</v>
      </c>
      <c r="N2151" s="3">
        <v>4490</v>
      </c>
      <c r="O2151" s="6">
        <f>SupplierQuality[[#This Row],[Total Downtime Minutes]]/60</f>
        <v>74.833333333333329</v>
      </c>
      <c r="P2151" s="4">
        <v>581</v>
      </c>
      <c r="Q2151" s="4">
        <f>SupplierQuality[[#This Row],[Total Defect Qty]]*SupplierQuality[[#This Row],[Unit Price]]</f>
        <v>447913235</v>
      </c>
    </row>
    <row r="2152" spans="1:17" x14ac:dyDescent="0.25">
      <c r="A2152" s="1">
        <v>43438</v>
      </c>
      <c r="B2152" s="5" t="str">
        <f>TEXT(SupplierQuality[[#This Row],[Date]],"mmm")</f>
        <v>Dec</v>
      </c>
      <c r="C2152" s="5" t="str">
        <f>TEXT(SupplierQuality[[#This Row],[Date]],"yyyy")</f>
        <v>2018</v>
      </c>
      <c r="D2152" s="2" t="s">
        <v>351</v>
      </c>
      <c r="E2152" s="2" t="s">
        <v>104</v>
      </c>
      <c r="F2152" s="2" t="s">
        <v>691</v>
      </c>
      <c r="G2152">
        <v>113</v>
      </c>
      <c r="H2152" s="2" t="str">
        <f>VLOOKUP(SupplierQuality[[#This Row],[MaterialID]],Table4[#All],2,0)</f>
        <v>Raw Materials</v>
      </c>
      <c r="I2152">
        <v>1</v>
      </c>
      <c r="J2152" s="2" t="str">
        <f>_xlfn.XLOOKUP(SupplierQuality[[#This Row],[Defect Type ID]],Table5[ID],Table5[Defect Type],"Not found",0)</f>
        <v>No Impact</v>
      </c>
      <c r="K2152">
        <v>232</v>
      </c>
      <c r="L2152" s="2" t="str">
        <f>_xlfn.XLOOKUP(SupplierQuality[[#This Row],[DefectID]],Table2[ID],Table2[Defect],"Not found",0)</f>
        <v>Wrong Coloring</v>
      </c>
      <c r="M2152" s="3">
        <v>745182</v>
      </c>
      <c r="N2152" s="3">
        <v>4234</v>
      </c>
      <c r="O2152" s="6">
        <f>SupplierQuality[[#This Row],[Total Downtime Minutes]]/60</f>
        <v>70.566666666666663</v>
      </c>
      <c r="P2152" s="4">
        <v>362</v>
      </c>
      <c r="Q2152" s="4">
        <f>SupplierQuality[[#This Row],[Total Defect Qty]]*SupplierQuality[[#This Row],[Unit Price]]</f>
        <v>269755884</v>
      </c>
    </row>
    <row r="2153" spans="1:17" x14ac:dyDescent="0.25">
      <c r="A2153" s="1">
        <v>43438</v>
      </c>
      <c r="B2153" s="5" t="str">
        <f>TEXT(SupplierQuality[[#This Row],[Date]],"mmm")</f>
        <v>Dec</v>
      </c>
      <c r="C2153" s="5" t="str">
        <f>TEXT(SupplierQuality[[#This Row],[Date]],"yyyy")</f>
        <v>2018</v>
      </c>
      <c r="D2153" s="2" t="s">
        <v>276</v>
      </c>
      <c r="E2153" s="2" t="s">
        <v>52</v>
      </c>
      <c r="F2153" s="2" t="s">
        <v>691</v>
      </c>
      <c r="G2153">
        <v>128</v>
      </c>
      <c r="H2153" s="2" t="str">
        <f>VLOOKUP(SupplierQuality[[#This Row],[MaterialID]],Table4[#All],2,0)</f>
        <v>Tape</v>
      </c>
      <c r="I2153">
        <v>1</v>
      </c>
      <c r="J2153" s="2" t="str">
        <f>_xlfn.XLOOKUP(SupplierQuality[[#This Row],[Defect Type ID]],Table5[ID],Table5[Defect Type],"Not found",0)</f>
        <v>No Impact</v>
      </c>
      <c r="K2153">
        <v>203</v>
      </c>
      <c r="L2153" s="2" t="str">
        <f>_xlfn.XLOOKUP(SupplierQuality[[#This Row],[DefectID]],Table2[ID],Table2[Defect],"Not found",0)</f>
        <v>Color Deviation</v>
      </c>
      <c r="M2153" s="3">
        <v>734524</v>
      </c>
      <c r="N2153" s="3">
        <v>700</v>
      </c>
      <c r="O2153" s="6">
        <f>SupplierQuality[[#This Row],[Total Downtime Minutes]]/60</f>
        <v>11.666666666666666</v>
      </c>
      <c r="P2153" s="4">
        <v>676</v>
      </c>
      <c r="Q2153" s="4">
        <f>SupplierQuality[[#This Row],[Total Defect Qty]]*SupplierQuality[[#This Row],[Unit Price]]</f>
        <v>496538224</v>
      </c>
    </row>
    <row r="2154" spans="1:17" x14ac:dyDescent="0.25">
      <c r="A2154" s="1">
        <v>43438</v>
      </c>
      <c r="B2154" s="5" t="str">
        <f>TEXT(SupplierQuality[[#This Row],[Date]],"mmm")</f>
        <v>Dec</v>
      </c>
      <c r="C2154" s="5" t="str">
        <f>TEXT(SupplierQuality[[#This Row],[Date]],"yyyy")</f>
        <v>2018</v>
      </c>
      <c r="D2154" s="2" t="s">
        <v>185</v>
      </c>
      <c r="E2154" s="2" t="s">
        <v>19</v>
      </c>
      <c r="F2154" s="2" t="s">
        <v>691</v>
      </c>
      <c r="G2154">
        <v>119</v>
      </c>
      <c r="H2154" s="2" t="str">
        <f>VLOOKUP(SupplierQuality[[#This Row],[MaterialID]],Table4[#All],2,0)</f>
        <v>Batteries</v>
      </c>
      <c r="I2154">
        <v>2</v>
      </c>
      <c r="J2154" s="2" t="str">
        <f>_xlfn.XLOOKUP(SupplierQuality[[#This Row],[Defect Type ID]],Table5[ID],Table5[Defect Type],"Not found",0)</f>
        <v>Rejected</v>
      </c>
      <c r="K2154">
        <v>70</v>
      </c>
      <c r="L2154" s="2" t="str">
        <f>_xlfn.XLOOKUP(SupplierQuality[[#This Row],[DefectID]],Table2[ID],Table2[Defect],"Not found",0)</f>
        <v>Dirty Material</v>
      </c>
      <c r="M2154" s="3">
        <v>660757</v>
      </c>
      <c r="N2154" s="3">
        <v>3702</v>
      </c>
      <c r="O2154" s="6">
        <f>SupplierQuality[[#This Row],[Total Downtime Minutes]]/60</f>
        <v>61.7</v>
      </c>
      <c r="P2154" s="4">
        <v>387</v>
      </c>
      <c r="Q2154" s="4">
        <f>SupplierQuality[[#This Row],[Total Defect Qty]]*SupplierQuality[[#This Row],[Unit Price]]</f>
        <v>255712959</v>
      </c>
    </row>
    <row r="2155" spans="1:17" x14ac:dyDescent="0.25">
      <c r="A2155" s="1">
        <v>43438</v>
      </c>
      <c r="B2155" s="5" t="str">
        <f>TEXT(SupplierQuality[[#This Row],[Date]],"mmm")</f>
        <v>Dec</v>
      </c>
      <c r="C2155" s="5" t="str">
        <f>TEXT(SupplierQuality[[#This Row],[Date]],"yyyy")</f>
        <v>2018</v>
      </c>
      <c r="D2155" s="2" t="s">
        <v>148</v>
      </c>
      <c r="E2155" s="2" t="s">
        <v>16</v>
      </c>
      <c r="F2155" s="2" t="s">
        <v>691</v>
      </c>
      <c r="G2155">
        <v>119</v>
      </c>
      <c r="H2155" s="2" t="str">
        <f>VLOOKUP(SupplierQuality[[#This Row],[MaterialID]],Table4[#All],2,0)</f>
        <v>Batteries</v>
      </c>
      <c r="I2155">
        <v>2</v>
      </c>
      <c r="J2155" s="2" t="str">
        <f>_xlfn.XLOOKUP(SupplierQuality[[#This Row],[Defect Type ID]],Table5[ID],Table5[Defect Type],"Not found",0)</f>
        <v>Rejected</v>
      </c>
      <c r="K2155">
        <v>138</v>
      </c>
      <c r="L2155" s="2" t="str">
        <f>_xlfn.XLOOKUP(SupplierQuality[[#This Row],[DefectID]],Table2[ID],Table2[Defect],"Not found",0)</f>
        <v>Damaged Parts</v>
      </c>
      <c r="M2155" s="3">
        <v>644552</v>
      </c>
      <c r="N2155" s="3">
        <v>2084</v>
      </c>
      <c r="O2155" s="6">
        <f>SupplierQuality[[#This Row],[Total Downtime Minutes]]/60</f>
        <v>34.733333333333334</v>
      </c>
      <c r="P2155" s="4">
        <v>653</v>
      </c>
      <c r="Q2155" s="4">
        <f>SupplierQuality[[#This Row],[Total Defect Qty]]*SupplierQuality[[#This Row],[Unit Price]]</f>
        <v>420892456</v>
      </c>
    </row>
    <row r="2156" spans="1:17" x14ac:dyDescent="0.25">
      <c r="A2156" s="1">
        <v>43438</v>
      </c>
      <c r="B2156" s="5" t="str">
        <f>TEXT(SupplierQuality[[#This Row],[Date]],"mmm")</f>
        <v>Dec</v>
      </c>
      <c r="C2156" s="5" t="str">
        <f>TEXT(SupplierQuality[[#This Row],[Date]],"yyyy")</f>
        <v>2018</v>
      </c>
      <c r="D2156" s="2" t="s">
        <v>87</v>
      </c>
      <c r="E2156" s="2" t="s">
        <v>104</v>
      </c>
      <c r="F2156" s="2" t="s">
        <v>691</v>
      </c>
      <c r="G2156">
        <v>115</v>
      </c>
      <c r="H2156" s="2" t="str">
        <f>VLOOKUP(SupplierQuality[[#This Row],[MaterialID]],Table4[#All],2,0)</f>
        <v>Controllers</v>
      </c>
      <c r="I2156">
        <v>3</v>
      </c>
      <c r="J2156" s="2" t="str">
        <f>_xlfn.XLOOKUP(SupplierQuality[[#This Row],[Defect Type ID]],Table5[ID],Table5[Defect Type],"Not found",0)</f>
        <v>Impact</v>
      </c>
      <c r="K2156">
        <v>46</v>
      </c>
      <c r="L2156" s="2" t="str">
        <f>_xlfn.XLOOKUP(SupplierQuality[[#This Row],[DefectID]],Table2[ID],Table2[Defect],"Not found",0)</f>
        <v>Narrow Tops</v>
      </c>
      <c r="M2156" s="3">
        <v>574614</v>
      </c>
      <c r="N2156" s="3">
        <v>2764</v>
      </c>
      <c r="O2156" s="6">
        <f>SupplierQuality[[#This Row],[Total Downtime Minutes]]/60</f>
        <v>46.06666666666667</v>
      </c>
      <c r="P2156" s="4">
        <v>422</v>
      </c>
      <c r="Q2156" s="4">
        <f>SupplierQuality[[#This Row],[Total Defect Qty]]*SupplierQuality[[#This Row],[Unit Price]]</f>
        <v>242487108</v>
      </c>
    </row>
    <row r="2157" spans="1:17" x14ac:dyDescent="0.25">
      <c r="A2157" s="1">
        <v>43438</v>
      </c>
      <c r="B2157" s="5" t="str">
        <f>TEXT(SupplierQuality[[#This Row],[Date]],"mmm")</f>
        <v>Dec</v>
      </c>
      <c r="C2157" s="5" t="str">
        <f>TEXT(SupplierQuality[[#This Row],[Date]],"yyyy")</f>
        <v>2018</v>
      </c>
      <c r="D2157" s="2" t="s">
        <v>110</v>
      </c>
      <c r="E2157" s="2" t="s">
        <v>104</v>
      </c>
      <c r="F2157" s="2" t="s">
        <v>691</v>
      </c>
      <c r="G2157">
        <v>114</v>
      </c>
      <c r="H2157" s="2" t="str">
        <f>VLOOKUP(SupplierQuality[[#This Row],[MaterialID]],Table4[#All],2,0)</f>
        <v>Carton</v>
      </c>
      <c r="I2157">
        <v>3</v>
      </c>
      <c r="J2157" s="2" t="str">
        <f>_xlfn.XLOOKUP(SupplierQuality[[#This Row],[Defect Type ID]],Table5[ID],Table5[Defect Type],"Not found",0)</f>
        <v>Impact</v>
      </c>
      <c r="K2157">
        <v>61</v>
      </c>
      <c r="L2157" s="2" t="str">
        <f>_xlfn.XLOOKUP(SupplierQuality[[#This Row],[DefectID]],Table2[ID],Table2[Defect],"Not found",0)</f>
        <v>No Sealing</v>
      </c>
      <c r="M2157" s="3">
        <v>534077</v>
      </c>
      <c r="N2157" s="3">
        <v>1928</v>
      </c>
      <c r="O2157" s="6">
        <f>SupplierQuality[[#This Row],[Total Downtime Minutes]]/60</f>
        <v>32.133333333333333</v>
      </c>
      <c r="P2157" s="4">
        <v>608</v>
      </c>
      <c r="Q2157" s="4">
        <f>SupplierQuality[[#This Row],[Total Defect Qty]]*SupplierQuality[[#This Row],[Unit Price]]</f>
        <v>324718816</v>
      </c>
    </row>
    <row r="2158" spans="1:17" x14ac:dyDescent="0.25">
      <c r="A2158" s="1">
        <v>43438</v>
      </c>
      <c r="B2158" s="5" t="str">
        <f>TEXT(SupplierQuality[[#This Row],[Date]],"mmm")</f>
        <v>Dec</v>
      </c>
      <c r="C2158" s="5" t="str">
        <f>TEXT(SupplierQuality[[#This Row],[Date]],"yyyy")</f>
        <v>2018</v>
      </c>
      <c r="D2158" s="2" t="s">
        <v>131</v>
      </c>
      <c r="E2158" s="2" t="s">
        <v>23</v>
      </c>
      <c r="F2158" s="2" t="s">
        <v>691</v>
      </c>
      <c r="G2158">
        <v>129</v>
      </c>
      <c r="H2158" s="2" t="str">
        <f>VLOOKUP(SupplierQuality[[#This Row],[MaterialID]],Table4[#All],2,0)</f>
        <v>Mechanicals</v>
      </c>
      <c r="I2158">
        <v>3</v>
      </c>
      <c r="J2158" s="2" t="str">
        <f>_xlfn.XLOOKUP(SupplierQuality[[#This Row],[Defect Type ID]],Table5[ID],Table5[Defect Type],"Not found",0)</f>
        <v>Impact</v>
      </c>
      <c r="K2158">
        <v>52</v>
      </c>
      <c r="L2158" s="2" t="str">
        <f>_xlfn.XLOOKUP(SupplierQuality[[#This Row],[DefectID]],Table2[ID],Table2[Defect],"Not found",0)</f>
        <v>Wrong Core</v>
      </c>
      <c r="M2158" s="3">
        <v>482198</v>
      </c>
      <c r="N2158" s="3">
        <v>1751</v>
      </c>
      <c r="O2158" s="6">
        <f>SupplierQuality[[#This Row],[Total Downtime Minutes]]/60</f>
        <v>29.183333333333334</v>
      </c>
      <c r="P2158" s="4">
        <v>494</v>
      </c>
      <c r="Q2158" s="4">
        <f>SupplierQuality[[#This Row],[Total Defect Qty]]*SupplierQuality[[#This Row],[Unit Price]]</f>
        <v>238205812</v>
      </c>
    </row>
    <row r="2159" spans="1:17" x14ac:dyDescent="0.25">
      <c r="A2159" s="1">
        <v>43438</v>
      </c>
      <c r="B2159" s="5" t="str">
        <f>TEXT(SupplierQuality[[#This Row],[Date]],"mmm")</f>
        <v>Dec</v>
      </c>
      <c r="C2159" s="5" t="str">
        <f>TEXT(SupplierQuality[[#This Row],[Date]],"yyyy")</f>
        <v>2018</v>
      </c>
      <c r="D2159" s="2" t="s">
        <v>328</v>
      </c>
      <c r="E2159" s="2" t="s">
        <v>58</v>
      </c>
      <c r="F2159" s="2" t="s">
        <v>14</v>
      </c>
      <c r="G2159">
        <v>116</v>
      </c>
      <c r="H2159" s="2" t="str">
        <f>VLOOKUP(SupplierQuality[[#This Row],[MaterialID]],Table4[#All],2,0)</f>
        <v>Molds</v>
      </c>
      <c r="I2159">
        <v>1</v>
      </c>
      <c r="J2159" s="2" t="str">
        <f>_xlfn.XLOOKUP(SupplierQuality[[#This Row],[Defect Type ID]],Table5[ID],Table5[Defect Type],"Not found",0)</f>
        <v>No Impact</v>
      </c>
      <c r="K2159">
        <v>71</v>
      </c>
      <c r="L2159" s="2" t="str">
        <f>_xlfn.XLOOKUP(SupplierQuality[[#This Row],[DefectID]],Table2[ID],Table2[Defect],"Not found",0)</f>
        <v>Incorrect Dimensions</v>
      </c>
      <c r="M2159" s="3">
        <v>396000</v>
      </c>
      <c r="N2159" s="3">
        <v>2116</v>
      </c>
      <c r="O2159" s="6">
        <f>SupplierQuality[[#This Row],[Total Downtime Minutes]]/60</f>
        <v>35.266666666666666</v>
      </c>
      <c r="P2159" s="4">
        <v>580</v>
      </c>
      <c r="Q2159" s="4">
        <f>SupplierQuality[[#This Row],[Total Defect Qty]]*SupplierQuality[[#This Row],[Unit Price]]</f>
        <v>229680000</v>
      </c>
    </row>
    <row r="2160" spans="1:17" x14ac:dyDescent="0.25">
      <c r="A2160" s="1">
        <v>43438</v>
      </c>
      <c r="B2160" s="5" t="str">
        <f>TEXT(SupplierQuality[[#This Row],[Date]],"mmm")</f>
        <v>Dec</v>
      </c>
      <c r="C2160" s="5" t="str">
        <f>TEXT(SupplierQuality[[#This Row],[Date]],"yyyy")</f>
        <v>2018</v>
      </c>
      <c r="D2160" s="2" t="s">
        <v>194</v>
      </c>
      <c r="E2160" s="2" t="s">
        <v>41</v>
      </c>
      <c r="F2160" s="2" t="s">
        <v>691</v>
      </c>
      <c r="G2160">
        <v>112</v>
      </c>
      <c r="H2160" s="2" t="str">
        <f>VLOOKUP(SupplierQuality[[#This Row],[MaterialID]],Table4[#All],2,0)</f>
        <v>Glass</v>
      </c>
      <c r="I2160">
        <v>2</v>
      </c>
      <c r="J2160" s="2" t="str">
        <f>_xlfn.XLOOKUP(SupplierQuality[[#This Row],[Defect Type ID]],Table5[ID],Table5[Defect Type],"Not found",0)</f>
        <v>Rejected</v>
      </c>
      <c r="K2160">
        <v>29</v>
      </c>
      <c r="L2160" s="2" t="str">
        <f>_xlfn.XLOOKUP(SupplierQuality[[#This Row],[DefectID]],Table2[ID],Table2[Defect],"Not found",0)</f>
        <v>Out of Spec</v>
      </c>
      <c r="M2160" s="3">
        <v>288057</v>
      </c>
      <c r="N2160" s="3">
        <v>801</v>
      </c>
      <c r="O2160" s="6">
        <f>SupplierQuality[[#This Row],[Total Downtime Minutes]]/60</f>
        <v>13.35</v>
      </c>
      <c r="P2160" s="4">
        <v>464</v>
      </c>
      <c r="Q2160" s="4">
        <f>SupplierQuality[[#This Row],[Total Defect Qty]]*SupplierQuality[[#This Row],[Unit Price]]</f>
        <v>133658448</v>
      </c>
    </row>
    <row r="2161" spans="1:17" x14ac:dyDescent="0.25">
      <c r="A2161" s="1">
        <v>43438</v>
      </c>
      <c r="B2161" s="5" t="str">
        <f>TEXT(SupplierQuality[[#This Row],[Date]],"mmm")</f>
        <v>Dec</v>
      </c>
      <c r="C2161" s="5" t="str">
        <f>TEXT(SupplierQuality[[#This Row],[Date]],"yyyy")</f>
        <v>2018</v>
      </c>
      <c r="D2161" s="2" t="s">
        <v>289</v>
      </c>
      <c r="E2161" s="2" t="s">
        <v>60</v>
      </c>
      <c r="F2161" s="2" t="s">
        <v>691</v>
      </c>
      <c r="G2161">
        <v>127</v>
      </c>
      <c r="H2161" s="2" t="str">
        <f>VLOOKUP(SupplierQuality[[#This Row],[MaterialID]],Table4[#All],2,0)</f>
        <v>Crates</v>
      </c>
      <c r="I2161">
        <v>3</v>
      </c>
      <c r="J2161" s="2" t="str">
        <f>_xlfn.XLOOKUP(SupplierQuality[[#This Row],[Defect Type ID]],Table5[ID],Table5[Defect Type],"Not found",0)</f>
        <v>Impact</v>
      </c>
      <c r="K2161">
        <v>260</v>
      </c>
      <c r="L2161" s="2" t="str">
        <f>_xlfn.XLOOKUP(SupplierQuality[[#This Row],[DefectID]],Table2[ID],Table2[Defect],"Not found",0)</f>
        <v>Bulging Packaging</v>
      </c>
      <c r="M2161" s="3">
        <v>268766</v>
      </c>
      <c r="N2161" s="3">
        <v>1652</v>
      </c>
      <c r="O2161" s="6">
        <f>SupplierQuality[[#This Row],[Total Downtime Minutes]]/60</f>
        <v>27.533333333333335</v>
      </c>
      <c r="P2161" s="4">
        <v>614</v>
      </c>
      <c r="Q2161" s="4">
        <f>SupplierQuality[[#This Row],[Total Defect Qty]]*SupplierQuality[[#This Row],[Unit Price]]</f>
        <v>165022324</v>
      </c>
    </row>
    <row r="2162" spans="1:17" x14ac:dyDescent="0.25">
      <c r="A2162" s="1">
        <v>43438</v>
      </c>
      <c r="B2162" s="5" t="str">
        <f>TEXT(SupplierQuality[[#This Row],[Date]],"mmm")</f>
        <v>Dec</v>
      </c>
      <c r="C2162" s="5" t="str">
        <f>TEXT(SupplierQuality[[#This Row],[Date]],"yyyy")</f>
        <v>2018</v>
      </c>
      <c r="D2162" s="2" t="s">
        <v>254</v>
      </c>
      <c r="E2162" s="2" t="s">
        <v>47</v>
      </c>
      <c r="F2162" s="2" t="s">
        <v>691</v>
      </c>
      <c r="G2162">
        <v>133</v>
      </c>
      <c r="H2162" s="2" t="str">
        <f>VLOOKUP(SupplierQuality[[#This Row],[MaterialID]],Table4[#All],2,0)</f>
        <v>Wires</v>
      </c>
      <c r="I2162">
        <v>3</v>
      </c>
      <c r="J2162" s="2" t="str">
        <f>_xlfn.XLOOKUP(SupplierQuality[[#This Row],[Defect Type ID]],Table5[ID],Table5[Defect Type],"Not found",0)</f>
        <v>Impact</v>
      </c>
      <c r="K2162">
        <v>192</v>
      </c>
      <c r="L2162" s="2" t="str">
        <f>_xlfn.XLOOKUP(SupplierQuality[[#This Row],[DefectID]],Table2[ID],Table2[Defect],"Not found",0)</f>
        <v>Open Caps</v>
      </c>
      <c r="M2162" s="3">
        <v>255038</v>
      </c>
      <c r="N2162" s="3">
        <v>4647</v>
      </c>
      <c r="O2162" s="6">
        <f>SupplierQuality[[#This Row],[Total Downtime Minutes]]/60</f>
        <v>77.45</v>
      </c>
      <c r="P2162" s="4">
        <v>441</v>
      </c>
      <c r="Q2162" s="4">
        <f>SupplierQuality[[#This Row],[Total Defect Qty]]*SupplierQuality[[#This Row],[Unit Price]]</f>
        <v>112471758</v>
      </c>
    </row>
    <row r="2163" spans="1:17" x14ac:dyDescent="0.25">
      <c r="A2163" s="1">
        <v>43438</v>
      </c>
      <c r="B2163" s="5" t="str">
        <f>TEXT(SupplierQuality[[#This Row],[Date]],"mmm")</f>
        <v>Dec</v>
      </c>
      <c r="C2163" s="5" t="str">
        <f>TEXT(SupplierQuality[[#This Row],[Date]],"yyyy")</f>
        <v>2018</v>
      </c>
      <c r="D2163" s="2" t="s">
        <v>295</v>
      </c>
      <c r="E2163" s="2" t="s">
        <v>36</v>
      </c>
      <c r="F2163" s="2" t="s">
        <v>42</v>
      </c>
      <c r="G2163">
        <v>130</v>
      </c>
      <c r="H2163" s="2" t="str">
        <f>VLOOKUP(SupplierQuality[[#This Row],[MaterialID]],Table4[#All],2,0)</f>
        <v>Packaging</v>
      </c>
      <c r="I2163">
        <v>2</v>
      </c>
      <c r="J2163" s="2" t="str">
        <f>_xlfn.XLOOKUP(SupplierQuality[[#This Row],[Defect Type ID]],Table5[ID],Table5[Defect Type],"Not found",0)</f>
        <v>Rejected</v>
      </c>
      <c r="K2163">
        <v>231</v>
      </c>
      <c r="L2163" s="2" t="str">
        <f>_xlfn.XLOOKUP(SupplierQuality[[#This Row],[DefectID]],Table2[ID],Table2[Defect],"Not found",0)</f>
        <v>Wrong Bands</v>
      </c>
      <c r="M2163" s="3">
        <v>233018</v>
      </c>
      <c r="N2163" s="3">
        <v>935</v>
      </c>
      <c r="O2163" s="6">
        <f>SupplierQuality[[#This Row],[Total Downtime Minutes]]/60</f>
        <v>15.583333333333334</v>
      </c>
      <c r="P2163" s="4">
        <v>651</v>
      </c>
      <c r="Q2163" s="4">
        <f>SupplierQuality[[#This Row],[Total Defect Qty]]*SupplierQuality[[#This Row],[Unit Price]]</f>
        <v>151694718</v>
      </c>
    </row>
    <row r="2164" spans="1:17" x14ac:dyDescent="0.25">
      <c r="A2164" s="1">
        <v>43438</v>
      </c>
      <c r="B2164" s="5" t="str">
        <f>TEXT(SupplierQuality[[#This Row],[Date]],"mmm")</f>
        <v>Dec</v>
      </c>
      <c r="C2164" s="5" t="str">
        <f>TEXT(SupplierQuality[[#This Row],[Date]],"yyyy")</f>
        <v>2018</v>
      </c>
      <c r="D2164" s="2" t="s">
        <v>78</v>
      </c>
      <c r="E2164" s="2" t="s">
        <v>45</v>
      </c>
      <c r="F2164" s="2" t="s">
        <v>14</v>
      </c>
      <c r="G2164">
        <v>128</v>
      </c>
      <c r="H2164" s="2" t="str">
        <f>VLOOKUP(SupplierQuality[[#This Row],[MaterialID]],Table4[#All],2,0)</f>
        <v>Tape</v>
      </c>
      <c r="I2164">
        <v>3</v>
      </c>
      <c r="J2164" s="2" t="str">
        <f>_xlfn.XLOOKUP(SupplierQuality[[#This Row],[Defect Type ID]],Table5[ID],Table5[Defect Type],"Not found",0)</f>
        <v>Impact</v>
      </c>
      <c r="K2164">
        <v>39</v>
      </c>
      <c r="L2164" s="2" t="str">
        <f>_xlfn.XLOOKUP(SupplierQuality[[#This Row],[DefectID]],Table2[ID],Table2[Defect],"Not found",0)</f>
        <v>Sporadic Adhesive</v>
      </c>
      <c r="M2164" s="3">
        <v>120216</v>
      </c>
      <c r="N2164" s="3">
        <v>948</v>
      </c>
      <c r="O2164" s="6">
        <f>SupplierQuality[[#This Row],[Total Downtime Minutes]]/60</f>
        <v>15.8</v>
      </c>
      <c r="P2164" s="4">
        <v>598</v>
      </c>
      <c r="Q2164" s="4">
        <f>SupplierQuality[[#This Row],[Total Defect Qty]]*SupplierQuality[[#This Row],[Unit Price]]</f>
        <v>71889168</v>
      </c>
    </row>
    <row r="2165" spans="1:17" x14ac:dyDescent="0.25">
      <c r="A2165" s="1">
        <v>43438</v>
      </c>
      <c r="B2165" s="5" t="str">
        <f>TEXT(SupplierQuality[[#This Row],[Date]],"mmm")</f>
        <v>Dec</v>
      </c>
      <c r="C2165" s="5" t="str">
        <f>TEXT(SupplierQuality[[#This Row],[Date]],"yyyy")</f>
        <v>2018</v>
      </c>
      <c r="D2165" s="2" t="s">
        <v>319</v>
      </c>
      <c r="E2165" s="2" t="s">
        <v>45</v>
      </c>
      <c r="F2165" s="2" t="s">
        <v>691</v>
      </c>
      <c r="G2165">
        <v>125</v>
      </c>
      <c r="H2165" s="2" t="str">
        <f>VLOOKUP(SupplierQuality[[#This Row],[MaterialID]],Table4[#All],2,0)</f>
        <v>Hardware</v>
      </c>
      <c r="I2165">
        <v>1</v>
      </c>
      <c r="J2165" s="2" t="str">
        <f>_xlfn.XLOOKUP(SupplierQuality[[#This Row],[Defect Type ID]],Table5[ID],Table5[Defect Type],"Not found",0)</f>
        <v>No Impact</v>
      </c>
      <c r="K2165">
        <v>244</v>
      </c>
      <c r="L2165" s="2" t="str">
        <f>_xlfn.XLOOKUP(SupplierQuality[[#This Row],[DefectID]],Table2[ID],Table2[Defect],"Not found",0)</f>
        <v>Spacing Between Labels</v>
      </c>
      <c r="M2165" s="3">
        <v>107175</v>
      </c>
      <c r="N2165" s="3">
        <v>2178</v>
      </c>
      <c r="O2165" s="6">
        <f>SupplierQuality[[#This Row],[Total Downtime Minutes]]/60</f>
        <v>36.299999999999997</v>
      </c>
      <c r="P2165" s="4">
        <v>655</v>
      </c>
      <c r="Q2165" s="4">
        <f>SupplierQuality[[#This Row],[Total Defect Qty]]*SupplierQuality[[#This Row],[Unit Price]]</f>
        <v>70199625</v>
      </c>
    </row>
    <row r="2166" spans="1:17" x14ac:dyDescent="0.25">
      <c r="A2166" s="1">
        <v>43439</v>
      </c>
      <c r="B2166" s="5" t="str">
        <f>TEXT(SupplierQuality[[#This Row],[Date]],"mmm")</f>
        <v>Dec</v>
      </c>
      <c r="C2166" s="5" t="str">
        <f>TEXT(SupplierQuality[[#This Row],[Date]],"yyyy")</f>
        <v>2018</v>
      </c>
      <c r="D2166" s="2" t="s">
        <v>313</v>
      </c>
      <c r="E2166" s="2" t="s">
        <v>21</v>
      </c>
      <c r="F2166" s="2" t="s">
        <v>17</v>
      </c>
      <c r="G2166">
        <v>127</v>
      </c>
      <c r="H2166" s="2" t="str">
        <f>VLOOKUP(SupplierQuality[[#This Row],[MaterialID]],Table4[#All],2,0)</f>
        <v>Crates</v>
      </c>
      <c r="I2166">
        <v>1</v>
      </c>
      <c r="J2166" s="2" t="str">
        <f>_xlfn.XLOOKUP(SupplierQuality[[#This Row],[Defect Type ID]],Table5[ID],Table5[Defect Type],"Not found",0)</f>
        <v>No Impact</v>
      </c>
      <c r="K2166">
        <v>108</v>
      </c>
      <c r="L2166" s="2" t="str">
        <f>_xlfn.XLOOKUP(SupplierQuality[[#This Row],[DefectID]],Table2[ID],Table2[Defect],"Not found",0)</f>
        <v>Wrong Tails</v>
      </c>
      <c r="M2166" s="3">
        <v>928457</v>
      </c>
      <c r="N2166" s="3">
        <v>4934</v>
      </c>
      <c r="O2166" s="6">
        <f>SupplierQuality[[#This Row],[Total Downtime Minutes]]/60</f>
        <v>82.233333333333334</v>
      </c>
      <c r="P2166" s="4">
        <v>529</v>
      </c>
      <c r="Q2166" s="4">
        <f>SupplierQuality[[#This Row],[Total Defect Qty]]*SupplierQuality[[#This Row],[Unit Price]]</f>
        <v>491153753</v>
      </c>
    </row>
    <row r="2167" spans="1:17" x14ac:dyDescent="0.25">
      <c r="A2167" s="1">
        <v>43439</v>
      </c>
      <c r="B2167" s="5" t="str">
        <f>TEXT(SupplierQuality[[#This Row],[Date]],"mmm")</f>
        <v>Dec</v>
      </c>
      <c r="C2167" s="5" t="str">
        <f>TEXT(SupplierQuality[[#This Row],[Date]],"yyyy")</f>
        <v>2018</v>
      </c>
      <c r="D2167" s="2" t="s">
        <v>89</v>
      </c>
      <c r="E2167" s="2" t="s">
        <v>11</v>
      </c>
      <c r="F2167" s="2" t="s">
        <v>14</v>
      </c>
      <c r="G2167">
        <v>127</v>
      </c>
      <c r="H2167" s="2" t="str">
        <f>VLOOKUP(SupplierQuality[[#This Row],[MaterialID]],Table4[#All],2,0)</f>
        <v>Crates</v>
      </c>
      <c r="I2167">
        <v>3</v>
      </c>
      <c r="J2167" s="2" t="str">
        <f>_xlfn.XLOOKUP(SupplierQuality[[#This Row],[Defect Type ID]],Table5[ID],Table5[Defect Type],"Not found",0)</f>
        <v>Impact</v>
      </c>
      <c r="K2167">
        <v>126</v>
      </c>
      <c r="L2167" s="2" t="str">
        <f>_xlfn.XLOOKUP(SupplierQuality[[#This Row],[DefectID]],Table2[ID],Table2[Defect],"Not found",0)</f>
        <v>Printing Defect</v>
      </c>
      <c r="M2167" s="3">
        <v>550932</v>
      </c>
      <c r="N2167" s="3">
        <v>294</v>
      </c>
      <c r="O2167" s="6">
        <f>SupplierQuality[[#This Row],[Total Downtime Minutes]]/60</f>
        <v>4.9000000000000004</v>
      </c>
      <c r="P2167" s="4">
        <v>478</v>
      </c>
      <c r="Q2167" s="4">
        <f>SupplierQuality[[#This Row],[Total Defect Qty]]*SupplierQuality[[#This Row],[Unit Price]]</f>
        <v>263345496</v>
      </c>
    </row>
    <row r="2168" spans="1:17" x14ac:dyDescent="0.25">
      <c r="A2168" s="1">
        <v>43439</v>
      </c>
      <c r="B2168" s="5" t="str">
        <f>TEXT(SupplierQuality[[#This Row],[Date]],"mmm")</f>
        <v>Dec</v>
      </c>
      <c r="C2168" s="5" t="str">
        <f>TEXT(SupplierQuality[[#This Row],[Date]],"yyyy")</f>
        <v>2018</v>
      </c>
      <c r="D2168" s="2" t="s">
        <v>294</v>
      </c>
      <c r="E2168" s="2" t="s">
        <v>71</v>
      </c>
      <c r="F2168" s="2" t="s">
        <v>42</v>
      </c>
      <c r="G2168">
        <v>118</v>
      </c>
      <c r="H2168" s="2" t="str">
        <f>VLOOKUP(SupplierQuality[[#This Row],[MaterialID]],Table4[#All],2,0)</f>
        <v>Corrugate</v>
      </c>
      <c r="I2168">
        <v>3</v>
      </c>
      <c r="J2168" s="2" t="str">
        <f>_xlfn.XLOOKUP(SupplierQuality[[#This Row],[Defect Type ID]],Table5[ID],Table5[Defect Type],"Not found",0)</f>
        <v>Impact</v>
      </c>
      <c r="K2168">
        <v>107</v>
      </c>
      <c r="L2168" s="2" t="str">
        <f>_xlfn.XLOOKUP(SupplierQuality[[#This Row],[DefectID]],Table2[ID],Table2[Defect],"Not found",0)</f>
        <v>No Tight Seal</v>
      </c>
      <c r="M2168" s="3">
        <v>448727</v>
      </c>
      <c r="N2168" s="3">
        <v>3878</v>
      </c>
      <c r="O2168" s="6">
        <f>SupplierQuality[[#This Row],[Total Downtime Minutes]]/60</f>
        <v>64.63333333333334</v>
      </c>
      <c r="P2168" s="4">
        <v>655</v>
      </c>
      <c r="Q2168" s="4">
        <f>SupplierQuality[[#This Row],[Total Defect Qty]]*SupplierQuality[[#This Row],[Unit Price]]</f>
        <v>293916185</v>
      </c>
    </row>
    <row r="2169" spans="1:17" x14ac:dyDescent="0.25">
      <c r="A2169" s="1">
        <v>43439</v>
      </c>
      <c r="B2169" s="5" t="str">
        <f>TEXT(SupplierQuality[[#This Row],[Date]],"mmm")</f>
        <v>Dec</v>
      </c>
      <c r="C2169" s="5" t="str">
        <f>TEXT(SupplierQuality[[#This Row],[Date]],"yyyy")</f>
        <v>2018</v>
      </c>
      <c r="D2169" s="2" t="s">
        <v>200</v>
      </c>
      <c r="E2169" s="2" t="s">
        <v>98</v>
      </c>
      <c r="F2169" s="2" t="s">
        <v>14</v>
      </c>
      <c r="G2169">
        <v>122</v>
      </c>
      <c r="H2169" s="2" t="str">
        <f>VLOOKUP(SupplierQuality[[#This Row],[MaterialID]],Table4[#All],2,0)</f>
        <v>Electrolytes</v>
      </c>
      <c r="I2169">
        <v>1</v>
      </c>
      <c r="J2169" s="2" t="str">
        <f>_xlfn.XLOOKUP(SupplierQuality[[#This Row],[Defect Type ID]],Table5[ID],Table5[Defect Type],"Not found",0)</f>
        <v>No Impact</v>
      </c>
      <c r="K2169">
        <v>225</v>
      </c>
      <c r="L2169" s="2" t="str">
        <f>_xlfn.XLOOKUP(SupplierQuality[[#This Row],[DefectID]],Table2[ID],Table2[Defect],"Not found",0)</f>
        <v>Ejector Pin Wrong</v>
      </c>
      <c r="M2169" s="3">
        <v>432860</v>
      </c>
      <c r="N2169" s="3">
        <v>1420</v>
      </c>
      <c r="O2169" s="6">
        <f>SupplierQuality[[#This Row],[Total Downtime Minutes]]/60</f>
        <v>23.666666666666668</v>
      </c>
      <c r="P2169" s="4">
        <v>446</v>
      </c>
      <c r="Q2169" s="4">
        <f>SupplierQuality[[#This Row],[Total Defect Qty]]*SupplierQuality[[#This Row],[Unit Price]]</f>
        <v>193055560</v>
      </c>
    </row>
    <row r="2170" spans="1:17" x14ac:dyDescent="0.25">
      <c r="A2170" s="1">
        <v>43439</v>
      </c>
      <c r="B2170" s="5" t="str">
        <f>TEXT(SupplierQuality[[#This Row],[Date]],"mmm")</f>
        <v>Dec</v>
      </c>
      <c r="C2170" s="5" t="str">
        <f>TEXT(SupplierQuality[[#This Row],[Date]],"yyyy")</f>
        <v>2018</v>
      </c>
      <c r="D2170" s="2" t="s">
        <v>177</v>
      </c>
      <c r="E2170" s="2" t="s">
        <v>45</v>
      </c>
      <c r="F2170" s="2" t="s">
        <v>691</v>
      </c>
      <c r="G2170">
        <v>121</v>
      </c>
      <c r="H2170" s="2" t="str">
        <f>VLOOKUP(SupplierQuality[[#This Row],[MaterialID]],Table4[#All],2,0)</f>
        <v>Composites</v>
      </c>
      <c r="I2170">
        <v>3</v>
      </c>
      <c r="J2170" s="2" t="str">
        <f>_xlfn.XLOOKUP(SupplierQuality[[#This Row],[Defect Type ID]],Table5[ID],Table5[Defect Type],"Not found",0)</f>
        <v>Impact</v>
      </c>
      <c r="K2170">
        <v>138</v>
      </c>
      <c r="L2170" s="2" t="str">
        <f>_xlfn.XLOOKUP(SupplierQuality[[#This Row],[DefectID]],Table2[ID],Table2[Defect],"Not found",0)</f>
        <v>Damaged Parts</v>
      </c>
      <c r="M2170" s="3">
        <v>408042</v>
      </c>
      <c r="N2170" s="3">
        <v>3812</v>
      </c>
      <c r="O2170" s="6">
        <f>SupplierQuality[[#This Row],[Total Downtime Minutes]]/60</f>
        <v>63.533333333333331</v>
      </c>
      <c r="P2170" s="4">
        <v>645</v>
      </c>
      <c r="Q2170" s="4">
        <f>SupplierQuality[[#This Row],[Total Defect Qty]]*SupplierQuality[[#This Row],[Unit Price]]</f>
        <v>263187090</v>
      </c>
    </row>
    <row r="2171" spans="1:17" x14ac:dyDescent="0.25">
      <c r="A2171" s="1">
        <v>43439</v>
      </c>
      <c r="B2171" s="5" t="str">
        <f>TEXT(SupplierQuality[[#This Row],[Date]],"mmm")</f>
        <v>Dec</v>
      </c>
      <c r="C2171" s="5" t="str">
        <f>TEXT(SupplierQuality[[#This Row],[Date]],"yyyy")</f>
        <v>2018</v>
      </c>
      <c r="D2171" s="2" t="s">
        <v>335</v>
      </c>
      <c r="E2171" s="2" t="s">
        <v>21</v>
      </c>
      <c r="F2171" s="2" t="s">
        <v>691</v>
      </c>
      <c r="G2171">
        <v>113</v>
      </c>
      <c r="H2171" s="2" t="str">
        <f>VLOOKUP(SupplierQuality[[#This Row],[MaterialID]],Table4[#All],2,0)</f>
        <v>Raw Materials</v>
      </c>
      <c r="I2171">
        <v>2</v>
      </c>
      <c r="J2171" s="2" t="str">
        <f>_xlfn.XLOOKUP(SupplierQuality[[#This Row],[Defect Type ID]],Table5[ID],Table5[Defect Type],"Not found",0)</f>
        <v>Rejected</v>
      </c>
      <c r="K2171">
        <v>264</v>
      </c>
      <c r="L2171" s="2" t="str">
        <f>_xlfn.XLOOKUP(SupplierQuality[[#This Row],[DefectID]],Table2[ID],Table2[Defect],"Not found",0)</f>
        <v>Off-set</v>
      </c>
      <c r="M2171" s="3">
        <v>345742</v>
      </c>
      <c r="N2171" s="3">
        <v>3783</v>
      </c>
      <c r="O2171" s="6">
        <f>SupplierQuality[[#This Row],[Total Downtime Minutes]]/60</f>
        <v>63.05</v>
      </c>
      <c r="P2171" s="4">
        <v>423</v>
      </c>
      <c r="Q2171" s="4">
        <f>SupplierQuality[[#This Row],[Total Defect Qty]]*SupplierQuality[[#This Row],[Unit Price]]</f>
        <v>146248866</v>
      </c>
    </row>
    <row r="2172" spans="1:17" x14ac:dyDescent="0.25">
      <c r="A2172" s="1">
        <v>43439</v>
      </c>
      <c r="B2172" s="5" t="str">
        <f>TEXT(SupplierQuality[[#This Row],[Date]],"mmm")</f>
        <v>Dec</v>
      </c>
      <c r="C2172" s="5" t="str">
        <f>TEXT(SupplierQuality[[#This Row],[Date]],"yyyy")</f>
        <v>2018</v>
      </c>
      <c r="D2172" s="2" t="s">
        <v>342</v>
      </c>
      <c r="E2172" s="2" t="s">
        <v>55</v>
      </c>
      <c r="F2172" s="2" t="s">
        <v>42</v>
      </c>
      <c r="G2172">
        <v>125</v>
      </c>
      <c r="H2172" s="2" t="str">
        <f>VLOOKUP(SupplierQuality[[#This Row],[MaterialID]],Table4[#All],2,0)</f>
        <v>Hardware</v>
      </c>
      <c r="I2172">
        <v>3</v>
      </c>
      <c r="J2172" s="2" t="str">
        <f>_xlfn.XLOOKUP(SupplierQuality[[#This Row],[Defect Type ID]],Table5[ID],Table5[Defect Type],"Not found",0)</f>
        <v>Impact</v>
      </c>
      <c r="K2172">
        <v>24</v>
      </c>
      <c r="L2172" s="2" t="str">
        <f>_xlfn.XLOOKUP(SupplierQuality[[#This Row],[DefectID]],Table2[ID],Table2[Defect],"Not found",0)</f>
        <v>Not Cleaned</v>
      </c>
      <c r="M2172" s="3">
        <v>261135</v>
      </c>
      <c r="N2172" s="3">
        <v>231</v>
      </c>
      <c r="O2172" s="6">
        <f>SupplierQuality[[#This Row],[Total Downtime Minutes]]/60</f>
        <v>3.85</v>
      </c>
      <c r="P2172" s="4">
        <v>551</v>
      </c>
      <c r="Q2172" s="4">
        <f>SupplierQuality[[#This Row],[Total Defect Qty]]*SupplierQuality[[#This Row],[Unit Price]]</f>
        <v>143885385</v>
      </c>
    </row>
    <row r="2173" spans="1:17" x14ac:dyDescent="0.25">
      <c r="A2173" s="1">
        <v>43439</v>
      </c>
      <c r="B2173" s="5" t="str">
        <f>TEXT(SupplierQuality[[#This Row],[Date]],"mmm")</f>
        <v>Dec</v>
      </c>
      <c r="C2173" s="5" t="str">
        <f>TEXT(SupplierQuality[[#This Row],[Date]],"yyyy")</f>
        <v>2018</v>
      </c>
      <c r="D2173" s="2" t="s">
        <v>128</v>
      </c>
      <c r="E2173" s="2" t="s">
        <v>45</v>
      </c>
      <c r="F2173" s="2" t="s">
        <v>75</v>
      </c>
      <c r="G2173">
        <v>129</v>
      </c>
      <c r="H2173" s="2" t="str">
        <f>VLOOKUP(SupplierQuality[[#This Row],[MaterialID]],Table4[#All],2,0)</f>
        <v>Mechanicals</v>
      </c>
      <c r="I2173">
        <v>1</v>
      </c>
      <c r="J2173" s="2" t="str">
        <f>_xlfn.XLOOKUP(SupplierQuality[[#This Row],[Defect Type ID]],Table5[ID],Table5[Defect Type],"Not found",0)</f>
        <v>No Impact</v>
      </c>
      <c r="K2173">
        <v>182</v>
      </c>
      <c r="L2173" s="2" t="str">
        <f>_xlfn.XLOOKUP(SupplierQuality[[#This Row],[DefectID]],Table2[ID],Table2[Defect],"Not found",0)</f>
        <v>Bad Tops</v>
      </c>
      <c r="M2173" s="3">
        <v>169456</v>
      </c>
      <c r="N2173" s="3">
        <v>2408</v>
      </c>
      <c r="O2173" s="6">
        <f>SupplierQuality[[#This Row],[Total Downtime Minutes]]/60</f>
        <v>40.133333333333333</v>
      </c>
      <c r="P2173" s="4">
        <v>278</v>
      </c>
      <c r="Q2173" s="4">
        <f>SupplierQuality[[#This Row],[Total Defect Qty]]*SupplierQuality[[#This Row],[Unit Price]]</f>
        <v>47108768</v>
      </c>
    </row>
    <row r="2174" spans="1:17" x14ac:dyDescent="0.25">
      <c r="A2174" s="1">
        <v>43439</v>
      </c>
      <c r="B2174" s="5" t="str">
        <f>TEXT(SupplierQuality[[#This Row],[Date]],"mmm")</f>
        <v>Dec</v>
      </c>
      <c r="C2174" s="5" t="str">
        <f>TEXT(SupplierQuality[[#This Row],[Date]],"yyyy")</f>
        <v>2018</v>
      </c>
      <c r="D2174" s="2" t="s">
        <v>133</v>
      </c>
      <c r="E2174" s="2" t="s">
        <v>21</v>
      </c>
      <c r="F2174" s="2" t="s">
        <v>14</v>
      </c>
      <c r="G2174">
        <v>117</v>
      </c>
      <c r="H2174" s="2" t="str">
        <f>VLOOKUP(SupplierQuality[[#This Row],[MaterialID]],Table4[#All],2,0)</f>
        <v>Labels</v>
      </c>
      <c r="I2174">
        <v>2</v>
      </c>
      <c r="J2174" s="2" t="str">
        <f>_xlfn.XLOOKUP(SupplierQuality[[#This Row],[Defect Type ID]],Table5[ID],Table5[Defect Type],"Not found",0)</f>
        <v>Rejected</v>
      </c>
      <c r="K2174">
        <v>134</v>
      </c>
      <c r="L2174" s="2" t="str">
        <f>_xlfn.XLOOKUP(SupplierQuality[[#This Row],[DefectID]],Table2[ID],Table2[Defect],"Not found",0)</f>
        <v>Scratches</v>
      </c>
      <c r="M2174" s="3">
        <v>101236</v>
      </c>
      <c r="N2174" s="3">
        <v>4491</v>
      </c>
      <c r="O2174" s="6">
        <f>SupplierQuality[[#This Row],[Total Downtime Minutes]]/60</f>
        <v>74.849999999999994</v>
      </c>
      <c r="P2174" s="4">
        <v>583</v>
      </c>
      <c r="Q2174" s="4">
        <f>SupplierQuality[[#This Row],[Total Defect Qty]]*SupplierQuality[[#This Row],[Unit Price]]</f>
        <v>59020588</v>
      </c>
    </row>
    <row r="2175" spans="1:17" x14ac:dyDescent="0.25">
      <c r="A2175" s="1">
        <v>43440</v>
      </c>
      <c r="B2175" s="5" t="str">
        <f>TEXT(SupplierQuality[[#This Row],[Date]],"mmm")</f>
        <v>Dec</v>
      </c>
      <c r="C2175" s="5" t="str">
        <f>TEXT(SupplierQuality[[#This Row],[Date]],"yyyy")</f>
        <v>2018</v>
      </c>
      <c r="D2175" s="2" t="s">
        <v>112</v>
      </c>
      <c r="E2175" s="2" t="s">
        <v>84</v>
      </c>
      <c r="F2175" s="2" t="s">
        <v>17</v>
      </c>
      <c r="G2175">
        <v>112</v>
      </c>
      <c r="H2175" s="2" t="str">
        <f>VLOOKUP(SupplierQuality[[#This Row],[MaterialID]],Table4[#All],2,0)</f>
        <v>Glass</v>
      </c>
      <c r="I2175">
        <v>2</v>
      </c>
      <c r="J2175" s="2" t="str">
        <f>_xlfn.XLOOKUP(SupplierQuality[[#This Row],[Defect Type ID]],Table5[ID],Table5[Defect Type],"Not found",0)</f>
        <v>Rejected</v>
      </c>
      <c r="K2175">
        <v>25</v>
      </c>
      <c r="L2175" s="2" t="str">
        <f>_xlfn.XLOOKUP(SupplierQuality[[#This Row],[DefectID]],Table2[ID],Table2[Defect],"Not found",0)</f>
        <v>Seams</v>
      </c>
      <c r="M2175" s="3">
        <v>943512</v>
      </c>
      <c r="N2175" s="3">
        <v>1373</v>
      </c>
      <c r="O2175" s="6">
        <f>SupplierQuality[[#This Row],[Total Downtime Minutes]]/60</f>
        <v>22.883333333333333</v>
      </c>
      <c r="P2175" s="4">
        <v>505</v>
      </c>
      <c r="Q2175" s="4">
        <f>SupplierQuality[[#This Row],[Total Defect Qty]]*SupplierQuality[[#This Row],[Unit Price]]</f>
        <v>476473560</v>
      </c>
    </row>
    <row r="2176" spans="1:17" x14ac:dyDescent="0.25">
      <c r="A2176" s="1">
        <v>43440</v>
      </c>
      <c r="B2176" s="5" t="str">
        <f>TEXT(SupplierQuality[[#This Row],[Date]],"mmm")</f>
        <v>Dec</v>
      </c>
      <c r="C2176" s="5" t="str">
        <f>TEXT(SupplierQuality[[#This Row],[Date]],"yyyy")</f>
        <v>2018</v>
      </c>
      <c r="D2176" s="2" t="s">
        <v>357</v>
      </c>
      <c r="E2176" s="2" t="s">
        <v>45</v>
      </c>
      <c r="F2176" s="2" t="s">
        <v>14</v>
      </c>
      <c r="G2176">
        <v>113</v>
      </c>
      <c r="H2176" s="2" t="str">
        <f>VLOOKUP(SupplierQuality[[#This Row],[MaterialID]],Table4[#All],2,0)</f>
        <v>Raw Materials</v>
      </c>
      <c r="I2176">
        <v>1</v>
      </c>
      <c r="J2176" s="2" t="str">
        <f>_xlfn.XLOOKUP(SupplierQuality[[#This Row],[Defect Type ID]],Table5[ID],Table5[Defect Type],"Not found",0)</f>
        <v>No Impact</v>
      </c>
      <c r="K2176">
        <v>80</v>
      </c>
      <c r="L2176" s="2" t="str">
        <f>_xlfn.XLOOKUP(SupplierQuality[[#This Row],[DefectID]],Table2[ID],Table2[Defect],"Not found",0)</f>
        <v>Bad Labels</v>
      </c>
      <c r="M2176" s="3">
        <v>791543</v>
      </c>
      <c r="N2176" s="3">
        <v>2993</v>
      </c>
      <c r="O2176" s="6">
        <f>SupplierQuality[[#This Row],[Total Downtime Minutes]]/60</f>
        <v>49.883333333333333</v>
      </c>
      <c r="P2176" s="4">
        <v>652</v>
      </c>
      <c r="Q2176" s="4">
        <f>SupplierQuality[[#This Row],[Total Defect Qty]]*SupplierQuality[[#This Row],[Unit Price]]</f>
        <v>516086036</v>
      </c>
    </row>
    <row r="2177" spans="1:17" x14ac:dyDescent="0.25">
      <c r="A2177" s="1">
        <v>43440</v>
      </c>
      <c r="B2177" s="5" t="str">
        <f>TEXT(SupplierQuality[[#This Row],[Date]],"mmm")</f>
        <v>Dec</v>
      </c>
      <c r="C2177" s="5" t="str">
        <f>TEXT(SupplierQuality[[#This Row],[Date]],"yyyy")</f>
        <v>2018</v>
      </c>
      <c r="D2177" s="2" t="s">
        <v>117</v>
      </c>
      <c r="E2177" s="2" t="s">
        <v>41</v>
      </c>
      <c r="F2177" s="2" t="s">
        <v>24</v>
      </c>
      <c r="G2177">
        <v>122</v>
      </c>
      <c r="H2177" s="2" t="str">
        <f>VLOOKUP(SupplierQuality[[#This Row],[MaterialID]],Table4[#All],2,0)</f>
        <v>Electrolytes</v>
      </c>
      <c r="I2177">
        <v>2</v>
      </c>
      <c r="J2177" s="2" t="str">
        <f>_xlfn.XLOOKUP(SupplierQuality[[#This Row],[Defect Type ID]],Table5[ID],Table5[Defect Type],"Not found",0)</f>
        <v>Rejected</v>
      </c>
      <c r="K2177">
        <v>25</v>
      </c>
      <c r="L2177" s="2" t="str">
        <f>_xlfn.XLOOKUP(SupplierQuality[[#This Row],[DefectID]],Table2[ID],Table2[Defect],"Not found",0)</f>
        <v>Seams</v>
      </c>
      <c r="M2177" s="3">
        <v>773694</v>
      </c>
      <c r="N2177" s="3">
        <v>346</v>
      </c>
      <c r="O2177" s="6">
        <f>SupplierQuality[[#This Row],[Total Downtime Minutes]]/60</f>
        <v>5.7666666666666666</v>
      </c>
      <c r="P2177" s="4">
        <v>410</v>
      </c>
      <c r="Q2177" s="4">
        <f>SupplierQuality[[#This Row],[Total Defect Qty]]*SupplierQuality[[#This Row],[Unit Price]]</f>
        <v>317214540</v>
      </c>
    </row>
    <row r="2178" spans="1:17" x14ac:dyDescent="0.25">
      <c r="A2178" s="1">
        <v>43440</v>
      </c>
      <c r="B2178" s="5" t="str">
        <f>TEXT(SupplierQuality[[#This Row],[Date]],"mmm")</f>
        <v>Dec</v>
      </c>
      <c r="C2178" s="5" t="str">
        <f>TEXT(SupplierQuality[[#This Row],[Date]],"yyyy")</f>
        <v>2018</v>
      </c>
      <c r="D2178" s="2" t="s">
        <v>322</v>
      </c>
      <c r="E2178" s="2" t="s">
        <v>62</v>
      </c>
      <c r="F2178" s="2" t="s">
        <v>24</v>
      </c>
      <c r="G2178">
        <v>116</v>
      </c>
      <c r="H2178" s="2" t="str">
        <f>VLOOKUP(SupplierQuality[[#This Row],[MaterialID]],Table4[#All],2,0)</f>
        <v>Molds</v>
      </c>
      <c r="I2178">
        <v>1</v>
      </c>
      <c r="J2178" s="2" t="str">
        <f>_xlfn.XLOOKUP(SupplierQuality[[#This Row],[Defect Type ID]],Table5[ID],Table5[Defect Type],"Not found",0)</f>
        <v>No Impact</v>
      </c>
      <c r="K2178">
        <v>83</v>
      </c>
      <c r="L2178" s="2" t="str">
        <f>_xlfn.XLOOKUP(SupplierQuality[[#This Row],[DefectID]],Table2[ID],Table2[Defect],"Not found",0)</f>
        <v>Loose Core</v>
      </c>
      <c r="M2178" s="3">
        <v>675980</v>
      </c>
      <c r="N2178" s="3">
        <v>1668</v>
      </c>
      <c r="O2178" s="6">
        <f>SupplierQuality[[#This Row],[Total Downtime Minutes]]/60</f>
        <v>27.8</v>
      </c>
      <c r="P2178" s="4">
        <v>464</v>
      </c>
      <c r="Q2178" s="4">
        <f>SupplierQuality[[#This Row],[Total Defect Qty]]*SupplierQuality[[#This Row],[Unit Price]]</f>
        <v>313654720</v>
      </c>
    </row>
    <row r="2179" spans="1:17" x14ac:dyDescent="0.25">
      <c r="A2179" s="1">
        <v>43440</v>
      </c>
      <c r="B2179" s="5" t="str">
        <f>TEXT(SupplierQuality[[#This Row],[Date]],"mmm")</f>
        <v>Dec</v>
      </c>
      <c r="C2179" s="5" t="str">
        <f>TEXT(SupplierQuality[[#This Row],[Date]],"yyyy")</f>
        <v>2018</v>
      </c>
      <c r="D2179" s="2" t="s">
        <v>109</v>
      </c>
      <c r="E2179" s="2" t="s">
        <v>64</v>
      </c>
      <c r="F2179" s="2" t="s">
        <v>14</v>
      </c>
      <c r="G2179">
        <v>118</v>
      </c>
      <c r="H2179" s="2" t="str">
        <f>VLOOKUP(SupplierQuality[[#This Row],[MaterialID]],Table4[#All],2,0)</f>
        <v>Corrugate</v>
      </c>
      <c r="I2179">
        <v>3</v>
      </c>
      <c r="J2179" s="2" t="str">
        <f>_xlfn.XLOOKUP(SupplierQuality[[#This Row],[Defect Type ID]],Table5[ID],Table5[Defect Type],"Not found",0)</f>
        <v>Impact</v>
      </c>
      <c r="K2179">
        <v>39</v>
      </c>
      <c r="L2179" s="2" t="str">
        <f>_xlfn.XLOOKUP(SupplierQuality[[#This Row],[DefectID]],Table2[ID],Table2[Defect],"Not found",0)</f>
        <v>Sporadic Adhesive</v>
      </c>
      <c r="M2179" s="3">
        <v>667967</v>
      </c>
      <c r="N2179" s="3">
        <v>796</v>
      </c>
      <c r="O2179" s="6">
        <f>SupplierQuality[[#This Row],[Total Downtime Minutes]]/60</f>
        <v>13.266666666666667</v>
      </c>
      <c r="P2179" s="4">
        <v>388</v>
      </c>
      <c r="Q2179" s="4">
        <f>SupplierQuality[[#This Row],[Total Defect Qty]]*SupplierQuality[[#This Row],[Unit Price]]</f>
        <v>259171196</v>
      </c>
    </row>
    <row r="2180" spans="1:17" x14ac:dyDescent="0.25">
      <c r="A2180" s="1">
        <v>43440</v>
      </c>
      <c r="B2180" s="5" t="str">
        <f>TEXT(SupplierQuality[[#This Row],[Date]],"mmm")</f>
        <v>Dec</v>
      </c>
      <c r="C2180" s="5" t="str">
        <f>TEXT(SupplierQuality[[#This Row],[Date]],"yyyy")</f>
        <v>2018</v>
      </c>
      <c r="D2180" s="2" t="s">
        <v>216</v>
      </c>
      <c r="E2180" s="2" t="s">
        <v>27</v>
      </c>
      <c r="F2180" s="2" t="s">
        <v>14</v>
      </c>
      <c r="G2180">
        <v>112</v>
      </c>
      <c r="H2180" s="2" t="str">
        <f>VLOOKUP(SupplierQuality[[#This Row],[MaterialID]],Table4[#All],2,0)</f>
        <v>Glass</v>
      </c>
      <c r="I2180">
        <v>1</v>
      </c>
      <c r="J2180" s="2" t="str">
        <f>_xlfn.XLOOKUP(SupplierQuality[[#This Row],[Defect Type ID]],Table5[ID],Table5[Defect Type],"Not found",0)</f>
        <v>No Impact</v>
      </c>
      <c r="K2180">
        <v>267</v>
      </c>
      <c r="L2180" s="2" t="str">
        <f>_xlfn.XLOOKUP(SupplierQuality[[#This Row],[DefectID]],Table2[ID],Table2[Defect],"Not found",0)</f>
        <v>Wrong Qty</v>
      </c>
      <c r="M2180" s="3">
        <v>640656</v>
      </c>
      <c r="N2180" s="3">
        <v>375</v>
      </c>
      <c r="O2180" s="6">
        <f>SupplierQuality[[#This Row],[Total Downtime Minutes]]/60</f>
        <v>6.25</v>
      </c>
      <c r="P2180" s="4">
        <v>555</v>
      </c>
      <c r="Q2180" s="4">
        <f>SupplierQuality[[#This Row],[Total Defect Qty]]*SupplierQuality[[#This Row],[Unit Price]]</f>
        <v>355564080</v>
      </c>
    </row>
    <row r="2181" spans="1:17" x14ac:dyDescent="0.25">
      <c r="A2181" s="1">
        <v>43440</v>
      </c>
      <c r="B2181" s="5" t="str">
        <f>TEXT(SupplierQuality[[#This Row],[Date]],"mmm")</f>
        <v>Dec</v>
      </c>
      <c r="C2181" s="5" t="str">
        <f>TEXT(SupplierQuality[[#This Row],[Date]],"yyyy")</f>
        <v>2018</v>
      </c>
      <c r="D2181" s="2" t="s">
        <v>123</v>
      </c>
      <c r="E2181" s="2" t="s">
        <v>23</v>
      </c>
      <c r="F2181" s="2" t="s">
        <v>24</v>
      </c>
      <c r="G2181">
        <v>131</v>
      </c>
      <c r="H2181" s="2" t="str">
        <f>VLOOKUP(SupplierQuality[[#This Row],[MaterialID]],Table4[#All],2,0)</f>
        <v>Valves</v>
      </c>
      <c r="I2181">
        <v>1</v>
      </c>
      <c r="J2181" s="2" t="str">
        <f>_xlfn.XLOOKUP(SupplierQuality[[#This Row],[Defect Type ID]],Table5[ID],Table5[Defect Type],"Not found",0)</f>
        <v>No Impact</v>
      </c>
      <c r="K2181">
        <v>126</v>
      </c>
      <c r="L2181" s="2" t="str">
        <f>_xlfn.XLOOKUP(SupplierQuality[[#This Row],[DefectID]],Table2[ID],Table2[Defect],"Not found",0)</f>
        <v>Printing Defect</v>
      </c>
      <c r="M2181" s="3">
        <v>520960</v>
      </c>
      <c r="N2181" s="3">
        <v>4244</v>
      </c>
      <c r="O2181" s="6">
        <f>SupplierQuality[[#This Row],[Total Downtime Minutes]]/60</f>
        <v>70.733333333333334</v>
      </c>
      <c r="P2181" s="4">
        <v>371</v>
      </c>
      <c r="Q2181" s="4">
        <f>SupplierQuality[[#This Row],[Total Defect Qty]]*SupplierQuality[[#This Row],[Unit Price]]</f>
        <v>193276160</v>
      </c>
    </row>
    <row r="2182" spans="1:17" x14ac:dyDescent="0.25">
      <c r="A2182" s="1">
        <v>43440</v>
      </c>
      <c r="B2182" s="5" t="str">
        <f>TEXT(SupplierQuality[[#This Row],[Date]],"mmm")</f>
        <v>Dec</v>
      </c>
      <c r="C2182" s="5" t="str">
        <f>TEXT(SupplierQuality[[#This Row],[Date]],"yyyy")</f>
        <v>2018</v>
      </c>
      <c r="D2182" s="2" t="s">
        <v>114</v>
      </c>
      <c r="E2182" s="2" t="s">
        <v>32</v>
      </c>
      <c r="F2182" s="2" t="s">
        <v>24</v>
      </c>
      <c r="G2182">
        <v>122</v>
      </c>
      <c r="H2182" s="2" t="str">
        <f>VLOOKUP(SupplierQuality[[#This Row],[MaterialID]],Table4[#All],2,0)</f>
        <v>Electrolytes</v>
      </c>
      <c r="I2182">
        <v>3</v>
      </c>
      <c r="J2182" s="2" t="str">
        <f>_xlfn.XLOOKUP(SupplierQuality[[#This Row],[Defect Type ID]],Table5[ID],Table5[Defect Type],"Not found",0)</f>
        <v>Impact</v>
      </c>
      <c r="K2182">
        <v>129</v>
      </c>
      <c r="L2182" s="2" t="str">
        <f>_xlfn.XLOOKUP(SupplierQuality[[#This Row],[DefectID]],Table2[ID],Table2[Defect],"Not found",0)</f>
        <v>Color Variation</v>
      </c>
      <c r="M2182" s="3">
        <v>384184</v>
      </c>
      <c r="N2182" s="3">
        <v>1872</v>
      </c>
      <c r="O2182" s="6">
        <f>SupplierQuality[[#This Row],[Total Downtime Minutes]]/60</f>
        <v>31.2</v>
      </c>
      <c r="P2182" s="4">
        <v>523</v>
      </c>
      <c r="Q2182" s="4">
        <f>SupplierQuality[[#This Row],[Total Defect Qty]]*SupplierQuality[[#This Row],[Unit Price]]</f>
        <v>200928232</v>
      </c>
    </row>
    <row r="2183" spans="1:17" x14ac:dyDescent="0.25">
      <c r="A2183" s="1">
        <v>43440</v>
      </c>
      <c r="B2183" s="5" t="str">
        <f>TEXT(SupplierQuality[[#This Row],[Date]],"mmm")</f>
        <v>Dec</v>
      </c>
      <c r="C2183" s="5" t="str">
        <f>TEXT(SupplierQuality[[#This Row],[Date]],"yyyy")</f>
        <v>2018</v>
      </c>
      <c r="D2183" s="2" t="s">
        <v>275</v>
      </c>
      <c r="E2183" s="2" t="s">
        <v>67</v>
      </c>
      <c r="F2183" s="2" t="s">
        <v>17</v>
      </c>
      <c r="G2183">
        <v>115</v>
      </c>
      <c r="H2183" s="2" t="str">
        <f>VLOOKUP(SupplierQuality[[#This Row],[MaterialID]],Table4[#All],2,0)</f>
        <v>Controllers</v>
      </c>
      <c r="I2183">
        <v>3</v>
      </c>
      <c r="J2183" s="2" t="str">
        <f>_xlfn.XLOOKUP(SupplierQuality[[#This Row],[Defect Type ID]],Table5[ID],Table5[Defect Type],"Not found",0)</f>
        <v>Impact</v>
      </c>
      <c r="K2183">
        <v>164</v>
      </c>
      <c r="L2183" s="2" t="str">
        <f>_xlfn.XLOOKUP(SupplierQuality[[#This Row],[DefectID]],Table2[ID],Table2[Defect],"Not found",0)</f>
        <v>Foreign Objects</v>
      </c>
      <c r="M2183" s="3">
        <v>348146</v>
      </c>
      <c r="N2183" s="3">
        <v>2800</v>
      </c>
      <c r="O2183" s="6">
        <f>SupplierQuality[[#This Row],[Total Downtime Minutes]]/60</f>
        <v>46.666666666666664</v>
      </c>
      <c r="P2183" s="4">
        <v>286</v>
      </c>
      <c r="Q2183" s="4">
        <f>SupplierQuality[[#This Row],[Total Defect Qty]]*SupplierQuality[[#This Row],[Unit Price]]</f>
        <v>99569756</v>
      </c>
    </row>
    <row r="2184" spans="1:17" x14ac:dyDescent="0.25">
      <c r="A2184" s="1">
        <v>43440</v>
      </c>
      <c r="B2184" s="5" t="str">
        <f>TEXT(SupplierQuality[[#This Row],[Date]],"mmm")</f>
        <v>Dec</v>
      </c>
      <c r="C2184" s="5" t="str">
        <f>TEXT(SupplierQuality[[#This Row],[Date]],"yyyy")</f>
        <v>2018</v>
      </c>
      <c r="D2184" s="2" t="s">
        <v>335</v>
      </c>
      <c r="E2184" s="2" t="s">
        <v>30</v>
      </c>
      <c r="F2184" s="2" t="s">
        <v>14</v>
      </c>
      <c r="G2184">
        <v>132</v>
      </c>
      <c r="H2184" s="2" t="str">
        <f>VLOOKUP(SupplierQuality[[#This Row],[MaterialID]],Table4[#All],2,0)</f>
        <v>Printed Materials</v>
      </c>
      <c r="I2184">
        <v>3</v>
      </c>
      <c r="J2184" s="2" t="str">
        <f>_xlfn.XLOOKUP(SupplierQuality[[#This Row],[Defect Type ID]],Table5[ID],Table5[Defect Type],"Not found",0)</f>
        <v>Impact</v>
      </c>
      <c r="K2184">
        <v>75</v>
      </c>
      <c r="L2184" s="2" t="str">
        <f>_xlfn.XLOOKUP(SupplierQuality[[#This Row],[DefectID]],Table2[ID],Table2[Defect],"Not found",0)</f>
        <v>Crushed Sidewalls</v>
      </c>
      <c r="M2184" s="3">
        <v>167751</v>
      </c>
      <c r="N2184" s="3">
        <v>1394</v>
      </c>
      <c r="O2184" s="6">
        <f>SupplierQuality[[#This Row],[Total Downtime Minutes]]/60</f>
        <v>23.233333333333334</v>
      </c>
      <c r="P2184" s="4">
        <v>522</v>
      </c>
      <c r="Q2184" s="4">
        <f>SupplierQuality[[#This Row],[Total Defect Qty]]*SupplierQuality[[#This Row],[Unit Price]]</f>
        <v>87566022</v>
      </c>
    </row>
    <row r="2185" spans="1:17" x14ac:dyDescent="0.25">
      <c r="A2185" s="1">
        <v>43440</v>
      </c>
      <c r="B2185" s="5" t="str">
        <f>TEXT(SupplierQuality[[#This Row],[Date]],"mmm")</f>
        <v>Dec</v>
      </c>
      <c r="C2185" s="5" t="str">
        <f>TEXT(SupplierQuality[[#This Row],[Date]],"yyyy")</f>
        <v>2018</v>
      </c>
      <c r="D2185" s="2" t="s">
        <v>33</v>
      </c>
      <c r="E2185" s="2" t="s">
        <v>34</v>
      </c>
      <c r="F2185" s="2" t="s">
        <v>14</v>
      </c>
      <c r="G2185">
        <v>123</v>
      </c>
      <c r="H2185" s="2" t="str">
        <f>VLOOKUP(SupplierQuality[[#This Row],[MaterialID]],Table4[#All],2,0)</f>
        <v>Pump</v>
      </c>
      <c r="I2185">
        <v>3</v>
      </c>
      <c r="J2185" s="2" t="str">
        <f>_xlfn.XLOOKUP(SupplierQuality[[#This Row],[Defect Type ID]],Table5[ID],Table5[Defect Type],"Not found",0)</f>
        <v>Impact</v>
      </c>
      <c r="K2185">
        <v>12</v>
      </c>
      <c r="L2185" s="2" t="str">
        <f>_xlfn.XLOOKUP(SupplierQuality[[#This Row],[DefectID]],Table2[ID],Table2[Defect],"Not found",0)</f>
        <v>Integrity Failure</v>
      </c>
      <c r="M2185" s="3">
        <v>162550</v>
      </c>
      <c r="N2185" s="3">
        <v>4196</v>
      </c>
      <c r="O2185" s="6">
        <f>SupplierQuality[[#This Row],[Total Downtime Minutes]]/60</f>
        <v>69.933333333333337</v>
      </c>
      <c r="P2185" s="4">
        <v>468</v>
      </c>
      <c r="Q2185" s="4">
        <f>SupplierQuality[[#This Row],[Total Defect Qty]]*SupplierQuality[[#This Row],[Unit Price]]</f>
        <v>76073400</v>
      </c>
    </row>
    <row r="2186" spans="1:17" x14ac:dyDescent="0.25">
      <c r="A2186" s="1">
        <v>43440</v>
      </c>
      <c r="B2186" s="5" t="str">
        <f>TEXT(SupplierQuality[[#This Row],[Date]],"mmm")</f>
        <v>Dec</v>
      </c>
      <c r="C2186" s="5" t="str">
        <f>TEXT(SupplierQuality[[#This Row],[Date]],"yyyy")</f>
        <v>2018</v>
      </c>
      <c r="D2186" s="2" t="s">
        <v>77</v>
      </c>
      <c r="E2186" s="2" t="s">
        <v>47</v>
      </c>
      <c r="F2186" s="2" t="s">
        <v>17</v>
      </c>
      <c r="G2186">
        <v>130</v>
      </c>
      <c r="H2186" s="2" t="str">
        <f>VLOOKUP(SupplierQuality[[#This Row],[MaterialID]],Table4[#All],2,0)</f>
        <v>Packaging</v>
      </c>
      <c r="I2186">
        <v>3</v>
      </c>
      <c r="J2186" s="2" t="str">
        <f>_xlfn.XLOOKUP(SupplierQuality[[#This Row],[Defect Type ID]],Table5[ID],Table5[Defect Type],"Not found",0)</f>
        <v>Impact</v>
      </c>
      <c r="K2186">
        <v>193</v>
      </c>
      <c r="L2186" s="2" t="str">
        <f>_xlfn.XLOOKUP(SupplierQuality[[#This Row],[DefectID]],Table2[ID],Table2[Defect],"Not found",0)</f>
        <v>Loose Fit</v>
      </c>
      <c r="M2186" s="3">
        <v>146668</v>
      </c>
      <c r="N2186" s="3">
        <v>2390</v>
      </c>
      <c r="O2186" s="6">
        <f>SupplierQuality[[#This Row],[Total Downtime Minutes]]/60</f>
        <v>39.833333333333336</v>
      </c>
      <c r="P2186" s="4">
        <v>286</v>
      </c>
      <c r="Q2186" s="4">
        <f>SupplierQuality[[#This Row],[Total Defect Qty]]*SupplierQuality[[#This Row],[Unit Price]]</f>
        <v>41947048</v>
      </c>
    </row>
    <row r="2187" spans="1:17" x14ac:dyDescent="0.25">
      <c r="A2187" s="1">
        <v>43440</v>
      </c>
      <c r="B2187" s="5" t="str">
        <f>TEXT(SupplierQuality[[#This Row],[Date]],"mmm")</f>
        <v>Dec</v>
      </c>
      <c r="C2187" s="5" t="str">
        <f>TEXT(SupplierQuality[[#This Row],[Date]],"yyyy")</f>
        <v>2018</v>
      </c>
      <c r="D2187" s="2" t="s">
        <v>151</v>
      </c>
      <c r="E2187" s="2" t="s">
        <v>45</v>
      </c>
      <c r="F2187" s="2" t="s">
        <v>14</v>
      </c>
      <c r="G2187">
        <v>128</v>
      </c>
      <c r="H2187" s="2" t="str">
        <f>VLOOKUP(SupplierQuality[[#This Row],[MaterialID]],Table4[#All],2,0)</f>
        <v>Tape</v>
      </c>
      <c r="I2187">
        <v>1</v>
      </c>
      <c r="J2187" s="2" t="str">
        <f>_xlfn.XLOOKUP(SupplierQuality[[#This Row],[Defect Type ID]],Table5[ID],Table5[Defect Type],"Not found",0)</f>
        <v>No Impact</v>
      </c>
      <c r="K2187">
        <v>99</v>
      </c>
      <c r="L2187" s="2" t="str">
        <f>_xlfn.XLOOKUP(SupplierQuality[[#This Row],[DefectID]],Table2[ID],Table2[Defect],"Not found",0)</f>
        <v>False scores</v>
      </c>
      <c r="M2187" s="3">
        <v>62935</v>
      </c>
      <c r="N2187" s="3">
        <v>2936</v>
      </c>
      <c r="O2187" s="6">
        <f>SupplierQuality[[#This Row],[Total Downtime Minutes]]/60</f>
        <v>48.93333333333333</v>
      </c>
      <c r="P2187" s="4">
        <v>696</v>
      </c>
      <c r="Q2187" s="4">
        <f>SupplierQuality[[#This Row],[Total Defect Qty]]*SupplierQuality[[#This Row],[Unit Price]]</f>
        <v>43802760</v>
      </c>
    </row>
    <row r="2188" spans="1:17" x14ac:dyDescent="0.25">
      <c r="A2188" s="1">
        <v>43441</v>
      </c>
      <c r="B2188" s="5" t="str">
        <f>TEXT(SupplierQuality[[#This Row],[Date]],"mmm")</f>
        <v>Dec</v>
      </c>
      <c r="C2188" s="5" t="str">
        <f>TEXT(SupplierQuality[[#This Row],[Date]],"yyyy")</f>
        <v>2018</v>
      </c>
      <c r="D2188" s="2" t="s">
        <v>176</v>
      </c>
      <c r="E2188" s="2" t="s">
        <v>119</v>
      </c>
      <c r="F2188" s="2" t="s">
        <v>17</v>
      </c>
      <c r="G2188">
        <v>127</v>
      </c>
      <c r="H2188" s="2" t="str">
        <f>VLOOKUP(SupplierQuality[[#This Row],[MaterialID]],Table4[#All],2,0)</f>
        <v>Crates</v>
      </c>
      <c r="I2188">
        <v>2</v>
      </c>
      <c r="J2188" s="2" t="str">
        <f>_xlfn.XLOOKUP(SupplierQuality[[#This Row],[Defect Type ID]],Table5[ID],Table5[Defect Type],"Not found",0)</f>
        <v>Rejected</v>
      </c>
      <c r="K2188">
        <v>138</v>
      </c>
      <c r="L2188" s="2" t="str">
        <f>_xlfn.XLOOKUP(SupplierQuality[[#This Row],[DefectID]],Table2[ID],Table2[Defect],"Not found",0)</f>
        <v>Damaged Parts</v>
      </c>
      <c r="M2188" s="3">
        <v>557607</v>
      </c>
      <c r="N2188" s="3">
        <v>3474</v>
      </c>
      <c r="O2188" s="6">
        <f>SupplierQuality[[#This Row],[Total Downtime Minutes]]/60</f>
        <v>57.9</v>
      </c>
      <c r="P2188" s="4">
        <v>351</v>
      </c>
      <c r="Q2188" s="4">
        <f>SupplierQuality[[#This Row],[Total Defect Qty]]*SupplierQuality[[#This Row],[Unit Price]]</f>
        <v>195720057</v>
      </c>
    </row>
    <row r="2189" spans="1:17" x14ac:dyDescent="0.25">
      <c r="A2189" s="1">
        <v>43442</v>
      </c>
      <c r="B2189" s="5" t="str">
        <f>TEXT(SupplierQuality[[#This Row],[Date]],"mmm")</f>
        <v>Dec</v>
      </c>
      <c r="C2189" s="5" t="str">
        <f>TEXT(SupplierQuality[[#This Row],[Date]],"yyyy")</f>
        <v>2018</v>
      </c>
      <c r="D2189" s="2" t="s">
        <v>144</v>
      </c>
      <c r="E2189" s="2" t="s">
        <v>60</v>
      </c>
      <c r="F2189" s="2" t="s">
        <v>17</v>
      </c>
      <c r="G2189">
        <v>113</v>
      </c>
      <c r="H2189" s="2" t="str">
        <f>VLOOKUP(SupplierQuality[[#This Row],[MaterialID]],Table4[#All],2,0)</f>
        <v>Raw Materials</v>
      </c>
      <c r="I2189">
        <v>1</v>
      </c>
      <c r="J2189" s="2" t="str">
        <f>_xlfn.XLOOKUP(SupplierQuality[[#This Row],[Defect Type ID]],Table5[ID],Table5[Defect Type],"Not found",0)</f>
        <v>No Impact</v>
      </c>
      <c r="K2189">
        <v>204</v>
      </c>
      <c r="L2189" s="2" t="str">
        <f>_xlfn.XLOOKUP(SupplierQuality[[#This Row],[DefectID]],Table2[ID],Table2[Defect],"Not found",0)</f>
        <v>Cut Wires</v>
      </c>
      <c r="M2189" s="3">
        <v>907099</v>
      </c>
      <c r="N2189" s="3">
        <v>2587</v>
      </c>
      <c r="O2189" s="6">
        <f>SupplierQuality[[#This Row],[Total Downtime Minutes]]/60</f>
        <v>43.116666666666667</v>
      </c>
      <c r="P2189" s="4">
        <v>287</v>
      </c>
      <c r="Q2189" s="4">
        <f>SupplierQuality[[#This Row],[Total Defect Qty]]*SupplierQuality[[#This Row],[Unit Price]]</f>
        <v>260337413</v>
      </c>
    </row>
    <row r="2190" spans="1:17" x14ac:dyDescent="0.25">
      <c r="A2190" s="1">
        <v>43442</v>
      </c>
      <c r="B2190" s="5" t="str">
        <f>TEXT(SupplierQuality[[#This Row],[Date]],"mmm")</f>
        <v>Dec</v>
      </c>
      <c r="C2190" s="5" t="str">
        <f>TEXT(SupplierQuality[[#This Row],[Date]],"yyyy")</f>
        <v>2018</v>
      </c>
      <c r="D2190" s="2" t="s">
        <v>88</v>
      </c>
      <c r="E2190" s="2" t="s">
        <v>19</v>
      </c>
      <c r="F2190" s="2" t="s">
        <v>17</v>
      </c>
      <c r="G2190">
        <v>117</v>
      </c>
      <c r="H2190" s="2" t="str">
        <f>VLOOKUP(SupplierQuality[[#This Row],[MaterialID]],Table4[#All],2,0)</f>
        <v>Labels</v>
      </c>
      <c r="I2190">
        <v>3</v>
      </c>
      <c r="J2190" s="2" t="str">
        <f>_xlfn.XLOOKUP(SupplierQuality[[#This Row],[Defect Type ID]],Table5[ID],Table5[Defect Type],"Not found",0)</f>
        <v>Impact</v>
      </c>
      <c r="K2190">
        <v>36</v>
      </c>
      <c r="L2190" s="2" t="str">
        <f>_xlfn.XLOOKUP(SupplierQuality[[#This Row],[DefectID]],Table2[ID],Table2[Defect],"Not found",0)</f>
        <v>Scrap attached</v>
      </c>
      <c r="M2190" s="3">
        <v>660289</v>
      </c>
      <c r="N2190" s="3">
        <v>1168</v>
      </c>
      <c r="O2190" s="6">
        <f>SupplierQuality[[#This Row],[Total Downtime Minutes]]/60</f>
        <v>19.466666666666665</v>
      </c>
      <c r="P2190" s="4">
        <v>435</v>
      </c>
      <c r="Q2190" s="4">
        <f>SupplierQuality[[#This Row],[Total Defect Qty]]*SupplierQuality[[#This Row],[Unit Price]]</f>
        <v>287225715</v>
      </c>
    </row>
    <row r="2191" spans="1:17" x14ac:dyDescent="0.25">
      <c r="A2191" s="1">
        <v>43442</v>
      </c>
      <c r="B2191" s="5" t="str">
        <f>TEXT(SupplierQuality[[#This Row],[Date]],"mmm")</f>
        <v>Dec</v>
      </c>
      <c r="C2191" s="5" t="str">
        <f>TEXT(SupplierQuality[[#This Row],[Date]],"yyyy")</f>
        <v>2018</v>
      </c>
      <c r="D2191" s="2" t="s">
        <v>116</v>
      </c>
      <c r="E2191" s="2" t="s">
        <v>30</v>
      </c>
      <c r="F2191" s="2" t="s">
        <v>24</v>
      </c>
      <c r="G2191">
        <v>114</v>
      </c>
      <c r="H2191" s="2" t="str">
        <f>VLOOKUP(SupplierQuality[[#This Row],[MaterialID]],Table4[#All],2,0)</f>
        <v>Carton</v>
      </c>
      <c r="I2191">
        <v>2</v>
      </c>
      <c r="J2191" s="2" t="str">
        <f>_xlfn.XLOOKUP(SupplierQuality[[#This Row],[Defect Type ID]],Table5[ID],Table5[Defect Type],"Not found",0)</f>
        <v>Rejected</v>
      </c>
      <c r="K2191">
        <v>243</v>
      </c>
      <c r="L2191" s="2" t="str">
        <f>_xlfn.XLOOKUP(SupplierQuality[[#This Row],[DefectID]],Table2[ID],Table2[Defect],"Not found",0)</f>
        <v>Tops Bent</v>
      </c>
      <c r="M2191" s="3">
        <v>238231</v>
      </c>
      <c r="N2191" s="3">
        <v>1770</v>
      </c>
      <c r="O2191" s="6">
        <f>SupplierQuality[[#This Row],[Total Downtime Minutes]]/60</f>
        <v>29.5</v>
      </c>
      <c r="P2191" s="4">
        <v>565</v>
      </c>
      <c r="Q2191" s="4">
        <f>SupplierQuality[[#This Row],[Total Defect Qty]]*SupplierQuality[[#This Row],[Unit Price]]</f>
        <v>134600515</v>
      </c>
    </row>
    <row r="2192" spans="1:17" x14ac:dyDescent="0.25">
      <c r="A2192" s="1">
        <v>43442</v>
      </c>
      <c r="B2192" s="5" t="str">
        <f>TEXT(SupplierQuality[[#This Row],[Date]],"mmm")</f>
        <v>Dec</v>
      </c>
      <c r="C2192" s="5" t="str">
        <f>TEXT(SupplierQuality[[#This Row],[Date]],"yyyy")</f>
        <v>2018</v>
      </c>
      <c r="D2192" s="2" t="s">
        <v>102</v>
      </c>
      <c r="E2192" s="2" t="s">
        <v>55</v>
      </c>
      <c r="F2192" s="2" t="s">
        <v>17</v>
      </c>
      <c r="G2192">
        <v>121</v>
      </c>
      <c r="H2192" s="2" t="str">
        <f>VLOOKUP(SupplierQuality[[#This Row],[MaterialID]],Table4[#All],2,0)</f>
        <v>Composites</v>
      </c>
      <c r="I2192">
        <v>2</v>
      </c>
      <c r="J2192" s="2" t="str">
        <f>_xlfn.XLOOKUP(SupplierQuality[[#This Row],[Defect Type ID]],Table5[ID],Table5[Defect Type],"Not found",0)</f>
        <v>Rejected</v>
      </c>
      <c r="K2192">
        <v>264</v>
      </c>
      <c r="L2192" s="2" t="str">
        <f>_xlfn.XLOOKUP(SupplierQuality[[#This Row],[DefectID]],Table2[ID],Table2[Defect],"Not found",0)</f>
        <v>Off-set</v>
      </c>
      <c r="M2192" s="3">
        <v>69032</v>
      </c>
      <c r="N2192" s="3">
        <v>850</v>
      </c>
      <c r="O2192" s="6">
        <f>SupplierQuality[[#This Row],[Total Downtime Minutes]]/60</f>
        <v>14.166666666666666</v>
      </c>
      <c r="P2192" s="4">
        <v>589</v>
      </c>
      <c r="Q2192" s="4">
        <f>SupplierQuality[[#This Row],[Total Defect Qty]]*SupplierQuality[[#This Row],[Unit Price]]</f>
        <v>40659848</v>
      </c>
    </row>
    <row r="2193" spans="1:17" x14ac:dyDescent="0.25">
      <c r="A2193" s="1">
        <v>43442</v>
      </c>
      <c r="B2193" s="5" t="str">
        <f>TEXT(SupplierQuality[[#This Row],[Date]],"mmm")</f>
        <v>Dec</v>
      </c>
      <c r="C2193" s="5" t="str">
        <f>TEXT(SupplierQuality[[#This Row],[Date]],"yyyy")</f>
        <v>2018</v>
      </c>
      <c r="D2193" s="2" t="s">
        <v>310</v>
      </c>
      <c r="E2193" s="2" t="s">
        <v>67</v>
      </c>
      <c r="F2193" s="2" t="s">
        <v>17</v>
      </c>
      <c r="G2193">
        <v>125</v>
      </c>
      <c r="H2193" s="2" t="str">
        <f>VLOOKUP(SupplierQuality[[#This Row],[MaterialID]],Table4[#All],2,0)</f>
        <v>Hardware</v>
      </c>
      <c r="I2193">
        <v>1</v>
      </c>
      <c r="J2193" s="2" t="str">
        <f>_xlfn.XLOOKUP(SupplierQuality[[#This Row],[Defect Type ID]],Table5[ID],Table5[Defect Type],"Not found",0)</f>
        <v>No Impact</v>
      </c>
      <c r="K2193">
        <v>30</v>
      </c>
      <c r="L2193" s="2" t="str">
        <f>_xlfn.XLOOKUP(SupplierQuality[[#This Row],[DefectID]],Table2[ID],Table2[Defect],"Not found",0)</f>
        <v>Too Stiff</v>
      </c>
      <c r="M2193" s="3">
        <v>31118</v>
      </c>
      <c r="N2193" s="3">
        <v>239</v>
      </c>
      <c r="O2193" s="6">
        <f>SupplierQuality[[#This Row],[Total Downtime Minutes]]/60</f>
        <v>3.9833333333333334</v>
      </c>
      <c r="P2193" s="4">
        <v>504</v>
      </c>
      <c r="Q2193" s="4">
        <f>SupplierQuality[[#This Row],[Total Defect Qty]]*SupplierQuality[[#This Row],[Unit Price]]</f>
        <v>15683472</v>
      </c>
    </row>
    <row r="2194" spans="1:17" x14ac:dyDescent="0.25">
      <c r="A2194" s="1">
        <v>43443</v>
      </c>
      <c r="B2194" s="5" t="str">
        <f>TEXT(SupplierQuality[[#This Row],[Date]],"mmm")</f>
        <v>Dec</v>
      </c>
      <c r="C2194" s="5" t="str">
        <f>TEXT(SupplierQuality[[#This Row],[Date]],"yyyy")</f>
        <v>2018</v>
      </c>
      <c r="D2194" s="2" t="s">
        <v>202</v>
      </c>
      <c r="E2194" s="2" t="s">
        <v>60</v>
      </c>
      <c r="F2194" s="2" t="s">
        <v>17</v>
      </c>
      <c r="G2194">
        <v>113</v>
      </c>
      <c r="H2194" s="2" t="str">
        <f>VLOOKUP(SupplierQuality[[#This Row],[MaterialID]],Table4[#All],2,0)</f>
        <v>Raw Materials</v>
      </c>
      <c r="I2194">
        <v>3</v>
      </c>
      <c r="J2194" s="2" t="str">
        <f>_xlfn.XLOOKUP(SupplierQuality[[#This Row],[Defect Type ID]],Table5[ID],Table5[Defect Type],"Not found",0)</f>
        <v>Impact</v>
      </c>
      <c r="K2194">
        <v>152</v>
      </c>
      <c r="L2194" s="2" t="str">
        <f>_xlfn.XLOOKUP(SupplierQuality[[#This Row],[DefectID]],Table2[ID],Table2[Defect],"Not found",0)</f>
        <v>Component Failure</v>
      </c>
      <c r="M2194" s="3">
        <v>849797</v>
      </c>
      <c r="N2194" s="3">
        <v>4837</v>
      </c>
      <c r="O2194" s="6">
        <f>SupplierQuality[[#This Row],[Total Downtime Minutes]]/60</f>
        <v>80.61666666666666</v>
      </c>
      <c r="P2194" s="4">
        <v>626</v>
      </c>
      <c r="Q2194" s="4">
        <f>SupplierQuality[[#This Row],[Total Defect Qty]]*SupplierQuality[[#This Row],[Unit Price]]</f>
        <v>531972922</v>
      </c>
    </row>
    <row r="2195" spans="1:17" x14ac:dyDescent="0.25">
      <c r="A2195" s="1">
        <v>43443</v>
      </c>
      <c r="B2195" s="5" t="str">
        <f>TEXT(SupplierQuality[[#This Row],[Date]],"mmm")</f>
        <v>Dec</v>
      </c>
      <c r="C2195" s="5" t="str">
        <f>TEXT(SupplierQuality[[#This Row],[Date]],"yyyy")</f>
        <v>2018</v>
      </c>
      <c r="D2195" s="2" t="s">
        <v>93</v>
      </c>
      <c r="E2195" s="2" t="s">
        <v>84</v>
      </c>
      <c r="F2195" s="2" t="s">
        <v>17</v>
      </c>
      <c r="G2195">
        <v>123</v>
      </c>
      <c r="H2195" s="2" t="str">
        <f>VLOOKUP(SupplierQuality[[#This Row],[MaterialID]],Table4[#All],2,0)</f>
        <v>Pump</v>
      </c>
      <c r="I2195">
        <v>2</v>
      </c>
      <c r="J2195" s="2" t="str">
        <f>_xlfn.XLOOKUP(SupplierQuality[[#This Row],[Defect Type ID]],Table5[ID],Table5[Defect Type],"Not found",0)</f>
        <v>Rejected</v>
      </c>
      <c r="K2195">
        <v>56</v>
      </c>
      <c r="L2195" s="2" t="str">
        <f>_xlfn.XLOOKUP(SupplierQuality[[#This Row],[DefectID]],Table2[ID],Table2[Defect],"Not found",0)</f>
        <v>Poor Pairing</v>
      </c>
      <c r="M2195" s="3">
        <v>819325</v>
      </c>
      <c r="N2195" s="3">
        <v>4022</v>
      </c>
      <c r="O2195" s="6">
        <f>SupplierQuality[[#This Row],[Total Downtime Minutes]]/60</f>
        <v>67.033333333333331</v>
      </c>
      <c r="P2195" s="4">
        <v>320</v>
      </c>
      <c r="Q2195" s="4">
        <f>SupplierQuality[[#This Row],[Total Defect Qty]]*SupplierQuality[[#This Row],[Unit Price]]</f>
        <v>262184000</v>
      </c>
    </row>
    <row r="2196" spans="1:17" x14ac:dyDescent="0.25">
      <c r="A2196" s="1">
        <v>43443</v>
      </c>
      <c r="B2196" s="5" t="str">
        <f>TEXT(SupplierQuality[[#This Row],[Date]],"mmm")</f>
        <v>Dec</v>
      </c>
      <c r="C2196" s="5" t="str">
        <f>TEXT(SupplierQuality[[#This Row],[Date]],"yyyy")</f>
        <v>2018</v>
      </c>
      <c r="D2196" s="2" t="s">
        <v>81</v>
      </c>
      <c r="E2196" s="2" t="s">
        <v>45</v>
      </c>
      <c r="F2196" s="2" t="s">
        <v>17</v>
      </c>
      <c r="G2196">
        <v>113</v>
      </c>
      <c r="H2196" s="2" t="str">
        <f>VLOOKUP(SupplierQuality[[#This Row],[MaterialID]],Table4[#All],2,0)</f>
        <v>Raw Materials</v>
      </c>
      <c r="I2196">
        <v>3</v>
      </c>
      <c r="J2196" s="2" t="str">
        <f>_xlfn.XLOOKUP(SupplierQuality[[#This Row],[Defect Type ID]],Table5[ID],Table5[Defect Type],"Not found",0)</f>
        <v>Impact</v>
      </c>
      <c r="K2196">
        <v>222</v>
      </c>
      <c r="L2196" s="2" t="str">
        <f>_xlfn.XLOOKUP(SupplierQuality[[#This Row],[DefectID]],Table2[ID],Table2[Defect],"Not found",0)</f>
        <v>Bad Valves</v>
      </c>
      <c r="M2196" s="3">
        <v>775785</v>
      </c>
      <c r="N2196" s="3">
        <v>682</v>
      </c>
      <c r="O2196" s="6">
        <f>SupplierQuality[[#This Row],[Total Downtime Minutes]]/60</f>
        <v>11.366666666666667</v>
      </c>
      <c r="P2196" s="4">
        <v>659</v>
      </c>
      <c r="Q2196" s="4">
        <f>SupplierQuality[[#This Row],[Total Defect Qty]]*SupplierQuality[[#This Row],[Unit Price]]</f>
        <v>511242315</v>
      </c>
    </row>
    <row r="2197" spans="1:17" x14ac:dyDescent="0.25">
      <c r="A2197" s="1">
        <v>43443</v>
      </c>
      <c r="B2197" s="5" t="str">
        <f>TEXT(SupplierQuality[[#This Row],[Date]],"mmm")</f>
        <v>Dec</v>
      </c>
      <c r="C2197" s="5" t="str">
        <f>TEXT(SupplierQuality[[#This Row],[Date]],"yyyy")</f>
        <v>2018</v>
      </c>
      <c r="D2197" s="2" t="s">
        <v>108</v>
      </c>
      <c r="E2197" s="2" t="s">
        <v>62</v>
      </c>
      <c r="F2197" s="2" t="s">
        <v>14</v>
      </c>
      <c r="G2197">
        <v>133</v>
      </c>
      <c r="H2197" s="2" t="str">
        <f>VLOOKUP(SupplierQuality[[#This Row],[MaterialID]],Table4[#All],2,0)</f>
        <v>Wires</v>
      </c>
      <c r="I2197">
        <v>2</v>
      </c>
      <c r="J2197" s="2" t="str">
        <f>_xlfn.XLOOKUP(SupplierQuality[[#This Row],[Defect Type ID]],Table5[ID],Table5[Defect Type],"Not found",0)</f>
        <v>Rejected</v>
      </c>
      <c r="K2197">
        <v>236</v>
      </c>
      <c r="L2197" s="2" t="str">
        <f>_xlfn.XLOOKUP(SupplierQuality[[#This Row],[DefectID]],Table2[ID],Table2[Defect],"Not found",0)</f>
        <v>Cuts</v>
      </c>
      <c r="M2197" s="3">
        <v>711684</v>
      </c>
      <c r="N2197" s="3">
        <v>754</v>
      </c>
      <c r="O2197" s="6">
        <f>SupplierQuality[[#This Row],[Total Downtime Minutes]]/60</f>
        <v>12.566666666666666</v>
      </c>
      <c r="P2197" s="4">
        <v>690</v>
      </c>
      <c r="Q2197" s="4">
        <f>SupplierQuality[[#This Row],[Total Defect Qty]]*SupplierQuality[[#This Row],[Unit Price]]</f>
        <v>491061960</v>
      </c>
    </row>
    <row r="2198" spans="1:17" x14ac:dyDescent="0.25">
      <c r="A2198" s="1">
        <v>43443</v>
      </c>
      <c r="B2198" s="5" t="str">
        <f>TEXT(SupplierQuality[[#This Row],[Date]],"mmm")</f>
        <v>Dec</v>
      </c>
      <c r="C2198" s="5" t="str">
        <f>TEXT(SupplierQuality[[#This Row],[Date]],"yyyy")</f>
        <v>2018</v>
      </c>
      <c r="D2198" s="2" t="s">
        <v>320</v>
      </c>
      <c r="E2198" s="2" t="s">
        <v>27</v>
      </c>
      <c r="F2198" s="2" t="s">
        <v>24</v>
      </c>
      <c r="G2198">
        <v>113</v>
      </c>
      <c r="H2198" s="2" t="str">
        <f>VLOOKUP(SupplierQuality[[#This Row],[MaterialID]],Table4[#All],2,0)</f>
        <v>Raw Materials</v>
      </c>
      <c r="I2198">
        <v>2</v>
      </c>
      <c r="J2198" s="2" t="str">
        <f>_xlfn.XLOOKUP(SupplierQuality[[#This Row],[Defect Type ID]],Table5[ID],Table5[Defect Type],"Not found",0)</f>
        <v>Rejected</v>
      </c>
      <c r="K2198">
        <v>48</v>
      </c>
      <c r="L2198" s="2" t="str">
        <f>_xlfn.XLOOKUP(SupplierQuality[[#This Row],[DefectID]],Table2[ID],Table2[Defect],"Not found",0)</f>
        <v>Mixed Product</v>
      </c>
      <c r="M2198" s="3">
        <v>696143</v>
      </c>
      <c r="N2198" s="3">
        <v>1996</v>
      </c>
      <c r="O2198" s="6">
        <f>SupplierQuality[[#This Row],[Total Downtime Minutes]]/60</f>
        <v>33.266666666666666</v>
      </c>
      <c r="P2198" s="4">
        <v>531</v>
      </c>
      <c r="Q2198" s="4">
        <f>SupplierQuality[[#This Row],[Total Defect Qty]]*SupplierQuality[[#This Row],[Unit Price]]</f>
        <v>369651933</v>
      </c>
    </row>
    <row r="2199" spans="1:17" x14ac:dyDescent="0.25">
      <c r="A2199" s="1">
        <v>43443</v>
      </c>
      <c r="B2199" s="5" t="str">
        <f>TEXT(SupplierQuality[[#This Row],[Date]],"mmm")</f>
        <v>Dec</v>
      </c>
      <c r="C2199" s="5" t="str">
        <f>TEXT(SupplierQuality[[#This Row],[Date]],"yyyy")</f>
        <v>2018</v>
      </c>
      <c r="D2199" s="2" t="s">
        <v>334</v>
      </c>
      <c r="E2199" s="2" t="s">
        <v>38</v>
      </c>
      <c r="F2199" s="2" t="s">
        <v>17</v>
      </c>
      <c r="G2199">
        <v>112</v>
      </c>
      <c r="H2199" s="2" t="str">
        <f>VLOOKUP(SupplierQuality[[#This Row],[MaterialID]],Table4[#All],2,0)</f>
        <v>Glass</v>
      </c>
      <c r="I2199">
        <v>1</v>
      </c>
      <c r="J2199" s="2" t="str">
        <f>_xlfn.XLOOKUP(SupplierQuality[[#This Row],[Defect Type ID]],Table5[ID],Table5[Defect Type],"Not found",0)</f>
        <v>No Impact</v>
      </c>
      <c r="K2199">
        <v>259</v>
      </c>
      <c r="L2199" s="2" t="str">
        <f>_xlfn.XLOOKUP(SupplierQuality[[#This Row],[DefectID]],Table2[ID],Table2[Defect],"Not found",0)</f>
        <v>Coating</v>
      </c>
      <c r="M2199" s="3">
        <v>651893</v>
      </c>
      <c r="N2199" s="3">
        <v>966</v>
      </c>
      <c r="O2199" s="6">
        <f>SupplierQuality[[#This Row],[Total Downtime Minutes]]/60</f>
        <v>16.100000000000001</v>
      </c>
      <c r="P2199" s="4">
        <v>403</v>
      </c>
      <c r="Q2199" s="4">
        <f>SupplierQuality[[#This Row],[Total Defect Qty]]*SupplierQuality[[#This Row],[Unit Price]]</f>
        <v>262712879</v>
      </c>
    </row>
    <row r="2200" spans="1:17" x14ac:dyDescent="0.25">
      <c r="A2200" s="1">
        <v>43443</v>
      </c>
      <c r="B2200" s="5" t="str">
        <f>TEXT(SupplierQuality[[#This Row],[Date]],"mmm")</f>
        <v>Dec</v>
      </c>
      <c r="C2200" s="5" t="str">
        <f>TEXT(SupplierQuality[[#This Row],[Date]],"yyyy")</f>
        <v>2018</v>
      </c>
      <c r="D2200" s="2" t="s">
        <v>100</v>
      </c>
      <c r="E2200" s="2" t="s">
        <v>27</v>
      </c>
      <c r="F2200" s="2" t="s">
        <v>24</v>
      </c>
      <c r="G2200">
        <v>116</v>
      </c>
      <c r="H2200" s="2" t="str">
        <f>VLOOKUP(SupplierQuality[[#This Row],[MaterialID]],Table4[#All],2,0)</f>
        <v>Molds</v>
      </c>
      <c r="I2200">
        <v>3</v>
      </c>
      <c r="J2200" s="2" t="str">
        <f>_xlfn.XLOOKUP(SupplierQuality[[#This Row],[Defect Type ID]],Table5[ID],Table5[Defect Type],"Not found",0)</f>
        <v>Impact</v>
      </c>
      <c r="K2200">
        <v>25</v>
      </c>
      <c r="L2200" s="2" t="str">
        <f>_xlfn.XLOOKUP(SupplierQuality[[#This Row],[DefectID]],Table2[ID],Table2[Defect],"Not found",0)</f>
        <v>Seams</v>
      </c>
      <c r="M2200" s="3">
        <v>644193</v>
      </c>
      <c r="N2200" s="3">
        <v>800</v>
      </c>
      <c r="O2200" s="6">
        <f>SupplierQuality[[#This Row],[Total Downtime Minutes]]/60</f>
        <v>13.333333333333334</v>
      </c>
      <c r="P2200" s="4">
        <v>306</v>
      </c>
      <c r="Q2200" s="4">
        <f>SupplierQuality[[#This Row],[Total Defect Qty]]*SupplierQuality[[#This Row],[Unit Price]]</f>
        <v>197123058</v>
      </c>
    </row>
    <row r="2201" spans="1:17" x14ac:dyDescent="0.25">
      <c r="A2201" s="1">
        <v>43443</v>
      </c>
      <c r="B2201" s="5" t="str">
        <f>TEXT(SupplierQuality[[#This Row],[Date]],"mmm")</f>
        <v>Dec</v>
      </c>
      <c r="C2201" s="5" t="str">
        <f>TEXT(SupplierQuality[[#This Row],[Date]],"yyyy")</f>
        <v>2018</v>
      </c>
      <c r="D2201" s="2" t="s">
        <v>323</v>
      </c>
      <c r="E2201" s="2" t="s">
        <v>30</v>
      </c>
      <c r="F2201" s="2" t="s">
        <v>17</v>
      </c>
      <c r="G2201">
        <v>115</v>
      </c>
      <c r="H2201" s="2" t="str">
        <f>VLOOKUP(SupplierQuality[[#This Row],[MaterialID]],Table4[#All],2,0)</f>
        <v>Controllers</v>
      </c>
      <c r="I2201">
        <v>1</v>
      </c>
      <c r="J2201" s="2" t="str">
        <f>_xlfn.XLOOKUP(SupplierQuality[[#This Row],[Defect Type ID]],Table5[ID],Table5[Defect Type],"Not found",0)</f>
        <v>No Impact</v>
      </c>
      <c r="K2201">
        <v>46</v>
      </c>
      <c r="L2201" s="2" t="str">
        <f>_xlfn.XLOOKUP(SupplierQuality[[#This Row],[DefectID]],Table2[ID],Table2[Defect],"Not found",0)</f>
        <v>Narrow Tops</v>
      </c>
      <c r="M2201" s="3">
        <v>617660</v>
      </c>
      <c r="N2201" s="3">
        <v>1475</v>
      </c>
      <c r="O2201" s="6">
        <f>SupplierQuality[[#This Row],[Total Downtime Minutes]]/60</f>
        <v>24.583333333333332</v>
      </c>
      <c r="P2201" s="4">
        <v>597</v>
      </c>
      <c r="Q2201" s="4">
        <f>SupplierQuality[[#This Row],[Total Defect Qty]]*SupplierQuality[[#This Row],[Unit Price]]</f>
        <v>368743020</v>
      </c>
    </row>
    <row r="2202" spans="1:17" x14ac:dyDescent="0.25">
      <c r="A2202" s="1">
        <v>43443</v>
      </c>
      <c r="B2202" s="5" t="str">
        <f>TEXT(SupplierQuality[[#This Row],[Date]],"mmm")</f>
        <v>Dec</v>
      </c>
      <c r="C2202" s="5" t="str">
        <f>TEXT(SupplierQuality[[#This Row],[Date]],"yyyy")</f>
        <v>2018</v>
      </c>
      <c r="D2202" s="2" t="s">
        <v>51</v>
      </c>
      <c r="E2202" s="2" t="s">
        <v>104</v>
      </c>
      <c r="F2202" s="2" t="s">
        <v>24</v>
      </c>
      <c r="G2202">
        <v>117</v>
      </c>
      <c r="H2202" s="2" t="str">
        <f>VLOOKUP(SupplierQuality[[#This Row],[MaterialID]],Table4[#All],2,0)</f>
        <v>Labels</v>
      </c>
      <c r="I2202">
        <v>1</v>
      </c>
      <c r="J2202" s="2" t="str">
        <f>_xlfn.XLOOKUP(SupplierQuality[[#This Row],[Defect Type ID]],Table5[ID],Table5[Defect Type],"Not found",0)</f>
        <v>No Impact</v>
      </c>
      <c r="K2202">
        <v>232</v>
      </c>
      <c r="L2202" s="2" t="str">
        <f>_xlfn.XLOOKUP(SupplierQuality[[#This Row],[DefectID]],Table2[ID],Table2[Defect],"Not found",0)</f>
        <v>Wrong Coloring</v>
      </c>
      <c r="M2202" s="3">
        <v>565604</v>
      </c>
      <c r="N2202" s="3">
        <v>1350</v>
      </c>
      <c r="O2202" s="6">
        <f>SupplierQuality[[#This Row],[Total Downtime Minutes]]/60</f>
        <v>22.5</v>
      </c>
      <c r="P2202" s="4">
        <v>511</v>
      </c>
      <c r="Q2202" s="4">
        <f>SupplierQuality[[#This Row],[Total Defect Qty]]*SupplierQuality[[#This Row],[Unit Price]]</f>
        <v>289023644</v>
      </c>
    </row>
    <row r="2203" spans="1:17" x14ac:dyDescent="0.25">
      <c r="A2203" s="1">
        <v>43443</v>
      </c>
      <c r="B2203" s="5" t="str">
        <f>TEXT(SupplierQuality[[#This Row],[Date]],"mmm")</f>
        <v>Dec</v>
      </c>
      <c r="C2203" s="5" t="str">
        <f>TEXT(SupplierQuality[[#This Row],[Date]],"yyyy")</f>
        <v>2018</v>
      </c>
      <c r="D2203" s="2" t="s">
        <v>120</v>
      </c>
      <c r="E2203" s="2" t="s">
        <v>19</v>
      </c>
      <c r="F2203" s="2" t="s">
        <v>17</v>
      </c>
      <c r="G2203">
        <v>113</v>
      </c>
      <c r="H2203" s="2" t="str">
        <f>VLOOKUP(SupplierQuality[[#This Row],[MaterialID]],Table4[#All],2,0)</f>
        <v>Raw Materials</v>
      </c>
      <c r="I2203">
        <v>1</v>
      </c>
      <c r="J2203" s="2" t="str">
        <f>_xlfn.XLOOKUP(SupplierQuality[[#This Row],[Defect Type ID]],Table5[ID],Table5[Defect Type],"Not found",0)</f>
        <v>No Impact</v>
      </c>
      <c r="K2203">
        <v>34</v>
      </c>
      <c r="L2203" s="2" t="str">
        <f>_xlfn.XLOOKUP(SupplierQuality[[#This Row],[DefectID]],Table2[ID],Table2[Defect],"Not found",0)</f>
        <v>Inclomplete</v>
      </c>
      <c r="M2203" s="3">
        <v>434009</v>
      </c>
      <c r="N2203" s="3">
        <v>1388</v>
      </c>
      <c r="O2203" s="6">
        <f>SupplierQuality[[#This Row],[Total Downtime Minutes]]/60</f>
        <v>23.133333333333333</v>
      </c>
      <c r="P2203" s="4">
        <v>473</v>
      </c>
      <c r="Q2203" s="4">
        <f>SupplierQuality[[#This Row],[Total Defect Qty]]*SupplierQuality[[#This Row],[Unit Price]]</f>
        <v>205286257</v>
      </c>
    </row>
    <row r="2204" spans="1:17" x14ac:dyDescent="0.25">
      <c r="A2204" s="1">
        <v>43443</v>
      </c>
      <c r="B2204" s="5" t="str">
        <f>TEXT(SupplierQuality[[#This Row],[Date]],"mmm")</f>
        <v>Dec</v>
      </c>
      <c r="C2204" s="5" t="str">
        <f>TEXT(SupplierQuality[[#This Row],[Date]],"yyyy")</f>
        <v>2018</v>
      </c>
      <c r="D2204" s="2" t="s">
        <v>295</v>
      </c>
      <c r="E2204" s="2" t="s">
        <v>19</v>
      </c>
      <c r="F2204" s="2" t="s">
        <v>14</v>
      </c>
      <c r="G2204">
        <v>116</v>
      </c>
      <c r="H2204" s="2" t="str">
        <f>VLOOKUP(SupplierQuality[[#This Row],[MaterialID]],Table4[#All],2,0)</f>
        <v>Molds</v>
      </c>
      <c r="I2204">
        <v>1</v>
      </c>
      <c r="J2204" s="2" t="str">
        <f>_xlfn.XLOOKUP(SupplierQuality[[#This Row],[Defect Type ID]],Table5[ID],Table5[Defect Type],"Not found",0)</f>
        <v>No Impact</v>
      </c>
      <c r="K2204">
        <v>203</v>
      </c>
      <c r="L2204" s="2" t="str">
        <f>_xlfn.XLOOKUP(SupplierQuality[[#This Row],[DefectID]],Table2[ID],Table2[Defect],"Not found",0)</f>
        <v>Color Deviation</v>
      </c>
      <c r="M2204" s="3">
        <v>430199</v>
      </c>
      <c r="N2204" s="3">
        <v>279</v>
      </c>
      <c r="O2204" s="6">
        <f>SupplierQuality[[#This Row],[Total Downtime Minutes]]/60</f>
        <v>4.6500000000000004</v>
      </c>
      <c r="P2204" s="4">
        <v>546</v>
      </c>
      <c r="Q2204" s="4">
        <f>SupplierQuality[[#This Row],[Total Defect Qty]]*SupplierQuality[[#This Row],[Unit Price]]</f>
        <v>234888654</v>
      </c>
    </row>
    <row r="2205" spans="1:17" x14ac:dyDescent="0.25">
      <c r="A2205" s="1">
        <v>43443</v>
      </c>
      <c r="B2205" s="5" t="str">
        <f>TEXT(SupplierQuality[[#This Row],[Date]],"mmm")</f>
        <v>Dec</v>
      </c>
      <c r="C2205" s="5" t="str">
        <f>TEXT(SupplierQuality[[#This Row],[Date]],"yyyy")</f>
        <v>2018</v>
      </c>
      <c r="D2205" s="2" t="s">
        <v>295</v>
      </c>
      <c r="E2205" s="2" t="s">
        <v>104</v>
      </c>
      <c r="F2205" s="2" t="s">
        <v>14</v>
      </c>
      <c r="G2205">
        <v>123</v>
      </c>
      <c r="H2205" s="2" t="str">
        <f>VLOOKUP(SupplierQuality[[#This Row],[MaterialID]],Table4[#All],2,0)</f>
        <v>Pump</v>
      </c>
      <c r="I2205">
        <v>1</v>
      </c>
      <c r="J2205" s="2" t="str">
        <f>_xlfn.XLOOKUP(SupplierQuality[[#This Row],[Defect Type ID]],Table5[ID],Table5[Defect Type],"Not found",0)</f>
        <v>No Impact</v>
      </c>
      <c r="K2205">
        <v>228</v>
      </c>
      <c r="L2205" s="2" t="str">
        <f>_xlfn.XLOOKUP(SupplierQuality[[#This Row],[DefectID]],Table2[ID],Table2[Defect],"Not found",0)</f>
        <v>Container Out of Spec</v>
      </c>
      <c r="M2205" s="3">
        <v>418072</v>
      </c>
      <c r="N2205" s="3">
        <v>3728</v>
      </c>
      <c r="O2205" s="6">
        <f>SupplierQuality[[#This Row],[Total Downtime Minutes]]/60</f>
        <v>62.133333333333333</v>
      </c>
      <c r="P2205" s="4">
        <v>320</v>
      </c>
      <c r="Q2205" s="4">
        <f>SupplierQuality[[#This Row],[Total Defect Qty]]*SupplierQuality[[#This Row],[Unit Price]]</f>
        <v>133783040</v>
      </c>
    </row>
    <row r="2206" spans="1:17" x14ac:dyDescent="0.25">
      <c r="A2206" s="1">
        <v>43443</v>
      </c>
      <c r="B2206" s="5" t="str">
        <f>TEXT(SupplierQuality[[#This Row],[Date]],"mmm")</f>
        <v>Dec</v>
      </c>
      <c r="C2206" s="5" t="str">
        <f>TEXT(SupplierQuality[[#This Row],[Date]],"yyyy")</f>
        <v>2018</v>
      </c>
      <c r="D2206" s="2" t="s">
        <v>264</v>
      </c>
      <c r="E2206" s="2" t="s">
        <v>104</v>
      </c>
      <c r="F2206" s="2" t="s">
        <v>17</v>
      </c>
      <c r="G2206">
        <v>116</v>
      </c>
      <c r="H2206" s="2" t="str">
        <f>VLOOKUP(SupplierQuality[[#This Row],[MaterialID]],Table4[#All],2,0)</f>
        <v>Molds</v>
      </c>
      <c r="I2206">
        <v>1</v>
      </c>
      <c r="J2206" s="2" t="str">
        <f>_xlfn.XLOOKUP(SupplierQuality[[#This Row],[Defect Type ID]],Table5[ID],Table5[Defect Type],"Not found",0)</f>
        <v>No Impact</v>
      </c>
      <c r="K2206">
        <v>87</v>
      </c>
      <c r="L2206" s="2" t="str">
        <f>_xlfn.XLOOKUP(SupplierQuality[[#This Row],[DefectID]],Table2[ID],Table2[Defect],"Not found",0)</f>
        <v>Wrong Registration</v>
      </c>
      <c r="M2206" s="3">
        <v>354563</v>
      </c>
      <c r="N2206" s="3">
        <v>3158</v>
      </c>
      <c r="O2206" s="6">
        <f>SupplierQuality[[#This Row],[Total Downtime Minutes]]/60</f>
        <v>52.633333333333333</v>
      </c>
      <c r="P2206" s="4">
        <v>532</v>
      </c>
      <c r="Q2206" s="4">
        <f>SupplierQuality[[#This Row],[Total Defect Qty]]*SupplierQuality[[#This Row],[Unit Price]]</f>
        <v>188627516</v>
      </c>
    </row>
    <row r="2207" spans="1:17" x14ac:dyDescent="0.25">
      <c r="A2207" s="1">
        <v>43443</v>
      </c>
      <c r="B2207" s="5" t="str">
        <f>TEXT(SupplierQuality[[#This Row],[Date]],"mmm")</f>
        <v>Dec</v>
      </c>
      <c r="C2207" s="5" t="str">
        <f>TEXT(SupplierQuality[[#This Row],[Date]],"yyyy")</f>
        <v>2018</v>
      </c>
      <c r="D2207" s="2" t="s">
        <v>181</v>
      </c>
      <c r="E2207" s="2" t="s">
        <v>38</v>
      </c>
      <c r="F2207" s="2" t="s">
        <v>14</v>
      </c>
      <c r="G2207">
        <v>125</v>
      </c>
      <c r="H2207" s="2" t="str">
        <f>VLOOKUP(SupplierQuality[[#This Row],[MaterialID]],Table4[#All],2,0)</f>
        <v>Hardware</v>
      </c>
      <c r="I2207">
        <v>3</v>
      </c>
      <c r="J2207" s="2" t="str">
        <f>_xlfn.XLOOKUP(SupplierQuality[[#This Row],[Defect Type ID]],Table5[ID],Table5[Defect Type],"Not found",0)</f>
        <v>Impact</v>
      </c>
      <c r="K2207">
        <v>50</v>
      </c>
      <c r="L2207" s="2" t="str">
        <f>_xlfn.XLOOKUP(SupplierQuality[[#This Row],[DefectID]],Table2[ID],Table2[Defect],"Not found",0)</f>
        <v>Out of Support</v>
      </c>
      <c r="M2207" s="3">
        <v>347777</v>
      </c>
      <c r="N2207" s="3">
        <v>781</v>
      </c>
      <c r="O2207" s="6">
        <f>SupplierQuality[[#This Row],[Total Downtime Minutes]]/60</f>
        <v>13.016666666666667</v>
      </c>
      <c r="P2207" s="4">
        <v>299</v>
      </c>
      <c r="Q2207" s="4">
        <f>SupplierQuality[[#This Row],[Total Defect Qty]]*SupplierQuality[[#This Row],[Unit Price]]</f>
        <v>103985323</v>
      </c>
    </row>
    <row r="2208" spans="1:17" x14ac:dyDescent="0.25">
      <c r="A2208" s="1">
        <v>43443</v>
      </c>
      <c r="B2208" s="5" t="str">
        <f>TEXT(SupplierQuality[[#This Row],[Date]],"mmm")</f>
        <v>Dec</v>
      </c>
      <c r="C2208" s="5" t="str">
        <f>TEXT(SupplierQuality[[#This Row],[Date]],"yyyy")</f>
        <v>2018</v>
      </c>
      <c r="D2208" s="2" t="s">
        <v>46</v>
      </c>
      <c r="E2208" s="2" t="s">
        <v>23</v>
      </c>
      <c r="F2208" s="2" t="s">
        <v>24</v>
      </c>
      <c r="G2208">
        <v>121</v>
      </c>
      <c r="H2208" s="2" t="str">
        <f>VLOOKUP(SupplierQuality[[#This Row],[MaterialID]],Table4[#All],2,0)</f>
        <v>Composites</v>
      </c>
      <c r="I2208">
        <v>2</v>
      </c>
      <c r="J2208" s="2" t="str">
        <f>_xlfn.XLOOKUP(SupplierQuality[[#This Row],[Defect Type ID]],Table5[ID],Table5[Defect Type],"Not found",0)</f>
        <v>Rejected</v>
      </c>
      <c r="K2208">
        <v>226</v>
      </c>
      <c r="L2208" s="2" t="str">
        <f>_xlfn.XLOOKUP(SupplierQuality[[#This Row],[DefectID]],Table2[ID],Table2[Defect],"Not found",0)</f>
        <v>Streaks</v>
      </c>
      <c r="M2208" s="3">
        <v>194407</v>
      </c>
      <c r="N2208" s="3">
        <v>1648</v>
      </c>
      <c r="O2208" s="6">
        <f>SupplierQuality[[#This Row],[Total Downtime Minutes]]/60</f>
        <v>27.466666666666665</v>
      </c>
      <c r="P2208" s="4">
        <v>298</v>
      </c>
      <c r="Q2208" s="4">
        <f>SupplierQuality[[#This Row],[Total Defect Qty]]*SupplierQuality[[#This Row],[Unit Price]]</f>
        <v>57933286</v>
      </c>
    </row>
    <row r="2209" spans="1:17" x14ac:dyDescent="0.25">
      <c r="A2209" s="1">
        <v>43443</v>
      </c>
      <c r="B2209" s="5" t="str">
        <f>TEXT(SupplierQuality[[#This Row],[Date]],"mmm")</f>
        <v>Dec</v>
      </c>
      <c r="C2209" s="5" t="str">
        <f>TEXT(SupplierQuality[[#This Row],[Date]],"yyyy")</f>
        <v>2018</v>
      </c>
      <c r="D2209" s="2" t="s">
        <v>252</v>
      </c>
      <c r="E2209" s="2" t="s">
        <v>84</v>
      </c>
      <c r="F2209" s="2" t="s">
        <v>17</v>
      </c>
      <c r="G2209">
        <v>122</v>
      </c>
      <c r="H2209" s="2" t="str">
        <f>VLOOKUP(SupplierQuality[[#This Row],[MaterialID]],Table4[#All],2,0)</f>
        <v>Electrolytes</v>
      </c>
      <c r="I2209">
        <v>2</v>
      </c>
      <c r="J2209" s="2" t="str">
        <f>_xlfn.XLOOKUP(SupplierQuality[[#This Row],[Defect Type ID]],Table5[ID],Table5[Defect Type],"Not found",0)</f>
        <v>Rejected</v>
      </c>
      <c r="K2209">
        <v>157</v>
      </c>
      <c r="L2209" s="2" t="str">
        <f>_xlfn.XLOOKUP(SupplierQuality[[#This Row],[DefectID]],Table2[ID],Table2[Defect],"Not found",0)</f>
        <v>Liner Misalignment</v>
      </c>
      <c r="M2209" s="3">
        <v>174604</v>
      </c>
      <c r="N2209" s="3">
        <v>1387</v>
      </c>
      <c r="O2209" s="6">
        <f>SupplierQuality[[#This Row],[Total Downtime Minutes]]/60</f>
        <v>23.116666666666667</v>
      </c>
      <c r="P2209" s="4">
        <v>504</v>
      </c>
      <c r="Q2209" s="4">
        <f>SupplierQuality[[#This Row],[Total Defect Qty]]*SupplierQuality[[#This Row],[Unit Price]]</f>
        <v>88000416</v>
      </c>
    </row>
    <row r="2210" spans="1:17" x14ac:dyDescent="0.25">
      <c r="A2210" s="1">
        <v>43443</v>
      </c>
      <c r="B2210" s="5" t="str">
        <f>TEXT(SupplierQuality[[#This Row],[Date]],"mmm")</f>
        <v>Dec</v>
      </c>
      <c r="C2210" s="5" t="str">
        <f>TEXT(SupplierQuality[[#This Row],[Date]],"yyyy")</f>
        <v>2018</v>
      </c>
      <c r="D2210" s="2" t="s">
        <v>33</v>
      </c>
      <c r="E2210" s="2" t="s">
        <v>45</v>
      </c>
      <c r="F2210" s="2" t="s">
        <v>17</v>
      </c>
      <c r="G2210">
        <v>125</v>
      </c>
      <c r="H2210" s="2" t="str">
        <f>VLOOKUP(SupplierQuality[[#This Row],[MaterialID]],Table4[#All],2,0)</f>
        <v>Hardware</v>
      </c>
      <c r="I2210">
        <v>2</v>
      </c>
      <c r="J2210" s="2" t="str">
        <f>_xlfn.XLOOKUP(SupplierQuality[[#This Row],[Defect Type ID]],Table5[ID],Table5[Defect Type],"Not found",0)</f>
        <v>Rejected</v>
      </c>
      <c r="K2210">
        <v>160</v>
      </c>
      <c r="L2210" s="2" t="str">
        <f>_xlfn.XLOOKUP(SupplierQuality[[#This Row],[DefectID]],Table2[ID],Table2[Defect],"Not found",0)</f>
        <v>Lay Flat Dimension</v>
      </c>
      <c r="M2210" s="3">
        <v>131793</v>
      </c>
      <c r="N2210" s="3">
        <v>709</v>
      </c>
      <c r="O2210" s="6">
        <f>SupplierQuality[[#This Row],[Total Downtime Minutes]]/60</f>
        <v>11.816666666666666</v>
      </c>
      <c r="P2210" s="4">
        <v>488</v>
      </c>
      <c r="Q2210" s="4">
        <f>SupplierQuality[[#This Row],[Total Defect Qty]]*SupplierQuality[[#This Row],[Unit Price]]</f>
        <v>64314984</v>
      </c>
    </row>
    <row r="2211" spans="1:17" x14ac:dyDescent="0.25">
      <c r="A2211" s="1">
        <v>43443</v>
      </c>
      <c r="B2211" s="5" t="str">
        <f>TEXT(SupplierQuality[[#This Row],[Date]],"mmm")</f>
        <v>Dec</v>
      </c>
      <c r="C2211" s="5" t="str">
        <f>TEXT(SupplierQuality[[#This Row],[Date]],"yyyy")</f>
        <v>2018</v>
      </c>
      <c r="D2211" s="2" t="s">
        <v>294</v>
      </c>
      <c r="E2211" s="2" t="s">
        <v>55</v>
      </c>
      <c r="F2211" s="2" t="s">
        <v>14</v>
      </c>
      <c r="G2211">
        <v>113</v>
      </c>
      <c r="H2211" s="2" t="str">
        <f>VLOOKUP(SupplierQuality[[#This Row],[MaterialID]],Table4[#All],2,0)</f>
        <v>Raw Materials</v>
      </c>
      <c r="I2211">
        <v>3</v>
      </c>
      <c r="J2211" s="2" t="str">
        <f>_xlfn.XLOOKUP(SupplierQuality[[#This Row],[Defect Type ID]],Table5[ID],Table5[Defect Type],"Not found",0)</f>
        <v>Impact</v>
      </c>
      <c r="K2211">
        <v>38</v>
      </c>
      <c r="L2211" s="2" t="str">
        <f>_xlfn.XLOOKUP(SupplierQuality[[#This Row],[DefectID]],Table2[ID],Table2[Defect],"Not found",0)</f>
        <v>Skewed</v>
      </c>
      <c r="M2211" s="3">
        <v>126831</v>
      </c>
      <c r="N2211" s="3">
        <v>260</v>
      </c>
      <c r="O2211" s="6">
        <f>SupplierQuality[[#This Row],[Total Downtime Minutes]]/60</f>
        <v>4.333333333333333</v>
      </c>
      <c r="P2211" s="4">
        <v>687</v>
      </c>
      <c r="Q2211" s="4">
        <f>SupplierQuality[[#This Row],[Total Defect Qty]]*SupplierQuality[[#This Row],[Unit Price]]</f>
        <v>87132897</v>
      </c>
    </row>
    <row r="2212" spans="1:17" x14ac:dyDescent="0.25">
      <c r="A2212" s="1">
        <v>43443</v>
      </c>
      <c r="B2212" s="5" t="str">
        <f>TEXT(SupplierQuality[[#This Row],[Date]],"mmm")</f>
        <v>Dec</v>
      </c>
      <c r="C2212" s="5" t="str">
        <f>TEXT(SupplierQuality[[#This Row],[Date]],"yyyy")</f>
        <v>2018</v>
      </c>
      <c r="D2212" s="2" t="s">
        <v>355</v>
      </c>
      <c r="E2212" s="2" t="s">
        <v>27</v>
      </c>
      <c r="F2212" s="2" t="s">
        <v>24</v>
      </c>
      <c r="G2212">
        <v>115</v>
      </c>
      <c r="H2212" s="2" t="str">
        <f>VLOOKUP(SupplierQuality[[#This Row],[MaterialID]],Table4[#All],2,0)</f>
        <v>Controllers</v>
      </c>
      <c r="I2212">
        <v>1</v>
      </c>
      <c r="J2212" s="2" t="str">
        <f>_xlfn.XLOOKUP(SupplierQuality[[#This Row],[Defect Type ID]],Table5[ID],Table5[Defect Type],"Not found",0)</f>
        <v>No Impact</v>
      </c>
      <c r="K2212">
        <v>212</v>
      </c>
      <c r="L2212" s="2" t="str">
        <f>_xlfn.XLOOKUP(SupplierQuality[[#This Row],[DefectID]],Table2[ID],Table2[Defect],"Not found",0)</f>
        <v>Burnt</v>
      </c>
      <c r="M2212" s="3">
        <v>25656</v>
      </c>
      <c r="N2212" s="3">
        <v>762</v>
      </c>
      <c r="O2212" s="6">
        <f>SupplierQuality[[#This Row],[Total Downtime Minutes]]/60</f>
        <v>12.7</v>
      </c>
      <c r="P2212" s="4">
        <v>288</v>
      </c>
      <c r="Q2212" s="4">
        <f>SupplierQuality[[#This Row],[Total Defect Qty]]*SupplierQuality[[#This Row],[Unit Price]]</f>
        <v>7388928</v>
      </c>
    </row>
    <row r="2213" spans="1:17" x14ac:dyDescent="0.25">
      <c r="A2213" s="1">
        <v>43443</v>
      </c>
      <c r="B2213" s="5" t="str">
        <f>TEXT(SupplierQuality[[#This Row],[Date]],"mmm")</f>
        <v>Dec</v>
      </c>
      <c r="C2213" s="5" t="str">
        <f>TEXT(SupplierQuality[[#This Row],[Date]],"yyyy")</f>
        <v>2018</v>
      </c>
      <c r="D2213" s="2" t="s">
        <v>323</v>
      </c>
      <c r="E2213" s="2" t="s">
        <v>38</v>
      </c>
      <c r="F2213" s="2" t="s">
        <v>691</v>
      </c>
      <c r="G2213">
        <v>131</v>
      </c>
      <c r="H2213" s="2" t="str">
        <f>VLOOKUP(SupplierQuality[[#This Row],[MaterialID]],Table4[#All],2,0)</f>
        <v>Valves</v>
      </c>
      <c r="I2213">
        <v>3</v>
      </c>
      <c r="J2213" s="2" t="str">
        <f>_xlfn.XLOOKUP(SupplierQuality[[#This Row],[Defect Type ID]],Table5[ID],Table5[Defect Type],"Not found",0)</f>
        <v>Impact</v>
      </c>
      <c r="K2213">
        <v>60</v>
      </c>
      <c r="L2213" s="2" t="str">
        <f>_xlfn.XLOOKUP(SupplierQuality[[#This Row],[DefectID]],Table2[ID],Table2[Defect],"Not found",0)</f>
        <v>Unsealed Cartons</v>
      </c>
      <c r="M2213" s="3">
        <v>25468</v>
      </c>
      <c r="N2213" s="3">
        <v>3654</v>
      </c>
      <c r="O2213" s="6">
        <f>SupplierQuality[[#This Row],[Total Downtime Minutes]]/60</f>
        <v>60.9</v>
      </c>
      <c r="P2213" s="4">
        <v>640</v>
      </c>
      <c r="Q2213" s="4">
        <f>SupplierQuality[[#This Row],[Total Defect Qty]]*SupplierQuality[[#This Row],[Unit Price]]</f>
        <v>16299520</v>
      </c>
    </row>
    <row r="2214" spans="1:17" x14ac:dyDescent="0.25">
      <c r="A2214" s="1">
        <v>43444</v>
      </c>
      <c r="B2214" s="5" t="str">
        <f>TEXT(SupplierQuality[[#This Row],[Date]],"mmm")</f>
        <v>Dec</v>
      </c>
      <c r="C2214" s="5" t="str">
        <f>TEXT(SupplierQuality[[#This Row],[Date]],"yyyy")</f>
        <v>2018</v>
      </c>
      <c r="D2214" s="2" t="s">
        <v>86</v>
      </c>
      <c r="E2214" s="2" t="s">
        <v>62</v>
      </c>
      <c r="F2214" s="2" t="s">
        <v>75</v>
      </c>
      <c r="G2214">
        <v>115</v>
      </c>
      <c r="H2214" s="2" t="str">
        <f>VLOOKUP(SupplierQuality[[#This Row],[MaterialID]],Table4[#All],2,0)</f>
        <v>Controllers</v>
      </c>
      <c r="I2214">
        <v>1</v>
      </c>
      <c r="J2214" s="2" t="str">
        <f>_xlfn.XLOOKUP(SupplierQuality[[#This Row],[Defect Type ID]],Table5[ID],Table5[Defect Type],"Not found",0)</f>
        <v>No Impact</v>
      </c>
      <c r="K2214">
        <v>240</v>
      </c>
      <c r="L2214" s="2" t="str">
        <f>_xlfn.XLOOKUP(SupplierQuality[[#This Row],[DefectID]],Table2[ID],Table2[Defect],"Not found",0)</f>
        <v>Spring damanged</v>
      </c>
      <c r="M2214" s="3">
        <v>922838</v>
      </c>
      <c r="N2214" s="3">
        <v>2504</v>
      </c>
      <c r="O2214" s="6">
        <f>SupplierQuality[[#This Row],[Total Downtime Minutes]]/60</f>
        <v>41.733333333333334</v>
      </c>
      <c r="P2214" s="4">
        <v>379</v>
      </c>
      <c r="Q2214" s="4">
        <f>SupplierQuality[[#This Row],[Total Defect Qty]]*SupplierQuality[[#This Row],[Unit Price]]</f>
        <v>349755602</v>
      </c>
    </row>
    <row r="2215" spans="1:17" x14ac:dyDescent="0.25">
      <c r="A2215" s="1">
        <v>43444</v>
      </c>
      <c r="B2215" s="5" t="str">
        <f>TEXT(SupplierQuality[[#This Row],[Date]],"mmm")</f>
        <v>Dec</v>
      </c>
      <c r="C2215" s="5" t="str">
        <f>TEXT(SupplierQuality[[#This Row],[Date]],"yyyy")</f>
        <v>2018</v>
      </c>
      <c r="D2215" s="2" t="s">
        <v>127</v>
      </c>
      <c r="E2215" s="2" t="s">
        <v>71</v>
      </c>
      <c r="F2215" s="2" t="s">
        <v>42</v>
      </c>
      <c r="G2215">
        <v>129</v>
      </c>
      <c r="H2215" s="2" t="str">
        <f>VLOOKUP(SupplierQuality[[#This Row],[MaterialID]],Table4[#All],2,0)</f>
        <v>Mechanicals</v>
      </c>
      <c r="I2215">
        <v>2</v>
      </c>
      <c r="J2215" s="2" t="str">
        <f>_xlfn.XLOOKUP(SupplierQuality[[#This Row],[Defect Type ID]],Table5[ID],Table5[Defect Type],"Not found",0)</f>
        <v>Rejected</v>
      </c>
      <c r="K2215">
        <v>254</v>
      </c>
      <c r="L2215" s="2" t="str">
        <f>_xlfn.XLOOKUP(SupplierQuality[[#This Row],[DefectID]],Table2[ID],Table2[Defect],"Not found",0)</f>
        <v>Wrong Bond</v>
      </c>
      <c r="M2215" s="3">
        <v>665423</v>
      </c>
      <c r="N2215" s="3">
        <v>1076</v>
      </c>
      <c r="O2215" s="6">
        <f>SupplierQuality[[#This Row],[Total Downtime Minutes]]/60</f>
        <v>17.933333333333334</v>
      </c>
      <c r="P2215" s="4">
        <v>685</v>
      </c>
      <c r="Q2215" s="4">
        <f>SupplierQuality[[#This Row],[Total Defect Qty]]*SupplierQuality[[#This Row],[Unit Price]]</f>
        <v>455814755</v>
      </c>
    </row>
    <row r="2216" spans="1:17" x14ac:dyDescent="0.25">
      <c r="A2216" s="1">
        <v>43444</v>
      </c>
      <c r="B2216" s="5" t="str">
        <f>TEXT(SupplierQuality[[#This Row],[Date]],"mmm")</f>
        <v>Dec</v>
      </c>
      <c r="C2216" s="5" t="str">
        <f>TEXT(SupplierQuality[[#This Row],[Date]],"yyyy")</f>
        <v>2018</v>
      </c>
      <c r="D2216" s="2" t="s">
        <v>15</v>
      </c>
      <c r="E2216" s="2" t="s">
        <v>45</v>
      </c>
      <c r="F2216" s="2" t="s">
        <v>14</v>
      </c>
      <c r="G2216">
        <v>113</v>
      </c>
      <c r="H2216" s="2" t="str">
        <f>VLOOKUP(SupplierQuality[[#This Row],[MaterialID]],Table4[#All],2,0)</f>
        <v>Raw Materials</v>
      </c>
      <c r="I2216">
        <v>1</v>
      </c>
      <c r="J2216" s="2" t="str">
        <f>_xlfn.XLOOKUP(SupplierQuality[[#This Row],[Defect Type ID]],Table5[ID],Table5[Defect Type],"Not found",0)</f>
        <v>No Impact</v>
      </c>
      <c r="K2216">
        <v>244</v>
      </c>
      <c r="L2216" s="2" t="str">
        <f>_xlfn.XLOOKUP(SupplierQuality[[#This Row],[DefectID]],Table2[ID],Table2[Defect],"Not found",0)</f>
        <v>Spacing Between Labels</v>
      </c>
      <c r="M2216" s="3">
        <v>70088</v>
      </c>
      <c r="N2216" s="3">
        <v>1380</v>
      </c>
      <c r="O2216" s="6">
        <f>SupplierQuality[[#This Row],[Total Downtime Minutes]]/60</f>
        <v>23</v>
      </c>
      <c r="P2216" s="4">
        <v>337</v>
      </c>
      <c r="Q2216" s="4">
        <f>SupplierQuality[[#This Row],[Total Defect Qty]]*SupplierQuality[[#This Row],[Unit Price]]</f>
        <v>23619656</v>
      </c>
    </row>
    <row r="2217" spans="1:17" x14ac:dyDescent="0.25">
      <c r="A2217" s="1">
        <v>43445</v>
      </c>
      <c r="B2217" s="5" t="str">
        <f>TEXT(SupplierQuality[[#This Row],[Date]],"mmm")</f>
        <v>Dec</v>
      </c>
      <c r="C2217" s="5" t="str">
        <f>TEXT(SupplierQuality[[#This Row],[Date]],"yyyy")</f>
        <v>2018</v>
      </c>
      <c r="D2217" s="2" t="s">
        <v>351</v>
      </c>
      <c r="E2217" s="2" t="s">
        <v>58</v>
      </c>
      <c r="F2217" s="2" t="s">
        <v>24</v>
      </c>
      <c r="G2217">
        <v>133</v>
      </c>
      <c r="H2217" s="2" t="str">
        <f>VLOOKUP(SupplierQuality[[#This Row],[MaterialID]],Table4[#All],2,0)</f>
        <v>Wires</v>
      </c>
      <c r="I2217">
        <v>2</v>
      </c>
      <c r="J2217" s="2" t="str">
        <f>_xlfn.XLOOKUP(SupplierQuality[[#This Row],[Defect Type ID]],Table5[ID],Table5[Defect Type],"Not found",0)</f>
        <v>Rejected</v>
      </c>
      <c r="K2217">
        <v>124</v>
      </c>
      <c r="L2217" s="2" t="str">
        <f>_xlfn.XLOOKUP(SupplierQuality[[#This Row],[DefectID]],Table2[ID],Table2[Defect],"Not found",0)</f>
        <v>Print Impression</v>
      </c>
      <c r="M2217" s="3">
        <v>975154</v>
      </c>
      <c r="N2217" s="3">
        <v>1026</v>
      </c>
      <c r="O2217" s="6">
        <f>SupplierQuality[[#This Row],[Total Downtime Minutes]]/60</f>
        <v>17.100000000000001</v>
      </c>
      <c r="P2217" s="4">
        <v>636</v>
      </c>
      <c r="Q2217" s="4">
        <f>SupplierQuality[[#This Row],[Total Defect Qty]]*SupplierQuality[[#This Row],[Unit Price]]</f>
        <v>620197944</v>
      </c>
    </row>
    <row r="2218" spans="1:17" x14ac:dyDescent="0.25">
      <c r="A2218" s="1">
        <v>43445</v>
      </c>
      <c r="B2218" s="5" t="str">
        <f>TEXT(SupplierQuality[[#This Row],[Date]],"mmm")</f>
        <v>Dec</v>
      </c>
      <c r="C2218" s="5" t="str">
        <f>TEXT(SupplierQuality[[#This Row],[Date]],"yyyy")</f>
        <v>2018</v>
      </c>
      <c r="D2218" s="2" t="s">
        <v>168</v>
      </c>
      <c r="E2218" s="2" t="s">
        <v>60</v>
      </c>
      <c r="F2218" s="2" t="s">
        <v>75</v>
      </c>
      <c r="G2218">
        <v>128</v>
      </c>
      <c r="H2218" s="2" t="str">
        <f>VLOOKUP(SupplierQuality[[#This Row],[MaterialID]],Table4[#All],2,0)</f>
        <v>Tape</v>
      </c>
      <c r="I2218">
        <v>1</v>
      </c>
      <c r="J2218" s="2" t="str">
        <f>_xlfn.XLOOKUP(SupplierQuality[[#This Row],[Defect Type ID]],Table5[ID],Table5[Defect Type],"Not found",0)</f>
        <v>No Impact</v>
      </c>
      <c r="K2218">
        <v>75</v>
      </c>
      <c r="L2218" s="2" t="str">
        <f>_xlfn.XLOOKUP(SupplierQuality[[#This Row],[DefectID]],Table2[ID],Table2[Defect],"Not found",0)</f>
        <v>Crushed Sidewalls</v>
      </c>
      <c r="M2218" s="3">
        <v>954521</v>
      </c>
      <c r="N2218" s="3">
        <v>3509</v>
      </c>
      <c r="O2218" s="6">
        <f>SupplierQuality[[#This Row],[Total Downtime Minutes]]/60</f>
        <v>58.483333333333334</v>
      </c>
      <c r="P2218" s="4">
        <v>555</v>
      </c>
      <c r="Q2218" s="4">
        <f>SupplierQuality[[#This Row],[Total Defect Qty]]*SupplierQuality[[#This Row],[Unit Price]]</f>
        <v>529759155</v>
      </c>
    </row>
    <row r="2219" spans="1:17" x14ac:dyDescent="0.25">
      <c r="A2219" s="1">
        <v>43445</v>
      </c>
      <c r="B2219" s="5" t="str">
        <f>TEXT(SupplierQuality[[#This Row],[Date]],"mmm")</f>
        <v>Dec</v>
      </c>
      <c r="C2219" s="5" t="str">
        <f>TEXT(SupplierQuality[[#This Row],[Date]],"yyyy")</f>
        <v>2018</v>
      </c>
      <c r="D2219" s="2" t="s">
        <v>253</v>
      </c>
      <c r="E2219" s="2" t="s">
        <v>119</v>
      </c>
      <c r="F2219" s="2" t="s">
        <v>17</v>
      </c>
      <c r="G2219">
        <v>121</v>
      </c>
      <c r="H2219" s="2" t="str">
        <f>VLOOKUP(SupplierQuality[[#This Row],[MaterialID]],Table4[#All],2,0)</f>
        <v>Composites</v>
      </c>
      <c r="I2219">
        <v>1</v>
      </c>
      <c r="J2219" s="2" t="str">
        <f>_xlfn.XLOOKUP(SupplierQuality[[#This Row],[Defect Type ID]],Table5[ID],Table5[Defect Type],"Not found",0)</f>
        <v>No Impact</v>
      </c>
      <c r="K2219">
        <v>138</v>
      </c>
      <c r="L2219" s="2" t="str">
        <f>_xlfn.XLOOKUP(SupplierQuality[[#This Row],[DefectID]],Table2[ID],Table2[Defect],"Not found",0)</f>
        <v>Damaged Parts</v>
      </c>
      <c r="M2219" s="3">
        <v>906571</v>
      </c>
      <c r="N2219" s="3">
        <v>2567</v>
      </c>
      <c r="O2219" s="6">
        <f>SupplierQuality[[#This Row],[Total Downtime Minutes]]/60</f>
        <v>42.783333333333331</v>
      </c>
      <c r="P2219" s="4">
        <v>498</v>
      </c>
      <c r="Q2219" s="4">
        <f>SupplierQuality[[#This Row],[Total Defect Qty]]*SupplierQuality[[#This Row],[Unit Price]]</f>
        <v>451472358</v>
      </c>
    </row>
    <row r="2220" spans="1:17" x14ac:dyDescent="0.25">
      <c r="A2220" s="1">
        <v>43445</v>
      </c>
      <c r="B2220" s="5" t="str">
        <f>TEXT(SupplierQuality[[#This Row],[Date]],"mmm")</f>
        <v>Dec</v>
      </c>
      <c r="C2220" s="5" t="str">
        <f>TEXT(SupplierQuality[[#This Row],[Date]],"yyyy")</f>
        <v>2018</v>
      </c>
      <c r="D2220" s="2" t="s">
        <v>298</v>
      </c>
      <c r="E2220" s="2" t="s">
        <v>98</v>
      </c>
      <c r="F2220" s="2" t="s">
        <v>24</v>
      </c>
      <c r="G2220">
        <v>124</v>
      </c>
      <c r="H2220" s="2" t="str">
        <f>VLOOKUP(SupplierQuality[[#This Row],[MaterialID]],Table4[#All],2,0)</f>
        <v>Drives</v>
      </c>
      <c r="I2220">
        <v>2</v>
      </c>
      <c r="J2220" s="2" t="str">
        <f>_xlfn.XLOOKUP(SupplierQuality[[#This Row],[Defect Type ID]],Table5[ID],Table5[Defect Type],"Not found",0)</f>
        <v>Rejected</v>
      </c>
      <c r="K2220">
        <v>15</v>
      </c>
      <c r="L2220" s="2" t="str">
        <f>_xlfn.XLOOKUP(SupplierQuality[[#This Row],[DefectID]],Table2[ID],Table2[Defect],"Not found",0)</f>
        <v>Tubs Stuck</v>
      </c>
      <c r="M2220" s="3">
        <v>737118</v>
      </c>
      <c r="N2220" s="3">
        <v>2055</v>
      </c>
      <c r="O2220" s="6">
        <f>SupplierQuality[[#This Row],[Total Downtime Minutes]]/60</f>
        <v>34.25</v>
      </c>
      <c r="P2220" s="4">
        <v>529</v>
      </c>
      <c r="Q2220" s="4">
        <f>SupplierQuality[[#This Row],[Total Defect Qty]]*SupplierQuality[[#This Row],[Unit Price]]</f>
        <v>389935422</v>
      </c>
    </row>
    <row r="2221" spans="1:17" x14ac:dyDescent="0.25">
      <c r="A2221" s="1">
        <v>43445</v>
      </c>
      <c r="B2221" s="5" t="str">
        <f>TEXT(SupplierQuality[[#This Row],[Date]],"mmm")</f>
        <v>Dec</v>
      </c>
      <c r="C2221" s="5" t="str">
        <f>TEXT(SupplierQuality[[#This Row],[Date]],"yyyy")</f>
        <v>2018</v>
      </c>
      <c r="D2221" s="2" t="s">
        <v>95</v>
      </c>
      <c r="E2221" s="2" t="s">
        <v>13</v>
      </c>
      <c r="F2221" s="2" t="s">
        <v>24</v>
      </c>
      <c r="G2221">
        <v>124</v>
      </c>
      <c r="H2221" s="2" t="str">
        <f>VLOOKUP(SupplierQuality[[#This Row],[MaterialID]],Table4[#All],2,0)</f>
        <v>Drives</v>
      </c>
      <c r="I2221">
        <v>2</v>
      </c>
      <c r="J2221" s="2" t="str">
        <f>_xlfn.XLOOKUP(SupplierQuality[[#This Row],[Defect Type ID]],Table5[ID],Table5[Defect Type],"Not found",0)</f>
        <v>Rejected</v>
      </c>
      <c r="K2221">
        <v>91</v>
      </c>
      <c r="L2221" s="2" t="str">
        <f>_xlfn.XLOOKUP(SupplierQuality[[#This Row],[DefectID]],Table2[ID],Table2[Defect],"Not found",0)</f>
        <v>Contamination</v>
      </c>
      <c r="M2221" s="3">
        <v>528986</v>
      </c>
      <c r="N2221" s="3">
        <v>3966</v>
      </c>
      <c r="O2221" s="6">
        <f>SupplierQuality[[#This Row],[Total Downtime Minutes]]/60</f>
        <v>66.099999999999994</v>
      </c>
      <c r="P2221" s="4">
        <v>457</v>
      </c>
      <c r="Q2221" s="4">
        <f>SupplierQuality[[#This Row],[Total Defect Qty]]*SupplierQuality[[#This Row],[Unit Price]]</f>
        <v>241746602</v>
      </c>
    </row>
    <row r="2222" spans="1:17" x14ac:dyDescent="0.25">
      <c r="A2222" s="1">
        <v>43445</v>
      </c>
      <c r="B2222" s="5" t="str">
        <f>TEXT(SupplierQuality[[#This Row],[Date]],"mmm")</f>
        <v>Dec</v>
      </c>
      <c r="C2222" s="5" t="str">
        <f>TEXT(SupplierQuality[[#This Row],[Date]],"yyyy")</f>
        <v>2018</v>
      </c>
      <c r="D2222" s="2" t="s">
        <v>159</v>
      </c>
      <c r="E2222" s="2" t="s">
        <v>55</v>
      </c>
      <c r="F2222" s="2" t="s">
        <v>24</v>
      </c>
      <c r="G2222">
        <v>116</v>
      </c>
      <c r="H2222" s="2" t="str">
        <f>VLOOKUP(SupplierQuality[[#This Row],[MaterialID]],Table4[#All],2,0)</f>
        <v>Molds</v>
      </c>
      <c r="I2222">
        <v>2</v>
      </c>
      <c r="J2222" s="2" t="str">
        <f>_xlfn.XLOOKUP(SupplierQuality[[#This Row],[Defect Type ID]],Table5[ID],Table5[Defect Type],"Not found",0)</f>
        <v>Rejected</v>
      </c>
      <c r="K2222">
        <v>253</v>
      </c>
      <c r="L2222" s="2" t="str">
        <f>_xlfn.XLOOKUP(SupplierQuality[[#This Row],[DefectID]],Table2[ID],Table2[Defect],"Not found",0)</f>
        <v>Warped  Sheets</v>
      </c>
      <c r="M2222" s="3">
        <v>523164</v>
      </c>
      <c r="N2222" s="3">
        <v>3491</v>
      </c>
      <c r="O2222" s="6">
        <f>SupplierQuality[[#This Row],[Total Downtime Minutes]]/60</f>
        <v>58.18333333333333</v>
      </c>
      <c r="P2222" s="4">
        <v>551</v>
      </c>
      <c r="Q2222" s="4">
        <f>SupplierQuality[[#This Row],[Total Defect Qty]]*SupplierQuality[[#This Row],[Unit Price]]</f>
        <v>288263364</v>
      </c>
    </row>
    <row r="2223" spans="1:17" x14ac:dyDescent="0.25">
      <c r="A2223" s="1">
        <v>43445</v>
      </c>
      <c r="B2223" s="5" t="str">
        <f>TEXT(SupplierQuality[[#This Row],[Date]],"mmm")</f>
        <v>Dec</v>
      </c>
      <c r="C2223" s="5" t="str">
        <f>TEXT(SupplierQuality[[#This Row],[Date]],"yyyy")</f>
        <v>2018</v>
      </c>
      <c r="D2223" s="2" t="s">
        <v>239</v>
      </c>
      <c r="E2223" s="2" t="s">
        <v>104</v>
      </c>
      <c r="F2223" s="2" t="s">
        <v>24</v>
      </c>
      <c r="G2223">
        <v>122</v>
      </c>
      <c r="H2223" s="2" t="str">
        <f>VLOOKUP(SupplierQuality[[#This Row],[MaterialID]],Table4[#All],2,0)</f>
        <v>Electrolytes</v>
      </c>
      <c r="I2223">
        <v>2</v>
      </c>
      <c r="J2223" s="2" t="str">
        <f>_xlfn.XLOOKUP(SupplierQuality[[#This Row],[Defect Type ID]],Table5[ID],Table5[Defect Type],"Not found",0)</f>
        <v>Rejected</v>
      </c>
      <c r="K2223">
        <v>65</v>
      </c>
      <c r="L2223" s="2" t="str">
        <f>_xlfn.XLOOKUP(SupplierQuality[[#This Row],[DefectID]],Table2[ID],Table2[Defect],"Not found",0)</f>
        <v>Slitting Erorrs</v>
      </c>
      <c r="M2223" s="3">
        <v>495318</v>
      </c>
      <c r="N2223" s="3">
        <v>4604</v>
      </c>
      <c r="O2223" s="6">
        <f>SupplierQuality[[#This Row],[Total Downtime Minutes]]/60</f>
        <v>76.733333333333334</v>
      </c>
      <c r="P2223" s="4">
        <v>459</v>
      </c>
      <c r="Q2223" s="4">
        <f>SupplierQuality[[#This Row],[Total Defect Qty]]*SupplierQuality[[#This Row],[Unit Price]]</f>
        <v>227350962</v>
      </c>
    </row>
    <row r="2224" spans="1:17" x14ac:dyDescent="0.25">
      <c r="A2224" s="1">
        <v>43445</v>
      </c>
      <c r="B2224" s="5" t="str">
        <f>TEXT(SupplierQuality[[#This Row],[Date]],"mmm")</f>
        <v>Dec</v>
      </c>
      <c r="C2224" s="5" t="str">
        <f>TEXT(SupplierQuality[[#This Row],[Date]],"yyyy")</f>
        <v>2018</v>
      </c>
      <c r="D2224" s="2" t="s">
        <v>97</v>
      </c>
      <c r="E2224" s="2" t="s">
        <v>27</v>
      </c>
      <c r="F2224" s="2" t="s">
        <v>17</v>
      </c>
      <c r="G2224">
        <v>123</v>
      </c>
      <c r="H2224" s="2" t="str">
        <f>VLOOKUP(SupplierQuality[[#This Row],[MaterialID]],Table4[#All],2,0)</f>
        <v>Pump</v>
      </c>
      <c r="I2224">
        <v>2</v>
      </c>
      <c r="J2224" s="2" t="str">
        <f>_xlfn.XLOOKUP(SupplierQuality[[#This Row],[Defect Type ID]],Table5[ID],Table5[Defect Type],"Not found",0)</f>
        <v>Rejected</v>
      </c>
      <c r="K2224">
        <v>112</v>
      </c>
      <c r="L2224" s="2" t="str">
        <f>_xlfn.XLOOKUP(SupplierQuality[[#This Row],[DefectID]],Table2[ID],Table2[Defect],"Not found",0)</f>
        <v>Gaps</v>
      </c>
      <c r="M2224" s="3">
        <v>452773</v>
      </c>
      <c r="N2224" s="3">
        <v>1352</v>
      </c>
      <c r="O2224" s="6">
        <f>SupplierQuality[[#This Row],[Total Downtime Minutes]]/60</f>
        <v>22.533333333333335</v>
      </c>
      <c r="P2224" s="4">
        <v>429</v>
      </c>
      <c r="Q2224" s="4">
        <f>SupplierQuality[[#This Row],[Total Defect Qty]]*SupplierQuality[[#This Row],[Unit Price]]</f>
        <v>194239617</v>
      </c>
    </row>
    <row r="2225" spans="1:17" x14ac:dyDescent="0.25">
      <c r="A2225" s="1">
        <v>43445</v>
      </c>
      <c r="B2225" s="5" t="str">
        <f>TEXT(SupplierQuality[[#This Row],[Date]],"mmm")</f>
        <v>Dec</v>
      </c>
      <c r="C2225" s="5" t="str">
        <f>TEXT(SupplierQuality[[#This Row],[Date]],"yyyy")</f>
        <v>2018</v>
      </c>
      <c r="D2225" s="2" t="s">
        <v>79</v>
      </c>
      <c r="E2225" s="2" t="s">
        <v>107</v>
      </c>
      <c r="F2225" s="2" t="s">
        <v>24</v>
      </c>
      <c r="G2225">
        <v>132</v>
      </c>
      <c r="H2225" s="2" t="str">
        <f>VLOOKUP(SupplierQuality[[#This Row],[MaterialID]],Table4[#All],2,0)</f>
        <v>Printed Materials</v>
      </c>
      <c r="I2225">
        <v>1</v>
      </c>
      <c r="J2225" s="2" t="str">
        <f>_xlfn.XLOOKUP(SupplierQuality[[#This Row],[Defect Type ID]],Table5[ID],Table5[Defect Type],"Not found",0)</f>
        <v>No Impact</v>
      </c>
      <c r="K2225">
        <v>15</v>
      </c>
      <c r="L2225" s="2" t="str">
        <f>_xlfn.XLOOKUP(SupplierQuality[[#This Row],[DefectID]],Table2[ID],Table2[Defect],"Not found",0)</f>
        <v>Tubs Stuck</v>
      </c>
      <c r="M2225" s="3">
        <v>396849</v>
      </c>
      <c r="N2225" s="3">
        <v>4711</v>
      </c>
      <c r="O2225" s="6">
        <f>SupplierQuality[[#This Row],[Total Downtime Minutes]]/60</f>
        <v>78.516666666666666</v>
      </c>
      <c r="P2225" s="4">
        <v>314</v>
      </c>
      <c r="Q2225" s="4">
        <f>SupplierQuality[[#This Row],[Total Defect Qty]]*SupplierQuality[[#This Row],[Unit Price]]</f>
        <v>124610586</v>
      </c>
    </row>
    <row r="2226" spans="1:17" x14ac:dyDescent="0.25">
      <c r="A2226" s="1">
        <v>43445</v>
      </c>
      <c r="B2226" s="5" t="str">
        <f>TEXT(SupplierQuality[[#This Row],[Date]],"mmm")</f>
        <v>Dec</v>
      </c>
      <c r="C2226" s="5" t="str">
        <f>TEXT(SupplierQuality[[#This Row],[Date]],"yyyy")</f>
        <v>2018</v>
      </c>
      <c r="D2226" s="2" t="s">
        <v>141</v>
      </c>
      <c r="E2226" s="2" t="s">
        <v>67</v>
      </c>
      <c r="F2226" s="2" t="s">
        <v>24</v>
      </c>
      <c r="G2226">
        <v>115</v>
      </c>
      <c r="H2226" s="2" t="str">
        <f>VLOOKUP(SupplierQuality[[#This Row],[MaterialID]],Table4[#All],2,0)</f>
        <v>Controllers</v>
      </c>
      <c r="I2226">
        <v>3</v>
      </c>
      <c r="J2226" s="2" t="str">
        <f>_xlfn.XLOOKUP(SupplierQuality[[#This Row],[Defect Type ID]],Table5[ID],Table5[Defect Type],"Not found",0)</f>
        <v>Impact</v>
      </c>
      <c r="K2226">
        <v>40</v>
      </c>
      <c r="L2226" s="2" t="str">
        <f>_xlfn.XLOOKUP(SupplierQuality[[#This Row],[DefectID]],Table2[ID],Table2[Defect],"Not found",0)</f>
        <v>Wrong Spec Date</v>
      </c>
      <c r="M2226" s="3">
        <v>285479</v>
      </c>
      <c r="N2226" s="3">
        <v>2475</v>
      </c>
      <c r="O2226" s="6">
        <f>SupplierQuality[[#This Row],[Total Downtime Minutes]]/60</f>
        <v>41.25</v>
      </c>
      <c r="P2226" s="4">
        <v>482</v>
      </c>
      <c r="Q2226" s="4">
        <f>SupplierQuality[[#This Row],[Total Defect Qty]]*SupplierQuality[[#This Row],[Unit Price]]</f>
        <v>137600878</v>
      </c>
    </row>
    <row r="2227" spans="1:17" x14ac:dyDescent="0.25">
      <c r="A2227" s="1">
        <v>43445</v>
      </c>
      <c r="B2227" s="5" t="str">
        <f>TEXT(SupplierQuality[[#This Row],[Date]],"mmm")</f>
        <v>Dec</v>
      </c>
      <c r="C2227" s="5" t="str">
        <f>TEXT(SupplierQuality[[#This Row],[Date]],"yyyy")</f>
        <v>2018</v>
      </c>
      <c r="D2227" s="2" t="s">
        <v>223</v>
      </c>
      <c r="E2227" s="2" t="s">
        <v>49</v>
      </c>
      <c r="F2227" s="2" t="s">
        <v>14</v>
      </c>
      <c r="G2227">
        <v>112</v>
      </c>
      <c r="H2227" s="2" t="str">
        <f>VLOOKUP(SupplierQuality[[#This Row],[MaterialID]],Table4[#All],2,0)</f>
        <v>Glass</v>
      </c>
      <c r="I2227">
        <v>3</v>
      </c>
      <c r="J2227" s="2" t="str">
        <f>_xlfn.XLOOKUP(SupplierQuality[[#This Row],[Defect Type ID]],Table5[ID],Table5[Defect Type],"Not found",0)</f>
        <v>Impact</v>
      </c>
      <c r="K2227">
        <v>243</v>
      </c>
      <c r="L2227" s="2" t="str">
        <f>_xlfn.XLOOKUP(SupplierQuality[[#This Row],[DefectID]],Table2[ID],Table2[Defect],"Not found",0)</f>
        <v>Tops Bent</v>
      </c>
      <c r="M2227" s="3">
        <v>183303</v>
      </c>
      <c r="N2227" s="3">
        <v>1351</v>
      </c>
      <c r="O2227" s="6">
        <f>SupplierQuality[[#This Row],[Total Downtime Minutes]]/60</f>
        <v>22.516666666666666</v>
      </c>
      <c r="P2227" s="4">
        <v>286</v>
      </c>
      <c r="Q2227" s="4">
        <f>SupplierQuality[[#This Row],[Total Defect Qty]]*SupplierQuality[[#This Row],[Unit Price]]</f>
        <v>52424658</v>
      </c>
    </row>
    <row r="2228" spans="1:17" x14ac:dyDescent="0.25">
      <c r="A2228" s="1">
        <v>43445</v>
      </c>
      <c r="B2228" s="5" t="str">
        <f>TEXT(SupplierQuality[[#This Row],[Date]],"mmm")</f>
        <v>Dec</v>
      </c>
      <c r="C2228" s="5" t="str">
        <f>TEXT(SupplierQuality[[#This Row],[Date]],"yyyy")</f>
        <v>2018</v>
      </c>
      <c r="D2228" s="2" t="s">
        <v>322</v>
      </c>
      <c r="E2228" s="2" t="s">
        <v>55</v>
      </c>
      <c r="F2228" s="2" t="s">
        <v>14</v>
      </c>
      <c r="G2228">
        <v>123</v>
      </c>
      <c r="H2228" s="2" t="str">
        <f>VLOOKUP(SupplierQuality[[#This Row],[MaterialID]],Table4[#All],2,0)</f>
        <v>Pump</v>
      </c>
      <c r="I2228">
        <v>2</v>
      </c>
      <c r="J2228" s="2" t="str">
        <f>_xlfn.XLOOKUP(SupplierQuality[[#This Row],[Defect Type ID]],Table5[ID],Table5[Defect Type],"Not found",0)</f>
        <v>Rejected</v>
      </c>
      <c r="K2228">
        <v>234</v>
      </c>
      <c r="L2228" s="2" t="str">
        <f>_xlfn.XLOOKUP(SupplierQuality[[#This Row],[DefectID]],Table2[ID],Table2[Defect],"Not found",0)</f>
        <v>Packaging Issues</v>
      </c>
      <c r="M2228" s="3">
        <v>167764</v>
      </c>
      <c r="N2228" s="3">
        <v>4615</v>
      </c>
      <c r="O2228" s="6">
        <f>SupplierQuality[[#This Row],[Total Downtime Minutes]]/60</f>
        <v>76.916666666666671</v>
      </c>
      <c r="P2228" s="4">
        <v>434</v>
      </c>
      <c r="Q2228" s="4">
        <f>SupplierQuality[[#This Row],[Total Defect Qty]]*SupplierQuality[[#This Row],[Unit Price]]</f>
        <v>72809576</v>
      </c>
    </row>
    <row r="2229" spans="1:17" x14ac:dyDescent="0.25">
      <c r="A2229" s="1">
        <v>43445</v>
      </c>
      <c r="B2229" s="5" t="str">
        <f>TEXT(SupplierQuality[[#This Row],[Date]],"mmm")</f>
        <v>Dec</v>
      </c>
      <c r="C2229" s="5" t="str">
        <f>TEXT(SupplierQuality[[#This Row],[Date]],"yyyy")</f>
        <v>2018</v>
      </c>
      <c r="D2229" s="2" t="s">
        <v>228</v>
      </c>
      <c r="E2229" s="2" t="s">
        <v>23</v>
      </c>
      <c r="F2229" s="2" t="s">
        <v>691</v>
      </c>
      <c r="G2229">
        <v>126</v>
      </c>
      <c r="H2229" s="2" t="str">
        <f>VLOOKUP(SupplierQuality[[#This Row],[MaterialID]],Table4[#All],2,0)</f>
        <v>Motors</v>
      </c>
      <c r="I2229">
        <v>1</v>
      </c>
      <c r="J2229" s="2" t="str">
        <f>_xlfn.XLOOKUP(SupplierQuality[[#This Row],[Defect Type ID]],Table5[ID],Table5[Defect Type],"Not found",0)</f>
        <v>No Impact</v>
      </c>
      <c r="K2229">
        <v>171</v>
      </c>
      <c r="L2229" s="2" t="str">
        <f>_xlfn.XLOOKUP(SupplierQuality[[#This Row],[DefectID]],Table2[ID],Table2[Defect],"Not found",0)</f>
        <v>Flaps - Incorrect Gap</v>
      </c>
      <c r="M2229" s="3">
        <v>159000</v>
      </c>
      <c r="N2229" s="3">
        <v>1487</v>
      </c>
      <c r="O2229" s="6">
        <f>SupplierQuality[[#This Row],[Total Downtime Minutes]]/60</f>
        <v>24.783333333333335</v>
      </c>
      <c r="P2229" s="4">
        <v>483</v>
      </c>
      <c r="Q2229" s="4">
        <f>SupplierQuality[[#This Row],[Total Defect Qty]]*SupplierQuality[[#This Row],[Unit Price]]</f>
        <v>76797000</v>
      </c>
    </row>
    <row r="2230" spans="1:17" x14ac:dyDescent="0.25">
      <c r="A2230" s="1">
        <v>43445</v>
      </c>
      <c r="B2230" s="5" t="str">
        <f>TEXT(SupplierQuality[[#This Row],[Date]],"mmm")</f>
        <v>Dec</v>
      </c>
      <c r="C2230" s="5" t="str">
        <f>TEXT(SupplierQuality[[#This Row],[Date]],"yyyy")</f>
        <v>2018</v>
      </c>
      <c r="D2230" s="2" t="s">
        <v>290</v>
      </c>
      <c r="E2230" s="2" t="s">
        <v>32</v>
      </c>
      <c r="F2230" s="2" t="s">
        <v>24</v>
      </c>
      <c r="G2230">
        <v>116</v>
      </c>
      <c r="H2230" s="2" t="str">
        <f>VLOOKUP(SupplierQuality[[#This Row],[MaterialID]],Table4[#All],2,0)</f>
        <v>Molds</v>
      </c>
      <c r="I2230">
        <v>3</v>
      </c>
      <c r="J2230" s="2" t="str">
        <f>_xlfn.XLOOKUP(SupplierQuality[[#This Row],[Defect Type ID]],Table5[ID],Table5[Defect Type],"Not found",0)</f>
        <v>Impact</v>
      </c>
      <c r="K2230">
        <v>177</v>
      </c>
      <c r="L2230" s="2" t="str">
        <f>_xlfn.XLOOKUP(SupplierQuality[[#This Row],[DefectID]],Table2[ID],Table2[Defect],"Not found",0)</f>
        <v>Weak Bands</v>
      </c>
      <c r="M2230" s="3">
        <v>103933</v>
      </c>
      <c r="N2230" s="3">
        <v>4150</v>
      </c>
      <c r="O2230" s="6">
        <f>SupplierQuality[[#This Row],[Total Downtime Minutes]]/60</f>
        <v>69.166666666666671</v>
      </c>
      <c r="P2230" s="4">
        <v>336</v>
      </c>
      <c r="Q2230" s="4">
        <f>SupplierQuality[[#This Row],[Total Defect Qty]]*SupplierQuality[[#This Row],[Unit Price]]</f>
        <v>34921488</v>
      </c>
    </row>
    <row r="2231" spans="1:17" x14ac:dyDescent="0.25">
      <c r="A2231" s="1">
        <v>43446</v>
      </c>
      <c r="B2231" s="5" t="str">
        <f>TEXT(SupplierQuality[[#This Row],[Date]],"mmm")</f>
        <v>Dec</v>
      </c>
      <c r="C2231" s="5" t="str">
        <f>TEXT(SupplierQuality[[#This Row],[Date]],"yyyy")</f>
        <v>2018</v>
      </c>
      <c r="D2231" s="2" t="s">
        <v>120</v>
      </c>
      <c r="E2231" s="2" t="s">
        <v>47</v>
      </c>
      <c r="F2231" s="2" t="s">
        <v>14</v>
      </c>
      <c r="G2231">
        <v>121</v>
      </c>
      <c r="H2231" s="2" t="str">
        <f>VLOOKUP(SupplierQuality[[#This Row],[MaterialID]],Table4[#All],2,0)</f>
        <v>Composites</v>
      </c>
      <c r="I2231">
        <v>3</v>
      </c>
      <c r="J2231" s="2" t="str">
        <f>_xlfn.XLOOKUP(SupplierQuality[[#This Row],[Defect Type ID]],Table5[ID],Table5[Defect Type],"Not found",0)</f>
        <v>Impact</v>
      </c>
      <c r="K2231">
        <v>180</v>
      </c>
      <c r="L2231" s="2" t="str">
        <f>_xlfn.XLOOKUP(SupplierQuality[[#This Row],[DefectID]],Table2[ID],Table2[Defect],"Not found",0)</f>
        <v>Soft Sides</v>
      </c>
      <c r="M2231" s="3">
        <v>727890</v>
      </c>
      <c r="N2231" s="3">
        <v>786</v>
      </c>
      <c r="O2231" s="6">
        <f>SupplierQuality[[#This Row],[Total Downtime Minutes]]/60</f>
        <v>13.1</v>
      </c>
      <c r="P2231" s="4">
        <v>588</v>
      </c>
      <c r="Q2231" s="4">
        <f>SupplierQuality[[#This Row],[Total Defect Qty]]*SupplierQuality[[#This Row],[Unit Price]]</f>
        <v>427999320</v>
      </c>
    </row>
    <row r="2232" spans="1:17" x14ac:dyDescent="0.25">
      <c r="A2232" s="1">
        <v>43446</v>
      </c>
      <c r="B2232" s="5" t="str">
        <f>TEXT(SupplierQuality[[#This Row],[Date]],"mmm")</f>
        <v>Dec</v>
      </c>
      <c r="C2232" s="5" t="str">
        <f>TEXT(SupplierQuality[[#This Row],[Date]],"yyyy")</f>
        <v>2018</v>
      </c>
      <c r="D2232" s="2" t="s">
        <v>342</v>
      </c>
      <c r="E2232" s="2" t="s">
        <v>98</v>
      </c>
      <c r="F2232" s="2" t="s">
        <v>14</v>
      </c>
      <c r="G2232">
        <v>120</v>
      </c>
      <c r="H2232" s="2" t="str">
        <f>VLOOKUP(SupplierQuality[[#This Row],[MaterialID]],Table4[#All],2,0)</f>
        <v>Film</v>
      </c>
      <c r="I2232">
        <v>2</v>
      </c>
      <c r="J2232" s="2" t="str">
        <f>_xlfn.XLOOKUP(SupplierQuality[[#This Row],[Defect Type ID]],Table5[ID],Table5[Defect Type],"Not found",0)</f>
        <v>Rejected</v>
      </c>
      <c r="K2232">
        <v>117</v>
      </c>
      <c r="L2232" s="2" t="str">
        <f>_xlfn.XLOOKUP(SupplierQuality[[#This Row],[DefectID]],Table2[ID],Table2[Defect],"Not found",0)</f>
        <v>Opened containers</v>
      </c>
      <c r="M2232" s="3">
        <v>621698</v>
      </c>
      <c r="N2232" s="3">
        <v>4243</v>
      </c>
      <c r="O2232" s="6">
        <f>SupplierQuality[[#This Row],[Total Downtime Minutes]]/60</f>
        <v>70.716666666666669</v>
      </c>
      <c r="P2232" s="4">
        <v>299</v>
      </c>
      <c r="Q2232" s="4">
        <f>SupplierQuality[[#This Row],[Total Defect Qty]]*SupplierQuality[[#This Row],[Unit Price]]</f>
        <v>185887702</v>
      </c>
    </row>
    <row r="2233" spans="1:17" x14ac:dyDescent="0.25">
      <c r="A2233" s="1">
        <v>43446</v>
      </c>
      <c r="B2233" s="5" t="str">
        <f>TEXT(SupplierQuality[[#This Row],[Date]],"mmm")</f>
        <v>Dec</v>
      </c>
      <c r="C2233" s="5" t="str">
        <f>TEXT(SupplierQuality[[#This Row],[Date]],"yyyy")</f>
        <v>2018</v>
      </c>
      <c r="D2233" s="2" t="s">
        <v>322</v>
      </c>
      <c r="E2233" s="2" t="s">
        <v>11</v>
      </c>
      <c r="F2233" s="2" t="s">
        <v>14</v>
      </c>
      <c r="G2233">
        <v>127</v>
      </c>
      <c r="H2233" s="2" t="str">
        <f>VLOOKUP(SupplierQuality[[#This Row],[MaterialID]],Table4[#All],2,0)</f>
        <v>Crates</v>
      </c>
      <c r="I2233">
        <v>2</v>
      </c>
      <c r="J2233" s="2" t="str">
        <f>_xlfn.XLOOKUP(SupplierQuality[[#This Row],[Defect Type ID]],Table5[ID],Table5[Defect Type],"Not found",0)</f>
        <v>Rejected</v>
      </c>
      <c r="K2233">
        <v>40</v>
      </c>
      <c r="L2233" s="2" t="str">
        <f>_xlfn.XLOOKUP(SupplierQuality[[#This Row],[DefectID]],Table2[ID],Table2[Defect],"Not found",0)</f>
        <v>Wrong Spec Date</v>
      </c>
      <c r="M2233" s="3">
        <v>468646</v>
      </c>
      <c r="N2233" s="3">
        <v>3810</v>
      </c>
      <c r="O2233" s="6">
        <f>SupplierQuality[[#This Row],[Total Downtime Minutes]]/60</f>
        <v>63.5</v>
      </c>
      <c r="P2233" s="4">
        <v>396</v>
      </c>
      <c r="Q2233" s="4">
        <f>SupplierQuality[[#This Row],[Total Defect Qty]]*SupplierQuality[[#This Row],[Unit Price]]</f>
        <v>185583816</v>
      </c>
    </row>
    <row r="2234" spans="1:17" x14ac:dyDescent="0.25">
      <c r="A2234" s="1">
        <v>43446</v>
      </c>
      <c r="B2234" s="5" t="str">
        <f>TEXT(SupplierQuality[[#This Row],[Date]],"mmm")</f>
        <v>Dec</v>
      </c>
      <c r="C2234" s="5" t="str">
        <f>TEXT(SupplierQuality[[#This Row],[Date]],"yyyy")</f>
        <v>2018</v>
      </c>
      <c r="D2234" s="2" t="s">
        <v>192</v>
      </c>
      <c r="E2234" s="2" t="s">
        <v>74</v>
      </c>
      <c r="F2234" s="2" t="s">
        <v>14</v>
      </c>
      <c r="G2234">
        <v>123</v>
      </c>
      <c r="H2234" s="2" t="str">
        <f>VLOOKUP(SupplierQuality[[#This Row],[MaterialID]],Table4[#All],2,0)</f>
        <v>Pump</v>
      </c>
      <c r="I2234">
        <v>1</v>
      </c>
      <c r="J2234" s="2" t="str">
        <f>_xlfn.XLOOKUP(SupplierQuality[[#This Row],[Defect Type ID]],Table5[ID],Table5[Defect Type],"Not found",0)</f>
        <v>No Impact</v>
      </c>
      <c r="K2234">
        <v>52</v>
      </c>
      <c r="L2234" s="2" t="str">
        <f>_xlfn.XLOOKUP(SupplierQuality[[#This Row],[DefectID]],Table2[ID],Table2[Defect],"Not found",0)</f>
        <v>Wrong Core</v>
      </c>
      <c r="M2234" s="3">
        <v>286207</v>
      </c>
      <c r="N2234" s="3">
        <v>3008</v>
      </c>
      <c r="O2234" s="6">
        <f>SupplierQuality[[#This Row],[Total Downtime Minutes]]/60</f>
        <v>50.133333333333333</v>
      </c>
      <c r="P2234" s="4">
        <v>364</v>
      </c>
      <c r="Q2234" s="4">
        <f>SupplierQuality[[#This Row],[Total Defect Qty]]*SupplierQuality[[#This Row],[Unit Price]]</f>
        <v>104179348</v>
      </c>
    </row>
    <row r="2235" spans="1:17" x14ac:dyDescent="0.25">
      <c r="A2235" s="1">
        <v>43446</v>
      </c>
      <c r="B2235" s="5" t="str">
        <f>TEXT(SupplierQuality[[#This Row],[Date]],"mmm")</f>
        <v>Dec</v>
      </c>
      <c r="C2235" s="5" t="str">
        <f>TEXT(SupplierQuality[[#This Row],[Date]],"yyyy")</f>
        <v>2018</v>
      </c>
      <c r="D2235" s="2" t="s">
        <v>126</v>
      </c>
      <c r="E2235" s="2" t="s">
        <v>11</v>
      </c>
      <c r="F2235" s="2" t="s">
        <v>17</v>
      </c>
      <c r="G2235">
        <v>114</v>
      </c>
      <c r="H2235" s="2" t="str">
        <f>VLOOKUP(SupplierQuality[[#This Row],[MaterialID]],Table4[#All],2,0)</f>
        <v>Carton</v>
      </c>
      <c r="I2235">
        <v>2</v>
      </c>
      <c r="J2235" s="2" t="str">
        <f>_xlfn.XLOOKUP(SupplierQuality[[#This Row],[Defect Type ID]],Table5[ID],Table5[Defect Type],"Not found",0)</f>
        <v>Rejected</v>
      </c>
      <c r="K2235">
        <v>53</v>
      </c>
      <c r="L2235" s="2" t="str">
        <f>_xlfn.XLOOKUP(SupplierQuality[[#This Row],[DefectID]],Table2[ID],Table2[Defect],"Not found",0)</f>
        <v>Incorrect Material</v>
      </c>
      <c r="M2235" s="3">
        <v>160792</v>
      </c>
      <c r="N2235" s="3">
        <v>1752</v>
      </c>
      <c r="O2235" s="6">
        <f>SupplierQuality[[#This Row],[Total Downtime Minutes]]/60</f>
        <v>29.2</v>
      </c>
      <c r="P2235" s="4">
        <v>509</v>
      </c>
      <c r="Q2235" s="4">
        <f>SupplierQuality[[#This Row],[Total Defect Qty]]*SupplierQuality[[#This Row],[Unit Price]]</f>
        <v>81843128</v>
      </c>
    </row>
    <row r="2236" spans="1:17" x14ac:dyDescent="0.25">
      <c r="A2236" s="1">
        <v>43446</v>
      </c>
      <c r="B2236" s="5" t="str">
        <f>TEXT(SupplierQuality[[#This Row],[Date]],"mmm")</f>
        <v>Dec</v>
      </c>
      <c r="C2236" s="5" t="str">
        <f>TEXT(SupplierQuality[[#This Row],[Date]],"yyyy")</f>
        <v>2018</v>
      </c>
      <c r="D2236" s="2" t="s">
        <v>210</v>
      </c>
      <c r="E2236" s="2" t="s">
        <v>104</v>
      </c>
      <c r="F2236" s="2" t="s">
        <v>14</v>
      </c>
      <c r="G2236">
        <v>112</v>
      </c>
      <c r="H2236" s="2" t="str">
        <f>VLOOKUP(SupplierQuality[[#This Row],[MaterialID]],Table4[#All],2,0)</f>
        <v>Glass</v>
      </c>
      <c r="I2236">
        <v>2</v>
      </c>
      <c r="J2236" s="2" t="str">
        <f>_xlfn.XLOOKUP(SupplierQuality[[#This Row],[Defect Type ID]],Table5[ID],Table5[Defect Type],"Not found",0)</f>
        <v>Rejected</v>
      </c>
      <c r="K2236">
        <v>243</v>
      </c>
      <c r="L2236" s="2" t="str">
        <f>_xlfn.XLOOKUP(SupplierQuality[[#This Row],[DefectID]],Table2[ID],Table2[Defect],"Not found",0)</f>
        <v>Tops Bent</v>
      </c>
      <c r="M2236" s="3">
        <v>91811</v>
      </c>
      <c r="N2236" s="3">
        <v>4498</v>
      </c>
      <c r="O2236" s="6">
        <f>SupplierQuality[[#This Row],[Total Downtime Minutes]]/60</f>
        <v>74.966666666666669</v>
      </c>
      <c r="P2236" s="4">
        <v>562</v>
      </c>
      <c r="Q2236" s="4">
        <f>SupplierQuality[[#This Row],[Total Defect Qty]]*SupplierQuality[[#This Row],[Unit Price]]</f>
        <v>51597782</v>
      </c>
    </row>
    <row r="2237" spans="1:17" x14ac:dyDescent="0.25">
      <c r="A2237" s="1">
        <v>43446</v>
      </c>
      <c r="B2237" s="5" t="str">
        <f>TEXT(SupplierQuality[[#This Row],[Date]],"mmm")</f>
        <v>Dec</v>
      </c>
      <c r="C2237" s="5" t="str">
        <f>TEXT(SupplierQuality[[#This Row],[Date]],"yyyy")</f>
        <v>2018</v>
      </c>
      <c r="D2237" s="2" t="s">
        <v>105</v>
      </c>
      <c r="E2237" s="2" t="s">
        <v>34</v>
      </c>
      <c r="F2237" s="2" t="s">
        <v>14</v>
      </c>
      <c r="G2237">
        <v>128</v>
      </c>
      <c r="H2237" s="2" t="str">
        <f>VLOOKUP(SupplierQuality[[#This Row],[MaterialID]],Table4[#All],2,0)</f>
        <v>Tape</v>
      </c>
      <c r="I2237">
        <v>2</v>
      </c>
      <c r="J2237" s="2" t="str">
        <f>_xlfn.XLOOKUP(SupplierQuality[[#This Row],[Defect Type ID]],Table5[ID],Table5[Defect Type],"Not found",0)</f>
        <v>Rejected</v>
      </c>
      <c r="K2237">
        <v>1</v>
      </c>
      <c r="L2237" s="2" t="str">
        <f>_xlfn.XLOOKUP(SupplierQuality[[#This Row],[DefectID]],Table2[ID],Table2[Defect],"Not found",0)</f>
        <v>Bad Bearings</v>
      </c>
      <c r="M2237" s="3">
        <v>69716</v>
      </c>
      <c r="N2237" s="3">
        <v>3727</v>
      </c>
      <c r="O2237" s="6">
        <f>SupplierQuality[[#This Row],[Total Downtime Minutes]]/60</f>
        <v>62.116666666666667</v>
      </c>
      <c r="P2237" s="4">
        <v>413</v>
      </c>
      <c r="Q2237" s="4">
        <f>SupplierQuality[[#This Row],[Total Defect Qty]]*SupplierQuality[[#This Row],[Unit Price]]</f>
        <v>28792708</v>
      </c>
    </row>
    <row r="2238" spans="1:17" x14ac:dyDescent="0.25">
      <c r="A2238" s="1">
        <v>43446</v>
      </c>
      <c r="B2238" s="5" t="str">
        <f>TEXT(SupplierQuality[[#This Row],[Date]],"mmm")</f>
        <v>Dec</v>
      </c>
      <c r="C2238" s="5" t="str">
        <f>TEXT(SupplierQuality[[#This Row],[Date]],"yyyy")</f>
        <v>2018</v>
      </c>
      <c r="D2238" s="2" t="s">
        <v>206</v>
      </c>
      <c r="E2238" s="2" t="s">
        <v>16</v>
      </c>
      <c r="F2238" s="2" t="s">
        <v>42</v>
      </c>
      <c r="G2238">
        <v>133</v>
      </c>
      <c r="H2238" s="2" t="str">
        <f>VLOOKUP(SupplierQuality[[#This Row],[MaterialID]],Table4[#All],2,0)</f>
        <v>Wires</v>
      </c>
      <c r="I2238">
        <v>1</v>
      </c>
      <c r="J2238" s="2" t="str">
        <f>_xlfn.XLOOKUP(SupplierQuality[[#This Row],[Defect Type ID]],Table5[ID],Table5[Defect Type],"Not found",0)</f>
        <v>No Impact</v>
      </c>
      <c r="K2238">
        <v>118</v>
      </c>
      <c r="L2238" s="2" t="str">
        <f>_xlfn.XLOOKUP(SupplierQuality[[#This Row],[DefectID]],Table2[ID],Table2[Defect],"Not found",0)</f>
        <v>Wrong Parts</v>
      </c>
      <c r="M2238" s="3">
        <v>39998</v>
      </c>
      <c r="N2238" s="3">
        <v>171</v>
      </c>
      <c r="O2238" s="6">
        <f>SupplierQuality[[#This Row],[Total Downtime Minutes]]/60</f>
        <v>2.85</v>
      </c>
      <c r="P2238" s="4">
        <v>343</v>
      </c>
      <c r="Q2238" s="4">
        <f>SupplierQuality[[#This Row],[Total Defect Qty]]*SupplierQuality[[#This Row],[Unit Price]]</f>
        <v>13719314</v>
      </c>
    </row>
    <row r="2239" spans="1:17" x14ac:dyDescent="0.25">
      <c r="A2239" s="1">
        <v>43447</v>
      </c>
      <c r="B2239" s="5" t="str">
        <f>TEXT(SupplierQuality[[#This Row],[Date]],"mmm")</f>
        <v>Dec</v>
      </c>
      <c r="C2239" s="5" t="str">
        <f>TEXT(SupplierQuality[[#This Row],[Date]],"yyyy")</f>
        <v>2018</v>
      </c>
      <c r="D2239" s="2" t="s">
        <v>253</v>
      </c>
      <c r="E2239" s="2" t="s">
        <v>30</v>
      </c>
      <c r="F2239" s="2" t="s">
        <v>42</v>
      </c>
      <c r="G2239">
        <v>115</v>
      </c>
      <c r="H2239" s="2" t="str">
        <f>VLOOKUP(SupplierQuality[[#This Row],[MaterialID]],Table4[#All],2,0)</f>
        <v>Controllers</v>
      </c>
      <c r="I2239">
        <v>1</v>
      </c>
      <c r="J2239" s="2" t="str">
        <f>_xlfn.XLOOKUP(SupplierQuality[[#This Row],[Defect Type ID]],Table5[ID],Table5[Defect Type],"Not found",0)</f>
        <v>No Impact</v>
      </c>
      <c r="K2239">
        <v>66</v>
      </c>
      <c r="L2239" s="2" t="str">
        <f>_xlfn.XLOOKUP(SupplierQuality[[#This Row],[DefectID]],Table2[ID],Table2[Defect],"Not found",0)</f>
        <v>Splice</v>
      </c>
      <c r="M2239" s="3">
        <v>927284</v>
      </c>
      <c r="N2239" s="3">
        <v>346</v>
      </c>
      <c r="O2239" s="6">
        <f>SupplierQuality[[#This Row],[Total Downtime Minutes]]/60</f>
        <v>5.7666666666666666</v>
      </c>
      <c r="P2239" s="4">
        <v>324</v>
      </c>
      <c r="Q2239" s="4">
        <f>SupplierQuality[[#This Row],[Total Defect Qty]]*SupplierQuality[[#This Row],[Unit Price]]</f>
        <v>300440016</v>
      </c>
    </row>
    <row r="2240" spans="1:17" x14ac:dyDescent="0.25">
      <c r="A2240" s="1">
        <v>43447</v>
      </c>
      <c r="B2240" s="5" t="str">
        <f>TEXT(SupplierQuality[[#This Row],[Date]],"mmm")</f>
        <v>Dec</v>
      </c>
      <c r="C2240" s="5" t="str">
        <f>TEXT(SupplierQuality[[#This Row],[Date]],"yyyy")</f>
        <v>2018</v>
      </c>
      <c r="D2240" s="2" t="s">
        <v>191</v>
      </c>
      <c r="E2240" s="2" t="s">
        <v>58</v>
      </c>
      <c r="F2240" s="2" t="s">
        <v>14</v>
      </c>
      <c r="G2240">
        <v>129</v>
      </c>
      <c r="H2240" s="2" t="str">
        <f>VLOOKUP(SupplierQuality[[#This Row],[MaterialID]],Table4[#All],2,0)</f>
        <v>Mechanicals</v>
      </c>
      <c r="I2240">
        <v>2</v>
      </c>
      <c r="J2240" s="2" t="str">
        <f>_xlfn.XLOOKUP(SupplierQuality[[#This Row],[Defect Type ID]],Table5[ID],Table5[Defect Type],"Not found",0)</f>
        <v>Rejected</v>
      </c>
      <c r="K2240">
        <v>196</v>
      </c>
      <c r="L2240" s="2" t="str">
        <f>_xlfn.XLOOKUP(SupplierQuality[[#This Row],[DefectID]],Table2[ID],Table2[Defect],"Not found",0)</f>
        <v>Wrong Finish</v>
      </c>
      <c r="M2240" s="3">
        <v>788446</v>
      </c>
      <c r="N2240" s="3">
        <v>2606</v>
      </c>
      <c r="O2240" s="6">
        <f>SupplierQuality[[#This Row],[Total Downtime Minutes]]/60</f>
        <v>43.43333333333333</v>
      </c>
      <c r="P2240" s="4">
        <v>407</v>
      </c>
      <c r="Q2240" s="4">
        <f>SupplierQuality[[#This Row],[Total Defect Qty]]*SupplierQuality[[#This Row],[Unit Price]]</f>
        <v>320897522</v>
      </c>
    </row>
    <row r="2241" spans="1:17" x14ac:dyDescent="0.25">
      <c r="A2241" s="1">
        <v>43447</v>
      </c>
      <c r="B2241" s="5" t="str">
        <f>TEXT(SupplierQuality[[#This Row],[Date]],"mmm")</f>
        <v>Dec</v>
      </c>
      <c r="C2241" s="5" t="str">
        <f>TEXT(SupplierQuality[[#This Row],[Date]],"yyyy")</f>
        <v>2018</v>
      </c>
      <c r="D2241" s="2" t="s">
        <v>146</v>
      </c>
      <c r="E2241" s="2" t="s">
        <v>34</v>
      </c>
      <c r="F2241" s="2" t="s">
        <v>14</v>
      </c>
      <c r="G2241">
        <v>131</v>
      </c>
      <c r="H2241" s="2" t="str">
        <f>VLOOKUP(SupplierQuality[[#This Row],[MaterialID]],Table4[#All],2,0)</f>
        <v>Valves</v>
      </c>
      <c r="I2241">
        <v>2</v>
      </c>
      <c r="J2241" s="2" t="str">
        <f>_xlfn.XLOOKUP(SupplierQuality[[#This Row],[Defect Type ID]],Table5[ID],Table5[Defect Type],"Not found",0)</f>
        <v>Rejected</v>
      </c>
      <c r="K2241">
        <v>154</v>
      </c>
      <c r="L2241" s="2" t="str">
        <f>_xlfn.XLOOKUP(SupplierQuality[[#This Row],[DefectID]],Table2[ID],Table2[Defect],"Not found",0)</f>
        <v>Missing Labels</v>
      </c>
      <c r="M2241" s="3">
        <v>436279</v>
      </c>
      <c r="N2241" s="3">
        <v>683</v>
      </c>
      <c r="O2241" s="6">
        <f>SupplierQuality[[#This Row],[Total Downtime Minutes]]/60</f>
        <v>11.383333333333333</v>
      </c>
      <c r="P2241" s="4">
        <v>469</v>
      </c>
      <c r="Q2241" s="4">
        <f>SupplierQuality[[#This Row],[Total Defect Qty]]*SupplierQuality[[#This Row],[Unit Price]]</f>
        <v>204614851</v>
      </c>
    </row>
    <row r="2242" spans="1:17" x14ac:dyDescent="0.25">
      <c r="A2242" s="1">
        <v>43447</v>
      </c>
      <c r="B2242" s="5" t="str">
        <f>TEXT(SupplierQuality[[#This Row],[Date]],"mmm")</f>
        <v>Dec</v>
      </c>
      <c r="C2242" s="5" t="str">
        <f>TEXT(SupplierQuality[[#This Row],[Date]],"yyyy")</f>
        <v>2018</v>
      </c>
      <c r="D2242" s="2" t="s">
        <v>344</v>
      </c>
      <c r="E2242" s="2" t="s">
        <v>45</v>
      </c>
      <c r="F2242" s="2" t="s">
        <v>14</v>
      </c>
      <c r="G2242">
        <v>130</v>
      </c>
      <c r="H2242" s="2" t="str">
        <f>VLOOKUP(SupplierQuality[[#This Row],[MaterialID]],Table4[#All],2,0)</f>
        <v>Packaging</v>
      </c>
      <c r="I2242">
        <v>3</v>
      </c>
      <c r="J2242" s="2" t="str">
        <f>_xlfn.XLOOKUP(SupplierQuality[[#This Row],[Defect Type ID]],Table5[ID],Table5[Defect Type],"Not found",0)</f>
        <v>Impact</v>
      </c>
      <c r="K2242">
        <v>117</v>
      </c>
      <c r="L2242" s="2" t="str">
        <f>_xlfn.XLOOKUP(SupplierQuality[[#This Row],[DefectID]],Table2[ID],Table2[Defect],"Not found",0)</f>
        <v>Opened containers</v>
      </c>
      <c r="M2242" s="3">
        <v>98997</v>
      </c>
      <c r="N2242" s="3">
        <v>4170</v>
      </c>
      <c r="O2242" s="6">
        <f>SupplierQuality[[#This Row],[Total Downtime Minutes]]/60</f>
        <v>69.5</v>
      </c>
      <c r="P2242" s="4">
        <v>488</v>
      </c>
      <c r="Q2242" s="4">
        <f>SupplierQuality[[#This Row],[Total Defect Qty]]*SupplierQuality[[#This Row],[Unit Price]]</f>
        <v>48310536</v>
      </c>
    </row>
    <row r="2243" spans="1:17" x14ac:dyDescent="0.25">
      <c r="A2243" s="1">
        <v>43450</v>
      </c>
      <c r="B2243" s="5" t="str">
        <f>TEXT(SupplierQuality[[#This Row],[Date]],"mmm")</f>
        <v>Dec</v>
      </c>
      <c r="C2243" s="5" t="str">
        <f>TEXT(SupplierQuality[[#This Row],[Date]],"yyyy")</f>
        <v>2018</v>
      </c>
      <c r="D2243" s="2" t="s">
        <v>360</v>
      </c>
      <c r="E2243" s="2" t="s">
        <v>30</v>
      </c>
      <c r="F2243" s="2" t="s">
        <v>17</v>
      </c>
      <c r="G2243">
        <v>112</v>
      </c>
      <c r="H2243" s="2" t="str">
        <f>VLOOKUP(SupplierQuality[[#This Row],[MaterialID]],Table4[#All],2,0)</f>
        <v>Glass</v>
      </c>
      <c r="I2243">
        <v>3</v>
      </c>
      <c r="J2243" s="2" t="str">
        <f>_xlfn.XLOOKUP(SupplierQuality[[#This Row],[Defect Type ID]],Table5[ID],Table5[Defect Type],"Not found",0)</f>
        <v>Impact</v>
      </c>
      <c r="K2243">
        <v>51</v>
      </c>
      <c r="L2243" s="2" t="str">
        <f>_xlfn.XLOOKUP(SupplierQuality[[#This Row],[DefectID]],Table2[ID],Table2[Defect],"Not found",0)</f>
        <v>Foreign objects found</v>
      </c>
      <c r="M2243" s="3">
        <v>922126</v>
      </c>
      <c r="N2243" s="3">
        <v>3334</v>
      </c>
      <c r="O2243" s="6">
        <f>SupplierQuality[[#This Row],[Total Downtime Minutes]]/60</f>
        <v>55.56666666666667</v>
      </c>
      <c r="P2243" s="4">
        <v>363</v>
      </c>
      <c r="Q2243" s="4">
        <f>SupplierQuality[[#This Row],[Total Defect Qty]]*SupplierQuality[[#This Row],[Unit Price]]</f>
        <v>334731738</v>
      </c>
    </row>
    <row r="2244" spans="1:17" x14ac:dyDescent="0.25">
      <c r="A2244" s="1">
        <v>43450</v>
      </c>
      <c r="B2244" s="5" t="str">
        <f>TEXT(SupplierQuality[[#This Row],[Date]],"mmm")</f>
        <v>Dec</v>
      </c>
      <c r="C2244" s="5" t="str">
        <f>TEXT(SupplierQuality[[#This Row],[Date]],"yyyy")</f>
        <v>2018</v>
      </c>
      <c r="D2244" s="2" t="s">
        <v>269</v>
      </c>
      <c r="E2244" s="2" t="s">
        <v>84</v>
      </c>
      <c r="F2244" s="2" t="s">
        <v>17</v>
      </c>
      <c r="G2244">
        <v>117</v>
      </c>
      <c r="H2244" s="2" t="str">
        <f>VLOOKUP(SupplierQuality[[#This Row],[MaterialID]],Table4[#All],2,0)</f>
        <v>Labels</v>
      </c>
      <c r="I2244">
        <v>2</v>
      </c>
      <c r="J2244" s="2" t="str">
        <f>_xlfn.XLOOKUP(SupplierQuality[[#This Row],[Defect Type ID]],Table5[ID],Table5[Defect Type],"Not found",0)</f>
        <v>Rejected</v>
      </c>
      <c r="K2244">
        <v>266</v>
      </c>
      <c r="L2244" s="2" t="str">
        <f>_xlfn.XLOOKUP(SupplierQuality[[#This Row],[DefectID]],Table2[ID],Table2[Defect],"Not found",0)</f>
        <v>Liner Issues</v>
      </c>
      <c r="M2244" s="3">
        <v>860394</v>
      </c>
      <c r="N2244" s="3">
        <v>701</v>
      </c>
      <c r="O2244" s="6">
        <f>SupplierQuality[[#This Row],[Total Downtime Minutes]]/60</f>
        <v>11.683333333333334</v>
      </c>
      <c r="P2244" s="4">
        <v>560</v>
      </c>
      <c r="Q2244" s="4">
        <f>SupplierQuality[[#This Row],[Total Defect Qty]]*SupplierQuality[[#This Row],[Unit Price]]</f>
        <v>481820640</v>
      </c>
    </row>
    <row r="2245" spans="1:17" x14ac:dyDescent="0.25">
      <c r="A2245" s="1">
        <v>43450</v>
      </c>
      <c r="B2245" s="5" t="str">
        <f>TEXT(SupplierQuality[[#This Row],[Date]],"mmm")</f>
        <v>Dec</v>
      </c>
      <c r="C2245" s="5" t="str">
        <f>TEXT(SupplierQuality[[#This Row],[Date]],"yyyy")</f>
        <v>2018</v>
      </c>
      <c r="D2245" s="2" t="s">
        <v>28</v>
      </c>
      <c r="E2245" s="2" t="s">
        <v>21</v>
      </c>
      <c r="F2245" s="2" t="s">
        <v>17</v>
      </c>
      <c r="G2245">
        <v>127</v>
      </c>
      <c r="H2245" s="2" t="str">
        <f>VLOOKUP(SupplierQuality[[#This Row],[MaterialID]],Table4[#All],2,0)</f>
        <v>Crates</v>
      </c>
      <c r="I2245">
        <v>1</v>
      </c>
      <c r="J2245" s="2" t="str">
        <f>_xlfn.XLOOKUP(SupplierQuality[[#This Row],[Defect Type ID]],Table5[ID],Table5[Defect Type],"Not found",0)</f>
        <v>No Impact</v>
      </c>
      <c r="K2245">
        <v>50</v>
      </c>
      <c r="L2245" s="2" t="str">
        <f>_xlfn.XLOOKUP(SupplierQuality[[#This Row],[DefectID]],Table2[ID],Table2[Defect],"Not found",0)</f>
        <v>Out of Support</v>
      </c>
      <c r="M2245" s="3">
        <v>777147</v>
      </c>
      <c r="N2245" s="3">
        <v>4510</v>
      </c>
      <c r="O2245" s="6">
        <f>SupplierQuality[[#This Row],[Total Downtime Minutes]]/60</f>
        <v>75.166666666666671</v>
      </c>
      <c r="P2245" s="4">
        <v>314</v>
      </c>
      <c r="Q2245" s="4">
        <f>SupplierQuality[[#This Row],[Total Defect Qty]]*SupplierQuality[[#This Row],[Unit Price]]</f>
        <v>244024158</v>
      </c>
    </row>
    <row r="2246" spans="1:17" x14ac:dyDescent="0.25">
      <c r="A2246" s="1">
        <v>43450</v>
      </c>
      <c r="B2246" s="5" t="str">
        <f>TEXT(SupplierQuality[[#This Row],[Date]],"mmm")</f>
        <v>Dec</v>
      </c>
      <c r="C2246" s="5" t="str">
        <f>TEXT(SupplierQuality[[#This Row],[Date]],"yyyy")</f>
        <v>2018</v>
      </c>
      <c r="D2246" s="2" t="s">
        <v>285</v>
      </c>
      <c r="E2246" s="2" t="s">
        <v>60</v>
      </c>
      <c r="F2246" s="2" t="s">
        <v>75</v>
      </c>
      <c r="G2246">
        <v>131</v>
      </c>
      <c r="H2246" s="2" t="str">
        <f>VLOOKUP(SupplierQuality[[#This Row],[MaterialID]],Table4[#All],2,0)</f>
        <v>Valves</v>
      </c>
      <c r="I2246">
        <v>3</v>
      </c>
      <c r="J2246" s="2" t="str">
        <f>_xlfn.XLOOKUP(SupplierQuality[[#This Row],[Defect Type ID]],Table5[ID],Table5[Defect Type],"Not found",0)</f>
        <v>Impact</v>
      </c>
      <c r="K2246">
        <v>6</v>
      </c>
      <c r="L2246" s="2" t="str">
        <f>_xlfn.XLOOKUP(SupplierQuality[[#This Row],[DefectID]],Table2[ID],Table2[Defect],"Not found",0)</f>
        <v>Wrong Ink</v>
      </c>
      <c r="M2246" s="3">
        <v>726147</v>
      </c>
      <c r="N2246" s="3">
        <v>3442</v>
      </c>
      <c r="O2246" s="6">
        <f>SupplierQuality[[#This Row],[Total Downtime Minutes]]/60</f>
        <v>57.366666666666667</v>
      </c>
      <c r="P2246" s="4">
        <v>489</v>
      </c>
      <c r="Q2246" s="4">
        <f>SupplierQuality[[#This Row],[Total Defect Qty]]*SupplierQuality[[#This Row],[Unit Price]]</f>
        <v>355085883</v>
      </c>
    </row>
    <row r="2247" spans="1:17" x14ac:dyDescent="0.25">
      <c r="A2247" s="1">
        <v>43450</v>
      </c>
      <c r="B2247" s="5" t="str">
        <f>TEXT(SupplierQuality[[#This Row],[Date]],"mmm")</f>
        <v>Dec</v>
      </c>
      <c r="C2247" s="5" t="str">
        <f>TEXT(SupplierQuality[[#This Row],[Date]],"yyyy")</f>
        <v>2018</v>
      </c>
      <c r="D2247" s="2" t="s">
        <v>145</v>
      </c>
      <c r="E2247" s="2" t="s">
        <v>27</v>
      </c>
      <c r="F2247" s="2" t="s">
        <v>17</v>
      </c>
      <c r="G2247">
        <v>116</v>
      </c>
      <c r="H2247" s="2" t="str">
        <f>VLOOKUP(SupplierQuality[[#This Row],[MaterialID]],Table4[#All],2,0)</f>
        <v>Molds</v>
      </c>
      <c r="I2247">
        <v>3</v>
      </c>
      <c r="J2247" s="2" t="str">
        <f>_xlfn.XLOOKUP(SupplierQuality[[#This Row],[Defect Type ID]],Table5[ID],Table5[Defect Type],"Not found",0)</f>
        <v>Impact</v>
      </c>
      <c r="K2247">
        <v>267</v>
      </c>
      <c r="L2247" s="2" t="str">
        <f>_xlfn.XLOOKUP(SupplierQuality[[#This Row],[DefectID]],Table2[ID],Table2[Defect],"Not found",0)</f>
        <v>Wrong Qty</v>
      </c>
      <c r="M2247" s="3">
        <v>698556</v>
      </c>
      <c r="N2247" s="3">
        <v>1149</v>
      </c>
      <c r="O2247" s="6">
        <f>SupplierQuality[[#This Row],[Total Downtime Minutes]]/60</f>
        <v>19.149999999999999</v>
      </c>
      <c r="P2247" s="4">
        <v>669</v>
      </c>
      <c r="Q2247" s="4">
        <f>SupplierQuality[[#This Row],[Total Defect Qty]]*SupplierQuality[[#This Row],[Unit Price]]</f>
        <v>467333964</v>
      </c>
    </row>
    <row r="2248" spans="1:17" x14ac:dyDescent="0.25">
      <c r="A2248" s="1">
        <v>43450</v>
      </c>
      <c r="B2248" s="5" t="str">
        <f>TEXT(SupplierQuality[[#This Row],[Date]],"mmm")</f>
        <v>Dec</v>
      </c>
      <c r="C2248" s="5" t="str">
        <f>TEXT(SupplierQuality[[#This Row],[Date]],"yyyy")</f>
        <v>2018</v>
      </c>
      <c r="D2248" s="2" t="s">
        <v>247</v>
      </c>
      <c r="E2248" s="2" t="s">
        <v>41</v>
      </c>
      <c r="F2248" s="2" t="s">
        <v>14</v>
      </c>
      <c r="G2248">
        <v>131</v>
      </c>
      <c r="H2248" s="2" t="str">
        <f>VLOOKUP(SupplierQuality[[#This Row],[MaterialID]],Table4[#All],2,0)</f>
        <v>Valves</v>
      </c>
      <c r="I2248">
        <v>1</v>
      </c>
      <c r="J2248" s="2" t="str">
        <f>_xlfn.XLOOKUP(SupplierQuality[[#This Row],[Defect Type ID]],Table5[ID],Table5[Defect Type],"Not found",0)</f>
        <v>No Impact</v>
      </c>
      <c r="K2248">
        <v>60</v>
      </c>
      <c r="L2248" s="2" t="str">
        <f>_xlfn.XLOOKUP(SupplierQuality[[#This Row],[DefectID]],Table2[ID],Table2[Defect],"Not found",0)</f>
        <v>Unsealed Cartons</v>
      </c>
      <c r="M2248" s="3">
        <v>697322</v>
      </c>
      <c r="N2248" s="3">
        <v>2262</v>
      </c>
      <c r="O2248" s="6">
        <f>SupplierQuality[[#This Row],[Total Downtime Minutes]]/60</f>
        <v>37.700000000000003</v>
      </c>
      <c r="P2248" s="4">
        <v>672</v>
      </c>
      <c r="Q2248" s="4">
        <f>SupplierQuality[[#This Row],[Total Defect Qty]]*SupplierQuality[[#This Row],[Unit Price]]</f>
        <v>468600384</v>
      </c>
    </row>
    <row r="2249" spans="1:17" x14ac:dyDescent="0.25">
      <c r="A2249" s="1">
        <v>43450</v>
      </c>
      <c r="B2249" s="5" t="str">
        <f>TEXT(SupplierQuality[[#This Row],[Date]],"mmm")</f>
        <v>Dec</v>
      </c>
      <c r="C2249" s="5" t="str">
        <f>TEXT(SupplierQuality[[#This Row],[Date]],"yyyy")</f>
        <v>2018</v>
      </c>
      <c r="D2249" s="2" t="s">
        <v>247</v>
      </c>
      <c r="E2249" s="2" t="s">
        <v>34</v>
      </c>
      <c r="F2249" s="2" t="s">
        <v>14</v>
      </c>
      <c r="G2249">
        <v>123</v>
      </c>
      <c r="H2249" s="2" t="str">
        <f>VLOOKUP(SupplierQuality[[#This Row],[MaterialID]],Table4[#All],2,0)</f>
        <v>Pump</v>
      </c>
      <c r="I2249">
        <v>1</v>
      </c>
      <c r="J2249" s="2" t="str">
        <f>_xlfn.XLOOKUP(SupplierQuality[[#This Row],[Defect Type ID]],Table5[ID],Table5[Defect Type],"Not found",0)</f>
        <v>No Impact</v>
      </c>
      <c r="K2249">
        <v>10</v>
      </c>
      <c r="L2249" s="2" t="str">
        <f>_xlfn.XLOOKUP(SupplierQuality[[#This Row],[DefectID]],Table2[ID],Table2[Defect],"Not found",0)</f>
        <v>Wrong material</v>
      </c>
      <c r="M2249" s="3">
        <v>598999</v>
      </c>
      <c r="N2249" s="3">
        <v>4731</v>
      </c>
      <c r="O2249" s="6">
        <f>SupplierQuality[[#This Row],[Total Downtime Minutes]]/60</f>
        <v>78.849999999999994</v>
      </c>
      <c r="P2249" s="4">
        <v>656</v>
      </c>
      <c r="Q2249" s="4">
        <f>SupplierQuality[[#This Row],[Total Defect Qty]]*SupplierQuality[[#This Row],[Unit Price]]</f>
        <v>392943344</v>
      </c>
    </row>
    <row r="2250" spans="1:17" x14ac:dyDescent="0.25">
      <c r="A2250" s="1">
        <v>43450</v>
      </c>
      <c r="B2250" s="5" t="str">
        <f>TEXT(SupplierQuality[[#This Row],[Date]],"mmm")</f>
        <v>Dec</v>
      </c>
      <c r="C2250" s="5" t="str">
        <f>TEXT(SupplierQuality[[#This Row],[Date]],"yyyy")</f>
        <v>2018</v>
      </c>
      <c r="D2250" s="2" t="s">
        <v>272</v>
      </c>
      <c r="E2250" s="2" t="s">
        <v>64</v>
      </c>
      <c r="F2250" s="2" t="s">
        <v>17</v>
      </c>
      <c r="G2250">
        <v>115</v>
      </c>
      <c r="H2250" s="2" t="str">
        <f>VLOOKUP(SupplierQuality[[#This Row],[MaterialID]],Table4[#All],2,0)</f>
        <v>Controllers</v>
      </c>
      <c r="I2250">
        <v>1</v>
      </c>
      <c r="J2250" s="2" t="str">
        <f>_xlfn.XLOOKUP(SupplierQuality[[#This Row],[Defect Type ID]],Table5[ID],Table5[Defect Type],"Not found",0)</f>
        <v>No Impact</v>
      </c>
      <c r="K2250">
        <v>134</v>
      </c>
      <c r="L2250" s="2" t="str">
        <f>_xlfn.XLOOKUP(SupplierQuality[[#This Row],[DefectID]],Table2[ID],Table2[Defect],"Not found",0)</f>
        <v>Scratches</v>
      </c>
      <c r="M2250" s="3">
        <v>588567</v>
      </c>
      <c r="N2250" s="3">
        <v>1639</v>
      </c>
      <c r="O2250" s="6">
        <f>SupplierQuality[[#This Row],[Total Downtime Minutes]]/60</f>
        <v>27.316666666666666</v>
      </c>
      <c r="P2250" s="4">
        <v>317</v>
      </c>
      <c r="Q2250" s="4">
        <f>SupplierQuality[[#This Row],[Total Defect Qty]]*SupplierQuality[[#This Row],[Unit Price]]</f>
        <v>186575739</v>
      </c>
    </row>
    <row r="2251" spans="1:17" x14ac:dyDescent="0.25">
      <c r="A2251" s="1">
        <v>43450</v>
      </c>
      <c r="B2251" s="5" t="str">
        <f>TEXT(SupplierQuality[[#This Row],[Date]],"mmm")</f>
        <v>Dec</v>
      </c>
      <c r="C2251" s="5" t="str">
        <f>TEXT(SupplierQuality[[#This Row],[Date]],"yyyy")</f>
        <v>2018</v>
      </c>
      <c r="D2251" s="2" t="s">
        <v>273</v>
      </c>
      <c r="E2251" s="2" t="s">
        <v>119</v>
      </c>
      <c r="F2251" s="2" t="s">
        <v>14</v>
      </c>
      <c r="G2251">
        <v>130</v>
      </c>
      <c r="H2251" s="2" t="str">
        <f>VLOOKUP(SupplierQuality[[#This Row],[MaterialID]],Table4[#All],2,0)</f>
        <v>Packaging</v>
      </c>
      <c r="I2251">
        <v>1</v>
      </c>
      <c r="J2251" s="2" t="str">
        <f>_xlfn.XLOOKUP(SupplierQuality[[#This Row],[Defect Type ID]],Table5[ID],Table5[Defect Type],"Not found",0)</f>
        <v>No Impact</v>
      </c>
      <c r="K2251">
        <v>25</v>
      </c>
      <c r="L2251" s="2" t="str">
        <f>_xlfn.XLOOKUP(SupplierQuality[[#This Row],[DefectID]],Table2[ID],Table2[Defect],"Not found",0)</f>
        <v>Seams</v>
      </c>
      <c r="M2251" s="3">
        <v>323797</v>
      </c>
      <c r="N2251" s="3">
        <v>491</v>
      </c>
      <c r="O2251" s="6">
        <f>SupplierQuality[[#This Row],[Total Downtime Minutes]]/60</f>
        <v>8.1833333333333336</v>
      </c>
      <c r="P2251" s="4">
        <v>404</v>
      </c>
      <c r="Q2251" s="4">
        <f>SupplierQuality[[#This Row],[Total Defect Qty]]*SupplierQuality[[#This Row],[Unit Price]]</f>
        <v>130813988</v>
      </c>
    </row>
    <row r="2252" spans="1:17" x14ac:dyDescent="0.25">
      <c r="A2252" s="1">
        <v>43450</v>
      </c>
      <c r="B2252" s="5" t="str">
        <f>TEXT(SupplierQuality[[#This Row],[Date]],"mmm")</f>
        <v>Dec</v>
      </c>
      <c r="C2252" s="5" t="str">
        <f>TEXT(SupplierQuality[[#This Row],[Date]],"yyyy")</f>
        <v>2018</v>
      </c>
      <c r="D2252" s="2" t="s">
        <v>123</v>
      </c>
      <c r="E2252" s="2" t="s">
        <v>19</v>
      </c>
      <c r="F2252" s="2" t="s">
        <v>17</v>
      </c>
      <c r="G2252">
        <v>118</v>
      </c>
      <c r="H2252" s="2" t="str">
        <f>VLOOKUP(SupplierQuality[[#This Row],[MaterialID]],Table4[#All],2,0)</f>
        <v>Corrugate</v>
      </c>
      <c r="I2252">
        <v>3</v>
      </c>
      <c r="J2252" s="2" t="str">
        <f>_xlfn.XLOOKUP(SupplierQuality[[#This Row],[Defect Type ID]],Table5[ID],Table5[Defect Type],"Not found",0)</f>
        <v>Impact</v>
      </c>
      <c r="K2252">
        <v>163</v>
      </c>
      <c r="L2252" s="2" t="str">
        <f>_xlfn.XLOOKUP(SupplierQuality[[#This Row],[DefectID]],Table2[ID],Table2[Defect],"Not found",0)</f>
        <v>Bubbling</v>
      </c>
      <c r="M2252" s="3">
        <v>249523</v>
      </c>
      <c r="N2252" s="3">
        <v>653</v>
      </c>
      <c r="O2252" s="6">
        <f>SupplierQuality[[#This Row],[Total Downtime Minutes]]/60</f>
        <v>10.883333333333333</v>
      </c>
      <c r="P2252" s="4">
        <v>446</v>
      </c>
      <c r="Q2252" s="4">
        <f>SupplierQuality[[#This Row],[Total Defect Qty]]*SupplierQuality[[#This Row],[Unit Price]]</f>
        <v>111287258</v>
      </c>
    </row>
    <row r="2253" spans="1:17" x14ac:dyDescent="0.25">
      <c r="A2253" s="1">
        <v>43450</v>
      </c>
      <c r="B2253" s="5" t="str">
        <f>TEXT(SupplierQuality[[#This Row],[Date]],"mmm")</f>
        <v>Dec</v>
      </c>
      <c r="C2253" s="5" t="str">
        <f>TEXT(SupplierQuality[[#This Row],[Date]],"yyyy")</f>
        <v>2018</v>
      </c>
      <c r="D2253" s="2" t="s">
        <v>302</v>
      </c>
      <c r="E2253" s="2" t="s">
        <v>13</v>
      </c>
      <c r="F2253" s="2" t="s">
        <v>17</v>
      </c>
      <c r="G2253">
        <v>126</v>
      </c>
      <c r="H2253" s="2" t="str">
        <f>VLOOKUP(SupplierQuality[[#This Row],[MaterialID]],Table4[#All],2,0)</f>
        <v>Motors</v>
      </c>
      <c r="I2253">
        <v>3</v>
      </c>
      <c r="J2253" s="2" t="str">
        <f>_xlfn.XLOOKUP(SupplierQuality[[#This Row],[Defect Type ID]],Table5[ID],Table5[Defect Type],"Not found",0)</f>
        <v>Impact</v>
      </c>
      <c r="K2253">
        <v>267</v>
      </c>
      <c r="L2253" s="2" t="str">
        <f>_xlfn.XLOOKUP(SupplierQuality[[#This Row],[DefectID]],Table2[ID],Table2[Defect],"Not found",0)</f>
        <v>Wrong Qty</v>
      </c>
      <c r="M2253" s="3">
        <v>222081</v>
      </c>
      <c r="N2253" s="3">
        <v>633</v>
      </c>
      <c r="O2253" s="6">
        <f>SupplierQuality[[#This Row],[Total Downtime Minutes]]/60</f>
        <v>10.55</v>
      </c>
      <c r="P2253" s="4">
        <v>340</v>
      </c>
      <c r="Q2253" s="4">
        <f>SupplierQuality[[#This Row],[Total Defect Qty]]*SupplierQuality[[#This Row],[Unit Price]]</f>
        <v>75507540</v>
      </c>
    </row>
    <row r="2254" spans="1:17" x14ac:dyDescent="0.25">
      <c r="A2254" s="1">
        <v>43450</v>
      </c>
      <c r="B2254" s="5" t="str">
        <f>TEXT(SupplierQuality[[#This Row],[Date]],"mmm")</f>
        <v>Dec</v>
      </c>
      <c r="C2254" s="5" t="str">
        <f>TEXT(SupplierQuality[[#This Row],[Date]],"yyyy")</f>
        <v>2018</v>
      </c>
      <c r="D2254" s="2" t="s">
        <v>155</v>
      </c>
      <c r="E2254" s="2" t="s">
        <v>32</v>
      </c>
      <c r="F2254" s="2" t="s">
        <v>17</v>
      </c>
      <c r="G2254">
        <v>121</v>
      </c>
      <c r="H2254" s="2" t="str">
        <f>VLOOKUP(SupplierQuality[[#This Row],[MaterialID]],Table4[#All],2,0)</f>
        <v>Composites</v>
      </c>
      <c r="I2254">
        <v>3</v>
      </c>
      <c r="J2254" s="2" t="str">
        <f>_xlfn.XLOOKUP(SupplierQuality[[#This Row],[Defect Type ID]],Table5[ID],Table5[Defect Type],"Not found",0)</f>
        <v>Impact</v>
      </c>
      <c r="K2254">
        <v>110</v>
      </c>
      <c r="L2254" s="2" t="str">
        <f>_xlfn.XLOOKUP(SupplierQuality[[#This Row],[DefectID]],Table2[ID],Table2[Defect],"Not found",0)</f>
        <v>Missing Codes</v>
      </c>
      <c r="M2254" s="3">
        <v>210935</v>
      </c>
      <c r="N2254" s="3">
        <v>1826</v>
      </c>
      <c r="O2254" s="6">
        <f>SupplierQuality[[#This Row],[Total Downtime Minutes]]/60</f>
        <v>30.433333333333334</v>
      </c>
      <c r="P2254" s="4">
        <v>644</v>
      </c>
      <c r="Q2254" s="4">
        <f>SupplierQuality[[#This Row],[Total Defect Qty]]*SupplierQuality[[#This Row],[Unit Price]]</f>
        <v>135842140</v>
      </c>
    </row>
    <row r="2255" spans="1:17" x14ac:dyDescent="0.25">
      <c r="A2255" s="1">
        <v>43450</v>
      </c>
      <c r="B2255" s="5" t="str">
        <f>TEXT(SupplierQuality[[#This Row],[Date]],"mmm")</f>
        <v>Dec</v>
      </c>
      <c r="C2255" s="5" t="str">
        <f>TEXT(SupplierQuality[[#This Row],[Date]],"yyyy")</f>
        <v>2018</v>
      </c>
      <c r="D2255" s="2" t="s">
        <v>320</v>
      </c>
      <c r="E2255" s="2" t="s">
        <v>19</v>
      </c>
      <c r="F2255" s="2" t="s">
        <v>17</v>
      </c>
      <c r="G2255">
        <v>122</v>
      </c>
      <c r="H2255" s="2" t="str">
        <f>VLOOKUP(SupplierQuality[[#This Row],[MaterialID]],Table4[#All],2,0)</f>
        <v>Electrolytes</v>
      </c>
      <c r="I2255">
        <v>1</v>
      </c>
      <c r="J2255" s="2" t="str">
        <f>_xlfn.XLOOKUP(SupplierQuality[[#This Row],[Defect Type ID]],Table5[ID],Table5[Defect Type],"Not found",0)</f>
        <v>No Impact</v>
      </c>
      <c r="K2255">
        <v>97</v>
      </c>
      <c r="L2255" s="2" t="str">
        <f>_xlfn.XLOOKUP(SupplierQuality[[#This Row],[DefectID]],Table2[ID],Table2[Defect],"Not found",0)</f>
        <v>Bad Carton Packaging</v>
      </c>
      <c r="M2255" s="3">
        <v>190993</v>
      </c>
      <c r="N2255" s="3">
        <v>3007</v>
      </c>
      <c r="O2255" s="6">
        <f>SupplierQuality[[#This Row],[Total Downtime Minutes]]/60</f>
        <v>50.116666666666667</v>
      </c>
      <c r="P2255" s="4">
        <v>634</v>
      </c>
      <c r="Q2255" s="4">
        <f>SupplierQuality[[#This Row],[Total Defect Qty]]*SupplierQuality[[#This Row],[Unit Price]]</f>
        <v>121089562</v>
      </c>
    </row>
    <row r="2256" spans="1:17" x14ac:dyDescent="0.25">
      <c r="A2256" s="1">
        <v>43450</v>
      </c>
      <c r="B2256" s="5" t="str">
        <f>TEXT(SupplierQuality[[#This Row],[Date]],"mmm")</f>
        <v>Dec</v>
      </c>
      <c r="C2256" s="5" t="str">
        <f>TEXT(SupplierQuality[[#This Row],[Date]],"yyyy")</f>
        <v>2018</v>
      </c>
      <c r="D2256" s="2" t="s">
        <v>65</v>
      </c>
      <c r="E2256" s="2" t="s">
        <v>62</v>
      </c>
      <c r="F2256" s="2" t="s">
        <v>17</v>
      </c>
      <c r="G2256">
        <v>132</v>
      </c>
      <c r="H2256" s="2" t="str">
        <f>VLOOKUP(SupplierQuality[[#This Row],[MaterialID]],Table4[#All],2,0)</f>
        <v>Printed Materials</v>
      </c>
      <c r="I2256">
        <v>3</v>
      </c>
      <c r="J2256" s="2" t="str">
        <f>_xlfn.XLOOKUP(SupplierQuality[[#This Row],[Defect Type ID]],Table5[ID],Table5[Defect Type],"Not found",0)</f>
        <v>Impact</v>
      </c>
      <c r="K2256">
        <v>1</v>
      </c>
      <c r="L2256" s="2" t="str">
        <f>_xlfn.XLOOKUP(SupplierQuality[[#This Row],[DefectID]],Table2[ID],Table2[Defect],"Not found",0)</f>
        <v>Bad Bearings</v>
      </c>
      <c r="M2256" s="3">
        <v>176028</v>
      </c>
      <c r="N2256" s="3">
        <v>695</v>
      </c>
      <c r="O2256" s="6">
        <f>SupplierQuality[[#This Row],[Total Downtime Minutes]]/60</f>
        <v>11.583333333333334</v>
      </c>
      <c r="P2256" s="4">
        <v>406</v>
      </c>
      <c r="Q2256" s="4">
        <f>SupplierQuality[[#This Row],[Total Defect Qty]]*SupplierQuality[[#This Row],[Unit Price]]</f>
        <v>71467368</v>
      </c>
    </row>
    <row r="2257" spans="1:17" x14ac:dyDescent="0.25">
      <c r="A2257" s="1">
        <v>43450</v>
      </c>
      <c r="B2257" s="5" t="str">
        <f>TEXT(SupplierQuality[[#This Row],[Date]],"mmm")</f>
        <v>Dec</v>
      </c>
      <c r="C2257" s="5" t="str">
        <f>TEXT(SupplierQuality[[#This Row],[Date]],"yyyy")</f>
        <v>2018</v>
      </c>
      <c r="D2257" s="2" t="s">
        <v>327</v>
      </c>
      <c r="E2257" s="2" t="s">
        <v>107</v>
      </c>
      <c r="F2257" s="2" t="s">
        <v>17</v>
      </c>
      <c r="G2257">
        <v>128</v>
      </c>
      <c r="H2257" s="2" t="str">
        <f>VLOOKUP(SupplierQuality[[#This Row],[MaterialID]],Table4[#All],2,0)</f>
        <v>Tape</v>
      </c>
      <c r="I2257">
        <v>3</v>
      </c>
      <c r="J2257" s="2" t="str">
        <f>_xlfn.XLOOKUP(SupplierQuality[[#This Row],[Defect Type ID]],Table5[ID],Table5[Defect Type],"Not found",0)</f>
        <v>Impact</v>
      </c>
      <c r="K2257">
        <v>143</v>
      </c>
      <c r="L2257" s="2" t="str">
        <f>_xlfn.XLOOKUP(SupplierQuality[[#This Row],[DefectID]],Table2[ID],Table2[Defect],"Not found",0)</f>
        <v>Bowed</v>
      </c>
      <c r="M2257" s="3">
        <v>150654</v>
      </c>
      <c r="N2257" s="3">
        <v>1272</v>
      </c>
      <c r="O2257" s="6">
        <f>SupplierQuality[[#This Row],[Total Downtime Minutes]]/60</f>
        <v>21.2</v>
      </c>
      <c r="P2257" s="4">
        <v>459</v>
      </c>
      <c r="Q2257" s="4">
        <f>SupplierQuality[[#This Row],[Total Defect Qty]]*SupplierQuality[[#This Row],[Unit Price]]</f>
        <v>69150186</v>
      </c>
    </row>
    <row r="2258" spans="1:17" x14ac:dyDescent="0.25">
      <c r="A2258" s="1">
        <v>43450</v>
      </c>
      <c r="B2258" s="5" t="str">
        <f>TEXT(SupplierQuality[[#This Row],[Date]],"mmm")</f>
        <v>Dec</v>
      </c>
      <c r="C2258" s="5" t="str">
        <f>TEXT(SupplierQuality[[#This Row],[Date]],"yyyy")</f>
        <v>2018</v>
      </c>
      <c r="D2258" s="2" t="s">
        <v>254</v>
      </c>
      <c r="E2258" s="2" t="s">
        <v>52</v>
      </c>
      <c r="F2258" s="2" t="s">
        <v>75</v>
      </c>
      <c r="G2258">
        <v>118</v>
      </c>
      <c r="H2258" s="2" t="str">
        <f>VLOOKUP(SupplierQuality[[#This Row],[MaterialID]],Table4[#All],2,0)</f>
        <v>Corrugate</v>
      </c>
      <c r="I2258">
        <v>1</v>
      </c>
      <c r="J2258" s="2" t="str">
        <f>_xlfn.XLOOKUP(SupplierQuality[[#This Row],[Defect Type ID]],Table5[ID],Table5[Defect Type],"Not found",0)</f>
        <v>No Impact</v>
      </c>
      <c r="K2258">
        <v>61</v>
      </c>
      <c r="L2258" s="2" t="str">
        <f>_xlfn.XLOOKUP(SupplierQuality[[#This Row],[DefectID]],Table2[ID],Table2[Defect],"Not found",0)</f>
        <v>No Sealing</v>
      </c>
      <c r="M2258" s="3">
        <v>116900</v>
      </c>
      <c r="N2258" s="3">
        <v>3021</v>
      </c>
      <c r="O2258" s="6">
        <f>SupplierQuality[[#This Row],[Total Downtime Minutes]]/60</f>
        <v>50.35</v>
      </c>
      <c r="P2258" s="4">
        <v>560</v>
      </c>
      <c r="Q2258" s="4">
        <f>SupplierQuality[[#This Row],[Total Defect Qty]]*SupplierQuality[[#This Row],[Unit Price]]</f>
        <v>65464000</v>
      </c>
    </row>
    <row r="2259" spans="1:17" x14ac:dyDescent="0.25">
      <c r="A2259" s="1">
        <v>43451</v>
      </c>
      <c r="B2259" s="5" t="str">
        <f>TEXT(SupplierQuality[[#This Row],[Date]],"mmm")</f>
        <v>Dec</v>
      </c>
      <c r="C2259" s="5" t="str">
        <f>TEXT(SupplierQuality[[#This Row],[Date]],"yyyy")</f>
        <v>2018</v>
      </c>
      <c r="D2259" s="2" t="s">
        <v>156</v>
      </c>
      <c r="E2259" s="2" t="s">
        <v>41</v>
      </c>
      <c r="F2259" s="2" t="s">
        <v>24</v>
      </c>
      <c r="G2259">
        <v>127</v>
      </c>
      <c r="H2259" s="2" t="str">
        <f>VLOOKUP(SupplierQuality[[#This Row],[MaterialID]],Table4[#All],2,0)</f>
        <v>Crates</v>
      </c>
      <c r="I2259">
        <v>3</v>
      </c>
      <c r="J2259" s="2" t="str">
        <f>_xlfn.XLOOKUP(SupplierQuality[[#This Row],[Defect Type ID]],Table5[ID],Table5[Defect Type],"Not found",0)</f>
        <v>Impact</v>
      </c>
      <c r="K2259">
        <v>94</v>
      </c>
      <c r="L2259" s="2" t="str">
        <f>_xlfn.XLOOKUP(SupplierQuality[[#This Row],[DefectID]],Table2[ID],Table2[Defect],"Not found",0)</f>
        <v>Stones and Sand</v>
      </c>
      <c r="M2259" s="3">
        <v>621537</v>
      </c>
      <c r="N2259" s="3">
        <v>2655</v>
      </c>
      <c r="O2259" s="6">
        <f>SupplierQuality[[#This Row],[Total Downtime Minutes]]/60</f>
        <v>44.25</v>
      </c>
      <c r="P2259" s="4">
        <v>503</v>
      </c>
      <c r="Q2259" s="4">
        <f>SupplierQuality[[#This Row],[Total Defect Qty]]*SupplierQuality[[#This Row],[Unit Price]]</f>
        <v>312633111</v>
      </c>
    </row>
    <row r="2260" spans="1:17" x14ac:dyDescent="0.25">
      <c r="A2260" s="1">
        <v>43451</v>
      </c>
      <c r="B2260" s="5" t="str">
        <f>TEXT(SupplierQuality[[#This Row],[Date]],"mmm")</f>
        <v>Dec</v>
      </c>
      <c r="C2260" s="5" t="str">
        <f>TEXT(SupplierQuality[[#This Row],[Date]],"yyyy")</f>
        <v>2018</v>
      </c>
      <c r="D2260" s="2" t="s">
        <v>35</v>
      </c>
      <c r="E2260" s="2" t="s">
        <v>64</v>
      </c>
      <c r="F2260" s="2" t="s">
        <v>42</v>
      </c>
      <c r="G2260">
        <v>114</v>
      </c>
      <c r="H2260" s="2" t="str">
        <f>VLOOKUP(SupplierQuality[[#This Row],[MaterialID]],Table4[#All],2,0)</f>
        <v>Carton</v>
      </c>
      <c r="I2260">
        <v>3</v>
      </c>
      <c r="J2260" s="2" t="str">
        <f>_xlfn.XLOOKUP(SupplierQuality[[#This Row],[Defect Type ID]],Table5[ID],Table5[Defect Type],"Not found",0)</f>
        <v>Impact</v>
      </c>
      <c r="K2260">
        <v>189</v>
      </c>
      <c r="L2260" s="2" t="str">
        <f>_xlfn.XLOOKUP(SupplierQuality[[#This Row],[DefectID]],Table2[ID],Table2[Defect],"Not found",0)</f>
        <v>Too Thin</v>
      </c>
      <c r="M2260" s="3">
        <v>586597</v>
      </c>
      <c r="N2260" s="3">
        <v>1325</v>
      </c>
      <c r="O2260" s="6">
        <f>SupplierQuality[[#This Row],[Total Downtime Minutes]]/60</f>
        <v>22.083333333333332</v>
      </c>
      <c r="P2260" s="4">
        <v>633</v>
      </c>
      <c r="Q2260" s="4">
        <f>SupplierQuality[[#This Row],[Total Defect Qty]]*SupplierQuality[[#This Row],[Unit Price]]</f>
        <v>371315901</v>
      </c>
    </row>
    <row r="2261" spans="1:17" x14ac:dyDescent="0.25">
      <c r="A2261" s="1">
        <v>43452</v>
      </c>
      <c r="B2261" s="5" t="str">
        <f>TEXT(SupplierQuality[[#This Row],[Date]],"mmm")</f>
        <v>Dec</v>
      </c>
      <c r="C2261" s="5" t="str">
        <f>TEXT(SupplierQuality[[#This Row],[Date]],"yyyy")</f>
        <v>2018</v>
      </c>
      <c r="D2261" s="2" t="s">
        <v>259</v>
      </c>
      <c r="E2261" s="2" t="s">
        <v>16</v>
      </c>
      <c r="F2261" s="2" t="s">
        <v>42</v>
      </c>
      <c r="G2261">
        <v>125</v>
      </c>
      <c r="H2261" s="2" t="str">
        <f>VLOOKUP(SupplierQuality[[#This Row],[MaterialID]],Table4[#All],2,0)</f>
        <v>Hardware</v>
      </c>
      <c r="I2261">
        <v>3</v>
      </c>
      <c r="J2261" s="2" t="str">
        <f>_xlfn.XLOOKUP(SupplierQuality[[#This Row],[Defect Type ID]],Table5[ID],Table5[Defect Type],"Not found",0)</f>
        <v>Impact</v>
      </c>
      <c r="K2261">
        <v>218</v>
      </c>
      <c r="L2261" s="2" t="str">
        <f>_xlfn.XLOOKUP(SupplierQuality[[#This Row],[DefectID]],Table2[ID],Table2[Defect],"Not found",0)</f>
        <v>Rough Tops</v>
      </c>
      <c r="M2261" s="3">
        <v>889954</v>
      </c>
      <c r="N2261" s="3">
        <v>2494</v>
      </c>
      <c r="O2261" s="6">
        <f>SupplierQuality[[#This Row],[Total Downtime Minutes]]/60</f>
        <v>41.56666666666667</v>
      </c>
      <c r="P2261" s="4">
        <v>508</v>
      </c>
      <c r="Q2261" s="4">
        <f>SupplierQuality[[#This Row],[Total Defect Qty]]*SupplierQuality[[#This Row],[Unit Price]]</f>
        <v>452096632</v>
      </c>
    </row>
    <row r="2262" spans="1:17" x14ac:dyDescent="0.25">
      <c r="A2262" s="1">
        <v>43452</v>
      </c>
      <c r="B2262" s="5" t="str">
        <f>TEXT(SupplierQuality[[#This Row],[Date]],"mmm")</f>
        <v>Dec</v>
      </c>
      <c r="C2262" s="5" t="str">
        <f>TEXT(SupplierQuality[[#This Row],[Date]],"yyyy")</f>
        <v>2018</v>
      </c>
      <c r="D2262" s="2" t="s">
        <v>191</v>
      </c>
      <c r="E2262" s="2" t="s">
        <v>32</v>
      </c>
      <c r="F2262" s="2" t="s">
        <v>14</v>
      </c>
      <c r="G2262">
        <v>131</v>
      </c>
      <c r="H2262" s="2" t="str">
        <f>VLOOKUP(SupplierQuality[[#This Row],[MaterialID]],Table4[#All],2,0)</f>
        <v>Valves</v>
      </c>
      <c r="I2262">
        <v>2</v>
      </c>
      <c r="J2262" s="2" t="str">
        <f>_xlfn.XLOOKUP(SupplierQuality[[#This Row],[Defect Type ID]],Table5[ID],Table5[Defect Type],"Not found",0)</f>
        <v>Rejected</v>
      </c>
      <c r="K2262">
        <v>78</v>
      </c>
      <c r="L2262" s="2" t="str">
        <f>_xlfn.XLOOKUP(SupplierQuality[[#This Row],[DefectID]],Table2[ID],Table2[Defect],"Not found",0)</f>
        <v>No Shipment Info</v>
      </c>
      <c r="M2262" s="3">
        <v>832173</v>
      </c>
      <c r="N2262" s="3">
        <v>2057</v>
      </c>
      <c r="O2262" s="6">
        <f>SupplierQuality[[#This Row],[Total Downtime Minutes]]/60</f>
        <v>34.283333333333331</v>
      </c>
      <c r="P2262" s="4">
        <v>384</v>
      </c>
      <c r="Q2262" s="4">
        <f>SupplierQuality[[#This Row],[Total Defect Qty]]*SupplierQuality[[#This Row],[Unit Price]]</f>
        <v>319554432</v>
      </c>
    </row>
    <row r="2263" spans="1:17" x14ac:dyDescent="0.25">
      <c r="A2263" s="1">
        <v>43452</v>
      </c>
      <c r="B2263" s="5" t="str">
        <f>TEXT(SupplierQuality[[#This Row],[Date]],"mmm")</f>
        <v>Dec</v>
      </c>
      <c r="C2263" s="5" t="str">
        <f>TEXT(SupplierQuality[[#This Row],[Date]],"yyyy")</f>
        <v>2018</v>
      </c>
      <c r="D2263" s="2" t="s">
        <v>61</v>
      </c>
      <c r="E2263" s="2" t="s">
        <v>36</v>
      </c>
      <c r="F2263" s="2" t="s">
        <v>17</v>
      </c>
      <c r="G2263">
        <v>115</v>
      </c>
      <c r="H2263" s="2" t="str">
        <f>VLOOKUP(SupplierQuality[[#This Row],[MaterialID]],Table4[#All],2,0)</f>
        <v>Controllers</v>
      </c>
      <c r="I2263">
        <v>3</v>
      </c>
      <c r="J2263" s="2" t="str">
        <f>_xlfn.XLOOKUP(SupplierQuality[[#This Row],[Defect Type ID]],Table5[ID],Table5[Defect Type],"Not found",0)</f>
        <v>Impact</v>
      </c>
      <c r="K2263">
        <v>38</v>
      </c>
      <c r="L2263" s="2" t="str">
        <f>_xlfn.XLOOKUP(SupplierQuality[[#This Row],[DefectID]],Table2[ID],Table2[Defect],"Not found",0)</f>
        <v>Skewed</v>
      </c>
      <c r="M2263" s="3">
        <v>773744</v>
      </c>
      <c r="N2263" s="3">
        <v>4116</v>
      </c>
      <c r="O2263" s="6">
        <f>SupplierQuality[[#This Row],[Total Downtime Minutes]]/60</f>
        <v>68.599999999999994</v>
      </c>
      <c r="P2263" s="4">
        <v>351</v>
      </c>
      <c r="Q2263" s="4">
        <f>SupplierQuality[[#This Row],[Total Defect Qty]]*SupplierQuality[[#This Row],[Unit Price]]</f>
        <v>271584144</v>
      </c>
    </row>
    <row r="2264" spans="1:17" x14ac:dyDescent="0.25">
      <c r="A2264" s="1">
        <v>43452</v>
      </c>
      <c r="B2264" s="5" t="str">
        <f>TEXT(SupplierQuality[[#This Row],[Date]],"mmm")</f>
        <v>Dec</v>
      </c>
      <c r="C2264" s="5" t="str">
        <f>TEXT(SupplierQuality[[#This Row],[Date]],"yyyy")</f>
        <v>2018</v>
      </c>
      <c r="D2264" s="2" t="s">
        <v>210</v>
      </c>
      <c r="E2264" s="2" t="s">
        <v>60</v>
      </c>
      <c r="F2264" s="2" t="s">
        <v>14</v>
      </c>
      <c r="G2264">
        <v>125</v>
      </c>
      <c r="H2264" s="2" t="str">
        <f>VLOOKUP(SupplierQuality[[#This Row],[MaterialID]],Table4[#All],2,0)</f>
        <v>Hardware</v>
      </c>
      <c r="I2264">
        <v>2</v>
      </c>
      <c r="J2264" s="2" t="str">
        <f>_xlfn.XLOOKUP(SupplierQuality[[#This Row],[Defect Type ID]],Table5[ID],Table5[Defect Type],"Not found",0)</f>
        <v>Rejected</v>
      </c>
      <c r="K2264">
        <v>212</v>
      </c>
      <c r="L2264" s="2" t="str">
        <f>_xlfn.XLOOKUP(SupplierQuality[[#This Row],[DefectID]],Table2[ID],Table2[Defect],"Not found",0)</f>
        <v>Burnt</v>
      </c>
      <c r="M2264" s="3">
        <v>608286</v>
      </c>
      <c r="N2264" s="3">
        <v>3819</v>
      </c>
      <c r="O2264" s="6">
        <f>SupplierQuality[[#This Row],[Total Downtime Minutes]]/60</f>
        <v>63.65</v>
      </c>
      <c r="P2264" s="4">
        <v>528</v>
      </c>
      <c r="Q2264" s="4">
        <f>SupplierQuality[[#This Row],[Total Defect Qty]]*SupplierQuality[[#This Row],[Unit Price]]</f>
        <v>321175008</v>
      </c>
    </row>
    <row r="2265" spans="1:17" x14ac:dyDescent="0.25">
      <c r="A2265" s="1">
        <v>43452</v>
      </c>
      <c r="B2265" s="5" t="str">
        <f>TEXT(SupplierQuality[[#This Row],[Date]],"mmm")</f>
        <v>Dec</v>
      </c>
      <c r="C2265" s="5" t="str">
        <f>TEXT(SupplierQuality[[#This Row],[Date]],"yyyy")</f>
        <v>2018</v>
      </c>
      <c r="D2265" s="2" t="s">
        <v>147</v>
      </c>
      <c r="E2265" s="2" t="s">
        <v>98</v>
      </c>
      <c r="F2265" s="2" t="s">
        <v>14</v>
      </c>
      <c r="G2265">
        <v>123</v>
      </c>
      <c r="H2265" s="2" t="str">
        <f>VLOOKUP(SupplierQuality[[#This Row],[MaterialID]],Table4[#All],2,0)</f>
        <v>Pump</v>
      </c>
      <c r="I2265">
        <v>2</v>
      </c>
      <c r="J2265" s="2" t="str">
        <f>_xlfn.XLOOKUP(SupplierQuality[[#This Row],[Defect Type ID]],Table5[ID],Table5[Defect Type],"Not found",0)</f>
        <v>Rejected</v>
      </c>
      <c r="K2265">
        <v>8</v>
      </c>
      <c r="L2265" s="2" t="str">
        <f>_xlfn.XLOOKUP(SupplierQuality[[#This Row],[DefectID]],Table2[ID],Table2[Defect],"Not found",0)</f>
        <v>Printing Defects</v>
      </c>
      <c r="M2265" s="3">
        <v>142074</v>
      </c>
      <c r="N2265" s="3">
        <v>258</v>
      </c>
      <c r="O2265" s="6">
        <f>SupplierQuality[[#This Row],[Total Downtime Minutes]]/60</f>
        <v>4.3</v>
      </c>
      <c r="P2265" s="4">
        <v>519</v>
      </c>
      <c r="Q2265" s="4">
        <f>SupplierQuality[[#This Row],[Total Defect Qty]]*SupplierQuality[[#This Row],[Unit Price]]</f>
        <v>73736406</v>
      </c>
    </row>
    <row r="2266" spans="1:17" x14ac:dyDescent="0.25">
      <c r="A2266" s="1">
        <v>43452</v>
      </c>
      <c r="B2266" s="5" t="str">
        <f>TEXT(SupplierQuality[[#This Row],[Date]],"mmm")</f>
        <v>Dec</v>
      </c>
      <c r="C2266" s="5" t="str">
        <f>TEXT(SupplierQuality[[#This Row],[Date]],"yyyy")</f>
        <v>2018</v>
      </c>
      <c r="D2266" s="2" t="s">
        <v>215</v>
      </c>
      <c r="E2266" s="2" t="s">
        <v>67</v>
      </c>
      <c r="F2266" s="2" t="s">
        <v>14</v>
      </c>
      <c r="G2266">
        <v>122</v>
      </c>
      <c r="H2266" s="2" t="str">
        <f>VLOOKUP(SupplierQuality[[#This Row],[MaterialID]],Table4[#All],2,0)</f>
        <v>Electrolytes</v>
      </c>
      <c r="I2266">
        <v>1</v>
      </c>
      <c r="J2266" s="2" t="str">
        <f>_xlfn.XLOOKUP(SupplierQuality[[#This Row],[Defect Type ID]],Table5[ID],Table5[Defect Type],"Not found",0)</f>
        <v>No Impact</v>
      </c>
      <c r="K2266">
        <v>61</v>
      </c>
      <c r="L2266" s="2" t="str">
        <f>_xlfn.XLOOKUP(SupplierQuality[[#This Row],[DefectID]],Table2[ID],Table2[Defect],"Not found",0)</f>
        <v>No Sealing</v>
      </c>
      <c r="M2266" s="3">
        <v>45113</v>
      </c>
      <c r="N2266" s="3">
        <v>4395</v>
      </c>
      <c r="O2266" s="6">
        <f>SupplierQuality[[#This Row],[Total Downtime Minutes]]/60</f>
        <v>73.25</v>
      </c>
      <c r="P2266" s="4">
        <v>379</v>
      </c>
      <c r="Q2266" s="4">
        <f>SupplierQuality[[#This Row],[Total Defect Qty]]*SupplierQuality[[#This Row],[Unit Price]]</f>
        <v>17097827</v>
      </c>
    </row>
    <row r="2267" spans="1:17" x14ac:dyDescent="0.25">
      <c r="A2267" s="1">
        <v>43452</v>
      </c>
      <c r="B2267" s="5" t="str">
        <f>TEXT(SupplierQuality[[#This Row],[Date]],"mmm")</f>
        <v>Dec</v>
      </c>
      <c r="C2267" s="5" t="str">
        <f>TEXT(SupplierQuality[[#This Row],[Date]],"yyyy")</f>
        <v>2018</v>
      </c>
      <c r="D2267" s="2" t="s">
        <v>191</v>
      </c>
      <c r="E2267" s="2" t="s">
        <v>34</v>
      </c>
      <c r="F2267" s="2" t="s">
        <v>14</v>
      </c>
      <c r="G2267">
        <v>112</v>
      </c>
      <c r="H2267" s="2" t="str">
        <f>VLOOKUP(SupplierQuality[[#This Row],[MaterialID]],Table4[#All],2,0)</f>
        <v>Glass</v>
      </c>
      <c r="I2267">
        <v>2</v>
      </c>
      <c r="J2267" s="2" t="str">
        <f>_xlfn.XLOOKUP(SupplierQuality[[#This Row],[Defect Type ID]],Table5[ID],Table5[Defect Type],"Not found",0)</f>
        <v>Rejected</v>
      </c>
      <c r="K2267">
        <v>139</v>
      </c>
      <c r="L2267" s="2" t="str">
        <f>_xlfn.XLOOKUP(SupplierQuality[[#This Row],[DefectID]],Table2[ID],Table2[Defect],"Not found",0)</f>
        <v>Incorrect Color</v>
      </c>
      <c r="M2267" s="3">
        <v>30298</v>
      </c>
      <c r="N2267" s="3">
        <v>1890</v>
      </c>
      <c r="O2267" s="6">
        <f>SupplierQuality[[#This Row],[Total Downtime Minutes]]/60</f>
        <v>31.5</v>
      </c>
      <c r="P2267" s="4">
        <v>655</v>
      </c>
      <c r="Q2267" s="4">
        <f>SupplierQuality[[#This Row],[Total Defect Qty]]*SupplierQuality[[#This Row],[Unit Price]]</f>
        <v>19845190</v>
      </c>
    </row>
    <row r="2268" spans="1:17" x14ac:dyDescent="0.25">
      <c r="A2268" s="1">
        <v>43453</v>
      </c>
      <c r="B2268" s="5" t="str">
        <f>TEXT(SupplierQuality[[#This Row],[Date]],"mmm")</f>
        <v>Dec</v>
      </c>
      <c r="C2268" s="5" t="str">
        <f>TEXT(SupplierQuality[[#This Row],[Date]],"yyyy")</f>
        <v>2018</v>
      </c>
      <c r="D2268" s="2" t="s">
        <v>177</v>
      </c>
      <c r="E2268" s="2" t="s">
        <v>21</v>
      </c>
      <c r="F2268" s="2" t="s">
        <v>24</v>
      </c>
      <c r="G2268">
        <v>128</v>
      </c>
      <c r="H2268" s="2" t="str">
        <f>VLOOKUP(SupplierQuality[[#This Row],[MaterialID]],Table4[#All],2,0)</f>
        <v>Tape</v>
      </c>
      <c r="I2268">
        <v>2</v>
      </c>
      <c r="J2268" s="2" t="str">
        <f>_xlfn.XLOOKUP(SupplierQuality[[#This Row],[Defect Type ID]],Table5[ID],Table5[Defect Type],"Not found",0)</f>
        <v>Rejected</v>
      </c>
      <c r="K2268">
        <v>133</v>
      </c>
      <c r="L2268" s="2" t="str">
        <f>_xlfn.XLOOKUP(SupplierQuality[[#This Row],[DefectID]],Table2[ID],Table2[Defect],"Not found",0)</f>
        <v>Skewed Cartons</v>
      </c>
      <c r="M2268" s="3">
        <v>877951</v>
      </c>
      <c r="N2268" s="3">
        <v>1520</v>
      </c>
      <c r="O2268" s="6">
        <f>SupplierQuality[[#This Row],[Total Downtime Minutes]]/60</f>
        <v>25.333333333333332</v>
      </c>
      <c r="P2268" s="4">
        <v>619</v>
      </c>
      <c r="Q2268" s="4">
        <f>SupplierQuality[[#This Row],[Total Defect Qty]]*SupplierQuality[[#This Row],[Unit Price]]</f>
        <v>543451669</v>
      </c>
    </row>
    <row r="2269" spans="1:17" x14ac:dyDescent="0.25">
      <c r="A2269" s="1">
        <v>43453</v>
      </c>
      <c r="B2269" s="5" t="str">
        <f>TEXT(SupplierQuality[[#This Row],[Date]],"mmm")</f>
        <v>Dec</v>
      </c>
      <c r="C2269" s="5" t="str">
        <f>TEXT(SupplierQuality[[#This Row],[Date]],"yyyy")</f>
        <v>2018</v>
      </c>
      <c r="D2269" s="2" t="s">
        <v>54</v>
      </c>
      <c r="E2269" s="2" t="s">
        <v>74</v>
      </c>
      <c r="F2269" s="2" t="s">
        <v>24</v>
      </c>
      <c r="G2269">
        <v>119</v>
      </c>
      <c r="H2269" s="2" t="str">
        <f>VLOOKUP(SupplierQuality[[#This Row],[MaterialID]],Table4[#All],2,0)</f>
        <v>Batteries</v>
      </c>
      <c r="I2269">
        <v>1</v>
      </c>
      <c r="J2269" s="2" t="str">
        <f>_xlfn.XLOOKUP(SupplierQuality[[#This Row],[Defect Type ID]],Table5[ID],Table5[Defect Type],"Not found",0)</f>
        <v>No Impact</v>
      </c>
      <c r="K2269">
        <v>206</v>
      </c>
      <c r="L2269" s="2" t="str">
        <f>_xlfn.XLOOKUP(SupplierQuality[[#This Row],[DefectID]],Table2[ID],Table2[Defect],"Not found",0)</f>
        <v>Codes Wrong</v>
      </c>
      <c r="M2269" s="3">
        <v>849816</v>
      </c>
      <c r="N2269" s="3">
        <v>2962</v>
      </c>
      <c r="O2269" s="6">
        <f>SupplierQuality[[#This Row],[Total Downtime Minutes]]/60</f>
        <v>49.366666666666667</v>
      </c>
      <c r="P2269" s="4">
        <v>285</v>
      </c>
      <c r="Q2269" s="4">
        <f>SupplierQuality[[#This Row],[Total Defect Qty]]*SupplierQuality[[#This Row],[Unit Price]]</f>
        <v>242197560</v>
      </c>
    </row>
    <row r="2270" spans="1:17" x14ac:dyDescent="0.25">
      <c r="A2270" s="1">
        <v>43453</v>
      </c>
      <c r="B2270" s="5" t="str">
        <f>TEXT(SupplierQuality[[#This Row],[Date]],"mmm")</f>
        <v>Dec</v>
      </c>
      <c r="C2270" s="5" t="str">
        <f>TEXT(SupplierQuality[[#This Row],[Date]],"yyyy")</f>
        <v>2018</v>
      </c>
      <c r="D2270" s="2" t="s">
        <v>92</v>
      </c>
      <c r="E2270" s="2" t="s">
        <v>58</v>
      </c>
      <c r="F2270" s="2" t="s">
        <v>691</v>
      </c>
      <c r="G2270">
        <v>130</v>
      </c>
      <c r="H2270" s="2" t="str">
        <f>VLOOKUP(SupplierQuality[[#This Row],[MaterialID]],Table4[#All],2,0)</f>
        <v>Packaging</v>
      </c>
      <c r="I2270">
        <v>1</v>
      </c>
      <c r="J2270" s="2" t="str">
        <f>_xlfn.XLOOKUP(SupplierQuality[[#This Row],[Defect Type ID]],Table5[ID],Table5[Defect Type],"Not found",0)</f>
        <v>No Impact</v>
      </c>
      <c r="K2270">
        <v>149</v>
      </c>
      <c r="L2270" s="2" t="str">
        <f>_xlfn.XLOOKUP(SupplierQuality[[#This Row],[DefectID]],Table2[ID],Table2[Defect],"Not found",0)</f>
        <v>Blisters</v>
      </c>
      <c r="M2270" s="3">
        <v>833589</v>
      </c>
      <c r="N2270" s="3">
        <v>3279</v>
      </c>
      <c r="O2270" s="6">
        <f>SupplierQuality[[#This Row],[Total Downtime Minutes]]/60</f>
        <v>54.65</v>
      </c>
      <c r="P2270" s="4">
        <v>666</v>
      </c>
      <c r="Q2270" s="4">
        <f>SupplierQuality[[#This Row],[Total Defect Qty]]*SupplierQuality[[#This Row],[Unit Price]]</f>
        <v>555170274</v>
      </c>
    </row>
    <row r="2271" spans="1:17" x14ac:dyDescent="0.25">
      <c r="A2271" s="1">
        <v>43453</v>
      </c>
      <c r="B2271" s="5" t="str">
        <f>TEXT(SupplierQuality[[#This Row],[Date]],"mmm")</f>
        <v>Dec</v>
      </c>
      <c r="C2271" s="5" t="str">
        <f>TEXT(SupplierQuality[[#This Row],[Date]],"yyyy")</f>
        <v>2018</v>
      </c>
      <c r="D2271" s="2" t="s">
        <v>168</v>
      </c>
      <c r="E2271" s="2" t="s">
        <v>71</v>
      </c>
      <c r="F2271" s="2" t="s">
        <v>691</v>
      </c>
      <c r="G2271">
        <v>130</v>
      </c>
      <c r="H2271" s="2" t="str">
        <f>VLOOKUP(SupplierQuality[[#This Row],[MaterialID]],Table4[#All],2,0)</f>
        <v>Packaging</v>
      </c>
      <c r="I2271">
        <v>1</v>
      </c>
      <c r="J2271" s="2" t="str">
        <f>_xlfn.XLOOKUP(SupplierQuality[[#This Row],[Defect Type ID]],Table5[ID],Table5[Defect Type],"Not found",0)</f>
        <v>No Impact</v>
      </c>
      <c r="K2271">
        <v>213</v>
      </c>
      <c r="L2271" s="2" t="str">
        <f>_xlfn.XLOOKUP(SupplierQuality[[#This Row],[DefectID]],Table2[ID],Table2[Defect],"Not found",0)</f>
        <v>Broken Valve Seal</v>
      </c>
      <c r="M2271" s="3">
        <v>746924</v>
      </c>
      <c r="N2271" s="3">
        <v>2900</v>
      </c>
      <c r="O2271" s="6">
        <f>SupplierQuality[[#This Row],[Total Downtime Minutes]]/60</f>
        <v>48.333333333333336</v>
      </c>
      <c r="P2271" s="4">
        <v>451</v>
      </c>
      <c r="Q2271" s="4">
        <f>SupplierQuality[[#This Row],[Total Defect Qty]]*SupplierQuality[[#This Row],[Unit Price]]</f>
        <v>336862724</v>
      </c>
    </row>
    <row r="2272" spans="1:17" x14ac:dyDescent="0.25">
      <c r="A2272" s="1">
        <v>43453</v>
      </c>
      <c r="B2272" s="5" t="str">
        <f>TEXT(SupplierQuality[[#This Row],[Date]],"mmm")</f>
        <v>Dec</v>
      </c>
      <c r="C2272" s="5" t="str">
        <f>TEXT(SupplierQuality[[#This Row],[Date]],"yyyy")</f>
        <v>2018</v>
      </c>
      <c r="D2272" s="2" t="s">
        <v>72</v>
      </c>
      <c r="E2272" s="2" t="s">
        <v>23</v>
      </c>
      <c r="F2272" s="2" t="s">
        <v>14</v>
      </c>
      <c r="G2272">
        <v>122</v>
      </c>
      <c r="H2272" s="2" t="str">
        <f>VLOOKUP(SupplierQuality[[#This Row],[MaterialID]],Table4[#All],2,0)</f>
        <v>Electrolytes</v>
      </c>
      <c r="I2272">
        <v>2</v>
      </c>
      <c r="J2272" s="2" t="str">
        <f>_xlfn.XLOOKUP(SupplierQuality[[#This Row],[Defect Type ID]],Table5[ID],Table5[Defect Type],"Not found",0)</f>
        <v>Rejected</v>
      </c>
      <c r="K2272">
        <v>3</v>
      </c>
      <c r="L2272" s="2" t="str">
        <f>_xlfn.XLOOKUP(SupplierQuality[[#This Row],[DefectID]],Table2[ID],Table2[Defect],"Not found",0)</f>
        <v>Dirty</v>
      </c>
      <c r="M2272" s="3">
        <v>637252</v>
      </c>
      <c r="N2272" s="3">
        <v>4837</v>
      </c>
      <c r="O2272" s="6">
        <f>SupplierQuality[[#This Row],[Total Downtime Minutes]]/60</f>
        <v>80.61666666666666</v>
      </c>
      <c r="P2272" s="4">
        <v>401</v>
      </c>
      <c r="Q2272" s="4">
        <f>SupplierQuality[[#This Row],[Total Defect Qty]]*SupplierQuality[[#This Row],[Unit Price]]</f>
        <v>255538052</v>
      </c>
    </row>
    <row r="2273" spans="1:17" x14ac:dyDescent="0.25">
      <c r="A2273" s="1">
        <v>43453</v>
      </c>
      <c r="B2273" s="5" t="str">
        <f>TEXT(SupplierQuality[[#This Row],[Date]],"mmm")</f>
        <v>Dec</v>
      </c>
      <c r="C2273" s="5" t="str">
        <f>TEXT(SupplierQuality[[#This Row],[Date]],"yyyy")</f>
        <v>2018</v>
      </c>
      <c r="D2273" s="2" t="s">
        <v>294</v>
      </c>
      <c r="E2273" s="2" t="s">
        <v>98</v>
      </c>
      <c r="F2273" s="2" t="s">
        <v>24</v>
      </c>
      <c r="G2273">
        <v>126</v>
      </c>
      <c r="H2273" s="2" t="str">
        <f>VLOOKUP(SupplierQuality[[#This Row],[MaterialID]],Table4[#All],2,0)</f>
        <v>Motors</v>
      </c>
      <c r="I2273">
        <v>3</v>
      </c>
      <c r="J2273" s="2" t="str">
        <f>_xlfn.XLOOKUP(SupplierQuality[[#This Row],[Defect Type ID]],Table5[ID],Table5[Defect Type],"Not found",0)</f>
        <v>Impact</v>
      </c>
      <c r="K2273">
        <v>29</v>
      </c>
      <c r="L2273" s="2" t="str">
        <f>_xlfn.XLOOKUP(SupplierQuality[[#This Row],[DefectID]],Table2[ID],Table2[Defect],"Not found",0)</f>
        <v>Out of Spec</v>
      </c>
      <c r="M2273" s="3">
        <v>580957</v>
      </c>
      <c r="N2273" s="3">
        <v>624</v>
      </c>
      <c r="O2273" s="6">
        <f>SupplierQuality[[#This Row],[Total Downtime Minutes]]/60</f>
        <v>10.4</v>
      </c>
      <c r="P2273" s="4">
        <v>365</v>
      </c>
      <c r="Q2273" s="4">
        <f>SupplierQuality[[#This Row],[Total Defect Qty]]*SupplierQuality[[#This Row],[Unit Price]]</f>
        <v>212049305</v>
      </c>
    </row>
    <row r="2274" spans="1:17" x14ac:dyDescent="0.25">
      <c r="A2274" s="1">
        <v>43453</v>
      </c>
      <c r="B2274" s="5" t="str">
        <f>TEXT(SupplierQuality[[#This Row],[Date]],"mmm")</f>
        <v>Dec</v>
      </c>
      <c r="C2274" s="5" t="str">
        <f>TEXT(SupplierQuality[[#This Row],[Date]],"yyyy")</f>
        <v>2018</v>
      </c>
      <c r="D2274" s="2" t="s">
        <v>78</v>
      </c>
      <c r="E2274" s="2" t="s">
        <v>104</v>
      </c>
      <c r="F2274" s="2" t="s">
        <v>691</v>
      </c>
      <c r="G2274">
        <v>127</v>
      </c>
      <c r="H2274" s="2" t="str">
        <f>VLOOKUP(SupplierQuality[[#This Row],[MaterialID]],Table4[#All],2,0)</f>
        <v>Crates</v>
      </c>
      <c r="I2274">
        <v>1</v>
      </c>
      <c r="J2274" s="2" t="str">
        <f>_xlfn.XLOOKUP(SupplierQuality[[#This Row],[Defect Type ID]],Table5[ID],Table5[Defect Type],"Not found",0)</f>
        <v>No Impact</v>
      </c>
      <c r="K2274">
        <v>42</v>
      </c>
      <c r="L2274" s="2" t="str">
        <f>_xlfn.XLOOKUP(SupplierQuality[[#This Row],[DefectID]],Table2[ID],Table2[Defect],"Not found",0)</f>
        <v>No Screws</v>
      </c>
      <c r="M2274" s="3">
        <v>576569</v>
      </c>
      <c r="N2274" s="3">
        <v>4649</v>
      </c>
      <c r="O2274" s="6">
        <f>SupplierQuality[[#This Row],[Total Downtime Minutes]]/60</f>
        <v>77.483333333333334</v>
      </c>
      <c r="P2274" s="4">
        <v>660</v>
      </c>
      <c r="Q2274" s="4">
        <f>SupplierQuality[[#This Row],[Total Defect Qty]]*SupplierQuality[[#This Row],[Unit Price]]</f>
        <v>380535540</v>
      </c>
    </row>
    <row r="2275" spans="1:17" x14ac:dyDescent="0.25">
      <c r="A2275" s="1">
        <v>43453</v>
      </c>
      <c r="B2275" s="5" t="str">
        <f>TEXT(SupplierQuality[[#This Row],[Date]],"mmm")</f>
        <v>Dec</v>
      </c>
      <c r="C2275" s="5" t="str">
        <f>TEXT(SupplierQuality[[#This Row],[Date]],"yyyy")</f>
        <v>2018</v>
      </c>
      <c r="D2275" s="2" t="s">
        <v>185</v>
      </c>
      <c r="E2275" s="2" t="s">
        <v>60</v>
      </c>
      <c r="F2275" s="2" t="s">
        <v>24</v>
      </c>
      <c r="G2275">
        <v>119</v>
      </c>
      <c r="H2275" s="2" t="str">
        <f>VLOOKUP(SupplierQuality[[#This Row],[MaterialID]],Table4[#All],2,0)</f>
        <v>Batteries</v>
      </c>
      <c r="I2275">
        <v>2</v>
      </c>
      <c r="J2275" s="2" t="str">
        <f>_xlfn.XLOOKUP(SupplierQuality[[#This Row],[Defect Type ID]],Table5[ID],Table5[Defect Type],"Not found",0)</f>
        <v>Rejected</v>
      </c>
      <c r="K2275">
        <v>2</v>
      </c>
      <c r="L2275" s="2" t="str">
        <f>_xlfn.XLOOKUP(SupplierQuality[[#This Row],[DefectID]],Table2[ID],Table2[Defect],"Not found",0)</f>
        <v>Not Certified</v>
      </c>
      <c r="M2275" s="3">
        <v>508830</v>
      </c>
      <c r="N2275" s="3">
        <v>4851</v>
      </c>
      <c r="O2275" s="6">
        <f>SupplierQuality[[#This Row],[Total Downtime Minutes]]/60</f>
        <v>80.849999999999994</v>
      </c>
      <c r="P2275" s="4">
        <v>343</v>
      </c>
      <c r="Q2275" s="4">
        <f>SupplierQuality[[#This Row],[Total Defect Qty]]*SupplierQuality[[#This Row],[Unit Price]]</f>
        <v>174528690</v>
      </c>
    </row>
    <row r="2276" spans="1:17" x14ac:dyDescent="0.25">
      <c r="A2276" s="1">
        <v>43453</v>
      </c>
      <c r="B2276" s="5" t="str">
        <f>TEXT(SupplierQuality[[#This Row],[Date]],"mmm")</f>
        <v>Dec</v>
      </c>
      <c r="C2276" s="5" t="str">
        <f>TEXT(SupplierQuality[[#This Row],[Date]],"yyyy")</f>
        <v>2018</v>
      </c>
      <c r="D2276" s="2" t="s">
        <v>209</v>
      </c>
      <c r="E2276" s="2" t="s">
        <v>119</v>
      </c>
      <c r="F2276" s="2" t="s">
        <v>14</v>
      </c>
      <c r="G2276">
        <v>126</v>
      </c>
      <c r="H2276" s="2" t="str">
        <f>VLOOKUP(SupplierQuality[[#This Row],[MaterialID]],Table4[#All],2,0)</f>
        <v>Motors</v>
      </c>
      <c r="I2276">
        <v>1</v>
      </c>
      <c r="J2276" s="2" t="str">
        <f>_xlfn.XLOOKUP(SupplierQuality[[#This Row],[Defect Type ID]],Table5[ID],Table5[Defect Type],"Not found",0)</f>
        <v>No Impact</v>
      </c>
      <c r="K2276">
        <v>265</v>
      </c>
      <c r="L2276" s="2" t="str">
        <f>_xlfn.XLOOKUP(SupplierQuality[[#This Row],[DefectID]],Table2[ID],Table2[Defect],"Not found",0)</f>
        <v>Wrong Tops</v>
      </c>
      <c r="M2276" s="3">
        <v>315185</v>
      </c>
      <c r="N2276" s="3">
        <v>3783</v>
      </c>
      <c r="O2276" s="6">
        <f>SupplierQuality[[#This Row],[Total Downtime Minutes]]/60</f>
        <v>63.05</v>
      </c>
      <c r="P2276" s="4">
        <v>618</v>
      </c>
      <c r="Q2276" s="4">
        <f>SupplierQuality[[#This Row],[Total Defect Qty]]*SupplierQuality[[#This Row],[Unit Price]]</f>
        <v>194784330</v>
      </c>
    </row>
    <row r="2277" spans="1:17" x14ac:dyDescent="0.25">
      <c r="A2277" s="1">
        <v>43453</v>
      </c>
      <c r="B2277" s="5" t="str">
        <f>TEXT(SupplierQuality[[#This Row],[Date]],"mmm")</f>
        <v>Dec</v>
      </c>
      <c r="C2277" s="5" t="str">
        <f>TEXT(SupplierQuality[[#This Row],[Date]],"yyyy")</f>
        <v>2018</v>
      </c>
      <c r="D2277" s="2" t="s">
        <v>330</v>
      </c>
      <c r="E2277" s="2" t="s">
        <v>45</v>
      </c>
      <c r="F2277" s="2" t="s">
        <v>691</v>
      </c>
      <c r="G2277">
        <v>115</v>
      </c>
      <c r="H2277" s="2" t="str">
        <f>VLOOKUP(SupplierQuality[[#This Row],[MaterialID]],Table4[#All],2,0)</f>
        <v>Controllers</v>
      </c>
      <c r="I2277">
        <v>3</v>
      </c>
      <c r="J2277" s="2" t="str">
        <f>_xlfn.XLOOKUP(SupplierQuality[[#This Row],[Defect Type ID]],Table5[ID],Table5[Defect Type],"Not found",0)</f>
        <v>Impact</v>
      </c>
      <c r="K2277">
        <v>16</v>
      </c>
      <c r="L2277" s="2" t="str">
        <f>_xlfn.XLOOKUP(SupplierQuality[[#This Row],[DefectID]],Table2[ID],Table2[Defect],"Not found",0)</f>
        <v>Print defects</v>
      </c>
      <c r="M2277" s="3">
        <v>278383</v>
      </c>
      <c r="N2277" s="3">
        <v>2658</v>
      </c>
      <c r="O2277" s="6">
        <f>SupplierQuality[[#This Row],[Total Downtime Minutes]]/60</f>
        <v>44.3</v>
      </c>
      <c r="P2277" s="4">
        <v>278</v>
      </c>
      <c r="Q2277" s="4">
        <f>SupplierQuality[[#This Row],[Total Defect Qty]]*SupplierQuality[[#This Row],[Unit Price]]</f>
        <v>77390474</v>
      </c>
    </row>
    <row r="2278" spans="1:17" x14ac:dyDescent="0.25">
      <c r="A2278" s="1">
        <v>43453</v>
      </c>
      <c r="B2278" s="5" t="str">
        <f>TEXT(SupplierQuality[[#This Row],[Date]],"mmm")</f>
        <v>Dec</v>
      </c>
      <c r="C2278" s="5" t="str">
        <f>TEXT(SupplierQuality[[#This Row],[Date]],"yyyy")</f>
        <v>2018</v>
      </c>
      <c r="D2278" s="2" t="s">
        <v>293</v>
      </c>
      <c r="E2278" s="2" t="s">
        <v>84</v>
      </c>
      <c r="F2278" s="2" t="s">
        <v>691</v>
      </c>
      <c r="G2278">
        <v>122</v>
      </c>
      <c r="H2278" s="2" t="str">
        <f>VLOOKUP(SupplierQuality[[#This Row],[MaterialID]],Table4[#All],2,0)</f>
        <v>Electrolytes</v>
      </c>
      <c r="I2278">
        <v>2</v>
      </c>
      <c r="J2278" s="2" t="str">
        <f>_xlfn.XLOOKUP(SupplierQuality[[#This Row],[Defect Type ID]],Table5[ID],Table5[Defect Type],"Not found",0)</f>
        <v>Rejected</v>
      </c>
      <c r="K2278">
        <v>75</v>
      </c>
      <c r="L2278" s="2" t="str">
        <f>_xlfn.XLOOKUP(SupplierQuality[[#This Row],[DefectID]],Table2[ID],Table2[Defect],"Not found",0)</f>
        <v>Crushed Sidewalls</v>
      </c>
      <c r="M2278" s="3">
        <v>197388</v>
      </c>
      <c r="N2278" s="3">
        <v>2725</v>
      </c>
      <c r="O2278" s="6">
        <f>SupplierQuality[[#This Row],[Total Downtime Minutes]]/60</f>
        <v>45.416666666666664</v>
      </c>
      <c r="P2278" s="4">
        <v>569</v>
      </c>
      <c r="Q2278" s="4">
        <f>SupplierQuality[[#This Row],[Total Defect Qty]]*SupplierQuality[[#This Row],[Unit Price]]</f>
        <v>112313772</v>
      </c>
    </row>
    <row r="2279" spans="1:17" x14ac:dyDescent="0.25">
      <c r="A2279" s="1">
        <v>43453</v>
      </c>
      <c r="B2279" s="5" t="str">
        <f>TEXT(SupplierQuality[[#This Row],[Date]],"mmm")</f>
        <v>Dec</v>
      </c>
      <c r="C2279" s="5" t="str">
        <f>TEXT(SupplierQuality[[#This Row],[Date]],"yyyy")</f>
        <v>2018</v>
      </c>
      <c r="D2279" s="2" t="s">
        <v>360</v>
      </c>
      <c r="E2279" s="2" t="s">
        <v>45</v>
      </c>
      <c r="F2279" s="2" t="s">
        <v>14</v>
      </c>
      <c r="G2279">
        <v>116</v>
      </c>
      <c r="H2279" s="2" t="str">
        <f>VLOOKUP(SupplierQuality[[#This Row],[MaterialID]],Table4[#All],2,0)</f>
        <v>Molds</v>
      </c>
      <c r="I2279">
        <v>3</v>
      </c>
      <c r="J2279" s="2" t="str">
        <f>_xlfn.XLOOKUP(SupplierQuality[[#This Row],[Defect Type ID]],Table5[ID],Table5[Defect Type],"Not found",0)</f>
        <v>Impact</v>
      </c>
      <c r="K2279">
        <v>115</v>
      </c>
      <c r="L2279" s="2" t="str">
        <f>_xlfn.XLOOKUP(SupplierQuality[[#This Row],[DefectID]],Table2[ID],Table2[Defect],"Not found",0)</f>
        <v>Roll Tension</v>
      </c>
      <c r="M2279" s="3">
        <v>53527</v>
      </c>
      <c r="N2279" s="3">
        <v>1893</v>
      </c>
      <c r="O2279" s="6">
        <f>SupplierQuality[[#This Row],[Total Downtime Minutes]]/60</f>
        <v>31.55</v>
      </c>
      <c r="P2279" s="4">
        <v>353</v>
      </c>
      <c r="Q2279" s="4">
        <f>SupplierQuality[[#This Row],[Total Defect Qty]]*SupplierQuality[[#This Row],[Unit Price]]</f>
        <v>18895031</v>
      </c>
    </row>
    <row r="2280" spans="1:17" x14ac:dyDescent="0.25">
      <c r="A2280" s="1">
        <v>43453</v>
      </c>
      <c r="B2280" s="5" t="str">
        <f>TEXT(SupplierQuality[[#This Row],[Date]],"mmm")</f>
        <v>Dec</v>
      </c>
      <c r="C2280" s="5" t="str">
        <f>TEXT(SupplierQuality[[#This Row],[Date]],"yyyy")</f>
        <v>2018</v>
      </c>
      <c r="D2280" s="2" t="s">
        <v>295</v>
      </c>
      <c r="E2280" s="2" t="s">
        <v>119</v>
      </c>
      <c r="F2280" s="2" t="s">
        <v>24</v>
      </c>
      <c r="G2280">
        <v>113</v>
      </c>
      <c r="H2280" s="2" t="str">
        <f>VLOOKUP(SupplierQuality[[#This Row],[MaterialID]],Table4[#All],2,0)</f>
        <v>Raw Materials</v>
      </c>
      <c r="I2280">
        <v>2</v>
      </c>
      <c r="J2280" s="2" t="str">
        <f>_xlfn.XLOOKUP(SupplierQuality[[#This Row],[Defect Type ID]],Table5[ID],Table5[Defect Type],"Not found",0)</f>
        <v>Rejected</v>
      </c>
      <c r="K2280">
        <v>168</v>
      </c>
      <c r="L2280" s="2" t="str">
        <f>_xlfn.XLOOKUP(SupplierQuality[[#This Row],[DefectID]],Table2[ID],Table2[Defect],"Not found",0)</f>
        <v>Top Too Small</v>
      </c>
      <c r="M2280" s="3">
        <v>51257</v>
      </c>
      <c r="N2280" s="3">
        <v>4560</v>
      </c>
      <c r="O2280" s="6">
        <f>SupplierQuality[[#This Row],[Total Downtime Minutes]]/60</f>
        <v>76</v>
      </c>
      <c r="P2280" s="4">
        <v>659</v>
      </c>
      <c r="Q2280" s="4">
        <f>SupplierQuality[[#This Row],[Total Defect Qty]]*SupplierQuality[[#This Row],[Unit Price]]</f>
        <v>33778363</v>
      </c>
    </row>
    <row r="2281" spans="1:17" x14ac:dyDescent="0.25">
      <c r="A2281" s="1">
        <v>43454</v>
      </c>
      <c r="B2281" s="5" t="str">
        <f>TEXT(SupplierQuality[[#This Row],[Date]],"mmm")</f>
        <v>Dec</v>
      </c>
      <c r="C2281" s="5" t="str">
        <f>TEXT(SupplierQuality[[#This Row],[Date]],"yyyy")</f>
        <v>2018</v>
      </c>
      <c r="D2281" s="2" t="s">
        <v>301</v>
      </c>
      <c r="E2281" s="2" t="s">
        <v>45</v>
      </c>
      <c r="F2281" s="2" t="s">
        <v>691</v>
      </c>
      <c r="G2281">
        <v>128</v>
      </c>
      <c r="H2281" s="2" t="str">
        <f>VLOOKUP(SupplierQuality[[#This Row],[MaterialID]],Table4[#All],2,0)</f>
        <v>Tape</v>
      </c>
      <c r="I2281">
        <v>1</v>
      </c>
      <c r="J2281" s="2" t="str">
        <f>_xlfn.XLOOKUP(SupplierQuality[[#This Row],[Defect Type ID]],Table5[ID],Table5[Defect Type],"Not found",0)</f>
        <v>No Impact</v>
      </c>
      <c r="K2281">
        <v>157</v>
      </c>
      <c r="L2281" s="2" t="str">
        <f>_xlfn.XLOOKUP(SupplierQuality[[#This Row],[DefectID]],Table2[ID],Table2[Defect],"Not found",0)</f>
        <v>Liner Misalignment</v>
      </c>
      <c r="M2281" s="3">
        <v>886098</v>
      </c>
      <c r="N2281" s="3">
        <v>1844</v>
      </c>
      <c r="O2281" s="6">
        <f>SupplierQuality[[#This Row],[Total Downtime Minutes]]/60</f>
        <v>30.733333333333334</v>
      </c>
      <c r="P2281" s="4">
        <v>373</v>
      </c>
      <c r="Q2281" s="4">
        <f>SupplierQuality[[#This Row],[Total Defect Qty]]*SupplierQuality[[#This Row],[Unit Price]]</f>
        <v>330514554</v>
      </c>
    </row>
    <row r="2282" spans="1:17" x14ac:dyDescent="0.25">
      <c r="A2282" s="1">
        <v>43454</v>
      </c>
      <c r="B2282" s="5" t="str">
        <f>TEXT(SupplierQuality[[#This Row],[Date]],"mmm")</f>
        <v>Dec</v>
      </c>
      <c r="C2282" s="5" t="str">
        <f>TEXT(SupplierQuality[[#This Row],[Date]],"yyyy")</f>
        <v>2018</v>
      </c>
      <c r="D2282" s="2" t="s">
        <v>68</v>
      </c>
      <c r="E2282" s="2" t="s">
        <v>16</v>
      </c>
      <c r="F2282" s="2" t="s">
        <v>17</v>
      </c>
      <c r="G2282">
        <v>127</v>
      </c>
      <c r="H2282" s="2" t="str">
        <f>VLOOKUP(SupplierQuality[[#This Row],[MaterialID]],Table4[#All],2,0)</f>
        <v>Crates</v>
      </c>
      <c r="I2282">
        <v>1</v>
      </c>
      <c r="J2282" s="2" t="str">
        <f>_xlfn.XLOOKUP(SupplierQuality[[#This Row],[Defect Type ID]],Table5[ID],Table5[Defect Type],"Not found",0)</f>
        <v>No Impact</v>
      </c>
      <c r="K2282">
        <v>268</v>
      </c>
      <c r="L2282" s="2" t="str">
        <f>_xlfn.XLOOKUP(SupplierQuality[[#This Row],[DefectID]],Table2[ID],Table2[Defect],"Not found",0)</f>
        <v>Sides Bad</v>
      </c>
      <c r="M2282" s="3">
        <v>709895</v>
      </c>
      <c r="N2282" s="3">
        <v>3455</v>
      </c>
      <c r="O2282" s="6">
        <f>SupplierQuality[[#This Row],[Total Downtime Minutes]]/60</f>
        <v>57.583333333333336</v>
      </c>
      <c r="P2282" s="4">
        <v>360</v>
      </c>
      <c r="Q2282" s="4">
        <f>SupplierQuality[[#This Row],[Total Defect Qty]]*SupplierQuality[[#This Row],[Unit Price]]</f>
        <v>255562200</v>
      </c>
    </row>
    <row r="2283" spans="1:17" x14ac:dyDescent="0.25">
      <c r="A2283" s="1">
        <v>43454</v>
      </c>
      <c r="B2283" s="5" t="str">
        <f>TEXT(SupplierQuality[[#This Row],[Date]],"mmm")</f>
        <v>Dec</v>
      </c>
      <c r="C2283" s="5" t="str">
        <f>TEXT(SupplierQuality[[#This Row],[Date]],"yyyy")</f>
        <v>2018</v>
      </c>
      <c r="D2283" s="2" t="s">
        <v>264</v>
      </c>
      <c r="E2283" s="2" t="s">
        <v>67</v>
      </c>
      <c r="F2283" s="2" t="s">
        <v>691</v>
      </c>
      <c r="G2283">
        <v>126</v>
      </c>
      <c r="H2283" s="2" t="str">
        <f>VLOOKUP(SupplierQuality[[#This Row],[MaterialID]],Table4[#All],2,0)</f>
        <v>Motors</v>
      </c>
      <c r="I2283">
        <v>1</v>
      </c>
      <c r="J2283" s="2" t="str">
        <f>_xlfn.XLOOKUP(SupplierQuality[[#This Row],[Defect Type ID]],Table5[ID],Table5[Defect Type],"Not found",0)</f>
        <v>No Impact</v>
      </c>
      <c r="K2283">
        <v>215</v>
      </c>
      <c r="L2283" s="2" t="str">
        <f>_xlfn.XLOOKUP(SupplierQuality[[#This Row],[DefectID]],Table2[ID],Table2[Defect],"Not found",0)</f>
        <v>No Torque</v>
      </c>
      <c r="M2283" s="3">
        <v>433222</v>
      </c>
      <c r="N2283" s="3">
        <v>410</v>
      </c>
      <c r="O2283" s="6">
        <f>SupplierQuality[[#This Row],[Total Downtime Minutes]]/60</f>
        <v>6.833333333333333</v>
      </c>
      <c r="P2283" s="4">
        <v>331</v>
      </c>
      <c r="Q2283" s="4">
        <f>SupplierQuality[[#This Row],[Total Defect Qty]]*SupplierQuality[[#This Row],[Unit Price]]</f>
        <v>143396482</v>
      </c>
    </row>
    <row r="2284" spans="1:17" x14ac:dyDescent="0.25">
      <c r="A2284" s="1">
        <v>43454</v>
      </c>
      <c r="B2284" s="5" t="str">
        <f>TEXT(SupplierQuality[[#This Row],[Date]],"mmm")</f>
        <v>Dec</v>
      </c>
      <c r="C2284" s="5" t="str">
        <f>TEXT(SupplierQuality[[#This Row],[Date]],"yyyy")</f>
        <v>2018</v>
      </c>
      <c r="D2284" s="2" t="s">
        <v>344</v>
      </c>
      <c r="E2284" s="2" t="s">
        <v>119</v>
      </c>
      <c r="F2284" s="2" t="s">
        <v>24</v>
      </c>
      <c r="G2284">
        <v>131</v>
      </c>
      <c r="H2284" s="2" t="str">
        <f>VLOOKUP(SupplierQuality[[#This Row],[MaterialID]],Table4[#All],2,0)</f>
        <v>Valves</v>
      </c>
      <c r="I2284">
        <v>3</v>
      </c>
      <c r="J2284" s="2" t="str">
        <f>_xlfn.XLOOKUP(SupplierQuality[[#This Row],[Defect Type ID]],Table5[ID],Table5[Defect Type],"Not found",0)</f>
        <v>Impact</v>
      </c>
      <c r="K2284">
        <v>250</v>
      </c>
      <c r="L2284" s="2" t="str">
        <f>_xlfn.XLOOKUP(SupplierQuality[[#This Row],[DefectID]],Table2[ID],Table2[Defect],"Not found",0)</f>
        <v>Tampered</v>
      </c>
      <c r="M2284" s="3">
        <v>142601</v>
      </c>
      <c r="N2284" s="3">
        <v>3376</v>
      </c>
      <c r="O2284" s="6">
        <f>SupplierQuality[[#This Row],[Total Downtime Minutes]]/60</f>
        <v>56.266666666666666</v>
      </c>
      <c r="P2284" s="4">
        <v>689</v>
      </c>
      <c r="Q2284" s="4">
        <f>SupplierQuality[[#This Row],[Total Defect Qty]]*SupplierQuality[[#This Row],[Unit Price]]</f>
        <v>98252089</v>
      </c>
    </row>
    <row r="2285" spans="1:17" x14ac:dyDescent="0.25">
      <c r="A2285" s="1">
        <v>43454</v>
      </c>
      <c r="B2285" s="5" t="str">
        <f>TEXT(SupplierQuality[[#This Row],[Date]],"mmm")</f>
        <v>Dec</v>
      </c>
      <c r="C2285" s="5" t="str">
        <f>TEXT(SupplierQuality[[#This Row],[Date]],"yyyy")</f>
        <v>2018</v>
      </c>
      <c r="D2285" s="2" t="s">
        <v>184</v>
      </c>
      <c r="E2285" s="2" t="s">
        <v>62</v>
      </c>
      <c r="F2285" s="2" t="s">
        <v>42</v>
      </c>
      <c r="G2285">
        <v>121</v>
      </c>
      <c r="H2285" s="2" t="str">
        <f>VLOOKUP(SupplierQuality[[#This Row],[MaterialID]],Table4[#All],2,0)</f>
        <v>Composites</v>
      </c>
      <c r="I2285">
        <v>1</v>
      </c>
      <c r="J2285" s="2" t="str">
        <f>_xlfn.XLOOKUP(SupplierQuality[[#This Row],[Defect Type ID]],Table5[ID],Table5[Defect Type],"Not found",0)</f>
        <v>No Impact</v>
      </c>
      <c r="K2285">
        <v>20</v>
      </c>
      <c r="L2285" s="2" t="str">
        <f>_xlfn.XLOOKUP(SupplierQuality[[#This Row],[DefectID]],Table2[ID],Table2[Defect],"Not found",0)</f>
        <v>Wrong  Size</v>
      </c>
      <c r="M2285" s="3">
        <v>65298</v>
      </c>
      <c r="N2285" s="3">
        <v>3026</v>
      </c>
      <c r="O2285" s="6">
        <f>SupplierQuality[[#This Row],[Total Downtime Minutes]]/60</f>
        <v>50.43333333333333</v>
      </c>
      <c r="P2285" s="4">
        <v>333</v>
      </c>
      <c r="Q2285" s="4">
        <f>SupplierQuality[[#This Row],[Total Defect Qty]]*SupplierQuality[[#This Row],[Unit Price]]</f>
        <v>21744234</v>
      </c>
    </row>
    <row r="2286" spans="1:17" x14ac:dyDescent="0.25">
      <c r="A2286" s="1">
        <v>43455</v>
      </c>
      <c r="B2286" s="5" t="str">
        <f>TEXT(SupplierQuality[[#This Row],[Date]],"mmm")</f>
        <v>Dec</v>
      </c>
      <c r="C2286" s="5" t="str">
        <f>TEXT(SupplierQuality[[#This Row],[Date]],"yyyy")</f>
        <v>2018</v>
      </c>
      <c r="D2286" s="2" t="s">
        <v>132</v>
      </c>
      <c r="E2286" s="2" t="s">
        <v>58</v>
      </c>
      <c r="F2286" s="2" t="s">
        <v>17</v>
      </c>
      <c r="G2286">
        <v>115</v>
      </c>
      <c r="H2286" s="2" t="str">
        <f>VLOOKUP(SupplierQuality[[#This Row],[MaterialID]],Table4[#All],2,0)</f>
        <v>Controllers</v>
      </c>
      <c r="I2286">
        <v>3</v>
      </c>
      <c r="J2286" s="2" t="str">
        <f>_xlfn.XLOOKUP(SupplierQuality[[#This Row],[Defect Type ID]],Table5[ID],Table5[Defect Type],"Not found",0)</f>
        <v>Impact</v>
      </c>
      <c r="K2286">
        <v>144</v>
      </c>
      <c r="L2286" s="2" t="str">
        <f>_xlfn.XLOOKUP(SupplierQuality[[#This Row],[DefectID]],Table2[ID],Table2[Defect],"Not found",0)</f>
        <v>String Defects</v>
      </c>
      <c r="M2286" s="3">
        <v>946696</v>
      </c>
      <c r="N2286" s="3">
        <v>4026</v>
      </c>
      <c r="O2286" s="6">
        <f>SupplierQuality[[#This Row],[Total Downtime Minutes]]/60</f>
        <v>67.099999999999994</v>
      </c>
      <c r="P2286" s="4">
        <v>535</v>
      </c>
      <c r="Q2286" s="4">
        <f>SupplierQuality[[#This Row],[Total Defect Qty]]*SupplierQuality[[#This Row],[Unit Price]]</f>
        <v>506482360</v>
      </c>
    </row>
    <row r="2287" spans="1:17" x14ac:dyDescent="0.25">
      <c r="A2287" s="1">
        <v>43455</v>
      </c>
      <c r="B2287" s="5" t="str">
        <f>TEXT(SupplierQuality[[#This Row],[Date]],"mmm")</f>
        <v>Dec</v>
      </c>
      <c r="C2287" s="5" t="str">
        <f>TEXT(SupplierQuality[[#This Row],[Date]],"yyyy")</f>
        <v>2018</v>
      </c>
      <c r="D2287" s="2" t="s">
        <v>101</v>
      </c>
      <c r="E2287" s="2" t="s">
        <v>32</v>
      </c>
      <c r="F2287" s="2" t="s">
        <v>14</v>
      </c>
      <c r="G2287">
        <v>131</v>
      </c>
      <c r="H2287" s="2" t="str">
        <f>VLOOKUP(SupplierQuality[[#This Row],[MaterialID]],Table4[#All],2,0)</f>
        <v>Valves</v>
      </c>
      <c r="I2287">
        <v>1</v>
      </c>
      <c r="J2287" s="2" t="str">
        <f>_xlfn.XLOOKUP(SupplierQuality[[#This Row],[Defect Type ID]],Table5[ID],Table5[Defect Type],"Not found",0)</f>
        <v>No Impact</v>
      </c>
      <c r="K2287">
        <v>64</v>
      </c>
      <c r="L2287" s="2" t="str">
        <f>_xlfn.XLOOKUP(SupplierQuality[[#This Row],[DefectID]],Table2[ID],Table2[Defect],"Not found",0)</f>
        <v>Cut Box</v>
      </c>
      <c r="M2287" s="3">
        <v>452891</v>
      </c>
      <c r="N2287" s="3">
        <v>2430</v>
      </c>
      <c r="O2287" s="6">
        <f>SupplierQuality[[#This Row],[Total Downtime Minutes]]/60</f>
        <v>40.5</v>
      </c>
      <c r="P2287" s="4">
        <v>383</v>
      </c>
      <c r="Q2287" s="4">
        <f>SupplierQuality[[#This Row],[Total Defect Qty]]*SupplierQuality[[#This Row],[Unit Price]]</f>
        <v>173457253</v>
      </c>
    </row>
    <row r="2288" spans="1:17" x14ac:dyDescent="0.25">
      <c r="A2288" s="1">
        <v>43456</v>
      </c>
      <c r="B2288" s="5" t="str">
        <f>TEXT(SupplierQuality[[#This Row],[Date]],"mmm")</f>
        <v>Dec</v>
      </c>
      <c r="C2288" s="5" t="str">
        <f>TEXT(SupplierQuality[[#This Row],[Date]],"yyyy")</f>
        <v>2018</v>
      </c>
      <c r="D2288" s="2" t="s">
        <v>72</v>
      </c>
      <c r="E2288" s="2" t="s">
        <v>107</v>
      </c>
      <c r="F2288" s="2" t="s">
        <v>17</v>
      </c>
      <c r="G2288">
        <v>112</v>
      </c>
      <c r="H2288" s="2" t="str">
        <f>VLOOKUP(SupplierQuality[[#This Row],[MaterialID]],Table4[#All],2,0)</f>
        <v>Glass</v>
      </c>
      <c r="I2288">
        <v>2</v>
      </c>
      <c r="J2288" s="2" t="str">
        <f>_xlfn.XLOOKUP(SupplierQuality[[#This Row],[Defect Type ID]],Table5[ID],Table5[Defect Type],"Not found",0)</f>
        <v>Rejected</v>
      </c>
      <c r="K2288">
        <v>169</v>
      </c>
      <c r="L2288" s="2" t="str">
        <f>_xlfn.XLOOKUP(SupplierQuality[[#This Row],[DefectID]],Table2[ID],Table2[Defect],"Not found",0)</f>
        <v>Poor Cut</v>
      </c>
      <c r="M2288" s="3">
        <v>412736</v>
      </c>
      <c r="N2288" s="3">
        <v>3023</v>
      </c>
      <c r="O2288" s="6">
        <f>SupplierQuality[[#This Row],[Total Downtime Minutes]]/60</f>
        <v>50.383333333333333</v>
      </c>
      <c r="P2288" s="4">
        <v>566</v>
      </c>
      <c r="Q2288" s="4">
        <f>SupplierQuality[[#This Row],[Total Defect Qty]]*SupplierQuality[[#This Row],[Unit Price]]</f>
        <v>233608576</v>
      </c>
    </row>
    <row r="2289" spans="1:17" x14ac:dyDescent="0.25">
      <c r="A2289" s="1">
        <v>43456</v>
      </c>
      <c r="B2289" s="5" t="str">
        <f>TEXT(SupplierQuality[[#This Row],[Date]],"mmm")</f>
        <v>Dec</v>
      </c>
      <c r="C2289" s="5" t="str">
        <f>TEXT(SupplierQuality[[#This Row],[Date]],"yyyy")</f>
        <v>2018</v>
      </c>
      <c r="D2289" s="2" t="s">
        <v>135</v>
      </c>
      <c r="E2289" s="2" t="s">
        <v>64</v>
      </c>
      <c r="F2289" s="2" t="s">
        <v>17</v>
      </c>
      <c r="G2289">
        <v>121</v>
      </c>
      <c r="H2289" s="2" t="str">
        <f>VLOOKUP(SupplierQuality[[#This Row],[MaterialID]],Table4[#All],2,0)</f>
        <v>Composites</v>
      </c>
      <c r="I2289">
        <v>3</v>
      </c>
      <c r="J2289" s="2" t="str">
        <f>_xlfn.XLOOKUP(SupplierQuality[[#This Row],[Defect Type ID]],Table5[ID],Table5[Defect Type],"Not found",0)</f>
        <v>Impact</v>
      </c>
      <c r="K2289">
        <v>104</v>
      </c>
      <c r="L2289" s="2" t="str">
        <f>_xlfn.XLOOKUP(SupplierQuality[[#This Row],[DefectID]],Table2[ID],Table2[Defect],"Not found",0)</f>
        <v>Too Much Chemicals</v>
      </c>
      <c r="M2289" s="3">
        <v>404122</v>
      </c>
      <c r="N2289" s="3">
        <v>4451</v>
      </c>
      <c r="O2289" s="6">
        <f>SupplierQuality[[#This Row],[Total Downtime Minutes]]/60</f>
        <v>74.183333333333337</v>
      </c>
      <c r="P2289" s="4">
        <v>402</v>
      </c>
      <c r="Q2289" s="4">
        <f>SupplierQuality[[#This Row],[Total Defect Qty]]*SupplierQuality[[#This Row],[Unit Price]]</f>
        <v>162457044</v>
      </c>
    </row>
    <row r="2290" spans="1:17" x14ac:dyDescent="0.25">
      <c r="A2290" s="1">
        <v>43457</v>
      </c>
      <c r="B2290" s="5" t="str">
        <f>TEXT(SupplierQuality[[#This Row],[Date]],"mmm")</f>
        <v>Dec</v>
      </c>
      <c r="C2290" s="5" t="str">
        <f>TEXT(SupplierQuality[[#This Row],[Date]],"yyyy")</f>
        <v>2018</v>
      </c>
      <c r="D2290" s="2" t="s">
        <v>164</v>
      </c>
      <c r="E2290" s="2" t="s">
        <v>71</v>
      </c>
      <c r="F2290" s="2" t="s">
        <v>42</v>
      </c>
      <c r="G2290">
        <v>115</v>
      </c>
      <c r="H2290" s="2" t="str">
        <f>VLOOKUP(SupplierQuality[[#This Row],[MaterialID]],Table4[#All],2,0)</f>
        <v>Controllers</v>
      </c>
      <c r="I2290">
        <v>3</v>
      </c>
      <c r="J2290" s="2" t="str">
        <f>_xlfn.XLOOKUP(SupplierQuality[[#This Row],[Defect Type ID]],Table5[ID],Table5[Defect Type],"Not found",0)</f>
        <v>Impact</v>
      </c>
      <c r="K2290">
        <v>32</v>
      </c>
      <c r="L2290" s="2" t="str">
        <f>_xlfn.XLOOKUP(SupplierQuality[[#This Row],[DefectID]],Table2[ID],Table2[Defect],"Not found",0)</f>
        <v>Wrong Shade of Color</v>
      </c>
      <c r="M2290" s="3">
        <v>983535</v>
      </c>
      <c r="N2290" s="3">
        <v>1871</v>
      </c>
      <c r="O2290" s="6">
        <f>SupplierQuality[[#This Row],[Total Downtime Minutes]]/60</f>
        <v>31.183333333333334</v>
      </c>
      <c r="P2290" s="4">
        <v>604</v>
      </c>
      <c r="Q2290" s="4">
        <f>SupplierQuality[[#This Row],[Total Defect Qty]]*SupplierQuality[[#This Row],[Unit Price]]</f>
        <v>594055140</v>
      </c>
    </row>
    <row r="2291" spans="1:17" x14ac:dyDescent="0.25">
      <c r="A2291" s="1">
        <v>43457</v>
      </c>
      <c r="B2291" s="5" t="str">
        <f>TEXT(SupplierQuality[[#This Row],[Date]],"mmm")</f>
        <v>Dec</v>
      </c>
      <c r="C2291" s="5" t="str">
        <f>TEXT(SupplierQuality[[#This Row],[Date]],"yyyy")</f>
        <v>2018</v>
      </c>
      <c r="D2291" s="2" t="s">
        <v>259</v>
      </c>
      <c r="E2291" s="2" t="s">
        <v>58</v>
      </c>
      <c r="F2291" s="2" t="s">
        <v>24</v>
      </c>
      <c r="G2291">
        <v>113</v>
      </c>
      <c r="H2291" s="2" t="str">
        <f>VLOOKUP(SupplierQuality[[#This Row],[MaterialID]],Table4[#All],2,0)</f>
        <v>Raw Materials</v>
      </c>
      <c r="I2291">
        <v>3</v>
      </c>
      <c r="J2291" s="2" t="str">
        <f>_xlfn.XLOOKUP(SupplierQuality[[#This Row],[Defect Type ID]],Table5[ID],Table5[Defect Type],"Not found",0)</f>
        <v>Impact</v>
      </c>
      <c r="K2291">
        <v>14</v>
      </c>
      <c r="L2291" s="2" t="str">
        <f>_xlfn.XLOOKUP(SupplierQuality[[#This Row],[DefectID]],Table2[ID],Table2[Defect],"Not found",0)</f>
        <v>Gap Variation</v>
      </c>
      <c r="M2291" s="3">
        <v>736696</v>
      </c>
      <c r="N2291" s="3">
        <v>1849</v>
      </c>
      <c r="O2291" s="6">
        <f>SupplierQuality[[#This Row],[Total Downtime Minutes]]/60</f>
        <v>30.816666666666666</v>
      </c>
      <c r="P2291" s="4">
        <v>523</v>
      </c>
      <c r="Q2291" s="4">
        <f>SupplierQuality[[#This Row],[Total Defect Qty]]*SupplierQuality[[#This Row],[Unit Price]]</f>
        <v>385292008</v>
      </c>
    </row>
    <row r="2292" spans="1:17" x14ac:dyDescent="0.25">
      <c r="A2292" s="1">
        <v>43457</v>
      </c>
      <c r="B2292" s="5" t="str">
        <f>TEXT(SupplierQuality[[#This Row],[Date]],"mmm")</f>
        <v>Dec</v>
      </c>
      <c r="C2292" s="5" t="str">
        <f>TEXT(SupplierQuality[[#This Row],[Date]],"yyyy")</f>
        <v>2018</v>
      </c>
      <c r="D2292" s="2" t="s">
        <v>70</v>
      </c>
      <c r="E2292" s="2" t="s">
        <v>98</v>
      </c>
      <c r="F2292" s="2" t="s">
        <v>14</v>
      </c>
      <c r="G2292">
        <v>122</v>
      </c>
      <c r="H2292" s="2" t="str">
        <f>VLOOKUP(SupplierQuality[[#This Row],[MaterialID]],Table4[#All],2,0)</f>
        <v>Electrolytes</v>
      </c>
      <c r="I2292">
        <v>2</v>
      </c>
      <c r="J2292" s="2" t="str">
        <f>_xlfn.XLOOKUP(SupplierQuality[[#This Row],[Defect Type ID]],Table5[ID],Table5[Defect Type],"Not found",0)</f>
        <v>Rejected</v>
      </c>
      <c r="K2292">
        <v>83</v>
      </c>
      <c r="L2292" s="2" t="str">
        <f>_xlfn.XLOOKUP(SupplierQuality[[#This Row],[DefectID]],Table2[ID],Table2[Defect],"Not found",0)</f>
        <v>Loose Core</v>
      </c>
      <c r="M2292" s="3">
        <v>736527</v>
      </c>
      <c r="N2292" s="3">
        <v>756</v>
      </c>
      <c r="O2292" s="6">
        <f>SupplierQuality[[#This Row],[Total Downtime Minutes]]/60</f>
        <v>12.6</v>
      </c>
      <c r="P2292" s="4">
        <v>679</v>
      </c>
      <c r="Q2292" s="4">
        <f>SupplierQuality[[#This Row],[Total Defect Qty]]*SupplierQuality[[#This Row],[Unit Price]]</f>
        <v>500101833</v>
      </c>
    </row>
    <row r="2293" spans="1:17" x14ac:dyDescent="0.25">
      <c r="A2293" s="1">
        <v>43457</v>
      </c>
      <c r="B2293" s="5" t="str">
        <f>TEXT(SupplierQuality[[#This Row],[Date]],"mmm")</f>
        <v>Dec</v>
      </c>
      <c r="C2293" s="5" t="str">
        <f>TEXT(SupplierQuality[[#This Row],[Date]],"yyyy")</f>
        <v>2018</v>
      </c>
      <c r="D2293" s="2" t="s">
        <v>99</v>
      </c>
      <c r="E2293" s="2" t="s">
        <v>19</v>
      </c>
      <c r="F2293" s="2" t="s">
        <v>24</v>
      </c>
      <c r="G2293">
        <v>117</v>
      </c>
      <c r="H2293" s="2" t="str">
        <f>VLOOKUP(SupplierQuality[[#This Row],[MaterialID]],Table4[#All],2,0)</f>
        <v>Labels</v>
      </c>
      <c r="I2293">
        <v>2</v>
      </c>
      <c r="J2293" s="2" t="str">
        <f>_xlfn.XLOOKUP(SupplierQuality[[#This Row],[Defect Type ID]],Table5[ID],Table5[Defect Type],"Not found",0)</f>
        <v>Rejected</v>
      </c>
      <c r="K2293">
        <v>232</v>
      </c>
      <c r="L2293" s="2" t="str">
        <f>_xlfn.XLOOKUP(SupplierQuality[[#This Row],[DefectID]],Table2[ID],Table2[Defect],"Not found",0)</f>
        <v>Wrong Coloring</v>
      </c>
      <c r="M2293" s="3">
        <v>599603</v>
      </c>
      <c r="N2293" s="3">
        <v>2539</v>
      </c>
      <c r="O2293" s="6">
        <f>SupplierQuality[[#This Row],[Total Downtime Minutes]]/60</f>
        <v>42.31666666666667</v>
      </c>
      <c r="P2293" s="4">
        <v>577</v>
      </c>
      <c r="Q2293" s="4">
        <f>SupplierQuality[[#This Row],[Total Defect Qty]]*SupplierQuality[[#This Row],[Unit Price]]</f>
        <v>345970931</v>
      </c>
    </row>
    <row r="2294" spans="1:17" x14ac:dyDescent="0.25">
      <c r="A2294" s="1">
        <v>43457</v>
      </c>
      <c r="B2294" s="5" t="str">
        <f>TEXT(SupplierQuality[[#This Row],[Date]],"mmm")</f>
        <v>Dec</v>
      </c>
      <c r="C2294" s="5" t="str">
        <f>TEXT(SupplierQuality[[#This Row],[Date]],"yyyy")</f>
        <v>2018</v>
      </c>
      <c r="D2294" s="2" t="s">
        <v>279</v>
      </c>
      <c r="E2294" s="2" t="s">
        <v>67</v>
      </c>
      <c r="F2294" s="2" t="s">
        <v>17</v>
      </c>
      <c r="G2294">
        <v>124</v>
      </c>
      <c r="H2294" s="2" t="str">
        <f>VLOOKUP(SupplierQuality[[#This Row],[MaterialID]],Table4[#All],2,0)</f>
        <v>Drives</v>
      </c>
      <c r="I2294">
        <v>3</v>
      </c>
      <c r="J2294" s="2" t="str">
        <f>_xlfn.XLOOKUP(SupplierQuality[[#This Row],[Defect Type ID]],Table5[ID],Table5[Defect Type],"Not found",0)</f>
        <v>Impact</v>
      </c>
      <c r="K2294">
        <v>25</v>
      </c>
      <c r="L2294" s="2" t="str">
        <f>_xlfn.XLOOKUP(SupplierQuality[[#This Row],[DefectID]],Table2[ID],Table2[Defect],"Not found",0)</f>
        <v>Seams</v>
      </c>
      <c r="M2294" s="3">
        <v>579314</v>
      </c>
      <c r="N2294" s="3">
        <v>4793</v>
      </c>
      <c r="O2294" s="6">
        <f>SupplierQuality[[#This Row],[Total Downtime Minutes]]/60</f>
        <v>79.88333333333334</v>
      </c>
      <c r="P2294" s="4">
        <v>593</v>
      </c>
      <c r="Q2294" s="4">
        <f>SupplierQuality[[#This Row],[Total Defect Qty]]*SupplierQuality[[#This Row],[Unit Price]]</f>
        <v>343533202</v>
      </c>
    </row>
    <row r="2295" spans="1:17" x14ac:dyDescent="0.25">
      <c r="A2295" s="1">
        <v>43457</v>
      </c>
      <c r="B2295" s="5" t="str">
        <f>TEXT(SupplierQuality[[#This Row],[Date]],"mmm")</f>
        <v>Dec</v>
      </c>
      <c r="C2295" s="5" t="str">
        <f>TEXT(SupplierQuality[[#This Row],[Date]],"yyyy")</f>
        <v>2018</v>
      </c>
      <c r="D2295" s="2" t="s">
        <v>120</v>
      </c>
      <c r="E2295" s="2" t="s">
        <v>60</v>
      </c>
      <c r="F2295" s="2" t="s">
        <v>17</v>
      </c>
      <c r="G2295">
        <v>120</v>
      </c>
      <c r="H2295" s="2" t="str">
        <f>VLOOKUP(SupplierQuality[[#This Row],[MaterialID]],Table4[#All],2,0)</f>
        <v>Film</v>
      </c>
      <c r="I2295">
        <v>1</v>
      </c>
      <c r="J2295" s="2" t="str">
        <f>_xlfn.XLOOKUP(SupplierQuality[[#This Row],[Defect Type ID]],Table5[ID],Table5[Defect Type],"Not found",0)</f>
        <v>No Impact</v>
      </c>
      <c r="K2295">
        <v>157</v>
      </c>
      <c r="L2295" s="2" t="str">
        <f>_xlfn.XLOOKUP(SupplierQuality[[#This Row],[DefectID]],Table2[ID],Table2[Defect],"Not found",0)</f>
        <v>Liner Misalignment</v>
      </c>
      <c r="M2295" s="3">
        <v>563458</v>
      </c>
      <c r="N2295" s="3">
        <v>2360</v>
      </c>
      <c r="O2295" s="6">
        <f>SupplierQuality[[#This Row],[Total Downtime Minutes]]/60</f>
        <v>39.333333333333336</v>
      </c>
      <c r="P2295" s="4">
        <v>586</v>
      </c>
      <c r="Q2295" s="4">
        <f>SupplierQuality[[#This Row],[Total Defect Qty]]*SupplierQuality[[#This Row],[Unit Price]]</f>
        <v>330186388</v>
      </c>
    </row>
    <row r="2296" spans="1:17" x14ac:dyDescent="0.25">
      <c r="A2296" s="1">
        <v>43457</v>
      </c>
      <c r="B2296" s="5" t="str">
        <f>TEXT(SupplierQuality[[#This Row],[Date]],"mmm")</f>
        <v>Dec</v>
      </c>
      <c r="C2296" s="5" t="str">
        <f>TEXT(SupplierQuality[[#This Row],[Date]],"yyyy")</f>
        <v>2018</v>
      </c>
      <c r="D2296" s="2" t="s">
        <v>203</v>
      </c>
      <c r="E2296" s="2" t="s">
        <v>21</v>
      </c>
      <c r="F2296" s="2" t="s">
        <v>14</v>
      </c>
      <c r="G2296">
        <v>113</v>
      </c>
      <c r="H2296" s="2" t="str">
        <f>VLOOKUP(SupplierQuality[[#This Row],[MaterialID]],Table4[#All],2,0)</f>
        <v>Raw Materials</v>
      </c>
      <c r="I2296">
        <v>2</v>
      </c>
      <c r="J2296" s="2" t="str">
        <f>_xlfn.XLOOKUP(SupplierQuality[[#This Row],[Defect Type ID]],Table5[ID],Table5[Defect Type],"Not found",0)</f>
        <v>Rejected</v>
      </c>
      <c r="K2296">
        <v>226</v>
      </c>
      <c r="L2296" s="2" t="str">
        <f>_xlfn.XLOOKUP(SupplierQuality[[#This Row],[DefectID]],Table2[ID],Table2[Defect],"Not found",0)</f>
        <v>Streaks</v>
      </c>
      <c r="M2296" s="3">
        <v>562119</v>
      </c>
      <c r="N2296" s="3">
        <v>4912</v>
      </c>
      <c r="O2296" s="6">
        <f>SupplierQuality[[#This Row],[Total Downtime Minutes]]/60</f>
        <v>81.86666666666666</v>
      </c>
      <c r="P2296" s="4">
        <v>615</v>
      </c>
      <c r="Q2296" s="4">
        <f>SupplierQuality[[#This Row],[Total Defect Qty]]*SupplierQuality[[#This Row],[Unit Price]]</f>
        <v>345703185</v>
      </c>
    </row>
    <row r="2297" spans="1:17" x14ac:dyDescent="0.25">
      <c r="A2297" s="1">
        <v>43457</v>
      </c>
      <c r="B2297" s="5" t="str">
        <f>TEXT(SupplierQuality[[#This Row],[Date]],"mmm")</f>
        <v>Dec</v>
      </c>
      <c r="C2297" s="5" t="str">
        <f>TEXT(SupplierQuality[[#This Row],[Date]],"yyyy")</f>
        <v>2018</v>
      </c>
      <c r="D2297" s="2" t="s">
        <v>154</v>
      </c>
      <c r="E2297" s="2" t="s">
        <v>19</v>
      </c>
      <c r="F2297" s="2" t="s">
        <v>17</v>
      </c>
      <c r="G2297">
        <v>120</v>
      </c>
      <c r="H2297" s="2" t="str">
        <f>VLOOKUP(SupplierQuality[[#This Row],[MaterialID]],Table4[#All],2,0)</f>
        <v>Film</v>
      </c>
      <c r="I2297">
        <v>1</v>
      </c>
      <c r="J2297" s="2" t="str">
        <f>_xlfn.XLOOKUP(SupplierQuality[[#This Row],[Defect Type ID]],Table5[ID],Table5[Defect Type],"Not found",0)</f>
        <v>No Impact</v>
      </c>
      <c r="K2297">
        <v>21</v>
      </c>
      <c r="L2297" s="2" t="str">
        <f>_xlfn.XLOOKUP(SupplierQuality[[#This Row],[DefectID]],Table2[ID],Table2[Defect],"Not found",0)</f>
        <v>Material Handling/ Shipping Requirements Error</v>
      </c>
      <c r="M2297" s="3">
        <v>559328</v>
      </c>
      <c r="N2297" s="3">
        <v>337</v>
      </c>
      <c r="O2297" s="6">
        <f>SupplierQuality[[#This Row],[Total Downtime Minutes]]/60</f>
        <v>5.6166666666666663</v>
      </c>
      <c r="P2297" s="4">
        <v>319</v>
      </c>
      <c r="Q2297" s="4">
        <f>SupplierQuality[[#This Row],[Total Defect Qty]]*SupplierQuality[[#This Row],[Unit Price]]</f>
        <v>178425632</v>
      </c>
    </row>
    <row r="2298" spans="1:17" x14ac:dyDescent="0.25">
      <c r="A2298" s="1">
        <v>43457</v>
      </c>
      <c r="B2298" s="5" t="str">
        <f>TEXT(SupplierQuality[[#This Row],[Date]],"mmm")</f>
        <v>Dec</v>
      </c>
      <c r="C2298" s="5" t="str">
        <f>TEXT(SupplierQuality[[#This Row],[Date]],"yyyy")</f>
        <v>2018</v>
      </c>
      <c r="D2298" s="2" t="s">
        <v>283</v>
      </c>
      <c r="E2298" s="2" t="s">
        <v>60</v>
      </c>
      <c r="F2298" s="2" t="s">
        <v>17</v>
      </c>
      <c r="G2298">
        <v>128</v>
      </c>
      <c r="H2298" s="2" t="str">
        <f>VLOOKUP(SupplierQuality[[#This Row],[MaterialID]],Table4[#All],2,0)</f>
        <v>Tape</v>
      </c>
      <c r="I2298">
        <v>3</v>
      </c>
      <c r="J2298" s="2" t="str">
        <f>_xlfn.XLOOKUP(SupplierQuality[[#This Row],[Defect Type ID]],Table5[ID],Table5[Defect Type],"Not found",0)</f>
        <v>Impact</v>
      </c>
      <c r="K2298">
        <v>69</v>
      </c>
      <c r="L2298" s="2" t="str">
        <f>_xlfn.XLOOKUP(SupplierQuality[[#This Row],[DefectID]],Table2[ID],Table2[Defect],"Not found",0)</f>
        <v>Wrong Makeup</v>
      </c>
      <c r="M2298" s="3">
        <v>375948</v>
      </c>
      <c r="N2298" s="3">
        <v>4244</v>
      </c>
      <c r="O2298" s="6">
        <f>SupplierQuality[[#This Row],[Total Downtime Minutes]]/60</f>
        <v>70.733333333333334</v>
      </c>
      <c r="P2298" s="4">
        <v>280</v>
      </c>
      <c r="Q2298" s="4">
        <f>SupplierQuality[[#This Row],[Total Defect Qty]]*SupplierQuality[[#This Row],[Unit Price]]</f>
        <v>105265440</v>
      </c>
    </row>
    <row r="2299" spans="1:17" x14ac:dyDescent="0.25">
      <c r="A2299" s="1">
        <v>43457</v>
      </c>
      <c r="B2299" s="5" t="str">
        <f>TEXT(SupplierQuality[[#This Row],[Date]],"mmm")</f>
        <v>Dec</v>
      </c>
      <c r="C2299" s="5" t="str">
        <f>TEXT(SupplierQuality[[#This Row],[Date]],"yyyy")</f>
        <v>2018</v>
      </c>
      <c r="D2299" s="2" t="s">
        <v>352</v>
      </c>
      <c r="E2299" s="2" t="s">
        <v>67</v>
      </c>
      <c r="F2299" s="2" t="s">
        <v>14</v>
      </c>
      <c r="G2299">
        <v>131</v>
      </c>
      <c r="H2299" s="2" t="str">
        <f>VLOOKUP(SupplierQuality[[#This Row],[MaterialID]],Table4[#All],2,0)</f>
        <v>Valves</v>
      </c>
      <c r="I2299">
        <v>1</v>
      </c>
      <c r="J2299" s="2" t="str">
        <f>_xlfn.XLOOKUP(SupplierQuality[[#This Row],[Defect Type ID]],Table5[ID],Table5[Defect Type],"Not found",0)</f>
        <v>No Impact</v>
      </c>
      <c r="K2299">
        <v>206</v>
      </c>
      <c r="L2299" s="2" t="str">
        <f>_xlfn.XLOOKUP(SupplierQuality[[#This Row],[DefectID]],Table2[ID],Table2[Defect],"Not found",0)</f>
        <v>Codes Wrong</v>
      </c>
      <c r="M2299" s="3">
        <v>345200</v>
      </c>
      <c r="N2299" s="3">
        <v>2965</v>
      </c>
      <c r="O2299" s="6">
        <f>SupplierQuality[[#This Row],[Total Downtime Minutes]]/60</f>
        <v>49.416666666666664</v>
      </c>
      <c r="P2299" s="4">
        <v>377</v>
      </c>
      <c r="Q2299" s="4">
        <f>SupplierQuality[[#This Row],[Total Defect Qty]]*SupplierQuality[[#This Row],[Unit Price]]</f>
        <v>130140400</v>
      </c>
    </row>
    <row r="2300" spans="1:17" x14ac:dyDescent="0.25">
      <c r="A2300" s="1">
        <v>43457</v>
      </c>
      <c r="B2300" s="5" t="str">
        <f>TEXT(SupplierQuality[[#This Row],[Date]],"mmm")</f>
        <v>Dec</v>
      </c>
      <c r="C2300" s="5" t="str">
        <f>TEXT(SupplierQuality[[#This Row],[Date]],"yyyy")</f>
        <v>2018</v>
      </c>
      <c r="D2300" s="2" t="s">
        <v>332</v>
      </c>
      <c r="E2300" s="2" t="s">
        <v>104</v>
      </c>
      <c r="F2300" s="2" t="s">
        <v>14</v>
      </c>
      <c r="G2300">
        <v>132</v>
      </c>
      <c r="H2300" s="2" t="str">
        <f>VLOOKUP(SupplierQuality[[#This Row],[MaterialID]],Table4[#All],2,0)</f>
        <v>Printed Materials</v>
      </c>
      <c r="I2300">
        <v>3</v>
      </c>
      <c r="J2300" s="2" t="str">
        <f>_xlfn.XLOOKUP(SupplierQuality[[#This Row],[Defect Type ID]],Table5[ID],Table5[Defect Type],"Not found",0)</f>
        <v>Impact</v>
      </c>
      <c r="K2300">
        <v>125</v>
      </c>
      <c r="L2300" s="2" t="str">
        <f>_xlfn.XLOOKUP(SupplierQuality[[#This Row],[DefectID]],Table2[ID],Table2[Defect],"Not found",0)</f>
        <v>Dimensions Wrong</v>
      </c>
      <c r="M2300" s="3">
        <v>304751</v>
      </c>
      <c r="N2300" s="3">
        <v>1499</v>
      </c>
      <c r="O2300" s="6">
        <f>SupplierQuality[[#This Row],[Total Downtime Minutes]]/60</f>
        <v>24.983333333333334</v>
      </c>
      <c r="P2300" s="4">
        <v>499</v>
      </c>
      <c r="Q2300" s="4">
        <f>SupplierQuality[[#This Row],[Total Defect Qty]]*SupplierQuality[[#This Row],[Unit Price]]</f>
        <v>152070749</v>
      </c>
    </row>
    <row r="2301" spans="1:17" x14ac:dyDescent="0.25">
      <c r="A2301" s="1">
        <v>43457</v>
      </c>
      <c r="B2301" s="5" t="str">
        <f>TEXT(SupplierQuality[[#This Row],[Date]],"mmm")</f>
        <v>Dec</v>
      </c>
      <c r="C2301" s="5" t="str">
        <f>TEXT(SupplierQuality[[#This Row],[Date]],"yyyy")</f>
        <v>2018</v>
      </c>
      <c r="D2301" s="2" t="s">
        <v>316</v>
      </c>
      <c r="E2301" s="2" t="s">
        <v>58</v>
      </c>
      <c r="F2301" s="2" t="s">
        <v>24</v>
      </c>
      <c r="G2301">
        <v>130</v>
      </c>
      <c r="H2301" s="2" t="str">
        <f>VLOOKUP(SupplierQuality[[#This Row],[MaterialID]],Table4[#All],2,0)</f>
        <v>Packaging</v>
      </c>
      <c r="I2301">
        <v>3</v>
      </c>
      <c r="J2301" s="2" t="str">
        <f>_xlfn.XLOOKUP(SupplierQuality[[#This Row],[Defect Type ID]],Table5[ID],Table5[Defect Type],"Not found",0)</f>
        <v>Impact</v>
      </c>
      <c r="K2301">
        <v>61</v>
      </c>
      <c r="L2301" s="2" t="str">
        <f>_xlfn.XLOOKUP(SupplierQuality[[#This Row],[DefectID]],Table2[ID],Table2[Defect],"Not found",0)</f>
        <v>No Sealing</v>
      </c>
      <c r="M2301" s="3">
        <v>110984</v>
      </c>
      <c r="N2301" s="3">
        <v>4753</v>
      </c>
      <c r="O2301" s="6">
        <f>SupplierQuality[[#This Row],[Total Downtime Minutes]]/60</f>
        <v>79.216666666666669</v>
      </c>
      <c r="P2301" s="4">
        <v>658</v>
      </c>
      <c r="Q2301" s="4">
        <f>SupplierQuality[[#This Row],[Total Defect Qty]]*SupplierQuality[[#This Row],[Unit Price]]</f>
        <v>73027472</v>
      </c>
    </row>
    <row r="2302" spans="1:17" x14ac:dyDescent="0.25">
      <c r="A2302" s="1">
        <v>43457</v>
      </c>
      <c r="B2302" s="5" t="str">
        <f>TEXT(SupplierQuality[[#This Row],[Date]],"mmm")</f>
        <v>Dec</v>
      </c>
      <c r="C2302" s="5" t="str">
        <f>TEXT(SupplierQuality[[#This Row],[Date]],"yyyy")</f>
        <v>2018</v>
      </c>
      <c r="D2302" s="2" t="s">
        <v>169</v>
      </c>
      <c r="E2302" s="2" t="s">
        <v>34</v>
      </c>
      <c r="F2302" s="2" t="s">
        <v>17</v>
      </c>
      <c r="G2302">
        <v>131</v>
      </c>
      <c r="H2302" s="2" t="str">
        <f>VLOOKUP(SupplierQuality[[#This Row],[MaterialID]],Table4[#All],2,0)</f>
        <v>Valves</v>
      </c>
      <c r="I2302">
        <v>3</v>
      </c>
      <c r="J2302" s="2" t="str">
        <f>_xlfn.XLOOKUP(SupplierQuality[[#This Row],[Defect Type ID]],Table5[ID],Table5[Defect Type],"Not found",0)</f>
        <v>Impact</v>
      </c>
      <c r="K2302">
        <v>38</v>
      </c>
      <c r="L2302" s="2" t="str">
        <f>_xlfn.XLOOKUP(SupplierQuality[[#This Row],[DefectID]],Table2[ID],Table2[Defect],"Not found",0)</f>
        <v>Skewed</v>
      </c>
      <c r="M2302" s="3">
        <v>82247</v>
      </c>
      <c r="N2302" s="3">
        <v>4432</v>
      </c>
      <c r="O2302" s="6">
        <f>SupplierQuality[[#This Row],[Total Downtime Minutes]]/60</f>
        <v>73.86666666666666</v>
      </c>
      <c r="P2302" s="4">
        <v>633</v>
      </c>
      <c r="Q2302" s="4">
        <f>SupplierQuality[[#This Row],[Total Defect Qty]]*SupplierQuality[[#This Row],[Unit Price]]</f>
        <v>52062351</v>
      </c>
    </row>
    <row r="2303" spans="1:17" x14ac:dyDescent="0.25">
      <c r="A2303" s="1">
        <v>43457</v>
      </c>
      <c r="B2303" s="5" t="str">
        <f>TEXT(SupplierQuality[[#This Row],[Date]],"mmm")</f>
        <v>Dec</v>
      </c>
      <c r="C2303" s="5" t="str">
        <f>TEXT(SupplierQuality[[#This Row],[Date]],"yyyy")</f>
        <v>2018</v>
      </c>
      <c r="D2303" s="2" t="s">
        <v>325</v>
      </c>
      <c r="E2303" s="2" t="s">
        <v>38</v>
      </c>
      <c r="F2303" s="2" t="s">
        <v>17</v>
      </c>
      <c r="G2303">
        <v>115</v>
      </c>
      <c r="H2303" s="2" t="str">
        <f>VLOOKUP(SupplierQuality[[#This Row],[MaterialID]],Table4[#All],2,0)</f>
        <v>Controllers</v>
      </c>
      <c r="I2303">
        <v>1</v>
      </c>
      <c r="J2303" s="2" t="str">
        <f>_xlfn.XLOOKUP(SupplierQuality[[#This Row],[Defect Type ID]],Table5[ID],Table5[Defect Type],"Not found",0)</f>
        <v>No Impact</v>
      </c>
      <c r="K2303">
        <v>14</v>
      </c>
      <c r="L2303" s="2" t="str">
        <f>_xlfn.XLOOKUP(SupplierQuality[[#This Row],[DefectID]],Table2[ID],Table2[Defect],"Not found",0)</f>
        <v>Gap Variation</v>
      </c>
      <c r="M2303" s="3">
        <v>65036</v>
      </c>
      <c r="N2303" s="3">
        <v>2163</v>
      </c>
      <c r="O2303" s="6">
        <f>SupplierQuality[[#This Row],[Total Downtime Minutes]]/60</f>
        <v>36.049999999999997</v>
      </c>
      <c r="P2303" s="4">
        <v>658</v>
      </c>
      <c r="Q2303" s="4">
        <f>SupplierQuality[[#This Row],[Total Defect Qty]]*SupplierQuality[[#This Row],[Unit Price]]</f>
        <v>42793688</v>
      </c>
    </row>
    <row r="2304" spans="1:17" x14ac:dyDescent="0.25">
      <c r="A2304" s="1">
        <v>43457</v>
      </c>
      <c r="B2304" s="5" t="str">
        <f>TEXT(SupplierQuality[[#This Row],[Date]],"mmm")</f>
        <v>Dec</v>
      </c>
      <c r="C2304" s="5" t="str">
        <f>TEXT(SupplierQuality[[#This Row],[Date]],"yyyy")</f>
        <v>2018</v>
      </c>
      <c r="D2304" s="2" t="s">
        <v>228</v>
      </c>
      <c r="E2304" s="2" t="s">
        <v>62</v>
      </c>
      <c r="F2304" s="2" t="s">
        <v>17</v>
      </c>
      <c r="G2304">
        <v>115</v>
      </c>
      <c r="H2304" s="2" t="str">
        <f>VLOOKUP(SupplierQuality[[#This Row],[MaterialID]],Table4[#All],2,0)</f>
        <v>Controllers</v>
      </c>
      <c r="I2304">
        <v>2</v>
      </c>
      <c r="J2304" s="2" t="str">
        <f>_xlfn.XLOOKUP(SupplierQuality[[#This Row],[Defect Type ID]],Table5[ID],Table5[Defect Type],"Not found",0)</f>
        <v>Rejected</v>
      </c>
      <c r="K2304">
        <v>6</v>
      </c>
      <c r="L2304" s="2" t="str">
        <f>_xlfn.XLOOKUP(SupplierQuality[[#This Row],[DefectID]],Table2[ID],Table2[Defect],"Not found",0)</f>
        <v>Wrong Ink</v>
      </c>
      <c r="M2304" s="3">
        <v>12962</v>
      </c>
      <c r="N2304" s="3">
        <v>3904</v>
      </c>
      <c r="O2304" s="6">
        <f>SupplierQuality[[#This Row],[Total Downtime Minutes]]/60</f>
        <v>65.066666666666663</v>
      </c>
      <c r="P2304" s="4">
        <v>670</v>
      </c>
      <c r="Q2304" s="4">
        <f>SupplierQuality[[#This Row],[Total Defect Qty]]*SupplierQuality[[#This Row],[Unit Price]]</f>
        <v>8684540</v>
      </c>
    </row>
    <row r="2305" spans="1:17" x14ac:dyDescent="0.25">
      <c r="A2305" s="1">
        <v>43458</v>
      </c>
      <c r="B2305" s="5" t="str">
        <f>TEXT(SupplierQuality[[#This Row],[Date]],"mmm")</f>
        <v>Dec</v>
      </c>
      <c r="C2305" s="5" t="str">
        <f>TEXT(SupplierQuality[[#This Row],[Date]],"yyyy")</f>
        <v>2018</v>
      </c>
      <c r="D2305" s="2" t="s">
        <v>235</v>
      </c>
      <c r="E2305" s="2" t="s">
        <v>45</v>
      </c>
      <c r="F2305" s="2" t="s">
        <v>75</v>
      </c>
      <c r="G2305">
        <v>113</v>
      </c>
      <c r="H2305" s="2" t="str">
        <f>VLOOKUP(SupplierQuality[[#This Row],[MaterialID]],Table4[#All],2,0)</f>
        <v>Raw Materials</v>
      </c>
      <c r="I2305">
        <v>1</v>
      </c>
      <c r="J2305" s="2" t="str">
        <f>_xlfn.XLOOKUP(SupplierQuality[[#This Row],[Defect Type ID]],Table5[ID],Table5[Defect Type],"Not found",0)</f>
        <v>No Impact</v>
      </c>
      <c r="K2305">
        <v>180</v>
      </c>
      <c r="L2305" s="2" t="str">
        <f>_xlfn.XLOOKUP(SupplierQuality[[#This Row],[DefectID]],Table2[ID],Table2[Defect],"Not found",0)</f>
        <v>Soft Sides</v>
      </c>
      <c r="M2305" s="3">
        <v>815944</v>
      </c>
      <c r="N2305" s="3">
        <v>4290</v>
      </c>
      <c r="O2305" s="6">
        <f>SupplierQuality[[#This Row],[Total Downtime Minutes]]/60</f>
        <v>71.5</v>
      </c>
      <c r="P2305" s="4">
        <v>447</v>
      </c>
      <c r="Q2305" s="4">
        <f>SupplierQuality[[#This Row],[Total Defect Qty]]*SupplierQuality[[#This Row],[Unit Price]]</f>
        <v>364726968</v>
      </c>
    </row>
    <row r="2306" spans="1:17" x14ac:dyDescent="0.25">
      <c r="A2306" s="1">
        <v>43458</v>
      </c>
      <c r="B2306" s="5" t="str">
        <f>TEXT(SupplierQuality[[#This Row],[Date]],"mmm")</f>
        <v>Dec</v>
      </c>
      <c r="C2306" s="5" t="str">
        <f>TEXT(SupplierQuality[[#This Row],[Date]],"yyyy")</f>
        <v>2018</v>
      </c>
      <c r="D2306" s="2" t="s">
        <v>315</v>
      </c>
      <c r="E2306" s="2" t="s">
        <v>62</v>
      </c>
      <c r="F2306" s="2" t="s">
        <v>14</v>
      </c>
      <c r="G2306">
        <v>112</v>
      </c>
      <c r="H2306" s="2" t="str">
        <f>VLOOKUP(SupplierQuality[[#This Row],[MaterialID]],Table4[#All],2,0)</f>
        <v>Glass</v>
      </c>
      <c r="I2306">
        <v>2</v>
      </c>
      <c r="J2306" s="2" t="str">
        <f>_xlfn.XLOOKUP(SupplierQuality[[#This Row],[Defect Type ID]],Table5[ID],Table5[Defect Type],"Not found",0)</f>
        <v>Rejected</v>
      </c>
      <c r="K2306">
        <v>193</v>
      </c>
      <c r="L2306" s="2" t="str">
        <f>_xlfn.XLOOKUP(SupplierQuality[[#This Row],[DefectID]],Table2[ID],Table2[Defect],"Not found",0)</f>
        <v>Loose Fit</v>
      </c>
      <c r="M2306" s="3">
        <v>805650</v>
      </c>
      <c r="N2306" s="3">
        <v>3681</v>
      </c>
      <c r="O2306" s="6">
        <f>SupplierQuality[[#This Row],[Total Downtime Minutes]]/60</f>
        <v>61.35</v>
      </c>
      <c r="P2306" s="4">
        <v>471</v>
      </c>
      <c r="Q2306" s="4">
        <f>SupplierQuality[[#This Row],[Total Defect Qty]]*SupplierQuality[[#This Row],[Unit Price]]</f>
        <v>379461150</v>
      </c>
    </row>
    <row r="2307" spans="1:17" x14ac:dyDescent="0.25">
      <c r="A2307" s="1">
        <v>43458</v>
      </c>
      <c r="B2307" s="5" t="str">
        <f>TEXT(SupplierQuality[[#This Row],[Date]],"mmm")</f>
        <v>Dec</v>
      </c>
      <c r="C2307" s="5" t="str">
        <f>TEXT(SupplierQuality[[#This Row],[Date]],"yyyy")</f>
        <v>2018</v>
      </c>
      <c r="D2307" s="2" t="s">
        <v>284</v>
      </c>
      <c r="E2307" s="2" t="s">
        <v>11</v>
      </c>
      <c r="F2307" s="2" t="s">
        <v>14</v>
      </c>
      <c r="G2307">
        <v>116</v>
      </c>
      <c r="H2307" s="2" t="str">
        <f>VLOOKUP(SupplierQuality[[#This Row],[MaterialID]],Table4[#All],2,0)</f>
        <v>Molds</v>
      </c>
      <c r="I2307">
        <v>1</v>
      </c>
      <c r="J2307" s="2" t="str">
        <f>_xlfn.XLOOKUP(SupplierQuality[[#This Row],[Defect Type ID]],Table5[ID],Table5[Defect Type],"Not found",0)</f>
        <v>No Impact</v>
      </c>
      <c r="K2307">
        <v>99</v>
      </c>
      <c r="L2307" s="2" t="str">
        <f>_xlfn.XLOOKUP(SupplierQuality[[#This Row],[DefectID]],Table2[ID],Table2[Defect],"Not found",0)</f>
        <v>False scores</v>
      </c>
      <c r="M2307" s="3">
        <v>795061</v>
      </c>
      <c r="N2307" s="3">
        <v>4211</v>
      </c>
      <c r="O2307" s="6">
        <f>SupplierQuality[[#This Row],[Total Downtime Minutes]]/60</f>
        <v>70.183333333333337</v>
      </c>
      <c r="P2307" s="4">
        <v>314</v>
      </c>
      <c r="Q2307" s="4">
        <f>SupplierQuality[[#This Row],[Total Defect Qty]]*SupplierQuality[[#This Row],[Unit Price]]</f>
        <v>249649154</v>
      </c>
    </row>
    <row r="2308" spans="1:17" x14ac:dyDescent="0.25">
      <c r="A2308" s="1">
        <v>43458</v>
      </c>
      <c r="B2308" s="5" t="str">
        <f>TEXT(SupplierQuality[[#This Row],[Date]],"mmm")</f>
        <v>Dec</v>
      </c>
      <c r="C2308" s="5" t="str">
        <f>TEXT(SupplierQuality[[#This Row],[Date]],"yyyy")</f>
        <v>2018</v>
      </c>
      <c r="D2308" s="2" t="s">
        <v>305</v>
      </c>
      <c r="E2308" s="2" t="s">
        <v>30</v>
      </c>
      <c r="F2308" s="2" t="s">
        <v>17</v>
      </c>
      <c r="G2308">
        <v>115</v>
      </c>
      <c r="H2308" s="2" t="str">
        <f>VLOOKUP(SupplierQuality[[#This Row],[MaterialID]],Table4[#All],2,0)</f>
        <v>Controllers</v>
      </c>
      <c r="I2308">
        <v>1</v>
      </c>
      <c r="J2308" s="2" t="str">
        <f>_xlfn.XLOOKUP(SupplierQuality[[#This Row],[Defect Type ID]],Table5[ID],Table5[Defect Type],"Not found",0)</f>
        <v>No Impact</v>
      </c>
      <c r="K2308">
        <v>84</v>
      </c>
      <c r="L2308" s="2" t="str">
        <f>_xlfn.XLOOKUP(SupplierQuality[[#This Row],[DefectID]],Table2[ID],Table2[Defect],"Not found",0)</f>
        <v>Weak Walls</v>
      </c>
      <c r="M2308" s="3">
        <v>565398</v>
      </c>
      <c r="N2308" s="3">
        <v>1365</v>
      </c>
      <c r="O2308" s="6">
        <f>SupplierQuality[[#This Row],[Total Downtime Minutes]]/60</f>
        <v>22.75</v>
      </c>
      <c r="P2308" s="4">
        <v>379</v>
      </c>
      <c r="Q2308" s="4">
        <f>SupplierQuality[[#This Row],[Total Defect Qty]]*SupplierQuality[[#This Row],[Unit Price]]</f>
        <v>214285842</v>
      </c>
    </row>
    <row r="2309" spans="1:17" x14ac:dyDescent="0.25">
      <c r="A2309" s="1">
        <v>43458</v>
      </c>
      <c r="B2309" s="5" t="str">
        <f>TEXT(SupplierQuality[[#This Row],[Date]],"mmm")</f>
        <v>Dec</v>
      </c>
      <c r="C2309" s="5" t="str">
        <f>TEXT(SupplierQuality[[#This Row],[Date]],"yyyy")</f>
        <v>2018</v>
      </c>
      <c r="D2309" s="2" t="s">
        <v>33</v>
      </c>
      <c r="E2309" s="2" t="s">
        <v>41</v>
      </c>
      <c r="F2309" s="2" t="s">
        <v>17</v>
      </c>
      <c r="G2309">
        <v>132</v>
      </c>
      <c r="H2309" s="2" t="str">
        <f>VLOOKUP(SupplierQuality[[#This Row],[MaterialID]],Table4[#All],2,0)</f>
        <v>Printed Materials</v>
      </c>
      <c r="I2309">
        <v>2</v>
      </c>
      <c r="J2309" s="2" t="str">
        <f>_xlfn.XLOOKUP(SupplierQuality[[#This Row],[Defect Type ID]],Table5[ID],Table5[Defect Type],"Not found",0)</f>
        <v>Rejected</v>
      </c>
      <c r="K2309">
        <v>1</v>
      </c>
      <c r="L2309" s="2" t="str">
        <f>_xlfn.XLOOKUP(SupplierQuality[[#This Row],[DefectID]],Table2[ID],Table2[Defect],"Not found",0)</f>
        <v>Bad Bearings</v>
      </c>
      <c r="M2309" s="3">
        <v>541106</v>
      </c>
      <c r="N2309" s="3">
        <v>3591</v>
      </c>
      <c r="O2309" s="6">
        <f>SupplierQuality[[#This Row],[Total Downtime Minutes]]/60</f>
        <v>59.85</v>
      </c>
      <c r="P2309" s="4">
        <v>333</v>
      </c>
      <c r="Q2309" s="4">
        <f>SupplierQuality[[#This Row],[Total Defect Qty]]*SupplierQuality[[#This Row],[Unit Price]]</f>
        <v>180188298</v>
      </c>
    </row>
    <row r="2310" spans="1:17" x14ac:dyDescent="0.25">
      <c r="A2310" s="1">
        <v>43458</v>
      </c>
      <c r="B2310" s="5" t="str">
        <f>TEXT(SupplierQuality[[#This Row],[Date]],"mmm")</f>
        <v>Dec</v>
      </c>
      <c r="C2310" s="5" t="str">
        <f>TEXT(SupplierQuality[[#This Row],[Date]],"yyyy")</f>
        <v>2018</v>
      </c>
      <c r="D2310" s="2" t="s">
        <v>219</v>
      </c>
      <c r="E2310" s="2" t="s">
        <v>23</v>
      </c>
      <c r="F2310" s="2" t="s">
        <v>691</v>
      </c>
      <c r="G2310">
        <v>125</v>
      </c>
      <c r="H2310" s="2" t="str">
        <f>VLOOKUP(SupplierQuality[[#This Row],[MaterialID]],Table4[#All],2,0)</f>
        <v>Hardware</v>
      </c>
      <c r="I2310">
        <v>3</v>
      </c>
      <c r="J2310" s="2" t="str">
        <f>_xlfn.XLOOKUP(SupplierQuality[[#This Row],[Defect Type ID]],Table5[ID],Table5[Defect Type],"Not found",0)</f>
        <v>Impact</v>
      </c>
      <c r="K2310">
        <v>234</v>
      </c>
      <c r="L2310" s="2" t="str">
        <f>_xlfn.XLOOKUP(SupplierQuality[[#This Row],[DefectID]],Table2[ID],Table2[Defect],"Not found",0)</f>
        <v>Packaging Issues</v>
      </c>
      <c r="M2310" s="3">
        <v>436244</v>
      </c>
      <c r="N2310" s="3">
        <v>1835</v>
      </c>
      <c r="O2310" s="6">
        <f>SupplierQuality[[#This Row],[Total Downtime Minutes]]/60</f>
        <v>30.583333333333332</v>
      </c>
      <c r="P2310" s="4">
        <v>564</v>
      </c>
      <c r="Q2310" s="4">
        <f>SupplierQuality[[#This Row],[Total Defect Qty]]*SupplierQuality[[#This Row],[Unit Price]]</f>
        <v>246041616</v>
      </c>
    </row>
    <row r="2311" spans="1:17" x14ac:dyDescent="0.25">
      <c r="A2311" s="1">
        <v>43458</v>
      </c>
      <c r="B2311" s="5" t="str">
        <f>TEXT(SupplierQuality[[#This Row],[Date]],"mmm")</f>
        <v>Dec</v>
      </c>
      <c r="C2311" s="5" t="str">
        <f>TEXT(SupplierQuality[[#This Row],[Date]],"yyyy")</f>
        <v>2018</v>
      </c>
      <c r="D2311" s="2" t="s">
        <v>179</v>
      </c>
      <c r="E2311" s="2" t="s">
        <v>19</v>
      </c>
      <c r="F2311" s="2" t="s">
        <v>14</v>
      </c>
      <c r="G2311">
        <v>124</v>
      </c>
      <c r="H2311" s="2" t="str">
        <f>VLOOKUP(SupplierQuality[[#This Row],[MaterialID]],Table4[#All],2,0)</f>
        <v>Drives</v>
      </c>
      <c r="I2311">
        <v>1</v>
      </c>
      <c r="J2311" s="2" t="str">
        <f>_xlfn.XLOOKUP(SupplierQuality[[#This Row],[Defect Type ID]],Table5[ID],Table5[Defect Type],"Not found",0)</f>
        <v>No Impact</v>
      </c>
      <c r="K2311">
        <v>151</v>
      </c>
      <c r="L2311" s="2" t="str">
        <f>_xlfn.XLOOKUP(SupplierQuality[[#This Row],[DefectID]],Table2[ID],Table2[Defect],"Not found",0)</f>
        <v>Does Not Run</v>
      </c>
      <c r="M2311" s="3">
        <v>429626</v>
      </c>
      <c r="N2311" s="3">
        <v>166</v>
      </c>
      <c r="O2311" s="6">
        <f>SupplierQuality[[#This Row],[Total Downtime Minutes]]/60</f>
        <v>2.7666666666666666</v>
      </c>
      <c r="P2311" s="4">
        <v>545</v>
      </c>
      <c r="Q2311" s="4">
        <f>SupplierQuality[[#This Row],[Total Defect Qty]]*SupplierQuality[[#This Row],[Unit Price]]</f>
        <v>234146170</v>
      </c>
    </row>
    <row r="2312" spans="1:17" x14ac:dyDescent="0.25">
      <c r="A2312" s="1">
        <v>43458</v>
      </c>
      <c r="B2312" s="5" t="str">
        <f>TEXT(SupplierQuality[[#This Row],[Date]],"mmm")</f>
        <v>Dec</v>
      </c>
      <c r="C2312" s="5" t="str">
        <f>TEXT(SupplierQuality[[#This Row],[Date]],"yyyy")</f>
        <v>2018</v>
      </c>
      <c r="D2312" s="2" t="s">
        <v>290</v>
      </c>
      <c r="E2312" s="2" t="s">
        <v>38</v>
      </c>
      <c r="F2312" s="2" t="s">
        <v>14</v>
      </c>
      <c r="G2312">
        <v>133</v>
      </c>
      <c r="H2312" s="2" t="str">
        <f>VLOOKUP(SupplierQuality[[#This Row],[MaterialID]],Table4[#All],2,0)</f>
        <v>Wires</v>
      </c>
      <c r="I2312">
        <v>3</v>
      </c>
      <c r="J2312" s="2" t="str">
        <f>_xlfn.XLOOKUP(SupplierQuality[[#This Row],[Defect Type ID]],Table5[ID],Table5[Defect Type],"Not found",0)</f>
        <v>Impact</v>
      </c>
      <c r="K2312">
        <v>240</v>
      </c>
      <c r="L2312" s="2" t="str">
        <f>_xlfn.XLOOKUP(SupplierQuality[[#This Row],[DefectID]],Table2[ID],Table2[Defect],"Not found",0)</f>
        <v>Spring damanged</v>
      </c>
      <c r="M2312" s="3">
        <v>370222</v>
      </c>
      <c r="N2312" s="3">
        <v>1930</v>
      </c>
      <c r="O2312" s="6">
        <f>SupplierQuality[[#This Row],[Total Downtime Minutes]]/60</f>
        <v>32.166666666666664</v>
      </c>
      <c r="P2312" s="4">
        <v>675</v>
      </c>
      <c r="Q2312" s="4">
        <f>SupplierQuality[[#This Row],[Total Defect Qty]]*SupplierQuality[[#This Row],[Unit Price]]</f>
        <v>249899850</v>
      </c>
    </row>
    <row r="2313" spans="1:17" x14ac:dyDescent="0.25">
      <c r="A2313" s="1">
        <v>43459</v>
      </c>
      <c r="B2313" s="5" t="str">
        <f>TEXT(SupplierQuality[[#This Row],[Date]],"mmm")</f>
        <v>Dec</v>
      </c>
      <c r="C2313" s="5" t="str">
        <f>TEXT(SupplierQuality[[#This Row],[Date]],"yyyy")</f>
        <v>2018</v>
      </c>
      <c r="D2313" s="2" t="s">
        <v>299</v>
      </c>
      <c r="E2313" s="2" t="s">
        <v>36</v>
      </c>
      <c r="F2313" s="2" t="s">
        <v>17</v>
      </c>
      <c r="G2313">
        <v>112</v>
      </c>
      <c r="H2313" s="2" t="str">
        <f>VLOOKUP(SupplierQuality[[#This Row],[MaterialID]],Table4[#All],2,0)</f>
        <v>Glass</v>
      </c>
      <c r="I2313">
        <v>2</v>
      </c>
      <c r="J2313" s="2" t="str">
        <f>_xlfn.XLOOKUP(SupplierQuality[[#This Row],[Defect Type ID]],Table5[ID],Table5[Defect Type],"Not found",0)</f>
        <v>Rejected</v>
      </c>
      <c r="K2313">
        <v>267</v>
      </c>
      <c r="L2313" s="2" t="str">
        <f>_xlfn.XLOOKUP(SupplierQuality[[#This Row],[DefectID]],Table2[ID],Table2[Defect],"Not found",0)</f>
        <v>Wrong Qty</v>
      </c>
      <c r="M2313" s="3">
        <v>800186</v>
      </c>
      <c r="N2313" s="3">
        <v>1751</v>
      </c>
      <c r="O2313" s="6">
        <f>SupplierQuality[[#This Row],[Total Downtime Minutes]]/60</f>
        <v>29.183333333333334</v>
      </c>
      <c r="P2313" s="4">
        <v>285</v>
      </c>
      <c r="Q2313" s="4">
        <f>SupplierQuality[[#This Row],[Total Defect Qty]]*SupplierQuality[[#This Row],[Unit Price]]</f>
        <v>228053010</v>
      </c>
    </row>
    <row r="2314" spans="1:17" x14ac:dyDescent="0.25">
      <c r="A2314" s="1">
        <v>43459</v>
      </c>
      <c r="B2314" s="5" t="str">
        <f>TEXT(SupplierQuality[[#This Row],[Date]],"mmm")</f>
        <v>Dec</v>
      </c>
      <c r="C2314" s="5" t="str">
        <f>TEXT(SupplierQuality[[#This Row],[Date]],"yyyy")</f>
        <v>2018</v>
      </c>
      <c r="D2314" s="2" t="s">
        <v>340</v>
      </c>
      <c r="E2314" s="2" t="s">
        <v>23</v>
      </c>
      <c r="F2314" s="2" t="s">
        <v>14</v>
      </c>
      <c r="G2314">
        <v>127</v>
      </c>
      <c r="H2314" s="2" t="str">
        <f>VLOOKUP(SupplierQuality[[#This Row],[MaterialID]],Table4[#All],2,0)</f>
        <v>Crates</v>
      </c>
      <c r="I2314">
        <v>1</v>
      </c>
      <c r="J2314" s="2" t="str">
        <f>_xlfn.XLOOKUP(SupplierQuality[[#This Row],[Defect Type ID]],Table5[ID],Table5[Defect Type],"Not found",0)</f>
        <v>No Impact</v>
      </c>
      <c r="K2314">
        <v>10</v>
      </c>
      <c r="L2314" s="2" t="str">
        <f>_xlfn.XLOOKUP(SupplierQuality[[#This Row],[DefectID]],Table2[ID],Table2[Defect],"Not found",0)</f>
        <v>Wrong material</v>
      </c>
      <c r="M2314" s="3">
        <v>761544</v>
      </c>
      <c r="N2314" s="3">
        <v>3918</v>
      </c>
      <c r="O2314" s="6">
        <f>SupplierQuality[[#This Row],[Total Downtime Minutes]]/60</f>
        <v>65.3</v>
      </c>
      <c r="P2314" s="4">
        <v>676</v>
      </c>
      <c r="Q2314" s="4">
        <f>SupplierQuality[[#This Row],[Total Defect Qty]]*SupplierQuality[[#This Row],[Unit Price]]</f>
        <v>514803744</v>
      </c>
    </row>
    <row r="2315" spans="1:17" x14ac:dyDescent="0.25">
      <c r="A2315" s="1">
        <v>43459</v>
      </c>
      <c r="B2315" s="5" t="str">
        <f>TEXT(SupplierQuality[[#This Row],[Date]],"mmm")</f>
        <v>Dec</v>
      </c>
      <c r="C2315" s="5" t="str">
        <f>TEXT(SupplierQuality[[#This Row],[Date]],"yyyy")</f>
        <v>2018</v>
      </c>
      <c r="D2315" s="2" t="s">
        <v>334</v>
      </c>
      <c r="E2315" s="2" t="s">
        <v>30</v>
      </c>
      <c r="F2315" s="2" t="s">
        <v>24</v>
      </c>
      <c r="G2315">
        <v>117</v>
      </c>
      <c r="H2315" s="2" t="str">
        <f>VLOOKUP(SupplierQuality[[#This Row],[MaterialID]],Table4[#All],2,0)</f>
        <v>Labels</v>
      </c>
      <c r="I2315">
        <v>2</v>
      </c>
      <c r="J2315" s="2" t="str">
        <f>_xlfn.XLOOKUP(SupplierQuality[[#This Row],[Defect Type ID]],Table5[ID],Table5[Defect Type],"Not found",0)</f>
        <v>Rejected</v>
      </c>
      <c r="K2315">
        <v>208</v>
      </c>
      <c r="L2315" s="2" t="str">
        <f>_xlfn.XLOOKUP(SupplierQuality[[#This Row],[DefectID]],Table2[ID],Table2[Defect],"Not found",0)</f>
        <v>Missing Liner</v>
      </c>
      <c r="M2315" s="3">
        <v>595163</v>
      </c>
      <c r="N2315" s="3">
        <v>2713</v>
      </c>
      <c r="O2315" s="6">
        <f>SupplierQuality[[#This Row],[Total Downtime Minutes]]/60</f>
        <v>45.216666666666669</v>
      </c>
      <c r="P2315" s="4">
        <v>684</v>
      </c>
      <c r="Q2315" s="4">
        <f>SupplierQuality[[#This Row],[Total Defect Qty]]*SupplierQuality[[#This Row],[Unit Price]]</f>
        <v>407091492</v>
      </c>
    </row>
    <row r="2316" spans="1:17" x14ac:dyDescent="0.25">
      <c r="A2316" s="1">
        <v>43459</v>
      </c>
      <c r="B2316" s="5" t="str">
        <f>TEXT(SupplierQuality[[#This Row],[Date]],"mmm")</f>
        <v>Dec</v>
      </c>
      <c r="C2316" s="5" t="str">
        <f>TEXT(SupplierQuality[[#This Row],[Date]],"yyyy")</f>
        <v>2018</v>
      </c>
      <c r="D2316" s="2" t="s">
        <v>307</v>
      </c>
      <c r="E2316" s="2" t="s">
        <v>74</v>
      </c>
      <c r="F2316" s="2" t="s">
        <v>17</v>
      </c>
      <c r="G2316">
        <v>115</v>
      </c>
      <c r="H2316" s="2" t="str">
        <f>VLOOKUP(SupplierQuality[[#This Row],[MaterialID]],Table4[#All],2,0)</f>
        <v>Controllers</v>
      </c>
      <c r="I2316">
        <v>2</v>
      </c>
      <c r="J2316" s="2" t="str">
        <f>_xlfn.XLOOKUP(SupplierQuality[[#This Row],[Defect Type ID]],Table5[ID],Table5[Defect Type],"Not found",0)</f>
        <v>Rejected</v>
      </c>
      <c r="K2316">
        <v>106</v>
      </c>
      <c r="L2316" s="2" t="str">
        <f>_xlfn.XLOOKUP(SupplierQuality[[#This Row],[DefectID]],Table2[ID],Table2[Defect],"Not found",0)</f>
        <v>Parting Tops</v>
      </c>
      <c r="M2316" s="3">
        <v>584600</v>
      </c>
      <c r="N2316" s="3">
        <v>4302</v>
      </c>
      <c r="O2316" s="6">
        <f>SupplierQuality[[#This Row],[Total Downtime Minutes]]/60</f>
        <v>71.7</v>
      </c>
      <c r="P2316" s="4">
        <v>468</v>
      </c>
      <c r="Q2316" s="4">
        <f>SupplierQuality[[#This Row],[Total Defect Qty]]*SupplierQuality[[#This Row],[Unit Price]]</f>
        <v>273592800</v>
      </c>
    </row>
    <row r="2317" spans="1:17" x14ac:dyDescent="0.25">
      <c r="A2317" s="1">
        <v>43459</v>
      </c>
      <c r="B2317" s="5" t="str">
        <f>TEXT(SupplierQuality[[#This Row],[Date]],"mmm")</f>
        <v>Dec</v>
      </c>
      <c r="C2317" s="5" t="str">
        <f>TEXT(SupplierQuality[[#This Row],[Date]],"yyyy")</f>
        <v>2018</v>
      </c>
      <c r="D2317" s="2" t="s">
        <v>183</v>
      </c>
      <c r="E2317" s="2" t="s">
        <v>32</v>
      </c>
      <c r="F2317" s="2" t="s">
        <v>17</v>
      </c>
      <c r="G2317">
        <v>122</v>
      </c>
      <c r="H2317" s="2" t="str">
        <f>VLOOKUP(SupplierQuality[[#This Row],[MaterialID]],Table4[#All],2,0)</f>
        <v>Electrolytes</v>
      </c>
      <c r="I2317">
        <v>3</v>
      </c>
      <c r="J2317" s="2" t="str">
        <f>_xlfn.XLOOKUP(SupplierQuality[[#This Row],[Defect Type ID]],Table5[ID],Table5[Defect Type],"Not found",0)</f>
        <v>Impact</v>
      </c>
      <c r="K2317">
        <v>165</v>
      </c>
      <c r="L2317" s="2" t="str">
        <f>_xlfn.XLOOKUP(SupplierQuality[[#This Row],[DefectID]],Table2[ID],Table2[Defect],"Not found",0)</f>
        <v>Material Separation</v>
      </c>
      <c r="M2317" s="3">
        <v>565075</v>
      </c>
      <c r="N2317" s="3">
        <v>4232</v>
      </c>
      <c r="O2317" s="6">
        <f>SupplierQuality[[#This Row],[Total Downtime Minutes]]/60</f>
        <v>70.533333333333331</v>
      </c>
      <c r="P2317" s="4">
        <v>348</v>
      </c>
      <c r="Q2317" s="4">
        <f>SupplierQuality[[#This Row],[Total Defect Qty]]*SupplierQuality[[#This Row],[Unit Price]]</f>
        <v>196646100</v>
      </c>
    </row>
    <row r="2318" spans="1:17" x14ac:dyDescent="0.25">
      <c r="A2318" s="1">
        <v>43459</v>
      </c>
      <c r="B2318" s="5" t="str">
        <f>TEXT(SupplierQuality[[#This Row],[Date]],"mmm")</f>
        <v>Dec</v>
      </c>
      <c r="C2318" s="5" t="str">
        <f>TEXT(SupplierQuality[[#This Row],[Date]],"yyyy")</f>
        <v>2018</v>
      </c>
      <c r="D2318" s="2" t="s">
        <v>10</v>
      </c>
      <c r="E2318" s="2" t="s">
        <v>107</v>
      </c>
      <c r="F2318" s="2" t="s">
        <v>691</v>
      </c>
      <c r="G2318">
        <v>122</v>
      </c>
      <c r="H2318" s="2" t="str">
        <f>VLOOKUP(SupplierQuality[[#This Row],[MaterialID]],Table4[#All],2,0)</f>
        <v>Electrolytes</v>
      </c>
      <c r="I2318">
        <v>2</v>
      </c>
      <c r="J2318" s="2" t="str">
        <f>_xlfn.XLOOKUP(SupplierQuality[[#This Row],[Defect Type ID]],Table5[ID],Table5[Defect Type],"Not found",0)</f>
        <v>Rejected</v>
      </c>
      <c r="K2318">
        <v>185</v>
      </c>
      <c r="L2318" s="2" t="str">
        <f>_xlfn.XLOOKUP(SupplierQuality[[#This Row],[DefectID]],Table2[ID],Table2[Defect],"Not found",0)</f>
        <v>Soft Tops</v>
      </c>
      <c r="M2318" s="3">
        <v>546763</v>
      </c>
      <c r="N2318" s="3">
        <v>3443</v>
      </c>
      <c r="O2318" s="6">
        <f>SupplierQuality[[#This Row],[Total Downtime Minutes]]/60</f>
        <v>57.383333333333333</v>
      </c>
      <c r="P2318" s="4">
        <v>476</v>
      </c>
      <c r="Q2318" s="4">
        <f>SupplierQuality[[#This Row],[Total Defect Qty]]*SupplierQuality[[#This Row],[Unit Price]]</f>
        <v>260259188</v>
      </c>
    </row>
    <row r="2319" spans="1:17" x14ac:dyDescent="0.25">
      <c r="A2319" s="1">
        <v>43459</v>
      </c>
      <c r="B2319" s="5" t="str">
        <f>TEXT(SupplierQuality[[#This Row],[Date]],"mmm")</f>
        <v>Dec</v>
      </c>
      <c r="C2319" s="5" t="str">
        <f>TEXT(SupplierQuality[[#This Row],[Date]],"yyyy")</f>
        <v>2018</v>
      </c>
      <c r="D2319" s="2" t="s">
        <v>82</v>
      </c>
      <c r="E2319" s="2" t="s">
        <v>58</v>
      </c>
      <c r="F2319" s="2" t="s">
        <v>17</v>
      </c>
      <c r="G2319">
        <v>115</v>
      </c>
      <c r="H2319" s="2" t="str">
        <f>VLOOKUP(SupplierQuality[[#This Row],[MaterialID]],Table4[#All],2,0)</f>
        <v>Controllers</v>
      </c>
      <c r="I2319">
        <v>2</v>
      </c>
      <c r="J2319" s="2" t="str">
        <f>_xlfn.XLOOKUP(SupplierQuality[[#This Row],[Defect Type ID]],Table5[ID],Table5[Defect Type],"Not found",0)</f>
        <v>Rejected</v>
      </c>
      <c r="K2319">
        <v>156</v>
      </c>
      <c r="L2319" s="2" t="str">
        <f>_xlfn.XLOOKUP(SupplierQuality[[#This Row],[DefectID]],Table2[ID],Table2[Defect],"Not found",0)</f>
        <v>Crack</v>
      </c>
      <c r="M2319" s="3">
        <v>199058</v>
      </c>
      <c r="N2319" s="3">
        <v>2862</v>
      </c>
      <c r="O2319" s="6">
        <f>SupplierQuality[[#This Row],[Total Downtime Minutes]]/60</f>
        <v>47.7</v>
      </c>
      <c r="P2319" s="4">
        <v>534</v>
      </c>
      <c r="Q2319" s="4">
        <f>SupplierQuality[[#This Row],[Total Defect Qty]]*SupplierQuality[[#This Row],[Unit Price]]</f>
        <v>106296972</v>
      </c>
    </row>
    <row r="2320" spans="1:17" x14ac:dyDescent="0.25">
      <c r="A2320" s="1">
        <v>43459</v>
      </c>
      <c r="B2320" s="5" t="str">
        <f>TEXT(SupplierQuality[[#This Row],[Date]],"mmm")</f>
        <v>Dec</v>
      </c>
      <c r="C2320" s="5" t="str">
        <f>TEXT(SupplierQuality[[#This Row],[Date]],"yyyy")</f>
        <v>2018</v>
      </c>
      <c r="D2320" s="2" t="s">
        <v>218</v>
      </c>
      <c r="E2320" s="2" t="s">
        <v>107</v>
      </c>
      <c r="F2320" s="2" t="s">
        <v>17</v>
      </c>
      <c r="G2320">
        <v>124</v>
      </c>
      <c r="H2320" s="2" t="str">
        <f>VLOOKUP(SupplierQuality[[#This Row],[MaterialID]],Table4[#All],2,0)</f>
        <v>Drives</v>
      </c>
      <c r="I2320">
        <v>2</v>
      </c>
      <c r="J2320" s="2" t="str">
        <f>_xlfn.XLOOKUP(SupplierQuality[[#This Row],[Defect Type ID]],Table5[ID],Table5[Defect Type],"Not found",0)</f>
        <v>Rejected</v>
      </c>
      <c r="K2320">
        <v>233</v>
      </c>
      <c r="L2320" s="2" t="str">
        <f>_xlfn.XLOOKUP(SupplierQuality[[#This Row],[DefectID]],Table2[ID],Table2[Defect],"Not found",0)</f>
        <v>Wrong Drive</v>
      </c>
      <c r="M2320" s="3">
        <v>81637</v>
      </c>
      <c r="N2320" s="3">
        <v>1199</v>
      </c>
      <c r="O2320" s="6">
        <f>SupplierQuality[[#This Row],[Total Downtime Minutes]]/60</f>
        <v>19.983333333333334</v>
      </c>
      <c r="P2320" s="4">
        <v>496</v>
      </c>
      <c r="Q2320" s="4">
        <f>SupplierQuality[[#This Row],[Total Defect Qty]]*SupplierQuality[[#This Row],[Unit Price]]</f>
        <v>40491952</v>
      </c>
    </row>
    <row r="2321" spans="1:17" x14ac:dyDescent="0.25">
      <c r="A2321" s="1">
        <v>43459</v>
      </c>
      <c r="B2321" s="5" t="str">
        <f>TEXT(SupplierQuality[[#This Row],[Date]],"mmm")</f>
        <v>Dec</v>
      </c>
      <c r="C2321" s="5" t="str">
        <f>TEXT(SupplierQuality[[#This Row],[Date]],"yyyy")</f>
        <v>2018</v>
      </c>
      <c r="D2321" s="2" t="s">
        <v>66</v>
      </c>
      <c r="E2321" s="2" t="s">
        <v>52</v>
      </c>
      <c r="F2321" s="2" t="s">
        <v>24</v>
      </c>
      <c r="G2321">
        <v>113</v>
      </c>
      <c r="H2321" s="2" t="str">
        <f>VLOOKUP(SupplierQuality[[#This Row],[MaterialID]],Table4[#All],2,0)</f>
        <v>Raw Materials</v>
      </c>
      <c r="I2321">
        <v>1</v>
      </c>
      <c r="J2321" s="2" t="str">
        <f>_xlfn.XLOOKUP(SupplierQuality[[#This Row],[Defect Type ID]],Table5[ID],Table5[Defect Type],"Not found",0)</f>
        <v>No Impact</v>
      </c>
      <c r="K2321">
        <v>6</v>
      </c>
      <c r="L2321" s="2" t="str">
        <f>_xlfn.XLOOKUP(SupplierQuality[[#This Row],[DefectID]],Table2[ID],Table2[Defect],"Not found",0)</f>
        <v>Wrong Ink</v>
      </c>
      <c r="M2321" s="3">
        <v>10146</v>
      </c>
      <c r="N2321" s="3">
        <v>2315</v>
      </c>
      <c r="O2321" s="6">
        <f>SupplierQuality[[#This Row],[Total Downtime Minutes]]/60</f>
        <v>38.583333333333336</v>
      </c>
      <c r="P2321" s="4">
        <v>692</v>
      </c>
      <c r="Q2321" s="4">
        <f>SupplierQuality[[#This Row],[Total Defect Qty]]*SupplierQuality[[#This Row],[Unit Price]]</f>
        <v>7021032</v>
      </c>
    </row>
    <row r="2322" spans="1:17" x14ac:dyDescent="0.25">
      <c r="A2322" s="1">
        <v>43460</v>
      </c>
      <c r="B2322" s="5" t="str">
        <f>TEXT(SupplierQuality[[#This Row],[Date]],"mmm")</f>
        <v>Dec</v>
      </c>
      <c r="C2322" s="5" t="str">
        <f>TEXT(SupplierQuality[[#This Row],[Date]],"yyyy")</f>
        <v>2018</v>
      </c>
      <c r="D2322" s="2" t="s">
        <v>145</v>
      </c>
      <c r="E2322" s="2" t="s">
        <v>60</v>
      </c>
      <c r="F2322" s="2" t="s">
        <v>14</v>
      </c>
      <c r="G2322">
        <v>129</v>
      </c>
      <c r="H2322" s="2" t="str">
        <f>VLOOKUP(SupplierQuality[[#This Row],[MaterialID]],Table4[#All],2,0)</f>
        <v>Mechanicals</v>
      </c>
      <c r="I2322">
        <v>1</v>
      </c>
      <c r="J2322" s="2" t="str">
        <f>_xlfn.XLOOKUP(SupplierQuality[[#This Row],[Defect Type ID]],Table5[ID],Table5[Defect Type],"Not found",0)</f>
        <v>No Impact</v>
      </c>
      <c r="K2322">
        <v>86</v>
      </c>
      <c r="L2322" s="2" t="str">
        <f>_xlfn.XLOOKUP(SupplierQuality[[#This Row],[DefectID]],Table2[ID],Table2[Defect],"Not found",0)</f>
        <v>Smeared Print</v>
      </c>
      <c r="M2322" s="3">
        <v>776946</v>
      </c>
      <c r="N2322" s="3">
        <v>2393</v>
      </c>
      <c r="O2322" s="6">
        <f>SupplierQuality[[#This Row],[Total Downtime Minutes]]/60</f>
        <v>39.883333333333333</v>
      </c>
      <c r="P2322" s="4">
        <v>679</v>
      </c>
      <c r="Q2322" s="4">
        <f>SupplierQuality[[#This Row],[Total Defect Qty]]*SupplierQuality[[#This Row],[Unit Price]]</f>
        <v>527546334</v>
      </c>
    </row>
    <row r="2323" spans="1:17" x14ac:dyDescent="0.25">
      <c r="A2323" s="1">
        <v>43460</v>
      </c>
      <c r="B2323" s="5" t="str">
        <f>TEXT(SupplierQuality[[#This Row],[Date]],"mmm")</f>
        <v>Dec</v>
      </c>
      <c r="C2323" s="5" t="str">
        <f>TEXT(SupplierQuality[[#This Row],[Date]],"yyyy")</f>
        <v>2018</v>
      </c>
      <c r="D2323" s="2" t="s">
        <v>160</v>
      </c>
      <c r="E2323" s="2" t="s">
        <v>74</v>
      </c>
      <c r="F2323" s="2" t="s">
        <v>691</v>
      </c>
      <c r="G2323">
        <v>117</v>
      </c>
      <c r="H2323" s="2" t="str">
        <f>VLOOKUP(SupplierQuality[[#This Row],[MaterialID]],Table4[#All],2,0)</f>
        <v>Labels</v>
      </c>
      <c r="I2323">
        <v>1</v>
      </c>
      <c r="J2323" s="2" t="str">
        <f>_xlfn.XLOOKUP(SupplierQuality[[#This Row],[Defect Type ID]],Table5[ID],Table5[Defect Type],"Not found",0)</f>
        <v>No Impact</v>
      </c>
      <c r="K2323">
        <v>226</v>
      </c>
      <c r="L2323" s="2" t="str">
        <f>_xlfn.XLOOKUP(SupplierQuality[[#This Row],[DefectID]],Table2[ID],Table2[Defect],"Not found",0)</f>
        <v>Streaks</v>
      </c>
      <c r="M2323" s="3">
        <v>387523</v>
      </c>
      <c r="N2323" s="3">
        <v>4252</v>
      </c>
      <c r="O2323" s="6">
        <f>SupplierQuality[[#This Row],[Total Downtime Minutes]]/60</f>
        <v>70.86666666666666</v>
      </c>
      <c r="P2323" s="4">
        <v>617</v>
      </c>
      <c r="Q2323" s="4">
        <f>SupplierQuality[[#This Row],[Total Defect Qty]]*SupplierQuality[[#This Row],[Unit Price]]</f>
        <v>239101691</v>
      </c>
    </row>
    <row r="2324" spans="1:17" x14ac:dyDescent="0.25">
      <c r="A2324" s="1">
        <v>43460</v>
      </c>
      <c r="B2324" s="5" t="str">
        <f>TEXT(SupplierQuality[[#This Row],[Date]],"mmm")</f>
        <v>Dec</v>
      </c>
      <c r="C2324" s="5" t="str">
        <f>TEXT(SupplierQuality[[#This Row],[Date]],"yyyy")</f>
        <v>2018</v>
      </c>
      <c r="D2324" s="2" t="s">
        <v>85</v>
      </c>
      <c r="E2324" s="2" t="s">
        <v>45</v>
      </c>
      <c r="F2324" s="2" t="s">
        <v>14</v>
      </c>
      <c r="G2324">
        <v>116</v>
      </c>
      <c r="H2324" s="2" t="str">
        <f>VLOOKUP(SupplierQuality[[#This Row],[MaterialID]],Table4[#All],2,0)</f>
        <v>Molds</v>
      </c>
      <c r="I2324">
        <v>3</v>
      </c>
      <c r="J2324" s="2" t="str">
        <f>_xlfn.XLOOKUP(SupplierQuality[[#This Row],[Defect Type ID]],Table5[ID],Table5[Defect Type],"Not found",0)</f>
        <v>Impact</v>
      </c>
      <c r="K2324">
        <v>213</v>
      </c>
      <c r="L2324" s="2" t="str">
        <f>_xlfn.XLOOKUP(SupplierQuality[[#This Row],[DefectID]],Table2[ID],Table2[Defect],"Not found",0)</f>
        <v>Broken Valve Seal</v>
      </c>
      <c r="M2324" s="3">
        <v>218449</v>
      </c>
      <c r="N2324" s="3">
        <v>2067</v>
      </c>
      <c r="O2324" s="6">
        <f>SupplierQuality[[#This Row],[Total Downtime Minutes]]/60</f>
        <v>34.450000000000003</v>
      </c>
      <c r="P2324" s="4">
        <v>579</v>
      </c>
      <c r="Q2324" s="4">
        <f>SupplierQuality[[#This Row],[Total Defect Qty]]*SupplierQuality[[#This Row],[Unit Price]]</f>
        <v>126481971</v>
      </c>
    </row>
    <row r="2325" spans="1:17" x14ac:dyDescent="0.25">
      <c r="A2325" s="1">
        <v>43460</v>
      </c>
      <c r="B2325" s="5" t="str">
        <f>TEXT(SupplierQuality[[#This Row],[Date]],"mmm")</f>
        <v>Dec</v>
      </c>
      <c r="C2325" s="5" t="str">
        <f>TEXT(SupplierQuality[[#This Row],[Date]],"yyyy")</f>
        <v>2018</v>
      </c>
      <c r="D2325" s="2" t="s">
        <v>87</v>
      </c>
      <c r="E2325" s="2" t="s">
        <v>71</v>
      </c>
      <c r="F2325" s="2" t="s">
        <v>17</v>
      </c>
      <c r="G2325">
        <v>119</v>
      </c>
      <c r="H2325" s="2" t="str">
        <f>VLOOKUP(SupplierQuality[[#This Row],[MaterialID]],Table4[#All],2,0)</f>
        <v>Batteries</v>
      </c>
      <c r="I2325">
        <v>2</v>
      </c>
      <c r="J2325" s="2" t="str">
        <f>_xlfn.XLOOKUP(SupplierQuality[[#This Row],[Defect Type ID]],Table5[ID],Table5[Defect Type],"Not found",0)</f>
        <v>Rejected</v>
      </c>
      <c r="K2325">
        <v>128</v>
      </c>
      <c r="L2325" s="2" t="str">
        <f>_xlfn.XLOOKUP(SupplierQuality[[#This Row],[DefectID]],Table2[ID],Table2[Defect],"Not found",0)</f>
        <v>Incorrect Vertical Size</v>
      </c>
      <c r="M2325" s="3">
        <v>13477</v>
      </c>
      <c r="N2325" s="3">
        <v>1074</v>
      </c>
      <c r="O2325" s="6">
        <f>SupplierQuality[[#This Row],[Total Downtime Minutes]]/60</f>
        <v>17.899999999999999</v>
      </c>
      <c r="P2325" s="4">
        <v>479</v>
      </c>
      <c r="Q2325" s="4">
        <f>SupplierQuality[[#This Row],[Total Defect Qty]]*SupplierQuality[[#This Row],[Unit Price]]</f>
        <v>6455483</v>
      </c>
    </row>
    <row r="2326" spans="1:17" x14ac:dyDescent="0.25">
      <c r="A2326" s="1">
        <v>43461</v>
      </c>
      <c r="B2326" s="5" t="str">
        <f>TEXT(SupplierQuality[[#This Row],[Date]],"mmm")</f>
        <v>Dec</v>
      </c>
      <c r="C2326" s="5" t="str">
        <f>TEXT(SupplierQuality[[#This Row],[Date]],"yyyy")</f>
        <v>2018</v>
      </c>
      <c r="D2326" s="2" t="s">
        <v>351</v>
      </c>
      <c r="E2326" s="2" t="s">
        <v>107</v>
      </c>
      <c r="F2326" s="2" t="s">
        <v>17</v>
      </c>
      <c r="G2326">
        <v>123</v>
      </c>
      <c r="H2326" s="2" t="str">
        <f>VLOOKUP(SupplierQuality[[#This Row],[MaterialID]],Table4[#All],2,0)</f>
        <v>Pump</v>
      </c>
      <c r="I2326">
        <v>2</v>
      </c>
      <c r="J2326" s="2" t="str">
        <f>_xlfn.XLOOKUP(SupplierQuality[[#This Row],[Defect Type ID]],Table5[ID],Table5[Defect Type],"Not found",0)</f>
        <v>Rejected</v>
      </c>
      <c r="K2326">
        <v>62</v>
      </c>
      <c r="L2326" s="2" t="str">
        <f>_xlfn.XLOOKUP(SupplierQuality[[#This Row],[DefectID]],Table2[ID],Table2[Defect],"Not found",0)</f>
        <v>Damaged</v>
      </c>
      <c r="M2326" s="3">
        <v>974481</v>
      </c>
      <c r="N2326" s="3">
        <v>4381</v>
      </c>
      <c r="O2326" s="6">
        <f>SupplierQuality[[#This Row],[Total Downtime Minutes]]/60</f>
        <v>73.016666666666666</v>
      </c>
      <c r="P2326" s="4">
        <v>427</v>
      </c>
      <c r="Q2326" s="4">
        <f>SupplierQuality[[#This Row],[Total Defect Qty]]*SupplierQuality[[#This Row],[Unit Price]]</f>
        <v>416103387</v>
      </c>
    </row>
    <row r="2327" spans="1:17" x14ac:dyDescent="0.25">
      <c r="A2327" s="1">
        <v>43461</v>
      </c>
      <c r="B2327" s="5" t="str">
        <f>TEXT(SupplierQuality[[#This Row],[Date]],"mmm")</f>
        <v>Dec</v>
      </c>
      <c r="C2327" s="5" t="str">
        <f>TEXT(SupplierQuality[[#This Row],[Date]],"yyyy")</f>
        <v>2018</v>
      </c>
      <c r="D2327" s="2" t="s">
        <v>178</v>
      </c>
      <c r="E2327" s="2" t="s">
        <v>41</v>
      </c>
      <c r="F2327" s="2" t="s">
        <v>14</v>
      </c>
      <c r="G2327">
        <v>115</v>
      </c>
      <c r="H2327" s="2" t="str">
        <f>VLOOKUP(SupplierQuality[[#This Row],[MaterialID]],Table4[#All],2,0)</f>
        <v>Controllers</v>
      </c>
      <c r="I2327">
        <v>3</v>
      </c>
      <c r="J2327" s="2" t="str">
        <f>_xlfn.XLOOKUP(SupplierQuality[[#This Row],[Defect Type ID]],Table5[ID],Table5[Defect Type],"Not found",0)</f>
        <v>Impact</v>
      </c>
      <c r="K2327">
        <v>206</v>
      </c>
      <c r="L2327" s="2" t="str">
        <f>_xlfn.XLOOKUP(SupplierQuality[[#This Row],[DefectID]],Table2[ID],Table2[Defect],"Not found",0)</f>
        <v>Codes Wrong</v>
      </c>
      <c r="M2327" s="3">
        <v>772661</v>
      </c>
      <c r="N2327" s="3">
        <v>4224</v>
      </c>
      <c r="O2327" s="6">
        <f>SupplierQuality[[#This Row],[Total Downtime Minutes]]/60</f>
        <v>70.400000000000006</v>
      </c>
      <c r="P2327" s="4">
        <v>584</v>
      </c>
      <c r="Q2327" s="4">
        <f>SupplierQuality[[#This Row],[Total Defect Qty]]*SupplierQuality[[#This Row],[Unit Price]]</f>
        <v>451234024</v>
      </c>
    </row>
    <row r="2328" spans="1:17" x14ac:dyDescent="0.25">
      <c r="A2328" s="1">
        <v>43461</v>
      </c>
      <c r="B2328" s="5" t="str">
        <f>TEXT(SupplierQuality[[#This Row],[Date]],"mmm")</f>
        <v>Dec</v>
      </c>
      <c r="C2328" s="5" t="str">
        <f>TEXT(SupplierQuality[[#This Row],[Date]],"yyyy")</f>
        <v>2018</v>
      </c>
      <c r="D2328" s="2" t="s">
        <v>291</v>
      </c>
      <c r="E2328" s="2" t="s">
        <v>67</v>
      </c>
      <c r="F2328" s="2" t="s">
        <v>17</v>
      </c>
      <c r="G2328">
        <v>123</v>
      </c>
      <c r="H2328" s="2" t="str">
        <f>VLOOKUP(SupplierQuality[[#This Row],[MaterialID]],Table4[#All],2,0)</f>
        <v>Pump</v>
      </c>
      <c r="I2328">
        <v>2</v>
      </c>
      <c r="J2328" s="2" t="str">
        <f>_xlfn.XLOOKUP(SupplierQuality[[#This Row],[Defect Type ID]],Table5[ID],Table5[Defect Type],"Not found",0)</f>
        <v>Rejected</v>
      </c>
      <c r="K2328">
        <v>44</v>
      </c>
      <c r="L2328" s="2" t="str">
        <f>_xlfn.XLOOKUP(SupplierQuality[[#This Row],[DefectID]],Table2[ID],Table2[Defect],"Not found",0)</f>
        <v>Broken Glass</v>
      </c>
      <c r="M2328" s="3">
        <v>752522</v>
      </c>
      <c r="N2328" s="3">
        <v>3050</v>
      </c>
      <c r="O2328" s="6">
        <f>SupplierQuality[[#This Row],[Total Downtime Minutes]]/60</f>
        <v>50.833333333333336</v>
      </c>
      <c r="P2328" s="4">
        <v>283</v>
      </c>
      <c r="Q2328" s="4">
        <f>SupplierQuality[[#This Row],[Total Defect Qty]]*SupplierQuality[[#This Row],[Unit Price]]</f>
        <v>212963726</v>
      </c>
    </row>
    <row r="2329" spans="1:17" x14ac:dyDescent="0.25">
      <c r="A2329" s="1">
        <v>43461</v>
      </c>
      <c r="B2329" s="5" t="str">
        <f>TEXT(SupplierQuality[[#This Row],[Date]],"mmm")</f>
        <v>Dec</v>
      </c>
      <c r="C2329" s="5" t="str">
        <f>TEXT(SupplierQuality[[#This Row],[Date]],"yyyy")</f>
        <v>2018</v>
      </c>
      <c r="D2329" s="2" t="s">
        <v>322</v>
      </c>
      <c r="E2329" s="2" t="s">
        <v>34</v>
      </c>
      <c r="F2329" s="2" t="s">
        <v>42</v>
      </c>
      <c r="G2329">
        <v>125</v>
      </c>
      <c r="H2329" s="2" t="str">
        <f>VLOOKUP(SupplierQuality[[#This Row],[MaterialID]],Table4[#All],2,0)</f>
        <v>Hardware</v>
      </c>
      <c r="I2329">
        <v>1</v>
      </c>
      <c r="J2329" s="2" t="str">
        <f>_xlfn.XLOOKUP(SupplierQuality[[#This Row],[Defect Type ID]],Table5[ID],Table5[Defect Type],"Not found",0)</f>
        <v>No Impact</v>
      </c>
      <c r="K2329">
        <v>84</v>
      </c>
      <c r="L2329" s="2" t="str">
        <f>_xlfn.XLOOKUP(SupplierQuality[[#This Row],[DefectID]],Table2[ID],Table2[Defect],"Not found",0)</f>
        <v>Weak Walls</v>
      </c>
      <c r="M2329" s="3">
        <v>453781</v>
      </c>
      <c r="N2329" s="3">
        <v>514</v>
      </c>
      <c r="O2329" s="6">
        <f>SupplierQuality[[#This Row],[Total Downtime Minutes]]/60</f>
        <v>8.5666666666666664</v>
      </c>
      <c r="P2329" s="4">
        <v>396</v>
      </c>
      <c r="Q2329" s="4">
        <f>SupplierQuality[[#This Row],[Total Defect Qty]]*SupplierQuality[[#This Row],[Unit Price]]</f>
        <v>179697276</v>
      </c>
    </row>
    <row r="2330" spans="1:17" x14ac:dyDescent="0.25">
      <c r="A2330" s="1">
        <v>43461</v>
      </c>
      <c r="B2330" s="5" t="str">
        <f>TEXT(SupplierQuality[[#This Row],[Date]],"mmm")</f>
        <v>Dec</v>
      </c>
      <c r="C2330" s="5" t="str">
        <f>TEXT(SupplierQuality[[#This Row],[Date]],"yyyy")</f>
        <v>2018</v>
      </c>
      <c r="D2330" s="2" t="s">
        <v>287</v>
      </c>
      <c r="E2330" s="2" t="s">
        <v>36</v>
      </c>
      <c r="F2330" s="2" t="s">
        <v>17</v>
      </c>
      <c r="G2330">
        <v>132</v>
      </c>
      <c r="H2330" s="2" t="str">
        <f>VLOOKUP(SupplierQuality[[#This Row],[MaterialID]],Table4[#All],2,0)</f>
        <v>Printed Materials</v>
      </c>
      <c r="I2330">
        <v>1</v>
      </c>
      <c r="J2330" s="2" t="str">
        <f>_xlfn.XLOOKUP(SupplierQuality[[#This Row],[Defect Type ID]],Table5[ID],Table5[Defect Type],"Not found",0)</f>
        <v>No Impact</v>
      </c>
      <c r="K2330">
        <v>229</v>
      </c>
      <c r="L2330" s="2" t="str">
        <f>_xlfn.XLOOKUP(SupplierQuality[[#This Row],[DefectID]],Table2[ID],Table2[Defect],"Not found",0)</f>
        <v>Carton Delamination</v>
      </c>
      <c r="M2330" s="3">
        <v>311732</v>
      </c>
      <c r="N2330" s="3">
        <v>1391</v>
      </c>
      <c r="O2330" s="6">
        <f>SupplierQuality[[#This Row],[Total Downtime Minutes]]/60</f>
        <v>23.183333333333334</v>
      </c>
      <c r="P2330" s="4">
        <v>447</v>
      </c>
      <c r="Q2330" s="4">
        <f>SupplierQuality[[#This Row],[Total Defect Qty]]*SupplierQuality[[#This Row],[Unit Price]]</f>
        <v>139344204</v>
      </c>
    </row>
    <row r="2331" spans="1:17" x14ac:dyDescent="0.25">
      <c r="A2331" s="1">
        <v>43461</v>
      </c>
      <c r="B2331" s="5" t="str">
        <f>TEXT(SupplierQuality[[#This Row],[Date]],"mmm")</f>
        <v>Dec</v>
      </c>
      <c r="C2331" s="5" t="str">
        <f>TEXT(SupplierQuality[[#This Row],[Date]],"yyyy")</f>
        <v>2018</v>
      </c>
      <c r="D2331" s="2" t="s">
        <v>252</v>
      </c>
      <c r="E2331" s="2" t="s">
        <v>30</v>
      </c>
      <c r="F2331" s="2" t="s">
        <v>42</v>
      </c>
      <c r="G2331">
        <v>129</v>
      </c>
      <c r="H2331" s="2" t="str">
        <f>VLOOKUP(SupplierQuality[[#This Row],[MaterialID]],Table4[#All],2,0)</f>
        <v>Mechanicals</v>
      </c>
      <c r="I2331">
        <v>3</v>
      </c>
      <c r="J2331" s="2" t="str">
        <f>_xlfn.XLOOKUP(SupplierQuality[[#This Row],[Defect Type ID]],Table5[ID],Table5[Defect Type],"Not found",0)</f>
        <v>Impact</v>
      </c>
      <c r="K2331">
        <v>212</v>
      </c>
      <c r="L2331" s="2" t="str">
        <f>_xlfn.XLOOKUP(SupplierQuality[[#This Row],[DefectID]],Table2[ID],Table2[Defect],"Not found",0)</f>
        <v>Burnt</v>
      </c>
      <c r="M2331" s="3">
        <v>279561</v>
      </c>
      <c r="N2331" s="3">
        <v>4378</v>
      </c>
      <c r="O2331" s="6">
        <f>SupplierQuality[[#This Row],[Total Downtime Minutes]]/60</f>
        <v>72.966666666666669</v>
      </c>
      <c r="P2331" s="4">
        <v>670</v>
      </c>
      <c r="Q2331" s="4">
        <f>SupplierQuality[[#This Row],[Total Defect Qty]]*SupplierQuality[[#This Row],[Unit Price]]</f>
        <v>187305870</v>
      </c>
    </row>
    <row r="2332" spans="1:17" x14ac:dyDescent="0.25">
      <c r="A2332" s="1">
        <v>43461</v>
      </c>
      <c r="B2332" s="5" t="str">
        <f>TEXT(SupplierQuality[[#This Row],[Date]],"mmm")</f>
        <v>Dec</v>
      </c>
      <c r="C2332" s="5" t="str">
        <f>TEXT(SupplierQuality[[#This Row],[Date]],"yyyy")</f>
        <v>2018</v>
      </c>
      <c r="D2332" s="2" t="s">
        <v>95</v>
      </c>
      <c r="E2332" s="2" t="s">
        <v>84</v>
      </c>
      <c r="F2332" s="2" t="s">
        <v>691</v>
      </c>
      <c r="G2332">
        <v>133</v>
      </c>
      <c r="H2332" s="2" t="str">
        <f>VLOOKUP(SupplierQuality[[#This Row],[MaterialID]],Table4[#All],2,0)</f>
        <v>Wires</v>
      </c>
      <c r="I2332">
        <v>2</v>
      </c>
      <c r="J2332" s="2" t="str">
        <f>_xlfn.XLOOKUP(SupplierQuality[[#This Row],[Defect Type ID]],Table5[ID],Table5[Defect Type],"Not found",0)</f>
        <v>Rejected</v>
      </c>
      <c r="K2332">
        <v>218</v>
      </c>
      <c r="L2332" s="2" t="str">
        <f>_xlfn.XLOOKUP(SupplierQuality[[#This Row],[DefectID]],Table2[ID],Table2[Defect],"Not found",0)</f>
        <v>Rough Tops</v>
      </c>
      <c r="M2332" s="3">
        <v>160238</v>
      </c>
      <c r="N2332" s="3">
        <v>4332</v>
      </c>
      <c r="O2332" s="6">
        <f>SupplierQuality[[#This Row],[Total Downtime Minutes]]/60</f>
        <v>72.2</v>
      </c>
      <c r="P2332" s="4">
        <v>638</v>
      </c>
      <c r="Q2332" s="4">
        <f>SupplierQuality[[#This Row],[Total Defect Qty]]*SupplierQuality[[#This Row],[Unit Price]]</f>
        <v>102231844</v>
      </c>
    </row>
    <row r="2333" spans="1:17" x14ac:dyDescent="0.25">
      <c r="A2333" s="1">
        <v>43461</v>
      </c>
      <c r="B2333" s="5" t="str">
        <f>TEXT(SupplierQuality[[#This Row],[Date]],"mmm")</f>
        <v>Dec</v>
      </c>
      <c r="C2333" s="5" t="str">
        <f>TEXT(SupplierQuality[[#This Row],[Date]],"yyyy")</f>
        <v>2018</v>
      </c>
      <c r="D2333" s="2" t="s">
        <v>43</v>
      </c>
      <c r="E2333" s="2" t="s">
        <v>49</v>
      </c>
      <c r="F2333" s="2" t="s">
        <v>17</v>
      </c>
      <c r="G2333">
        <v>112</v>
      </c>
      <c r="H2333" s="2" t="str">
        <f>VLOOKUP(SupplierQuality[[#This Row],[MaterialID]],Table4[#All],2,0)</f>
        <v>Glass</v>
      </c>
      <c r="I2333">
        <v>1</v>
      </c>
      <c r="J2333" s="2" t="str">
        <f>_xlfn.XLOOKUP(SupplierQuality[[#This Row],[Defect Type ID]],Table5[ID],Table5[Defect Type],"Not found",0)</f>
        <v>No Impact</v>
      </c>
      <c r="K2333">
        <v>77</v>
      </c>
      <c r="L2333" s="2" t="str">
        <f>_xlfn.XLOOKUP(SupplierQuality[[#This Row],[DefectID]],Table2[ID],Table2[Defect],"Not found",0)</f>
        <v>No Label</v>
      </c>
      <c r="M2333" s="3">
        <v>1598</v>
      </c>
      <c r="N2333" s="3">
        <v>190</v>
      </c>
      <c r="O2333" s="6">
        <f>SupplierQuality[[#This Row],[Total Downtime Minutes]]/60</f>
        <v>3.1666666666666665</v>
      </c>
      <c r="P2333" s="4">
        <v>478</v>
      </c>
      <c r="Q2333" s="4">
        <f>SupplierQuality[[#This Row],[Total Defect Qty]]*SupplierQuality[[#This Row],[Unit Price]]</f>
        <v>763844</v>
      </c>
    </row>
    <row r="2334" spans="1:17" x14ac:dyDescent="0.25">
      <c r="A2334" s="1">
        <v>43465</v>
      </c>
      <c r="B2334" s="5" t="str">
        <f>TEXT(SupplierQuality[[#This Row],[Date]],"mmm")</f>
        <v>Dec</v>
      </c>
      <c r="C2334" s="5" t="str">
        <f>TEXT(SupplierQuality[[#This Row],[Date]],"yyyy")</f>
        <v>2018</v>
      </c>
      <c r="D2334" s="2" t="s">
        <v>149</v>
      </c>
      <c r="E2334" s="2" t="s">
        <v>107</v>
      </c>
      <c r="F2334" s="2" t="s">
        <v>24</v>
      </c>
      <c r="G2334">
        <v>128</v>
      </c>
      <c r="H2334" s="2" t="str">
        <f>VLOOKUP(SupplierQuality[[#This Row],[MaterialID]],Table4[#All],2,0)</f>
        <v>Tape</v>
      </c>
      <c r="I2334">
        <v>3</v>
      </c>
      <c r="J2334" s="2" t="str">
        <f>_xlfn.XLOOKUP(SupplierQuality[[#This Row],[Defect Type ID]],Table5[ID],Table5[Defect Type],"Not found",0)</f>
        <v>Impact</v>
      </c>
      <c r="K2334">
        <v>123</v>
      </c>
      <c r="L2334" s="2" t="str">
        <f>_xlfn.XLOOKUP(SupplierQuality[[#This Row],[DefectID]],Table2[ID],Table2[Defect],"Not found",0)</f>
        <v>Sealed Together Externally</v>
      </c>
      <c r="M2334" s="3">
        <v>919413</v>
      </c>
      <c r="N2334" s="3">
        <v>2478</v>
      </c>
      <c r="O2334" s="6">
        <f>SupplierQuality[[#This Row],[Total Downtime Minutes]]/60</f>
        <v>41.3</v>
      </c>
      <c r="P2334" s="4">
        <v>666</v>
      </c>
      <c r="Q2334" s="4">
        <f>SupplierQuality[[#This Row],[Total Defect Qty]]*SupplierQuality[[#This Row],[Unit Price]]</f>
        <v>612329058</v>
      </c>
    </row>
    <row r="2335" spans="1:17" x14ac:dyDescent="0.25">
      <c r="A2335" s="1">
        <v>43465</v>
      </c>
      <c r="B2335" s="5" t="str">
        <f>TEXT(SupplierQuality[[#This Row],[Date]],"mmm")</f>
        <v>Dec</v>
      </c>
      <c r="C2335" s="5" t="str">
        <f>TEXT(SupplierQuality[[#This Row],[Date]],"yyyy")</f>
        <v>2018</v>
      </c>
      <c r="D2335" s="2" t="s">
        <v>179</v>
      </c>
      <c r="E2335" s="2" t="s">
        <v>60</v>
      </c>
      <c r="F2335" s="2" t="s">
        <v>17</v>
      </c>
      <c r="G2335">
        <v>128</v>
      </c>
      <c r="H2335" s="2" t="str">
        <f>VLOOKUP(SupplierQuality[[#This Row],[MaterialID]],Table4[#All],2,0)</f>
        <v>Tape</v>
      </c>
      <c r="I2335">
        <v>1</v>
      </c>
      <c r="J2335" s="2" t="str">
        <f>_xlfn.XLOOKUP(SupplierQuality[[#This Row],[Defect Type ID]],Table5[ID],Table5[Defect Type],"Not found",0)</f>
        <v>No Impact</v>
      </c>
      <c r="K2335">
        <v>57</v>
      </c>
      <c r="L2335" s="2" t="str">
        <f>_xlfn.XLOOKUP(SupplierQuality[[#This Row],[DefectID]],Table2[ID],Table2[Defect],"Not found",0)</f>
        <v>Incorrect Labeling</v>
      </c>
      <c r="M2335" s="3">
        <v>911012</v>
      </c>
      <c r="N2335" s="3">
        <v>3134</v>
      </c>
      <c r="O2335" s="6">
        <f>SupplierQuality[[#This Row],[Total Downtime Minutes]]/60</f>
        <v>52.233333333333334</v>
      </c>
      <c r="P2335" s="4">
        <v>673</v>
      </c>
      <c r="Q2335" s="4">
        <f>SupplierQuality[[#This Row],[Total Defect Qty]]*SupplierQuality[[#This Row],[Unit Price]]</f>
        <v>613111076</v>
      </c>
    </row>
    <row r="2336" spans="1:17" x14ac:dyDescent="0.25">
      <c r="A2336" s="1">
        <v>43465</v>
      </c>
      <c r="B2336" s="5" t="str">
        <f>TEXT(SupplierQuality[[#This Row],[Date]],"mmm")</f>
        <v>Dec</v>
      </c>
      <c r="C2336" s="5" t="str">
        <f>TEXT(SupplierQuality[[#This Row],[Date]],"yyyy")</f>
        <v>2018</v>
      </c>
      <c r="D2336" s="2" t="s">
        <v>244</v>
      </c>
      <c r="E2336" s="2" t="s">
        <v>98</v>
      </c>
      <c r="F2336" s="2" t="s">
        <v>14</v>
      </c>
      <c r="G2336">
        <v>130</v>
      </c>
      <c r="H2336" s="2" t="str">
        <f>VLOOKUP(SupplierQuality[[#This Row],[MaterialID]],Table4[#All],2,0)</f>
        <v>Packaging</v>
      </c>
      <c r="I2336">
        <v>1</v>
      </c>
      <c r="J2336" s="2" t="str">
        <f>_xlfn.XLOOKUP(SupplierQuality[[#This Row],[Defect Type ID]],Table5[ID],Table5[Defect Type],"Not found",0)</f>
        <v>No Impact</v>
      </c>
      <c r="K2336">
        <v>143</v>
      </c>
      <c r="L2336" s="2" t="str">
        <f>_xlfn.XLOOKUP(SupplierQuality[[#This Row],[DefectID]],Table2[ID],Table2[Defect],"Not found",0)</f>
        <v>Bowed</v>
      </c>
      <c r="M2336" s="3">
        <v>804998</v>
      </c>
      <c r="N2336" s="3">
        <v>2396</v>
      </c>
      <c r="O2336" s="6">
        <f>SupplierQuality[[#This Row],[Total Downtime Minutes]]/60</f>
        <v>39.93333333333333</v>
      </c>
      <c r="P2336" s="4">
        <v>588</v>
      </c>
      <c r="Q2336" s="4">
        <f>SupplierQuality[[#This Row],[Total Defect Qty]]*SupplierQuality[[#This Row],[Unit Price]]</f>
        <v>473338824</v>
      </c>
    </row>
    <row r="2337" spans="1:17" x14ac:dyDescent="0.25">
      <c r="A2337" s="1">
        <v>43465</v>
      </c>
      <c r="B2337" s="5" t="str">
        <f>TEXT(SupplierQuality[[#This Row],[Date]],"mmm")</f>
        <v>Dec</v>
      </c>
      <c r="C2337" s="5" t="str">
        <f>TEXT(SupplierQuality[[#This Row],[Date]],"yyyy")</f>
        <v>2018</v>
      </c>
      <c r="D2337" s="2" t="s">
        <v>43</v>
      </c>
      <c r="E2337" s="2" t="s">
        <v>74</v>
      </c>
      <c r="F2337" s="2" t="s">
        <v>24</v>
      </c>
      <c r="G2337">
        <v>120</v>
      </c>
      <c r="H2337" s="2" t="str">
        <f>VLOOKUP(SupplierQuality[[#This Row],[MaterialID]],Table4[#All],2,0)</f>
        <v>Film</v>
      </c>
      <c r="I2337">
        <v>3</v>
      </c>
      <c r="J2337" s="2" t="str">
        <f>_xlfn.XLOOKUP(SupplierQuality[[#This Row],[Defect Type ID]],Table5[ID],Table5[Defect Type],"Not found",0)</f>
        <v>Impact</v>
      </c>
      <c r="K2337">
        <v>129</v>
      </c>
      <c r="L2337" s="2" t="str">
        <f>_xlfn.XLOOKUP(SupplierQuality[[#This Row],[DefectID]],Table2[ID],Table2[Defect],"Not found",0)</f>
        <v>Color Variation</v>
      </c>
      <c r="M2337" s="3">
        <v>696422</v>
      </c>
      <c r="N2337" s="3">
        <v>4862</v>
      </c>
      <c r="O2337" s="6">
        <f>SupplierQuality[[#This Row],[Total Downtime Minutes]]/60</f>
        <v>81.033333333333331</v>
      </c>
      <c r="P2337" s="4">
        <v>341</v>
      </c>
      <c r="Q2337" s="4">
        <f>SupplierQuality[[#This Row],[Total Defect Qty]]*SupplierQuality[[#This Row],[Unit Price]]</f>
        <v>237479902</v>
      </c>
    </row>
    <row r="2338" spans="1:17" x14ac:dyDescent="0.25">
      <c r="A2338" s="1">
        <v>43465</v>
      </c>
      <c r="B2338" s="5" t="str">
        <f>TEXT(SupplierQuality[[#This Row],[Date]],"mmm")</f>
        <v>Dec</v>
      </c>
      <c r="C2338" s="5" t="str">
        <f>TEXT(SupplierQuality[[#This Row],[Date]],"yyyy")</f>
        <v>2018</v>
      </c>
      <c r="D2338" s="2" t="s">
        <v>211</v>
      </c>
      <c r="E2338" s="2" t="s">
        <v>104</v>
      </c>
      <c r="F2338" s="2" t="s">
        <v>17</v>
      </c>
      <c r="G2338">
        <v>122</v>
      </c>
      <c r="H2338" s="2" t="str">
        <f>VLOOKUP(SupplierQuality[[#This Row],[MaterialID]],Table4[#All],2,0)</f>
        <v>Electrolytes</v>
      </c>
      <c r="I2338">
        <v>1</v>
      </c>
      <c r="J2338" s="2" t="str">
        <f>_xlfn.XLOOKUP(SupplierQuality[[#This Row],[Defect Type ID]],Table5[ID],Table5[Defect Type],"Not found",0)</f>
        <v>No Impact</v>
      </c>
      <c r="K2338">
        <v>101</v>
      </c>
      <c r="L2338" s="2" t="str">
        <f>_xlfn.XLOOKUP(SupplierQuality[[#This Row],[DefectID]],Table2[ID],Table2[Defect],"Not found",0)</f>
        <v>No Print</v>
      </c>
      <c r="M2338" s="3">
        <v>681358</v>
      </c>
      <c r="N2338" s="3">
        <v>3985</v>
      </c>
      <c r="O2338" s="6">
        <f>SupplierQuality[[#This Row],[Total Downtime Minutes]]/60</f>
        <v>66.416666666666671</v>
      </c>
      <c r="P2338" s="4">
        <v>526</v>
      </c>
      <c r="Q2338" s="4">
        <f>SupplierQuality[[#This Row],[Total Defect Qty]]*SupplierQuality[[#This Row],[Unit Price]]</f>
        <v>358394308</v>
      </c>
    </row>
    <row r="2339" spans="1:17" x14ac:dyDescent="0.25">
      <c r="A2339" s="1">
        <v>43465</v>
      </c>
      <c r="B2339" s="5" t="str">
        <f>TEXT(SupplierQuality[[#This Row],[Date]],"mmm")</f>
        <v>Dec</v>
      </c>
      <c r="C2339" s="5" t="str">
        <f>TEXT(SupplierQuality[[#This Row],[Date]],"yyyy")</f>
        <v>2018</v>
      </c>
      <c r="D2339" s="2" t="s">
        <v>310</v>
      </c>
      <c r="E2339" s="2" t="s">
        <v>104</v>
      </c>
      <c r="F2339" s="2" t="s">
        <v>24</v>
      </c>
      <c r="G2339">
        <v>132</v>
      </c>
      <c r="H2339" s="2" t="str">
        <f>VLOOKUP(SupplierQuality[[#This Row],[MaterialID]],Table4[#All],2,0)</f>
        <v>Printed Materials</v>
      </c>
      <c r="I2339">
        <v>1</v>
      </c>
      <c r="J2339" s="2" t="str">
        <f>_xlfn.XLOOKUP(SupplierQuality[[#This Row],[Defect Type ID]],Table5[ID],Table5[Defect Type],"Not found",0)</f>
        <v>No Impact</v>
      </c>
      <c r="K2339">
        <v>233</v>
      </c>
      <c r="L2339" s="2" t="str">
        <f>_xlfn.XLOOKUP(SupplierQuality[[#This Row],[DefectID]],Table2[ID],Table2[Defect],"Not found",0)</f>
        <v>Wrong Drive</v>
      </c>
      <c r="M2339" s="3">
        <v>597038</v>
      </c>
      <c r="N2339" s="3">
        <v>781</v>
      </c>
      <c r="O2339" s="6">
        <f>SupplierQuality[[#This Row],[Total Downtime Minutes]]/60</f>
        <v>13.016666666666667</v>
      </c>
      <c r="P2339" s="4">
        <v>537</v>
      </c>
      <c r="Q2339" s="4">
        <f>SupplierQuality[[#This Row],[Total Defect Qty]]*SupplierQuality[[#This Row],[Unit Price]]</f>
        <v>320609406</v>
      </c>
    </row>
    <row r="2340" spans="1:17" x14ac:dyDescent="0.25">
      <c r="A2340" s="1">
        <v>43465</v>
      </c>
      <c r="B2340" s="5" t="str">
        <f>TEXT(SupplierQuality[[#This Row],[Date]],"mmm")</f>
        <v>Dec</v>
      </c>
      <c r="C2340" s="5" t="str">
        <f>TEXT(SupplierQuality[[#This Row],[Date]],"yyyy")</f>
        <v>2018</v>
      </c>
      <c r="D2340" s="2" t="s">
        <v>96</v>
      </c>
      <c r="E2340" s="2" t="s">
        <v>58</v>
      </c>
      <c r="F2340" s="2" t="s">
        <v>17</v>
      </c>
      <c r="G2340">
        <v>127</v>
      </c>
      <c r="H2340" s="2" t="str">
        <f>VLOOKUP(SupplierQuality[[#This Row],[MaterialID]],Table4[#All],2,0)</f>
        <v>Crates</v>
      </c>
      <c r="I2340">
        <v>3</v>
      </c>
      <c r="J2340" s="2" t="str">
        <f>_xlfn.XLOOKUP(SupplierQuality[[#This Row],[Defect Type ID]],Table5[ID],Table5[Defect Type],"Not found",0)</f>
        <v>Impact</v>
      </c>
      <c r="K2340">
        <v>256</v>
      </c>
      <c r="L2340" s="2" t="str">
        <f>_xlfn.XLOOKUP(SupplierQuality[[#This Row],[DefectID]],Table2[ID],Table2[Defect],"Not found",0)</f>
        <v>Incomplete Tops</v>
      </c>
      <c r="M2340" s="3">
        <v>251915</v>
      </c>
      <c r="N2340" s="3">
        <v>1616</v>
      </c>
      <c r="O2340" s="6">
        <f>SupplierQuality[[#This Row],[Total Downtime Minutes]]/60</f>
        <v>26.933333333333334</v>
      </c>
      <c r="P2340" s="4">
        <v>466</v>
      </c>
      <c r="Q2340" s="4">
        <f>SupplierQuality[[#This Row],[Total Defect Qty]]*SupplierQuality[[#This Row],[Unit Price]]</f>
        <v>117392390</v>
      </c>
    </row>
    <row r="2341" spans="1:17" x14ac:dyDescent="0.25">
      <c r="A2341" s="1">
        <v>43465</v>
      </c>
      <c r="B2341" s="5" t="str">
        <f>TEXT(SupplierQuality[[#This Row],[Date]],"mmm")</f>
        <v>Dec</v>
      </c>
      <c r="C2341" s="5" t="str">
        <f>TEXT(SupplierQuality[[#This Row],[Date]],"yyyy")</f>
        <v>2018</v>
      </c>
      <c r="D2341" s="2" t="s">
        <v>167</v>
      </c>
      <c r="E2341" s="2" t="s">
        <v>60</v>
      </c>
      <c r="F2341" s="2" t="s">
        <v>24</v>
      </c>
      <c r="G2341">
        <v>120</v>
      </c>
      <c r="H2341" s="2" t="str">
        <f>VLOOKUP(SupplierQuality[[#This Row],[MaterialID]],Table4[#All],2,0)</f>
        <v>Film</v>
      </c>
      <c r="I2341">
        <v>3</v>
      </c>
      <c r="J2341" s="2" t="str">
        <f>_xlfn.XLOOKUP(SupplierQuality[[#This Row],[Defect Type ID]],Table5[ID],Table5[Defect Type],"Not found",0)</f>
        <v>Impact</v>
      </c>
      <c r="K2341">
        <v>31</v>
      </c>
      <c r="L2341" s="2" t="str">
        <f>_xlfn.XLOOKUP(SupplierQuality[[#This Row],[DefectID]],Table2[ID],Table2[Defect],"Not found",0)</f>
        <v>Tension Issues</v>
      </c>
      <c r="M2341" s="3">
        <v>211599</v>
      </c>
      <c r="N2341" s="3">
        <v>1483</v>
      </c>
      <c r="O2341" s="6">
        <f>SupplierQuality[[#This Row],[Total Downtime Minutes]]/60</f>
        <v>24.716666666666665</v>
      </c>
      <c r="P2341" s="4">
        <v>458</v>
      </c>
      <c r="Q2341" s="4">
        <f>SupplierQuality[[#This Row],[Total Defect Qty]]*SupplierQuality[[#This Row],[Unit Price]]</f>
        <v>96912342</v>
      </c>
    </row>
    <row r="2342" spans="1:17" x14ac:dyDescent="0.25">
      <c r="A2342" s="1">
        <v>43465</v>
      </c>
      <c r="B2342" s="5" t="str">
        <f>TEXT(SupplierQuality[[#This Row],[Date]],"mmm")</f>
        <v>Dec</v>
      </c>
      <c r="C2342" s="5" t="str">
        <f>TEXT(SupplierQuality[[#This Row],[Date]],"yyyy")</f>
        <v>2018</v>
      </c>
      <c r="D2342" s="2" t="s">
        <v>148</v>
      </c>
      <c r="E2342" s="2" t="s">
        <v>60</v>
      </c>
      <c r="F2342" s="2" t="s">
        <v>24</v>
      </c>
      <c r="G2342">
        <v>122</v>
      </c>
      <c r="H2342" s="2" t="str">
        <f>VLOOKUP(SupplierQuality[[#This Row],[MaterialID]],Table4[#All],2,0)</f>
        <v>Electrolytes</v>
      </c>
      <c r="I2342">
        <v>2</v>
      </c>
      <c r="J2342" s="2" t="str">
        <f>_xlfn.XLOOKUP(SupplierQuality[[#This Row],[Defect Type ID]],Table5[ID],Table5[Defect Type],"Not found",0)</f>
        <v>Rejected</v>
      </c>
      <c r="K2342">
        <v>153</v>
      </c>
      <c r="L2342" s="2" t="str">
        <f>_xlfn.XLOOKUP(SupplierQuality[[#This Row],[DefectID]],Table2[ID],Table2[Defect],"Not found",0)</f>
        <v>Over/Under Fill</v>
      </c>
      <c r="M2342" s="3">
        <v>48085</v>
      </c>
      <c r="N2342" s="3">
        <v>3461</v>
      </c>
      <c r="O2342" s="6">
        <f>SupplierQuality[[#This Row],[Total Downtime Minutes]]/60</f>
        <v>57.68333333333333</v>
      </c>
      <c r="P2342" s="4">
        <v>676</v>
      </c>
      <c r="Q2342" s="4">
        <f>SupplierQuality[[#This Row],[Total Defect Qty]]*SupplierQuality[[#This Row],[Unit Price]]</f>
        <v>32505460</v>
      </c>
    </row>
    <row r="2343" spans="1:17" x14ac:dyDescent="0.25">
      <c r="A2343" s="1">
        <v>43466</v>
      </c>
      <c r="B2343" s="5" t="str">
        <f>TEXT(SupplierQuality[[#This Row],[Date]],"mmm")</f>
        <v>Jan</v>
      </c>
      <c r="C2343" s="5" t="str">
        <f>TEXT(SupplierQuality[[#This Row],[Date]],"yyyy")</f>
        <v>2019</v>
      </c>
      <c r="D2343" s="2" t="s">
        <v>56</v>
      </c>
      <c r="E2343" s="2" t="s">
        <v>19</v>
      </c>
      <c r="F2343" s="2" t="s">
        <v>17</v>
      </c>
      <c r="G2343">
        <v>128</v>
      </c>
      <c r="H2343" s="2" t="str">
        <f>VLOOKUP(SupplierQuality[[#This Row],[MaterialID]],Table4[#All],2,0)</f>
        <v>Tape</v>
      </c>
      <c r="I2343">
        <v>2</v>
      </c>
      <c r="J2343" s="2" t="str">
        <f>_xlfn.XLOOKUP(SupplierQuality[[#This Row],[Defect Type ID]],Table5[ID],Table5[Defect Type],"Not found",0)</f>
        <v>Rejected</v>
      </c>
      <c r="K2343">
        <v>19</v>
      </c>
      <c r="L2343" s="2" t="str">
        <f>_xlfn.XLOOKUP(SupplierQuality[[#This Row],[DefectID]],Table2[ID],Table2[Defect],"Not found",0)</f>
        <v>Dirty Containers</v>
      </c>
      <c r="M2343" s="3">
        <v>869517</v>
      </c>
      <c r="N2343" s="3">
        <v>2254</v>
      </c>
      <c r="O2343" s="6">
        <f>SupplierQuality[[#This Row],[Total Downtime Minutes]]/60</f>
        <v>37.56666666666667</v>
      </c>
      <c r="P2343" s="4">
        <v>638</v>
      </c>
      <c r="Q2343" s="4">
        <f>SupplierQuality[[#This Row],[Total Defect Qty]]*SupplierQuality[[#This Row],[Unit Price]]</f>
        <v>554751846</v>
      </c>
    </row>
    <row r="2344" spans="1:17" x14ac:dyDescent="0.25">
      <c r="A2344" s="1">
        <v>43466</v>
      </c>
      <c r="B2344" s="5" t="str">
        <f>TEXT(SupplierQuality[[#This Row],[Date]],"mmm")</f>
        <v>Jan</v>
      </c>
      <c r="C2344" s="5" t="str">
        <f>TEXT(SupplierQuality[[#This Row],[Date]],"yyyy")</f>
        <v>2019</v>
      </c>
      <c r="D2344" s="2" t="s">
        <v>127</v>
      </c>
      <c r="E2344" s="2" t="s">
        <v>71</v>
      </c>
      <c r="F2344" s="2" t="s">
        <v>14</v>
      </c>
      <c r="G2344">
        <v>117</v>
      </c>
      <c r="H2344" s="2" t="str">
        <f>VLOOKUP(SupplierQuality[[#This Row],[MaterialID]],Table4[#All],2,0)</f>
        <v>Labels</v>
      </c>
      <c r="I2344">
        <v>1</v>
      </c>
      <c r="J2344" s="2" t="str">
        <f>_xlfn.XLOOKUP(SupplierQuality[[#This Row],[Defect Type ID]],Table5[ID],Table5[Defect Type],"Not found",0)</f>
        <v>No Impact</v>
      </c>
      <c r="K2344">
        <v>78</v>
      </c>
      <c r="L2344" s="2" t="str">
        <f>_xlfn.XLOOKUP(SupplierQuality[[#This Row],[DefectID]],Table2[ID],Table2[Defect],"Not found",0)</f>
        <v>No Shipment Info</v>
      </c>
      <c r="M2344" s="3">
        <v>695854</v>
      </c>
      <c r="N2344" s="3">
        <v>3217</v>
      </c>
      <c r="O2344" s="6">
        <f>SupplierQuality[[#This Row],[Total Downtime Minutes]]/60</f>
        <v>53.616666666666667</v>
      </c>
      <c r="P2344" s="4">
        <v>408</v>
      </c>
      <c r="Q2344" s="4">
        <f>SupplierQuality[[#This Row],[Total Defect Qty]]*SupplierQuality[[#This Row],[Unit Price]]</f>
        <v>283908432</v>
      </c>
    </row>
    <row r="2345" spans="1:17" x14ac:dyDescent="0.25">
      <c r="A2345" s="1">
        <v>43466</v>
      </c>
      <c r="B2345" s="5" t="str">
        <f>TEXT(SupplierQuality[[#This Row],[Date]],"mmm")</f>
        <v>Jan</v>
      </c>
      <c r="C2345" s="5" t="str">
        <f>TEXT(SupplierQuality[[#This Row],[Date]],"yyyy")</f>
        <v>2019</v>
      </c>
      <c r="D2345" s="2" t="s">
        <v>249</v>
      </c>
      <c r="E2345" s="2" t="s">
        <v>119</v>
      </c>
      <c r="F2345" s="2" t="s">
        <v>691</v>
      </c>
      <c r="G2345">
        <v>129</v>
      </c>
      <c r="H2345" s="2" t="str">
        <f>VLOOKUP(SupplierQuality[[#This Row],[MaterialID]],Table4[#All],2,0)</f>
        <v>Mechanicals</v>
      </c>
      <c r="I2345">
        <v>2</v>
      </c>
      <c r="J2345" s="2" t="str">
        <f>_xlfn.XLOOKUP(SupplierQuality[[#This Row],[Defect Type ID]],Table5[ID],Table5[Defect Type],"Not found",0)</f>
        <v>Rejected</v>
      </c>
      <c r="K2345">
        <v>138</v>
      </c>
      <c r="L2345" s="2" t="str">
        <f>_xlfn.XLOOKUP(SupplierQuality[[#This Row],[DefectID]],Table2[ID],Table2[Defect],"Not found",0)</f>
        <v>Damaged Parts</v>
      </c>
      <c r="M2345" s="3">
        <v>602825</v>
      </c>
      <c r="N2345" s="3">
        <v>4315</v>
      </c>
      <c r="O2345" s="6">
        <f>SupplierQuality[[#This Row],[Total Downtime Minutes]]/60</f>
        <v>71.916666666666671</v>
      </c>
      <c r="P2345" s="4">
        <v>357</v>
      </c>
      <c r="Q2345" s="4">
        <f>SupplierQuality[[#This Row],[Total Defect Qty]]*SupplierQuality[[#This Row],[Unit Price]]</f>
        <v>215208525</v>
      </c>
    </row>
    <row r="2346" spans="1:17" x14ac:dyDescent="0.25">
      <c r="A2346" s="1">
        <v>43466</v>
      </c>
      <c r="B2346" s="5" t="str">
        <f>TEXT(SupplierQuality[[#This Row],[Date]],"mmm")</f>
        <v>Jan</v>
      </c>
      <c r="C2346" s="5" t="str">
        <f>TEXT(SupplierQuality[[#This Row],[Date]],"yyyy")</f>
        <v>2019</v>
      </c>
      <c r="D2346" s="2" t="s">
        <v>43</v>
      </c>
      <c r="E2346" s="2" t="s">
        <v>98</v>
      </c>
      <c r="F2346" s="2" t="s">
        <v>14</v>
      </c>
      <c r="G2346">
        <v>129</v>
      </c>
      <c r="H2346" s="2" t="str">
        <f>VLOOKUP(SupplierQuality[[#This Row],[MaterialID]],Table4[#All],2,0)</f>
        <v>Mechanicals</v>
      </c>
      <c r="I2346">
        <v>1</v>
      </c>
      <c r="J2346" s="2" t="str">
        <f>_xlfn.XLOOKUP(SupplierQuality[[#This Row],[Defect Type ID]],Table5[ID],Table5[Defect Type],"Not found",0)</f>
        <v>No Impact</v>
      </c>
      <c r="K2346">
        <v>226</v>
      </c>
      <c r="L2346" s="2" t="str">
        <f>_xlfn.XLOOKUP(SupplierQuality[[#This Row],[DefectID]],Table2[ID],Table2[Defect],"Not found",0)</f>
        <v>Streaks</v>
      </c>
      <c r="M2346" s="3">
        <v>602703</v>
      </c>
      <c r="N2346" s="3">
        <v>3324</v>
      </c>
      <c r="O2346" s="6">
        <f>SupplierQuality[[#This Row],[Total Downtime Minutes]]/60</f>
        <v>55.4</v>
      </c>
      <c r="P2346" s="4">
        <v>458</v>
      </c>
      <c r="Q2346" s="4">
        <f>SupplierQuality[[#This Row],[Total Defect Qty]]*SupplierQuality[[#This Row],[Unit Price]]</f>
        <v>276037974</v>
      </c>
    </row>
    <row r="2347" spans="1:17" x14ac:dyDescent="0.25">
      <c r="A2347" s="1">
        <v>43466</v>
      </c>
      <c r="B2347" s="5" t="str">
        <f>TEXT(SupplierQuality[[#This Row],[Date]],"mmm")</f>
        <v>Jan</v>
      </c>
      <c r="C2347" s="5" t="str">
        <f>TEXT(SupplierQuality[[#This Row],[Date]],"yyyy")</f>
        <v>2019</v>
      </c>
      <c r="D2347" s="2" t="s">
        <v>339</v>
      </c>
      <c r="E2347" s="2" t="s">
        <v>55</v>
      </c>
      <c r="F2347" s="2" t="s">
        <v>17</v>
      </c>
      <c r="G2347">
        <v>130</v>
      </c>
      <c r="H2347" s="2" t="str">
        <f>VLOOKUP(SupplierQuality[[#This Row],[MaterialID]],Table4[#All],2,0)</f>
        <v>Packaging</v>
      </c>
      <c r="I2347">
        <v>3</v>
      </c>
      <c r="J2347" s="2" t="str">
        <f>_xlfn.XLOOKUP(SupplierQuality[[#This Row],[Defect Type ID]],Table5[ID],Table5[Defect Type],"Not found",0)</f>
        <v>Impact</v>
      </c>
      <c r="K2347">
        <v>171</v>
      </c>
      <c r="L2347" s="2" t="str">
        <f>_xlfn.XLOOKUP(SupplierQuality[[#This Row],[DefectID]],Table2[ID],Table2[Defect],"Not found",0)</f>
        <v>Flaps - Incorrect Gap</v>
      </c>
      <c r="M2347" s="3">
        <v>480055</v>
      </c>
      <c r="N2347" s="3">
        <v>480</v>
      </c>
      <c r="O2347" s="6">
        <f>SupplierQuality[[#This Row],[Total Downtime Minutes]]/60</f>
        <v>8</v>
      </c>
      <c r="P2347" s="4">
        <v>465</v>
      </c>
      <c r="Q2347" s="4">
        <f>SupplierQuality[[#This Row],[Total Defect Qty]]*SupplierQuality[[#This Row],[Unit Price]]</f>
        <v>223225575</v>
      </c>
    </row>
    <row r="2348" spans="1:17" x14ac:dyDescent="0.25">
      <c r="A2348" s="1">
        <v>43466</v>
      </c>
      <c r="B2348" s="5" t="str">
        <f>TEXT(SupplierQuality[[#This Row],[Date]],"mmm")</f>
        <v>Jan</v>
      </c>
      <c r="C2348" s="5" t="str">
        <f>TEXT(SupplierQuality[[#This Row],[Date]],"yyyy")</f>
        <v>2019</v>
      </c>
      <c r="D2348" s="2" t="s">
        <v>93</v>
      </c>
      <c r="E2348" s="2" t="s">
        <v>34</v>
      </c>
      <c r="F2348" s="2" t="s">
        <v>24</v>
      </c>
      <c r="G2348">
        <v>127</v>
      </c>
      <c r="H2348" s="2" t="str">
        <f>VLOOKUP(SupplierQuality[[#This Row],[MaterialID]],Table4[#All],2,0)</f>
        <v>Crates</v>
      </c>
      <c r="I2348">
        <v>2</v>
      </c>
      <c r="J2348" s="2" t="str">
        <f>_xlfn.XLOOKUP(SupplierQuality[[#This Row],[Defect Type ID]],Table5[ID],Table5[Defect Type],"Not found",0)</f>
        <v>Rejected</v>
      </c>
      <c r="K2348">
        <v>2</v>
      </c>
      <c r="L2348" s="2" t="str">
        <f>_xlfn.XLOOKUP(SupplierQuality[[#This Row],[DefectID]],Table2[ID],Table2[Defect],"Not found",0)</f>
        <v>Not Certified</v>
      </c>
      <c r="M2348" s="3">
        <v>334213</v>
      </c>
      <c r="N2348" s="3">
        <v>2990</v>
      </c>
      <c r="O2348" s="6">
        <f>SupplierQuality[[#This Row],[Total Downtime Minutes]]/60</f>
        <v>49.833333333333336</v>
      </c>
      <c r="P2348" s="4">
        <v>505</v>
      </c>
      <c r="Q2348" s="4">
        <f>SupplierQuality[[#This Row],[Total Defect Qty]]*SupplierQuality[[#This Row],[Unit Price]]</f>
        <v>168777565</v>
      </c>
    </row>
    <row r="2349" spans="1:17" x14ac:dyDescent="0.25">
      <c r="A2349" s="1">
        <v>43466</v>
      </c>
      <c r="B2349" s="5" t="str">
        <f>TEXT(SupplierQuality[[#This Row],[Date]],"mmm")</f>
        <v>Jan</v>
      </c>
      <c r="C2349" s="5" t="str">
        <f>TEXT(SupplierQuality[[#This Row],[Date]],"yyyy")</f>
        <v>2019</v>
      </c>
      <c r="D2349" s="2" t="s">
        <v>26</v>
      </c>
      <c r="E2349" s="2" t="s">
        <v>13</v>
      </c>
      <c r="F2349" s="2" t="s">
        <v>17</v>
      </c>
      <c r="G2349">
        <v>116</v>
      </c>
      <c r="H2349" s="2" t="str">
        <f>VLOOKUP(SupplierQuality[[#This Row],[MaterialID]],Table4[#All],2,0)</f>
        <v>Molds</v>
      </c>
      <c r="I2349">
        <v>2</v>
      </c>
      <c r="J2349" s="2" t="str">
        <f>_xlfn.XLOOKUP(SupplierQuality[[#This Row],[Defect Type ID]],Table5[ID],Table5[Defect Type],"Not found",0)</f>
        <v>Rejected</v>
      </c>
      <c r="K2349">
        <v>77</v>
      </c>
      <c r="L2349" s="2" t="str">
        <f>_xlfn.XLOOKUP(SupplierQuality[[#This Row],[DefectID]],Table2[ID],Table2[Defect],"Not found",0)</f>
        <v>No Label</v>
      </c>
      <c r="M2349" s="3">
        <v>43279</v>
      </c>
      <c r="N2349" s="3">
        <v>1793</v>
      </c>
      <c r="O2349" s="6">
        <f>SupplierQuality[[#This Row],[Total Downtime Minutes]]/60</f>
        <v>29.883333333333333</v>
      </c>
      <c r="P2349" s="4">
        <v>297</v>
      </c>
      <c r="Q2349" s="4">
        <f>SupplierQuality[[#This Row],[Total Defect Qty]]*SupplierQuality[[#This Row],[Unit Price]]</f>
        <v>12853863</v>
      </c>
    </row>
    <row r="2350" spans="1:17" x14ac:dyDescent="0.25">
      <c r="A2350" s="1">
        <v>43467</v>
      </c>
      <c r="B2350" s="5" t="str">
        <f>TEXT(SupplierQuality[[#This Row],[Date]],"mmm")</f>
        <v>Jan</v>
      </c>
      <c r="C2350" s="5" t="str">
        <f>TEXT(SupplierQuality[[#This Row],[Date]],"yyyy")</f>
        <v>2019</v>
      </c>
      <c r="D2350" s="2" t="s">
        <v>209</v>
      </c>
      <c r="E2350" s="2" t="s">
        <v>34</v>
      </c>
      <c r="F2350" s="2" t="s">
        <v>14</v>
      </c>
      <c r="G2350">
        <v>127</v>
      </c>
      <c r="H2350" s="2" t="str">
        <f>VLOOKUP(SupplierQuality[[#This Row],[MaterialID]],Table4[#All],2,0)</f>
        <v>Crates</v>
      </c>
      <c r="I2350">
        <v>1</v>
      </c>
      <c r="J2350" s="2" t="str">
        <f>_xlfn.XLOOKUP(SupplierQuality[[#This Row],[Defect Type ID]],Table5[ID],Table5[Defect Type],"Not found",0)</f>
        <v>No Impact</v>
      </c>
      <c r="K2350">
        <v>22</v>
      </c>
      <c r="L2350" s="2" t="str">
        <f>_xlfn.XLOOKUP(SupplierQuality[[#This Row],[DefectID]],Table2[ID],Table2[Defect],"Not found",0)</f>
        <v>Mishandled</v>
      </c>
      <c r="M2350" s="3">
        <v>860995</v>
      </c>
      <c r="N2350" s="3">
        <v>4789</v>
      </c>
      <c r="O2350" s="6">
        <f>SupplierQuality[[#This Row],[Total Downtime Minutes]]/60</f>
        <v>79.816666666666663</v>
      </c>
      <c r="P2350" s="4">
        <v>280</v>
      </c>
      <c r="Q2350" s="4">
        <f>SupplierQuality[[#This Row],[Total Defect Qty]]*SupplierQuality[[#This Row],[Unit Price]]</f>
        <v>241078600</v>
      </c>
    </row>
    <row r="2351" spans="1:17" x14ac:dyDescent="0.25">
      <c r="A2351" s="1">
        <v>43467</v>
      </c>
      <c r="B2351" s="5" t="str">
        <f>TEXT(SupplierQuality[[#This Row],[Date]],"mmm")</f>
        <v>Jan</v>
      </c>
      <c r="C2351" s="5" t="str">
        <f>TEXT(SupplierQuality[[#This Row],[Date]],"yyyy")</f>
        <v>2019</v>
      </c>
      <c r="D2351" s="2" t="s">
        <v>150</v>
      </c>
      <c r="E2351" s="2" t="s">
        <v>16</v>
      </c>
      <c r="F2351" s="2" t="s">
        <v>24</v>
      </c>
      <c r="G2351">
        <v>123</v>
      </c>
      <c r="H2351" s="2" t="str">
        <f>VLOOKUP(SupplierQuality[[#This Row],[MaterialID]],Table4[#All],2,0)</f>
        <v>Pump</v>
      </c>
      <c r="I2351">
        <v>2</v>
      </c>
      <c r="J2351" s="2" t="str">
        <f>_xlfn.XLOOKUP(SupplierQuality[[#This Row],[Defect Type ID]],Table5[ID],Table5[Defect Type],"Not found",0)</f>
        <v>Rejected</v>
      </c>
      <c r="K2351">
        <v>264</v>
      </c>
      <c r="L2351" s="2" t="str">
        <f>_xlfn.XLOOKUP(SupplierQuality[[#This Row],[DefectID]],Table2[ID],Table2[Defect],"Not found",0)</f>
        <v>Off-set</v>
      </c>
      <c r="M2351" s="3">
        <v>814628</v>
      </c>
      <c r="N2351" s="3">
        <v>4975</v>
      </c>
      <c r="O2351" s="6">
        <f>SupplierQuality[[#This Row],[Total Downtime Minutes]]/60</f>
        <v>82.916666666666671</v>
      </c>
      <c r="P2351" s="4">
        <v>659</v>
      </c>
      <c r="Q2351" s="4">
        <f>SupplierQuality[[#This Row],[Total Defect Qty]]*SupplierQuality[[#This Row],[Unit Price]]</f>
        <v>536839852</v>
      </c>
    </row>
    <row r="2352" spans="1:17" x14ac:dyDescent="0.25">
      <c r="A2352" s="1">
        <v>43467</v>
      </c>
      <c r="B2352" s="5" t="str">
        <f>TEXT(SupplierQuality[[#This Row],[Date]],"mmm")</f>
        <v>Jan</v>
      </c>
      <c r="C2352" s="5" t="str">
        <f>TEXT(SupplierQuality[[#This Row],[Date]],"yyyy")</f>
        <v>2019</v>
      </c>
      <c r="D2352" s="2" t="s">
        <v>113</v>
      </c>
      <c r="E2352" s="2" t="s">
        <v>45</v>
      </c>
      <c r="F2352" s="2" t="s">
        <v>17</v>
      </c>
      <c r="G2352">
        <v>114</v>
      </c>
      <c r="H2352" s="2" t="str">
        <f>VLOOKUP(SupplierQuality[[#This Row],[MaterialID]],Table4[#All],2,0)</f>
        <v>Carton</v>
      </c>
      <c r="I2352">
        <v>3</v>
      </c>
      <c r="J2352" s="2" t="str">
        <f>_xlfn.XLOOKUP(SupplierQuality[[#This Row],[Defect Type ID]],Table5[ID],Table5[Defect Type],"Not found",0)</f>
        <v>Impact</v>
      </c>
      <c r="K2352">
        <v>91</v>
      </c>
      <c r="L2352" s="2" t="str">
        <f>_xlfn.XLOOKUP(SupplierQuality[[#This Row],[DefectID]],Table2[ID],Table2[Defect],"Not found",0)</f>
        <v>Contamination</v>
      </c>
      <c r="M2352" s="3">
        <v>790627</v>
      </c>
      <c r="N2352" s="3">
        <v>3080</v>
      </c>
      <c r="O2352" s="6">
        <f>SupplierQuality[[#This Row],[Total Downtime Minutes]]/60</f>
        <v>51.333333333333336</v>
      </c>
      <c r="P2352" s="4">
        <v>656</v>
      </c>
      <c r="Q2352" s="4">
        <f>SupplierQuality[[#This Row],[Total Defect Qty]]*SupplierQuality[[#This Row],[Unit Price]]</f>
        <v>518651312</v>
      </c>
    </row>
    <row r="2353" spans="1:17" x14ac:dyDescent="0.25">
      <c r="A2353" s="1">
        <v>43467</v>
      </c>
      <c r="B2353" s="5" t="str">
        <f>TEXT(SupplierQuality[[#This Row],[Date]],"mmm")</f>
        <v>Jan</v>
      </c>
      <c r="C2353" s="5" t="str">
        <f>TEXT(SupplierQuality[[#This Row],[Date]],"yyyy")</f>
        <v>2019</v>
      </c>
      <c r="D2353" s="2" t="s">
        <v>249</v>
      </c>
      <c r="E2353" s="2" t="s">
        <v>52</v>
      </c>
      <c r="F2353" s="2" t="s">
        <v>14</v>
      </c>
      <c r="G2353">
        <v>129</v>
      </c>
      <c r="H2353" s="2" t="str">
        <f>VLOOKUP(SupplierQuality[[#This Row],[MaterialID]],Table4[#All],2,0)</f>
        <v>Mechanicals</v>
      </c>
      <c r="I2353">
        <v>2</v>
      </c>
      <c r="J2353" s="2" t="str">
        <f>_xlfn.XLOOKUP(SupplierQuality[[#This Row],[Defect Type ID]],Table5[ID],Table5[Defect Type],"Not found",0)</f>
        <v>Rejected</v>
      </c>
      <c r="K2353">
        <v>252</v>
      </c>
      <c r="L2353" s="2" t="str">
        <f>_xlfn.XLOOKUP(SupplierQuality[[#This Row],[DefectID]],Table2[ID],Table2[Defect],"Not found",0)</f>
        <v>Raw Material</v>
      </c>
      <c r="M2353" s="3">
        <v>713992</v>
      </c>
      <c r="N2353" s="3">
        <v>1437</v>
      </c>
      <c r="O2353" s="6">
        <f>SupplierQuality[[#This Row],[Total Downtime Minutes]]/60</f>
        <v>23.95</v>
      </c>
      <c r="P2353" s="4">
        <v>693</v>
      </c>
      <c r="Q2353" s="4">
        <f>SupplierQuality[[#This Row],[Total Defect Qty]]*SupplierQuality[[#This Row],[Unit Price]]</f>
        <v>494796456</v>
      </c>
    </row>
    <row r="2354" spans="1:17" x14ac:dyDescent="0.25">
      <c r="A2354" s="1">
        <v>43467</v>
      </c>
      <c r="B2354" s="5" t="str">
        <f>TEXT(SupplierQuality[[#This Row],[Date]],"mmm")</f>
        <v>Jan</v>
      </c>
      <c r="C2354" s="5" t="str">
        <f>TEXT(SupplierQuality[[#This Row],[Date]],"yyyy")</f>
        <v>2019</v>
      </c>
      <c r="D2354" s="2" t="s">
        <v>130</v>
      </c>
      <c r="E2354" s="2" t="s">
        <v>13</v>
      </c>
      <c r="F2354" s="2" t="s">
        <v>24</v>
      </c>
      <c r="G2354">
        <v>130</v>
      </c>
      <c r="H2354" s="2" t="str">
        <f>VLOOKUP(SupplierQuality[[#This Row],[MaterialID]],Table4[#All],2,0)</f>
        <v>Packaging</v>
      </c>
      <c r="I2354">
        <v>3</v>
      </c>
      <c r="J2354" s="2" t="str">
        <f>_xlfn.XLOOKUP(SupplierQuality[[#This Row],[Defect Type ID]],Table5[ID],Table5[Defect Type],"Not found",0)</f>
        <v>Impact</v>
      </c>
      <c r="K2354">
        <v>237</v>
      </c>
      <c r="L2354" s="2" t="str">
        <f>_xlfn.XLOOKUP(SupplierQuality[[#This Row],[DefectID]],Table2[ID],Table2[Defect],"Not found",0)</f>
        <v>Wrong Hue</v>
      </c>
      <c r="M2354" s="3">
        <v>616198</v>
      </c>
      <c r="N2354" s="3">
        <v>666</v>
      </c>
      <c r="O2354" s="6">
        <f>SupplierQuality[[#This Row],[Total Downtime Minutes]]/60</f>
        <v>11.1</v>
      </c>
      <c r="P2354" s="4">
        <v>681</v>
      </c>
      <c r="Q2354" s="4">
        <f>SupplierQuality[[#This Row],[Total Defect Qty]]*SupplierQuality[[#This Row],[Unit Price]]</f>
        <v>419630838</v>
      </c>
    </row>
    <row r="2355" spans="1:17" x14ac:dyDescent="0.25">
      <c r="A2355" s="1">
        <v>43467</v>
      </c>
      <c r="B2355" s="5" t="str">
        <f>TEXT(SupplierQuality[[#This Row],[Date]],"mmm")</f>
        <v>Jan</v>
      </c>
      <c r="C2355" s="5" t="str">
        <f>TEXT(SupplierQuality[[#This Row],[Date]],"yyyy")</f>
        <v>2019</v>
      </c>
      <c r="D2355" s="2" t="s">
        <v>299</v>
      </c>
      <c r="E2355" s="2" t="s">
        <v>49</v>
      </c>
      <c r="F2355" s="2" t="s">
        <v>24</v>
      </c>
      <c r="G2355">
        <v>113</v>
      </c>
      <c r="H2355" s="2" t="str">
        <f>VLOOKUP(SupplierQuality[[#This Row],[MaterialID]],Table4[#All],2,0)</f>
        <v>Raw Materials</v>
      </c>
      <c r="I2355">
        <v>3</v>
      </c>
      <c r="J2355" s="2" t="str">
        <f>_xlfn.XLOOKUP(SupplierQuality[[#This Row],[Defect Type ID]],Table5[ID],Table5[Defect Type],"Not found",0)</f>
        <v>Impact</v>
      </c>
      <c r="K2355">
        <v>66</v>
      </c>
      <c r="L2355" s="2" t="str">
        <f>_xlfn.XLOOKUP(SupplierQuality[[#This Row],[DefectID]],Table2[ID],Table2[Defect],"Not found",0)</f>
        <v>Splice</v>
      </c>
      <c r="M2355" s="3">
        <v>611755</v>
      </c>
      <c r="N2355" s="3">
        <v>3391</v>
      </c>
      <c r="O2355" s="6">
        <f>SupplierQuality[[#This Row],[Total Downtime Minutes]]/60</f>
        <v>56.516666666666666</v>
      </c>
      <c r="P2355" s="4">
        <v>317</v>
      </c>
      <c r="Q2355" s="4">
        <f>SupplierQuality[[#This Row],[Total Defect Qty]]*SupplierQuality[[#This Row],[Unit Price]]</f>
        <v>193926335</v>
      </c>
    </row>
    <row r="2356" spans="1:17" x14ac:dyDescent="0.25">
      <c r="A2356" s="1">
        <v>43467</v>
      </c>
      <c r="B2356" s="5" t="str">
        <f>TEXT(SupplierQuality[[#This Row],[Date]],"mmm")</f>
        <v>Jan</v>
      </c>
      <c r="C2356" s="5" t="str">
        <f>TEXT(SupplierQuality[[#This Row],[Date]],"yyyy")</f>
        <v>2019</v>
      </c>
      <c r="D2356" s="2" t="s">
        <v>50</v>
      </c>
      <c r="E2356" s="2" t="s">
        <v>104</v>
      </c>
      <c r="F2356" s="2" t="s">
        <v>14</v>
      </c>
      <c r="G2356">
        <v>127</v>
      </c>
      <c r="H2356" s="2" t="str">
        <f>VLOOKUP(SupplierQuality[[#This Row],[MaterialID]],Table4[#All],2,0)</f>
        <v>Crates</v>
      </c>
      <c r="I2356">
        <v>1</v>
      </c>
      <c r="J2356" s="2" t="str">
        <f>_xlfn.XLOOKUP(SupplierQuality[[#This Row],[Defect Type ID]],Table5[ID],Table5[Defect Type],"Not found",0)</f>
        <v>No Impact</v>
      </c>
      <c r="K2356">
        <v>178</v>
      </c>
      <c r="L2356" s="2" t="str">
        <f>_xlfn.XLOOKUP(SupplierQuality[[#This Row],[DefectID]],Table2[ID],Table2[Defect],"Not found",0)</f>
        <v>Corrugate Falling Apart</v>
      </c>
      <c r="M2356" s="3">
        <v>604890</v>
      </c>
      <c r="N2356" s="3">
        <v>4766</v>
      </c>
      <c r="O2356" s="6">
        <f>SupplierQuality[[#This Row],[Total Downtime Minutes]]/60</f>
        <v>79.433333333333337</v>
      </c>
      <c r="P2356" s="4">
        <v>534</v>
      </c>
      <c r="Q2356" s="4">
        <f>SupplierQuality[[#This Row],[Total Defect Qty]]*SupplierQuality[[#This Row],[Unit Price]]</f>
        <v>323011260</v>
      </c>
    </row>
    <row r="2357" spans="1:17" x14ac:dyDescent="0.25">
      <c r="A2357" s="1">
        <v>43467</v>
      </c>
      <c r="B2357" s="5" t="str">
        <f>TEXT(SupplierQuality[[#This Row],[Date]],"mmm")</f>
        <v>Jan</v>
      </c>
      <c r="C2357" s="5" t="str">
        <f>TEXT(SupplierQuality[[#This Row],[Date]],"yyyy")</f>
        <v>2019</v>
      </c>
      <c r="D2357" s="2" t="s">
        <v>232</v>
      </c>
      <c r="E2357" s="2" t="s">
        <v>74</v>
      </c>
      <c r="F2357" s="2" t="s">
        <v>14</v>
      </c>
      <c r="G2357">
        <v>128</v>
      </c>
      <c r="H2357" s="2" t="str">
        <f>VLOOKUP(SupplierQuality[[#This Row],[MaterialID]],Table4[#All],2,0)</f>
        <v>Tape</v>
      </c>
      <c r="I2357">
        <v>1</v>
      </c>
      <c r="J2357" s="2" t="str">
        <f>_xlfn.XLOOKUP(SupplierQuality[[#This Row],[Defect Type ID]],Table5[ID],Table5[Defect Type],"Not found",0)</f>
        <v>No Impact</v>
      </c>
      <c r="K2357">
        <v>141</v>
      </c>
      <c r="L2357" s="2" t="str">
        <f>_xlfn.XLOOKUP(SupplierQuality[[#This Row],[DefectID]],Table2[ID],Table2[Defect],"Not found",0)</f>
        <v>Wrong Size</v>
      </c>
      <c r="M2357" s="3">
        <v>557906</v>
      </c>
      <c r="N2357" s="3">
        <v>3140</v>
      </c>
      <c r="O2357" s="6">
        <f>SupplierQuality[[#This Row],[Total Downtime Minutes]]/60</f>
        <v>52.333333333333336</v>
      </c>
      <c r="P2357" s="4">
        <v>500</v>
      </c>
      <c r="Q2357" s="4">
        <f>SupplierQuality[[#This Row],[Total Defect Qty]]*SupplierQuality[[#This Row],[Unit Price]]</f>
        <v>278953000</v>
      </c>
    </row>
    <row r="2358" spans="1:17" x14ac:dyDescent="0.25">
      <c r="A2358" s="1">
        <v>43467</v>
      </c>
      <c r="B2358" s="5" t="str">
        <f>TEXT(SupplierQuality[[#This Row],[Date]],"mmm")</f>
        <v>Jan</v>
      </c>
      <c r="C2358" s="5" t="str">
        <f>TEXT(SupplierQuality[[#This Row],[Date]],"yyyy")</f>
        <v>2019</v>
      </c>
      <c r="D2358" s="2" t="s">
        <v>69</v>
      </c>
      <c r="E2358" s="2" t="s">
        <v>107</v>
      </c>
      <c r="F2358" s="2" t="s">
        <v>24</v>
      </c>
      <c r="G2358">
        <v>118</v>
      </c>
      <c r="H2358" s="2" t="str">
        <f>VLOOKUP(SupplierQuality[[#This Row],[MaterialID]],Table4[#All],2,0)</f>
        <v>Corrugate</v>
      </c>
      <c r="I2358">
        <v>2</v>
      </c>
      <c r="J2358" s="2" t="str">
        <f>_xlfn.XLOOKUP(SupplierQuality[[#This Row],[Defect Type ID]],Table5[ID],Table5[Defect Type],"Not found",0)</f>
        <v>Rejected</v>
      </c>
      <c r="K2358">
        <v>225</v>
      </c>
      <c r="L2358" s="2" t="str">
        <f>_xlfn.XLOOKUP(SupplierQuality[[#This Row],[DefectID]],Table2[ID],Table2[Defect],"Not found",0)</f>
        <v>Ejector Pin Wrong</v>
      </c>
      <c r="M2358" s="3">
        <v>525889</v>
      </c>
      <c r="N2358" s="3">
        <v>3026</v>
      </c>
      <c r="O2358" s="6">
        <f>SupplierQuality[[#This Row],[Total Downtime Minutes]]/60</f>
        <v>50.43333333333333</v>
      </c>
      <c r="P2358" s="4">
        <v>437</v>
      </c>
      <c r="Q2358" s="4">
        <f>SupplierQuality[[#This Row],[Total Defect Qty]]*SupplierQuality[[#This Row],[Unit Price]]</f>
        <v>229813493</v>
      </c>
    </row>
    <row r="2359" spans="1:17" x14ac:dyDescent="0.25">
      <c r="A2359" s="1">
        <v>43467</v>
      </c>
      <c r="B2359" s="5" t="str">
        <f>TEXT(SupplierQuality[[#This Row],[Date]],"mmm")</f>
        <v>Jan</v>
      </c>
      <c r="C2359" s="5" t="str">
        <f>TEXT(SupplierQuality[[#This Row],[Date]],"yyyy")</f>
        <v>2019</v>
      </c>
      <c r="D2359" s="2" t="s">
        <v>135</v>
      </c>
      <c r="E2359" s="2" t="s">
        <v>64</v>
      </c>
      <c r="F2359" s="2" t="s">
        <v>14</v>
      </c>
      <c r="G2359">
        <v>128</v>
      </c>
      <c r="H2359" s="2" t="str">
        <f>VLOOKUP(SupplierQuality[[#This Row],[MaterialID]],Table4[#All],2,0)</f>
        <v>Tape</v>
      </c>
      <c r="I2359">
        <v>2</v>
      </c>
      <c r="J2359" s="2" t="str">
        <f>_xlfn.XLOOKUP(SupplierQuality[[#This Row],[Defect Type ID]],Table5[ID],Table5[Defect Type],"Not found",0)</f>
        <v>Rejected</v>
      </c>
      <c r="K2359">
        <v>207</v>
      </c>
      <c r="L2359" s="2" t="str">
        <f>_xlfn.XLOOKUP(SupplierQuality[[#This Row],[DefectID]],Table2[ID],Table2[Defect],"Not found",0)</f>
        <v>Wrong Cut</v>
      </c>
      <c r="M2359" s="3">
        <v>524267</v>
      </c>
      <c r="N2359" s="3">
        <v>1316</v>
      </c>
      <c r="O2359" s="6">
        <f>SupplierQuality[[#This Row],[Total Downtime Minutes]]/60</f>
        <v>21.933333333333334</v>
      </c>
      <c r="P2359" s="4">
        <v>566</v>
      </c>
      <c r="Q2359" s="4">
        <f>SupplierQuality[[#This Row],[Total Defect Qty]]*SupplierQuality[[#This Row],[Unit Price]]</f>
        <v>296735122</v>
      </c>
    </row>
    <row r="2360" spans="1:17" x14ac:dyDescent="0.25">
      <c r="A2360" s="1">
        <v>43467</v>
      </c>
      <c r="B2360" s="5" t="str">
        <f>TEXT(SupplierQuality[[#This Row],[Date]],"mmm")</f>
        <v>Jan</v>
      </c>
      <c r="C2360" s="5" t="str">
        <f>TEXT(SupplierQuality[[#This Row],[Date]],"yyyy")</f>
        <v>2019</v>
      </c>
      <c r="D2360" s="2" t="s">
        <v>160</v>
      </c>
      <c r="E2360" s="2" t="s">
        <v>64</v>
      </c>
      <c r="F2360" s="2" t="s">
        <v>14</v>
      </c>
      <c r="G2360">
        <v>117</v>
      </c>
      <c r="H2360" s="2" t="str">
        <f>VLOOKUP(SupplierQuality[[#This Row],[MaterialID]],Table4[#All],2,0)</f>
        <v>Labels</v>
      </c>
      <c r="I2360">
        <v>3</v>
      </c>
      <c r="J2360" s="2" t="str">
        <f>_xlfn.XLOOKUP(SupplierQuality[[#This Row],[Defect Type ID]],Table5[ID],Table5[Defect Type],"Not found",0)</f>
        <v>Impact</v>
      </c>
      <c r="K2360">
        <v>214</v>
      </c>
      <c r="L2360" s="2" t="str">
        <f>_xlfn.XLOOKUP(SupplierQuality[[#This Row],[DefectID]],Table2[ID],Table2[Defect],"Not found",0)</f>
        <v>Bad Insert</v>
      </c>
      <c r="M2360" s="3">
        <v>462525</v>
      </c>
      <c r="N2360" s="3">
        <v>2986</v>
      </c>
      <c r="O2360" s="6">
        <f>SupplierQuality[[#This Row],[Total Downtime Minutes]]/60</f>
        <v>49.766666666666666</v>
      </c>
      <c r="P2360" s="4">
        <v>539</v>
      </c>
      <c r="Q2360" s="4">
        <f>SupplierQuality[[#This Row],[Total Defect Qty]]*SupplierQuality[[#This Row],[Unit Price]]</f>
        <v>249300975</v>
      </c>
    </row>
    <row r="2361" spans="1:17" x14ac:dyDescent="0.25">
      <c r="A2361" s="1">
        <v>43468</v>
      </c>
      <c r="B2361" s="5" t="str">
        <f>TEXT(SupplierQuality[[#This Row],[Date]],"mmm")</f>
        <v>Jan</v>
      </c>
      <c r="C2361" s="5" t="str">
        <f>TEXT(SupplierQuality[[#This Row],[Date]],"yyyy")</f>
        <v>2019</v>
      </c>
      <c r="D2361" s="2" t="s">
        <v>313</v>
      </c>
      <c r="E2361" s="2" t="s">
        <v>47</v>
      </c>
      <c r="F2361" s="2" t="s">
        <v>75</v>
      </c>
      <c r="G2361">
        <v>113</v>
      </c>
      <c r="H2361" s="2" t="str">
        <f>VLOOKUP(SupplierQuality[[#This Row],[MaterialID]],Table4[#All],2,0)</f>
        <v>Raw Materials</v>
      </c>
      <c r="I2361">
        <v>3</v>
      </c>
      <c r="J2361" s="2" t="str">
        <f>_xlfn.XLOOKUP(SupplierQuality[[#This Row],[Defect Type ID]],Table5[ID],Table5[Defect Type],"Not found",0)</f>
        <v>Impact</v>
      </c>
      <c r="K2361">
        <v>150</v>
      </c>
      <c r="L2361" s="2" t="str">
        <f>_xlfn.XLOOKUP(SupplierQuality[[#This Row],[DefectID]],Table2[ID],Table2[Defect],"Not found",0)</f>
        <v>Bad Bond</v>
      </c>
      <c r="M2361" s="3">
        <v>715822</v>
      </c>
      <c r="N2361" s="3">
        <v>237</v>
      </c>
      <c r="O2361" s="6">
        <f>SupplierQuality[[#This Row],[Total Downtime Minutes]]/60</f>
        <v>3.95</v>
      </c>
      <c r="P2361" s="4">
        <v>464</v>
      </c>
      <c r="Q2361" s="4">
        <f>SupplierQuality[[#This Row],[Total Defect Qty]]*SupplierQuality[[#This Row],[Unit Price]]</f>
        <v>332141408</v>
      </c>
    </row>
    <row r="2362" spans="1:17" x14ac:dyDescent="0.25">
      <c r="A2362" s="1">
        <v>43468</v>
      </c>
      <c r="B2362" s="5" t="str">
        <f>TEXT(SupplierQuality[[#This Row],[Date]],"mmm")</f>
        <v>Jan</v>
      </c>
      <c r="C2362" s="5" t="str">
        <f>TEXT(SupplierQuality[[#This Row],[Date]],"yyyy")</f>
        <v>2019</v>
      </c>
      <c r="D2362" s="2" t="s">
        <v>68</v>
      </c>
      <c r="E2362" s="2" t="s">
        <v>119</v>
      </c>
      <c r="F2362" s="2" t="s">
        <v>75</v>
      </c>
      <c r="G2362">
        <v>120</v>
      </c>
      <c r="H2362" s="2" t="str">
        <f>VLOOKUP(SupplierQuality[[#This Row],[MaterialID]],Table4[#All],2,0)</f>
        <v>Film</v>
      </c>
      <c r="I2362">
        <v>2</v>
      </c>
      <c r="J2362" s="2" t="str">
        <f>_xlfn.XLOOKUP(SupplierQuality[[#This Row],[Defect Type ID]],Table5[ID],Table5[Defect Type],"Not found",0)</f>
        <v>Rejected</v>
      </c>
      <c r="K2362">
        <v>129</v>
      </c>
      <c r="L2362" s="2" t="str">
        <f>_xlfn.XLOOKUP(SupplierQuality[[#This Row],[DefectID]],Table2[ID],Table2[Defect],"Not found",0)</f>
        <v>Color Variation</v>
      </c>
      <c r="M2362" s="3">
        <v>485779</v>
      </c>
      <c r="N2362" s="3">
        <v>3231</v>
      </c>
      <c r="O2362" s="6">
        <f>SupplierQuality[[#This Row],[Total Downtime Minutes]]/60</f>
        <v>53.85</v>
      </c>
      <c r="P2362" s="4">
        <v>639</v>
      </c>
      <c r="Q2362" s="4">
        <f>SupplierQuality[[#This Row],[Total Defect Qty]]*SupplierQuality[[#This Row],[Unit Price]]</f>
        <v>310412781</v>
      </c>
    </row>
    <row r="2363" spans="1:17" x14ac:dyDescent="0.25">
      <c r="A2363" s="1">
        <v>43468</v>
      </c>
      <c r="B2363" s="5" t="str">
        <f>TEXT(SupplierQuality[[#This Row],[Date]],"mmm")</f>
        <v>Jan</v>
      </c>
      <c r="C2363" s="5" t="str">
        <f>TEXT(SupplierQuality[[#This Row],[Date]],"yyyy")</f>
        <v>2019</v>
      </c>
      <c r="D2363" s="2" t="s">
        <v>65</v>
      </c>
      <c r="E2363" s="2" t="s">
        <v>64</v>
      </c>
      <c r="F2363" s="2" t="s">
        <v>24</v>
      </c>
      <c r="G2363">
        <v>121</v>
      </c>
      <c r="H2363" s="2" t="str">
        <f>VLOOKUP(SupplierQuality[[#This Row],[MaterialID]],Table4[#All],2,0)</f>
        <v>Composites</v>
      </c>
      <c r="I2363">
        <v>2</v>
      </c>
      <c r="J2363" s="2" t="str">
        <f>_xlfn.XLOOKUP(SupplierQuality[[#This Row],[Defect Type ID]],Table5[ID],Table5[Defect Type],"Not found",0)</f>
        <v>Rejected</v>
      </c>
      <c r="K2363">
        <v>70</v>
      </c>
      <c r="L2363" s="2" t="str">
        <f>_xlfn.XLOOKUP(SupplierQuality[[#This Row],[DefectID]],Table2[ID],Table2[Defect],"Not found",0)</f>
        <v>Dirty Material</v>
      </c>
      <c r="M2363" s="3">
        <v>331164</v>
      </c>
      <c r="N2363" s="3">
        <v>2811</v>
      </c>
      <c r="O2363" s="6">
        <f>SupplierQuality[[#This Row],[Total Downtime Minutes]]/60</f>
        <v>46.85</v>
      </c>
      <c r="P2363" s="4">
        <v>616</v>
      </c>
      <c r="Q2363" s="4">
        <f>SupplierQuality[[#This Row],[Total Defect Qty]]*SupplierQuality[[#This Row],[Unit Price]]</f>
        <v>203997024</v>
      </c>
    </row>
    <row r="2364" spans="1:17" x14ac:dyDescent="0.25">
      <c r="A2364" s="1">
        <v>43468</v>
      </c>
      <c r="B2364" s="5" t="str">
        <f>TEXT(SupplierQuality[[#This Row],[Date]],"mmm")</f>
        <v>Jan</v>
      </c>
      <c r="C2364" s="5" t="str">
        <f>TEXT(SupplierQuality[[#This Row],[Date]],"yyyy")</f>
        <v>2019</v>
      </c>
      <c r="D2364" s="2" t="s">
        <v>309</v>
      </c>
      <c r="E2364" s="2" t="s">
        <v>58</v>
      </c>
      <c r="F2364" s="2" t="s">
        <v>24</v>
      </c>
      <c r="G2364">
        <v>122</v>
      </c>
      <c r="H2364" s="2" t="str">
        <f>VLOOKUP(SupplierQuality[[#This Row],[MaterialID]],Table4[#All],2,0)</f>
        <v>Electrolytes</v>
      </c>
      <c r="I2364">
        <v>2</v>
      </c>
      <c r="J2364" s="2" t="str">
        <f>_xlfn.XLOOKUP(SupplierQuality[[#This Row],[Defect Type ID]],Table5[ID],Table5[Defect Type],"Not found",0)</f>
        <v>Rejected</v>
      </c>
      <c r="K2364">
        <v>211</v>
      </c>
      <c r="L2364" s="2" t="str">
        <f>_xlfn.XLOOKUP(SupplierQuality[[#This Row],[DefectID]],Table2[ID],Table2[Defect],"Not found",0)</f>
        <v>Poor Seam</v>
      </c>
      <c r="M2364" s="3">
        <v>268761</v>
      </c>
      <c r="N2364" s="3">
        <v>3435</v>
      </c>
      <c r="O2364" s="6">
        <f>SupplierQuality[[#This Row],[Total Downtime Minutes]]/60</f>
        <v>57.25</v>
      </c>
      <c r="P2364" s="4">
        <v>350</v>
      </c>
      <c r="Q2364" s="4">
        <f>SupplierQuality[[#This Row],[Total Defect Qty]]*SupplierQuality[[#This Row],[Unit Price]]</f>
        <v>94066350</v>
      </c>
    </row>
    <row r="2365" spans="1:17" x14ac:dyDescent="0.25">
      <c r="A2365" s="1">
        <v>43470</v>
      </c>
      <c r="B2365" s="5" t="str">
        <f>TEXT(SupplierQuality[[#This Row],[Date]],"mmm")</f>
        <v>Jan</v>
      </c>
      <c r="C2365" s="5" t="str">
        <f>TEXT(SupplierQuality[[#This Row],[Date]],"yyyy")</f>
        <v>2019</v>
      </c>
      <c r="D2365" s="2" t="s">
        <v>273</v>
      </c>
      <c r="E2365" s="2" t="s">
        <v>71</v>
      </c>
      <c r="F2365" s="2" t="s">
        <v>14</v>
      </c>
      <c r="G2365">
        <v>124</v>
      </c>
      <c r="H2365" s="2" t="str">
        <f>VLOOKUP(SupplierQuality[[#This Row],[MaterialID]],Table4[#All],2,0)</f>
        <v>Drives</v>
      </c>
      <c r="I2365">
        <v>2</v>
      </c>
      <c r="J2365" s="2" t="str">
        <f>_xlfn.XLOOKUP(SupplierQuality[[#This Row],[Defect Type ID]],Table5[ID],Table5[Defect Type],"Not found",0)</f>
        <v>Rejected</v>
      </c>
      <c r="K2365">
        <v>209</v>
      </c>
      <c r="L2365" s="2" t="str">
        <f>_xlfn.XLOOKUP(SupplierQuality[[#This Row],[DefectID]],Table2[ID],Table2[Defect],"Not found",0)</f>
        <v>Print Off Center</v>
      </c>
      <c r="M2365" s="3">
        <v>770262</v>
      </c>
      <c r="N2365" s="3">
        <v>578</v>
      </c>
      <c r="O2365" s="6">
        <f>SupplierQuality[[#This Row],[Total Downtime Minutes]]/60</f>
        <v>9.6333333333333329</v>
      </c>
      <c r="P2365" s="4">
        <v>413</v>
      </c>
      <c r="Q2365" s="4">
        <f>SupplierQuality[[#This Row],[Total Defect Qty]]*SupplierQuality[[#This Row],[Unit Price]]</f>
        <v>318118206</v>
      </c>
    </row>
    <row r="2366" spans="1:17" x14ac:dyDescent="0.25">
      <c r="A2366" s="1">
        <v>43470</v>
      </c>
      <c r="B2366" s="5" t="str">
        <f>TEXT(SupplierQuality[[#This Row],[Date]],"mmm")</f>
        <v>Jan</v>
      </c>
      <c r="C2366" s="5" t="str">
        <f>TEXT(SupplierQuality[[#This Row],[Date]],"yyyy")</f>
        <v>2019</v>
      </c>
      <c r="D2366" s="2" t="s">
        <v>209</v>
      </c>
      <c r="E2366" s="2" t="s">
        <v>58</v>
      </c>
      <c r="F2366" s="2" t="s">
        <v>14</v>
      </c>
      <c r="G2366">
        <v>112</v>
      </c>
      <c r="H2366" s="2" t="str">
        <f>VLOOKUP(SupplierQuality[[#This Row],[MaterialID]],Table4[#All],2,0)</f>
        <v>Glass</v>
      </c>
      <c r="I2366">
        <v>3</v>
      </c>
      <c r="J2366" s="2" t="str">
        <f>_xlfn.XLOOKUP(SupplierQuality[[#This Row],[Defect Type ID]],Table5[ID],Table5[Defect Type],"Not found",0)</f>
        <v>Impact</v>
      </c>
      <c r="K2366">
        <v>249</v>
      </c>
      <c r="L2366" s="2" t="str">
        <f>_xlfn.XLOOKUP(SupplierQuality[[#This Row],[DefectID]],Table2[ID],Table2[Defect],"Not found",0)</f>
        <v>Excessive Lubricant</v>
      </c>
      <c r="M2366" s="3">
        <v>429706</v>
      </c>
      <c r="N2366" s="3">
        <v>893</v>
      </c>
      <c r="O2366" s="6">
        <f>SupplierQuality[[#This Row],[Total Downtime Minutes]]/60</f>
        <v>14.883333333333333</v>
      </c>
      <c r="P2366" s="4">
        <v>581</v>
      </c>
      <c r="Q2366" s="4">
        <f>SupplierQuality[[#This Row],[Total Defect Qty]]*SupplierQuality[[#This Row],[Unit Price]]</f>
        <v>249659186</v>
      </c>
    </row>
    <row r="2367" spans="1:17" x14ac:dyDescent="0.25">
      <c r="A2367" s="1">
        <v>43471</v>
      </c>
      <c r="B2367" s="5" t="str">
        <f>TEXT(SupplierQuality[[#This Row],[Date]],"mmm")</f>
        <v>Jan</v>
      </c>
      <c r="C2367" s="5" t="str">
        <f>TEXT(SupplierQuality[[#This Row],[Date]],"yyyy")</f>
        <v>2019</v>
      </c>
      <c r="D2367" s="2" t="s">
        <v>43</v>
      </c>
      <c r="E2367" s="2" t="s">
        <v>60</v>
      </c>
      <c r="F2367" s="2" t="s">
        <v>14</v>
      </c>
      <c r="G2367">
        <v>126</v>
      </c>
      <c r="H2367" s="2" t="str">
        <f>VLOOKUP(SupplierQuality[[#This Row],[MaterialID]],Table4[#All],2,0)</f>
        <v>Motors</v>
      </c>
      <c r="I2367">
        <v>3</v>
      </c>
      <c r="J2367" s="2" t="str">
        <f>_xlfn.XLOOKUP(SupplierQuality[[#This Row],[Defect Type ID]],Table5[ID],Table5[Defect Type],"Not found",0)</f>
        <v>Impact</v>
      </c>
      <c r="K2367">
        <v>231</v>
      </c>
      <c r="L2367" s="2" t="str">
        <f>_xlfn.XLOOKUP(SupplierQuality[[#This Row],[DefectID]],Table2[ID],Table2[Defect],"Not found",0)</f>
        <v>Wrong Bands</v>
      </c>
      <c r="M2367" s="3">
        <v>990103</v>
      </c>
      <c r="N2367" s="3">
        <v>1587</v>
      </c>
      <c r="O2367" s="6">
        <f>SupplierQuality[[#This Row],[Total Downtime Minutes]]/60</f>
        <v>26.45</v>
      </c>
      <c r="P2367" s="4">
        <v>309</v>
      </c>
      <c r="Q2367" s="4">
        <f>SupplierQuality[[#This Row],[Total Defect Qty]]*SupplierQuality[[#This Row],[Unit Price]]</f>
        <v>305941827</v>
      </c>
    </row>
    <row r="2368" spans="1:17" x14ac:dyDescent="0.25">
      <c r="A2368" s="1">
        <v>43471</v>
      </c>
      <c r="B2368" s="5" t="str">
        <f>TEXT(SupplierQuality[[#This Row],[Date]],"mmm")</f>
        <v>Jan</v>
      </c>
      <c r="C2368" s="5" t="str">
        <f>TEXT(SupplierQuality[[#This Row],[Date]],"yyyy")</f>
        <v>2019</v>
      </c>
      <c r="D2368" s="2" t="s">
        <v>299</v>
      </c>
      <c r="E2368" s="2" t="s">
        <v>21</v>
      </c>
      <c r="F2368" s="2" t="s">
        <v>24</v>
      </c>
      <c r="G2368">
        <v>115</v>
      </c>
      <c r="H2368" s="2" t="str">
        <f>VLOOKUP(SupplierQuality[[#This Row],[MaterialID]],Table4[#All],2,0)</f>
        <v>Controllers</v>
      </c>
      <c r="I2368">
        <v>1</v>
      </c>
      <c r="J2368" s="2" t="str">
        <f>_xlfn.XLOOKUP(SupplierQuality[[#This Row],[Defect Type ID]],Table5[ID],Table5[Defect Type],"Not found",0)</f>
        <v>No Impact</v>
      </c>
      <c r="K2368">
        <v>120</v>
      </c>
      <c r="L2368" s="2" t="str">
        <f>_xlfn.XLOOKUP(SupplierQuality[[#This Row],[DefectID]],Table2[ID],Table2[Defect],"Not found",0)</f>
        <v>No Disk</v>
      </c>
      <c r="M2368" s="3">
        <v>882589</v>
      </c>
      <c r="N2368" s="3">
        <v>4614</v>
      </c>
      <c r="O2368" s="6">
        <f>SupplierQuality[[#This Row],[Total Downtime Minutes]]/60</f>
        <v>76.900000000000006</v>
      </c>
      <c r="P2368" s="4">
        <v>618</v>
      </c>
      <c r="Q2368" s="4">
        <f>SupplierQuality[[#This Row],[Total Defect Qty]]*SupplierQuality[[#This Row],[Unit Price]]</f>
        <v>545440002</v>
      </c>
    </row>
    <row r="2369" spans="1:17" x14ac:dyDescent="0.25">
      <c r="A2369" s="1">
        <v>43471</v>
      </c>
      <c r="B2369" s="5" t="str">
        <f>TEXT(SupplierQuality[[#This Row],[Date]],"mmm")</f>
        <v>Jan</v>
      </c>
      <c r="C2369" s="5" t="str">
        <f>TEXT(SupplierQuality[[#This Row],[Date]],"yyyy")</f>
        <v>2019</v>
      </c>
      <c r="D2369" s="2" t="s">
        <v>160</v>
      </c>
      <c r="E2369" s="2" t="s">
        <v>67</v>
      </c>
      <c r="F2369" s="2" t="s">
        <v>691</v>
      </c>
      <c r="G2369">
        <v>127</v>
      </c>
      <c r="H2369" s="2" t="str">
        <f>VLOOKUP(SupplierQuality[[#This Row],[MaterialID]],Table4[#All],2,0)</f>
        <v>Crates</v>
      </c>
      <c r="I2369">
        <v>1</v>
      </c>
      <c r="J2369" s="2" t="str">
        <f>_xlfn.XLOOKUP(SupplierQuality[[#This Row],[Defect Type ID]],Table5[ID],Table5[Defect Type],"Not found",0)</f>
        <v>No Impact</v>
      </c>
      <c r="K2369">
        <v>174</v>
      </c>
      <c r="L2369" s="2" t="str">
        <f>_xlfn.XLOOKUP(SupplierQuality[[#This Row],[DefectID]],Table2[ID],Table2[Defect],"Not found",0)</f>
        <v>Moisture Damage</v>
      </c>
      <c r="M2369" s="3">
        <v>864012</v>
      </c>
      <c r="N2369" s="3">
        <v>430</v>
      </c>
      <c r="O2369" s="6">
        <f>SupplierQuality[[#This Row],[Total Downtime Minutes]]/60</f>
        <v>7.166666666666667</v>
      </c>
      <c r="P2369" s="4">
        <v>526</v>
      </c>
      <c r="Q2369" s="4">
        <f>SupplierQuality[[#This Row],[Total Defect Qty]]*SupplierQuality[[#This Row],[Unit Price]]</f>
        <v>454470312</v>
      </c>
    </row>
    <row r="2370" spans="1:17" x14ac:dyDescent="0.25">
      <c r="A2370" s="1">
        <v>43471</v>
      </c>
      <c r="B2370" s="5" t="str">
        <f>TEXT(SupplierQuality[[#This Row],[Date]],"mmm")</f>
        <v>Jan</v>
      </c>
      <c r="C2370" s="5" t="str">
        <f>TEXT(SupplierQuality[[#This Row],[Date]],"yyyy")</f>
        <v>2019</v>
      </c>
      <c r="D2370" s="2" t="s">
        <v>288</v>
      </c>
      <c r="E2370" s="2" t="s">
        <v>119</v>
      </c>
      <c r="F2370" s="2" t="s">
        <v>17</v>
      </c>
      <c r="G2370">
        <v>112</v>
      </c>
      <c r="H2370" s="2" t="str">
        <f>VLOOKUP(SupplierQuality[[#This Row],[MaterialID]],Table4[#All],2,0)</f>
        <v>Glass</v>
      </c>
      <c r="I2370">
        <v>1</v>
      </c>
      <c r="J2370" s="2" t="str">
        <f>_xlfn.XLOOKUP(SupplierQuality[[#This Row],[Defect Type ID]],Table5[ID],Table5[Defect Type],"Not found",0)</f>
        <v>No Impact</v>
      </c>
      <c r="K2370">
        <v>69</v>
      </c>
      <c r="L2370" s="2" t="str">
        <f>_xlfn.XLOOKUP(SupplierQuality[[#This Row],[DefectID]],Table2[ID],Table2[Defect],"Not found",0)</f>
        <v>Wrong Makeup</v>
      </c>
      <c r="M2370" s="3">
        <v>701031</v>
      </c>
      <c r="N2370" s="3">
        <v>2616</v>
      </c>
      <c r="O2370" s="6">
        <f>SupplierQuality[[#This Row],[Total Downtime Minutes]]/60</f>
        <v>43.6</v>
      </c>
      <c r="P2370" s="4">
        <v>549</v>
      </c>
      <c r="Q2370" s="4">
        <f>SupplierQuality[[#This Row],[Total Defect Qty]]*SupplierQuality[[#This Row],[Unit Price]]</f>
        <v>384866019</v>
      </c>
    </row>
    <row r="2371" spans="1:17" x14ac:dyDescent="0.25">
      <c r="A2371" s="1">
        <v>43471</v>
      </c>
      <c r="B2371" s="5" t="str">
        <f>TEXT(SupplierQuality[[#This Row],[Date]],"mmm")</f>
        <v>Jan</v>
      </c>
      <c r="C2371" s="5" t="str">
        <f>TEXT(SupplierQuality[[#This Row],[Date]],"yyyy")</f>
        <v>2019</v>
      </c>
      <c r="D2371" s="2" t="s">
        <v>25</v>
      </c>
      <c r="E2371" s="2" t="s">
        <v>36</v>
      </c>
      <c r="F2371" s="2" t="s">
        <v>24</v>
      </c>
      <c r="G2371">
        <v>126</v>
      </c>
      <c r="H2371" s="2" t="str">
        <f>VLOOKUP(SupplierQuality[[#This Row],[MaterialID]],Table4[#All],2,0)</f>
        <v>Motors</v>
      </c>
      <c r="I2371">
        <v>1</v>
      </c>
      <c r="J2371" s="2" t="str">
        <f>_xlfn.XLOOKUP(SupplierQuality[[#This Row],[Defect Type ID]],Table5[ID],Table5[Defect Type],"Not found",0)</f>
        <v>No Impact</v>
      </c>
      <c r="K2371">
        <v>233</v>
      </c>
      <c r="L2371" s="2" t="str">
        <f>_xlfn.XLOOKUP(SupplierQuality[[#This Row],[DefectID]],Table2[ID],Table2[Defect],"Not found",0)</f>
        <v>Wrong Drive</v>
      </c>
      <c r="M2371" s="3">
        <v>691326</v>
      </c>
      <c r="N2371" s="3">
        <v>3133</v>
      </c>
      <c r="O2371" s="6">
        <f>SupplierQuality[[#This Row],[Total Downtime Minutes]]/60</f>
        <v>52.216666666666669</v>
      </c>
      <c r="P2371" s="4">
        <v>430</v>
      </c>
      <c r="Q2371" s="4">
        <f>SupplierQuality[[#This Row],[Total Defect Qty]]*SupplierQuality[[#This Row],[Unit Price]]</f>
        <v>297270180</v>
      </c>
    </row>
    <row r="2372" spans="1:17" x14ac:dyDescent="0.25">
      <c r="A2372" s="1">
        <v>43471</v>
      </c>
      <c r="B2372" s="5" t="str">
        <f>TEXT(SupplierQuality[[#This Row],[Date]],"mmm")</f>
        <v>Jan</v>
      </c>
      <c r="C2372" s="5" t="str">
        <f>TEXT(SupplierQuality[[#This Row],[Date]],"yyyy")</f>
        <v>2019</v>
      </c>
      <c r="D2372" s="2" t="s">
        <v>240</v>
      </c>
      <c r="E2372" s="2" t="s">
        <v>23</v>
      </c>
      <c r="F2372" s="2" t="s">
        <v>17</v>
      </c>
      <c r="G2372">
        <v>129</v>
      </c>
      <c r="H2372" s="2" t="str">
        <f>VLOOKUP(SupplierQuality[[#This Row],[MaterialID]],Table4[#All],2,0)</f>
        <v>Mechanicals</v>
      </c>
      <c r="I2372">
        <v>1</v>
      </c>
      <c r="J2372" s="2" t="str">
        <f>_xlfn.XLOOKUP(SupplierQuality[[#This Row],[Defect Type ID]],Table5[ID],Table5[Defect Type],"Not found",0)</f>
        <v>No Impact</v>
      </c>
      <c r="K2372">
        <v>46</v>
      </c>
      <c r="L2372" s="2" t="str">
        <f>_xlfn.XLOOKUP(SupplierQuality[[#This Row],[DefectID]],Table2[ID],Table2[Defect],"Not found",0)</f>
        <v>Narrow Tops</v>
      </c>
      <c r="M2372" s="3">
        <v>678435</v>
      </c>
      <c r="N2372" s="3">
        <v>1021</v>
      </c>
      <c r="O2372" s="6">
        <f>SupplierQuality[[#This Row],[Total Downtime Minutes]]/60</f>
        <v>17.016666666666666</v>
      </c>
      <c r="P2372" s="4">
        <v>395</v>
      </c>
      <c r="Q2372" s="4">
        <f>SupplierQuality[[#This Row],[Total Defect Qty]]*SupplierQuality[[#This Row],[Unit Price]]</f>
        <v>267981825</v>
      </c>
    </row>
    <row r="2373" spans="1:17" x14ac:dyDescent="0.25">
      <c r="A2373" s="1">
        <v>43471</v>
      </c>
      <c r="B2373" s="5" t="str">
        <f>TEXT(SupplierQuality[[#This Row],[Date]],"mmm")</f>
        <v>Jan</v>
      </c>
      <c r="C2373" s="5" t="str">
        <f>TEXT(SupplierQuality[[#This Row],[Date]],"yyyy")</f>
        <v>2019</v>
      </c>
      <c r="D2373" s="2" t="s">
        <v>25</v>
      </c>
      <c r="E2373" s="2" t="s">
        <v>21</v>
      </c>
      <c r="F2373" s="2" t="s">
        <v>14</v>
      </c>
      <c r="G2373">
        <v>112</v>
      </c>
      <c r="H2373" s="2" t="str">
        <f>VLOOKUP(SupplierQuality[[#This Row],[MaterialID]],Table4[#All],2,0)</f>
        <v>Glass</v>
      </c>
      <c r="I2373">
        <v>3</v>
      </c>
      <c r="J2373" s="2" t="str">
        <f>_xlfn.XLOOKUP(SupplierQuality[[#This Row],[Defect Type ID]],Table5[ID],Table5[Defect Type],"Not found",0)</f>
        <v>Impact</v>
      </c>
      <c r="K2373">
        <v>161</v>
      </c>
      <c r="L2373" s="2" t="str">
        <f>_xlfn.XLOOKUP(SupplierQuality[[#This Row],[DefectID]],Table2[ID],Table2[Defect],"Not found",0)</f>
        <v>Soft Parts</v>
      </c>
      <c r="M2373" s="3">
        <v>611634</v>
      </c>
      <c r="N2373" s="3">
        <v>4499</v>
      </c>
      <c r="O2373" s="6">
        <f>SupplierQuality[[#This Row],[Total Downtime Minutes]]/60</f>
        <v>74.983333333333334</v>
      </c>
      <c r="P2373" s="4">
        <v>655</v>
      </c>
      <c r="Q2373" s="4">
        <f>SupplierQuality[[#This Row],[Total Defect Qty]]*SupplierQuality[[#This Row],[Unit Price]]</f>
        <v>400620270</v>
      </c>
    </row>
    <row r="2374" spans="1:17" x14ac:dyDescent="0.25">
      <c r="A2374" s="1">
        <v>43471</v>
      </c>
      <c r="B2374" s="5" t="str">
        <f>TEXT(SupplierQuality[[#This Row],[Date]],"mmm")</f>
        <v>Jan</v>
      </c>
      <c r="C2374" s="5" t="str">
        <f>TEXT(SupplierQuality[[#This Row],[Date]],"yyyy")</f>
        <v>2019</v>
      </c>
      <c r="D2374" s="2" t="s">
        <v>225</v>
      </c>
      <c r="E2374" s="2" t="s">
        <v>34</v>
      </c>
      <c r="F2374" s="2" t="s">
        <v>14</v>
      </c>
      <c r="G2374">
        <v>118</v>
      </c>
      <c r="H2374" s="2" t="str">
        <f>VLOOKUP(SupplierQuality[[#This Row],[MaterialID]],Table4[#All],2,0)</f>
        <v>Corrugate</v>
      </c>
      <c r="I2374">
        <v>3</v>
      </c>
      <c r="J2374" s="2" t="str">
        <f>_xlfn.XLOOKUP(SupplierQuality[[#This Row],[Defect Type ID]],Table5[ID],Table5[Defect Type],"Not found",0)</f>
        <v>Impact</v>
      </c>
      <c r="K2374">
        <v>249</v>
      </c>
      <c r="L2374" s="2" t="str">
        <f>_xlfn.XLOOKUP(SupplierQuality[[#This Row],[DefectID]],Table2[ID],Table2[Defect],"Not found",0)</f>
        <v>Excessive Lubricant</v>
      </c>
      <c r="M2374" s="3">
        <v>567750</v>
      </c>
      <c r="N2374" s="3">
        <v>156</v>
      </c>
      <c r="O2374" s="6">
        <f>SupplierQuality[[#This Row],[Total Downtime Minutes]]/60</f>
        <v>2.6</v>
      </c>
      <c r="P2374" s="4">
        <v>358</v>
      </c>
      <c r="Q2374" s="4">
        <f>SupplierQuality[[#This Row],[Total Defect Qty]]*SupplierQuality[[#This Row],[Unit Price]]</f>
        <v>203254500</v>
      </c>
    </row>
    <row r="2375" spans="1:17" x14ac:dyDescent="0.25">
      <c r="A2375" s="1">
        <v>43471</v>
      </c>
      <c r="B2375" s="5" t="str">
        <f>TEXT(SupplierQuality[[#This Row],[Date]],"mmm")</f>
        <v>Jan</v>
      </c>
      <c r="C2375" s="5" t="str">
        <f>TEXT(SupplierQuality[[#This Row],[Date]],"yyyy")</f>
        <v>2019</v>
      </c>
      <c r="D2375" s="2" t="s">
        <v>66</v>
      </c>
      <c r="E2375" s="2" t="s">
        <v>30</v>
      </c>
      <c r="F2375" s="2" t="s">
        <v>24</v>
      </c>
      <c r="G2375">
        <v>129</v>
      </c>
      <c r="H2375" s="2" t="str">
        <f>VLOOKUP(SupplierQuality[[#This Row],[MaterialID]],Table4[#All],2,0)</f>
        <v>Mechanicals</v>
      </c>
      <c r="I2375">
        <v>3</v>
      </c>
      <c r="J2375" s="2" t="str">
        <f>_xlfn.XLOOKUP(SupplierQuality[[#This Row],[Defect Type ID]],Table5[ID],Table5[Defect Type],"Not found",0)</f>
        <v>Impact</v>
      </c>
      <c r="K2375">
        <v>90</v>
      </c>
      <c r="L2375" s="2" t="str">
        <f>_xlfn.XLOOKUP(SupplierQuality[[#This Row],[DefectID]],Table2[ID],Table2[Defect],"Not found",0)</f>
        <v>Warping</v>
      </c>
      <c r="M2375" s="3">
        <v>557898</v>
      </c>
      <c r="N2375" s="3">
        <v>1292</v>
      </c>
      <c r="O2375" s="6">
        <f>SupplierQuality[[#This Row],[Total Downtime Minutes]]/60</f>
        <v>21.533333333333335</v>
      </c>
      <c r="P2375" s="4">
        <v>445</v>
      </c>
      <c r="Q2375" s="4">
        <f>SupplierQuality[[#This Row],[Total Defect Qty]]*SupplierQuality[[#This Row],[Unit Price]]</f>
        <v>248264610</v>
      </c>
    </row>
    <row r="2376" spans="1:17" x14ac:dyDescent="0.25">
      <c r="A2376" s="1">
        <v>43471</v>
      </c>
      <c r="B2376" s="5" t="str">
        <f>TEXT(SupplierQuality[[#This Row],[Date]],"mmm")</f>
        <v>Jan</v>
      </c>
      <c r="C2376" s="5" t="str">
        <f>TEXT(SupplierQuality[[#This Row],[Date]],"yyyy")</f>
        <v>2019</v>
      </c>
      <c r="D2376" s="2" t="s">
        <v>61</v>
      </c>
      <c r="E2376" s="2" t="s">
        <v>74</v>
      </c>
      <c r="F2376" s="2" t="s">
        <v>691</v>
      </c>
      <c r="G2376">
        <v>129</v>
      </c>
      <c r="H2376" s="2" t="str">
        <f>VLOOKUP(SupplierQuality[[#This Row],[MaterialID]],Table4[#All],2,0)</f>
        <v>Mechanicals</v>
      </c>
      <c r="I2376">
        <v>3</v>
      </c>
      <c r="J2376" s="2" t="str">
        <f>_xlfn.XLOOKUP(SupplierQuality[[#This Row],[Defect Type ID]],Table5[ID],Table5[Defect Type],"Not found",0)</f>
        <v>Impact</v>
      </c>
      <c r="K2376">
        <v>204</v>
      </c>
      <c r="L2376" s="2" t="str">
        <f>_xlfn.XLOOKUP(SupplierQuality[[#This Row],[DefectID]],Table2[ID],Table2[Defect],"Not found",0)</f>
        <v>Cut Wires</v>
      </c>
      <c r="M2376" s="3">
        <v>535186</v>
      </c>
      <c r="N2376" s="3">
        <v>2616</v>
      </c>
      <c r="O2376" s="6">
        <f>SupplierQuality[[#This Row],[Total Downtime Minutes]]/60</f>
        <v>43.6</v>
      </c>
      <c r="P2376" s="4">
        <v>537</v>
      </c>
      <c r="Q2376" s="4">
        <f>SupplierQuality[[#This Row],[Total Defect Qty]]*SupplierQuality[[#This Row],[Unit Price]]</f>
        <v>287394882</v>
      </c>
    </row>
    <row r="2377" spans="1:17" x14ac:dyDescent="0.25">
      <c r="A2377" s="1">
        <v>43471</v>
      </c>
      <c r="B2377" s="5" t="str">
        <f>TEXT(SupplierQuality[[#This Row],[Date]],"mmm")</f>
        <v>Jan</v>
      </c>
      <c r="C2377" s="5" t="str">
        <f>TEXT(SupplierQuality[[#This Row],[Date]],"yyyy")</f>
        <v>2019</v>
      </c>
      <c r="D2377" s="2" t="s">
        <v>203</v>
      </c>
      <c r="E2377" s="2" t="s">
        <v>62</v>
      </c>
      <c r="F2377" s="2" t="s">
        <v>691</v>
      </c>
      <c r="G2377">
        <v>132</v>
      </c>
      <c r="H2377" s="2" t="str">
        <f>VLOOKUP(SupplierQuality[[#This Row],[MaterialID]],Table4[#All],2,0)</f>
        <v>Printed Materials</v>
      </c>
      <c r="I2377">
        <v>3</v>
      </c>
      <c r="J2377" s="2" t="str">
        <f>_xlfn.XLOOKUP(SupplierQuality[[#This Row],[Defect Type ID]],Table5[ID],Table5[Defect Type],"Not found",0)</f>
        <v>Impact</v>
      </c>
      <c r="K2377">
        <v>55</v>
      </c>
      <c r="L2377" s="2" t="str">
        <f>_xlfn.XLOOKUP(SupplierQuality[[#This Row],[DefectID]],Table2[ID],Table2[Defect],"Not found",0)</f>
        <v>Wrong Fasteners</v>
      </c>
      <c r="M2377" s="3">
        <v>501688</v>
      </c>
      <c r="N2377" s="3">
        <v>500</v>
      </c>
      <c r="O2377" s="6">
        <f>SupplierQuality[[#This Row],[Total Downtime Minutes]]/60</f>
        <v>8.3333333333333339</v>
      </c>
      <c r="P2377" s="4">
        <v>316</v>
      </c>
      <c r="Q2377" s="4">
        <f>SupplierQuality[[#This Row],[Total Defect Qty]]*SupplierQuality[[#This Row],[Unit Price]]</f>
        <v>158533408</v>
      </c>
    </row>
    <row r="2378" spans="1:17" x14ac:dyDescent="0.25">
      <c r="A2378" s="1">
        <v>43471</v>
      </c>
      <c r="B2378" s="5" t="str">
        <f>TEXT(SupplierQuality[[#This Row],[Date]],"mmm")</f>
        <v>Jan</v>
      </c>
      <c r="C2378" s="5" t="str">
        <f>TEXT(SupplierQuality[[#This Row],[Date]],"yyyy")</f>
        <v>2019</v>
      </c>
      <c r="D2378" s="2" t="s">
        <v>123</v>
      </c>
      <c r="E2378" s="2" t="s">
        <v>34</v>
      </c>
      <c r="F2378" s="2" t="s">
        <v>691</v>
      </c>
      <c r="G2378">
        <v>131</v>
      </c>
      <c r="H2378" s="2" t="str">
        <f>VLOOKUP(SupplierQuality[[#This Row],[MaterialID]],Table4[#All],2,0)</f>
        <v>Valves</v>
      </c>
      <c r="I2378">
        <v>2</v>
      </c>
      <c r="J2378" s="2" t="str">
        <f>_xlfn.XLOOKUP(SupplierQuality[[#This Row],[Defect Type ID]],Table5[ID],Table5[Defect Type],"Not found",0)</f>
        <v>Rejected</v>
      </c>
      <c r="K2378">
        <v>86</v>
      </c>
      <c r="L2378" s="2" t="str">
        <f>_xlfn.XLOOKUP(SupplierQuality[[#This Row],[DefectID]],Table2[ID],Table2[Defect],"Not found",0)</f>
        <v>Smeared Print</v>
      </c>
      <c r="M2378" s="3">
        <v>452044</v>
      </c>
      <c r="N2378" s="3">
        <v>1972</v>
      </c>
      <c r="O2378" s="6">
        <f>SupplierQuality[[#This Row],[Total Downtime Minutes]]/60</f>
        <v>32.866666666666667</v>
      </c>
      <c r="P2378" s="4">
        <v>466</v>
      </c>
      <c r="Q2378" s="4">
        <f>SupplierQuality[[#This Row],[Total Defect Qty]]*SupplierQuality[[#This Row],[Unit Price]]</f>
        <v>210652504</v>
      </c>
    </row>
    <row r="2379" spans="1:17" x14ac:dyDescent="0.25">
      <c r="A2379" s="1">
        <v>43471</v>
      </c>
      <c r="B2379" s="5" t="str">
        <f>TEXT(SupplierQuality[[#This Row],[Date]],"mmm")</f>
        <v>Jan</v>
      </c>
      <c r="C2379" s="5" t="str">
        <f>TEXT(SupplierQuality[[#This Row],[Date]],"yyyy")</f>
        <v>2019</v>
      </c>
      <c r="D2379" s="2" t="s">
        <v>118</v>
      </c>
      <c r="E2379" s="2" t="s">
        <v>104</v>
      </c>
      <c r="F2379" s="2" t="s">
        <v>691</v>
      </c>
      <c r="G2379">
        <v>116</v>
      </c>
      <c r="H2379" s="2" t="str">
        <f>VLOOKUP(SupplierQuality[[#This Row],[MaterialID]],Table4[#All],2,0)</f>
        <v>Molds</v>
      </c>
      <c r="I2379">
        <v>1</v>
      </c>
      <c r="J2379" s="2" t="str">
        <f>_xlfn.XLOOKUP(SupplierQuality[[#This Row],[Defect Type ID]],Table5[ID],Table5[Defect Type],"Not found",0)</f>
        <v>No Impact</v>
      </c>
      <c r="K2379">
        <v>215</v>
      </c>
      <c r="L2379" s="2" t="str">
        <f>_xlfn.XLOOKUP(SupplierQuality[[#This Row],[DefectID]],Table2[ID],Table2[Defect],"Not found",0)</f>
        <v>No Torque</v>
      </c>
      <c r="M2379" s="3">
        <v>322421</v>
      </c>
      <c r="N2379" s="3">
        <v>2434</v>
      </c>
      <c r="O2379" s="6">
        <f>SupplierQuality[[#This Row],[Total Downtime Minutes]]/60</f>
        <v>40.56666666666667</v>
      </c>
      <c r="P2379" s="4">
        <v>347</v>
      </c>
      <c r="Q2379" s="4">
        <f>SupplierQuality[[#This Row],[Total Defect Qty]]*SupplierQuality[[#This Row],[Unit Price]]</f>
        <v>111880087</v>
      </c>
    </row>
    <row r="2380" spans="1:17" x14ac:dyDescent="0.25">
      <c r="A2380" s="1">
        <v>43471</v>
      </c>
      <c r="B2380" s="5" t="str">
        <f>TEXT(SupplierQuality[[#This Row],[Date]],"mmm")</f>
        <v>Jan</v>
      </c>
      <c r="C2380" s="5" t="str">
        <f>TEXT(SupplierQuality[[#This Row],[Date]],"yyyy")</f>
        <v>2019</v>
      </c>
      <c r="D2380" s="2" t="s">
        <v>361</v>
      </c>
      <c r="E2380" s="2" t="s">
        <v>27</v>
      </c>
      <c r="F2380" s="2" t="s">
        <v>14</v>
      </c>
      <c r="G2380">
        <v>116</v>
      </c>
      <c r="H2380" s="2" t="str">
        <f>VLOOKUP(SupplierQuality[[#This Row],[MaterialID]],Table4[#All],2,0)</f>
        <v>Molds</v>
      </c>
      <c r="I2380">
        <v>2</v>
      </c>
      <c r="J2380" s="2" t="str">
        <f>_xlfn.XLOOKUP(SupplierQuality[[#This Row],[Defect Type ID]],Table5[ID],Table5[Defect Type],"Not found",0)</f>
        <v>Rejected</v>
      </c>
      <c r="K2380">
        <v>135</v>
      </c>
      <c r="L2380" s="2" t="str">
        <f>_xlfn.XLOOKUP(SupplierQuality[[#This Row],[DefectID]],Table2[ID],Table2[Defect],"Not found",0)</f>
        <v>Tops Short</v>
      </c>
      <c r="M2380" s="3">
        <v>316396</v>
      </c>
      <c r="N2380" s="3">
        <v>2965</v>
      </c>
      <c r="O2380" s="6">
        <f>SupplierQuality[[#This Row],[Total Downtime Minutes]]/60</f>
        <v>49.416666666666664</v>
      </c>
      <c r="P2380" s="4">
        <v>564</v>
      </c>
      <c r="Q2380" s="4">
        <f>SupplierQuality[[#This Row],[Total Defect Qty]]*SupplierQuality[[#This Row],[Unit Price]]</f>
        <v>178447344</v>
      </c>
    </row>
    <row r="2381" spans="1:17" x14ac:dyDescent="0.25">
      <c r="A2381" s="1">
        <v>43471</v>
      </c>
      <c r="B2381" s="5" t="str">
        <f>TEXT(SupplierQuality[[#This Row],[Date]],"mmm")</f>
        <v>Jan</v>
      </c>
      <c r="C2381" s="5" t="str">
        <f>TEXT(SupplierQuality[[#This Row],[Date]],"yyyy")</f>
        <v>2019</v>
      </c>
      <c r="D2381" s="2" t="s">
        <v>234</v>
      </c>
      <c r="E2381" s="2" t="s">
        <v>49</v>
      </c>
      <c r="F2381" s="2" t="s">
        <v>14</v>
      </c>
      <c r="G2381">
        <v>128</v>
      </c>
      <c r="H2381" s="2" t="str">
        <f>VLOOKUP(SupplierQuality[[#This Row],[MaterialID]],Table4[#All],2,0)</f>
        <v>Tape</v>
      </c>
      <c r="I2381">
        <v>1</v>
      </c>
      <c r="J2381" s="2" t="str">
        <f>_xlfn.XLOOKUP(SupplierQuality[[#This Row],[Defect Type ID]],Table5[ID],Table5[Defect Type],"Not found",0)</f>
        <v>No Impact</v>
      </c>
      <c r="K2381">
        <v>129</v>
      </c>
      <c r="L2381" s="2" t="str">
        <f>_xlfn.XLOOKUP(SupplierQuality[[#This Row],[DefectID]],Table2[ID],Table2[Defect],"Not found",0)</f>
        <v>Color Variation</v>
      </c>
      <c r="M2381" s="3">
        <v>273653</v>
      </c>
      <c r="N2381" s="3">
        <v>1773</v>
      </c>
      <c r="O2381" s="6">
        <f>SupplierQuality[[#This Row],[Total Downtime Minutes]]/60</f>
        <v>29.55</v>
      </c>
      <c r="P2381" s="4">
        <v>296</v>
      </c>
      <c r="Q2381" s="4">
        <f>SupplierQuality[[#This Row],[Total Defect Qty]]*SupplierQuality[[#This Row],[Unit Price]]</f>
        <v>81001288</v>
      </c>
    </row>
    <row r="2382" spans="1:17" x14ac:dyDescent="0.25">
      <c r="A2382" s="1">
        <v>43471</v>
      </c>
      <c r="B2382" s="5" t="str">
        <f>TEXT(SupplierQuality[[#This Row],[Date]],"mmm")</f>
        <v>Jan</v>
      </c>
      <c r="C2382" s="5" t="str">
        <f>TEXT(SupplierQuality[[#This Row],[Date]],"yyyy")</f>
        <v>2019</v>
      </c>
      <c r="D2382" s="2" t="s">
        <v>274</v>
      </c>
      <c r="E2382" s="2" t="s">
        <v>119</v>
      </c>
      <c r="F2382" s="2" t="s">
        <v>17</v>
      </c>
      <c r="G2382">
        <v>132</v>
      </c>
      <c r="H2382" s="2" t="str">
        <f>VLOOKUP(SupplierQuality[[#This Row],[MaterialID]],Table4[#All],2,0)</f>
        <v>Printed Materials</v>
      </c>
      <c r="I2382">
        <v>1</v>
      </c>
      <c r="J2382" s="2" t="str">
        <f>_xlfn.XLOOKUP(SupplierQuality[[#This Row],[Defect Type ID]],Table5[ID],Table5[Defect Type],"Not found",0)</f>
        <v>No Impact</v>
      </c>
      <c r="K2382">
        <v>139</v>
      </c>
      <c r="L2382" s="2" t="str">
        <f>_xlfn.XLOOKUP(SupplierQuality[[#This Row],[DefectID]],Table2[ID],Table2[Defect],"Not found",0)</f>
        <v>Incorrect Color</v>
      </c>
      <c r="M2382" s="3">
        <v>263785</v>
      </c>
      <c r="N2382" s="3">
        <v>1738</v>
      </c>
      <c r="O2382" s="6">
        <f>SupplierQuality[[#This Row],[Total Downtime Minutes]]/60</f>
        <v>28.966666666666665</v>
      </c>
      <c r="P2382" s="4">
        <v>681</v>
      </c>
      <c r="Q2382" s="4">
        <f>SupplierQuality[[#This Row],[Total Defect Qty]]*SupplierQuality[[#This Row],[Unit Price]]</f>
        <v>179637585</v>
      </c>
    </row>
    <row r="2383" spans="1:17" x14ac:dyDescent="0.25">
      <c r="A2383" s="1">
        <v>43471</v>
      </c>
      <c r="B2383" s="5" t="str">
        <f>TEXT(SupplierQuality[[#This Row],[Date]],"mmm")</f>
        <v>Jan</v>
      </c>
      <c r="C2383" s="5" t="str">
        <f>TEXT(SupplierQuality[[#This Row],[Date]],"yyyy")</f>
        <v>2019</v>
      </c>
      <c r="D2383" s="2" t="s">
        <v>274</v>
      </c>
      <c r="E2383" s="2" t="s">
        <v>23</v>
      </c>
      <c r="F2383" s="2" t="s">
        <v>14</v>
      </c>
      <c r="G2383">
        <v>120</v>
      </c>
      <c r="H2383" s="2" t="str">
        <f>VLOOKUP(SupplierQuality[[#This Row],[MaterialID]],Table4[#All],2,0)</f>
        <v>Film</v>
      </c>
      <c r="I2383">
        <v>3</v>
      </c>
      <c r="J2383" s="2" t="str">
        <f>_xlfn.XLOOKUP(SupplierQuality[[#This Row],[Defect Type ID]],Table5[ID],Table5[Defect Type],"Not found",0)</f>
        <v>Impact</v>
      </c>
      <c r="K2383">
        <v>267</v>
      </c>
      <c r="L2383" s="2" t="str">
        <f>_xlfn.XLOOKUP(SupplierQuality[[#This Row],[DefectID]],Table2[ID],Table2[Defect],"Not found",0)</f>
        <v>Wrong Qty</v>
      </c>
      <c r="M2383" s="3">
        <v>173707</v>
      </c>
      <c r="N2383" s="3">
        <v>555</v>
      </c>
      <c r="O2383" s="6">
        <f>SupplierQuality[[#This Row],[Total Downtime Minutes]]/60</f>
        <v>9.25</v>
      </c>
      <c r="P2383" s="4">
        <v>699</v>
      </c>
      <c r="Q2383" s="4">
        <f>SupplierQuality[[#This Row],[Total Defect Qty]]*SupplierQuality[[#This Row],[Unit Price]]</f>
        <v>121421193</v>
      </c>
    </row>
    <row r="2384" spans="1:17" x14ac:dyDescent="0.25">
      <c r="A2384" s="1">
        <v>43471</v>
      </c>
      <c r="B2384" s="5" t="str">
        <f>TEXT(SupplierQuality[[#This Row],[Date]],"mmm")</f>
        <v>Jan</v>
      </c>
      <c r="C2384" s="5" t="str">
        <f>TEXT(SupplierQuality[[#This Row],[Date]],"yyyy")</f>
        <v>2019</v>
      </c>
      <c r="D2384" s="2" t="s">
        <v>213</v>
      </c>
      <c r="E2384" s="2" t="s">
        <v>60</v>
      </c>
      <c r="F2384" s="2" t="s">
        <v>691</v>
      </c>
      <c r="G2384">
        <v>118</v>
      </c>
      <c r="H2384" s="2" t="str">
        <f>VLOOKUP(SupplierQuality[[#This Row],[MaterialID]],Table4[#All],2,0)</f>
        <v>Corrugate</v>
      </c>
      <c r="I2384">
        <v>1</v>
      </c>
      <c r="J2384" s="2" t="str">
        <f>_xlfn.XLOOKUP(SupplierQuality[[#This Row],[Defect Type ID]],Table5[ID],Table5[Defect Type],"Not found",0)</f>
        <v>No Impact</v>
      </c>
      <c r="K2384">
        <v>185</v>
      </c>
      <c r="L2384" s="2" t="str">
        <f>_xlfn.XLOOKUP(SupplierQuality[[#This Row],[DefectID]],Table2[ID],Table2[Defect],"Not found",0)</f>
        <v>Soft Tops</v>
      </c>
      <c r="M2384" s="3">
        <v>65022</v>
      </c>
      <c r="N2384" s="3">
        <v>3392</v>
      </c>
      <c r="O2384" s="6">
        <f>SupplierQuality[[#This Row],[Total Downtime Minutes]]/60</f>
        <v>56.533333333333331</v>
      </c>
      <c r="P2384" s="4">
        <v>577</v>
      </c>
      <c r="Q2384" s="4">
        <f>SupplierQuality[[#This Row],[Total Defect Qty]]*SupplierQuality[[#This Row],[Unit Price]]</f>
        <v>37517694</v>
      </c>
    </row>
    <row r="2385" spans="1:17" x14ac:dyDescent="0.25">
      <c r="A2385" s="1">
        <v>43471</v>
      </c>
      <c r="B2385" s="5" t="str">
        <f>TEXT(SupplierQuality[[#This Row],[Date]],"mmm")</f>
        <v>Jan</v>
      </c>
      <c r="C2385" s="5" t="str">
        <f>TEXT(SupplierQuality[[#This Row],[Date]],"yyyy")</f>
        <v>2019</v>
      </c>
      <c r="D2385" s="2" t="s">
        <v>220</v>
      </c>
      <c r="E2385" s="2" t="s">
        <v>23</v>
      </c>
      <c r="F2385" s="2" t="s">
        <v>691</v>
      </c>
      <c r="G2385">
        <v>112</v>
      </c>
      <c r="H2385" s="2" t="str">
        <f>VLOOKUP(SupplierQuality[[#This Row],[MaterialID]],Table4[#All],2,0)</f>
        <v>Glass</v>
      </c>
      <c r="I2385">
        <v>3</v>
      </c>
      <c r="J2385" s="2" t="str">
        <f>_xlfn.XLOOKUP(SupplierQuality[[#This Row],[Defect Type ID]],Table5[ID],Table5[Defect Type],"Not found",0)</f>
        <v>Impact</v>
      </c>
      <c r="K2385">
        <v>103</v>
      </c>
      <c r="L2385" s="2" t="str">
        <f>_xlfn.XLOOKUP(SupplierQuality[[#This Row],[DefectID]],Table2[ID],Table2[Defect],"Not found",0)</f>
        <v>No Fill</v>
      </c>
      <c r="M2385" s="3">
        <v>64582</v>
      </c>
      <c r="N2385" s="3">
        <v>4822</v>
      </c>
      <c r="O2385" s="6">
        <f>SupplierQuality[[#This Row],[Total Downtime Minutes]]/60</f>
        <v>80.36666666666666</v>
      </c>
      <c r="P2385" s="4">
        <v>532</v>
      </c>
      <c r="Q2385" s="4">
        <f>SupplierQuality[[#This Row],[Total Defect Qty]]*SupplierQuality[[#This Row],[Unit Price]]</f>
        <v>34357624</v>
      </c>
    </row>
    <row r="2386" spans="1:17" x14ac:dyDescent="0.25">
      <c r="A2386" s="1">
        <v>43471</v>
      </c>
      <c r="B2386" s="5" t="str">
        <f>TEXT(SupplierQuality[[#This Row],[Date]],"mmm")</f>
        <v>Jan</v>
      </c>
      <c r="C2386" s="5" t="str">
        <f>TEXT(SupplierQuality[[#This Row],[Date]],"yyyy")</f>
        <v>2019</v>
      </c>
      <c r="D2386" s="2" t="s">
        <v>170</v>
      </c>
      <c r="E2386" s="2" t="s">
        <v>107</v>
      </c>
      <c r="F2386" s="2" t="s">
        <v>691</v>
      </c>
      <c r="G2386">
        <v>123</v>
      </c>
      <c r="H2386" s="2" t="str">
        <f>VLOOKUP(SupplierQuality[[#This Row],[MaterialID]],Table4[#All],2,0)</f>
        <v>Pump</v>
      </c>
      <c r="I2386">
        <v>3</v>
      </c>
      <c r="J2386" s="2" t="str">
        <f>_xlfn.XLOOKUP(SupplierQuality[[#This Row],[Defect Type ID]],Table5[ID],Table5[Defect Type],"Not found",0)</f>
        <v>Impact</v>
      </c>
      <c r="K2386">
        <v>26</v>
      </c>
      <c r="L2386" s="2" t="str">
        <f>_xlfn.XLOOKUP(SupplierQuality[[#This Row],[DefectID]],Table2[ID],Table2[Defect],"Not found",0)</f>
        <v>Poor  Adhesion</v>
      </c>
      <c r="M2386" s="3">
        <v>45177</v>
      </c>
      <c r="N2386" s="3">
        <v>4258</v>
      </c>
      <c r="O2386" s="6">
        <f>SupplierQuality[[#This Row],[Total Downtime Minutes]]/60</f>
        <v>70.966666666666669</v>
      </c>
      <c r="P2386" s="4">
        <v>695</v>
      </c>
      <c r="Q2386" s="4">
        <f>SupplierQuality[[#This Row],[Total Defect Qty]]*SupplierQuality[[#This Row],[Unit Price]]</f>
        <v>31398015</v>
      </c>
    </row>
    <row r="2387" spans="1:17" x14ac:dyDescent="0.25">
      <c r="A2387" s="1">
        <v>43472</v>
      </c>
      <c r="B2387" s="5" t="str">
        <f>TEXT(SupplierQuality[[#This Row],[Date]],"mmm")</f>
        <v>Jan</v>
      </c>
      <c r="C2387" s="5" t="str">
        <f>TEXT(SupplierQuality[[#This Row],[Date]],"yyyy")</f>
        <v>2019</v>
      </c>
      <c r="D2387" s="2" t="s">
        <v>179</v>
      </c>
      <c r="E2387" s="2" t="s">
        <v>62</v>
      </c>
      <c r="F2387" s="2" t="s">
        <v>17</v>
      </c>
      <c r="G2387">
        <v>117</v>
      </c>
      <c r="H2387" s="2" t="str">
        <f>VLOOKUP(SupplierQuality[[#This Row],[MaterialID]],Table4[#All],2,0)</f>
        <v>Labels</v>
      </c>
      <c r="I2387">
        <v>3</v>
      </c>
      <c r="J2387" s="2" t="str">
        <f>_xlfn.XLOOKUP(SupplierQuality[[#This Row],[Defect Type ID]],Table5[ID],Table5[Defect Type],"Not found",0)</f>
        <v>Impact</v>
      </c>
      <c r="K2387">
        <v>242</v>
      </c>
      <c r="L2387" s="2" t="str">
        <f>_xlfn.XLOOKUP(SupplierQuality[[#This Row],[DefectID]],Table2[ID],Table2[Defect],"Not found",0)</f>
        <v>Wrong Check</v>
      </c>
      <c r="M2387" s="3">
        <v>957202</v>
      </c>
      <c r="N2387" s="3">
        <v>813</v>
      </c>
      <c r="O2387" s="6">
        <f>SupplierQuality[[#This Row],[Total Downtime Minutes]]/60</f>
        <v>13.55</v>
      </c>
      <c r="P2387" s="4">
        <v>392</v>
      </c>
      <c r="Q2387" s="4">
        <f>SupplierQuality[[#This Row],[Total Defect Qty]]*SupplierQuality[[#This Row],[Unit Price]]</f>
        <v>375223184</v>
      </c>
    </row>
    <row r="2388" spans="1:17" x14ac:dyDescent="0.25">
      <c r="A2388" s="1">
        <v>43472</v>
      </c>
      <c r="B2388" s="5" t="str">
        <f>TEXT(SupplierQuality[[#This Row],[Date]],"mmm")</f>
        <v>Jan</v>
      </c>
      <c r="C2388" s="5" t="str">
        <f>TEXT(SupplierQuality[[#This Row],[Date]],"yyyy")</f>
        <v>2019</v>
      </c>
      <c r="D2388" s="2" t="s">
        <v>284</v>
      </c>
      <c r="E2388" s="2" t="s">
        <v>71</v>
      </c>
      <c r="F2388" s="2" t="s">
        <v>17</v>
      </c>
      <c r="G2388">
        <v>123</v>
      </c>
      <c r="H2388" s="2" t="str">
        <f>VLOOKUP(SupplierQuality[[#This Row],[MaterialID]],Table4[#All],2,0)</f>
        <v>Pump</v>
      </c>
      <c r="I2388">
        <v>3</v>
      </c>
      <c r="J2388" s="2" t="str">
        <f>_xlfn.XLOOKUP(SupplierQuality[[#This Row],[Defect Type ID]],Table5[ID],Table5[Defect Type],"Not found",0)</f>
        <v>Impact</v>
      </c>
      <c r="K2388">
        <v>194</v>
      </c>
      <c r="L2388" s="2" t="str">
        <f>_xlfn.XLOOKUP(SupplierQuality[[#This Row],[DefectID]],Table2[ID],Table2[Defect],"Not found",0)</f>
        <v>Double Labeling</v>
      </c>
      <c r="M2388" s="3">
        <v>840623</v>
      </c>
      <c r="N2388" s="3">
        <v>2027</v>
      </c>
      <c r="O2388" s="6">
        <f>SupplierQuality[[#This Row],[Total Downtime Minutes]]/60</f>
        <v>33.783333333333331</v>
      </c>
      <c r="P2388" s="4">
        <v>370</v>
      </c>
      <c r="Q2388" s="4">
        <f>SupplierQuality[[#This Row],[Total Defect Qty]]*SupplierQuality[[#This Row],[Unit Price]]</f>
        <v>311030510</v>
      </c>
    </row>
    <row r="2389" spans="1:17" x14ac:dyDescent="0.25">
      <c r="A2389" s="1">
        <v>43472</v>
      </c>
      <c r="B2389" s="5" t="str">
        <f>TEXT(SupplierQuality[[#This Row],[Date]],"mmm")</f>
        <v>Jan</v>
      </c>
      <c r="C2389" s="5" t="str">
        <f>TEXT(SupplierQuality[[#This Row],[Date]],"yyyy")</f>
        <v>2019</v>
      </c>
      <c r="D2389" s="2" t="s">
        <v>218</v>
      </c>
      <c r="E2389" s="2" t="s">
        <v>23</v>
      </c>
      <c r="F2389" s="2" t="s">
        <v>17</v>
      </c>
      <c r="G2389">
        <v>115</v>
      </c>
      <c r="H2389" s="2" t="str">
        <f>VLOOKUP(SupplierQuality[[#This Row],[MaterialID]],Table4[#All],2,0)</f>
        <v>Controllers</v>
      </c>
      <c r="I2389">
        <v>3</v>
      </c>
      <c r="J2389" s="2" t="str">
        <f>_xlfn.XLOOKUP(SupplierQuality[[#This Row],[Defect Type ID]],Table5[ID],Table5[Defect Type],"Not found",0)</f>
        <v>Impact</v>
      </c>
      <c r="K2389">
        <v>156</v>
      </c>
      <c r="L2389" s="2" t="str">
        <f>_xlfn.XLOOKUP(SupplierQuality[[#This Row],[DefectID]],Table2[ID],Table2[Defect],"Not found",0)</f>
        <v>Crack</v>
      </c>
      <c r="M2389" s="3">
        <v>717913</v>
      </c>
      <c r="N2389" s="3">
        <v>429</v>
      </c>
      <c r="O2389" s="6">
        <f>SupplierQuality[[#This Row],[Total Downtime Minutes]]/60</f>
        <v>7.15</v>
      </c>
      <c r="P2389" s="4">
        <v>566</v>
      </c>
      <c r="Q2389" s="4">
        <f>SupplierQuality[[#This Row],[Total Defect Qty]]*SupplierQuality[[#This Row],[Unit Price]]</f>
        <v>406338758</v>
      </c>
    </row>
    <row r="2390" spans="1:17" x14ac:dyDescent="0.25">
      <c r="A2390" s="1">
        <v>43472</v>
      </c>
      <c r="B2390" s="5" t="str">
        <f>TEXT(SupplierQuality[[#This Row],[Date]],"mmm")</f>
        <v>Jan</v>
      </c>
      <c r="C2390" s="5" t="str">
        <f>TEXT(SupplierQuality[[#This Row],[Date]],"yyyy")</f>
        <v>2019</v>
      </c>
      <c r="D2390" s="2" t="s">
        <v>259</v>
      </c>
      <c r="E2390" s="2" t="s">
        <v>21</v>
      </c>
      <c r="F2390" s="2" t="s">
        <v>17</v>
      </c>
      <c r="G2390">
        <v>125</v>
      </c>
      <c r="H2390" s="2" t="str">
        <f>VLOOKUP(SupplierQuality[[#This Row],[MaterialID]],Table4[#All],2,0)</f>
        <v>Hardware</v>
      </c>
      <c r="I2390">
        <v>1</v>
      </c>
      <c r="J2390" s="2" t="str">
        <f>_xlfn.XLOOKUP(SupplierQuality[[#This Row],[Defect Type ID]],Table5[ID],Table5[Defect Type],"Not found",0)</f>
        <v>No Impact</v>
      </c>
      <c r="K2390">
        <v>232</v>
      </c>
      <c r="L2390" s="2" t="str">
        <f>_xlfn.XLOOKUP(SupplierQuality[[#This Row],[DefectID]],Table2[ID],Table2[Defect],"Not found",0)</f>
        <v>Wrong Coloring</v>
      </c>
      <c r="M2390" s="3">
        <v>697999</v>
      </c>
      <c r="N2390" s="3">
        <v>3928</v>
      </c>
      <c r="O2390" s="6">
        <f>SupplierQuality[[#This Row],[Total Downtime Minutes]]/60</f>
        <v>65.466666666666669</v>
      </c>
      <c r="P2390" s="4">
        <v>692</v>
      </c>
      <c r="Q2390" s="4">
        <f>SupplierQuality[[#This Row],[Total Defect Qty]]*SupplierQuality[[#This Row],[Unit Price]]</f>
        <v>483015308</v>
      </c>
    </row>
    <row r="2391" spans="1:17" x14ac:dyDescent="0.25">
      <c r="A2391" s="1">
        <v>43472</v>
      </c>
      <c r="B2391" s="5" t="str">
        <f>TEXT(SupplierQuality[[#This Row],[Date]],"mmm")</f>
        <v>Jan</v>
      </c>
      <c r="C2391" s="5" t="str">
        <f>TEXT(SupplierQuality[[#This Row],[Date]],"yyyy")</f>
        <v>2019</v>
      </c>
      <c r="D2391" s="2" t="s">
        <v>51</v>
      </c>
      <c r="E2391" s="2" t="s">
        <v>52</v>
      </c>
      <c r="F2391" s="2" t="s">
        <v>17</v>
      </c>
      <c r="G2391">
        <v>132</v>
      </c>
      <c r="H2391" s="2" t="str">
        <f>VLOOKUP(SupplierQuality[[#This Row],[MaterialID]],Table4[#All],2,0)</f>
        <v>Printed Materials</v>
      </c>
      <c r="I2391">
        <v>1</v>
      </c>
      <c r="J2391" s="2" t="str">
        <f>_xlfn.XLOOKUP(SupplierQuality[[#This Row],[Defect Type ID]],Table5[ID],Table5[Defect Type],"Not found",0)</f>
        <v>No Impact</v>
      </c>
      <c r="K2391">
        <v>143</v>
      </c>
      <c r="L2391" s="2" t="str">
        <f>_xlfn.XLOOKUP(SupplierQuality[[#This Row],[DefectID]],Table2[ID],Table2[Defect],"Not found",0)</f>
        <v>Bowed</v>
      </c>
      <c r="M2391" s="3">
        <v>536764</v>
      </c>
      <c r="N2391" s="3">
        <v>4993</v>
      </c>
      <c r="O2391" s="6">
        <f>SupplierQuality[[#This Row],[Total Downtime Minutes]]/60</f>
        <v>83.216666666666669</v>
      </c>
      <c r="P2391" s="4">
        <v>425</v>
      </c>
      <c r="Q2391" s="4">
        <f>SupplierQuality[[#This Row],[Total Defect Qty]]*SupplierQuality[[#This Row],[Unit Price]]</f>
        <v>228124700</v>
      </c>
    </row>
    <row r="2392" spans="1:17" x14ac:dyDescent="0.25">
      <c r="A2392" s="1">
        <v>43472</v>
      </c>
      <c r="B2392" s="5" t="str">
        <f>TEXT(SupplierQuality[[#This Row],[Date]],"mmm")</f>
        <v>Jan</v>
      </c>
      <c r="C2392" s="5" t="str">
        <f>TEXT(SupplierQuality[[#This Row],[Date]],"yyyy")</f>
        <v>2019</v>
      </c>
      <c r="D2392" s="2" t="s">
        <v>159</v>
      </c>
      <c r="E2392" s="2" t="s">
        <v>38</v>
      </c>
      <c r="F2392" s="2" t="s">
        <v>14</v>
      </c>
      <c r="G2392">
        <v>117</v>
      </c>
      <c r="H2392" s="2" t="str">
        <f>VLOOKUP(SupplierQuality[[#This Row],[MaterialID]],Table4[#All],2,0)</f>
        <v>Labels</v>
      </c>
      <c r="I2392">
        <v>1</v>
      </c>
      <c r="J2392" s="2" t="str">
        <f>_xlfn.XLOOKUP(SupplierQuality[[#This Row],[Defect Type ID]],Table5[ID],Table5[Defect Type],"Not found",0)</f>
        <v>No Impact</v>
      </c>
      <c r="K2392">
        <v>206</v>
      </c>
      <c r="L2392" s="2" t="str">
        <f>_xlfn.XLOOKUP(SupplierQuality[[#This Row],[DefectID]],Table2[ID],Table2[Defect],"Not found",0)</f>
        <v>Codes Wrong</v>
      </c>
      <c r="M2392" s="3">
        <v>500569</v>
      </c>
      <c r="N2392" s="3">
        <v>2386</v>
      </c>
      <c r="O2392" s="6">
        <f>SupplierQuality[[#This Row],[Total Downtime Minutes]]/60</f>
        <v>39.766666666666666</v>
      </c>
      <c r="P2392" s="4">
        <v>342</v>
      </c>
      <c r="Q2392" s="4">
        <f>SupplierQuality[[#This Row],[Total Defect Qty]]*SupplierQuality[[#This Row],[Unit Price]]</f>
        <v>171194598</v>
      </c>
    </row>
    <row r="2393" spans="1:17" x14ac:dyDescent="0.25">
      <c r="A2393" s="1">
        <v>43472</v>
      </c>
      <c r="B2393" s="5" t="str">
        <f>TEXT(SupplierQuality[[#This Row],[Date]],"mmm")</f>
        <v>Jan</v>
      </c>
      <c r="C2393" s="5" t="str">
        <f>TEXT(SupplierQuality[[#This Row],[Date]],"yyyy")</f>
        <v>2019</v>
      </c>
      <c r="D2393" s="2" t="s">
        <v>236</v>
      </c>
      <c r="E2393" s="2" t="s">
        <v>19</v>
      </c>
      <c r="F2393" s="2" t="s">
        <v>17</v>
      </c>
      <c r="G2393">
        <v>120</v>
      </c>
      <c r="H2393" s="2" t="str">
        <f>VLOOKUP(SupplierQuality[[#This Row],[MaterialID]],Table4[#All],2,0)</f>
        <v>Film</v>
      </c>
      <c r="I2393">
        <v>1</v>
      </c>
      <c r="J2393" s="2" t="str">
        <f>_xlfn.XLOOKUP(SupplierQuality[[#This Row],[Defect Type ID]],Table5[ID],Table5[Defect Type],"Not found",0)</f>
        <v>No Impact</v>
      </c>
      <c r="K2393">
        <v>197</v>
      </c>
      <c r="L2393" s="2" t="str">
        <f>_xlfn.XLOOKUP(SupplierQuality[[#This Row],[DefectID]],Table2[ID],Table2[Defect],"Not found",0)</f>
        <v>Assembly Issues</v>
      </c>
      <c r="M2393" s="3">
        <v>313704</v>
      </c>
      <c r="N2393" s="3">
        <v>87</v>
      </c>
      <c r="O2393" s="6">
        <f>SupplierQuality[[#This Row],[Total Downtime Minutes]]/60</f>
        <v>1.45</v>
      </c>
      <c r="P2393" s="4">
        <v>556</v>
      </c>
      <c r="Q2393" s="4">
        <f>SupplierQuality[[#This Row],[Total Defect Qty]]*SupplierQuality[[#This Row],[Unit Price]]</f>
        <v>174419424</v>
      </c>
    </row>
    <row r="2394" spans="1:17" x14ac:dyDescent="0.25">
      <c r="A2394" s="1">
        <v>43472</v>
      </c>
      <c r="B2394" s="5" t="str">
        <f>TEXT(SupplierQuality[[#This Row],[Date]],"mmm")</f>
        <v>Jan</v>
      </c>
      <c r="C2394" s="5" t="str">
        <f>TEXT(SupplierQuality[[#This Row],[Date]],"yyyy")</f>
        <v>2019</v>
      </c>
      <c r="D2394" s="2" t="s">
        <v>159</v>
      </c>
      <c r="E2394" s="2" t="s">
        <v>36</v>
      </c>
      <c r="F2394" s="2" t="s">
        <v>17</v>
      </c>
      <c r="G2394">
        <v>121</v>
      </c>
      <c r="H2394" s="2" t="str">
        <f>VLOOKUP(SupplierQuality[[#This Row],[MaterialID]],Table4[#All],2,0)</f>
        <v>Composites</v>
      </c>
      <c r="I2394">
        <v>3</v>
      </c>
      <c r="J2394" s="2" t="str">
        <f>_xlfn.XLOOKUP(SupplierQuality[[#This Row],[Defect Type ID]],Table5[ID],Table5[Defect Type],"Not found",0)</f>
        <v>Impact</v>
      </c>
      <c r="K2394">
        <v>96</v>
      </c>
      <c r="L2394" s="2" t="str">
        <f>_xlfn.XLOOKUP(SupplierQuality[[#This Row],[DefectID]],Table2[ID],Table2[Defect],"Not found",0)</f>
        <v>Film Not Intact</v>
      </c>
      <c r="M2394" s="3">
        <v>280367</v>
      </c>
      <c r="N2394" s="3">
        <v>3432</v>
      </c>
      <c r="O2394" s="6">
        <f>SupplierQuality[[#This Row],[Total Downtime Minutes]]/60</f>
        <v>57.2</v>
      </c>
      <c r="P2394" s="4">
        <v>480</v>
      </c>
      <c r="Q2394" s="4">
        <f>SupplierQuality[[#This Row],[Total Defect Qty]]*SupplierQuality[[#This Row],[Unit Price]]</f>
        <v>134576160</v>
      </c>
    </row>
    <row r="2395" spans="1:17" x14ac:dyDescent="0.25">
      <c r="A2395" s="1">
        <v>43472</v>
      </c>
      <c r="B2395" s="5" t="str">
        <f>TEXT(SupplierQuality[[#This Row],[Date]],"mmm")</f>
        <v>Jan</v>
      </c>
      <c r="C2395" s="5" t="str">
        <f>TEXT(SupplierQuality[[#This Row],[Date]],"yyyy")</f>
        <v>2019</v>
      </c>
      <c r="D2395" s="2" t="s">
        <v>331</v>
      </c>
      <c r="E2395" s="2" t="s">
        <v>32</v>
      </c>
      <c r="F2395" s="2" t="s">
        <v>17</v>
      </c>
      <c r="G2395">
        <v>118</v>
      </c>
      <c r="H2395" s="2" t="str">
        <f>VLOOKUP(SupplierQuality[[#This Row],[MaterialID]],Table4[#All],2,0)</f>
        <v>Corrugate</v>
      </c>
      <c r="I2395">
        <v>1</v>
      </c>
      <c r="J2395" s="2" t="str">
        <f>_xlfn.XLOOKUP(SupplierQuality[[#This Row],[Defect Type ID]],Table5[ID],Table5[Defect Type],"Not found",0)</f>
        <v>No Impact</v>
      </c>
      <c r="K2395">
        <v>197</v>
      </c>
      <c r="L2395" s="2" t="str">
        <f>_xlfn.XLOOKUP(SupplierQuality[[#This Row],[DefectID]],Table2[ID],Table2[Defect],"Not found",0)</f>
        <v>Assembly Issues</v>
      </c>
      <c r="M2395" s="3">
        <v>243613</v>
      </c>
      <c r="N2395" s="3">
        <v>793</v>
      </c>
      <c r="O2395" s="6">
        <f>SupplierQuality[[#This Row],[Total Downtime Minutes]]/60</f>
        <v>13.216666666666667</v>
      </c>
      <c r="P2395" s="4">
        <v>635</v>
      </c>
      <c r="Q2395" s="4">
        <f>SupplierQuality[[#This Row],[Total Defect Qty]]*SupplierQuality[[#This Row],[Unit Price]]</f>
        <v>154694255</v>
      </c>
    </row>
    <row r="2396" spans="1:17" x14ac:dyDescent="0.25">
      <c r="A2396" s="1">
        <v>43472</v>
      </c>
      <c r="B2396" s="5" t="str">
        <f>TEXT(SupplierQuality[[#This Row],[Date]],"mmm")</f>
        <v>Jan</v>
      </c>
      <c r="C2396" s="5" t="str">
        <f>TEXT(SupplierQuality[[#This Row],[Date]],"yyyy")</f>
        <v>2019</v>
      </c>
      <c r="D2396" s="2" t="s">
        <v>247</v>
      </c>
      <c r="E2396" s="2" t="s">
        <v>21</v>
      </c>
      <c r="F2396" s="2" t="s">
        <v>14</v>
      </c>
      <c r="G2396">
        <v>117</v>
      </c>
      <c r="H2396" s="2" t="str">
        <f>VLOOKUP(SupplierQuality[[#This Row],[MaterialID]],Table4[#All],2,0)</f>
        <v>Labels</v>
      </c>
      <c r="I2396">
        <v>3</v>
      </c>
      <c r="J2396" s="2" t="str">
        <f>_xlfn.XLOOKUP(SupplierQuality[[#This Row],[Defect Type ID]],Table5[ID],Table5[Defect Type],"Not found",0)</f>
        <v>Impact</v>
      </c>
      <c r="K2396">
        <v>176</v>
      </c>
      <c r="L2396" s="2" t="str">
        <f>_xlfn.XLOOKUP(SupplierQuality[[#This Row],[DefectID]],Table2[ID],Table2[Defect],"Not found",0)</f>
        <v>Holes in Material</v>
      </c>
      <c r="M2396" s="3">
        <v>150670</v>
      </c>
      <c r="N2396" s="3">
        <v>4638</v>
      </c>
      <c r="O2396" s="6">
        <f>SupplierQuality[[#This Row],[Total Downtime Minutes]]/60</f>
        <v>77.3</v>
      </c>
      <c r="P2396" s="4">
        <v>641</v>
      </c>
      <c r="Q2396" s="4">
        <f>SupplierQuality[[#This Row],[Total Defect Qty]]*SupplierQuality[[#This Row],[Unit Price]]</f>
        <v>96579470</v>
      </c>
    </row>
    <row r="2397" spans="1:17" x14ac:dyDescent="0.25">
      <c r="A2397" s="1">
        <v>43472</v>
      </c>
      <c r="B2397" s="5" t="str">
        <f>TEXT(SupplierQuality[[#This Row],[Date]],"mmm")</f>
        <v>Jan</v>
      </c>
      <c r="C2397" s="5" t="str">
        <f>TEXT(SupplierQuality[[#This Row],[Date]],"yyyy")</f>
        <v>2019</v>
      </c>
      <c r="D2397" s="2" t="s">
        <v>69</v>
      </c>
      <c r="E2397" s="2" t="s">
        <v>74</v>
      </c>
      <c r="F2397" s="2" t="s">
        <v>17</v>
      </c>
      <c r="G2397">
        <v>128</v>
      </c>
      <c r="H2397" s="2" t="str">
        <f>VLOOKUP(SupplierQuality[[#This Row],[MaterialID]],Table4[#All],2,0)</f>
        <v>Tape</v>
      </c>
      <c r="I2397">
        <v>1</v>
      </c>
      <c r="J2397" s="2" t="str">
        <f>_xlfn.XLOOKUP(SupplierQuality[[#This Row],[Defect Type ID]],Table5[ID],Table5[Defect Type],"Not found",0)</f>
        <v>No Impact</v>
      </c>
      <c r="K2397">
        <v>45</v>
      </c>
      <c r="L2397" s="2" t="str">
        <f>_xlfn.XLOOKUP(SupplierQuality[[#This Row],[DefectID]],Table2[ID],Table2[Defect],"Not found",0)</f>
        <v>Short Walls</v>
      </c>
      <c r="M2397" s="3">
        <v>91491</v>
      </c>
      <c r="N2397" s="3">
        <v>3724</v>
      </c>
      <c r="O2397" s="6">
        <f>SupplierQuality[[#This Row],[Total Downtime Minutes]]/60</f>
        <v>62.06666666666667</v>
      </c>
      <c r="P2397" s="4">
        <v>646</v>
      </c>
      <c r="Q2397" s="4">
        <f>SupplierQuality[[#This Row],[Total Defect Qty]]*SupplierQuality[[#This Row],[Unit Price]]</f>
        <v>59103186</v>
      </c>
    </row>
    <row r="2398" spans="1:17" x14ac:dyDescent="0.25">
      <c r="A2398" s="1">
        <v>43472</v>
      </c>
      <c r="B2398" s="5" t="str">
        <f>TEXT(SupplierQuality[[#This Row],[Date]],"mmm")</f>
        <v>Jan</v>
      </c>
      <c r="C2398" s="5" t="str">
        <f>TEXT(SupplierQuality[[#This Row],[Date]],"yyyy")</f>
        <v>2019</v>
      </c>
      <c r="D2398" s="2" t="s">
        <v>65</v>
      </c>
      <c r="E2398" s="2" t="s">
        <v>41</v>
      </c>
      <c r="F2398" s="2" t="s">
        <v>17</v>
      </c>
      <c r="G2398">
        <v>130</v>
      </c>
      <c r="H2398" s="2" t="str">
        <f>VLOOKUP(SupplierQuality[[#This Row],[MaterialID]],Table4[#All],2,0)</f>
        <v>Packaging</v>
      </c>
      <c r="I2398">
        <v>1</v>
      </c>
      <c r="J2398" s="2" t="str">
        <f>_xlfn.XLOOKUP(SupplierQuality[[#This Row],[Defect Type ID]],Table5[ID],Table5[Defect Type],"Not found",0)</f>
        <v>No Impact</v>
      </c>
      <c r="K2398">
        <v>131</v>
      </c>
      <c r="L2398" s="2" t="str">
        <f>_xlfn.XLOOKUP(SupplierQuality[[#This Row],[DefectID]],Table2[ID],Table2[Defect],"Not found",0)</f>
        <v>Out of Specification</v>
      </c>
      <c r="M2398" s="3">
        <v>24074</v>
      </c>
      <c r="N2398" s="3">
        <v>1956</v>
      </c>
      <c r="O2398" s="6">
        <f>SupplierQuality[[#This Row],[Total Downtime Minutes]]/60</f>
        <v>32.6</v>
      </c>
      <c r="P2398" s="4">
        <v>386</v>
      </c>
      <c r="Q2398" s="4">
        <f>SupplierQuality[[#This Row],[Total Defect Qty]]*SupplierQuality[[#This Row],[Unit Price]]</f>
        <v>9292564</v>
      </c>
    </row>
    <row r="2399" spans="1:17" x14ac:dyDescent="0.25">
      <c r="A2399" s="1">
        <v>43473</v>
      </c>
      <c r="B2399" s="5" t="str">
        <f>TEXT(SupplierQuality[[#This Row],[Date]],"mmm")</f>
        <v>Jan</v>
      </c>
      <c r="C2399" s="5" t="str">
        <f>TEXT(SupplierQuality[[#This Row],[Date]],"yyyy")</f>
        <v>2019</v>
      </c>
      <c r="D2399" s="2" t="s">
        <v>257</v>
      </c>
      <c r="E2399" s="2" t="s">
        <v>13</v>
      </c>
      <c r="F2399" s="2" t="s">
        <v>14</v>
      </c>
      <c r="G2399">
        <v>126</v>
      </c>
      <c r="H2399" s="2" t="str">
        <f>VLOOKUP(SupplierQuality[[#This Row],[MaterialID]],Table4[#All],2,0)</f>
        <v>Motors</v>
      </c>
      <c r="I2399">
        <v>3</v>
      </c>
      <c r="J2399" s="2" t="str">
        <f>_xlfn.XLOOKUP(SupplierQuality[[#This Row],[Defect Type ID]],Table5[ID],Table5[Defect Type],"Not found",0)</f>
        <v>Impact</v>
      </c>
      <c r="K2399">
        <v>61</v>
      </c>
      <c r="L2399" s="2" t="str">
        <f>_xlfn.XLOOKUP(SupplierQuality[[#This Row],[DefectID]],Table2[ID],Table2[Defect],"Not found",0)</f>
        <v>No Sealing</v>
      </c>
      <c r="M2399" s="3">
        <v>951006</v>
      </c>
      <c r="N2399" s="3">
        <v>2430</v>
      </c>
      <c r="O2399" s="6">
        <f>SupplierQuality[[#This Row],[Total Downtime Minutes]]/60</f>
        <v>40.5</v>
      </c>
      <c r="P2399" s="4">
        <v>411</v>
      </c>
      <c r="Q2399" s="4">
        <f>SupplierQuality[[#This Row],[Total Defect Qty]]*SupplierQuality[[#This Row],[Unit Price]]</f>
        <v>390863466</v>
      </c>
    </row>
    <row r="2400" spans="1:17" x14ac:dyDescent="0.25">
      <c r="A2400" s="1">
        <v>43473</v>
      </c>
      <c r="B2400" s="5" t="str">
        <f>TEXT(SupplierQuality[[#This Row],[Date]],"mmm")</f>
        <v>Jan</v>
      </c>
      <c r="C2400" s="5" t="str">
        <f>TEXT(SupplierQuality[[#This Row],[Date]],"yyyy")</f>
        <v>2019</v>
      </c>
      <c r="D2400" s="2" t="s">
        <v>48</v>
      </c>
      <c r="E2400" s="2" t="s">
        <v>104</v>
      </c>
      <c r="F2400" s="2" t="s">
        <v>14</v>
      </c>
      <c r="G2400">
        <v>118</v>
      </c>
      <c r="H2400" s="2" t="str">
        <f>VLOOKUP(SupplierQuality[[#This Row],[MaterialID]],Table4[#All],2,0)</f>
        <v>Corrugate</v>
      </c>
      <c r="I2400">
        <v>1</v>
      </c>
      <c r="J2400" s="2" t="str">
        <f>_xlfn.XLOOKUP(SupplierQuality[[#This Row],[Defect Type ID]],Table5[ID],Table5[Defect Type],"Not found",0)</f>
        <v>No Impact</v>
      </c>
      <c r="K2400">
        <v>263</v>
      </c>
      <c r="L2400" s="2" t="str">
        <f>_xlfn.XLOOKUP(SupplierQuality[[#This Row],[DefectID]],Table2[ID],Table2[Defect],"Not found",0)</f>
        <v>Packaging Wrong</v>
      </c>
      <c r="M2400" s="3">
        <v>828452</v>
      </c>
      <c r="N2400" s="3">
        <v>2160</v>
      </c>
      <c r="O2400" s="6">
        <f>SupplierQuality[[#This Row],[Total Downtime Minutes]]/60</f>
        <v>36</v>
      </c>
      <c r="P2400" s="4">
        <v>343</v>
      </c>
      <c r="Q2400" s="4">
        <f>SupplierQuality[[#This Row],[Total Defect Qty]]*SupplierQuality[[#This Row],[Unit Price]]</f>
        <v>284159036</v>
      </c>
    </row>
    <row r="2401" spans="1:17" x14ac:dyDescent="0.25">
      <c r="A2401" s="1">
        <v>43473</v>
      </c>
      <c r="B2401" s="5" t="str">
        <f>TEXT(SupplierQuality[[#This Row],[Date]],"mmm")</f>
        <v>Jan</v>
      </c>
      <c r="C2401" s="5" t="str">
        <f>TEXT(SupplierQuality[[#This Row],[Date]],"yyyy")</f>
        <v>2019</v>
      </c>
      <c r="D2401" s="2" t="s">
        <v>258</v>
      </c>
      <c r="E2401" s="2" t="s">
        <v>13</v>
      </c>
      <c r="F2401" s="2" t="s">
        <v>14</v>
      </c>
      <c r="G2401">
        <v>113</v>
      </c>
      <c r="H2401" s="2" t="str">
        <f>VLOOKUP(SupplierQuality[[#This Row],[MaterialID]],Table4[#All],2,0)</f>
        <v>Raw Materials</v>
      </c>
      <c r="I2401">
        <v>3</v>
      </c>
      <c r="J2401" s="2" t="str">
        <f>_xlfn.XLOOKUP(SupplierQuality[[#This Row],[Defect Type ID]],Table5[ID],Table5[Defect Type],"Not found",0)</f>
        <v>Impact</v>
      </c>
      <c r="K2401">
        <v>268</v>
      </c>
      <c r="L2401" s="2" t="str">
        <f>_xlfn.XLOOKUP(SupplierQuality[[#This Row],[DefectID]],Table2[ID],Table2[Defect],"Not found",0)</f>
        <v>Sides Bad</v>
      </c>
      <c r="M2401" s="3">
        <v>676367</v>
      </c>
      <c r="N2401" s="3">
        <v>660</v>
      </c>
      <c r="O2401" s="6">
        <f>SupplierQuality[[#This Row],[Total Downtime Minutes]]/60</f>
        <v>11</v>
      </c>
      <c r="P2401" s="4">
        <v>445</v>
      </c>
      <c r="Q2401" s="4">
        <f>SupplierQuality[[#This Row],[Total Defect Qty]]*SupplierQuality[[#This Row],[Unit Price]]</f>
        <v>300983315</v>
      </c>
    </row>
    <row r="2402" spans="1:17" x14ac:dyDescent="0.25">
      <c r="A2402" s="1">
        <v>43473</v>
      </c>
      <c r="B2402" s="5" t="str">
        <f>TEXT(SupplierQuality[[#This Row],[Date]],"mmm")</f>
        <v>Jan</v>
      </c>
      <c r="C2402" s="5" t="str">
        <f>TEXT(SupplierQuality[[#This Row],[Date]],"yyyy")</f>
        <v>2019</v>
      </c>
      <c r="D2402" s="2" t="s">
        <v>245</v>
      </c>
      <c r="E2402" s="2" t="s">
        <v>71</v>
      </c>
      <c r="F2402" s="2" t="s">
        <v>14</v>
      </c>
      <c r="G2402">
        <v>122</v>
      </c>
      <c r="H2402" s="2" t="str">
        <f>VLOOKUP(SupplierQuality[[#This Row],[MaterialID]],Table4[#All],2,0)</f>
        <v>Electrolytes</v>
      </c>
      <c r="I2402">
        <v>1</v>
      </c>
      <c r="J2402" s="2" t="str">
        <f>_xlfn.XLOOKUP(SupplierQuality[[#This Row],[Defect Type ID]],Table5[ID],Table5[Defect Type],"Not found",0)</f>
        <v>No Impact</v>
      </c>
      <c r="K2402">
        <v>183</v>
      </c>
      <c r="L2402" s="2" t="str">
        <f>_xlfn.XLOOKUP(SupplierQuality[[#This Row],[DefectID]],Table2[ID],Table2[Defect],"Not found",0)</f>
        <v>No Crank</v>
      </c>
      <c r="M2402" s="3">
        <v>605333</v>
      </c>
      <c r="N2402" s="3">
        <v>2155</v>
      </c>
      <c r="O2402" s="6">
        <f>SupplierQuality[[#This Row],[Total Downtime Minutes]]/60</f>
        <v>35.916666666666664</v>
      </c>
      <c r="P2402" s="4">
        <v>509</v>
      </c>
      <c r="Q2402" s="4">
        <f>SupplierQuality[[#This Row],[Total Defect Qty]]*SupplierQuality[[#This Row],[Unit Price]]</f>
        <v>308114497</v>
      </c>
    </row>
    <row r="2403" spans="1:17" x14ac:dyDescent="0.25">
      <c r="A2403" s="1">
        <v>43473</v>
      </c>
      <c r="B2403" s="5" t="str">
        <f>TEXT(SupplierQuality[[#This Row],[Date]],"mmm")</f>
        <v>Jan</v>
      </c>
      <c r="C2403" s="5" t="str">
        <f>TEXT(SupplierQuality[[#This Row],[Date]],"yyyy")</f>
        <v>2019</v>
      </c>
      <c r="D2403" s="2" t="s">
        <v>261</v>
      </c>
      <c r="E2403" s="2" t="s">
        <v>58</v>
      </c>
      <c r="F2403" s="2" t="s">
        <v>17</v>
      </c>
      <c r="G2403">
        <v>133</v>
      </c>
      <c r="H2403" s="2" t="str">
        <f>VLOOKUP(SupplierQuality[[#This Row],[MaterialID]],Table4[#All],2,0)</f>
        <v>Wires</v>
      </c>
      <c r="I2403">
        <v>2</v>
      </c>
      <c r="J2403" s="2" t="str">
        <f>_xlfn.XLOOKUP(SupplierQuality[[#This Row],[Defect Type ID]],Table5[ID],Table5[Defect Type],"Not found",0)</f>
        <v>Rejected</v>
      </c>
      <c r="K2403">
        <v>70</v>
      </c>
      <c r="L2403" s="2" t="str">
        <f>_xlfn.XLOOKUP(SupplierQuality[[#This Row],[DefectID]],Table2[ID],Table2[Defect],"Not found",0)</f>
        <v>Dirty Material</v>
      </c>
      <c r="M2403" s="3">
        <v>14704</v>
      </c>
      <c r="N2403" s="3">
        <v>3173</v>
      </c>
      <c r="O2403" s="6">
        <f>SupplierQuality[[#This Row],[Total Downtime Minutes]]/60</f>
        <v>52.883333333333333</v>
      </c>
      <c r="P2403" s="4">
        <v>541</v>
      </c>
      <c r="Q2403" s="4">
        <f>SupplierQuality[[#This Row],[Total Defect Qty]]*SupplierQuality[[#This Row],[Unit Price]]</f>
        <v>7954864</v>
      </c>
    </row>
    <row r="2404" spans="1:17" x14ac:dyDescent="0.25">
      <c r="A2404" s="1">
        <v>43474</v>
      </c>
      <c r="B2404" s="5" t="str">
        <f>TEXT(SupplierQuality[[#This Row],[Date]],"mmm")</f>
        <v>Jan</v>
      </c>
      <c r="C2404" s="5" t="str">
        <f>TEXT(SupplierQuality[[#This Row],[Date]],"yyyy")</f>
        <v>2019</v>
      </c>
      <c r="D2404" s="2" t="s">
        <v>159</v>
      </c>
      <c r="E2404" s="2" t="s">
        <v>21</v>
      </c>
      <c r="F2404" s="2" t="s">
        <v>14</v>
      </c>
      <c r="G2404">
        <v>131</v>
      </c>
      <c r="H2404" s="2" t="str">
        <f>VLOOKUP(SupplierQuality[[#This Row],[MaterialID]],Table4[#All],2,0)</f>
        <v>Valves</v>
      </c>
      <c r="I2404">
        <v>3</v>
      </c>
      <c r="J2404" s="2" t="str">
        <f>_xlfn.XLOOKUP(SupplierQuality[[#This Row],[Defect Type ID]],Table5[ID],Table5[Defect Type],"Not found",0)</f>
        <v>Impact</v>
      </c>
      <c r="K2404">
        <v>76</v>
      </c>
      <c r="L2404" s="2" t="str">
        <f>_xlfn.XLOOKUP(SupplierQuality[[#This Row],[DefectID]],Table2[ID],Table2[Defect],"Not found",0)</f>
        <v>Errors in Packaging</v>
      </c>
      <c r="M2404" s="3">
        <v>771788</v>
      </c>
      <c r="N2404" s="3">
        <v>3077</v>
      </c>
      <c r="O2404" s="6">
        <f>SupplierQuality[[#This Row],[Total Downtime Minutes]]/60</f>
        <v>51.283333333333331</v>
      </c>
      <c r="P2404" s="4">
        <v>351</v>
      </c>
      <c r="Q2404" s="4">
        <f>SupplierQuality[[#This Row],[Total Defect Qty]]*SupplierQuality[[#This Row],[Unit Price]]</f>
        <v>270897588</v>
      </c>
    </row>
    <row r="2405" spans="1:17" x14ac:dyDescent="0.25">
      <c r="A2405" s="1">
        <v>43474</v>
      </c>
      <c r="B2405" s="5" t="str">
        <f>TEXT(SupplierQuality[[#This Row],[Date]],"mmm")</f>
        <v>Jan</v>
      </c>
      <c r="C2405" s="5" t="str">
        <f>TEXT(SupplierQuality[[#This Row],[Date]],"yyyy")</f>
        <v>2019</v>
      </c>
      <c r="D2405" s="2" t="s">
        <v>159</v>
      </c>
      <c r="E2405" s="2" t="s">
        <v>84</v>
      </c>
      <c r="F2405" s="2" t="s">
        <v>24</v>
      </c>
      <c r="G2405">
        <v>123</v>
      </c>
      <c r="H2405" s="2" t="str">
        <f>VLOOKUP(SupplierQuality[[#This Row],[MaterialID]],Table4[#All],2,0)</f>
        <v>Pump</v>
      </c>
      <c r="I2405">
        <v>1</v>
      </c>
      <c r="J2405" s="2" t="str">
        <f>_xlfn.XLOOKUP(SupplierQuality[[#This Row],[Defect Type ID]],Table5[ID],Table5[Defect Type],"Not found",0)</f>
        <v>No Impact</v>
      </c>
      <c r="K2405">
        <v>160</v>
      </c>
      <c r="L2405" s="2" t="str">
        <f>_xlfn.XLOOKUP(SupplierQuality[[#This Row],[DefectID]],Table2[ID],Table2[Defect],"Not found",0)</f>
        <v>Lay Flat Dimension</v>
      </c>
      <c r="M2405" s="3">
        <v>663806</v>
      </c>
      <c r="N2405" s="3">
        <v>1309</v>
      </c>
      <c r="O2405" s="6">
        <f>SupplierQuality[[#This Row],[Total Downtime Minutes]]/60</f>
        <v>21.816666666666666</v>
      </c>
      <c r="P2405" s="4">
        <v>374</v>
      </c>
      <c r="Q2405" s="4">
        <f>SupplierQuality[[#This Row],[Total Defect Qty]]*SupplierQuality[[#This Row],[Unit Price]]</f>
        <v>248263444</v>
      </c>
    </row>
    <row r="2406" spans="1:17" x14ac:dyDescent="0.25">
      <c r="A2406" s="1">
        <v>43474</v>
      </c>
      <c r="B2406" s="5" t="str">
        <f>TEXT(SupplierQuality[[#This Row],[Date]],"mmm")</f>
        <v>Jan</v>
      </c>
      <c r="C2406" s="5" t="str">
        <f>TEXT(SupplierQuality[[#This Row],[Date]],"yyyy")</f>
        <v>2019</v>
      </c>
      <c r="D2406" s="2" t="s">
        <v>339</v>
      </c>
      <c r="E2406" s="2" t="s">
        <v>52</v>
      </c>
      <c r="F2406" s="2" t="s">
        <v>24</v>
      </c>
      <c r="G2406">
        <v>130</v>
      </c>
      <c r="H2406" s="2" t="str">
        <f>VLOOKUP(SupplierQuality[[#This Row],[MaterialID]],Table4[#All],2,0)</f>
        <v>Packaging</v>
      </c>
      <c r="I2406">
        <v>1</v>
      </c>
      <c r="J2406" s="2" t="str">
        <f>_xlfn.XLOOKUP(SupplierQuality[[#This Row],[Defect Type ID]],Table5[ID],Table5[Defect Type],"Not found",0)</f>
        <v>No Impact</v>
      </c>
      <c r="K2406">
        <v>33</v>
      </c>
      <c r="L2406" s="2" t="str">
        <f>_xlfn.XLOOKUP(SupplierQuality[[#This Row],[DefectID]],Table2[ID],Table2[Defect],"Not found",0)</f>
        <v>No Bar Code</v>
      </c>
      <c r="M2406" s="3">
        <v>385610</v>
      </c>
      <c r="N2406" s="3">
        <v>2856</v>
      </c>
      <c r="O2406" s="6">
        <f>SupplierQuality[[#This Row],[Total Downtime Minutes]]/60</f>
        <v>47.6</v>
      </c>
      <c r="P2406" s="4">
        <v>692</v>
      </c>
      <c r="Q2406" s="4">
        <f>SupplierQuality[[#This Row],[Total Defect Qty]]*SupplierQuality[[#This Row],[Unit Price]]</f>
        <v>266842120</v>
      </c>
    </row>
    <row r="2407" spans="1:17" x14ac:dyDescent="0.25">
      <c r="A2407" s="1">
        <v>43474</v>
      </c>
      <c r="B2407" s="5" t="str">
        <f>TEXT(SupplierQuality[[#This Row],[Date]],"mmm")</f>
        <v>Jan</v>
      </c>
      <c r="C2407" s="5" t="str">
        <f>TEXT(SupplierQuality[[#This Row],[Date]],"yyyy")</f>
        <v>2019</v>
      </c>
      <c r="D2407" s="2" t="s">
        <v>328</v>
      </c>
      <c r="E2407" s="2" t="s">
        <v>119</v>
      </c>
      <c r="F2407" s="2" t="s">
        <v>17</v>
      </c>
      <c r="G2407">
        <v>122</v>
      </c>
      <c r="H2407" s="2" t="str">
        <f>VLOOKUP(SupplierQuality[[#This Row],[MaterialID]],Table4[#All],2,0)</f>
        <v>Electrolytes</v>
      </c>
      <c r="I2407">
        <v>3</v>
      </c>
      <c r="J2407" s="2" t="str">
        <f>_xlfn.XLOOKUP(SupplierQuality[[#This Row],[Defect Type ID]],Table5[ID],Table5[Defect Type],"Not found",0)</f>
        <v>Impact</v>
      </c>
      <c r="K2407">
        <v>203</v>
      </c>
      <c r="L2407" s="2" t="str">
        <f>_xlfn.XLOOKUP(SupplierQuality[[#This Row],[DefectID]],Table2[ID],Table2[Defect],"Not found",0)</f>
        <v>Color Deviation</v>
      </c>
      <c r="M2407" s="3">
        <v>82046</v>
      </c>
      <c r="N2407" s="3">
        <v>2293</v>
      </c>
      <c r="O2407" s="6">
        <f>SupplierQuality[[#This Row],[Total Downtime Minutes]]/60</f>
        <v>38.216666666666669</v>
      </c>
      <c r="P2407" s="4">
        <v>443</v>
      </c>
      <c r="Q2407" s="4">
        <f>SupplierQuality[[#This Row],[Total Defect Qty]]*SupplierQuality[[#This Row],[Unit Price]]</f>
        <v>36346378</v>
      </c>
    </row>
    <row r="2408" spans="1:17" x14ac:dyDescent="0.25">
      <c r="A2408" s="1">
        <v>43474</v>
      </c>
      <c r="B2408" s="5" t="str">
        <f>TEXT(SupplierQuality[[#This Row],[Date]],"mmm")</f>
        <v>Jan</v>
      </c>
      <c r="C2408" s="5" t="str">
        <f>TEXT(SupplierQuality[[#This Row],[Date]],"yyyy")</f>
        <v>2019</v>
      </c>
      <c r="D2408" s="2" t="s">
        <v>156</v>
      </c>
      <c r="E2408" s="2" t="s">
        <v>16</v>
      </c>
      <c r="F2408" s="2" t="s">
        <v>24</v>
      </c>
      <c r="G2408">
        <v>131</v>
      </c>
      <c r="H2408" s="2" t="str">
        <f>VLOOKUP(SupplierQuality[[#This Row],[MaterialID]],Table4[#All],2,0)</f>
        <v>Valves</v>
      </c>
      <c r="I2408">
        <v>1</v>
      </c>
      <c r="J2408" s="2" t="str">
        <f>_xlfn.XLOOKUP(SupplierQuality[[#This Row],[Defect Type ID]],Table5[ID],Table5[Defect Type],"Not found",0)</f>
        <v>No Impact</v>
      </c>
      <c r="K2408">
        <v>194</v>
      </c>
      <c r="L2408" s="2" t="str">
        <f>_xlfn.XLOOKUP(SupplierQuality[[#This Row],[DefectID]],Table2[ID],Table2[Defect],"Not found",0)</f>
        <v>Double Labeling</v>
      </c>
      <c r="M2408" s="3">
        <v>28380</v>
      </c>
      <c r="N2408" s="3">
        <v>1523</v>
      </c>
      <c r="O2408" s="6">
        <f>SupplierQuality[[#This Row],[Total Downtime Minutes]]/60</f>
        <v>25.383333333333333</v>
      </c>
      <c r="P2408" s="4">
        <v>371</v>
      </c>
      <c r="Q2408" s="4">
        <f>SupplierQuality[[#This Row],[Total Defect Qty]]*SupplierQuality[[#This Row],[Unit Price]]</f>
        <v>10528980</v>
      </c>
    </row>
    <row r="2409" spans="1:17" x14ac:dyDescent="0.25">
      <c r="A2409" s="1">
        <v>43475</v>
      </c>
      <c r="B2409" s="5" t="str">
        <f>TEXT(SupplierQuality[[#This Row],[Date]],"mmm")</f>
        <v>Jan</v>
      </c>
      <c r="C2409" s="5" t="str">
        <f>TEXT(SupplierQuality[[#This Row],[Date]],"yyyy")</f>
        <v>2019</v>
      </c>
      <c r="D2409" s="2" t="s">
        <v>340</v>
      </c>
      <c r="E2409" s="2" t="s">
        <v>34</v>
      </c>
      <c r="F2409" s="2" t="s">
        <v>42</v>
      </c>
      <c r="G2409">
        <v>121</v>
      </c>
      <c r="H2409" s="2" t="str">
        <f>VLOOKUP(SupplierQuality[[#This Row],[MaterialID]],Table4[#All],2,0)</f>
        <v>Composites</v>
      </c>
      <c r="I2409">
        <v>1</v>
      </c>
      <c r="J2409" s="2" t="str">
        <f>_xlfn.XLOOKUP(SupplierQuality[[#This Row],[Defect Type ID]],Table5[ID],Table5[Defect Type],"Not found",0)</f>
        <v>No Impact</v>
      </c>
      <c r="K2409">
        <v>102</v>
      </c>
      <c r="L2409" s="2" t="str">
        <f>_xlfn.XLOOKUP(SupplierQuality[[#This Row],[DefectID]],Table2[ID],Table2[Defect],"Not found",0)</f>
        <v>Wrong Codes</v>
      </c>
      <c r="M2409" s="3">
        <v>900740</v>
      </c>
      <c r="N2409" s="3">
        <v>689</v>
      </c>
      <c r="O2409" s="6">
        <f>SupplierQuality[[#This Row],[Total Downtime Minutes]]/60</f>
        <v>11.483333333333333</v>
      </c>
      <c r="P2409" s="4">
        <v>551</v>
      </c>
      <c r="Q2409" s="4">
        <f>SupplierQuality[[#This Row],[Total Defect Qty]]*SupplierQuality[[#This Row],[Unit Price]]</f>
        <v>496307740</v>
      </c>
    </row>
    <row r="2410" spans="1:17" x14ac:dyDescent="0.25">
      <c r="A2410" s="1">
        <v>43475</v>
      </c>
      <c r="B2410" s="5" t="str">
        <f>TEXT(SupplierQuality[[#This Row],[Date]],"mmm")</f>
        <v>Jan</v>
      </c>
      <c r="C2410" s="5" t="str">
        <f>TEXT(SupplierQuality[[#This Row],[Date]],"yyyy")</f>
        <v>2019</v>
      </c>
      <c r="D2410" s="2" t="s">
        <v>140</v>
      </c>
      <c r="E2410" s="2" t="s">
        <v>119</v>
      </c>
      <c r="F2410" s="2" t="s">
        <v>17</v>
      </c>
      <c r="G2410">
        <v>128</v>
      </c>
      <c r="H2410" s="2" t="str">
        <f>VLOOKUP(SupplierQuality[[#This Row],[MaterialID]],Table4[#All],2,0)</f>
        <v>Tape</v>
      </c>
      <c r="I2410">
        <v>3</v>
      </c>
      <c r="J2410" s="2" t="str">
        <f>_xlfn.XLOOKUP(SupplierQuality[[#This Row],[Defect Type ID]],Table5[ID],Table5[Defect Type],"Not found",0)</f>
        <v>Impact</v>
      </c>
      <c r="K2410">
        <v>49</v>
      </c>
      <c r="L2410" s="2" t="str">
        <f>_xlfn.XLOOKUP(SupplierQuality[[#This Row],[DefectID]],Table2[ID],Table2[Defect],"Not found",0)</f>
        <v>Matts</v>
      </c>
      <c r="M2410" s="3">
        <v>782124</v>
      </c>
      <c r="N2410" s="3">
        <v>2124</v>
      </c>
      <c r="O2410" s="6">
        <f>SupplierQuality[[#This Row],[Total Downtime Minutes]]/60</f>
        <v>35.4</v>
      </c>
      <c r="P2410" s="4">
        <v>289</v>
      </c>
      <c r="Q2410" s="4">
        <f>SupplierQuality[[#This Row],[Total Defect Qty]]*SupplierQuality[[#This Row],[Unit Price]]</f>
        <v>226033836</v>
      </c>
    </row>
    <row r="2411" spans="1:17" x14ac:dyDescent="0.25">
      <c r="A2411" s="1">
        <v>43475</v>
      </c>
      <c r="B2411" s="5" t="str">
        <f>TEXT(SupplierQuality[[#This Row],[Date]],"mmm")</f>
        <v>Jan</v>
      </c>
      <c r="C2411" s="5" t="str">
        <f>TEXT(SupplierQuality[[#This Row],[Date]],"yyyy")</f>
        <v>2019</v>
      </c>
      <c r="D2411" s="2" t="s">
        <v>285</v>
      </c>
      <c r="E2411" s="2" t="s">
        <v>98</v>
      </c>
      <c r="F2411" s="2" t="s">
        <v>14</v>
      </c>
      <c r="G2411">
        <v>129</v>
      </c>
      <c r="H2411" s="2" t="str">
        <f>VLOOKUP(SupplierQuality[[#This Row],[MaterialID]],Table4[#All],2,0)</f>
        <v>Mechanicals</v>
      </c>
      <c r="I2411">
        <v>2</v>
      </c>
      <c r="J2411" s="2" t="str">
        <f>_xlfn.XLOOKUP(SupplierQuality[[#This Row],[Defect Type ID]],Table5[ID],Table5[Defect Type],"Not found",0)</f>
        <v>Rejected</v>
      </c>
      <c r="K2411">
        <v>108</v>
      </c>
      <c r="L2411" s="2" t="str">
        <f>_xlfn.XLOOKUP(SupplierQuality[[#This Row],[DefectID]],Table2[ID],Table2[Defect],"Not found",0)</f>
        <v>Wrong Tails</v>
      </c>
      <c r="M2411" s="3">
        <v>769358</v>
      </c>
      <c r="N2411" s="3">
        <v>1122</v>
      </c>
      <c r="O2411" s="6">
        <f>SupplierQuality[[#This Row],[Total Downtime Minutes]]/60</f>
        <v>18.7</v>
      </c>
      <c r="P2411" s="4">
        <v>532</v>
      </c>
      <c r="Q2411" s="4">
        <f>SupplierQuality[[#This Row],[Total Defect Qty]]*SupplierQuality[[#This Row],[Unit Price]]</f>
        <v>409298456</v>
      </c>
    </row>
    <row r="2412" spans="1:17" x14ac:dyDescent="0.25">
      <c r="A2412" s="1">
        <v>43475</v>
      </c>
      <c r="B2412" s="5" t="str">
        <f>TEXT(SupplierQuality[[#This Row],[Date]],"mmm")</f>
        <v>Jan</v>
      </c>
      <c r="C2412" s="5" t="str">
        <f>TEXT(SupplierQuality[[#This Row],[Date]],"yyyy")</f>
        <v>2019</v>
      </c>
      <c r="D2412" s="2" t="s">
        <v>152</v>
      </c>
      <c r="E2412" s="2" t="s">
        <v>16</v>
      </c>
      <c r="F2412" s="2" t="s">
        <v>17</v>
      </c>
      <c r="G2412">
        <v>114</v>
      </c>
      <c r="H2412" s="2" t="str">
        <f>VLOOKUP(SupplierQuality[[#This Row],[MaterialID]],Table4[#All],2,0)</f>
        <v>Carton</v>
      </c>
      <c r="I2412">
        <v>2</v>
      </c>
      <c r="J2412" s="2" t="str">
        <f>_xlfn.XLOOKUP(SupplierQuality[[#This Row],[Defect Type ID]],Table5[ID],Table5[Defect Type],"Not found",0)</f>
        <v>Rejected</v>
      </c>
      <c r="K2412">
        <v>85</v>
      </c>
      <c r="L2412" s="2" t="str">
        <f>_xlfn.XLOOKUP(SupplierQuality[[#This Row],[DefectID]],Table2[ID],Table2[Defect],"Not found",0)</f>
        <v>Bad Print</v>
      </c>
      <c r="M2412" s="3">
        <v>695137</v>
      </c>
      <c r="N2412" s="3">
        <v>3093</v>
      </c>
      <c r="O2412" s="6">
        <f>SupplierQuality[[#This Row],[Total Downtime Minutes]]/60</f>
        <v>51.55</v>
      </c>
      <c r="P2412" s="4">
        <v>304</v>
      </c>
      <c r="Q2412" s="4">
        <f>SupplierQuality[[#This Row],[Total Defect Qty]]*SupplierQuality[[#This Row],[Unit Price]]</f>
        <v>211321648</v>
      </c>
    </row>
    <row r="2413" spans="1:17" x14ac:dyDescent="0.25">
      <c r="A2413" s="1">
        <v>43475</v>
      </c>
      <c r="B2413" s="5" t="str">
        <f>TEXT(SupplierQuality[[#This Row],[Date]],"mmm")</f>
        <v>Jan</v>
      </c>
      <c r="C2413" s="5" t="str">
        <f>TEXT(SupplierQuality[[#This Row],[Date]],"yyyy")</f>
        <v>2019</v>
      </c>
      <c r="D2413" s="2" t="s">
        <v>282</v>
      </c>
      <c r="E2413" s="2" t="s">
        <v>21</v>
      </c>
      <c r="F2413" s="2" t="s">
        <v>42</v>
      </c>
      <c r="G2413">
        <v>124</v>
      </c>
      <c r="H2413" s="2" t="str">
        <f>VLOOKUP(SupplierQuality[[#This Row],[MaterialID]],Table4[#All],2,0)</f>
        <v>Drives</v>
      </c>
      <c r="I2413">
        <v>1</v>
      </c>
      <c r="J2413" s="2" t="str">
        <f>_xlfn.XLOOKUP(SupplierQuality[[#This Row],[Defect Type ID]],Table5[ID],Table5[Defect Type],"Not found",0)</f>
        <v>No Impact</v>
      </c>
      <c r="K2413">
        <v>19</v>
      </c>
      <c r="L2413" s="2" t="str">
        <f>_xlfn.XLOOKUP(SupplierQuality[[#This Row],[DefectID]],Table2[ID],Table2[Defect],"Not found",0)</f>
        <v>Dirty Containers</v>
      </c>
      <c r="M2413" s="3">
        <v>564204</v>
      </c>
      <c r="N2413" s="3">
        <v>2913</v>
      </c>
      <c r="O2413" s="6">
        <f>SupplierQuality[[#This Row],[Total Downtime Minutes]]/60</f>
        <v>48.55</v>
      </c>
      <c r="P2413" s="4">
        <v>394</v>
      </c>
      <c r="Q2413" s="4">
        <f>SupplierQuality[[#This Row],[Total Defect Qty]]*SupplierQuality[[#This Row],[Unit Price]]</f>
        <v>222296376</v>
      </c>
    </row>
    <row r="2414" spans="1:17" x14ac:dyDescent="0.25">
      <c r="A2414" s="1">
        <v>43475</v>
      </c>
      <c r="B2414" s="5" t="str">
        <f>TEXT(SupplierQuality[[#This Row],[Date]],"mmm")</f>
        <v>Jan</v>
      </c>
      <c r="C2414" s="5" t="str">
        <f>TEXT(SupplierQuality[[#This Row],[Date]],"yyyy")</f>
        <v>2019</v>
      </c>
      <c r="D2414" s="2" t="s">
        <v>253</v>
      </c>
      <c r="E2414" s="2" t="s">
        <v>36</v>
      </c>
      <c r="F2414" s="2" t="s">
        <v>17</v>
      </c>
      <c r="G2414">
        <v>132</v>
      </c>
      <c r="H2414" s="2" t="str">
        <f>VLOOKUP(SupplierQuality[[#This Row],[MaterialID]],Table4[#All],2,0)</f>
        <v>Printed Materials</v>
      </c>
      <c r="I2414">
        <v>2</v>
      </c>
      <c r="J2414" s="2" t="str">
        <f>_xlfn.XLOOKUP(SupplierQuality[[#This Row],[Defect Type ID]],Table5[ID],Table5[Defect Type],"Not found",0)</f>
        <v>Rejected</v>
      </c>
      <c r="K2414">
        <v>261</v>
      </c>
      <c r="L2414" s="2" t="str">
        <f>_xlfn.XLOOKUP(SupplierQuality[[#This Row],[DefectID]],Table2[ID],Table2[Defect],"Not found",0)</f>
        <v>Infestation</v>
      </c>
      <c r="M2414" s="3">
        <v>409093</v>
      </c>
      <c r="N2414" s="3">
        <v>69</v>
      </c>
      <c r="O2414" s="6">
        <f>SupplierQuality[[#This Row],[Total Downtime Minutes]]/60</f>
        <v>1.1499999999999999</v>
      </c>
      <c r="P2414" s="4">
        <v>388</v>
      </c>
      <c r="Q2414" s="4">
        <f>SupplierQuality[[#This Row],[Total Defect Qty]]*SupplierQuality[[#This Row],[Unit Price]]</f>
        <v>158728084</v>
      </c>
    </row>
    <row r="2415" spans="1:17" x14ac:dyDescent="0.25">
      <c r="A2415" s="1">
        <v>43476</v>
      </c>
      <c r="B2415" s="5" t="str">
        <f>TEXT(SupplierQuality[[#This Row],[Date]],"mmm")</f>
        <v>Jan</v>
      </c>
      <c r="C2415" s="5" t="str">
        <f>TEXT(SupplierQuality[[#This Row],[Date]],"yyyy")</f>
        <v>2019</v>
      </c>
      <c r="D2415" s="2" t="s">
        <v>320</v>
      </c>
      <c r="E2415" s="2" t="s">
        <v>11</v>
      </c>
      <c r="F2415" s="2" t="s">
        <v>17</v>
      </c>
      <c r="G2415">
        <v>116</v>
      </c>
      <c r="H2415" s="2" t="str">
        <f>VLOOKUP(SupplierQuality[[#This Row],[MaterialID]],Table4[#All],2,0)</f>
        <v>Molds</v>
      </c>
      <c r="I2415">
        <v>3</v>
      </c>
      <c r="J2415" s="2" t="str">
        <f>_xlfn.XLOOKUP(SupplierQuality[[#This Row],[Defect Type ID]],Table5[ID],Table5[Defect Type],"Not found",0)</f>
        <v>Impact</v>
      </c>
      <c r="K2415">
        <v>85</v>
      </c>
      <c r="L2415" s="2" t="str">
        <f>_xlfn.XLOOKUP(SupplierQuality[[#This Row],[DefectID]],Table2[ID],Table2[Defect],"Not found",0)</f>
        <v>Bad Print</v>
      </c>
      <c r="M2415" s="3">
        <v>854552</v>
      </c>
      <c r="N2415" s="3">
        <v>2490</v>
      </c>
      <c r="O2415" s="6">
        <f>SupplierQuality[[#This Row],[Total Downtime Minutes]]/60</f>
        <v>41.5</v>
      </c>
      <c r="P2415" s="4">
        <v>642</v>
      </c>
      <c r="Q2415" s="4">
        <f>SupplierQuality[[#This Row],[Total Defect Qty]]*SupplierQuality[[#This Row],[Unit Price]]</f>
        <v>548622384</v>
      </c>
    </row>
    <row r="2416" spans="1:17" x14ac:dyDescent="0.25">
      <c r="A2416" s="1">
        <v>43476</v>
      </c>
      <c r="B2416" s="5" t="str">
        <f>TEXT(SupplierQuality[[#This Row],[Date]],"mmm")</f>
        <v>Jan</v>
      </c>
      <c r="C2416" s="5" t="str">
        <f>TEXT(SupplierQuality[[#This Row],[Date]],"yyyy")</f>
        <v>2019</v>
      </c>
      <c r="D2416" s="2" t="s">
        <v>224</v>
      </c>
      <c r="E2416" s="2" t="s">
        <v>16</v>
      </c>
      <c r="F2416" s="2" t="s">
        <v>42</v>
      </c>
      <c r="G2416">
        <v>117</v>
      </c>
      <c r="H2416" s="2" t="str">
        <f>VLOOKUP(SupplierQuality[[#This Row],[MaterialID]],Table4[#All],2,0)</f>
        <v>Labels</v>
      </c>
      <c r="I2416">
        <v>3</v>
      </c>
      <c r="J2416" s="2" t="str">
        <f>_xlfn.XLOOKUP(SupplierQuality[[#This Row],[Defect Type ID]],Table5[ID],Table5[Defect Type],"Not found",0)</f>
        <v>Impact</v>
      </c>
      <c r="K2416">
        <v>254</v>
      </c>
      <c r="L2416" s="2" t="str">
        <f>_xlfn.XLOOKUP(SupplierQuality[[#This Row],[DefectID]],Table2[ID],Table2[Defect],"Not found",0)</f>
        <v>Wrong Bond</v>
      </c>
      <c r="M2416" s="3">
        <v>364798</v>
      </c>
      <c r="N2416" s="3">
        <v>3531</v>
      </c>
      <c r="O2416" s="6">
        <f>SupplierQuality[[#This Row],[Total Downtime Minutes]]/60</f>
        <v>58.85</v>
      </c>
      <c r="P2416" s="4">
        <v>457</v>
      </c>
      <c r="Q2416" s="4">
        <f>SupplierQuality[[#This Row],[Total Defect Qty]]*SupplierQuality[[#This Row],[Unit Price]]</f>
        <v>166712686</v>
      </c>
    </row>
    <row r="2417" spans="1:17" x14ac:dyDescent="0.25">
      <c r="A2417" s="1">
        <v>43476</v>
      </c>
      <c r="B2417" s="5" t="str">
        <f>TEXT(SupplierQuality[[#This Row],[Date]],"mmm")</f>
        <v>Jan</v>
      </c>
      <c r="C2417" s="5" t="str">
        <f>TEXT(SupplierQuality[[#This Row],[Date]],"yyyy")</f>
        <v>2019</v>
      </c>
      <c r="D2417" s="2" t="s">
        <v>83</v>
      </c>
      <c r="E2417" s="2" t="s">
        <v>52</v>
      </c>
      <c r="F2417" s="2" t="s">
        <v>17</v>
      </c>
      <c r="G2417">
        <v>113</v>
      </c>
      <c r="H2417" s="2" t="str">
        <f>VLOOKUP(SupplierQuality[[#This Row],[MaterialID]],Table4[#All],2,0)</f>
        <v>Raw Materials</v>
      </c>
      <c r="I2417">
        <v>1</v>
      </c>
      <c r="J2417" s="2" t="str">
        <f>_xlfn.XLOOKUP(SupplierQuality[[#This Row],[Defect Type ID]],Table5[ID],Table5[Defect Type],"Not found",0)</f>
        <v>No Impact</v>
      </c>
      <c r="K2417">
        <v>76</v>
      </c>
      <c r="L2417" s="2" t="str">
        <f>_xlfn.XLOOKUP(SupplierQuality[[#This Row],[DefectID]],Table2[ID],Table2[Defect],"Not found",0)</f>
        <v>Errors in Packaging</v>
      </c>
      <c r="M2417" s="3">
        <v>360170</v>
      </c>
      <c r="N2417" s="3">
        <v>2091</v>
      </c>
      <c r="O2417" s="6">
        <f>SupplierQuality[[#This Row],[Total Downtime Minutes]]/60</f>
        <v>34.85</v>
      </c>
      <c r="P2417" s="4">
        <v>633</v>
      </c>
      <c r="Q2417" s="4">
        <f>SupplierQuality[[#This Row],[Total Defect Qty]]*SupplierQuality[[#This Row],[Unit Price]]</f>
        <v>227987610</v>
      </c>
    </row>
    <row r="2418" spans="1:17" x14ac:dyDescent="0.25">
      <c r="A2418" s="1">
        <v>43476</v>
      </c>
      <c r="B2418" s="5" t="str">
        <f>TEXT(SupplierQuality[[#This Row],[Date]],"mmm")</f>
        <v>Jan</v>
      </c>
      <c r="C2418" s="5" t="str">
        <f>TEXT(SupplierQuality[[#This Row],[Date]],"yyyy")</f>
        <v>2019</v>
      </c>
      <c r="D2418" s="2" t="s">
        <v>233</v>
      </c>
      <c r="E2418" s="2" t="s">
        <v>71</v>
      </c>
      <c r="F2418" s="2" t="s">
        <v>17</v>
      </c>
      <c r="G2418">
        <v>118</v>
      </c>
      <c r="H2418" s="2" t="str">
        <f>VLOOKUP(SupplierQuality[[#This Row],[MaterialID]],Table4[#All],2,0)</f>
        <v>Corrugate</v>
      </c>
      <c r="I2418">
        <v>1</v>
      </c>
      <c r="J2418" s="2" t="str">
        <f>_xlfn.XLOOKUP(SupplierQuality[[#This Row],[Defect Type ID]],Table5[ID],Table5[Defect Type],"Not found",0)</f>
        <v>No Impact</v>
      </c>
      <c r="K2418">
        <v>133</v>
      </c>
      <c r="L2418" s="2" t="str">
        <f>_xlfn.XLOOKUP(SupplierQuality[[#This Row],[DefectID]],Table2[ID],Table2[Defect],"Not found",0)</f>
        <v>Skewed Cartons</v>
      </c>
      <c r="M2418" s="3">
        <v>357293</v>
      </c>
      <c r="N2418" s="3">
        <v>636</v>
      </c>
      <c r="O2418" s="6">
        <f>SupplierQuality[[#This Row],[Total Downtime Minutes]]/60</f>
        <v>10.6</v>
      </c>
      <c r="P2418" s="4">
        <v>348</v>
      </c>
      <c r="Q2418" s="4">
        <f>SupplierQuality[[#This Row],[Total Defect Qty]]*SupplierQuality[[#This Row],[Unit Price]]</f>
        <v>124337964</v>
      </c>
    </row>
    <row r="2419" spans="1:17" x14ac:dyDescent="0.25">
      <c r="A2419" s="1">
        <v>43478</v>
      </c>
      <c r="B2419" s="5" t="str">
        <f>TEXT(SupplierQuality[[#This Row],[Date]],"mmm")</f>
        <v>Jan</v>
      </c>
      <c r="C2419" s="5" t="str">
        <f>TEXT(SupplierQuality[[#This Row],[Date]],"yyyy")</f>
        <v>2019</v>
      </c>
      <c r="D2419" s="2" t="s">
        <v>304</v>
      </c>
      <c r="E2419" s="2" t="s">
        <v>62</v>
      </c>
      <c r="F2419" s="2" t="s">
        <v>14</v>
      </c>
      <c r="G2419">
        <v>112</v>
      </c>
      <c r="H2419" s="2" t="str">
        <f>VLOOKUP(SupplierQuality[[#This Row],[MaterialID]],Table4[#All],2,0)</f>
        <v>Glass</v>
      </c>
      <c r="I2419">
        <v>2</v>
      </c>
      <c r="J2419" s="2" t="str">
        <f>_xlfn.XLOOKUP(SupplierQuality[[#This Row],[Defect Type ID]],Table5[ID],Table5[Defect Type],"Not found",0)</f>
        <v>Rejected</v>
      </c>
      <c r="K2419">
        <v>49</v>
      </c>
      <c r="L2419" s="2" t="str">
        <f>_xlfn.XLOOKUP(SupplierQuality[[#This Row],[DefectID]],Table2[ID],Table2[Defect],"Not found",0)</f>
        <v>Matts</v>
      </c>
      <c r="M2419" s="3">
        <v>973652</v>
      </c>
      <c r="N2419" s="3">
        <v>4295</v>
      </c>
      <c r="O2419" s="6">
        <f>SupplierQuality[[#This Row],[Total Downtime Minutes]]/60</f>
        <v>71.583333333333329</v>
      </c>
      <c r="P2419" s="4">
        <v>522</v>
      </c>
      <c r="Q2419" s="4">
        <f>SupplierQuality[[#This Row],[Total Defect Qty]]*SupplierQuality[[#This Row],[Unit Price]]</f>
        <v>508246344</v>
      </c>
    </row>
    <row r="2420" spans="1:17" x14ac:dyDescent="0.25">
      <c r="A2420" s="1">
        <v>43478</v>
      </c>
      <c r="B2420" s="5" t="str">
        <f>TEXT(SupplierQuality[[#This Row],[Date]],"mmm")</f>
        <v>Jan</v>
      </c>
      <c r="C2420" s="5" t="str">
        <f>TEXT(SupplierQuality[[#This Row],[Date]],"yyyy")</f>
        <v>2019</v>
      </c>
      <c r="D2420" s="2" t="s">
        <v>151</v>
      </c>
      <c r="E2420" s="2" t="s">
        <v>84</v>
      </c>
      <c r="F2420" s="2" t="s">
        <v>17</v>
      </c>
      <c r="G2420">
        <v>117</v>
      </c>
      <c r="H2420" s="2" t="str">
        <f>VLOOKUP(SupplierQuality[[#This Row],[MaterialID]],Table4[#All],2,0)</f>
        <v>Labels</v>
      </c>
      <c r="I2420">
        <v>3</v>
      </c>
      <c r="J2420" s="2" t="str">
        <f>_xlfn.XLOOKUP(SupplierQuality[[#This Row],[Defect Type ID]],Table5[ID],Table5[Defect Type],"Not found",0)</f>
        <v>Impact</v>
      </c>
      <c r="K2420">
        <v>250</v>
      </c>
      <c r="L2420" s="2" t="str">
        <f>_xlfn.XLOOKUP(SupplierQuality[[#This Row],[DefectID]],Table2[ID],Table2[Defect],"Not found",0)</f>
        <v>Tampered</v>
      </c>
      <c r="M2420" s="3">
        <v>778880</v>
      </c>
      <c r="N2420" s="3">
        <v>1885</v>
      </c>
      <c r="O2420" s="6">
        <f>SupplierQuality[[#This Row],[Total Downtime Minutes]]/60</f>
        <v>31.416666666666668</v>
      </c>
      <c r="P2420" s="4">
        <v>497</v>
      </c>
      <c r="Q2420" s="4">
        <f>SupplierQuality[[#This Row],[Total Defect Qty]]*SupplierQuality[[#This Row],[Unit Price]]</f>
        <v>387103360</v>
      </c>
    </row>
    <row r="2421" spans="1:17" x14ac:dyDescent="0.25">
      <c r="A2421" s="1">
        <v>43478</v>
      </c>
      <c r="B2421" s="5" t="str">
        <f>TEXT(SupplierQuality[[#This Row],[Date]],"mmm")</f>
        <v>Jan</v>
      </c>
      <c r="C2421" s="5" t="str">
        <f>TEXT(SupplierQuality[[#This Row],[Date]],"yyyy")</f>
        <v>2019</v>
      </c>
      <c r="D2421" s="2" t="s">
        <v>314</v>
      </c>
      <c r="E2421" s="2" t="s">
        <v>74</v>
      </c>
      <c r="F2421" s="2" t="s">
        <v>42</v>
      </c>
      <c r="G2421">
        <v>117</v>
      </c>
      <c r="H2421" s="2" t="str">
        <f>VLOOKUP(SupplierQuality[[#This Row],[MaterialID]],Table4[#All],2,0)</f>
        <v>Labels</v>
      </c>
      <c r="I2421">
        <v>2</v>
      </c>
      <c r="J2421" s="2" t="str">
        <f>_xlfn.XLOOKUP(SupplierQuality[[#This Row],[Defect Type ID]],Table5[ID],Table5[Defect Type],"Not found",0)</f>
        <v>Rejected</v>
      </c>
      <c r="K2421">
        <v>192</v>
      </c>
      <c r="L2421" s="2" t="str">
        <f>_xlfn.XLOOKUP(SupplierQuality[[#This Row],[DefectID]],Table2[ID],Table2[Defect],"Not found",0)</f>
        <v>Open Caps</v>
      </c>
      <c r="M2421" s="3">
        <v>655696</v>
      </c>
      <c r="N2421" s="3">
        <v>2832</v>
      </c>
      <c r="O2421" s="6">
        <f>SupplierQuality[[#This Row],[Total Downtime Minutes]]/60</f>
        <v>47.2</v>
      </c>
      <c r="P2421" s="4">
        <v>696</v>
      </c>
      <c r="Q2421" s="4">
        <f>SupplierQuality[[#This Row],[Total Defect Qty]]*SupplierQuality[[#This Row],[Unit Price]]</f>
        <v>456364416</v>
      </c>
    </row>
    <row r="2422" spans="1:17" x14ac:dyDescent="0.25">
      <c r="A2422" s="1">
        <v>43478</v>
      </c>
      <c r="B2422" s="5" t="str">
        <f>TEXT(SupplierQuality[[#This Row],[Date]],"mmm")</f>
        <v>Jan</v>
      </c>
      <c r="C2422" s="5" t="str">
        <f>TEXT(SupplierQuality[[#This Row],[Date]],"yyyy")</f>
        <v>2019</v>
      </c>
      <c r="D2422" s="2" t="s">
        <v>353</v>
      </c>
      <c r="E2422" s="2" t="s">
        <v>19</v>
      </c>
      <c r="F2422" s="2" t="s">
        <v>17</v>
      </c>
      <c r="G2422">
        <v>123</v>
      </c>
      <c r="H2422" s="2" t="str">
        <f>VLOOKUP(SupplierQuality[[#This Row],[MaterialID]],Table4[#All],2,0)</f>
        <v>Pump</v>
      </c>
      <c r="I2422">
        <v>3</v>
      </c>
      <c r="J2422" s="2" t="str">
        <f>_xlfn.XLOOKUP(SupplierQuality[[#This Row],[Defect Type ID]],Table5[ID],Table5[Defect Type],"Not found",0)</f>
        <v>Impact</v>
      </c>
      <c r="K2422">
        <v>108</v>
      </c>
      <c r="L2422" s="2" t="str">
        <f>_xlfn.XLOOKUP(SupplierQuality[[#This Row],[DefectID]],Table2[ID],Table2[Defect],"Not found",0)</f>
        <v>Wrong Tails</v>
      </c>
      <c r="M2422" s="3">
        <v>648021</v>
      </c>
      <c r="N2422" s="3">
        <v>991</v>
      </c>
      <c r="O2422" s="6">
        <f>SupplierQuality[[#This Row],[Total Downtime Minutes]]/60</f>
        <v>16.516666666666666</v>
      </c>
      <c r="P2422" s="4">
        <v>674</v>
      </c>
      <c r="Q2422" s="4">
        <f>SupplierQuality[[#This Row],[Total Defect Qty]]*SupplierQuality[[#This Row],[Unit Price]]</f>
        <v>436766154</v>
      </c>
    </row>
    <row r="2423" spans="1:17" x14ac:dyDescent="0.25">
      <c r="A2423" s="1">
        <v>43478</v>
      </c>
      <c r="B2423" s="5" t="str">
        <f>TEXT(SupplierQuality[[#This Row],[Date]],"mmm")</f>
        <v>Jan</v>
      </c>
      <c r="C2423" s="5" t="str">
        <f>TEXT(SupplierQuality[[#This Row],[Date]],"yyyy")</f>
        <v>2019</v>
      </c>
      <c r="D2423" s="2" t="s">
        <v>180</v>
      </c>
      <c r="E2423" s="2" t="s">
        <v>84</v>
      </c>
      <c r="F2423" s="2" t="s">
        <v>691</v>
      </c>
      <c r="G2423">
        <v>122</v>
      </c>
      <c r="H2423" s="2" t="str">
        <f>VLOOKUP(SupplierQuality[[#This Row],[MaterialID]],Table4[#All],2,0)</f>
        <v>Electrolytes</v>
      </c>
      <c r="I2423">
        <v>1</v>
      </c>
      <c r="J2423" s="2" t="str">
        <f>_xlfn.XLOOKUP(SupplierQuality[[#This Row],[Defect Type ID]],Table5[ID],Table5[Defect Type],"Not found",0)</f>
        <v>No Impact</v>
      </c>
      <c r="K2423">
        <v>49</v>
      </c>
      <c r="L2423" s="2" t="str">
        <f>_xlfn.XLOOKUP(SupplierQuality[[#This Row],[DefectID]],Table2[ID],Table2[Defect],"Not found",0)</f>
        <v>Matts</v>
      </c>
      <c r="M2423" s="3">
        <v>622718</v>
      </c>
      <c r="N2423" s="3">
        <v>2620</v>
      </c>
      <c r="O2423" s="6">
        <f>SupplierQuality[[#This Row],[Total Downtime Minutes]]/60</f>
        <v>43.666666666666664</v>
      </c>
      <c r="P2423" s="4">
        <v>500</v>
      </c>
      <c r="Q2423" s="4">
        <f>SupplierQuality[[#This Row],[Total Defect Qty]]*SupplierQuality[[#This Row],[Unit Price]]</f>
        <v>311359000</v>
      </c>
    </row>
    <row r="2424" spans="1:17" x14ac:dyDescent="0.25">
      <c r="A2424" s="1">
        <v>43478</v>
      </c>
      <c r="B2424" s="5" t="str">
        <f>TEXT(SupplierQuality[[#This Row],[Date]],"mmm")</f>
        <v>Jan</v>
      </c>
      <c r="C2424" s="5" t="str">
        <f>TEXT(SupplierQuality[[#This Row],[Date]],"yyyy")</f>
        <v>2019</v>
      </c>
      <c r="D2424" s="2" t="s">
        <v>197</v>
      </c>
      <c r="E2424" s="2" t="s">
        <v>74</v>
      </c>
      <c r="F2424" s="2" t="s">
        <v>14</v>
      </c>
      <c r="G2424">
        <v>118</v>
      </c>
      <c r="H2424" s="2" t="str">
        <f>VLOOKUP(SupplierQuality[[#This Row],[MaterialID]],Table4[#All],2,0)</f>
        <v>Corrugate</v>
      </c>
      <c r="I2424">
        <v>2</v>
      </c>
      <c r="J2424" s="2" t="str">
        <f>_xlfn.XLOOKUP(SupplierQuality[[#This Row],[Defect Type ID]],Table5[ID],Table5[Defect Type],"Not found",0)</f>
        <v>Rejected</v>
      </c>
      <c r="K2424">
        <v>153</v>
      </c>
      <c r="L2424" s="2" t="str">
        <f>_xlfn.XLOOKUP(SupplierQuality[[#This Row],[DefectID]],Table2[ID],Table2[Defect],"Not found",0)</f>
        <v>Over/Under Fill</v>
      </c>
      <c r="M2424" s="3">
        <v>420151</v>
      </c>
      <c r="N2424" s="3">
        <v>1780</v>
      </c>
      <c r="O2424" s="6">
        <f>SupplierQuality[[#This Row],[Total Downtime Minutes]]/60</f>
        <v>29.666666666666668</v>
      </c>
      <c r="P2424" s="4">
        <v>322</v>
      </c>
      <c r="Q2424" s="4">
        <f>SupplierQuality[[#This Row],[Total Defect Qty]]*SupplierQuality[[#This Row],[Unit Price]]</f>
        <v>135288622</v>
      </c>
    </row>
    <row r="2425" spans="1:17" x14ac:dyDescent="0.25">
      <c r="A2425" s="1">
        <v>43478</v>
      </c>
      <c r="B2425" s="5" t="str">
        <f>TEXT(SupplierQuality[[#This Row],[Date]],"mmm")</f>
        <v>Jan</v>
      </c>
      <c r="C2425" s="5" t="str">
        <f>TEXT(SupplierQuality[[#This Row],[Date]],"yyyy")</f>
        <v>2019</v>
      </c>
      <c r="D2425" s="2" t="s">
        <v>141</v>
      </c>
      <c r="E2425" s="2" t="s">
        <v>84</v>
      </c>
      <c r="F2425" s="2" t="s">
        <v>14</v>
      </c>
      <c r="G2425">
        <v>119</v>
      </c>
      <c r="H2425" s="2" t="str">
        <f>VLOOKUP(SupplierQuality[[#This Row],[MaterialID]],Table4[#All],2,0)</f>
        <v>Batteries</v>
      </c>
      <c r="I2425">
        <v>3</v>
      </c>
      <c r="J2425" s="2" t="str">
        <f>_xlfn.XLOOKUP(SupplierQuality[[#This Row],[Defect Type ID]],Table5[ID],Table5[Defect Type],"Not found",0)</f>
        <v>Impact</v>
      </c>
      <c r="K2425">
        <v>222</v>
      </c>
      <c r="L2425" s="2" t="str">
        <f>_xlfn.XLOOKUP(SupplierQuality[[#This Row],[DefectID]],Table2[ID],Table2[Defect],"Not found",0)</f>
        <v>Bad Valves</v>
      </c>
      <c r="M2425" s="3">
        <v>243922</v>
      </c>
      <c r="N2425" s="3">
        <v>1156</v>
      </c>
      <c r="O2425" s="6">
        <f>SupplierQuality[[#This Row],[Total Downtime Minutes]]/60</f>
        <v>19.266666666666666</v>
      </c>
      <c r="P2425" s="4">
        <v>574</v>
      </c>
      <c r="Q2425" s="4">
        <f>SupplierQuality[[#This Row],[Total Defect Qty]]*SupplierQuality[[#This Row],[Unit Price]]</f>
        <v>140011228</v>
      </c>
    </row>
    <row r="2426" spans="1:17" x14ac:dyDescent="0.25">
      <c r="A2426" s="1">
        <v>43478</v>
      </c>
      <c r="B2426" s="5" t="str">
        <f>TEXT(SupplierQuality[[#This Row],[Date]],"mmm")</f>
        <v>Jan</v>
      </c>
      <c r="C2426" s="5" t="str">
        <f>TEXT(SupplierQuality[[#This Row],[Date]],"yyyy")</f>
        <v>2019</v>
      </c>
      <c r="D2426" s="2" t="s">
        <v>106</v>
      </c>
      <c r="E2426" s="2" t="s">
        <v>67</v>
      </c>
      <c r="F2426" s="2" t="s">
        <v>75</v>
      </c>
      <c r="G2426">
        <v>117</v>
      </c>
      <c r="H2426" s="2" t="str">
        <f>VLOOKUP(SupplierQuality[[#This Row],[MaterialID]],Table4[#All],2,0)</f>
        <v>Labels</v>
      </c>
      <c r="I2426">
        <v>3</v>
      </c>
      <c r="J2426" s="2" t="str">
        <f>_xlfn.XLOOKUP(SupplierQuality[[#This Row],[Defect Type ID]],Table5[ID],Table5[Defect Type],"Not found",0)</f>
        <v>Impact</v>
      </c>
      <c r="K2426">
        <v>210</v>
      </c>
      <c r="L2426" s="2" t="str">
        <f>_xlfn.XLOOKUP(SupplierQuality[[#This Row],[DefectID]],Table2[ID],Table2[Defect],"Not found",0)</f>
        <v>Overlapping Seam</v>
      </c>
      <c r="M2426" s="3">
        <v>13996</v>
      </c>
      <c r="N2426" s="3">
        <v>2312</v>
      </c>
      <c r="O2426" s="6">
        <f>SupplierQuality[[#This Row],[Total Downtime Minutes]]/60</f>
        <v>38.533333333333331</v>
      </c>
      <c r="P2426" s="4">
        <v>373</v>
      </c>
      <c r="Q2426" s="4">
        <f>SupplierQuality[[#This Row],[Total Defect Qty]]*SupplierQuality[[#This Row],[Unit Price]]</f>
        <v>5220508</v>
      </c>
    </row>
    <row r="2427" spans="1:17" x14ac:dyDescent="0.25">
      <c r="A2427" s="1">
        <v>43479</v>
      </c>
      <c r="B2427" s="5" t="str">
        <f>TEXT(SupplierQuality[[#This Row],[Date]],"mmm")</f>
        <v>Jan</v>
      </c>
      <c r="C2427" s="5" t="str">
        <f>TEXT(SupplierQuality[[#This Row],[Date]],"yyyy")</f>
        <v>2019</v>
      </c>
      <c r="D2427" s="2" t="s">
        <v>15</v>
      </c>
      <c r="E2427" s="2" t="s">
        <v>11</v>
      </c>
      <c r="F2427" s="2" t="s">
        <v>24</v>
      </c>
      <c r="G2427">
        <v>126</v>
      </c>
      <c r="H2427" s="2" t="str">
        <f>VLOOKUP(SupplierQuality[[#This Row],[MaterialID]],Table4[#All],2,0)</f>
        <v>Motors</v>
      </c>
      <c r="I2427">
        <v>2</v>
      </c>
      <c r="J2427" s="2" t="str">
        <f>_xlfn.XLOOKUP(SupplierQuality[[#This Row],[Defect Type ID]],Table5[ID],Table5[Defect Type],"Not found",0)</f>
        <v>Rejected</v>
      </c>
      <c r="K2427">
        <v>105</v>
      </c>
      <c r="L2427" s="2" t="str">
        <f>_xlfn.XLOOKUP(SupplierQuality[[#This Row],[DefectID]],Table2[ID],Table2[Defect],"Not found",0)</f>
        <v>Dimensions - Bad Finishing</v>
      </c>
      <c r="M2427" s="3">
        <v>972945</v>
      </c>
      <c r="N2427" s="3">
        <v>4539</v>
      </c>
      <c r="O2427" s="6">
        <f>SupplierQuality[[#This Row],[Total Downtime Minutes]]/60</f>
        <v>75.650000000000006</v>
      </c>
      <c r="P2427" s="4">
        <v>626</v>
      </c>
      <c r="Q2427" s="4">
        <f>SupplierQuality[[#This Row],[Total Defect Qty]]*SupplierQuality[[#This Row],[Unit Price]]</f>
        <v>609063570</v>
      </c>
    </row>
    <row r="2428" spans="1:17" x14ac:dyDescent="0.25">
      <c r="A2428" s="1">
        <v>43479</v>
      </c>
      <c r="B2428" s="5" t="str">
        <f>TEXT(SupplierQuality[[#This Row],[Date]],"mmm")</f>
        <v>Jan</v>
      </c>
      <c r="C2428" s="5" t="str">
        <f>TEXT(SupplierQuality[[#This Row],[Date]],"yyyy")</f>
        <v>2019</v>
      </c>
      <c r="D2428" s="2" t="s">
        <v>242</v>
      </c>
      <c r="E2428" s="2" t="s">
        <v>104</v>
      </c>
      <c r="F2428" s="2" t="s">
        <v>17</v>
      </c>
      <c r="G2428">
        <v>128</v>
      </c>
      <c r="H2428" s="2" t="str">
        <f>VLOOKUP(SupplierQuality[[#This Row],[MaterialID]],Table4[#All],2,0)</f>
        <v>Tape</v>
      </c>
      <c r="I2428">
        <v>1</v>
      </c>
      <c r="J2428" s="2" t="str">
        <f>_xlfn.XLOOKUP(SupplierQuality[[#This Row],[Defect Type ID]],Table5[ID],Table5[Defect Type],"Not found",0)</f>
        <v>No Impact</v>
      </c>
      <c r="K2428">
        <v>227</v>
      </c>
      <c r="L2428" s="2" t="str">
        <f>_xlfn.XLOOKUP(SupplierQuality[[#This Row],[DefectID]],Table2[ID],Table2[Defect],"Not found",0)</f>
        <v>Not Balanced</v>
      </c>
      <c r="M2428" s="3">
        <v>854643</v>
      </c>
      <c r="N2428" s="3">
        <v>2377</v>
      </c>
      <c r="O2428" s="6">
        <f>SupplierQuality[[#This Row],[Total Downtime Minutes]]/60</f>
        <v>39.616666666666667</v>
      </c>
      <c r="P2428" s="4">
        <v>597</v>
      </c>
      <c r="Q2428" s="4">
        <f>SupplierQuality[[#This Row],[Total Defect Qty]]*SupplierQuality[[#This Row],[Unit Price]]</f>
        <v>510221871</v>
      </c>
    </row>
    <row r="2429" spans="1:17" x14ac:dyDescent="0.25">
      <c r="A2429" s="1">
        <v>43479</v>
      </c>
      <c r="B2429" s="5" t="str">
        <f>TEXT(SupplierQuality[[#This Row],[Date]],"mmm")</f>
        <v>Jan</v>
      </c>
      <c r="C2429" s="5" t="str">
        <f>TEXT(SupplierQuality[[#This Row],[Date]],"yyyy")</f>
        <v>2019</v>
      </c>
      <c r="D2429" s="2" t="s">
        <v>135</v>
      </c>
      <c r="E2429" s="2" t="s">
        <v>62</v>
      </c>
      <c r="F2429" s="2" t="s">
        <v>14</v>
      </c>
      <c r="G2429">
        <v>126</v>
      </c>
      <c r="H2429" s="2" t="str">
        <f>VLOOKUP(SupplierQuality[[#This Row],[MaterialID]],Table4[#All],2,0)</f>
        <v>Motors</v>
      </c>
      <c r="I2429">
        <v>1</v>
      </c>
      <c r="J2429" s="2" t="str">
        <f>_xlfn.XLOOKUP(SupplierQuality[[#This Row],[Defect Type ID]],Table5[ID],Table5[Defect Type],"Not found",0)</f>
        <v>No Impact</v>
      </c>
      <c r="K2429">
        <v>103</v>
      </c>
      <c r="L2429" s="2" t="str">
        <f>_xlfn.XLOOKUP(SupplierQuality[[#This Row],[DefectID]],Table2[ID],Table2[Defect],"Not found",0)</f>
        <v>No Fill</v>
      </c>
      <c r="M2429" s="3">
        <v>844401</v>
      </c>
      <c r="N2429" s="3">
        <v>1394</v>
      </c>
      <c r="O2429" s="6">
        <f>SupplierQuality[[#This Row],[Total Downtime Minutes]]/60</f>
        <v>23.233333333333334</v>
      </c>
      <c r="P2429" s="4">
        <v>547</v>
      </c>
      <c r="Q2429" s="4">
        <f>SupplierQuality[[#This Row],[Total Defect Qty]]*SupplierQuality[[#This Row],[Unit Price]]</f>
        <v>461887347</v>
      </c>
    </row>
    <row r="2430" spans="1:17" x14ac:dyDescent="0.25">
      <c r="A2430" s="1">
        <v>43479</v>
      </c>
      <c r="B2430" s="5" t="str">
        <f>TEXT(SupplierQuality[[#This Row],[Date]],"mmm")</f>
        <v>Jan</v>
      </c>
      <c r="C2430" s="5" t="str">
        <f>TEXT(SupplierQuality[[#This Row],[Date]],"yyyy")</f>
        <v>2019</v>
      </c>
      <c r="D2430" s="2" t="s">
        <v>18</v>
      </c>
      <c r="E2430" s="2" t="s">
        <v>55</v>
      </c>
      <c r="F2430" s="2" t="s">
        <v>17</v>
      </c>
      <c r="G2430">
        <v>124</v>
      </c>
      <c r="H2430" s="2" t="str">
        <f>VLOOKUP(SupplierQuality[[#This Row],[MaterialID]],Table4[#All],2,0)</f>
        <v>Drives</v>
      </c>
      <c r="I2430">
        <v>3</v>
      </c>
      <c r="J2430" s="2" t="str">
        <f>_xlfn.XLOOKUP(SupplierQuality[[#This Row],[Defect Type ID]],Table5[ID],Table5[Defect Type],"Not found",0)</f>
        <v>Impact</v>
      </c>
      <c r="K2430">
        <v>83</v>
      </c>
      <c r="L2430" s="2" t="str">
        <f>_xlfn.XLOOKUP(SupplierQuality[[#This Row],[DefectID]],Table2[ID],Table2[Defect],"Not found",0)</f>
        <v>Loose Core</v>
      </c>
      <c r="M2430" s="3">
        <v>842886</v>
      </c>
      <c r="N2430" s="3">
        <v>629</v>
      </c>
      <c r="O2430" s="6">
        <f>SupplierQuality[[#This Row],[Total Downtime Minutes]]/60</f>
        <v>10.483333333333333</v>
      </c>
      <c r="P2430" s="4">
        <v>402</v>
      </c>
      <c r="Q2430" s="4">
        <f>SupplierQuality[[#This Row],[Total Defect Qty]]*SupplierQuality[[#This Row],[Unit Price]]</f>
        <v>338840172</v>
      </c>
    </row>
    <row r="2431" spans="1:17" x14ac:dyDescent="0.25">
      <c r="A2431" s="1">
        <v>43479</v>
      </c>
      <c r="B2431" s="5" t="str">
        <f>TEXT(SupplierQuality[[#This Row],[Date]],"mmm")</f>
        <v>Jan</v>
      </c>
      <c r="C2431" s="5" t="str">
        <f>TEXT(SupplierQuality[[#This Row],[Date]],"yyyy")</f>
        <v>2019</v>
      </c>
      <c r="D2431" s="2" t="s">
        <v>340</v>
      </c>
      <c r="E2431" s="2" t="s">
        <v>13</v>
      </c>
      <c r="F2431" s="2" t="s">
        <v>14</v>
      </c>
      <c r="G2431">
        <v>129</v>
      </c>
      <c r="H2431" s="2" t="str">
        <f>VLOOKUP(SupplierQuality[[#This Row],[MaterialID]],Table4[#All],2,0)</f>
        <v>Mechanicals</v>
      </c>
      <c r="I2431">
        <v>3</v>
      </c>
      <c r="J2431" s="2" t="str">
        <f>_xlfn.XLOOKUP(SupplierQuality[[#This Row],[Defect Type ID]],Table5[ID],Table5[Defect Type],"Not found",0)</f>
        <v>Impact</v>
      </c>
      <c r="K2431">
        <v>122</v>
      </c>
      <c r="L2431" s="2" t="str">
        <f>_xlfn.XLOOKUP(SupplierQuality[[#This Row],[DefectID]],Table2[ID],Table2[Defect],"Not found",0)</f>
        <v>Wrinkles / Scratches/ Scuffing</v>
      </c>
      <c r="M2431" s="3">
        <v>417356</v>
      </c>
      <c r="N2431" s="3">
        <v>972</v>
      </c>
      <c r="O2431" s="6">
        <f>SupplierQuality[[#This Row],[Total Downtime Minutes]]/60</f>
        <v>16.2</v>
      </c>
      <c r="P2431" s="4">
        <v>614</v>
      </c>
      <c r="Q2431" s="4">
        <f>SupplierQuality[[#This Row],[Total Defect Qty]]*SupplierQuality[[#This Row],[Unit Price]]</f>
        <v>256256584</v>
      </c>
    </row>
    <row r="2432" spans="1:17" x14ac:dyDescent="0.25">
      <c r="A2432" s="1">
        <v>43479</v>
      </c>
      <c r="B2432" s="5" t="str">
        <f>TEXT(SupplierQuality[[#This Row],[Date]],"mmm")</f>
        <v>Jan</v>
      </c>
      <c r="C2432" s="5" t="str">
        <f>TEXT(SupplierQuality[[#This Row],[Date]],"yyyy")</f>
        <v>2019</v>
      </c>
      <c r="D2432" s="2" t="s">
        <v>255</v>
      </c>
      <c r="E2432" s="2" t="s">
        <v>34</v>
      </c>
      <c r="F2432" s="2" t="s">
        <v>691</v>
      </c>
      <c r="G2432">
        <v>118</v>
      </c>
      <c r="H2432" s="2" t="str">
        <f>VLOOKUP(SupplierQuality[[#This Row],[MaterialID]],Table4[#All],2,0)</f>
        <v>Corrugate</v>
      </c>
      <c r="I2432">
        <v>3</v>
      </c>
      <c r="J2432" s="2" t="str">
        <f>_xlfn.XLOOKUP(SupplierQuality[[#This Row],[Defect Type ID]],Table5[ID],Table5[Defect Type],"Not found",0)</f>
        <v>Impact</v>
      </c>
      <c r="K2432">
        <v>35</v>
      </c>
      <c r="L2432" s="2" t="str">
        <f>_xlfn.XLOOKUP(SupplierQuality[[#This Row],[DefectID]],Table2[ID],Table2[Defect],"Not found",0)</f>
        <v>Bad Fill</v>
      </c>
      <c r="M2432" s="3">
        <v>278213</v>
      </c>
      <c r="N2432" s="3">
        <v>2270</v>
      </c>
      <c r="O2432" s="6">
        <f>SupplierQuality[[#This Row],[Total Downtime Minutes]]/60</f>
        <v>37.833333333333336</v>
      </c>
      <c r="P2432" s="4">
        <v>455</v>
      </c>
      <c r="Q2432" s="4">
        <f>SupplierQuality[[#This Row],[Total Defect Qty]]*SupplierQuality[[#This Row],[Unit Price]]</f>
        <v>126586915</v>
      </c>
    </row>
    <row r="2433" spans="1:17" x14ac:dyDescent="0.25">
      <c r="A2433" s="1">
        <v>43479</v>
      </c>
      <c r="B2433" s="5" t="str">
        <f>TEXT(SupplierQuality[[#This Row],[Date]],"mmm")</f>
        <v>Jan</v>
      </c>
      <c r="C2433" s="5" t="str">
        <f>TEXT(SupplierQuality[[#This Row],[Date]],"yyyy")</f>
        <v>2019</v>
      </c>
      <c r="D2433" s="2" t="s">
        <v>117</v>
      </c>
      <c r="E2433" s="2" t="s">
        <v>49</v>
      </c>
      <c r="F2433" s="2" t="s">
        <v>14</v>
      </c>
      <c r="G2433">
        <v>121</v>
      </c>
      <c r="H2433" s="2" t="str">
        <f>VLOOKUP(SupplierQuality[[#This Row],[MaterialID]],Table4[#All],2,0)</f>
        <v>Composites</v>
      </c>
      <c r="I2433">
        <v>1</v>
      </c>
      <c r="J2433" s="2" t="str">
        <f>_xlfn.XLOOKUP(SupplierQuality[[#This Row],[Defect Type ID]],Table5[ID],Table5[Defect Type],"Not found",0)</f>
        <v>No Impact</v>
      </c>
      <c r="K2433">
        <v>204</v>
      </c>
      <c r="L2433" s="2" t="str">
        <f>_xlfn.XLOOKUP(SupplierQuality[[#This Row],[DefectID]],Table2[ID],Table2[Defect],"Not found",0)</f>
        <v>Cut Wires</v>
      </c>
      <c r="M2433" s="3">
        <v>218980</v>
      </c>
      <c r="N2433" s="3">
        <v>2744</v>
      </c>
      <c r="O2433" s="6">
        <f>SupplierQuality[[#This Row],[Total Downtime Minutes]]/60</f>
        <v>45.733333333333334</v>
      </c>
      <c r="P2433" s="4">
        <v>317</v>
      </c>
      <c r="Q2433" s="4">
        <f>SupplierQuality[[#This Row],[Total Defect Qty]]*SupplierQuality[[#This Row],[Unit Price]]</f>
        <v>69416660</v>
      </c>
    </row>
    <row r="2434" spans="1:17" x14ac:dyDescent="0.25">
      <c r="A2434" s="1">
        <v>43479</v>
      </c>
      <c r="B2434" s="5" t="str">
        <f>TEXT(SupplierQuality[[#This Row],[Date]],"mmm")</f>
        <v>Jan</v>
      </c>
      <c r="C2434" s="5" t="str">
        <f>TEXT(SupplierQuality[[#This Row],[Date]],"yyyy")</f>
        <v>2019</v>
      </c>
      <c r="D2434" s="2" t="s">
        <v>357</v>
      </c>
      <c r="E2434" s="2" t="s">
        <v>19</v>
      </c>
      <c r="F2434" s="2" t="s">
        <v>17</v>
      </c>
      <c r="G2434">
        <v>130</v>
      </c>
      <c r="H2434" s="2" t="str">
        <f>VLOOKUP(SupplierQuality[[#This Row],[MaterialID]],Table4[#All],2,0)</f>
        <v>Packaging</v>
      </c>
      <c r="I2434">
        <v>3</v>
      </c>
      <c r="J2434" s="2" t="str">
        <f>_xlfn.XLOOKUP(SupplierQuality[[#This Row],[Defect Type ID]],Table5[ID],Table5[Defect Type],"Not found",0)</f>
        <v>Impact</v>
      </c>
      <c r="K2434">
        <v>233</v>
      </c>
      <c r="L2434" s="2" t="str">
        <f>_xlfn.XLOOKUP(SupplierQuality[[#This Row],[DefectID]],Table2[ID],Table2[Defect],"Not found",0)</f>
        <v>Wrong Drive</v>
      </c>
      <c r="M2434" s="3">
        <v>168824</v>
      </c>
      <c r="N2434" s="3">
        <v>4765</v>
      </c>
      <c r="O2434" s="6">
        <f>SupplierQuality[[#This Row],[Total Downtime Minutes]]/60</f>
        <v>79.416666666666671</v>
      </c>
      <c r="P2434" s="4">
        <v>436</v>
      </c>
      <c r="Q2434" s="4">
        <f>SupplierQuality[[#This Row],[Total Defect Qty]]*SupplierQuality[[#This Row],[Unit Price]]</f>
        <v>73607264</v>
      </c>
    </row>
    <row r="2435" spans="1:17" x14ac:dyDescent="0.25">
      <c r="A2435" s="1">
        <v>43479</v>
      </c>
      <c r="B2435" s="5" t="str">
        <f>TEXT(SupplierQuality[[#This Row],[Date]],"mmm")</f>
        <v>Jan</v>
      </c>
      <c r="C2435" s="5" t="str">
        <f>TEXT(SupplierQuality[[#This Row],[Date]],"yyyy")</f>
        <v>2019</v>
      </c>
      <c r="D2435" s="2" t="s">
        <v>352</v>
      </c>
      <c r="E2435" s="2" t="s">
        <v>49</v>
      </c>
      <c r="F2435" s="2" t="s">
        <v>17</v>
      </c>
      <c r="G2435">
        <v>128</v>
      </c>
      <c r="H2435" s="2" t="str">
        <f>VLOOKUP(SupplierQuality[[#This Row],[MaterialID]],Table4[#All],2,0)</f>
        <v>Tape</v>
      </c>
      <c r="I2435">
        <v>2</v>
      </c>
      <c r="J2435" s="2" t="str">
        <f>_xlfn.XLOOKUP(SupplierQuality[[#This Row],[Defect Type ID]],Table5[ID],Table5[Defect Type],"Not found",0)</f>
        <v>Rejected</v>
      </c>
      <c r="K2435">
        <v>187</v>
      </c>
      <c r="L2435" s="2" t="str">
        <f>_xlfn.XLOOKUP(SupplierQuality[[#This Row],[DefectID]],Table2[ID],Table2[Defect],"Not found",0)</f>
        <v>Bad Fasteners</v>
      </c>
      <c r="M2435" s="3">
        <v>166431</v>
      </c>
      <c r="N2435" s="3">
        <v>1680</v>
      </c>
      <c r="O2435" s="6">
        <f>SupplierQuality[[#This Row],[Total Downtime Minutes]]/60</f>
        <v>28</v>
      </c>
      <c r="P2435" s="4">
        <v>649</v>
      </c>
      <c r="Q2435" s="4">
        <f>SupplierQuality[[#This Row],[Total Defect Qty]]*SupplierQuality[[#This Row],[Unit Price]]</f>
        <v>108013719</v>
      </c>
    </row>
    <row r="2436" spans="1:17" x14ac:dyDescent="0.25">
      <c r="A2436" s="1">
        <v>43479</v>
      </c>
      <c r="B2436" s="5" t="str">
        <f>TEXT(SupplierQuality[[#This Row],[Date]],"mmm")</f>
        <v>Jan</v>
      </c>
      <c r="C2436" s="5" t="str">
        <f>TEXT(SupplierQuality[[#This Row],[Date]],"yyyy")</f>
        <v>2019</v>
      </c>
      <c r="D2436" s="2" t="s">
        <v>77</v>
      </c>
      <c r="E2436" s="2" t="s">
        <v>55</v>
      </c>
      <c r="F2436" s="2" t="s">
        <v>42</v>
      </c>
      <c r="G2436">
        <v>116</v>
      </c>
      <c r="H2436" s="2" t="str">
        <f>VLOOKUP(SupplierQuality[[#This Row],[MaterialID]],Table4[#All],2,0)</f>
        <v>Molds</v>
      </c>
      <c r="I2436">
        <v>3</v>
      </c>
      <c r="J2436" s="2" t="str">
        <f>_xlfn.XLOOKUP(SupplierQuality[[#This Row],[Defect Type ID]],Table5[ID],Table5[Defect Type],"Not found",0)</f>
        <v>Impact</v>
      </c>
      <c r="K2436">
        <v>239</v>
      </c>
      <c r="L2436" s="2" t="str">
        <f>_xlfn.XLOOKUP(SupplierQuality[[#This Row],[DefectID]],Table2[ID],Table2[Defect],"Not found",0)</f>
        <v>Scratch</v>
      </c>
      <c r="M2436" s="3">
        <v>26460</v>
      </c>
      <c r="N2436" s="3">
        <v>4368</v>
      </c>
      <c r="O2436" s="6">
        <f>SupplierQuality[[#This Row],[Total Downtime Minutes]]/60</f>
        <v>72.8</v>
      </c>
      <c r="P2436" s="4">
        <v>665</v>
      </c>
      <c r="Q2436" s="4">
        <f>SupplierQuality[[#This Row],[Total Defect Qty]]*SupplierQuality[[#This Row],[Unit Price]]</f>
        <v>17595900</v>
      </c>
    </row>
    <row r="2437" spans="1:17" x14ac:dyDescent="0.25">
      <c r="A2437" s="1">
        <v>43480</v>
      </c>
      <c r="B2437" s="5" t="str">
        <f>TEXT(SupplierQuality[[#This Row],[Date]],"mmm")</f>
        <v>Jan</v>
      </c>
      <c r="C2437" s="5" t="str">
        <f>TEXT(SupplierQuality[[#This Row],[Date]],"yyyy")</f>
        <v>2019</v>
      </c>
      <c r="D2437" s="2" t="s">
        <v>79</v>
      </c>
      <c r="E2437" s="2" t="s">
        <v>11</v>
      </c>
      <c r="F2437" s="2" t="s">
        <v>17</v>
      </c>
      <c r="G2437">
        <v>116</v>
      </c>
      <c r="H2437" s="2" t="str">
        <f>VLOOKUP(SupplierQuality[[#This Row],[MaterialID]],Table4[#All],2,0)</f>
        <v>Molds</v>
      </c>
      <c r="I2437">
        <v>3</v>
      </c>
      <c r="J2437" s="2" t="str">
        <f>_xlfn.XLOOKUP(SupplierQuality[[#This Row],[Defect Type ID]],Table5[ID],Table5[Defect Type],"Not found",0)</f>
        <v>Impact</v>
      </c>
      <c r="K2437">
        <v>147</v>
      </c>
      <c r="L2437" s="2" t="str">
        <f>_xlfn.XLOOKUP(SupplierQuality[[#This Row],[DefectID]],Table2[ID],Table2[Defect],"Not found",0)</f>
        <v>Shallow Slots</v>
      </c>
      <c r="M2437" s="3">
        <v>913977</v>
      </c>
      <c r="N2437" s="3">
        <v>3776</v>
      </c>
      <c r="O2437" s="6">
        <f>SupplierQuality[[#This Row],[Total Downtime Minutes]]/60</f>
        <v>62.93333333333333</v>
      </c>
      <c r="P2437" s="4">
        <v>393</v>
      </c>
      <c r="Q2437" s="4">
        <f>SupplierQuality[[#This Row],[Total Defect Qty]]*SupplierQuality[[#This Row],[Unit Price]]</f>
        <v>359192961</v>
      </c>
    </row>
    <row r="2438" spans="1:17" x14ac:dyDescent="0.25">
      <c r="A2438" s="1">
        <v>43480</v>
      </c>
      <c r="B2438" s="5" t="str">
        <f>TEXT(SupplierQuality[[#This Row],[Date]],"mmm")</f>
        <v>Jan</v>
      </c>
      <c r="C2438" s="5" t="str">
        <f>TEXT(SupplierQuality[[#This Row],[Date]],"yyyy")</f>
        <v>2019</v>
      </c>
      <c r="D2438" s="2" t="s">
        <v>72</v>
      </c>
      <c r="E2438" s="2" t="s">
        <v>104</v>
      </c>
      <c r="F2438" s="2" t="s">
        <v>17</v>
      </c>
      <c r="G2438">
        <v>123</v>
      </c>
      <c r="H2438" s="2" t="str">
        <f>VLOOKUP(SupplierQuality[[#This Row],[MaterialID]],Table4[#All],2,0)</f>
        <v>Pump</v>
      </c>
      <c r="I2438">
        <v>3</v>
      </c>
      <c r="J2438" s="2" t="str">
        <f>_xlfn.XLOOKUP(SupplierQuality[[#This Row],[Defect Type ID]],Table5[ID],Table5[Defect Type],"Not found",0)</f>
        <v>Impact</v>
      </c>
      <c r="K2438">
        <v>10</v>
      </c>
      <c r="L2438" s="2" t="str">
        <f>_xlfn.XLOOKUP(SupplierQuality[[#This Row],[DefectID]],Table2[ID],Table2[Defect],"Not found",0)</f>
        <v>Wrong material</v>
      </c>
      <c r="M2438" s="3">
        <v>898913</v>
      </c>
      <c r="N2438" s="3">
        <v>2796</v>
      </c>
      <c r="O2438" s="6">
        <f>SupplierQuality[[#This Row],[Total Downtime Minutes]]/60</f>
        <v>46.6</v>
      </c>
      <c r="P2438" s="4">
        <v>469</v>
      </c>
      <c r="Q2438" s="4">
        <f>SupplierQuality[[#This Row],[Total Defect Qty]]*SupplierQuality[[#This Row],[Unit Price]]</f>
        <v>421590197</v>
      </c>
    </row>
    <row r="2439" spans="1:17" x14ac:dyDescent="0.25">
      <c r="A2439" s="1">
        <v>43480</v>
      </c>
      <c r="B2439" s="5" t="str">
        <f>TEXT(SupplierQuality[[#This Row],[Date]],"mmm")</f>
        <v>Jan</v>
      </c>
      <c r="C2439" s="5" t="str">
        <f>TEXT(SupplierQuality[[#This Row],[Date]],"yyyy")</f>
        <v>2019</v>
      </c>
      <c r="D2439" s="2" t="s">
        <v>39</v>
      </c>
      <c r="E2439" s="2" t="s">
        <v>30</v>
      </c>
      <c r="F2439" s="2" t="s">
        <v>17</v>
      </c>
      <c r="G2439">
        <v>133</v>
      </c>
      <c r="H2439" s="2" t="str">
        <f>VLOOKUP(SupplierQuality[[#This Row],[MaterialID]],Table4[#All],2,0)</f>
        <v>Wires</v>
      </c>
      <c r="I2439">
        <v>1</v>
      </c>
      <c r="J2439" s="2" t="str">
        <f>_xlfn.XLOOKUP(SupplierQuality[[#This Row],[Defect Type ID]],Table5[ID],Table5[Defect Type],"Not found",0)</f>
        <v>No Impact</v>
      </c>
      <c r="K2439">
        <v>76</v>
      </c>
      <c r="L2439" s="2" t="str">
        <f>_xlfn.XLOOKUP(SupplierQuality[[#This Row],[DefectID]],Table2[ID],Table2[Defect],"Not found",0)</f>
        <v>Errors in Packaging</v>
      </c>
      <c r="M2439" s="3">
        <v>756839</v>
      </c>
      <c r="N2439" s="3">
        <v>4542</v>
      </c>
      <c r="O2439" s="6">
        <f>SupplierQuality[[#This Row],[Total Downtime Minutes]]/60</f>
        <v>75.7</v>
      </c>
      <c r="P2439" s="4">
        <v>442</v>
      </c>
      <c r="Q2439" s="4">
        <f>SupplierQuality[[#This Row],[Total Defect Qty]]*SupplierQuality[[#This Row],[Unit Price]]</f>
        <v>334522838</v>
      </c>
    </row>
    <row r="2440" spans="1:17" x14ac:dyDescent="0.25">
      <c r="A2440" s="1">
        <v>43480</v>
      </c>
      <c r="B2440" s="5" t="str">
        <f>TEXT(SupplierQuality[[#This Row],[Date]],"mmm")</f>
        <v>Jan</v>
      </c>
      <c r="C2440" s="5" t="str">
        <f>TEXT(SupplierQuality[[#This Row],[Date]],"yyyy")</f>
        <v>2019</v>
      </c>
      <c r="D2440" s="2" t="s">
        <v>110</v>
      </c>
      <c r="E2440" s="2" t="s">
        <v>38</v>
      </c>
      <c r="F2440" s="2" t="s">
        <v>17</v>
      </c>
      <c r="G2440">
        <v>117</v>
      </c>
      <c r="H2440" s="2" t="str">
        <f>VLOOKUP(SupplierQuality[[#This Row],[MaterialID]],Table4[#All],2,0)</f>
        <v>Labels</v>
      </c>
      <c r="I2440">
        <v>2</v>
      </c>
      <c r="J2440" s="2" t="str">
        <f>_xlfn.XLOOKUP(SupplierQuality[[#This Row],[Defect Type ID]],Table5[ID],Table5[Defect Type],"Not found",0)</f>
        <v>Rejected</v>
      </c>
      <c r="K2440">
        <v>76</v>
      </c>
      <c r="L2440" s="2" t="str">
        <f>_xlfn.XLOOKUP(SupplierQuality[[#This Row],[DefectID]],Table2[ID],Table2[Defect],"Not found",0)</f>
        <v>Errors in Packaging</v>
      </c>
      <c r="M2440" s="3">
        <v>749050</v>
      </c>
      <c r="N2440" s="3">
        <v>1576</v>
      </c>
      <c r="O2440" s="6">
        <f>SupplierQuality[[#This Row],[Total Downtime Minutes]]/60</f>
        <v>26.266666666666666</v>
      </c>
      <c r="P2440" s="4">
        <v>477</v>
      </c>
      <c r="Q2440" s="4">
        <f>SupplierQuality[[#This Row],[Total Defect Qty]]*SupplierQuality[[#This Row],[Unit Price]]</f>
        <v>357296850</v>
      </c>
    </row>
    <row r="2441" spans="1:17" x14ac:dyDescent="0.25">
      <c r="A2441" s="1">
        <v>43480</v>
      </c>
      <c r="B2441" s="5" t="str">
        <f>TEXT(SupplierQuality[[#This Row],[Date]],"mmm")</f>
        <v>Jan</v>
      </c>
      <c r="C2441" s="5" t="str">
        <f>TEXT(SupplierQuality[[#This Row],[Date]],"yyyy")</f>
        <v>2019</v>
      </c>
      <c r="D2441" s="2" t="s">
        <v>46</v>
      </c>
      <c r="E2441" s="2" t="s">
        <v>71</v>
      </c>
      <c r="F2441" s="2" t="s">
        <v>17</v>
      </c>
      <c r="G2441">
        <v>130</v>
      </c>
      <c r="H2441" s="2" t="str">
        <f>VLOOKUP(SupplierQuality[[#This Row],[MaterialID]],Table4[#All],2,0)</f>
        <v>Packaging</v>
      </c>
      <c r="I2441">
        <v>3</v>
      </c>
      <c r="J2441" s="2" t="str">
        <f>_xlfn.XLOOKUP(SupplierQuality[[#This Row],[Defect Type ID]],Table5[ID],Table5[Defect Type],"Not found",0)</f>
        <v>Impact</v>
      </c>
      <c r="K2441">
        <v>3</v>
      </c>
      <c r="L2441" s="2" t="str">
        <f>_xlfn.XLOOKUP(SupplierQuality[[#This Row],[DefectID]],Table2[ID],Table2[Defect],"Not found",0)</f>
        <v>Dirty</v>
      </c>
      <c r="M2441" s="3">
        <v>745599</v>
      </c>
      <c r="N2441" s="3">
        <v>2048</v>
      </c>
      <c r="O2441" s="6">
        <f>SupplierQuality[[#This Row],[Total Downtime Minutes]]/60</f>
        <v>34.133333333333333</v>
      </c>
      <c r="P2441" s="4">
        <v>439</v>
      </c>
      <c r="Q2441" s="4">
        <f>SupplierQuality[[#This Row],[Total Defect Qty]]*SupplierQuality[[#This Row],[Unit Price]]</f>
        <v>327317961</v>
      </c>
    </row>
    <row r="2442" spans="1:17" x14ac:dyDescent="0.25">
      <c r="A2442" s="1">
        <v>43480</v>
      </c>
      <c r="B2442" s="5" t="str">
        <f>TEXT(SupplierQuality[[#This Row],[Date]],"mmm")</f>
        <v>Jan</v>
      </c>
      <c r="C2442" s="5" t="str">
        <f>TEXT(SupplierQuality[[#This Row],[Date]],"yyyy")</f>
        <v>2019</v>
      </c>
      <c r="D2442" s="2" t="s">
        <v>80</v>
      </c>
      <c r="E2442" s="2" t="s">
        <v>45</v>
      </c>
      <c r="F2442" s="2" t="s">
        <v>24</v>
      </c>
      <c r="G2442">
        <v>118</v>
      </c>
      <c r="H2442" s="2" t="str">
        <f>VLOOKUP(SupplierQuality[[#This Row],[MaterialID]],Table4[#All],2,0)</f>
        <v>Corrugate</v>
      </c>
      <c r="I2442">
        <v>2</v>
      </c>
      <c r="J2442" s="2" t="str">
        <f>_xlfn.XLOOKUP(SupplierQuality[[#This Row],[Defect Type ID]],Table5[ID],Table5[Defect Type],"Not found",0)</f>
        <v>Rejected</v>
      </c>
      <c r="K2442">
        <v>125</v>
      </c>
      <c r="L2442" s="2" t="str">
        <f>_xlfn.XLOOKUP(SupplierQuality[[#This Row],[DefectID]],Table2[ID],Table2[Defect],"Not found",0)</f>
        <v>Dimensions Wrong</v>
      </c>
      <c r="M2442" s="3">
        <v>621603</v>
      </c>
      <c r="N2442" s="3">
        <v>1687</v>
      </c>
      <c r="O2442" s="6">
        <f>SupplierQuality[[#This Row],[Total Downtime Minutes]]/60</f>
        <v>28.116666666666667</v>
      </c>
      <c r="P2442" s="4">
        <v>327</v>
      </c>
      <c r="Q2442" s="4">
        <f>SupplierQuality[[#This Row],[Total Defect Qty]]*SupplierQuality[[#This Row],[Unit Price]]</f>
        <v>203264181</v>
      </c>
    </row>
    <row r="2443" spans="1:17" x14ac:dyDescent="0.25">
      <c r="A2443" s="1">
        <v>43480</v>
      </c>
      <c r="B2443" s="5" t="str">
        <f>TEXT(SupplierQuality[[#This Row],[Date]],"mmm")</f>
        <v>Jan</v>
      </c>
      <c r="C2443" s="5" t="str">
        <f>TEXT(SupplierQuality[[#This Row],[Date]],"yyyy")</f>
        <v>2019</v>
      </c>
      <c r="D2443" s="2" t="s">
        <v>50</v>
      </c>
      <c r="E2443" s="2" t="s">
        <v>55</v>
      </c>
      <c r="F2443" s="2" t="s">
        <v>691</v>
      </c>
      <c r="G2443">
        <v>125</v>
      </c>
      <c r="H2443" s="2" t="str">
        <f>VLOOKUP(SupplierQuality[[#This Row],[MaterialID]],Table4[#All],2,0)</f>
        <v>Hardware</v>
      </c>
      <c r="I2443">
        <v>3</v>
      </c>
      <c r="J2443" s="2" t="str">
        <f>_xlfn.XLOOKUP(SupplierQuality[[#This Row],[Defect Type ID]],Table5[ID],Table5[Defect Type],"Not found",0)</f>
        <v>Impact</v>
      </c>
      <c r="K2443">
        <v>46</v>
      </c>
      <c r="L2443" s="2" t="str">
        <f>_xlfn.XLOOKUP(SupplierQuality[[#This Row],[DefectID]],Table2[ID],Table2[Defect],"Not found",0)</f>
        <v>Narrow Tops</v>
      </c>
      <c r="M2443" s="3">
        <v>509486</v>
      </c>
      <c r="N2443" s="3">
        <v>4766</v>
      </c>
      <c r="O2443" s="6">
        <f>SupplierQuality[[#This Row],[Total Downtime Minutes]]/60</f>
        <v>79.433333333333337</v>
      </c>
      <c r="P2443" s="4">
        <v>365</v>
      </c>
      <c r="Q2443" s="4">
        <f>SupplierQuality[[#This Row],[Total Defect Qty]]*SupplierQuality[[#This Row],[Unit Price]]</f>
        <v>185962390</v>
      </c>
    </row>
    <row r="2444" spans="1:17" x14ac:dyDescent="0.25">
      <c r="A2444" s="1">
        <v>43480</v>
      </c>
      <c r="B2444" s="5" t="str">
        <f>TEXT(SupplierQuality[[#This Row],[Date]],"mmm")</f>
        <v>Jan</v>
      </c>
      <c r="C2444" s="5" t="str">
        <f>TEXT(SupplierQuality[[#This Row],[Date]],"yyyy")</f>
        <v>2019</v>
      </c>
      <c r="D2444" s="2" t="s">
        <v>358</v>
      </c>
      <c r="E2444" s="2" t="s">
        <v>30</v>
      </c>
      <c r="F2444" s="2" t="s">
        <v>17</v>
      </c>
      <c r="G2444">
        <v>129</v>
      </c>
      <c r="H2444" s="2" t="str">
        <f>VLOOKUP(SupplierQuality[[#This Row],[MaterialID]],Table4[#All],2,0)</f>
        <v>Mechanicals</v>
      </c>
      <c r="I2444">
        <v>2</v>
      </c>
      <c r="J2444" s="2" t="str">
        <f>_xlfn.XLOOKUP(SupplierQuality[[#This Row],[Defect Type ID]],Table5[ID],Table5[Defect Type],"Not found",0)</f>
        <v>Rejected</v>
      </c>
      <c r="K2444">
        <v>14</v>
      </c>
      <c r="L2444" s="2" t="str">
        <f>_xlfn.XLOOKUP(SupplierQuality[[#This Row],[DefectID]],Table2[ID],Table2[Defect],"Not found",0)</f>
        <v>Gap Variation</v>
      </c>
      <c r="M2444" s="3">
        <v>485573</v>
      </c>
      <c r="N2444" s="3">
        <v>4317</v>
      </c>
      <c r="O2444" s="6">
        <f>SupplierQuality[[#This Row],[Total Downtime Minutes]]/60</f>
        <v>71.95</v>
      </c>
      <c r="P2444" s="4">
        <v>503</v>
      </c>
      <c r="Q2444" s="4">
        <f>SupplierQuality[[#This Row],[Total Defect Qty]]*SupplierQuality[[#This Row],[Unit Price]]</f>
        <v>244243219</v>
      </c>
    </row>
    <row r="2445" spans="1:17" x14ac:dyDescent="0.25">
      <c r="A2445" s="1">
        <v>43480</v>
      </c>
      <c r="B2445" s="5" t="str">
        <f>TEXT(SupplierQuality[[#This Row],[Date]],"mmm")</f>
        <v>Jan</v>
      </c>
      <c r="C2445" s="5" t="str">
        <f>TEXT(SupplierQuality[[#This Row],[Date]],"yyyy")</f>
        <v>2019</v>
      </c>
      <c r="D2445" s="2" t="s">
        <v>315</v>
      </c>
      <c r="E2445" s="2" t="s">
        <v>119</v>
      </c>
      <c r="F2445" s="2" t="s">
        <v>17</v>
      </c>
      <c r="G2445">
        <v>119</v>
      </c>
      <c r="H2445" s="2" t="str">
        <f>VLOOKUP(SupplierQuality[[#This Row],[MaterialID]],Table4[#All],2,0)</f>
        <v>Batteries</v>
      </c>
      <c r="I2445">
        <v>3</v>
      </c>
      <c r="J2445" s="2" t="str">
        <f>_xlfn.XLOOKUP(SupplierQuality[[#This Row],[Defect Type ID]],Table5[ID],Table5[Defect Type],"Not found",0)</f>
        <v>Impact</v>
      </c>
      <c r="K2445">
        <v>204</v>
      </c>
      <c r="L2445" s="2" t="str">
        <f>_xlfn.XLOOKUP(SupplierQuality[[#This Row],[DefectID]],Table2[ID],Table2[Defect],"Not found",0)</f>
        <v>Cut Wires</v>
      </c>
      <c r="M2445" s="3">
        <v>469988</v>
      </c>
      <c r="N2445" s="3">
        <v>3700</v>
      </c>
      <c r="O2445" s="6">
        <f>SupplierQuality[[#This Row],[Total Downtime Minutes]]/60</f>
        <v>61.666666666666664</v>
      </c>
      <c r="P2445" s="4">
        <v>429</v>
      </c>
      <c r="Q2445" s="4">
        <f>SupplierQuality[[#This Row],[Total Defect Qty]]*SupplierQuality[[#This Row],[Unit Price]]</f>
        <v>201624852</v>
      </c>
    </row>
    <row r="2446" spans="1:17" x14ac:dyDescent="0.25">
      <c r="A2446" s="1">
        <v>43480</v>
      </c>
      <c r="B2446" s="5" t="str">
        <f>TEXT(SupplierQuality[[#This Row],[Date]],"mmm")</f>
        <v>Jan</v>
      </c>
      <c r="C2446" s="5" t="str">
        <f>TEXT(SupplierQuality[[#This Row],[Date]],"yyyy")</f>
        <v>2019</v>
      </c>
      <c r="D2446" s="2" t="s">
        <v>360</v>
      </c>
      <c r="E2446" s="2" t="s">
        <v>104</v>
      </c>
      <c r="F2446" s="2" t="s">
        <v>75</v>
      </c>
      <c r="G2446">
        <v>129</v>
      </c>
      <c r="H2446" s="2" t="str">
        <f>VLOOKUP(SupplierQuality[[#This Row],[MaterialID]],Table4[#All],2,0)</f>
        <v>Mechanicals</v>
      </c>
      <c r="I2446">
        <v>1</v>
      </c>
      <c r="J2446" s="2" t="str">
        <f>_xlfn.XLOOKUP(SupplierQuality[[#This Row],[Defect Type ID]],Table5[ID],Table5[Defect Type],"Not found",0)</f>
        <v>No Impact</v>
      </c>
      <c r="K2446">
        <v>256</v>
      </c>
      <c r="L2446" s="2" t="str">
        <f>_xlfn.XLOOKUP(SupplierQuality[[#This Row],[DefectID]],Table2[ID],Table2[Defect],"Not found",0)</f>
        <v>Incomplete Tops</v>
      </c>
      <c r="M2446" s="3">
        <v>440295</v>
      </c>
      <c r="N2446" s="3">
        <v>1181</v>
      </c>
      <c r="O2446" s="6">
        <f>SupplierQuality[[#This Row],[Total Downtime Minutes]]/60</f>
        <v>19.683333333333334</v>
      </c>
      <c r="P2446" s="4">
        <v>485</v>
      </c>
      <c r="Q2446" s="4">
        <f>SupplierQuality[[#This Row],[Total Defect Qty]]*SupplierQuality[[#This Row],[Unit Price]]</f>
        <v>213543075</v>
      </c>
    </row>
    <row r="2447" spans="1:17" x14ac:dyDescent="0.25">
      <c r="A2447" s="1">
        <v>43480</v>
      </c>
      <c r="B2447" s="5" t="str">
        <f>TEXT(SupplierQuality[[#This Row],[Date]],"mmm")</f>
        <v>Jan</v>
      </c>
      <c r="C2447" s="5" t="str">
        <f>TEXT(SupplierQuality[[#This Row],[Date]],"yyyy")</f>
        <v>2019</v>
      </c>
      <c r="D2447" s="2" t="s">
        <v>108</v>
      </c>
      <c r="E2447" s="2" t="s">
        <v>27</v>
      </c>
      <c r="F2447" s="2" t="s">
        <v>17</v>
      </c>
      <c r="G2447">
        <v>114</v>
      </c>
      <c r="H2447" s="2" t="str">
        <f>VLOOKUP(SupplierQuality[[#This Row],[MaterialID]],Table4[#All],2,0)</f>
        <v>Carton</v>
      </c>
      <c r="I2447">
        <v>3</v>
      </c>
      <c r="J2447" s="2" t="str">
        <f>_xlfn.XLOOKUP(SupplierQuality[[#This Row],[Defect Type ID]],Table5[ID],Table5[Defect Type],"Not found",0)</f>
        <v>Impact</v>
      </c>
      <c r="K2447">
        <v>69</v>
      </c>
      <c r="L2447" s="2" t="str">
        <f>_xlfn.XLOOKUP(SupplierQuality[[#This Row],[DefectID]],Table2[ID],Table2[Defect],"Not found",0)</f>
        <v>Wrong Makeup</v>
      </c>
      <c r="M2447" s="3">
        <v>374158</v>
      </c>
      <c r="N2447" s="3">
        <v>3954</v>
      </c>
      <c r="O2447" s="6">
        <f>SupplierQuality[[#This Row],[Total Downtime Minutes]]/60</f>
        <v>65.900000000000006</v>
      </c>
      <c r="P2447" s="4">
        <v>285</v>
      </c>
      <c r="Q2447" s="4">
        <f>SupplierQuality[[#This Row],[Total Defect Qty]]*SupplierQuality[[#This Row],[Unit Price]]</f>
        <v>106635030</v>
      </c>
    </row>
    <row r="2448" spans="1:17" x14ac:dyDescent="0.25">
      <c r="A2448" s="1">
        <v>43480</v>
      </c>
      <c r="B2448" s="5" t="str">
        <f>TEXT(SupplierQuality[[#This Row],[Date]],"mmm")</f>
        <v>Jan</v>
      </c>
      <c r="C2448" s="5" t="str">
        <f>TEXT(SupplierQuality[[#This Row],[Date]],"yyyy")</f>
        <v>2019</v>
      </c>
      <c r="D2448" s="2" t="s">
        <v>106</v>
      </c>
      <c r="E2448" s="2" t="s">
        <v>64</v>
      </c>
      <c r="F2448" s="2" t="s">
        <v>17</v>
      </c>
      <c r="G2448">
        <v>115</v>
      </c>
      <c r="H2448" s="2" t="str">
        <f>VLOOKUP(SupplierQuality[[#This Row],[MaterialID]],Table4[#All],2,0)</f>
        <v>Controllers</v>
      </c>
      <c r="I2448">
        <v>3</v>
      </c>
      <c r="J2448" s="2" t="str">
        <f>_xlfn.XLOOKUP(SupplierQuality[[#This Row],[Defect Type ID]],Table5[ID],Table5[Defect Type],"Not found",0)</f>
        <v>Impact</v>
      </c>
      <c r="K2448">
        <v>20</v>
      </c>
      <c r="L2448" s="2" t="str">
        <f>_xlfn.XLOOKUP(SupplierQuality[[#This Row],[DefectID]],Table2[ID],Table2[Defect],"Not found",0)</f>
        <v>Wrong  Size</v>
      </c>
      <c r="M2448" s="3">
        <v>173876</v>
      </c>
      <c r="N2448" s="3">
        <v>3110</v>
      </c>
      <c r="O2448" s="6">
        <f>SupplierQuality[[#This Row],[Total Downtime Minutes]]/60</f>
        <v>51.833333333333336</v>
      </c>
      <c r="P2448" s="4">
        <v>433</v>
      </c>
      <c r="Q2448" s="4">
        <f>SupplierQuality[[#This Row],[Total Defect Qty]]*SupplierQuality[[#This Row],[Unit Price]]</f>
        <v>75288308</v>
      </c>
    </row>
    <row r="2449" spans="1:17" x14ac:dyDescent="0.25">
      <c r="A2449" s="1">
        <v>43480</v>
      </c>
      <c r="B2449" s="5" t="str">
        <f>TEXT(SupplierQuality[[#This Row],[Date]],"mmm")</f>
        <v>Jan</v>
      </c>
      <c r="C2449" s="5" t="str">
        <f>TEXT(SupplierQuality[[#This Row],[Date]],"yyyy")</f>
        <v>2019</v>
      </c>
      <c r="D2449" s="2" t="s">
        <v>225</v>
      </c>
      <c r="E2449" s="2" t="s">
        <v>11</v>
      </c>
      <c r="F2449" s="2" t="s">
        <v>42</v>
      </c>
      <c r="G2449">
        <v>133</v>
      </c>
      <c r="H2449" s="2" t="str">
        <f>VLOOKUP(SupplierQuality[[#This Row],[MaterialID]],Table4[#All],2,0)</f>
        <v>Wires</v>
      </c>
      <c r="I2449">
        <v>2</v>
      </c>
      <c r="J2449" s="2" t="str">
        <f>_xlfn.XLOOKUP(SupplierQuality[[#This Row],[Defect Type ID]],Table5[ID],Table5[Defect Type],"Not found",0)</f>
        <v>Rejected</v>
      </c>
      <c r="K2449">
        <v>98</v>
      </c>
      <c r="L2449" s="2" t="str">
        <f>_xlfn.XLOOKUP(SupplierQuality[[#This Row],[DefectID]],Table2[ID],Table2[Defect],"Not found",0)</f>
        <v>Damaged Rolls</v>
      </c>
      <c r="M2449" s="3">
        <v>167080</v>
      </c>
      <c r="N2449" s="3">
        <v>1755</v>
      </c>
      <c r="O2449" s="6">
        <f>SupplierQuality[[#This Row],[Total Downtime Minutes]]/60</f>
        <v>29.25</v>
      </c>
      <c r="P2449" s="4">
        <v>340</v>
      </c>
      <c r="Q2449" s="4">
        <f>SupplierQuality[[#This Row],[Total Defect Qty]]*SupplierQuality[[#This Row],[Unit Price]]</f>
        <v>56807200</v>
      </c>
    </row>
    <row r="2450" spans="1:17" x14ac:dyDescent="0.25">
      <c r="A2450" s="1">
        <v>43480</v>
      </c>
      <c r="B2450" s="5" t="str">
        <f>TEXT(SupplierQuality[[#This Row],[Date]],"mmm")</f>
        <v>Jan</v>
      </c>
      <c r="C2450" s="5" t="str">
        <f>TEXT(SupplierQuality[[#This Row],[Date]],"yyyy")</f>
        <v>2019</v>
      </c>
      <c r="D2450" s="2" t="s">
        <v>357</v>
      </c>
      <c r="E2450" s="2" t="s">
        <v>45</v>
      </c>
      <c r="F2450" s="2" t="s">
        <v>14</v>
      </c>
      <c r="G2450">
        <v>113</v>
      </c>
      <c r="H2450" s="2" t="str">
        <f>VLOOKUP(SupplierQuality[[#This Row],[MaterialID]],Table4[#All],2,0)</f>
        <v>Raw Materials</v>
      </c>
      <c r="I2450">
        <v>2</v>
      </c>
      <c r="J2450" s="2" t="str">
        <f>_xlfn.XLOOKUP(SupplierQuality[[#This Row],[Defect Type ID]],Table5[ID],Table5[Defect Type],"Not found",0)</f>
        <v>Rejected</v>
      </c>
      <c r="K2450">
        <v>140</v>
      </c>
      <c r="L2450" s="2" t="str">
        <f>_xlfn.XLOOKUP(SupplierQuality[[#This Row],[DefectID]],Table2[ID],Table2[Defect],"Not found",0)</f>
        <v>No Liner</v>
      </c>
      <c r="M2450" s="3">
        <v>145483</v>
      </c>
      <c r="N2450" s="3">
        <v>2640</v>
      </c>
      <c r="O2450" s="6">
        <f>SupplierQuality[[#This Row],[Total Downtime Minutes]]/60</f>
        <v>44</v>
      </c>
      <c r="P2450" s="4">
        <v>472</v>
      </c>
      <c r="Q2450" s="4">
        <f>SupplierQuality[[#This Row],[Total Defect Qty]]*SupplierQuality[[#This Row],[Unit Price]]</f>
        <v>68667976</v>
      </c>
    </row>
    <row r="2451" spans="1:17" x14ac:dyDescent="0.25">
      <c r="A2451" s="1">
        <v>43480</v>
      </c>
      <c r="B2451" s="5" t="str">
        <f>TEXT(SupplierQuality[[#This Row],[Date]],"mmm")</f>
        <v>Jan</v>
      </c>
      <c r="C2451" s="5" t="str">
        <f>TEXT(SupplierQuality[[#This Row],[Date]],"yyyy")</f>
        <v>2019</v>
      </c>
      <c r="D2451" s="2" t="s">
        <v>229</v>
      </c>
      <c r="E2451" s="2" t="s">
        <v>98</v>
      </c>
      <c r="F2451" s="2" t="s">
        <v>17</v>
      </c>
      <c r="G2451">
        <v>126</v>
      </c>
      <c r="H2451" s="2" t="str">
        <f>VLOOKUP(SupplierQuality[[#This Row],[MaterialID]],Table4[#All],2,0)</f>
        <v>Motors</v>
      </c>
      <c r="I2451">
        <v>1</v>
      </c>
      <c r="J2451" s="2" t="str">
        <f>_xlfn.XLOOKUP(SupplierQuality[[#This Row],[Defect Type ID]],Table5[ID],Table5[Defect Type],"Not found",0)</f>
        <v>No Impact</v>
      </c>
      <c r="K2451">
        <v>31</v>
      </c>
      <c r="L2451" s="2" t="str">
        <f>_xlfn.XLOOKUP(SupplierQuality[[#This Row],[DefectID]],Table2[ID],Table2[Defect],"Not found",0)</f>
        <v>Tension Issues</v>
      </c>
      <c r="M2451" s="3">
        <v>144964</v>
      </c>
      <c r="N2451" s="3">
        <v>441</v>
      </c>
      <c r="O2451" s="6">
        <f>SupplierQuality[[#This Row],[Total Downtime Minutes]]/60</f>
        <v>7.35</v>
      </c>
      <c r="P2451" s="4">
        <v>288</v>
      </c>
      <c r="Q2451" s="4">
        <f>SupplierQuality[[#This Row],[Total Defect Qty]]*SupplierQuality[[#This Row],[Unit Price]]</f>
        <v>41749632</v>
      </c>
    </row>
    <row r="2452" spans="1:17" x14ac:dyDescent="0.25">
      <c r="A2452" s="1">
        <v>43480</v>
      </c>
      <c r="B2452" s="5" t="str">
        <f>TEXT(SupplierQuality[[#This Row],[Date]],"mmm")</f>
        <v>Jan</v>
      </c>
      <c r="C2452" s="5" t="str">
        <f>TEXT(SupplierQuality[[#This Row],[Date]],"yyyy")</f>
        <v>2019</v>
      </c>
      <c r="D2452" s="2" t="s">
        <v>231</v>
      </c>
      <c r="E2452" s="2" t="s">
        <v>52</v>
      </c>
      <c r="F2452" s="2" t="s">
        <v>17</v>
      </c>
      <c r="G2452">
        <v>117</v>
      </c>
      <c r="H2452" s="2" t="str">
        <f>VLOOKUP(SupplierQuality[[#This Row],[MaterialID]],Table4[#All],2,0)</f>
        <v>Labels</v>
      </c>
      <c r="I2452">
        <v>3</v>
      </c>
      <c r="J2452" s="2" t="str">
        <f>_xlfn.XLOOKUP(SupplierQuality[[#This Row],[Defect Type ID]],Table5[ID],Table5[Defect Type],"Not found",0)</f>
        <v>Impact</v>
      </c>
      <c r="K2452">
        <v>62</v>
      </c>
      <c r="L2452" s="2" t="str">
        <f>_xlfn.XLOOKUP(SupplierQuality[[#This Row],[DefectID]],Table2[ID],Table2[Defect],"Not found",0)</f>
        <v>Damaged</v>
      </c>
      <c r="M2452" s="3">
        <v>103733</v>
      </c>
      <c r="N2452" s="3">
        <v>2565</v>
      </c>
      <c r="O2452" s="6">
        <f>SupplierQuality[[#This Row],[Total Downtime Minutes]]/60</f>
        <v>42.75</v>
      </c>
      <c r="P2452" s="4">
        <v>604</v>
      </c>
      <c r="Q2452" s="4">
        <f>SupplierQuality[[#This Row],[Total Defect Qty]]*SupplierQuality[[#This Row],[Unit Price]]</f>
        <v>62654732</v>
      </c>
    </row>
    <row r="2453" spans="1:17" x14ac:dyDescent="0.25">
      <c r="A2453" s="1">
        <v>43480</v>
      </c>
      <c r="B2453" s="5" t="str">
        <f>TEXT(SupplierQuality[[#This Row],[Date]],"mmm")</f>
        <v>Jan</v>
      </c>
      <c r="C2453" s="5" t="str">
        <f>TEXT(SupplierQuality[[#This Row],[Date]],"yyyy")</f>
        <v>2019</v>
      </c>
      <c r="D2453" s="2" t="s">
        <v>252</v>
      </c>
      <c r="E2453" s="2" t="s">
        <v>98</v>
      </c>
      <c r="F2453" s="2" t="s">
        <v>17</v>
      </c>
      <c r="G2453">
        <v>127</v>
      </c>
      <c r="H2453" s="2" t="str">
        <f>VLOOKUP(SupplierQuality[[#This Row],[MaterialID]],Table4[#All],2,0)</f>
        <v>Crates</v>
      </c>
      <c r="I2453">
        <v>2</v>
      </c>
      <c r="J2453" s="2" t="str">
        <f>_xlfn.XLOOKUP(SupplierQuality[[#This Row],[Defect Type ID]],Table5[ID],Table5[Defect Type],"Not found",0)</f>
        <v>Rejected</v>
      </c>
      <c r="K2453">
        <v>258</v>
      </c>
      <c r="L2453" s="2" t="str">
        <f>_xlfn.XLOOKUP(SupplierQuality[[#This Row],[DefectID]],Table2[ID],Table2[Defect],"Not found",0)</f>
        <v>Gages Broken</v>
      </c>
      <c r="M2453" s="3">
        <v>18808</v>
      </c>
      <c r="N2453" s="3">
        <v>1357</v>
      </c>
      <c r="O2453" s="6">
        <f>SupplierQuality[[#This Row],[Total Downtime Minutes]]/60</f>
        <v>22.616666666666667</v>
      </c>
      <c r="P2453" s="4">
        <v>413</v>
      </c>
      <c r="Q2453" s="4">
        <f>SupplierQuality[[#This Row],[Total Defect Qty]]*SupplierQuality[[#This Row],[Unit Price]]</f>
        <v>7767704</v>
      </c>
    </row>
    <row r="2454" spans="1:17" x14ac:dyDescent="0.25">
      <c r="A2454" s="1">
        <v>43480</v>
      </c>
      <c r="B2454" s="5" t="str">
        <f>TEXT(SupplierQuality[[#This Row],[Date]],"mmm")</f>
        <v>Jan</v>
      </c>
      <c r="C2454" s="5" t="str">
        <f>TEXT(SupplierQuality[[#This Row],[Date]],"yyyy")</f>
        <v>2019</v>
      </c>
      <c r="D2454" s="2" t="s">
        <v>31</v>
      </c>
      <c r="E2454" s="2" t="s">
        <v>107</v>
      </c>
      <c r="F2454" s="2" t="s">
        <v>17</v>
      </c>
      <c r="G2454">
        <v>128</v>
      </c>
      <c r="H2454" s="2" t="str">
        <f>VLOOKUP(SupplierQuality[[#This Row],[MaterialID]],Table4[#All],2,0)</f>
        <v>Tape</v>
      </c>
      <c r="I2454">
        <v>2</v>
      </c>
      <c r="J2454" s="2" t="str">
        <f>_xlfn.XLOOKUP(SupplierQuality[[#This Row],[Defect Type ID]],Table5[ID],Table5[Defect Type],"Not found",0)</f>
        <v>Rejected</v>
      </c>
      <c r="K2454">
        <v>15</v>
      </c>
      <c r="L2454" s="2" t="str">
        <f>_xlfn.XLOOKUP(SupplierQuality[[#This Row],[DefectID]],Table2[ID],Table2[Defect],"Not found",0)</f>
        <v>Tubs Stuck</v>
      </c>
      <c r="M2454" s="3">
        <v>5893</v>
      </c>
      <c r="N2454" s="3">
        <v>4515</v>
      </c>
      <c r="O2454" s="6">
        <f>SupplierQuality[[#This Row],[Total Downtime Minutes]]/60</f>
        <v>75.25</v>
      </c>
      <c r="P2454" s="4">
        <v>646</v>
      </c>
      <c r="Q2454" s="4">
        <f>SupplierQuality[[#This Row],[Total Defect Qty]]*SupplierQuality[[#This Row],[Unit Price]]</f>
        <v>3806878</v>
      </c>
    </row>
    <row r="2455" spans="1:17" x14ac:dyDescent="0.25">
      <c r="A2455" s="1">
        <v>43480</v>
      </c>
      <c r="B2455" s="5" t="str">
        <f>TEXT(SupplierQuality[[#This Row],[Date]],"mmm")</f>
        <v>Jan</v>
      </c>
      <c r="C2455" s="5" t="str">
        <f>TEXT(SupplierQuality[[#This Row],[Date]],"yyyy")</f>
        <v>2019</v>
      </c>
      <c r="D2455" s="2" t="s">
        <v>103</v>
      </c>
      <c r="E2455" s="2" t="s">
        <v>27</v>
      </c>
      <c r="F2455" s="2" t="s">
        <v>14</v>
      </c>
      <c r="G2455">
        <v>115</v>
      </c>
      <c r="H2455" s="2" t="str">
        <f>VLOOKUP(SupplierQuality[[#This Row],[MaterialID]],Table4[#All],2,0)</f>
        <v>Controllers</v>
      </c>
      <c r="I2455">
        <v>2</v>
      </c>
      <c r="J2455" s="2" t="str">
        <f>_xlfn.XLOOKUP(SupplierQuality[[#This Row],[Defect Type ID]],Table5[ID],Table5[Defect Type],"Not found",0)</f>
        <v>Rejected</v>
      </c>
      <c r="K2455">
        <v>122</v>
      </c>
      <c r="L2455" s="2" t="str">
        <f>_xlfn.XLOOKUP(SupplierQuality[[#This Row],[DefectID]],Table2[ID],Table2[Defect],"Not found",0)</f>
        <v>Wrinkles / Scratches/ Scuffing</v>
      </c>
      <c r="M2455" s="3">
        <v>718</v>
      </c>
      <c r="N2455" s="3">
        <v>3810</v>
      </c>
      <c r="O2455" s="6">
        <f>SupplierQuality[[#This Row],[Total Downtime Minutes]]/60</f>
        <v>63.5</v>
      </c>
      <c r="P2455" s="4">
        <v>305</v>
      </c>
      <c r="Q2455" s="4">
        <f>SupplierQuality[[#This Row],[Total Defect Qty]]*SupplierQuality[[#This Row],[Unit Price]]</f>
        <v>218990</v>
      </c>
    </row>
    <row r="2456" spans="1:17" x14ac:dyDescent="0.25">
      <c r="A2456" s="1">
        <v>43481</v>
      </c>
      <c r="B2456" s="5" t="str">
        <f>TEXT(SupplierQuality[[#This Row],[Date]],"mmm")</f>
        <v>Jan</v>
      </c>
      <c r="C2456" s="5" t="str">
        <f>TEXT(SupplierQuality[[#This Row],[Date]],"yyyy")</f>
        <v>2019</v>
      </c>
      <c r="D2456" s="2" t="s">
        <v>332</v>
      </c>
      <c r="E2456" s="2" t="s">
        <v>62</v>
      </c>
      <c r="F2456" s="2" t="s">
        <v>24</v>
      </c>
      <c r="G2456">
        <v>124</v>
      </c>
      <c r="H2456" s="2" t="str">
        <f>VLOOKUP(SupplierQuality[[#This Row],[MaterialID]],Table4[#All],2,0)</f>
        <v>Drives</v>
      </c>
      <c r="I2456">
        <v>2</v>
      </c>
      <c r="J2456" s="2" t="str">
        <f>_xlfn.XLOOKUP(SupplierQuality[[#This Row],[Defect Type ID]],Table5[ID],Table5[Defect Type],"Not found",0)</f>
        <v>Rejected</v>
      </c>
      <c r="K2456">
        <v>259</v>
      </c>
      <c r="L2456" s="2" t="str">
        <f>_xlfn.XLOOKUP(SupplierQuality[[#This Row],[DefectID]],Table2[ID],Table2[Defect],"Not found",0)</f>
        <v>Coating</v>
      </c>
      <c r="M2456" s="3">
        <v>827264</v>
      </c>
      <c r="N2456" s="3">
        <v>4784</v>
      </c>
      <c r="O2456" s="6">
        <f>SupplierQuality[[#This Row],[Total Downtime Minutes]]/60</f>
        <v>79.733333333333334</v>
      </c>
      <c r="P2456" s="4">
        <v>408</v>
      </c>
      <c r="Q2456" s="4">
        <f>SupplierQuality[[#This Row],[Total Defect Qty]]*SupplierQuality[[#This Row],[Unit Price]]</f>
        <v>337523712</v>
      </c>
    </row>
    <row r="2457" spans="1:17" x14ac:dyDescent="0.25">
      <c r="A2457" s="1">
        <v>43481</v>
      </c>
      <c r="B2457" s="5" t="str">
        <f>TEXT(SupplierQuality[[#This Row],[Date]],"mmm")</f>
        <v>Jan</v>
      </c>
      <c r="C2457" s="5" t="str">
        <f>TEXT(SupplierQuality[[#This Row],[Date]],"yyyy")</f>
        <v>2019</v>
      </c>
      <c r="D2457" s="2" t="s">
        <v>274</v>
      </c>
      <c r="E2457" s="2" t="s">
        <v>45</v>
      </c>
      <c r="F2457" s="2" t="s">
        <v>14</v>
      </c>
      <c r="G2457">
        <v>126</v>
      </c>
      <c r="H2457" s="2" t="str">
        <f>VLOOKUP(SupplierQuality[[#This Row],[MaterialID]],Table4[#All],2,0)</f>
        <v>Motors</v>
      </c>
      <c r="I2457">
        <v>1</v>
      </c>
      <c r="J2457" s="2" t="str">
        <f>_xlfn.XLOOKUP(SupplierQuality[[#This Row],[Defect Type ID]],Table5[ID],Table5[Defect Type],"Not found",0)</f>
        <v>No Impact</v>
      </c>
      <c r="K2457">
        <v>149</v>
      </c>
      <c r="L2457" s="2" t="str">
        <f>_xlfn.XLOOKUP(SupplierQuality[[#This Row],[DefectID]],Table2[ID],Table2[Defect],"Not found",0)</f>
        <v>Blisters</v>
      </c>
      <c r="M2457" s="3">
        <v>787385</v>
      </c>
      <c r="N2457" s="3">
        <v>465</v>
      </c>
      <c r="O2457" s="6">
        <f>SupplierQuality[[#This Row],[Total Downtime Minutes]]/60</f>
        <v>7.75</v>
      </c>
      <c r="P2457" s="4">
        <v>640</v>
      </c>
      <c r="Q2457" s="4">
        <f>SupplierQuality[[#This Row],[Total Defect Qty]]*SupplierQuality[[#This Row],[Unit Price]]</f>
        <v>503926400</v>
      </c>
    </row>
    <row r="2458" spans="1:17" x14ac:dyDescent="0.25">
      <c r="A2458" s="1">
        <v>43481</v>
      </c>
      <c r="B2458" s="5" t="str">
        <f>TEXT(SupplierQuality[[#This Row],[Date]],"mmm")</f>
        <v>Jan</v>
      </c>
      <c r="C2458" s="5" t="str">
        <f>TEXT(SupplierQuality[[#This Row],[Date]],"yyyy")</f>
        <v>2019</v>
      </c>
      <c r="D2458" s="2" t="s">
        <v>109</v>
      </c>
      <c r="E2458" s="2" t="s">
        <v>32</v>
      </c>
      <c r="F2458" s="2" t="s">
        <v>17</v>
      </c>
      <c r="G2458">
        <v>128</v>
      </c>
      <c r="H2458" s="2" t="str">
        <f>VLOOKUP(SupplierQuality[[#This Row],[MaterialID]],Table4[#All],2,0)</f>
        <v>Tape</v>
      </c>
      <c r="I2458">
        <v>3</v>
      </c>
      <c r="J2458" s="2" t="str">
        <f>_xlfn.XLOOKUP(SupplierQuality[[#This Row],[Defect Type ID]],Table5[ID],Table5[Defect Type],"Not found",0)</f>
        <v>Impact</v>
      </c>
      <c r="K2458">
        <v>181</v>
      </c>
      <c r="L2458" s="2" t="str">
        <f>_xlfn.XLOOKUP(SupplierQuality[[#This Row],[DefectID]],Table2[ID],Table2[Defect],"Not found",0)</f>
        <v>Leaking Seals</v>
      </c>
      <c r="M2458" s="3">
        <v>768496</v>
      </c>
      <c r="N2458" s="3">
        <v>918</v>
      </c>
      <c r="O2458" s="6">
        <f>SupplierQuality[[#This Row],[Total Downtime Minutes]]/60</f>
        <v>15.3</v>
      </c>
      <c r="P2458" s="4">
        <v>456</v>
      </c>
      <c r="Q2458" s="4">
        <f>SupplierQuality[[#This Row],[Total Defect Qty]]*SupplierQuality[[#This Row],[Unit Price]]</f>
        <v>350434176</v>
      </c>
    </row>
    <row r="2459" spans="1:17" x14ac:dyDescent="0.25">
      <c r="A2459" s="1">
        <v>43481</v>
      </c>
      <c r="B2459" s="5" t="str">
        <f>TEXT(SupplierQuality[[#This Row],[Date]],"mmm")</f>
        <v>Jan</v>
      </c>
      <c r="C2459" s="5" t="str">
        <f>TEXT(SupplierQuality[[#This Row],[Date]],"yyyy")</f>
        <v>2019</v>
      </c>
      <c r="D2459" s="2" t="s">
        <v>266</v>
      </c>
      <c r="E2459" s="2" t="s">
        <v>107</v>
      </c>
      <c r="F2459" s="2" t="s">
        <v>24</v>
      </c>
      <c r="G2459">
        <v>116</v>
      </c>
      <c r="H2459" s="2" t="str">
        <f>VLOOKUP(SupplierQuality[[#This Row],[MaterialID]],Table4[#All],2,0)</f>
        <v>Molds</v>
      </c>
      <c r="I2459">
        <v>3</v>
      </c>
      <c r="J2459" s="2" t="str">
        <f>_xlfn.XLOOKUP(SupplierQuality[[#This Row],[Defect Type ID]],Table5[ID],Table5[Defect Type],"Not found",0)</f>
        <v>Impact</v>
      </c>
      <c r="K2459">
        <v>91</v>
      </c>
      <c r="L2459" s="2" t="str">
        <f>_xlfn.XLOOKUP(SupplierQuality[[#This Row],[DefectID]],Table2[ID],Table2[Defect],"Not found",0)</f>
        <v>Contamination</v>
      </c>
      <c r="M2459" s="3">
        <v>657354</v>
      </c>
      <c r="N2459" s="3">
        <v>2242</v>
      </c>
      <c r="O2459" s="6">
        <f>SupplierQuality[[#This Row],[Total Downtime Minutes]]/60</f>
        <v>37.366666666666667</v>
      </c>
      <c r="P2459" s="4">
        <v>388</v>
      </c>
      <c r="Q2459" s="4">
        <f>SupplierQuality[[#This Row],[Total Defect Qty]]*SupplierQuality[[#This Row],[Unit Price]]</f>
        <v>255053352</v>
      </c>
    </row>
    <row r="2460" spans="1:17" x14ac:dyDescent="0.25">
      <c r="A2460" s="1">
        <v>43481</v>
      </c>
      <c r="B2460" s="5" t="str">
        <f>TEXT(SupplierQuality[[#This Row],[Date]],"mmm")</f>
        <v>Jan</v>
      </c>
      <c r="C2460" s="5" t="str">
        <f>TEXT(SupplierQuality[[#This Row],[Date]],"yyyy")</f>
        <v>2019</v>
      </c>
      <c r="D2460" s="2" t="s">
        <v>340</v>
      </c>
      <c r="E2460" s="2" t="s">
        <v>55</v>
      </c>
      <c r="F2460" s="2" t="s">
        <v>14</v>
      </c>
      <c r="G2460">
        <v>131</v>
      </c>
      <c r="H2460" s="2" t="str">
        <f>VLOOKUP(SupplierQuality[[#This Row],[MaterialID]],Table4[#All],2,0)</f>
        <v>Valves</v>
      </c>
      <c r="I2460">
        <v>3</v>
      </c>
      <c r="J2460" s="2" t="str">
        <f>_xlfn.XLOOKUP(SupplierQuality[[#This Row],[Defect Type ID]],Table5[ID],Table5[Defect Type],"Not found",0)</f>
        <v>Impact</v>
      </c>
      <c r="K2460">
        <v>216</v>
      </c>
      <c r="L2460" s="2" t="str">
        <f>_xlfn.XLOOKUP(SupplierQuality[[#This Row],[DefectID]],Table2[ID],Table2[Defect],"Not found",0)</f>
        <v>Bad Flaps</v>
      </c>
      <c r="M2460" s="3">
        <v>375544</v>
      </c>
      <c r="N2460" s="3">
        <v>2328</v>
      </c>
      <c r="O2460" s="6">
        <f>SupplierQuality[[#This Row],[Total Downtime Minutes]]/60</f>
        <v>38.799999999999997</v>
      </c>
      <c r="P2460" s="4">
        <v>441</v>
      </c>
      <c r="Q2460" s="4">
        <f>SupplierQuality[[#This Row],[Total Defect Qty]]*SupplierQuality[[#This Row],[Unit Price]]</f>
        <v>165614904</v>
      </c>
    </row>
    <row r="2461" spans="1:17" x14ac:dyDescent="0.25">
      <c r="A2461" s="1">
        <v>43481</v>
      </c>
      <c r="B2461" s="5" t="str">
        <f>TEXT(SupplierQuality[[#This Row],[Date]],"mmm")</f>
        <v>Jan</v>
      </c>
      <c r="C2461" s="5" t="str">
        <f>TEXT(SupplierQuality[[#This Row],[Date]],"yyyy")</f>
        <v>2019</v>
      </c>
      <c r="D2461" s="2" t="s">
        <v>124</v>
      </c>
      <c r="E2461" s="2" t="s">
        <v>49</v>
      </c>
      <c r="F2461" s="2" t="s">
        <v>14</v>
      </c>
      <c r="G2461">
        <v>121</v>
      </c>
      <c r="H2461" s="2" t="str">
        <f>VLOOKUP(SupplierQuality[[#This Row],[MaterialID]],Table4[#All],2,0)</f>
        <v>Composites</v>
      </c>
      <c r="I2461">
        <v>2</v>
      </c>
      <c r="J2461" s="2" t="str">
        <f>_xlfn.XLOOKUP(SupplierQuality[[#This Row],[Defect Type ID]],Table5[ID],Table5[Defect Type],"Not found",0)</f>
        <v>Rejected</v>
      </c>
      <c r="K2461">
        <v>160</v>
      </c>
      <c r="L2461" s="2" t="str">
        <f>_xlfn.XLOOKUP(SupplierQuality[[#This Row],[DefectID]],Table2[ID],Table2[Defect],"Not found",0)</f>
        <v>Lay Flat Dimension</v>
      </c>
      <c r="M2461" s="3">
        <v>226904</v>
      </c>
      <c r="N2461" s="3">
        <v>4658</v>
      </c>
      <c r="O2461" s="6">
        <f>SupplierQuality[[#This Row],[Total Downtime Minutes]]/60</f>
        <v>77.63333333333334</v>
      </c>
      <c r="P2461" s="4">
        <v>567</v>
      </c>
      <c r="Q2461" s="4">
        <f>SupplierQuality[[#This Row],[Total Defect Qty]]*SupplierQuality[[#This Row],[Unit Price]]</f>
        <v>128654568</v>
      </c>
    </row>
    <row r="2462" spans="1:17" x14ac:dyDescent="0.25">
      <c r="A2462" s="1">
        <v>43481</v>
      </c>
      <c r="B2462" s="5" t="str">
        <f>TEXT(SupplierQuality[[#This Row],[Date]],"mmm")</f>
        <v>Jan</v>
      </c>
      <c r="C2462" s="5" t="str">
        <f>TEXT(SupplierQuality[[#This Row],[Date]],"yyyy")</f>
        <v>2019</v>
      </c>
      <c r="D2462" s="2" t="s">
        <v>237</v>
      </c>
      <c r="E2462" s="2" t="s">
        <v>34</v>
      </c>
      <c r="F2462" s="2" t="s">
        <v>14</v>
      </c>
      <c r="G2462">
        <v>120</v>
      </c>
      <c r="H2462" s="2" t="str">
        <f>VLOOKUP(SupplierQuality[[#This Row],[MaterialID]],Table4[#All],2,0)</f>
        <v>Film</v>
      </c>
      <c r="I2462">
        <v>3</v>
      </c>
      <c r="J2462" s="2" t="str">
        <f>_xlfn.XLOOKUP(SupplierQuality[[#This Row],[Defect Type ID]],Table5[ID],Table5[Defect Type],"Not found",0)</f>
        <v>Impact</v>
      </c>
      <c r="K2462">
        <v>81</v>
      </c>
      <c r="L2462" s="2" t="str">
        <f>_xlfn.XLOOKUP(SupplierQuality[[#This Row],[DefectID]],Table2[ID],Table2[Defect],"Not found",0)</f>
        <v>Bad Shots</v>
      </c>
      <c r="M2462" s="3">
        <v>206319</v>
      </c>
      <c r="N2462" s="3">
        <v>1827</v>
      </c>
      <c r="O2462" s="6">
        <f>SupplierQuality[[#This Row],[Total Downtime Minutes]]/60</f>
        <v>30.45</v>
      </c>
      <c r="P2462" s="4">
        <v>588</v>
      </c>
      <c r="Q2462" s="4">
        <f>SupplierQuality[[#This Row],[Total Defect Qty]]*SupplierQuality[[#This Row],[Unit Price]]</f>
        <v>121315572</v>
      </c>
    </row>
    <row r="2463" spans="1:17" x14ac:dyDescent="0.25">
      <c r="A2463" s="1">
        <v>43482</v>
      </c>
      <c r="B2463" s="5" t="str">
        <f>TEXT(SupplierQuality[[#This Row],[Date]],"mmm")</f>
        <v>Jan</v>
      </c>
      <c r="C2463" s="5" t="str">
        <f>TEXT(SupplierQuality[[#This Row],[Date]],"yyyy")</f>
        <v>2019</v>
      </c>
      <c r="D2463" s="2" t="s">
        <v>116</v>
      </c>
      <c r="E2463" s="2" t="s">
        <v>19</v>
      </c>
      <c r="F2463" s="2" t="s">
        <v>14</v>
      </c>
      <c r="G2463">
        <v>129</v>
      </c>
      <c r="H2463" s="2" t="str">
        <f>VLOOKUP(SupplierQuality[[#This Row],[MaterialID]],Table4[#All],2,0)</f>
        <v>Mechanicals</v>
      </c>
      <c r="I2463">
        <v>3</v>
      </c>
      <c r="J2463" s="2" t="str">
        <f>_xlfn.XLOOKUP(SupplierQuality[[#This Row],[Defect Type ID]],Table5[ID],Table5[Defect Type],"Not found",0)</f>
        <v>Impact</v>
      </c>
      <c r="K2463">
        <v>20</v>
      </c>
      <c r="L2463" s="2" t="str">
        <f>_xlfn.XLOOKUP(SupplierQuality[[#This Row],[DefectID]],Table2[ID],Table2[Defect],"Not found",0)</f>
        <v>Wrong  Size</v>
      </c>
      <c r="M2463" s="3">
        <v>880897</v>
      </c>
      <c r="N2463" s="3">
        <v>1968</v>
      </c>
      <c r="O2463" s="6">
        <f>SupplierQuality[[#This Row],[Total Downtime Minutes]]/60</f>
        <v>32.799999999999997</v>
      </c>
      <c r="P2463" s="4">
        <v>316</v>
      </c>
      <c r="Q2463" s="4">
        <f>SupplierQuality[[#This Row],[Total Defect Qty]]*SupplierQuality[[#This Row],[Unit Price]]</f>
        <v>278363452</v>
      </c>
    </row>
    <row r="2464" spans="1:17" x14ac:dyDescent="0.25">
      <c r="A2464" s="1">
        <v>43482</v>
      </c>
      <c r="B2464" s="5" t="str">
        <f>TEXT(SupplierQuality[[#This Row],[Date]],"mmm")</f>
        <v>Jan</v>
      </c>
      <c r="C2464" s="5" t="str">
        <f>TEXT(SupplierQuality[[#This Row],[Date]],"yyyy")</f>
        <v>2019</v>
      </c>
      <c r="D2464" s="2" t="s">
        <v>131</v>
      </c>
      <c r="E2464" s="2" t="s">
        <v>74</v>
      </c>
      <c r="F2464" s="2" t="s">
        <v>17</v>
      </c>
      <c r="G2464">
        <v>114</v>
      </c>
      <c r="H2464" s="2" t="str">
        <f>VLOOKUP(SupplierQuality[[#This Row],[MaterialID]],Table4[#All],2,0)</f>
        <v>Carton</v>
      </c>
      <c r="I2464">
        <v>1</v>
      </c>
      <c r="J2464" s="2" t="str">
        <f>_xlfn.XLOOKUP(SupplierQuality[[#This Row],[Defect Type ID]],Table5[ID],Table5[Defect Type],"Not found",0)</f>
        <v>No Impact</v>
      </c>
      <c r="K2464">
        <v>249</v>
      </c>
      <c r="L2464" s="2" t="str">
        <f>_xlfn.XLOOKUP(SupplierQuality[[#This Row],[DefectID]],Table2[ID],Table2[Defect],"Not found",0)</f>
        <v>Excessive Lubricant</v>
      </c>
      <c r="M2464" s="3">
        <v>510854</v>
      </c>
      <c r="N2464" s="3">
        <v>866</v>
      </c>
      <c r="O2464" s="6">
        <f>SupplierQuality[[#This Row],[Total Downtime Minutes]]/60</f>
        <v>14.433333333333334</v>
      </c>
      <c r="P2464" s="4">
        <v>353</v>
      </c>
      <c r="Q2464" s="4">
        <f>SupplierQuality[[#This Row],[Total Defect Qty]]*SupplierQuality[[#This Row],[Unit Price]]</f>
        <v>180331462</v>
      </c>
    </row>
    <row r="2465" spans="1:17" x14ac:dyDescent="0.25">
      <c r="A2465" s="1">
        <v>43482</v>
      </c>
      <c r="B2465" s="5" t="str">
        <f>TEXT(SupplierQuality[[#This Row],[Date]],"mmm")</f>
        <v>Jan</v>
      </c>
      <c r="C2465" s="5" t="str">
        <f>TEXT(SupplierQuality[[#This Row],[Date]],"yyyy")</f>
        <v>2019</v>
      </c>
      <c r="D2465" s="2" t="s">
        <v>180</v>
      </c>
      <c r="E2465" s="2" t="s">
        <v>52</v>
      </c>
      <c r="F2465" s="2" t="s">
        <v>14</v>
      </c>
      <c r="G2465">
        <v>124</v>
      </c>
      <c r="H2465" s="2" t="str">
        <f>VLOOKUP(SupplierQuality[[#This Row],[MaterialID]],Table4[#All],2,0)</f>
        <v>Drives</v>
      </c>
      <c r="I2465">
        <v>2</v>
      </c>
      <c r="J2465" s="2" t="str">
        <f>_xlfn.XLOOKUP(SupplierQuality[[#This Row],[Defect Type ID]],Table5[ID],Table5[Defect Type],"Not found",0)</f>
        <v>Rejected</v>
      </c>
      <c r="K2465">
        <v>263</v>
      </c>
      <c r="L2465" s="2" t="str">
        <f>_xlfn.XLOOKUP(SupplierQuality[[#This Row],[DefectID]],Table2[ID],Table2[Defect],"Not found",0)</f>
        <v>Packaging Wrong</v>
      </c>
      <c r="M2465" s="3">
        <v>348004</v>
      </c>
      <c r="N2465" s="3">
        <v>979</v>
      </c>
      <c r="O2465" s="6">
        <f>SupplierQuality[[#This Row],[Total Downtime Minutes]]/60</f>
        <v>16.316666666666666</v>
      </c>
      <c r="P2465" s="4">
        <v>615</v>
      </c>
      <c r="Q2465" s="4">
        <f>SupplierQuality[[#This Row],[Total Defect Qty]]*SupplierQuality[[#This Row],[Unit Price]]</f>
        <v>214022460</v>
      </c>
    </row>
    <row r="2466" spans="1:17" x14ac:dyDescent="0.25">
      <c r="A2466" s="1">
        <v>43482</v>
      </c>
      <c r="B2466" s="5" t="str">
        <f>TEXT(SupplierQuality[[#This Row],[Date]],"mmm")</f>
        <v>Jan</v>
      </c>
      <c r="C2466" s="5" t="str">
        <f>TEXT(SupplierQuality[[#This Row],[Date]],"yyyy")</f>
        <v>2019</v>
      </c>
      <c r="D2466" s="2" t="s">
        <v>194</v>
      </c>
      <c r="E2466" s="2" t="s">
        <v>119</v>
      </c>
      <c r="F2466" s="2" t="s">
        <v>17</v>
      </c>
      <c r="G2466">
        <v>122</v>
      </c>
      <c r="H2466" s="2" t="str">
        <f>VLOOKUP(SupplierQuality[[#This Row],[MaterialID]],Table4[#All],2,0)</f>
        <v>Electrolytes</v>
      </c>
      <c r="I2466">
        <v>3</v>
      </c>
      <c r="J2466" s="2" t="str">
        <f>_xlfn.XLOOKUP(SupplierQuality[[#This Row],[Defect Type ID]],Table5[ID],Table5[Defect Type],"Not found",0)</f>
        <v>Impact</v>
      </c>
      <c r="K2466">
        <v>101</v>
      </c>
      <c r="L2466" s="2" t="str">
        <f>_xlfn.XLOOKUP(SupplierQuality[[#This Row],[DefectID]],Table2[ID],Table2[Defect],"Not found",0)</f>
        <v>No Print</v>
      </c>
      <c r="M2466" s="3">
        <v>202560</v>
      </c>
      <c r="N2466" s="3">
        <v>4830</v>
      </c>
      <c r="O2466" s="6">
        <f>SupplierQuality[[#This Row],[Total Downtime Minutes]]/60</f>
        <v>80.5</v>
      </c>
      <c r="P2466" s="4">
        <v>487</v>
      </c>
      <c r="Q2466" s="4">
        <f>SupplierQuality[[#This Row],[Total Defect Qty]]*SupplierQuality[[#This Row],[Unit Price]]</f>
        <v>98646720</v>
      </c>
    </row>
    <row r="2467" spans="1:17" x14ac:dyDescent="0.25">
      <c r="A2467" s="1">
        <v>43482</v>
      </c>
      <c r="B2467" s="5" t="str">
        <f>TEXT(SupplierQuality[[#This Row],[Date]],"mmm")</f>
        <v>Jan</v>
      </c>
      <c r="C2467" s="5" t="str">
        <f>TEXT(SupplierQuality[[#This Row],[Date]],"yyyy")</f>
        <v>2019</v>
      </c>
      <c r="D2467" s="2" t="s">
        <v>208</v>
      </c>
      <c r="E2467" s="2" t="s">
        <v>41</v>
      </c>
      <c r="F2467" s="2" t="s">
        <v>17</v>
      </c>
      <c r="G2467">
        <v>112</v>
      </c>
      <c r="H2467" s="2" t="str">
        <f>VLOOKUP(SupplierQuality[[#This Row],[MaterialID]],Table4[#All],2,0)</f>
        <v>Glass</v>
      </c>
      <c r="I2467">
        <v>1</v>
      </c>
      <c r="J2467" s="2" t="str">
        <f>_xlfn.XLOOKUP(SupplierQuality[[#This Row],[Defect Type ID]],Table5[ID],Table5[Defect Type],"Not found",0)</f>
        <v>No Impact</v>
      </c>
      <c r="K2467">
        <v>159</v>
      </c>
      <c r="L2467" s="2" t="str">
        <f>_xlfn.XLOOKUP(SupplierQuality[[#This Row],[DefectID]],Table2[ID],Table2[Defect],"Not found",0)</f>
        <v>No Insert</v>
      </c>
      <c r="M2467" s="3">
        <v>126611</v>
      </c>
      <c r="N2467" s="3">
        <v>692</v>
      </c>
      <c r="O2467" s="6">
        <f>SupplierQuality[[#This Row],[Total Downtime Minutes]]/60</f>
        <v>11.533333333333333</v>
      </c>
      <c r="P2467" s="4">
        <v>278</v>
      </c>
      <c r="Q2467" s="4">
        <f>SupplierQuality[[#This Row],[Total Defect Qty]]*SupplierQuality[[#This Row],[Unit Price]]</f>
        <v>35197858</v>
      </c>
    </row>
    <row r="2468" spans="1:17" x14ac:dyDescent="0.25">
      <c r="A2468" s="1">
        <v>43482</v>
      </c>
      <c r="B2468" s="5" t="str">
        <f>TEXT(SupplierQuality[[#This Row],[Date]],"mmm")</f>
        <v>Jan</v>
      </c>
      <c r="C2468" s="5" t="str">
        <f>TEXT(SupplierQuality[[#This Row],[Date]],"yyyy")</f>
        <v>2019</v>
      </c>
      <c r="D2468" s="2" t="s">
        <v>263</v>
      </c>
      <c r="E2468" s="2" t="s">
        <v>60</v>
      </c>
      <c r="F2468" s="2" t="s">
        <v>17</v>
      </c>
      <c r="G2468">
        <v>117</v>
      </c>
      <c r="H2468" s="2" t="str">
        <f>VLOOKUP(SupplierQuality[[#This Row],[MaterialID]],Table4[#All],2,0)</f>
        <v>Labels</v>
      </c>
      <c r="I2468">
        <v>2</v>
      </c>
      <c r="J2468" s="2" t="str">
        <f>_xlfn.XLOOKUP(SupplierQuality[[#This Row],[Defect Type ID]],Table5[ID],Table5[Defect Type],"Not found",0)</f>
        <v>Rejected</v>
      </c>
      <c r="K2468">
        <v>106</v>
      </c>
      <c r="L2468" s="2" t="str">
        <f>_xlfn.XLOOKUP(SupplierQuality[[#This Row],[DefectID]],Table2[ID],Table2[Defect],"Not found",0)</f>
        <v>Parting Tops</v>
      </c>
      <c r="M2468" s="3">
        <v>58849</v>
      </c>
      <c r="N2468" s="3">
        <v>1092</v>
      </c>
      <c r="O2468" s="6">
        <f>SupplierQuality[[#This Row],[Total Downtime Minutes]]/60</f>
        <v>18.2</v>
      </c>
      <c r="P2468" s="4">
        <v>642</v>
      </c>
      <c r="Q2468" s="4">
        <f>SupplierQuality[[#This Row],[Total Defect Qty]]*SupplierQuality[[#This Row],[Unit Price]]</f>
        <v>37781058</v>
      </c>
    </row>
    <row r="2469" spans="1:17" x14ac:dyDescent="0.25">
      <c r="A2469" s="1">
        <v>43483</v>
      </c>
      <c r="B2469" s="5" t="str">
        <f>TEXT(SupplierQuality[[#This Row],[Date]],"mmm")</f>
        <v>Jan</v>
      </c>
      <c r="C2469" s="5" t="str">
        <f>TEXT(SupplierQuality[[#This Row],[Date]],"yyyy")</f>
        <v>2019</v>
      </c>
      <c r="D2469" s="2" t="s">
        <v>359</v>
      </c>
      <c r="E2469" s="2" t="s">
        <v>38</v>
      </c>
      <c r="F2469" s="2" t="s">
        <v>17</v>
      </c>
      <c r="G2469">
        <v>118</v>
      </c>
      <c r="H2469" s="2" t="str">
        <f>VLOOKUP(SupplierQuality[[#This Row],[MaterialID]],Table4[#All],2,0)</f>
        <v>Corrugate</v>
      </c>
      <c r="I2469">
        <v>1</v>
      </c>
      <c r="J2469" s="2" t="str">
        <f>_xlfn.XLOOKUP(SupplierQuality[[#This Row],[Defect Type ID]],Table5[ID],Table5[Defect Type],"Not found",0)</f>
        <v>No Impact</v>
      </c>
      <c r="K2469">
        <v>67</v>
      </c>
      <c r="L2469" s="2" t="str">
        <f>_xlfn.XLOOKUP(SupplierQuality[[#This Row],[DefectID]],Table2[ID],Table2[Defect],"Not found",0)</f>
        <v>Bad Film</v>
      </c>
      <c r="M2469" s="3">
        <v>981939</v>
      </c>
      <c r="N2469" s="3">
        <v>2039</v>
      </c>
      <c r="O2469" s="6">
        <f>SupplierQuality[[#This Row],[Total Downtime Minutes]]/60</f>
        <v>33.983333333333334</v>
      </c>
      <c r="P2469" s="4">
        <v>328</v>
      </c>
      <c r="Q2469" s="4">
        <f>SupplierQuality[[#This Row],[Total Defect Qty]]*SupplierQuality[[#This Row],[Unit Price]]</f>
        <v>322075992</v>
      </c>
    </row>
    <row r="2470" spans="1:17" x14ac:dyDescent="0.25">
      <c r="A2470" s="1">
        <v>43483</v>
      </c>
      <c r="B2470" s="5" t="str">
        <f>TEXT(SupplierQuality[[#This Row],[Date]],"mmm")</f>
        <v>Jan</v>
      </c>
      <c r="C2470" s="5" t="str">
        <f>TEXT(SupplierQuality[[#This Row],[Date]],"yyyy")</f>
        <v>2019</v>
      </c>
      <c r="D2470" s="2" t="s">
        <v>244</v>
      </c>
      <c r="E2470" s="2" t="s">
        <v>55</v>
      </c>
      <c r="F2470" s="2" t="s">
        <v>24</v>
      </c>
      <c r="G2470">
        <v>124</v>
      </c>
      <c r="H2470" s="2" t="str">
        <f>VLOOKUP(SupplierQuality[[#This Row],[MaterialID]],Table4[#All],2,0)</f>
        <v>Drives</v>
      </c>
      <c r="I2470">
        <v>3</v>
      </c>
      <c r="J2470" s="2" t="str">
        <f>_xlfn.XLOOKUP(SupplierQuality[[#This Row],[Defect Type ID]],Table5[ID],Table5[Defect Type],"Not found",0)</f>
        <v>Impact</v>
      </c>
      <c r="K2470">
        <v>45</v>
      </c>
      <c r="L2470" s="2" t="str">
        <f>_xlfn.XLOOKUP(SupplierQuality[[#This Row],[DefectID]],Table2[ID],Table2[Defect],"Not found",0)</f>
        <v>Short Walls</v>
      </c>
      <c r="M2470" s="3">
        <v>960233</v>
      </c>
      <c r="N2470" s="3">
        <v>2406</v>
      </c>
      <c r="O2470" s="6">
        <f>SupplierQuality[[#This Row],[Total Downtime Minutes]]/60</f>
        <v>40.1</v>
      </c>
      <c r="P2470" s="4">
        <v>505</v>
      </c>
      <c r="Q2470" s="4">
        <f>SupplierQuality[[#This Row],[Total Defect Qty]]*SupplierQuality[[#This Row],[Unit Price]]</f>
        <v>484917665</v>
      </c>
    </row>
    <row r="2471" spans="1:17" x14ac:dyDescent="0.25">
      <c r="A2471" s="1">
        <v>43483</v>
      </c>
      <c r="B2471" s="5" t="str">
        <f>TEXT(SupplierQuality[[#This Row],[Date]],"mmm")</f>
        <v>Jan</v>
      </c>
      <c r="C2471" s="5" t="str">
        <f>TEXT(SupplierQuality[[#This Row],[Date]],"yyyy")</f>
        <v>2019</v>
      </c>
      <c r="D2471" s="2" t="s">
        <v>185</v>
      </c>
      <c r="E2471" s="2" t="s">
        <v>98</v>
      </c>
      <c r="F2471" s="2" t="s">
        <v>24</v>
      </c>
      <c r="G2471">
        <v>119</v>
      </c>
      <c r="H2471" s="2" t="str">
        <f>VLOOKUP(SupplierQuality[[#This Row],[MaterialID]],Table4[#All],2,0)</f>
        <v>Batteries</v>
      </c>
      <c r="I2471">
        <v>3</v>
      </c>
      <c r="J2471" s="2" t="str">
        <f>_xlfn.XLOOKUP(SupplierQuality[[#This Row],[Defect Type ID]],Table5[ID],Table5[Defect Type],"Not found",0)</f>
        <v>Impact</v>
      </c>
      <c r="K2471">
        <v>80</v>
      </c>
      <c r="L2471" s="2" t="str">
        <f>_xlfn.XLOOKUP(SupplierQuality[[#This Row],[DefectID]],Table2[ID],Table2[Defect],"Not found",0)</f>
        <v>Bad Labels</v>
      </c>
      <c r="M2471" s="3">
        <v>885980</v>
      </c>
      <c r="N2471" s="3">
        <v>1069</v>
      </c>
      <c r="O2471" s="6">
        <f>SupplierQuality[[#This Row],[Total Downtime Minutes]]/60</f>
        <v>17.816666666666666</v>
      </c>
      <c r="P2471" s="4">
        <v>289</v>
      </c>
      <c r="Q2471" s="4">
        <f>SupplierQuality[[#This Row],[Total Defect Qty]]*SupplierQuality[[#This Row],[Unit Price]]</f>
        <v>256048220</v>
      </c>
    </row>
    <row r="2472" spans="1:17" x14ac:dyDescent="0.25">
      <c r="A2472" s="1">
        <v>43483</v>
      </c>
      <c r="B2472" s="5" t="str">
        <f>TEXT(SupplierQuality[[#This Row],[Date]],"mmm")</f>
        <v>Jan</v>
      </c>
      <c r="C2472" s="5" t="str">
        <f>TEXT(SupplierQuality[[#This Row],[Date]],"yyyy")</f>
        <v>2019</v>
      </c>
      <c r="D2472" s="2" t="s">
        <v>252</v>
      </c>
      <c r="E2472" s="2" t="s">
        <v>34</v>
      </c>
      <c r="F2472" s="2" t="s">
        <v>17</v>
      </c>
      <c r="G2472">
        <v>131</v>
      </c>
      <c r="H2472" s="2" t="str">
        <f>VLOOKUP(SupplierQuality[[#This Row],[MaterialID]],Table4[#All],2,0)</f>
        <v>Valves</v>
      </c>
      <c r="I2472">
        <v>3</v>
      </c>
      <c r="J2472" s="2" t="str">
        <f>_xlfn.XLOOKUP(SupplierQuality[[#This Row],[Defect Type ID]],Table5[ID],Table5[Defect Type],"Not found",0)</f>
        <v>Impact</v>
      </c>
      <c r="K2472">
        <v>68</v>
      </c>
      <c r="L2472" s="2" t="str">
        <f>_xlfn.XLOOKUP(SupplierQuality[[#This Row],[DefectID]],Table2[ID],Table2[Defect],"Not found",0)</f>
        <v>Bad Parameters</v>
      </c>
      <c r="M2472" s="3">
        <v>748320</v>
      </c>
      <c r="N2472" s="3">
        <v>131</v>
      </c>
      <c r="O2472" s="6">
        <f>SupplierQuality[[#This Row],[Total Downtime Minutes]]/60</f>
        <v>2.1833333333333331</v>
      </c>
      <c r="P2472" s="4">
        <v>343</v>
      </c>
      <c r="Q2472" s="4">
        <f>SupplierQuality[[#This Row],[Total Defect Qty]]*SupplierQuality[[#This Row],[Unit Price]]</f>
        <v>256673760</v>
      </c>
    </row>
    <row r="2473" spans="1:17" x14ac:dyDescent="0.25">
      <c r="A2473" s="1">
        <v>43483</v>
      </c>
      <c r="B2473" s="5" t="str">
        <f>TEXT(SupplierQuality[[#This Row],[Date]],"mmm")</f>
        <v>Jan</v>
      </c>
      <c r="C2473" s="5" t="str">
        <f>TEXT(SupplierQuality[[#This Row],[Date]],"yyyy")</f>
        <v>2019</v>
      </c>
      <c r="D2473" s="2" t="s">
        <v>200</v>
      </c>
      <c r="E2473" s="2" t="s">
        <v>38</v>
      </c>
      <c r="F2473" s="2" t="s">
        <v>24</v>
      </c>
      <c r="G2473">
        <v>124</v>
      </c>
      <c r="H2473" s="2" t="str">
        <f>VLOOKUP(SupplierQuality[[#This Row],[MaterialID]],Table4[#All],2,0)</f>
        <v>Drives</v>
      </c>
      <c r="I2473">
        <v>2</v>
      </c>
      <c r="J2473" s="2" t="str">
        <f>_xlfn.XLOOKUP(SupplierQuality[[#This Row],[Defect Type ID]],Table5[ID],Table5[Defect Type],"Not found",0)</f>
        <v>Rejected</v>
      </c>
      <c r="K2473">
        <v>31</v>
      </c>
      <c r="L2473" s="2" t="str">
        <f>_xlfn.XLOOKUP(SupplierQuality[[#This Row],[DefectID]],Table2[ID],Table2[Defect],"Not found",0)</f>
        <v>Tension Issues</v>
      </c>
      <c r="M2473" s="3">
        <v>740418</v>
      </c>
      <c r="N2473" s="3">
        <v>3637</v>
      </c>
      <c r="O2473" s="6">
        <f>SupplierQuality[[#This Row],[Total Downtime Minutes]]/60</f>
        <v>60.616666666666667</v>
      </c>
      <c r="P2473" s="4">
        <v>657</v>
      </c>
      <c r="Q2473" s="4">
        <f>SupplierQuality[[#This Row],[Total Defect Qty]]*SupplierQuality[[#This Row],[Unit Price]]</f>
        <v>486454626</v>
      </c>
    </row>
    <row r="2474" spans="1:17" x14ac:dyDescent="0.25">
      <c r="A2474" s="1">
        <v>43483</v>
      </c>
      <c r="B2474" s="5" t="str">
        <f>TEXT(SupplierQuality[[#This Row],[Date]],"mmm")</f>
        <v>Jan</v>
      </c>
      <c r="C2474" s="5" t="str">
        <f>TEXT(SupplierQuality[[#This Row],[Date]],"yyyy")</f>
        <v>2019</v>
      </c>
      <c r="D2474" s="2" t="s">
        <v>46</v>
      </c>
      <c r="E2474" s="2" t="s">
        <v>11</v>
      </c>
      <c r="F2474" s="2" t="s">
        <v>17</v>
      </c>
      <c r="G2474">
        <v>127</v>
      </c>
      <c r="H2474" s="2" t="str">
        <f>VLOOKUP(SupplierQuality[[#This Row],[MaterialID]],Table4[#All],2,0)</f>
        <v>Crates</v>
      </c>
      <c r="I2474">
        <v>1</v>
      </c>
      <c r="J2474" s="2" t="str">
        <f>_xlfn.XLOOKUP(SupplierQuality[[#This Row],[Defect Type ID]],Table5[ID],Table5[Defect Type],"Not found",0)</f>
        <v>No Impact</v>
      </c>
      <c r="K2474">
        <v>142</v>
      </c>
      <c r="L2474" s="2" t="str">
        <f>_xlfn.XLOOKUP(SupplierQuality[[#This Row],[DefectID]],Table2[ID],Table2[Defect],"Not found",0)</f>
        <v>Thin Packaging</v>
      </c>
      <c r="M2474" s="3">
        <v>681360</v>
      </c>
      <c r="N2474" s="3">
        <v>4521</v>
      </c>
      <c r="O2474" s="6">
        <f>SupplierQuality[[#This Row],[Total Downtime Minutes]]/60</f>
        <v>75.349999999999994</v>
      </c>
      <c r="P2474" s="4">
        <v>360</v>
      </c>
      <c r="Q2474" s="4">
        <f>SupplierQuality[[#This Row],[Total Defect Qty]]*SupplierQuality[[#This Row],[Unit Price]]</f>
        <v>245289600</v>
      </c>
    </row>
    <row r="2475" spans="1:17" x14ac:dyDescent="0.25">
      <c r="A2475" s="1">
        <v>43483</v>
      </c>
      <c r="B2475" s="5" t="str">
        <f>TEXT(SupplierQuality[[#This Row],[Date]],"mmm")</f>
        <v>Jan</v>
      </c>
      <c r="C2475" s="5" t="str">
        <f>TEXT(SupplierQuality[[#This Row],[Date]],"yyyy")</f>
        <v>2019</v>
      </c>
      <c r="D2475" s="2" t="s">
        <v>88</v>
      </c>
      <c r="E2475" s="2" t="s">
        <v>119</v>
      </c>
      <c r="F2475" s="2" t="s">
        <v>14</v>
      </c>
      <c r="G2475">
        <v>114</v>
      </c>
      <c r="H2475" s="2" t="str">
        <f>VLOOKUP(SupplierQuality[[#This Row],[MaterialID]],Table4[#All],2,0)</f>
        <v>Carton</v>
      </c>
      <c r="I2475">
        <v>1</v>
      </c>
      <c r="J2475" s="2" t="str">
        <f>_xlfn.XLOOKUP(SupplierQuality[[#This Row],[Defect Type ID]],Table5[ID],Table5[Defect Type],"Not found",0)</f>
        <v>No Impact</v>
      </c>
      <c r="K2475">
        <v>121</v>
      </c>
      <c r="L2475" s="2" t="str">
        <f>_xlfn.XLOOKUP(SupplierQuality[[#This Row],[DefectID]],Table2[ID],Table2[Defect],"Not found",0)</f>
        <v>Odor</v>
      </c>
      <c r="M2475" s="3">
        <v>675788</v>
      </c>
      <c r="N2475" s="3">
        <v>176</v>
      </c>
      <c r="O2475" s="6">
        <f>SupplierQuality[[#This Row],[Total Downtime Minutes]]/60</f>
        <v>2.9333333333333331</v>
      </c>
      <c r="P2475" s="4">
        <v>370</v>
      </c>
      <c r="Q2475" s="4">
        <f>SupplierQuality[[#This Row],[Total Defect Qty]]*SupplierQuality[[#This Row],[Unit Price]]</f>
        <v>250041560</v>
      </c>
    </row>
    <row r="2476" spans="1:17" x14ac:dyDescent="0.25">
      <c r="A2476" s="1">
        <v>43483</v>
      </c>
      <c r="B2476" s="5" t="str">
        <f>TEXT(SupplierQuality[[#This Row],[Date]],"mmm")</f>
        <v>Jan</v>
      </c>
      <c r="C2476" s="5" t="str">
        <f>TEXT(SupplierQuality[[#This Row],[Date]],"yyyy")</f>
        <v>2019</v>
      </c>
      <c r="D2476" s="2" t="s">
        <v>211</v>
      </c>
      <c r="E2476" s="2" t="s">
        <v>107</v>
      </c>
      <c r="F2476" s="2" t="s">
        <v>24</v>
      </c>
      <c r="G2476">
        <v>126</v>
      </c>
      <c r="H2476" s="2" t="str">
        <f>VLOOKUP(SupplierQuality[[#This Row],[MaterialID]],Table4[#All],2,0)</f>
        <v>Motors</v>
      </c>
      <c r="I2476">
        <v>1</v>
      </c>
      <c r="J2476" s="2" t="str">
        <f>_xlfn.XLOOKUP(SupplierQuality[[#This Row],[Defect Type ID]],Table5[ID],Table5[Defect Type],"Not found",0)</f>
        <v>No Impact</v>
      </c>
      <c r="K2476">
        <v>33</v>
      </c>
      <c r="L2476" s="2" t="str">
        <f>_xlfn.XLOOKUP(SupplierQuality[[#This Row],[DefectID]],Table2[ID],Table2[Defect],"Not found",0)</f>
        <v>No Bar Code</v>
      </c>
      <c r="M2476" s="3">
        <v>640303</v>
      </c>
      <c r="N2476" s="3">
        <v>2458</v>
      </c>
      <c r="O2476" s="6">
        <f>SupplierQuality[[#This Row],[Total Downtime Minutes]]/60</f>
        <v>40.966666666666669</v>
      </c>
      <c r="P2476" s="4">
        <v>613</v>
      </c>
      <c r="Q2476" s="4">
        <f>SupplierQuality[[#This Row],[Total Defect Qty]]*SupplierQuality[[#This Row],[Unit Price]]</f>
        <v>392505739</v>
      </c>
    </row>
    <row r="2477" spans="1:17" x14ac:dyDescent="0.25">
      <c r="A2477" s="1">
        <v>43483</v>
      </c>
      <c r="B2477" s="5" t="str">
        <f>TEXT(SupplierQuality[[#This Row],[Date]],"mmm")</f>
        <v>Jan</v>
      </c>
      <c r="C2477" s="5" t="str">
        <f>TEXT(SupplierQuality[[#This Row],[Date]],"yyyy")</f>
        <v>2019</v>
      </c>
      <c r="D2477" s="2" t="s">
        <v>109</v>
      </c>
      <c r="E2477" s="2" t="s">
        <v>107</v>
      </c>
      <c r="F2477" s="2" t="s">
        <v>17</v>
      </c>
      <c r="G2477">
        <v>125</v>
      </c>
      <c r="H2477" s="2" t="str">
        <f>VLOOKUP(SupplierQuality[[#This Row],[MaterialID]],Table4[#All],2,0)</f>
        <v>Hardware</v>
      </c>
      <c r="I2477">
        <v>3</v>
      </c>
      <c r="J2477" s="2" t="str">
        <f>_xlfn.XLOOKUP(SupplierQuality[[#This Row],[Defect Type ID]],Table5[ID],Table5[Defect Type],"Not found",0)</f>
        <v>Impact</v>
      </c>
      <c r="K2477">
        <v>120</v>
      </c>
      <c r="L2477" s="2" t="str">
        <f>_xlfn.XLOOKUP(SupplierQuality[[#This Row],[DefectID]],Table2[ID],Table2[Defect],"Not found",0)</f>
        <v>No Disk</v>
      </c>
      <c r="M2477" s="3">
        <v>565817</v>
      </c>
      <c r="N2477" s="3">
        <v>3903</v>
      </c>
      <c r="O2477" s="6">
        <f>SupplierQuality[[#This Row],[Total Downtime Minutes]]/60</f>
        <v>65.05</v>
      </c>
      <c r="P2477" s="4">
        <v>452</v>
      </c>
      <c r="Q2477" s="4">
        <f>SupplierQuality[[#This Row],[Total Defect Qty]]*SupplierQuality[[#This Row],[Unit Price]]</f>
        <v>255749284</v>
      </c>
    </row>
    <row r="2478" spans="1:17" x14ac:dyDescent="0.25">
      <c r="A2478" s="1">
        <v>43483</v>
      </c>
      <c r="B2478" s="5" t="str">
        <f>TEXT(SupplierQuality[[#This Row],[Date]],"mmm")</f>
        <v>Jan</v>
      </c>
      <c r="C2478" s="5" t="str">
        <f>TEXT(SupplierQuality[[#This Row],[Date]],"yyyy")</f>
        <v>2019</v>
      </c>
      <c r="D2478" s="2" t="s">
        <v>250</v>
      </c>
      <c r="E2478" s="2" t="s">
        <v>21</v>
      </c>
      <c r="F2478" s="2" t="s">
        <v>14</v>
      </c>
      <c r="G2478">
        <v>133</v>
      </c>
      <c r="H2478" s="2" t="str">
        <f>VLOOKUP(SupplierQuality[[#This Row],[MaterialID]],Table4[#All],2,0)</f>
        <v>Wires</v>
      </c>
      <c r="I2478">
        <v>1</v>
      </c>
      <c r="J2478" s="2" t="str">
        <f>_xlfn.XLOOKUP(SupplierQuality[[#This Row],[Defect Type ID]],Table5[ID],Table5[Defect Type],"Not found",0)</f>
        <v>No Impact</v>
      </c>
      <c r="K2478">
        <v>68</v>
      </c>
      <c r="L2478" s="2" t="str">
        <f>_xlfn.XLOOKUP(SupplierQuality[[#This Row],[DefectID]],Table2[ID],Table2[Defect],"Not found",0)</f>
        <v>Bad Parameters</v>
      </c>
      <c r="M2478" s="3">
        <v>182314</v>
      </c>
      <c r="N2478" s="3">
        <v>1558</v>
      </c>
      <c r="O2478" s="6">
        <f>SupplierQuality[[#This Row],[Total Downtime Minutes]]/60</f>
        <v>25.966666666666665</v>
      </c>
      <c r="P2478" s="4">
        <v>292</v>
      </c>
      <c r="Q2478" s="4">
        <f>SupplierQuality[[#This Row],[Total Defect Qty]]*SupplierQuality[[#This Row],[Unit Price]]</f>
        <v>53235688</v>
      </c>
    </row>
    <row r="2479" spans="1:17" x14ac:dyDescent="0.25">
      <c r="A2479" s="1">
        <v>43483</v>
      </c>
      <c r="B2479" s="5" t="str">
        <f>TEXT(SupplierQuality[[#This Row],[Date]],"mmm")</f>
        <v>Jan</v>
      </c>
      <c r="C2479" s="5" t="str">
        <f>TEXT(SupplierQuality[[#This Row],[Date]],"yyyy")</f>
        <v>2019</v>
      </c>
      <c r="D2479" s="2" t="s">
        <v>318</v>
      </c>
      <c r="E2479" s="2" t="s">
        <v>119</v>
      </c>
      <c r="F2479" s="2" t="s">
        <v>24</v>
      </c>
      <c r="G2479">
        <v>117</v>
      </c>
      <c r="H2479" s="2" t="str">
        <f>VLOOKUP(SupplierQuality[[#This Row],[MaterialID]],Table4[#All],2,0)</f>
        <v>Labels</v>
      </c>
      <c r="I2479">
        <v>2</v>
      </c>
      <c r="J2479" s="2" t="str">
        <f>_xlfn.XLOOKUP(SupplierQuality[[#This Row],[Defect Type ID]],Table5[ID],Table5[Defect Type],"Not found",0)</f>
        <v>Rejected</v>
      </c>
      <c r="K2479">
        <v>34</v>
      </c>
      <c r="L2479" s="2" t="str">
        <f>_xlfn.XLOOKUP(SupplierQuality[[#This Row],[DefectID]],Table2[ID],Table2[Defect],"Not found",0)</f>
        <v>Inclomplete</v>
      </c>
      <c r="M2479" s="3">
        <v>138303</v>
      </c>
      <c r="N2479" s="3">
        <v>2795</v>
      </c>
      <c r="O2479" s="6">
        <f>SupplierQuality[[#This Row],[Total Downtime Minutes]]/60</f>
        <v>46.583333333333336</v>
      </c>
      <c r="P2479" s="4">
        <v>628</v>
      </c>
      <c r="Q2479" s="4">
        <f>SupplierQuality[[#This Row],[Total Defect Qty]]*SupplierQuality[[#This Row],[Unit Price]]</f>
        <v>86854284</v>
      </c>
    </row>
    <row r="2480" spans="1:17" x14ac:dyDescent="0.25">
      <c r="A2480" s="1">
        <v>43483</v>
      </c>
      <c r="B2480" s="5" t="str">
        <f>TEXT(SupplierQuality[[#This Row],[Date]],"mmm")</f>
        <v>Jan</v>
      </c>
      <c r="C2480" s="5" t="str">
        <f>TEXT(SupplierQuality[[#This Row],[Date]],"yyyy")</f>
        <v>2019</v>
      </c>
      <c r="D2480" s="2" t="s">
        <v>360</v>
      </c>
      <c r="E2480" s="2" t="s">
        <v>71</v>
      </c>
      <c r="F2480" s="2" t="s">
        <v>24</v>
      </c>
      <c r="G2480">
        <v>129</v>
      </c>
      <c r="H2480" s="2" t="str">
        <f>VLOOKUP(SupplierQuality[[#This Row],[MaterialID]],Table4[#All],2,0)</f>
        <v>Mechanicals</v>
      </c>
      <c r="I2480">
        <v>1</v>
      </c>
      <c r="J2480" s="2" t="str">
        <f>_xlfn.XLOOKUP(SupplierQuality[[#This Row],[Defect Type ID]],Table5[ID],Table5[Defect Type],"Not found",0)</f>
        <v>No Impact</v>
      </c>
      <c r="K2480">
        <v>30</v>
      </c>
      <c r="L2480" s="2" t="str">
        <f>_xlfn.XLOOKUP(SupplierQuality[[#This Row],[DefectID]],Table2[ID],Table2[Defect],"Not found",0)</f>
        <v>Too Stiff</v>
      </c>
      <c r="M2480" s="3">
        <v>74182</v>
      </c>
      <c r="N2480" s="3">
        <v>3413</v>
      </c>
      <c r="O2480" s="6">
        <f>SupplierQuality[[#This Row],[Total Downtime Minutes]]/60</f>
        <v>56.883333333333333</v>
      </c>
      <c r="P2480" s="4">
        <v>300</v>
      </c>
      <c r="Q2480" s="4">
        <f>SupplierQuality[[#This Row],[Total Defect Qty]]*SupplierQuality[[#This Row],[Unit Price]]</f>
        <v>22254600</v>
      </c>
    </row>
    <row r="2481" spans="1:17" x14ac:dyDescent="0.25">
      <c r="A2481" s="1">
        <v>43485</v>
      </c>
      <c r="B2481" s="5" t="str">
        <f>TEXT(SupplierQuality[[#This Row],[Date]],"mmm")</f>
        <v>Jan</v>
      </c>
      <c r="C2481" s="5" t="str">
        <f>TEXT(SupplierQuality[[#This Row],[Date]],"yyyy")</f>
        <v>2019</v>
      </c>
      <c r="D2481" s="2" t="s">
        <v>214</v>
      </c>
      <c r="E2481" s="2" t="s">
        <v>21</v>
      </c>
      <c r="F2481" s="2" t="s">
        <v>17</v>
      </c>
      <c r="G2481">
        <v>130</v>
      </c>
      <c r="H2481" s="2" t="str">
        <f>VLOOKUP(SupplierQuality[[#This Row],[MaterialID]],Table4[#All],2,0)</f>
        <v>Packaging</v>
      </c>
      <c r="I2481">
        <v>2</v>
      </c>
      <c r="J2481" s="2" t="str">
        <f>_xlfn.XLOOKUP(SupplierQuality[[#This Row],[Defect Type ID]],Table5[ID],Table5[Defect Type],"Not found",0)</f>
        <v>Rejected</v>
      </c>
      <c r="K2481">
        <v>199</v>
      </c>
      <c r="L2481" s="2" t="str">
        <f>_xlfn.XLOOKUP(SupplierQuality[[#This Row],[DefectID]],Table2[ID],Table2[Defect],"Not found",0)</f>
        <v>Bad Welding</v>
      </c>
      <c r="M2481" s="3">
        <v>926330</v>
      </c>
      <c r="N2481" s="3">
        <v>2252</v>
      </c>
      <c r="O2481" s="6">
        <f>SupplierQuality[[#This Row],[Total Downtime Minutes]]/60</f>
        <v>37.533333333333331</v>
      </c>
      <c r="P2481" s="4">
        <v>555</v>
      </c>
      <c r="Q2481" s="4">
        <f>SupplierQuality[[#This Row],[Total Defect Qty]]*SupplierQuality[[#This Row],[Unit Price]]</f>
        <v>514113150</v>
      </c>
    </row>
    <row r="2482" spans="1:17" x14ac:dyDescent="0.25">
      <c r="A2482" s="1">
        <v>43485</v>
      </c>
      <c r="B2482" s="5" t="str">
        <f>TEXT(SupplierQuality[[#This Row],[Date]],"mmm")</f>
        <v>Jan</v>
      </c>
      <c r="C2482" s="5" t="str">
        <f>TEXT(SupplierQuality[[#This Row],[Date]],"yyyy")</f>
        <v>2019</v>
      </c>
      <c r="D2482" s="2" t="s">
        <v>181</v>
      </c>
      <c r="E2482" s="2" t="s">
        <v>45</v>
      </c>
      <c r="F2482" s="2" t="s">
        <v>17</v>
      </c>
      <c r="G2482">
        <v>112</v>
      </c>
      <c r="H2482" s="2" t="str">
        <f>VLOOKUP(SupplierQuality[[#This Row],[MaterialID]],Table4[#All],2,0)</f>
        <v>Glass</v>
      </c>
      <c r="I2482">
        <v>2</v>
      </c>
      <c r="J2482" s="2" t="str">
        <f>_xlfn.XLOOKUP(SupplierQuality[[#This Row],[Defect Type ID]],Table5[ID],Table5[Defect Type],"Not found",0)</f>
        <v>Rejected</v>
      </c>
      <c r="K2482">
        <v>45</v>
      </c>
      <c r="L2482" s="2" t="str">
        <f>_xlfn.XLOOKUP(SupplierQuality[[#This Row],[DefectID]],Table2[ID],Table2[Defect],"Not found",0)</f>
        <v>Short Walls</v>
      </c>
      <c r="M2482" s="3">
        <v>925219</v>
      </c>
      <c r="N2482" s="3">
        <v>1914</v>
      </c>
      <c r="O2482" s="6">
        <f>SupplierQuality[[#This Row],[Total Downtime Minutes]]/60</f>
        <v>31.9</v>
      </c>
      <c r="P2482" s="4">
        <v>680</v>
      </c>
      <c r="Q2482" s="4">
        <f>SupplierQuality[[#This Row],[Total Defect Qty]]*SupplierQuality[[#This Row],[Unit Price]]</f>
        <v>629148920</v>
      </c>
    </row>
    <row r="2483" spans="1:17" x14ac:dyDescent="0.25">
      <c r="A2483" s="1">
        <v>43485</v>
      </c>
      <c r="B2483" s="5" t="str">
        <f>TEXT(SupplierQuality[[#This Row],[Date]],"mmm")</f>
        <v>Jan</v>
      </c>
      <c r="C2483" s="5" t="str">
        <f>TEXT(SupplierQuality[[#This Row],[Date]],"yyyy")</f>
        <v>2019</v>
      </c>
      <c r="D2483" s="2" t="s">
        <v>169</v>
      </c>
      <c r="E2483" s="2" t="s">
        <v>58</v>
      </c>
      <c r="F2483" s="2" t="s">
        <v>17</v>
      </c>
      <c r="G2483">
        <v>122</v>
      </c>
      <c r="H2483" s="2" t="str">
        <f>VLOOKUP(SupplierQuality[[#This Row],[MaterialID]],Table4[#All],2,0)</f>
        <v>Electrolytes</v>
      </c>
      <c r="I2483">
        <v>3</v>
      </c>
      <c r="J2483" s="2" t="str">
        <f>_xlfn.XLOOKUP(SupplierQuality[[#This Row],[Defect Type ID]],Table5[ID],Table5[Defect Type],"Not found",0)</f>
        <v>Impact</v>
      </c>
      <c r="K2483">
        <v>89</v>
      </c>
      <c r="L2483" s="2" t="str">
        <f>_xlfn.XLOOKUP(SupplierQuality[[#This Row],[DefectID]],Table2[ID],Table2[Defect],"Not found",0)</f>
        <v>Delamination</v>
      </c>
      <c r="M2483" s="3">
        <v>918373</v>
      </c>
      <c r="N2483" s="3">
        <v>4046</v>
      </c>
      <c r="O2483" s="6">
        <f>SupplierQuality[[#This Row],[Total Downtime Minutes]]/60</f>
        <v>67.433333333333337</v>
      </c>
      <c r="P2483" s="4">
        <v>279</v>
      </c>
      <c r="Q2483" s="4">
        <f>SupplierQuality[[#This Row],[Total Defect Qty]]*SupplierQuality[[#This Row],[Unit Price]]</f>
        <v>256226067</v>
      </c>
    </row>
    <row r="2484" spans="1:17" x14ac:dyDescent="0.25">
      <c r="A2484" s="1">
        <v>43485</v>
      </c>
      <c r="B2484" s="5" t="str">
        <f>TEXT(SupplierQuality[[#This Row],[Date]],"mmm")</f>
        <v>Jan</v>
      </c>
      <c r="C2484" s="5" t="str">
        <f>TEXT(SupplierQuality[[#This Row],[Date]],"yyyy")</f>
        <v>2019</v>
      </c>
      <c r="D2484" s="2" t="s">
        <v>103</v>
      </c>
      <c r="E2484" s="2" t="s">
        <v>45</v>
      </c>
      <c r="F2484" s="2" t="s">
        <v>17</v>
      </c>
      <c r="G2484">
        <v>119</v>
      </c>
      <c r="H2484" s="2" t="str">
        <f>VLOOKUP(SupplierQuality[[#This Row],[MaterialID]],Table4[#All],2,0)</f>
        <v>Batteries</v>
      </c>
      <c r="I2484">
        <v>1</v>
      </c>
      <c r="J2484" s="2" t="str">
        <f>_xlfn.XLOOKUP(SupplierQuality[[#This Row],[Defect Type ID]],Table5[ID],Table5[Defect Type],"Not found",0)</f>
        <v>No Impact</v>
      </c>
      <c r="K2484">
        <v>234</v>
      </c>
      <c r="L2484" s="2" t="str">
        <f>_xlfn.XLOOKUP(SupplierQuality[[#This Row],[DefectID]],Table2[ID],Table2[Defect],"Not found",0)</f>
        <v>Packaging Issues</v>
      </c>
      <c r="M2484" s="3">
        <v>752458</v>
      </c>
      <c r="N2484" s="3">
        <v>799</v>
      </c>
      <c r="O2484" s="6">
        <f>SupplierQuality[[#This Row],[Total Downtime Minutes]]/60</f>
        <v>13.316666666666666</v>
      </c>
      <c r="P2484" s="4">
        <v>483</v>
      </c>
      <c r="Q2484" s="4">
        <f>SupplierQuality[[#This Row],[Total Defect Qty]]*SupplierQuality[[#This Row],[Unit Price]]</f>
        <v>363437214</v>
      </c>
    </row>
    <row r="2485" spans="1:17" x14ac:dyDescent="0.25">
      <c r="A2485" s="1">
        <v>43485</v>
      </c>
      <c r="B2485" s="5" t="str">
        <f>TEXT(SupplierQuality[[#This Row],[Date]],"mmm")</f>
        <v>Jan</v>
      </c>
      <c r="C2485" s="5" t="str">
        <f>TEXT(SupplierQuality[[#This Row],[Date]],"yyyy")</f>
        <v>2019</v>
      </c>
      <c r="D2485" s="2" t="s">
        <v>177</v>
      </c>
      <c r="E2485" s="2" t="s">
        <v>11</v>
      </c>
      <c r="F2485" s="2" t="s">
        <v>17</v>
      </c>
      <c r="G2485">
        <v>121</v>
      </c>
      <c r="H2485" s="2" t="str">
        <f>VLOOKUP(SupplierQuality[[#This Row],[MaterialID]],Table4[#All],2,0)</f>
        <v>Composites</v>
      </c>
      <c r="I2485">
        <v>2</v>
      </c>
      <c r="J2485" s="2" t="str">
        <f>_xlfn.XLOOKUP(SupplierQuality[[#This Row],[Defect Type ID]],Table5[ID],Table5[Defect Type],"Not found",0)</f>
        <v>Rejected</v>
      </c>
      <c r="K2485">
        <v>124</v>
      </c>
      <c r="L2485" s="2" t="str">
        <f>_xlfn.XLOOKUP(SupplierQuality[[#This Row],[DefectID]],Table2[ID],Table2[Defect],"Not found",0)</f>
        <v>Print Impression</v>
      </c>
      <c r="M2485" s="3">
        <v>703743</v>
      </c>
      <c r="N2485" s="3">
        <v>5000</v>
      </c>
      <c r="O2485" s="6">
        <f>SupplierQuality[[#This Row],[Total Downtime Minutes]]/60</f>
        <v>83.333333333333329</v>
      </c>
      <c r="P2485" s="4">
        <v>527</v>
      </c>
      <c r="Q2485" s="4">
        <f>SupplierQuality[[#This Row],[Total Defect Qty]]*SupplierQuality[[#This Row],[Unit Price]]</f>
        <v>370872561</v>
      </c>
    </row>
    <row r="2486" spans="1:17" x14ac:dyDescent="0.25">
      <c r="A2486" s="1">
        <v>43485</v>
      </c>
      <c r="B2486" s="5" t="str">
        <f>TEXT(SupplierQuality[[#This Row],[Date]],"mmm")</f>
        <v>Jan</v>
      </c>
      <c r="C2486" s="5" t="str">
        <f>TEXT(SupplierQuality[[#This Row],[Date]],"yyyy")</f>
        <v>2019</v>
      </c>
      <c r="D2486" s="2" t="s">
        <v>65</v>
      </c>
      <c r="E2486" s="2" t="s">
        <v>21</v>
      </c>
      <c r="F2486" s="2" t="s">
        <v>17</v>
      </c>
      <c r="G2486">
        <v>128</v>
      </c>
      <c r="H2486" s="2" t="str">
        <f>VLOOKUP(SupplierQuality[[#This Row],[MaterialID]],Table4[#All],2,0)</f>
        <v>Tape</v>
      </c>
      <c r="I2486">
        <v>2</v>
      </c>
      <c r="J2486" s="2" t="str">
        <f>_xlfn.XLOOKUP(SupplierQuality[[#This Row],[Defect Type ID]],Table5[ID],Table5[Defect Type],"Not found",0)</f>
        <v>Rejected</v>
      </c>
      <c r="K2486">
        <v>141</v>
      </c>
      <c r="L2486" s="2" t="str">
        <f>_xlfn.XLOOKUP(SupplierQuality[[#This Row],[DefectID]],Table2[ID],Table2[Defect],"Not found",0)</f>
        <v>Wrong Size</v>
      </c>
      <c r="M2486" s="3">
        <v>688459</v>
      </c>
      <c r="N2486" s="3">
        <v>3682</v>
      </c>
      <c r="O2486" s="6">
        <f>SupplierQuality[[#This Row],[Total Downtime Minutes]]/60</f>
        <v>61.366666666666667</v>
      </c>
      <c r="P2486" s="4">
        <v>624</v>
      </c>
      <c r="Q2486" s="4">
        <f>SupplierQuality[[#This Row],[Total Defect Qty]]*SupplierQuality[[#This Row],[Unit Price]]</f>
        <v>429598416</v>
      </c>
    </row>
    <row r="2487" spans="1:17" x14ac:dyDescent="0.25">
      <c r="A2487" s="1">
        <v>43485</v>
      </c>
      <c r="B2487" s="5" t="str">
        <f>TEXT(SupplierQuality[[#This Row],[Date]],"mmm")</f>
        <v>Jan</v>
      </c>
      <c r="C2487" s="5" t="str">
        <f>TEXT(SupplierQuality[[#This Row],[Date]],"yyyy")</f>
        <v>2019</v>
      </c>
      <c r="D2487" s="2" t="s">
        <v>190</v>
      </c>
      <c r="E2487" s="2" t="s">
        <v>45</v>
      </c>
      <c r="F2487" s="2" t="s">
        <v>24</v>
      </c>
      <c r="G2487">
        <v>116</v>
      </c>
      <c r="H2487" s="2" t="str">
        <f>VLOOKUP(SupplierQuality[[#This Row],[MaterialID]],Table4[#All],2,0)</f>
        <v>Molds</v>
      </c>
      <c r="I2487">
        <v>3</v>
      </c>
      <c r="J2487" s="2" t="str">
        <f>_xlfn.XLOOKUP(SupplierQuality[[#This Row],[Defect Type ID]],Table5[ID],Table5[Defect Type],"Not found",0)</f>
        <v>Impact</v>
      </c>
      <c r="K2487">
        <v>41</v>
      </c>
      <c r="L2487" s="2" t="str">
        <f>_xlfn.XLOOKUP(SupplierQuality[[#This Row],[DefectID]],Table2[ID],Table2[Defect],"Not found",0)</f>
        <v>Bad Tiles</v>
      </c>
      <c r="M2487" s="3">
        <v>546012</v>
      </c>
      <c r="N2487" s="3">
        <v>314</v>
      </c>
      <c r="O2487" s="6">
        <f>SupplierQuality[[#This Row],[Total Downtime Minutes]]/60</f>
        <v>5.2333333333333334</v>
      </c>
      <c r="P2487" s="4">
        <v>289</v>
      </c>
      <c r="Q2487" s="4">
        <f>SupplierQuality[[#This Row],[Total Defect Qty]]*SupplierQuality[[#This Row],[Unit Price]]</f>
        <v>157797468</v>
      </c>
    </row>
    <row r="2488" spans="1:17" x14ac:dyDescent="0.25">
      <c r="A2488" s="1">
        <v>43485</v>
      </c>
      <c r="B2488" s="5" t="str">
        <f>TEXT(SupplierQuality[[#This Row],[Date]],"mmm")</f>
        <v>Jan</v>
      </c>
      <c r="C2488" s="5" t="str">
        <f>TEXT(SupplierQuality[[#This Row],[Date]],"yyyy")</f>
        <v>2019</v>
      </c>
      <c r="D2488" s="2" t="s">
        <v>148</v>
      </c>
      <c r="E2488" s="2" t="s">
        <v>45</v>
      </c>
      <c r="F2488" s="2" t="s">
        <v>14</v>
      </c>
      <c r="G2488">
        <v>125</v>
      </c>
      <c r="H2488" s="2" t="str">
        <f>VLOOKUP(SupplierQuality[[#This Row],[MaterialID]],Table4[#All],2,0)</f>
        <v>Hardware</v>
      </c>
      <c r="I2488">
        <v>2</v>
      </c>
      <c r="J2488" s="2" t="str">
        <f>_xlfn.XLOOKUP(SupplierQuality[[#This Row],[Defect Type ID]],Table5[ID],Table5[Defect Type],"Not found",0)</f>
        <v>Rejected</v>
      </c>
      <c r="K2488">
        <v>52</v>
      </c>
      <c r="L2488" s="2" t="str">
        <f>_xlfn.XLOOKUP(SupplierQuality[[#This Row],[DefectID]],Table2[ID],Table2[Defect],"Not found",0)</f>
        <v>Wrong Core</v>
      </c>
      <c r="M2488" s="3">
        <v>480368</v>
      </c>
      <c r="N2488" s="3">
        <v>4936</v>
      </c>
      <c r="O2488" s="6">
        <f>SupplierQuality[[#This Row],[Total Downtime Minutes]]/60</f>
        <v>82.266666666666666</v>
      </c>
      <c r="P2488" s="4">
        <v>549</v>
      </c>
      <c r="Q2488" s="4">
        <f>SupplierQuality[[#This Row],[Total Defect Qty]]*SupplierQuality[[#This Row],[Unit Price]]</f>
        <v>263722032</v>
      </c>
    </row>
    <row r="2489" spans="1:17" x14ac:dyDescent="0.25">
      <c r="A2489" s="1">
        <v>43485</v>
      </c>
      <c r="B2489" s="5" t="str">
        <f>TEXT(SupplierQuality[[#This Row],[Date]],"mmm")</f>
        <v>Jan</v>
      </c>
      <c r="C2489" s="5" t="str">
        <f>TEXT(SupplierQuality[[#This Row],[Date]],"yyyy")</f>
        <v>2019</v>
      </c>
      <c r="D2489" s="2" t="s">
        <v>202</v>
      </c>
      <c r="E2489" s="2" t="s">
        <v>41</v>
      </c>
      <c r="F2489" s="2" t="s">
        <v>24</v>
      </c>
      <c r="G2489">
        <v>125</v>
      </c>
      <c r="H2489" s="2" t="str">
        <f>VLOOKUP(SupplierQuality[[#This Row],[MaterialID]],Table4[#All],2,0)</f>
        <v>Hardware</v>
      </c>
      <c r="I2489">
        <v>2</v>
      </c>
      <c r="J2489" s="2" t="str">
        <f>_xlfn.XLOOKUP(SupplierQuality[[#This Row],[Defect Type ID]],Table5[ID],Table5[Defect Type],"Not found",0)</f>
        <v>Rejected</v>
      </c>
      <c r="K2489">
        <v>20</v>
      </c>
      <c r="L2489" s="2" t="str">
        <f>_xlfn.XLOOKUP(SupplierQuality[[#This Row],[DefectID]],Table2[ID],Table2[Defect],"Not found",0)</f>
        <v>Wrong  Size</v>
      </c>
      <c r="M2489" s="3">
        <v>345817</v>
      </c>
      <c r="N2489" s="3">
        <v>3258</v>
      </c>
      <c r="O2489" s="6">
        <f>SupplierQuality[[#This Row],[Total Downtime Minutes]]/60</f>
        <v>54.3</v>
      </c>
      <c r="P2489" s="4">
        <v>355</v>
      </c>
      <c r="Q2489" s="4">
        <f>SupplierQuality[[#This Row],[Total Defect Qty]]*SupplierQuality[[#This Row],[Unit Price]]</f>
        <v>122765035</v>
      </c>
    </row>
    <row r="2490" spans="1:17" x14ac:dyDescent="0.25">
      <c r="A2490" s="1">
        <v>43485</v>
      </c>
      <c r="B2490" s="5" t="str">
        <f>TEXT(SupplierQuality[[#This Row],[Date]],"mmm")</f>
        <v>Jan</v>
      </c>
      <c r="C2490" s="5" t="str">
        <f>TEXT(SupplierQuality[[#This Row],[Date]],"yyyy")</f>
        <v>2019</v>
      </c>
      <c r="D2490" s="2" t="s">
        <v>267</v>
      </c>
      <c r="E2490" s="2" t="s">
        <v>64</v>
      </c>
      <c r="F2490" s="2" t="s">
        <v>17</v>
      </c>
      <c r="G2490">
        <v>112</v>
      </c>
      <c r="H2490" s="2" t="str">
        <f>VLOOKUP(SupplierQuality[[#This Row],[MaterialID]],Table4[#All],2,0)</f>
        <v>Glass</v>
      </c>
      <c r="I2490">
        <v>2</v>
      </c>
      <c r="J2490" s="2" t="str">
        <f>_xlfn.XLOOKUP(SupplierQuality[[#This Row],[Defect Type ID]],Table5[ID],Table5[Defect Type],"Not found",0)</f>
        <v>Rejected</v>
      </c>
      <c r="K2490">
        <v>17</v>
      </c>
      <c r="L2490" s="2" t="str">
        <f>_xlfn.XLOOKUP(SupplierQuality[[#This Row],[DefectID]],Table2[ID],Table2[Defect],"Not found",0)</f>
        <v>Folding - Wrong Crease</v>
      </c>
      <c r="M2490" s="3">
        <v>245159</v>
      </c>
      <c r="N2490" s="3">
        <v>2479</v>
      </c>
      <c r="O2490" s="6">
        <f>SupplierQuality[[#This Row],[Total Downtime Minutes]]/60</f>
        <v>41.31666666666667</v>
      </c>
      <c r="P2490" s="4">
        <v>341</v>
      </c>
      <c r="Q2490" s="4">
        <f>SupplierQuality[[#This Row],[Total Defect Qty]]*SupplierQuality[[#This Row],[Unit Price]]</f>
        <v>83599219</v>
      </c>
    </row>
    <row r="2491" spans="1:17" x14ac:dyDescent="0.25">
      <c r="A2491" s="1">
        <v>43485</v>
      </c>
      <c r="B2491" s="5" t="str">
        <f>TEXT(SupplierQuality[[#This Row],[Date]],"mmm")</f>
        <v>Jan</v>
      </c>
      <c r="C2491" s="5" t="str">
        <f>TEXT(SupplierQuality[[#This Row],[Date]],"yyyy")</f>
        <v>2019</v>
      </c>
      <c r="D2491" s="2" t="s">
        <v>25</v>
      </c>
      <c r="E2491" s="2" t="s">
        <v>21</v>
      </c>
      <c r="F2491" s="2" t="s">
        <v>17</v>
      </c>
      <c r="G2491">
        <v>118</v>
      </c>
      <c r="H2491" s="2" t="str">
        <f>VLOOKUP(SupplierQuality[[#This Row],[MaterialID]],Table4[#All],2,0)</f>
        <v>Corrugate</v>
      </c>
      <c r="I2491">
        <v>1</v>
      </c>
      <c r="J2491" s="2" t="str">
        <f>_xlfn.XLOOKUP(SupplierQuality[[#This Row],[Defect Type ID]],Table5[ID],Table5[Defect Type],"Not found",0)</f>
        <v>No Impact</v>
      </c>
      <c r="K2491">
        <v>7</v>
      </c>
      <c r="L2491" s="2" t="str">
        <f>_xlfn.XLOOKUP(SupplierQuality[[#This Row],[DefectID]],Table2[ID],Table2[Defect],"Not found",0)</f>
        <v>Misc</v>
      </c>
      <c r="M2491" s="3">
        <v>209697</v>
      </c>
      <c r="N2491" s="3">
        <v>2892</v>
      </c>
      <c r="O2491" s="6">
        <f>SupplierQuality[[#This Row],[Total Downtime Minutes]]/60</f>
        <v>48.2</v>
      </c>
      <c r="P2491" s="4">
        <v>682</v>
      </c>
      <c r="Q2491" s="4">
        <f>SupplierQuality[[#This Row],[Total Defect Qty]]*SupplierQuality[[#This Row],[Unit Price]]</f>
        <v>143013354</v>
      </c>
    </row>
    <row r="2492" spans="1:17" x14ac:dyDescent="0.25">
      <c r="A2492" s="1">
        <v>43485</v>
      </c>
      <c r="B2492" s="5" t="str">
        <f>TEXT(SupplierQuality[[#This Row],[Date]],"mmm")</f>
        <v>Jan</v>
      </c>
      <c r="C2492" s="5" t="str">
        <f>TEXT(SupplierQuality[[#This Row],[Date]],"yyyy")</f>
        <v>2019</v>
      </c>
      <c r="D2492" s="2" t="s">
        <v>187</v>
      </c>
      <c r="E2492" s="2" t="s">
        <v>34</v>
      </c>
      <c r="F2492" s="2" t="s">
        <v>17</v>
      </c>
      <c r="G2492">
        <v>114</v>
      </c>
      <c r="H2492" s="2" t="str">
        <f>VLOOKUP(SupplierQuality[[#This Row],[MaterialID]],Table4[#All],2,0)</f>
        <v>Carton</v>
      </c>
      <c r="I2492">
        <v>2</v>
      </c>
      <c r="J2492" s="2" t="str">
        <f>_xlfn.XLOOKUP(SupplierQuality[[#This Row],[Defect Type ID]],Table5[ID],Table5[Defect Type],"Not found",0)</f>
        <v>Rejected</v>
      </c>
      <c r="K2492">
        <v>115</v>
      </c>
      <c r="L2492" s="2" t="str">
        <f>_xlfn.XLOOKUP(SupplierQuality[[#This Row],[DefectID]],Table2[ID],Table2[Defect],"Not found",0)</f>
        <v>Roll Tension</v>
      </c>
      <c r="M2492" s="3">
        <v>132257</v>
      </c>
      <c r="N2492" s="3">
        <v>280</v>
      </c>
      <c r="O2492" s="6">
        <f>SupplierQuality[[#This Row],[Total Downtime Minutes]]/60</f>
        <v>4.666666666666667</v>
      </c>
      <c r="P2492" s="4">
        <v>475</v>
      </c>
      <c r="Q2492" s="4">
        <f>SupplierQuality[[#This Row],[Total Defect Qty]]*SupplierQuality[[#This Row],[Unit Price]]</f>
        <v>62822075</v>
      </c>
    </row>
    <row r="2493" spans="1:17" x14ac:dyDescent="0.25">
      <c r="A2493" s="1">
        <v>43485</v>
      </c>
      <c r="B2493" s="5" t="str">
        <f>TEXT(SupplierQuality[[#This Row],[Date]],"mmm")</f>
        <v>Jan</v>
      </c>
      <c r="C2493" s="5" t="str">
        <f>TEXT(SupplierQuality[[#This Row],[Date]],"yyyy")</f>
        <v>2019</v>
      </c>
      <c r="D2493" s="2" t="s">
        <v>93</v>
      </c>
      <c r="E2493" s="2" t="s">
        <v>60</v>
      </c>
      <c r="F2493" s="2" t="s">
        <v>17</v>
      </c>
      <c r="G2493">
        <v>117</v>
      </c>
      <c r="H2493" s="2" t="str">
        <f>VLOOKUP(SupplierQuality[[#This Row],[MaterialID]],Table4[#All],2,0)</f>
        <v>Labels</v>
      </c>
      <c r="I2493">
        <v>2</v>
      </c>
      <c r="J2493" s="2" t="str">
        <f>_xlfn.XLOOKUP(SupplierQuality[[#This Row],[Defect Type ID]],Table5[ID],Table5[Defect Type],"Not found",0)</f>
        <v>Rejected</v>
      </c>
      <c r="K2493">
        <v>246</v>
      </c>
      <c r="L2493" s="2" t="str">
        <f>_xlfn.XLOOKUP(SupplierQuality[[#This Row],[DefectID]],Table2[ID],Table2[Defect],"Not found",0)</f>
        <v>Wrong Item</v>
      </c>
      <c r="M2493" s="3">
        <v>66071</v>
      </c>
      <c r="N2493" s="3">
        <v>2261</v>
      </c>
      <c r="O2493" s="6">
        <f>SupplierQuality[[#This Row],[Total Downtime Minutes]]/60</f>
        <v>37.68333333333333</v>
      </c>
      <c r="P2493" s="4">
        <v>341</v>
      </c>
      <c r="Q2493" s="4">
        <f>SupplierQuality[[#This Row],[Total Defect Qty]]*SupplierQuality[[#This Row],[Unit Price]]</f>
        <v>22530211</v>
      </c>
    </row>
    <row r="2494" spans="1:17" x14ac:dyDescent="0.25">
      <c r="A2494" s="1">
        <v>43485</v>
      </c>
      <c r="B2494" s="5" t="str">
        <f>TEXT(SupplierQuality[[#This Row],[Date]],"mmm")</f>
        <v>Jan</v>
      </c>
      <c r="C2494" s="5" t="str">
        <f>TEXT(SupplierQuality[[#This Row],[Date]],"yyyy")</f>
        <v>2019</v>
      </c>
      <c r="D2494" s="2" t="s">
        <v>280</v>
      </c>
      <c r="E2494" s="2" t="s">
        <v>32</v>
      </c>
      <c r="F2494" s="2" t="s">
        <v>17</v>
      </c>
      <c r="G2494">
        <v>117</v>
      </c>
      <c r="H2494" s="2" t="str">
        <f>VLOOKUP(SupplierQuality[[#This Row],[MaterialID]],Table4[#All],2,0)</f>
        <v>Labels</v>
      </c>
      <c r="I2494">
        <v>3</v>
      </c>
      <c r="J2494" s="2" t="str">
        <f>_xlfn.XLOOKUP(SupplierQuality[[#This Row],[Defect Type ID]],Table5[ID],Table5[Defect Type],"Not found",0)</f>
        <v>Impact</v>
      </c>
      <c r="K2494">
        <v>222</v>
      </c>
      <c r="L2494" s="2" t="str">
        <f>_xlfn.XLOOKUP(SupplierQuality[[#This Row],[DefectID]],Table2[ID],Table2[Defect],"Not found",0)</f>
        <v>Bad Valves</v>
      </c>
      <c r="M2494" s="3">
        <v>58906</v>
      </c>
      <c r="N2494" s="3">
        <v>1176</v>
      </c>
      <c r="O2494" s="6">
        <f>SupplierQuality[[#This Row],[Total Downtime Minutes]]/60</f>
        <v>19.600000000000001</v>
      </c>
      <c r="P2494" s="4">
        <v>502</v>
      </c>
      <c r="Q2494" s="4">
        <f>SupplierQuality[[#This Row],[Total Defect Qty]]*SupplierQuality[[#This Row],[Unit Price]]</f>
        <v>29570812</v>
      </c>
    </row>
    <row r="2495" spans="1:17" x14ac:dyDescent="0.25">
      <c r="A2495" s="1">
        <v>43486</v>
      </c>
      <c r="B2495" s="5" t="str">
        <f>TEXT(SupplierQuality[[#This Row],[Date]],"mmm")</f>
        <v>Jan</v>
      </c>
      <c r="C2495" s="5" t="str">
        <f>TEXT(SupplierQuality[[#This Row],[Date]],"yyyy")</f>
        <v>2019</v>
      </c>
      <c r="D2495" s="2" t="s">
        <v>28</v>
      </c>
      <c r="E2495" s="2" t="s">
        <v>21</v>
      </c>
      <c r="F2495" s="2" t="s">
        <v>17</v>
      </c>
      <c r="G2495">
        <v>131</v>
      </c>
      <c r="H2495" s="2" t="str">
        <f>VLOOKUP(SupplierQuality[[#This Row],[MaterialID]],Table4[#All],2,0)</f>
        <v>Valves</v>
      </c>
      <c r="I2495">
        <v>2</v>
      </c>
      <c r="J2495" s="2" t="str">
        <f>_xlfn.XLOOKUP(SupplierQuality[[#This Row],[Defect Type ID]],Table5[ID],Table5[Defect Type],"Not found",0)</f>
        <v>Rejected</v>
      </c>
      <c r="K2495">
        <v>70</v>
      </c>
      <c r="L2495" s="2" t="str">
        <f>_xlfn.XLOOKUP(SupplierQuality[[#This Row],[DefectID]],Table2[ID],Table2[Defect],"Not found",0)</f>
        <v>Dirty Material</v>
      </c>
      <c r="M2495" s="3">
        <v>996128</v>
      </c>
      <c r="N2495" s="3">
        <v>1226</v>
      </c>
      <c r="O2495" s="6">
        <f>SupplierQuality[[#This Row],[Total Downtime Minutes]]/60</f>
        <v>20.433333333333334</v>
      </c>
      <c r="P2495" s="4">
        <v>464</v>
      </c>
      <c r="Q2495" s="4">
        <f>SupplierQuality[[#This Row],[Total Defect Qty]]*SupplierQuality[[#This Row],[Unit Price]]</f>
        <v>462203392</v>
      </c>
    </row>
    <row r="2496" spans="1:17" x14ac:dyDescent="0.25">
      <c r="A2496" s="1">
        <v>43486</v>
      </c>
      <c r="B2496" s="5" t="str">
        <f>TEXT(SupplierQuality[[#This Row],[Date]],"mmm")</f>
        <v>Jan</v>
      </c>
      <c r="C2496" s="5" t="str">
        <f>TEXT(SupplierQuality[[#This Row],[Date]],"yyyy")</f>
        <v>2019</v>
      </c>
      <c r="D2496" s="2" t="s">
        <v>57</v>
      </c>
      <c r="E2496" s="2" t="s">
        <v>49</v>
      </c>
      <c r="F2496" s="2" t="s">
        <v>691</v>
      </c>
      <c r="G2496">
        <v>129</v>
      </c>
      <c r="H2496" s="2" t="str">
        <f>VLOOKUP(SupplierQuality[[#This Row],[MaterialID]],Table4[#All],2,0)</f>
        <v>Mechanicals</v>
      </c>
      <c r="I2496">
        <v>3</v>
      </c>
      <c r="J2496" s="2" t="str">
        <f>_xlfn.XLOOKUP(SupplierQuality[[#This Row],[Defect Type ID]],Table5[ID],Table5[Defect Type],"Not found",0)</f>
        <v>Impact</v>
      </c>
      <c r="K2496">
        <v>28</v>
      </c>
      <c r="L2496" s="2" t="str">
        <f>_xlfn.XLOOKUP(SupplierQuality[[#This Row],[DefectID]],Table2[ID],Table2[Defect],"Not found",0)</f>
        <v>Poor Fit</v>
      </c>
      <c r="M2496" s="3">
        <v>979586</v>
      </c>
      <c r="N2496" s="3">
        <v>4209</v>
      </c>
      <c r="O2496" s="6">
        <f>SupplierQuality[[#This Row],[Total Downtime Minutes]]/60</f>
        <v>70.150000000000006</v>
      </c>
      <c r="P2496" s="4">
        <v>568</v>
      </c>
      <c r="Q2496" s="4">
        <f>SupplierQuality[[#This Row],[Total Defect Qty]]*SupplierQuality[[#This Row],[Unit Price]]</f>
        <v>556404848</v>
      </c>
    </row>
    <row r="2497" spans="1:17" x14ac:dyDescent="0.25">
      <c r="A2497" s="1">
        <v>43486</v>
      </c>
      <c r="B2497" s="5" t="str">
        <f>TEXT(SupplierQuality[[#This Row],[Date]],"mmm")</f>
        <v>Jan</v>
      </c>
      <c r="C2497" s="5" t="str">
        <f>TEXT(SupplierQuality[[#This Row],[Date]],"yyyy")</f>
        <v>2019</v>
      </c>
      <c r="D2497" s="2" t="s">
        <v>227</v>
      </c>
      <c r="E2497" s="2" t="s">
        <v>49</v>
      </c>
      <c r="F2497" s="2" t="s">
        <v>14</v>
      </c>
      <c r="G2497">
        <v>123</v>
      </c>
      <c r="H2497" s="2" t="str">
        <f>VLOOKUP(SupplierQuality[[#This Row],[MaterialID]],Table4[#All],2,0)</f>
        <v>Pump</v>
      </c>
      <c r="I2497">
        <v>1</v>
      </c>
      <c r="J2497" s="2" t="str">
        <f>_xlfn.XLOOKUP(SupplierQuality[[#This Row],[Defect Type ID]],Table5[ID],Table5[Defect Type],"Not found",0)</f>
        <v>No Impact</v>
      </c>
      <c r="K2497">
        <v>94</v>
      </c>
      <c r="L2497" s="2" t="str">
        <f>_xlfn.XLOOKUP(SupplierQuality[[#This Row],[DefectID]],Table2[ID],Table2[Defect],"Not found",0)</f>
        <v>Stones and Sand</v>
      </c>
      <c r="M2497" s="3">
        <v>978138</v>
      </c>
      <c r="N2497" s="3">
        <v>2116</v>
      </c>
      <c r="O2497" s="6">
        <f>SupplierQuality[[#This Row],[Total Downtime Minutes]]/60</f>
        <v>35.266666666666666</v>
      </c>
      <c r="P2497" s="4">
        <v>448</v>
      </c>
      <c r="Q2497" s="4">
        <f>SupplierQuality[[#This Row],[Total Defect Qty]]*SupplierQuality[[#This Row],[Unit Price]]</f>
        <v>438205824</v>
      </c>
    </row>
    <row r="2498" spans="1:17" x14ac:dyDescent="0.25">
      <c r="A2498" s="1">
        <v>43486</v>
      </c>
      <c r="B2498" s="5" t="str">
        <f>TEXT(SupplierQuality[[#This Row],[Date]],"mmm")</f>
        <v>Jan</v>
      </c>
      <c r="C2498" s="5" t="str">
        <f>TEXT(SupplierQuality[[#This Row],[Date]],"yyyy")</f>
        <v>2019</v>
      </c>
      <c r="D2498" s="2" t="s">
        <v>111</v>
      </c>
      <c r="E2498" s="2" t="s">
        <v>23</v>
      </c>
      <c r="F2498" s="2" t="s">
        <v>14</v>
      </c>
      <c r="G2498">
        <v>114</v>
      </c>
      <c r="H2498" s="2" t="str">
        <f>VLOOKUP(SupplierQuality[[#This Row],[MaterialID]],Table4[#All],2,0)</f>
        <v>Carton</v>
      </c>
      <c r="I2498">
        <v>1</v>
      </c>
      <c r="J2498" s="2" t="str">
        <f>_xlfn.XLOOKUP(SupplierQuality[[#This Row],[Defect Type ID]],Table5[ID],Table5[Defect Type],"Not found",0)</f>
        <v>No Impact</v>
      </c>
      <c r="K2498">
        <v>253</v>
      </c>
      <c r="L2498" s="2" t="str">
        <f>_xlfn.XLOOKUP(SupplierQuality[[#This Row],[DefectID]],Table2[ID],Table2[Defect],"Not found",0)</f>
        <v>Warped  Sheets</v>
      </c>
      <c r="M2498" s="3">
        <v>529085</v>
      </c>
      <c r="N2498" s="3">
        <v>387</v>
      </c>
      <c r="O2498" s="6">
        <f>SupplierQuality[[#This Row],[Total Downtime Minutes]]/60</f>
        <v>6.45</v>
      </c>
      <c r="P2498" s="4">
        <v>399</v>
      </c>
      <c r="Q2498" s="4">
        <f>SupplierQuality[[#This Row],[Total Defect Qty]]*SupplierQuality[[#This Row],[Unit Price]]</f>
        <v>211104915</v>
      </c>
    </row>
    <row r="2499" spans="1:17" x14ac:dyDescent="0.25">
      <c r="A2499" s="1">
        <v>43486</v>
      </c>
      <c r="B2499" s="5" t="str">
        <f>TEXT(SupplierQuality[[#This Row],[Date]],"mmm")</f>
        <v>Jan</v>
      </c>
      <c r="C2499" s="5" t="str">
        <f>TEXT(SupplierQuality[[#This Row],[Date]],"yyyy")</f>
        <v>2019</v>
      </c>
      <c r="D2499" s="2" t="s">
        <v>266</v>
      </c>
      <c r="E2499" s="2" t="s">
        <v>38</v>
      </c>
      <c r="F2499" s="2" t="s">
        <v>42</v>
      </c>
      <c r="G2499">
        <v>120</v>
      </c>
      <c r="H2499" s="2" t="str">
        <f>VLOOKUP(SupplierQuality[[#This Row],[MaterialID]],Table4[#All],2,0)</f>
        <v>Film</v>
      </c>
      <c r="I2499">
        <v>2</v>
      </c>
      <c r="J2499" s="2" t="str">
        <f>_xlfn.XLOOKUP(SupplierQuality[[#This Row],[Defect Type ID]],Table5[ID],Table5[Defect Type],"Not found",0)</f>
        <v>Rejected</v>
      </c>
      <c r="K2499">
        <v>115</v>
      </c>
      <c r="L2499" s="2" t="str">
        <f>_xlfn.XLOOKUP(SupplierQuality[[#This Row],[DefectID]],Table2[ID],Table2[Defect],"Not found",0)</f>
        <v>Roll Tension</v>
      </c>
      <c r="M2499" s="3">
        <v>525645</v>
      </c>
      <c r="N2499" s="3">
        <v>4064</v>
      </c>
      <c r="O2499" s="6">
        <f>SupplierQuality[[#This Row],[Total Downtime Minutes]]/60</f>
        <v>67.733333333333334</v>
      </c>
      <c r="P2499" s="4">
        <v>560</v>
      </c>
      <c r="Q2499" s="4">
        <f>SupplierQuality[[#This Row],[Total Defect Qty]]*SupplierQuality[[#This Row],[Unit Price]]</f>
        <v>294361200</v>
      </c>
    </row>
    <row r="2500" spans="1:17" x14ac:dyDescent="0.25">
      <c r="A2500" s="1">
        <v>43486</v>
      </c>
      <c r="B2500" s="5" t="str">
        <f>TEXT(SupplierQuality[[#This Row],[Date]],"mmm")</f>
        <v>Jan</v>
      </c>
      <c r="C2500" s="5" t="str">
        <f>TEXT(SupplierQuality[[#This Row],[Date]],"yyyy")</f>
        <v>2019</v>
      </c>
      <c r="D2500" s="2" t="s">
        <v>302</v>
      </c>
      <c r="E2500" s="2" t="s">
        <v>16</v>
      </c>
      <c r="F2500" s="2" t="s">
        <v>17</v>
      </c>
      <c r="G2500">
        <v>130</v>
      </c>
      <c r="H2500" s="2" t="str">
        <f>VLOOKUP(SupplierQuality[[#This Row],[MaterialID]],Table4[#All],2,0)</f>
        <v>Packaging</v>
      </c>
      <c r="I2500">
        <v>2</v>
      </c>
      <c r="J2500" s="2" t="str">
        <f>_xlfn.XLOOKUP(SupplierQuality[[#This Row],[Defect Type ID]],Table5[ID],Table5[Defect Type],"Not found",0)</f>
        <v>Rejected</v>
      </c>
      <c r="K2500">
        <v>33</v>
      </c>
      <c r="L2500" s="2" t="str">
        <f>_xlfn.XLOOKUP(SupplierQuality[[#This Row],[DefectID]],Table2[ID],Table2[Defect],"Not found",0)</f>
        <v>No Bar Code</v>
      </c>
      <c r="M2500" s="3">
        <v>358893</v>
      </c>
      <c r="N2500" s="3">
        <v>354</v>
      </c>
      <c r="O2500" s="6">
        <f>SupplierQuality[[#This Row],[Total Downtime Minutes]]/60</f>
        <v>5.9</v>
      </c>
      <c r="P2500" s="4">
        <v>678</v>
      </c>
      <c r="Q2500" s="4">
        <f>SupplierQuality[[#This Row],[Total Defect Qty]]*SupplierQuality[[#This Row],[Unit Price]]</f>
        <v>243329454</v>
      </c>
    </row>
    <row r="2501" spans="1:17" x14ac:dyDescent="0.25">
      <c r="A2501" s="1">
        <v>43487</v>
      </c>
      <c r="B2501" s="5" t="str">
        <f>TEXT(SupplierQuality[[#This Row],[Date]],"mmm")</f>
        <v>Jan</v>
      </c>
      <c r="C2501" s="5" t="str">
        <f>TEXT(SupplierQuality[[#This Row],[Date]],"yyyy")</f>
        <v>2019</v>
      </c>
      <c r="D2501" s="2" t="s">
        <v>329</v>
      </c>
      <c r="E2501" s="2" t="s">
        <v>98</v>
      </c>
      <c r="F2501" s="2" t="s">
        <v>24</v>
      </c>
      <c r="G2501">
        <v>117</v>
      </c>
      <c r="H2501" s="2" t="str">
        <f>VLOOKUP(SupplierQuality[[#This Row],[MaterialID]],Table4[#All],2,0)</f>
        <v>Labels</v>
      </c>
      <c r="I2501">
        <v>1</v>
      </c>
      <c r="J2501" s="2" t="str">
        <f>_xlfn.XLOOKUP(SupplierQuality[[#This Row],[Defect Type ID]],Table5[ID],Table5[Defect Type],"Not found",0)</f>
        <v>No Impact</v>
      </c>
      <c r="K2501">
        <v>38</v>
      </c>
      <c r="L2501" s="2" t="str">
        <f>_xlfn.XLOOKUP(SupplierQuality[[#This Row],[DefectID]],Table2[ID],Table2[Defect],"Not found",0)</f>
        <v>Skewed</v>
      </c>
      <c r="M2501" s="3">
        <v>883111</v>
      </c>
      <c r="N2501" s="3">
        <v>3393</v>
      </c>
      <c r="O2501" s="6">
        <f>SupplierQuality[[#This Row],[Total Downtime Minutes]]/60</f>
        <v>56.55</v>
      </c>
      <c r="P2501" s="4">
        <v>365</v>
      </c>
      <c r="Q2501" s="4">
        <f>SupplierQuality[[#This Row],[Total Defect Qty]]*SupplierQuality[[#This Row],[Unit Price]]</f>
        <v>322335515</v>
      </c>
    </row>
    <row r="2502" spans="1:17" x14ac:dyDescent="0.25">
      <c r="A2502" s="1">
        <v>43487</v>
      </c>
      <c r="B2502" s="5" t="str">
        <f>TEXT(SupplierQuality[[#This Row],[Date]],"mmm")</f>
        <v>Jan</v>
      </c>
      <c r="C2502" s="5" t="str">
        <f>TEXT(SupplierQuality[[#This Row],[Date]],"yyyy")</f>
        <v>2019</v>
      </c>
      <c r="D2502" s="2" t="s">
        <v>253</v>
      </c>
      <c r="E2502" s="2" t="s">
        <v>21</v>
      </c>
      <c r="F2502" s="2" t="s">
        <v>42</v>
      </c>
      <c r="G2502">
        <v>116</v>
      </c>
      <c r="H2502" s="2" t="str">
        <f>VLOOKUP(SupplierQuality[[#This Row],[MaterialID]],Table4[#All],2,0)</f>
        <v>Molds</v>
      </c>
      <c r="I2502">
        <v>1</v>
      </c>
      <c r="J2502" s="2" t="str">
        <f>_xlfn.XLOOKUP(SupplierQuality[[#This Row],[Defect Type ID]],Table5[ID],Table5[Defect Type],"Not found",0)</f>
        <v>No Impact</v>
      </c>
      <c r="K2502">
        <v>173</v>
      </c>
      <c r="L2502" s="2" t="str">
        <f>_xlfn.XLOOKUP(SupplierQuality[[#This Row],[DefectID]],Table2[ID],Table2[Defect],"Not found",0)</f>
        <v>Defective Packaging</v>
      </c>
      <c r="M2502" s="3">
        <v>736821</v>
      </c>
      <c r="N2502" s="3">
        <v>1792</v>
      </c>
      <c r="O2502" s="6">
        <f>SupplierQuality[[#This Row],[Total Downtime Minutes]]/60</f>
        <v>29.866666666666667</v>
      </c>
      <c r="P2502" s="4">
        <v>371</v>
      </c>
      <c r="Q2502" s="4">
        <f>SupplierQuality[[#This Row],[Total Defect Qty]]*SupplierQuality[[#This Row],[Unit Price]]</f>
        <v>273360591</v>
      </c>
    </row>
    <row r="2503" spans="1:17" x14ac:dyDescent="0.25">
      <c r="A2503" s="1">
        <v>43487</v>
      </c>
      <c r="B2503" s="5" t="str">
        <f>TEXT(SupplierQuality[[#This Row],[Date]],"mmm")</f>
        <v>Jan</v>
      </c>
      <c r="C2503" s="5" t="str">
        <f>TEXT(SupplierQuality[[#This Row],[Date]],"yyyy")</f>
        <v>2019</v>
      </c>
      <c r="D2503" s="2" t="s">
        <v>29</v>
      </c>
      <c r="E2503" s="2" t="s">
        <v>11</v>
      </c>
      <c r="F2503" s="2" t="s">
        <v>17</v>
      </c>
      <c r="G2503">
        <v>124</v>
      </c>
      <c r="H2503" s="2" t="str">
        <f>VLOOKUP(SupplierQuality[[#This Row],[MaterialID]],Table4[#All],2,0)</f>
        <v>Drives</v>
      </c>
      <c r="I2503">
        <v>1</v>
      </c>
      <c r="J2503" s="2" t="str">
        <f>_xlfn.XLOOKUP(SupplierQuality[[#This Row],[Defect Type ID]],Table5[ID],Table5[Defect Type],"Not found",0)</f>
        <v>No Impact</v>
      </c>
      <c r="K2503">
        <v>129</v>
      </c>
      <c r="L2503" s="2" t="str">
        <f>_xlfn.XLOOKUP(SupplierQuality[[#This Row],[DefectID]],Table2[ID],Table2[Defect],"Not found",0)</f>
        <v>Color Variation</v>
      </c>
      <c r="M2503" s="3">
        <v>520028</v>
      </c>
      <c r="N2503" s="3">
        <v>3116</v>
      </c>
      <c r="O2503" s="6">
        <f>SupplierQuality[[#This Row],[Total Downtime Minutes]]/60</f>
        <v>51.93333333333333</v>
      </c>
      <c r="P2503" s="4">
        <v>382</v>
      </c>
      <c r="Q2503" s="4">
        <f>SupplierQuality[[#This Row],[Total Defect Qty]]*SupplierQuality[[#This Row],[Unit Price]]</f>
        <v>198650696</v>
      </c>
    </row>
    <row r="2504" spans="1:17" x14ac:dyDescent="0.25">
      <c r="A2504" s="1">
        <v>43488</v>
      </c>
      <c r="B2504" s="5" t="str">
        <f>TEXT(SupplierQuality[[#This Row],[Date]],"mmm")</f>
        <v>Jan</v>
      </c>
      <c r="C2504" s="5" t="str">
        <f>TEXT(SupplierQuality[[#This Row],[Date]],"yyyy")</f>
        <v>2019</v>
      </c>
      <c r="D2504" s="2" t="s">
        <v>178</v>
      </c>
      <c r="E2504" s="2" t="s">
        <v>64</v>
      </c>
      <c r="F2504" s="2" t="s">
        <v>14</v>
      </c>
      <c r="G2504">
        <v>116</v>
      </c>
      <c r="H2504" s="2" t="str">
        <f>VLOOKUP(SupplierQuality[[#This Row],[MaterialID]],Table4[#All],2,0)</f>
        <v>Molds</v>
      </c>
      <c r="I2504">
        <v>3</v>
      </c>
      <c r="J2504" s="2" t="str">
        <f>_xlfn.XLOOKUP(SupplierQuality[[#This Row],[Defect Type ID]],Table5[ID],Table5[Defect Type],"Not found",0)</f>
        <v>Impact</v>
      </c>
      <c r="K2504">
        <v>159</v>
      </c>
      <c r="L2504" s="2" t="str">
        <f>_xlfn.XLOOKUP(SupplierQuality[[#This Row],[DefectID]],Table2[ID],Table2[Defect],"Not found",0)</f>
        <v>No Insert</v>
      </c>
      <c r="M2504" s="3">
        <v>792676</v>
      </c>
      <c r="N2504" s="3">
        <v>1938</v>
      </c>
      <c r="O2504" s="6">
        <f>SupplierQuality[[#This Row],[Total Downtime Minutes]]/60</f>
        <v>32.299999999999997</v>
      </c>
      <c r="P2504" s="4">
        <v>531</v>
      </c>
      <c r="Q2504" s="4">
        <f>SupplierQuality[[#This Row],[Total Defect Qty]]*SupplierQuality[[#This Row],[Unit Price]]</f>
        <v>420910956</v>
      </c>
    </row>
    <row r="2505" spans="1:17" x14ac:dyDescent="0.25">
      <c r="A2505" s="1">
        <v>43488</v>
      </c>
      <c r="B2505" s="5" t="str">
        <f>TEXT(SupplierQuality[[#This Row],[Date]],"mmm")</f>
        <v>Jan</v>
      </c>
      <c r="C2505" s="5" t="str">
        <f>TEXT(SupplierQuality[[#This Row],[Date]],"yyyy")</f>
        <v>2019</v>
      </c>
      <c r="D2505" s="2" t="s">
        <v>194</v>
      </c>
      <c r="E2505" s="2" t="s">
        <v>55</v>
      </c>
      <c r="F2505" s="2" t="s">
        <v>14</v>
      </c>
      <c r="G2505">
        <v>131</v>
      </c>
      <c r="H2505" s="2" t="str">
        <f>VLOOKUP(SupplierQuality[[#This Row],[MaterialID]],Table4[#All],2,0)</f>
        <v>Valves</v>
      </c>
      <c r="I2505">
        <v>1</v>
      </c>
      <c r="J2505" s="2" t="str">
        <f>_xlfn.XLOOKUP(SupplierQuality[[#This Row],[Defect Type ID]],Table5[ID],Table5[Defect Type],"Not found",0)</f>
        <v>No Impact</v>
      </c>
      <c r="K2505">
        <v>192</v>
      </c>
      <c r="L2505" s="2" t="str">
        <f>_xlfn.XLOOKUP(SupplierQuality[[#This Row],[DefectID]],Table2[ID],Table2[Defect],"Not found",0)</f>
        <v>Open Caps</v>
      </c>
      <c r="M2505" s="3">
        <v>773607</v>
      </c>
      <c r="N2505" s="3">
        <v>3929</v>
      </c>
      <c r="O2505" s="6">
        <f>SupplierQuality[[#This Row],[Total Downtime Minutes]]/60</f>
        <v>65.483333333333334</v>
      </c>
      <c r="P2505" s="4">
        <v>565</v>
      </c>
      <c r="Q2505" s="4">
        <f>SupplierQuality[[#This Row],[Total Defect Qty]]*SupplierQuality[[#This Row],[Unit Price]]</f>
        <v>437087955</v>
      </c>
    </row>
    <row r="2506" spans="1:17" x14ac:dyDescent="0.25">
      <c r="A2506" s="1">
        <v>43488</v>
      </c>
      <c r="B2506" s="5" t="str">
        <f>TEXT(SupplierQuality[[#This Row],[Date]],"mmm")</f>
        <v>Jan</v>
      </c>
      <c r="C2506" s="5" t="str">
        <f>TEXT(SupplierQuality[[#This Row],[Date]],"yyyy")</f>
        <v>2019</v>
      </c>
      <c r="D2506" s="2" t="s">
        <v>168</v>
      </c>
      <c r="E2506" s="2" t="s">
        <v>30</v>
      </c>
      <c r="F2506" s="2" t="s">
        <v>17</v>
      </c>
      <c r="G2506">
        <v>127</v>
      </c>
      <c r="H2506" s="2" t="str">
        <f>VLOOKUP(SupplierQuality[[#This Row],[MaterialID]],Table4[#All],2,0)</f>
        <v>Crates</v>
      </c>
      <c r="I2506">
        <v>2</v>
      </c>
      <c r="J2506" s="2" t="str">
        <f>_xlfn.XLOOKUP(SupplierQuality[[#This Row],[Defect Type ID]],Table5[ID],Table5[Defect Type],"Not found",0)</f>
        <v>Rejected</v>
      </c>
      <c r="K2506">
        <v>118</v>
      </c>
      <c r="L2506" s="2" t="str">
        <f>_xlfn.XLOOKUP(SupplierQuality[[#This Row],[DefectID]],Table2[ID],Table2[Defect],"Not found",0)</f>
        <v>Wrong Parts</v>
      </c>
      <c r="M2506" s="3">
        <v>348707</v>
      </c>
      <c r="N2506" s="3">
        <v>4392</v>
      </c>
      <c r="O2506" s="6">
        <f>SupplierQuality[[#This Row],[Total Downtime Minutes]]/60</f>
        <v>73.2</v>
      </c>
      <c r="P2506" s="4">
        <v>524</v>
      </c>
      <c r="Q2506" s="4">
        <f>SupplierQuality[[#This Row],[Total Defect Qty]]*SupplierQuality[[#This Row],[Unit Price]]</f>
        <v>182722468</v>
      </c>
    </row>
    <row r="2507" spans="1:17" x14ac:dyDescent="0.25">
      <c r="A2507" s="1">
        <v>43489</v>
      </c>
      <c r="B2507" s="5" t="str">
        <f>TEXT(SupplierQuality[[#This Row],[Date]],"mmm")</f>
        <v>Jan</v>
      </c>
      <c r="C2507" s="5" t="str">
        <f>TEXT(SupplierQuality[[#This Row],[Date]],"yyyy")</f>
        <v>2019</v>
      </c>
      <c r="D2507" s="2" t="s">
        <v>31</v>
      </c>
      <c r="E2507" s="2" t="s">
        <v>36</v>
      </c>
      <c r="F2507" s="2" t="s">
        <v>691</v>
      </c>
      <c r="G2507">
        <v>133</v>
      </c>
      <c r="H2507" s="2" t="str">
        <f>VLOOKUP(SupplierQuality[[#This Row],[MaterialID]],Table4[#All],2,0)</f>
        <v>Wires</v>
      </c>
      <c r="I2507">
        <v>2</v>
      </c>
      <c r="J2507" s="2" t="str">
        <f>_xlfn.XLOOKUP(SupplierQuality[[#This Row],[Defect Type ID]],Table5[ID],Table5[Defect Type],"Not found",0)</f>
        <v>Rejected</v>
      </c>
      <c r="K2507">
        <v>36</v>
      </c>
      <c r="L2507" s="2" t="str">
        <f>_xlfn.XLOOKUP(SupplierQuality[[#This Row],[DefectID]],Table2[ID],Table2[Defect],"Not found",0)</f>
        <v>Scrap attached</v>
      </c>
      <c r="M2507" s="3">
        <v>857853</v>
      </c>
      <c r="N2507" s="3">
        <v>4502</v>
      </c>
      <c r="O2507" s="6">
        <f>SupplierQuality[[#This Row],[Total Downtime Minutes]]/60</f>
        <v>75.033333333333331</v>
      </c>
      <c r="P2507" s="4">
        <v>387</v>
      </c>
      <c r="Q2507" s="4">
        <f>SupplierQuality[[#This Row],[Total Defect Qty]]*SupplierQuality[[#This Row],[Unit Price]]</f>
        <v>331989111</v>
      </c>
    </row>
    <row r="2508" spans="1:17" x14ac:dyDescent="0.25">
      <c r="A2508" s="1">
        <v>43489</v>
      </c>
      <c r="B2508" s="5" t="str">
        <f>TEXT(SupplierQuality[[#This Row],[Date]],"mmm")</f>
        <v>Jan</v>
      </c>
      <c r="C2508" s="5" t="str">
        <f>TEXT(SupplierQuality[[#This Row],[Date]],"yyyy")</f>
        <v>2019</v>
      </c>
      <c r="D2508" s="2" t="s">
        <v>180</v>
      </c>
      <c r="E2508" s="2" t="s">
        <v>16</v>
      </c>
      <c r="F2508" s="2" t="s">
        <v>691</v>
      </c>
      <c r="G2508">
        <v>129</v>
      </c>
      <c r="H2508" s="2" t="str">
        <f>VLOOKUP(SupplierQuality[[#This Row],[MaterialID]],Table4[#All],2,0)</f>
        <v>Mechanicals</v>
      </c>
      <c r="I2508">
        <v>1</v>
      </c>
      <c r="J2508" s="2" t="str">
        <f>_xlfn.XLOOKUP(SupplierQuality[[#This Row],[Defect Type ID]],Table5[ID],Table5[Defect Type],"Not found",0)</f>
        <v>No Impact</v>
      </c>
      <c r="K2508">
        <v>190</v>
      </c>
      <c r="L2508" s="2" t="str">
        <f>_xlfn.XLOOKUP(SupplierQuality[[#This Row],[DefectID]],Table2[ID],Table2[Defect],"Not found",0)</f>
        <v>Bad Distribution</v>
      </c>
      <c r="M2508" s="3">
        <v>854465</v>
      </c>
      <c r="N2508" s="3">
        <v>1504</v>
      </c>
      <c r="O2508" s="6">
        <f>SupplierQuality[[#This Row],[Total Downtime Minutes]]/60</f>
        <v>25.066666666666666</v>
      </c>
      <c r="P2508" s="4">
        <v>338</v>
      </c>
      <c r="Q2508" s="4">
        <f>SupplierQuality[[#This Row],[Total Defect Qty]]*SupplierQuality[[#This Row],[Unit Price]]</f>
        <v>288809170</v>
      </c>
    </row>
    <row r="2509" spans="1:17" x14ac:dyDescent="0.25">
      <c r="A2509" s="1">
        <v>43489</v>
      </c>
      <c r="B2509" s="5" t="str">
        <f>TEXT(SupplierQuality[[#This Row],[Date]],"mmm")</f>
        <v>Jan</v>
      </c>
      <c r="C2509" s="5" t="str">
        <f>TEXT(SupplierQuality[[#This Row],[Date]],"yyyy")</f>
        <v>2019</v>
      </c>
      <c r="D2509" s="2" t="s">
        <v>307</v>
      </c>
      <c r="E2509" s="2" t="s">
        <v>34</v>
      </c>
      <c r="F2509" s="2" t="s">
        <v>691</v>
      </c>
      <c r="G2509">
        <v>122</v>
      </c>
      <c r="H2509" s="2" t="str">
        <f>VLOOKUP(SupplierQuality[[#This Row],[MaterialID]],Table4[#All],2,0)</f>
        <v>Electrolytes</v>
      </c>
      <c r="I2509">
        <v>1</v>
      </c>
      <c r="J2509" s="2" t="str">
        <f>_xlfn.XLOOKUP(SupplierQuality[[#This Row],[Defect Type ID]],Table5[ID],Table5[Defect Type],"Not found",0)</f>
        <v>No Impact</v>
      </c>
      <c r="K2509">
        <v>259</v>
      </c>
      <c r="L2509" s="2" t="str">
        <f>_xlfn.XLOOKUP(SupplierQuality[[#This Row],[DefectID]],Table2[ID],Table2[Defect],"Not found",0)</f>
        <v>Coating</v>
      </c>
      <c r="M2509" s="3">
        <v>676394</v>
      </c>
      <c r="N2509" s="3">
        <v>335</v>
      </c>
      <c r="O2509" s="6">
        <f>SupplierQuality[[#This Row],[Total Downtime Minutes]]/60</f>
        <v>5.583333333333333</v>
      </c>
      <c r="P2509" s="4">
        <v>484</v>
      </c>
      <c r="Q2509" s="4">
        <f>SupplierQuality[[#This Row],[Total Defect Qty]]*SupplierQuality[[#This Row],[Unit Price]]</f>
        <v>327374696</v>
      </c>
    </row>
    <row r="2510" spans="1:17" x14ac:dyDescent="0.25">
      <c r="A2510" s="1">
        <v>43489</v>
      </c>
      <c r="B2510" s="5" t="str">
        <f>TEXT(SupplierQuality[[#This Row],[Date]],"mmm")</f>
        <v>Jan</v>
      </c>
      <c r="C2510" s="5" t="str">
        <f>TEXT(SupplierQuality[[#This Row],[Date]],"yyyy")</f>
        <v>2019</v>
      </c>
      <c r="D2510" s="2" t="s">
        <v>238</v>
      </c>
      <c r="E2510" s="2" t="s">
        <v>98</v>
      </c>
      <c r="F2510" s="2" t="s">
        <v>17</v>
      </c>
      <c r="G2510">
        <v>120</v>
      </c>
      <c r="H2510" s="2" t="str">
        <f>VLOOKUP(SupplierQuality[[#This Row],[MaterialID]],Table4[#All],2,0)</f>
        <v>Film</v>
      </c>
      <c r="I2510">
        <v>1</v>
      </c>
      <c r="J2510" s="2" t="str">
        <f>_xlfn.XLOOKUP(SupplierQuality[[#This Row],[Defect Type ID]],Table5[ID],Table5[Defect Type],"Not found",0)</f>
        <v>No Impact</v>
      </c>
      <c r="K2510">
        <v>123</v>
      </c>
      <c r="L2510" s="2" t="str">
        <f>_xlfn.XLOOKUP(SupplierQuality[[#This Row],[DefectID]],Table2[ID],Table2[Defect],"Not found",0)</f>
        <v>Sealed Together Externally</v>
      </c>
      <c r="M2510" s="3">
        <v>648161</v>
      </c>
      <c r="N2510" s="3">
        <v>3883</v>
      </c>
      <c r="O2510" s="6">
        <f>SupplierQuality[[#This Row],[Total Downtime Minutes]]/60</f>
        <v>64.716666666666669</v>
      </c>
      <c r="P2510" s="4">
        <v>457</v>
      </c>
      <c r="Q2510" s="4">
        <f>SupplierQuality[[#This Row],[Total Defect Qty]]*SupplierQuality[[#This Row],[Unit Price]]</f>
        <v>296209577</v>
      </c>
    </row>
    <row r="2511" spans="1:17" x14ac:dyDescent="0.25">
      <c r="A2511" s="1">
        <v>43489</v>
      </c>
      <c r="B2511" s="5" t="str">
        <f>TEXT(SupplierQuality[[#This Row],[Date]],"mmm")</f>
        <v>Jan</v>
      </c>
      <c r="C2511" s="5" t="str">
        <f>TEXT(SupplierQuality[[#This Row],[Date]],"yyyy")</f>
        <v>2019</v>
      </c>
      <c r="D2511" s="2" t="s">
        <v>29</v>
      </c>
      <c r="E2511" s="2" t="s">
        <v>52</v>
      </c>
      <c r="F2511" s="2" t="s">
        <v>691</v>
      </c>
      <c r="G2511">
        <v>121</v>
      </c>
      <c r="H2511" s="2" t="str">
        <f>VLOOKUP(SupplierQuality[[#This Row],[MaterialID]],Table4[#All],2,0)</f>
        <v>Composites</v>
      </c>
      <c r="I2511">
        <v>3</v>
      </c>
      <c r="J2511" s="2" t="str">
        <f>_xlfn.XLOOKUP(SupplierQuality[[#This Row],[Defect Type ID]],Table5[ID],Table5[Defect Type],"Not found",0)</f>
        <v>Impact</v>
      </c>
      <c r="K2511">
        <v>258</v>
      </c>
      <c r="L2511" s="2" t="str">
        <f>_xlfn.XLOOKUP(SupplierQuality[[#This Row],[DefectID]],Table2[ID],Table2[Defect],"Not found",0)</f>
        <v>Gages Broken</v>
      </c>
      <c r="M2511" s="3">
        <v>522997</v>
      </c>
      <c r="N2511" s="3">
        <v>4276</v>
      </c>
      <c r="O2511" s="6">
        <f>SupplierQuality[[#This Row],[Total Downtime Minutes]]/60</f>
        <v>71.266666666666666</v>
      </c>
      <c r="P2511" s="4">
        <v>662</v>
      </c>
      <c r="Q2511" s="4">
        <f>SupplierQuality[[#This Row],[Total Defect Qty]]*SupplierQuality[[#This Row],[Unit Price]]</f>
        <v>346224014</v>
      </c>
    </row>
    <row r="2512" spans="1:17" x14ac:dyDescent="0.25">
      <c r="A2512" s="1">
        <v>43489</v>
      </c>
      <c r="B2512" s="5" t="str">
        <f>TEXT(SupplierQuality[[#This Row],[Date]],"mmm")</f>
        <v>Jan</v>
      </c>
      <c r="C2512" s="5" t="str">
        <f>TEXT(SupplierQuality[[#This Row],[Date]],"yyyy")</f>
        <v>2019</v>
      </c>
      <c r="D2512" s="2" t="s">
        <v>116</v>
      </c>
      <c r="E2512" s="2" t="s">
        <v>104</v>
      </c>
      <c r="F2512" s="2" t="s">
        <v>691</v>
      </c>
      <c r="G2512">
        <v>113</v>
      </c>
      <c r="H2512" s="2" t="str">
        <f>VLOOKUP(SupplierQuality[[#This Row],[MaterialID]],Table4[#All],2,0)</f>
        <v>Raw Materials</v>
      </c>
      <c r="I2512">
        <v>3</v>
      </c>
      <c r="J2512" s="2" t="str">
        <f>_xlfn.XLOOKUP(SupplierQuality[[#This Row],[Defect Type ID]],Table5[ID],Table5[Defect Type],"Not found",0)</f>
        <v>Impact</v>
      </c>
      <c r="K2512">
        <v>198</v>
      </c>
      <c r="L2512" s="2" t="str">
        <f>_xlfn.XLOOKUP(SupplierQuality[[#This Row],[DefectID]],Table2[ID],Table2[Defect],"Not found",0)</f>
        <v>Missing Components</v>
      </c>
      <c r="M2512" s="3">
        <v>484102</v>
      </c>
      <c r="N2512" s="3">
        <v>2893</v>
      </c>
      <c r="O2512" s="6">
        <f>SupplierQuality[[#This Row],[Total Downtime Minutes]]/60</f>
        <v>48.216666666666669</v>
      </c>
      <c r="P2512" s="4">
        <v>654</v>
      </c>
      <c r="Q2512" s="4">
        <f>SupplierQuality[[#This Row],[Total Defect Qty]]*SupplierQuality[[#This Row],[Unit Price]]</f>
        <v>316602708</v>
      </c>
    </row>
    <row r="2513" spans="1:17" x14ac:dyDescent="0.25">
      <c r="A2513" s="1">
        <v>43489</v>
      </c>
      <c r="B2513" s="5" t="str">
        <f>TEXT(SupplierQuality[[#This Row],[Date]],"mmm")</f>
        <v>Jan</v>
      </c>
      <c r="C2513" s="5" t="str">
        <f>TEXT(SupplierQuality[[#This Row],[Date]],"yyyy")</f>
        <v>2019</v>
      </c>
      <c r="D2513" s="2" t="s">
        <v>245</v>
      </c>
      <c r="E2513" s="2" t="s">
        <v>49</v>
      </c>
      <c r="F2513" s="2" t="s">
        <v>691</v>
      </c>
      <c r="G2513">
        <v>121</v>
      </c>
      <c r="H2513" s="2" t="str">
        <f>VLOOKUP(SupplierQuality[[#This Row],[MaterialID]],Table4[#All],2,0)</f>
        <v>Composites</v>
      </c>
      <c r="I2513">
        <v>1</v>
      </c>
      <c r="J2513" s="2" t="str">
        <f>_xlfn.XLOOKUP(SupplierQuality[[#This Row],[Defect Type ID]],Table5[ID],Table5[Defect Type],"Not found",0)</f>
        <v>No Impact</v>
      </c>
      <c r="K2513">
        <v>266</v>
      </c>
      <c r="L2513" s="2" t="str">
        <f>_xlfn.XLOOKUP(SupplierQuality[[#This Row],[DefectID]],Table2[ID],Table2[Defect],"Not found",0)</f>
        <v>Liner Issues</v>
      </c>
      <c r="M2513" s="3">
        <v>313335</v>
      </c>
      <c r="N2513" s="3">
        <v>4021</v>
      </c>
      <c r="O2513" s="6">
        <f>SupplierQuality[[#This Row],[Total Downtime Minutes]]/60</f>
        <v>67.016666666666666</v>
      </c>
      <c r="P2513" s="4">
        <v>314</v>
      </c>
      <c r="Q2513" s="4">
        <f>SupplierQuality[[#This Row],[Total Defect Qty]]*SupplierQuality[[#This Row],[Unit Price]]</f>
        <v>98387190</v>
      </c>
    </row>
    <row r="2514" spans="1:17" x14ac:dyDescent="0.25">
      <c r="A2514" s="1">
        <v>43489</v>
      </c>
      <c r="B2514" s="5" t="str">
        <f>TEXT(SupplierQuality[[#This Row],[Date]],"mmm")</f>
        <v>Jan</v>
      </c>
      <c r="C2514" s="5" t="str">
        <f>TEXT(SupplierQuality[[#This Row],[Date]],"yyyy")</f>
        <v>2019</v>
      </c>
      <c r="D2514" s="2" t="s">
        <v>288</v>
      </c>
      <c r="E2514" s="2" t="s">
        <v>21</v>
      </c>
      <c r="F2514" s="2" t="s">
        <v>691</v>
      </c>
      <c r="G2514">
        <v>118</v>
      </c>
      <c r="H2514" s="2" t="str">
        <f>VLOOKUP(SupplierQuality[[#This Row],[MaterialID]],Table4[#All],2,0)</f>
        <v>Corrugate</v>
      </c>
      <c r="I2514">
        <v>2</v>
      </c>
      <c r="J2514" s="2" t="str">
        <f>_xlfn.XLOOKUP(SupplierQuality[[#This Row],[Defect Type ID]],Table5[ID],Table5[Defect Type],"Not found",0)</f>
        <v>Rejected</v>
      </c>
      <c r="K2514">
        <v>113</v>
      </c>
      <c r="L2514" s="2" t="str">
        <f>_xlfn.XLOOKUP(SupplierQuality[[#This Row],[DefectID]],Table2[ID],Table2[Defect],"Not found",0)</f>
        <v>Packaging Integrity</v>
      </c>
      <c r="M2514" s="3">
        <v>154015</v>
      </c>
      <c r="N2514" s="3">
        <v>3270</v>
      </c>
      <c r="O2514" s="6">
        <f>SupplierQuality[[#This Row],[Total Downtime Minutes]]/60</f>
        <v>54.5</v>
      </c>
      <c r="P2514" s="4">
        <v>665</v>
      </c>
      <c r="Q2514" s="4">
        <f>SupplierQuality[[#This Row],[Total Defect Qty]]*SupplierQuality[[#This Row],[Unit Price]]</f>
        <v>102419975</v>
      </c>
    </row>
    <row r="2515" spans="1:17" x14ac:dyDescent="0.25">
      <c r="A2515" s="1">
        <v>43489</v>
      </c>
      <c r="B2515" s="5" t="str">
        <f>TEXT(SupplierQuality[[#This Row],[Date]],"mmm")</f>
        <v>Jan</v>
      </c>
      <c r="C2515" s="5" t="str">
        <f>TEXT(SupplierQuality[[#This Row],[Date]],"yyyy")</f>
        <v>2019</v>
      </c>
      <c r="D2515" s="2" t="s">
        <v>173</v>
      </c>
      <c r="E2515" s="2" t="s">
        <v>13</v>
      </c>
      <c r="F2515" s="2" t="s">
        <v>14</v>
      </c>
      <c r="G2515">
        <v>131</v>
      </c>
      <c r="H2515" s="2" t="str">
        <f>VLOOKUP(SupplierQuality[[#This Row],[MaterialID]],Table4[#All],2,0)</f>
        <v>Valves</v>
      </c>
      <c r="I2515">
        <v>3</v>
      </c>
      <c r="J2515" s="2" t="str">
        <f>_xlfn.XLOOKUP(SupplierQuality[[#This Row],[Defect Type ID]],Table5[ID],Table5[Defect Type],"Not found",0)</f>
        <v>Impact</v>
      </c>
      <c r="K2515">
        <v>172</v>
      </c>
      <c r="L2515" s="2" t="str">
        <f>_xlfn.XLOOKUP(SupplierQuality[[#This Row],[DefectID]],Table2[ID],Table2[Defect],"Not found",0)</f>
        <v>Holes</v>
      </c>
      <c r="M2515" s="3">
        <v>121497</v>
      </c>
      <c r="N2515" s="3">
        <v>2537</v>
      </c>
      <c r="O2515" s="6">
        <f>SupplierQuality[[#This Row],[Total Downtime Minutes]]/60</f>
        <v>42.283333333333331</v>
      </c>
      <c r="P2515" s="4">
        <v>499</v>
      </c>
      <c r="Q2515" s="4">
        <f>SupplierQuality[[#This Row],[Total Defect Qty]]*SupplierQuality[[#This Row],[Unit Price]]</f>
        <v>60627003</v>
      </c>
    </row>
    <row r="2516" spans="1:17" x14ac:dyDescent="0.25">
      <c r="A2516" s="1">
        <v>43489</v>
      </c>
      <c r="B2516" s="5" t="str">
        <f>TEXT(SupplierQuality[[#This Row],[Date]],"mmm")</f>
        <v>Jan</v>
      </c>
      <c r="C2516" s="5" t="str">
        <f>TEXT(SupplierQuality[[#This Row],[Date]],"yyyy")</f>
        <v>2019</v>
      </c>
      <c r="D2516" s="2" t="s">
        <v>72</v>
      </c>
      <c r="E2516" s="2" t="s">
        <v>38</v>
      </c>
      <c r="F2516" s="2" t="s">
        <v>14</v>
      </c>
      <c r="G2516">
        <v>126</v>
      </c>
      <c r="H2516" s="2" t="str">
        <f>VLOOKUP(SupplierQuality[[#This Row],[MaterialID]],Table4[#All],2,0)</f>
        <v>Motors</v>
      </c>
      <c r="I2516">
        <v>3</v>
      </c>
      <c r="J2516" s="2" t="str">
        <f>_xlfn.XLOOKUP(SupplierQuality[[#This Row],[Defect Type ID]],Table5[ID],Table5[Defect Type],"Not found",0)</f>
        <v>Impact</v>
      </c>
      <c r="K2516">
        <v>25</v>
      </c>
      <c r="L2516" s="2" t="str">
        <f>_xlfn.XLOOKUP(SupplierQuality[[#This Row],[DefectID]],Table2[ID],Table2[Defect],"Not found",0)</f>
        <v>Seams</v>
      </c>
      <c r="M2516" s="3">
        <v>12194</v>
      </c>
      <c r="N2516" s="3">
        <v>3040</v>
      </c>
      <c r="O2516" s="6">
        <f>SupplierQuality[[#This Row],[Total Downtime Minutes]]/60</f>
        <v>50.666666666666664</v>
      </c>
      <c r="P2516" s="4">
        <v>489</v>
      </c>
      <c r="Q2516" s="4">
        <f>SupplierQuality[[#This Row],[Total Defect Qty]]*SupplierQuality[[#This Row],[Unit Price]]</f>
        <v>5962866</v>
      </c>
    </row>
    <row r="2517" spans="1:17" x14ac:dyDescent="0.25">
      <c r="A2517" s="1">
        <v>43491</v>
      </c>
      <c r="B2517" s="5" t="str">
        <f>TEXT(SupplierQuality[[#This Row],[Date]],"mmm")</f>
        <v>Jan</v>
      </c>
      <c r="C2517" s="5" t="str">
        <f>TEXT(SupplierQuality[[#This Row],[Date]],"yyyy")</f>
        <v>2019</v>
      </c>
      <c r="D2517" s="2" t="s">
        <v>48</v>
      </c>
      <c r="E2517" s="2" t="s">
        <v>107</v>
      </c>
      <c r="F2517" s="2" t="s">
        <v>14</v>
      </c>
      <c r="G2517">
        <v>115</v>
      </c>
      <c r="H2517" s="2" t="str">
        <f>VLOOKUP(SupplierQuality[[#This Row],[MaterialID]],Table4[#All],2,0)</f>
        <v>Controllers</v>
      </c>
      <c r="I2517">
        <v>3</v>
      </c>
      <c r="J2517" s="2" t="str">
        <f>_xlfn.XLOOKUP(SupplierQuality[[#This Row],[Defect Type ID]],Table5[ID],Table5[Defect Type],"Not found",0)</f>
        <v>Impact</v>
      </c>
      <c r="K2517">
        <v>246</v>
      </c>
      <c r="L2517" s="2" t="str">
        <f>_xlfn.XLOOKUP(SupplierQuality[[#This Row],[DefectID]],Table2[ID],Table2[Defect],"Not found",0)</f>
        <v>Wrong Item</v>
      </c>
      <c r="M2517" s="3">
        <v>521292</v>
      </c>
      <c r="N2517" s="3">
        <v>1279</v>
      </c>
      <c r="O2517" s="6">
        <f>SupplierQuality[[#This Row],[Total Downtime Minutes]]/60</f>
        <v>21.316666666666666</v>
      </c>
      <c r="P2517" s="4">
        <v>450</v>
      </c>
      <c r="Q2517" s="4">
        <f>SupplierQuality[[#This Row],[Total Defect Qty]]*SupplierQuality[[#This Row],[Unit Price]]</f>
        <v>234581400</v>
      </c>
    </row>
    <row r="2518" spans="1:17" x14ac:dyDescent="0.25">
      <c r="A2518" s="1">
        <v>43492</v>
      </c>
      <c r="B2518" s="5" t="str">
        <f>TEXT(SupplierQuality[[#This Row],[Date]],"mmm")</f>
        <v>Jan</v>
      </c>
      <c r="C2518" s="5" t="str">
        <f>TEXT(SupplierQuality[[#This Row],[Date]],"yyyy")</f>
        <v>2019</v>
      </c>
      <c r="D2518" s="2" t="s">
        <v>144</v>
      </c>
      <c r="E2518" s="2" t="s">
        <v>71</v>
      </c>
      <c r="F2518" s="2" t="s">
        <v>17</v>
      </c>
      <c r="G2518">
        <v>132</v>
      </c>
      <c r="H2518" s="2" t="str">
        <f>VLOOKUP(SupplierQuality[[#This Row],[MaterialID]],Table4[#All],2,0)</f>
        <v>Printed Materials</v>
      </c>
      <c r="I2518">
        <v>2</v>
      </c>
      <c r="J2518" s="2" t="str">
        <f>_xlfn.XLOOKUP(SupplierQuality[[#This Row],[Defect Type ID]],Table5[ID],Table5[Defect Type],"Not found",0)</f>
        <v>Rejected</v>
      </c>
      <c r="K2518">
        <v>231</v>
      </c>
      <c r="L2518" s="2" t="str">
        <f>_xlfn.XLOOKUP(SupplierQuality[[#This Row],[DefectID]],Table2[ID],Table2[Defect],"Not found",0)</f>
        <v>Wrong Bands</v>
      </c>
      <c r="M2518" s="3">
        <v>948806</v>
      </c>
      <c r="N2518" s="3">
        <v>3310</v>
      </c>
      <c r="O2518" s="6">
        <f>SupplierQuality[[#This Row],[Total Downtime Minutes]]/60</f>
        <v>55.166666666666664</v>
      </c>
      <c r="P2518" s="4">
        <v>519</v>
      </c>
      <c r="Q2518" s="4">
        <f>SupplierQuality[[#This Row],[Total Defect Qty]]*SupplierQuality[[#This Row],[Unit Price]]</f>
        <v>492430314</v>
      </c>
    </row>
    <row r="2519" spans="1:17" x14ac:dyDescent="0.25">
      <c r="A2519" s="1">
        <v>43492</v>
      </c>
      <c r="B2519" s="5" t="str">
        <f>TEXT(SupplierQuality[[#This Row],[Date]],"mmm")</f>
        <v>Jan</v>
      </c>
      <c r="C2519" s="5" t="str">
        <f>TEXT(SupplierQuality[[#This Row],[Date]],"yyyy")</f>
        <v>2019</v>
      </c>
      <c r="D2519" s="2" t="s">
        <v>195</v>
      </c>
      <c r="E2519" s="2" t="s">
        <v>41</v>
      </c>
      <c r="F2519" s="2" t="s">
        <v>14</v>
      </c>
      <c r="G2519">
        <v>132</v>
      </c>
      <c r="H2519" s="2" t="str">
        <f>VLOOKUP(SupplierQuality[[#This Row],[MaterialID]],Table4[#All],2,0)</f>
        <v>Printed Materials</v>
      </c>
      <c r="I2519">
        <v>1</v>
      </c>
      <c r="J2519" s="2" t="str">
        <f>_xlfn.XLOOKUP(SupplierQuality[[#This Row],[Defect Type ID]],Table5[ID],Table5[Defect Type],"Not found",0)</f>
        <v>No Impact</v>
      </c>
      <c r="K2519">
        <v>159</v>
      </c>
      <c r="L2519" s="2" t="str">
        <f>_xlfn.XLOOKUP(SupplierQuality[[#This Row],[DefectID]],Table2[ID],Table2[Defect],"Not found",0)</f>
        <v>No Insert</v>
      </c>
      <c r="M2519" s="3">
        <v>503231</v>
      </c>
      <c r="N2519" s="3">
        <v>372</v>
      </c>
      <c r="O2519" s="6">
        <f>SupplierQuality[[#This Row],[Total Downtime Minutes]]/60</f>
        <v>6.2</v>
      </c>
      <c r="P2519" s="4">
        <v>663</v>
      </c>
      <c r="Q2519" s="4">
        <f>SupplierQuality[[#This Row],[Total Defect Qty]]*SupplierQuality[[#This Row],[Unit Price]]</f>
        <v>333642153</v>
      </c>
    </row>
    <row r="2520" spans="1:17" x14ac:dyDescent="0.25">
      <c r="A2520" s="1">
        <v>43492</v>
      </c>
      <c r="B2520" s="5" t="str">
        <f>TEXT(SupplierQuality[[#This Row],[Date]],"mmm")</f>
        <v>Jan</v>
      </c>
      <c r="C2520" s="5" t="str">
        <f>TEXT(SupplierQuality[[#This Row],[Date]],"yyyy")</f>
        <v>2019</v>
      </c>
      <c r="D2520" s="2" t="s">
        <v>59</v>
      </c>
      <c r="E2520" s="2" t="s">
        <v>23</v>
      </c>
      <c r="F2520" s="2" t="s">
        <v>17</v>
      </c>
      <c r="G2520">
        <v>117</v>
      </c>
      <c r="H2520" s="2" t="str">
        <f>VLOOKUP(SupplierQuality[[#This Row],[MaterialID]],Table4[#All],2,0)</f>
        <v>Labels</v>
      </c>
      <c r="I2520">
        <v>2</v>
      </c>
      <c r="J2520" s="2" t="str">
        <f>_xlfn.XLOOKUP(SupplierQuality[[#This Row],[Defect Type ID]],Table5[ID],Table5[Defect Type],"Not found",0)</f>
        <v>Rejected</v>
      </c>
      <c r="K2520">
        <v>52</v>
      </c>
      <c r="L2520" s="2" t="str">
        <f>_xlfn.XLOOKUP(SupplierQuality[[#This Row],[DefectID]],Table2[ID],Table2[Defect],"Not found",0)</f>
        <v>Wrong Core</v>
      </c>
      <c r="M2520" s="3">
        <v>409362</v>
      </c>
      <c r="N2520" s="3">
        <v>4038</v>
      </c>
      <c r="O2520" s="6">
        <f>SupplierQuality[[#This Row],[Total Downtime Minutes]]/60</f>
        <v>67.3</v>
      </c>
      <c r="P2520" s="4">
        <v>303</v>
      </c>
      <c r="Q2520" s="4">
        <f>SupplierQuality[[#This Row],[Total Defect Qty]]*SupplierQuality[[#This Row],[Unit Price]]</f>
        <v>124036686</v>
      </c>
    </row>
    <row r="2521" spans="1:17" x14ac:dyDescent="0.25">
      <c r="A2521" s="1">
        <v>43492</v>
      </c>
      <c r="B2521" s="5" t="str">
        <f>TEXT(SupplierQuality[[#This Row],[Date]],"mmm")</f>
        <v>Jan</v>
      </c>
      <c r="C2521" s="5" t="str">
        <f>TEXT(SupplierQuality[[#This Row],[Date]],"yyyy")</f>
        <v>2019</v>
      </c>
      <c r="D2521" s="2" t="s">
        <v>113</v>
      </c>
      <c r="E2521" s="2" t="s">
        <v>52</v>
      </c>
      <c r="F2521" s="2" t="s">
        <v>17</v>
      </c>
      <c r="G2521">
        <v>129</v>
      </c>
      <c r="H2521" s="2" t="str">
        <f>VLOOKUP(SupplierQuality[[#This Row],[MaterialID]],Table4[#All],2,0)</f>
        <v>Mechanicals</v>
      </c>
      <c r="I2521">
        <v>1</v>
      </c>
      <c r="J2521" s="2" t="str">
        <f>_xlfn.XLOOKUP(SupplierQuality[[#This Row],[Defect Type ID]],Table5[ID],Table5[Defect Type],"Not found",0)</f>
        <v>No Impact</v>
      </c>
      <c r="K2521">
        <v>12</v>
      </c>
      <c r="L2521" s="2" t="str">
        <f>_xlfn.XLOOKUP(SupplierQuality[[#This Row],[DefectID]],Table2[ID],Table2[Defect],"Not found",0)</f>
        <v>Integrity Failure</v>
      </c>
      <c r="M2521" s="3">
        <v>341940</v>
      </c>
      <c r="N2521" s="3">
        <v>1018</v>
      </c>
      <c r="O2521" s="6">
        <f>SupplierQuality[[#This Row],[Total Downtime Minutes]]/60</f>
        <v>16.966666666666665</v>
      </c>
      <c r="P2521" s="4">
        <v>598</v>
      </c>
      <c r="Q2521" s="4">
        <f>SupplierQuality[[#This Row],[Total Defect Qty]]*SupplierQuality[[#This Row],[Unit Price]]</f>
        <v>204480120</v>
      </c>
    </row>
    <row r="2522" spans="1:17" x14ac:dyDescent="0.25">
      <c r="A2522" s="1">
        <v>43492</v>
      </c>
      <c r="B2522" s="5" t="str">
        <f>TEXT(SupplierQuality[[#This Row],[Date]],"mmm")</f>
        <v>Jan</v>
      </c>
      <c r="C2522" s="5" t="str">
        <f>TEXT(SupplierQuality[[#This Row],[Date]],"yyyy")</f>
        <v>2019</v>
      </c>
      <c r="D2522" s="2" t="s">
        <v>83</v>
      </c>
      <c r="E2522" s="2" t="s">
        <v>23</v>
      </c>
      <c r="F2522" s="2" t="s">
        <v>14</v>
      </c>
      <c r="G2522">
        <v>116</v>
      </c>
      <c r="H2522" s="2" t="str">
        <f>VLOOKUP(SupplierQuality[[#This Row],[MaterialID]],Table4[#All],2,0)</f>
        <v>Molds</v>
      </c>
      <c r="I2522">
        <v>1</v>
      </c>
      <c r="J2522" s="2" t="str">
        <f>_xlfn.XLOOKUP(SupplierQuality[[#This Row],[Defect Type ID]],Table5[ID],Table5[Defect Type],"Not found",0)</f>
        <v>No Impact</v>
      </c>
      <c r="K2522">
        <v>165</v>
      </c>
      <c r="L2522" s="2" t="str">
        <f>_xlfn.XLOOKUP(SupplierQuality[[#This Row],[DefectID]],Table2[ID],Table2[Defect],"Not found",0)</f>
        <v>Material Separation</v>
      </c>
      <c r="M2522" s="3">
        <v>234482</v>
      </c>
      <c r="N2522" s="3">
        <v>2105</v>
      </c>
      <c r="O2522" s="6">
        <f>SupplierQuality[[#This Row],[Total Downtime Minutes]]/60</f>
        <v>35.083333333333336</v>
      </c>
      <c r="P2522" s="4">
        <v>664</v>
      </c>
      <c r="Q2522" s="4">
        <f>SupplierQuality[[#This Row],[Total Defect Qty]]*SupplierQuality[[#This Row],[Unit Price]]</f>
        <v>155696048</v>
      </c>
    </row>
    <row r="2523" spans="1:17" x14ac:dyDescent="0.25">
      <c r="A2523" s="1">
        <v>43492</v>
      </c>
      <c r="B2523" s="5" t="str">
        <f>TEXT(SupplierQuality[[#This Row],[Date]],"mmm")</f>
        <v>Jan</v>
      </c>
      <c r="C2523" s="5" t="str">
        <f>TEXT(SupplierQuality[[#This Row],[Date]],"yyyy")</f>
        <v>2019</v>
      </c>
      <c r="D2523" s="2" t="s">
        <v>278</v>
      </c>
      <c r="E2523" s="2" t="s">
        <v>107</v>
      </c>
      <c r="F2523" s="2" t="s">
        <v>17</v>
      </c>
      <c r="G2523">
        <v>131</v>
      </c>
      <c r="H2523" s="2" t="str">
        <f>VLOOKUP(SupplierQuality[[#This Row],[MaterialID]],Table4[#All],2,0)</f>
        <v>Valves</v>
      </c>
      <c r="I2523">
        <v>2</v>
      </c>
      <c r="J2523" s="2" t="str">
        <f>_xlfn.XLOOKUP(SupplierQuality[[#This Row],[Defect Type ID]],Table5[ID],Table5[Defect Type],"Not found",0)</f>
        <v>Rejected</v>
      </c>
      <c r="K2523">
        <v>174</v>
      </c>
      <c r="L2523" s="2" t="str">
        <f>_xlfn.XLOOKUP(SupplierQuality[[#This Row],[DefectID]],Table2[ID],Table2[Defect],"Not found",0)</f>
        <v>Moisture Damage</v>
      </c>
      <c r="M2523" s="3">
        <v>164745</v>
      </c>
      <c r="N2523" s="3">
        <v>3603</v>
      </c>
      <c r="O2523" s="6">
        <f>SupplierQuality[[#This Row],[Total Downtime Minutes]]/60</f>
        <v>60.05</v>
      </c>
      <c r="P2523" s="4">
        <v>393</v>
      </c>
      <c r="Q2523" s="4">
        <f>SupplierQuality[[#This Row],[Total Defect Qty]]*SupplierQuality[[#This Row],[Unit Price]]</f>
        <v>64744785</v>
      </c>
    </row>
    <row r="2524" spans="1:17" x14ac:dyDescent="0.25">
      <c r="A2524" s="1">
        <v>43493</v>
      </c>
      <c r="B2524" s="5" t="str">
        <f>TEXT(SupplierQuality[[#This Row],[Date]],"mmm")</f>
        <v>Jan</v>
      </c>
      <c r="C2524" s="5" t="str">
        <f>TEXT(SupplierQuality[[#This Row],[Date]],"yyyy")</f>
        <v>2019</v>
      </c>
      <c r="D2524" s="2" t="s">
        <v>330</v>
      </c>
      <c r="E2524" s="2" t="s">
        <v>64</v>
      </c>
      <c r="F2524" s="2" t="s">
        <v>14</v>
      </c>
      <c r="G2524">
        <v>113</v>
      </c>
      <c r="H2524" s="2" t="str">
        <f>VLOOKUP(SupplierQuality[[#This Row],[MaterialID]],Table4[#All],2,0)</f>
        <v>Raw Materials</v>
      </c>
      <c r="I2524">
        <v>1</v>
      </c>
      <c r="J2524" s="2" t="str">
        <f>_xlfn.XLOOKUP(SupplierQuality[[#This Row],[Defect Type ID]],Table5[ID],Table5[Defect Type],"Not found",0)</f>
        <v>No Impact</v>
      </c>
      <c r="K2524">
        <v>122</v>
      </c>
      <c r="L2524" s="2" t="str">
        <f>_xlfn.XLOOKUP(SupplierQuality[[#This Row],[DefectID]],Table2[ID],Table2[Defect],"Not found",0)</f>
        <v>Wrinkles / Scratches/ Scuffing</v>
      </c>
      <c r="M2524" s="3">
        <v>943661</v>
      </c>
      <c r="N2524" s="3">
        <v>2434</v>
      </c>
      <c r="O2524" s="6">
        <f>SupplierQuality[[#This Row],[Total Downtime Minutes]]/60</f>
        <v>40.56666666666667</v>
      </c>
      <c r="P2524" s="4">
        <v>464</v>
      </c>
      <c r="Q2524" s="4">
        <f>SupplierQuality[[#This Row],[Total Defect Qty]]*SupplierQuality[[#This Row],[Unit Price]]</f>
        <v>437858704</v>
      </c>
    </row>
    <row r="2525" spans="1:17" x14ac:dyDescent="0.25">
      <c r="A2525" s="1">
        <v>43493</v>
      </c>
      <c r="B2525" s="5" t="str">
        <f>TEXT(SupplierQuality[[#This Row],[Date]],"mmm")</f>
        <v>Jan</v>
      </c>
      <c r="C2525" s="5" t="str">
        <f>TEXT(SupplierQuality[[#This Row],[Date]],"yyyy")</f>
        <v>2019</v>
      </c>
      <c r="D2525" s="2" t="s">
        <v>102</v>
      </c>
      <c r="E2525" s="2" t="s">
        <v>74</v>
      </c>
      <c r="F2525" s="2" t="s">
        <v>691</v>
      </c>
      <c r="G2525">
        <v>123</v>
      </c>
      <c r="H2525" s="2" t="str">
        <f>VLOOKUP(SupplierQuality[[#This Row],[MaterialID]],Table4[#All],2,0)</f>
        <v>Pump</v>
      </c>
      <c r="I2525">
        <v>1</v>
      </c>
      <c r="J2525" s="2" t="str">
        <f>_xlfn.XLOOKUP(SupplierQuality[[#This Row],[Defect Type ID]],Table5[ID],Table5[Defect Type],"Not found",0)</f>
        <v>No Impact</v>
      </c>
      <c r="K2525">
        <v>168</v>
      </c>
      <c r="L2525" s="2" t="str">
        <f>_xlfn.XLOOKUP(SupplierQuality[[#This Row],[DefectID]],Table2[ID],Table2[Defect],"Not found",0)</f>
        <v>Top Too Small</v>
      </c>
      <c r="M2525" s="3">
        <v>827697</v>
      </c>
      <c r="N2525" s="3">
        <v>837</v>
      </c>
      <c r="O2525" s="6">
        <f>SupplierQuality[[#This Row],[Total Downtime Minutes]]/60</f>
        <v>13.95</v>
      </c>
      <c r="P2525" s="4">
        <v>405</v>
      </c>
      <c r="Q2525" s="4">
        <f>SupplierQuality[[#This Row],[Total Defect Qty]]*SupplierQuality[[#This Row],[Unit Price]]</f>
        <v>335217285</v>
      </c>
    </row>
    <row r="2526" spans="1:17" x14ac:dyDescent="0.25">
      <c r="A2526" s="1">
        <v>43493</v>
      </c>
      <c r="B2526" s="5" t="str">
        <f>TEXT(SupplierQuality[[#This Row],[Date]],"mmm")</f>
        <v>Jan</v>
      </c>
      <c r="C2526" s="5" t="str">
        <f>TEXT(SupplierQuality[[#This Row],[Date]],"yyyy")</f>
        <v>2019</v>
      </c>
      <c r="D2526" s="2" t="s">
        <v>171</v>
      </c>
      <c r="E2526" s="2" t="s">
        <v>27</v>
      </c>
      <c r="F2526" s="2" t="s">
        <v>691</v>
      </c>
      <c r="G2526">
        <v>129</v>
      </c>
      <c r="H2526" s="2" t="str">
        <f>VLOOKUP(SupplierQuality[[#This Row],[MaterialID]],Table4[#All],2,0)</f>
        <v>Mechanicals</v>
      </c>
      <c r="I2526">
        <v>3</v>
      </c>
      <c r="J2526" s="2" t="str">
        <f>_xlfn.XLOOKUP(SupplierQuality[[#This Row],[Defect Type ID]],Table5[ID],Table5[Defect Type],"Not found",0)</f>
        <v>Impact</v>
      </c>
      <c r="K2526">
        <v>150</v>
      </c>
      <c r="L2526" s="2" t="str">
        <f>_xlfn.XLOOKUP(SupplierQuality[[#This Row],[DefectID]],Table2[ID],Table2[Defect],"Not found",0)</f>
        <v>Bad Bond</v>
      </c>
      <c r="M2526" s="3">
        <v>822160</v>
      </c>
      <c r="N2526" s="3">
        <v>3516</v>
      </c>
      <c r="O2526" s="6">
        <f>SupplierQuality[[#This Row],[Total Downtime Minutes]]/60</f>
        <v>58.6</v>
      </c>
      <c r="P2526" s="4">
        <v>578</v>
      </c>
      <c r="Q2526" s="4">
        <f>SupplierQuality[[#This Row],[Total Defect Qty]]*SupplierQuality[[#This Row],[Unit Price]]</f>
        <v>475208480</v>
      </c>
    </row>
    <row r="2527" spans="1:17" x14ac:dyDescent="0.25">
      <c r="A2527" s="1">
        <v>43493</v>
      </c>
      <c r="B2527" s="5" t="str">
        <f>TEXT(SupplierQuality[[#This Row],[Date]],"mmm")</f>
        <v>Jan</v>
      </c>
      <c r="C2527" s="5" t="str">
        <f>TEXT(SupplierQuality[[#This Row],[Date]],"yyyy")</f>
        <v>2019</v>
      </c>
      <c r="D2527" s="2" t="s">
        <v>311</v>
      </c>
      <c r="E2527" s="2" t="s">
        <v>36</v>
      </c>
      <c r="F2527" s="2" t="s">
        <v>691</v>
      </c>
      <c r="G2527">
        <v>119</v>
      </c>
      <c r="H2527" s="2" t="str">
        <f>VLOOKUP(SupplierQuality[[#This Row],[MaterialID]],Table4[#All],2,0)</f>
        <v>Batteries</v>
      </c>
      <c r="I2527">
        <v>2</v>
      </c>
      <c r="J2527" s="2" t="str">
        <f>_xlfn.XLOOKUP(SupplierQuality[[#This Row],[Defect Type ID]],Table5[ID],Table5[Defect Type],"Not found",0)</f>
        <v>Rejected</v>
      </c>
      <c r="K2527">
        <v>248</v>
      </c>
      <c r="L2527" s="2" t="str">
        <f>_xlfn.XLOOKUP(SupplierQuality[[#This Row],[DefectID]],Table2[ID],Table2[Defect],"Not found",0)</f>
        <v>Material Contamination</v>
      </c>
      <c r="M2527" s="3">
        <v>816937</v>
      </c>
      <c r="N2527" s="3">
        <v>789</v>
      </c>
      <c r="O2527" s="6">
        <f>SupplierQuality[[#This Row],[Total Downtime Minutes]]/60</f>
        <v>13.15</v>
      </c>
      <c r="P2527" s="4">
        <v>668</v>
      </c>
      <c r="Q2527" s="4">
        <f>SupplierQuality[[#This Row],[Total Defect Qty]]*SupplierQuality[[#This Row],[Unit Price]]</f>
        <v>545713916</v>
      </c>
    </row>
    <row r="2528" spans="1:17" x14ac:dyDescent="0.25">
      <c r="A2528" s="1">
        <v>43493</v>
      </c>
      <c r="B2528" s="5" t="str">
        <f>TEXT(SupplierQuality[[#This Row],[Date]],"mmm")</f>
        <v>Jan</v>
      </c>
      <c r="C2528" s="5" t="str">
        <f>TEXT(SupplierQuality[[#This Row],[Date]],"yyyy")</f>
        <v>2019</v>
      </c>
      <c r="D2528" s="2" t="s">
        <v>225</v>
      </c>
      <c r="E2528" s="2" t="s">
        <v>98</v>
      </c>
      <c r="F2528" s="2" t="s">
        <v>14</v>
      </c>
      <c r="G2528">
        <v>120</v>
      </c>
      <c r="H2528" s="2" t="str">
        <f>VLOOKUP(SupplierQuality[[#This Row],[MaterialID]],Table4[#All],2,0)</f>
        <v>Film</v>
      </c>
      <c r="I2528">
        <v>2</v>
      </c>
      <c r="J2528" s="2" t="str">
        <f>_xlfn.XLOOKUP(SupplierQuality[[#This Row],[Defect Type ID]],Table5[ID],Table5[Defect Type],"Not found",0)</f>
        <v>Rejected</v>
      </c>
      <c r="K2528">
        <v>47</v>
      </c>
      <c r="L2528" s="2" t="str">
        <f>_xlfn.XLOOKUP(SupplierQuality[[#This Row],[DefectID]],Table2[ID],Table2[Defect],"Not found",0)</f>
        <v>Packaging Damaged</v>
      </c>
      <c r="M2528" s="3">
        <v>659378</v>
      </c>
      <c r="N2528" s="3">
        <v>168</v>
      </c>
      <c r="O2528" s="6">
        <f>SupplierQuality[[#This Row],[Total Downtime Minutes]]/60</f>
        <v>2.8</v>
      </c>
      <c r="P2528" s="4">
        <v>546</v>
      </c>
      <c r="Q2528" s="4">
        <f>SupplierQuality[[#This Row],[Total Defect Qty]]*SupplierQuality[[#This Row],[Unit Price]]</f>
        <v>360020388</v>
      </c>
    </row>
    <row r="2529" spans="1:17" x14ac:dyDescent="0.25">
      <c r="A2529" s="1">
        <v>43493</v>
      </c>
      <c r="B2529" s="5" t="str">
        <f>TEXT(SupplierQuality[[#This Row],[Date]],"mmm")</f>
        <v>Jan</v>
      </c>
      <c r="C2529" s="5" t="str">
        <f>TEXT(SupplierQuality[[#This Row],[Date]],"yyyy")</f>
        <v>2019</v>
      </c>
      <c r="D2529" s="2" t="s">
        <v>321</v>
      </c>
      <c r="E2529" s="2" t="s">
        <v>55</v>
      </c>
      <c r="F2529" s="2" t="s">
        <v>691</v>
      </c>
      <c r="G2529">
        <v>128</v>
      </c>
      <c r="H2529" s="2" t="str">
        <f>VLOOKUP(SupplierQuality[[#This Row],[MaterialID]],Table4[#All],2,0)</f>
        <v>Tape</v>
      </c>
      <c r="I2529">
        <v>1</v>
      </c>
      <c r="J2529" s="2" t="str">
        <f>_xlfn.XLOOKUP(SupplierQuality[[#This Row],[Defect Type ID]],Table5[ID],Table5[Defect Type],"Not found",0)</f>
        <v>No Impact</v>
      </c>
      <c r="K2529">
        <v>25</v>
      </c>
      <c r="L2529" s="2" t="str">
        <f>_xlfn.XLOOKUP(SupplierQuality[[#This Row],[DefectID]],Table2[ID],Table2[Defect],"Not found",0)</f>
        <v>Seams</v>
      </c>
      <c r="M2529" s="3">
        <v>615334</v>
      </c>
      <c r="N2529" s="3">
        <v>2457</v>
      </c>
      <c r="O2529" s="6">
        <f>SupplierQuality[[#This Row],[Total Downtime Minutes]]/60</f>
        <v>40.950000000000003</v>
      </c>
      <c r="P2529" s="4">
        <v>319</v>
      </c>
      <c r="Q2529" s="4">
        <f>SupplierQuality[[#This Row],[Total Defect Qty]]*SupplierQuality[[#This Row],[Unit Price]]</f>
        <v>196291546</v>
      </c>
    </row>
    <row r="2530" spans="1:17" x14ac:dyDescent="0.25">
      <c r="A2530" s="1">
        <v>43493</v>
      </c>
      <c r="B2530" s="5" t="str">
        <f>TEXT(SupplierQuality[[#This Row],[Date]],"mmm")</f>
        <v>Jan</v>
      </c>
      <c r="C2530" s="5" t="str">
        <f>TEXT(SupplierQuality[[#This Row],[Date]],"yyyy")</f>
        <v>2019</v>
      </c>
      <c r="D2530" s="2" t="s">
        <v>282</v>
      </c>
      <c r="E2530" s="2" t="s">
        <v>45</v>
      </c>
      <c r="F2530" s="2" t="s">
        <v>14</v>
      </c>
      <c r="G2530">
        <v>132</v>
      </c>
      <c r="H2530" s="2" t="str">
        <f>VLOOKUP(SupplierQuality[[#This Row],[MaterialID]],Table4[#All],2,0)</f>
        <v>Printed Materials</v>
      </c>
      <c r="I2530">
        <v>1</v>
      </c>
      <c r="J2530" s="2" t="str">
        <f>_xlfn.XLOOKUP(SupplierQuality[[#This Row],[Defect Type ID]],Table5[ID],Table5[Defect Type],"Not found",0)</f>
        <v>No Impact</v>
      </c>
      <c r="K2530">
        <v>7</v>
      </c>
      <c r="L2530" s="2" t="str">
        <f>_xlfn.XLOOKUP(SupplierQuality[[#This Row],[DefectID]],Table2[ID],Table2[Defect],"Not found",0)</f>
        <v>Misc</v>
      </c>
      <c r="M2530" s="3">
        <v>613258</v>
      </c>
      <c r="N2530" s="3">
        <v>2495</v>
      </c>
      <c r="O2530" s="6">
        <f>SupplierQuality[[#This Row],[Total Downtime Minutes]]/60</f>
        <v>41.583333333333336</v>
      </c>
      <c r="P2530" s="4">
        <v>450</v>
      </c>
      <c r="Q2530" s="4">
        <f>SupplierQuality[[#This Row],[Total Defect Qty]]*SupplierQuality[[#This Row],[Unit Price]]</f>
        <v>275966100</v>
      </c>
    </row>
    <row r="2531" spans="1:17" x14ac:dyDescent="0.25">
      <c r="A2531" s="1">
        <v>43493</v>
      </c>
      <c r="B2531" s="5" t="str">
        <f>TEXT(SupplierQuality[[#This Row],[Date]],"mmm")</f>
        <v>Jan</v>
      </c>
      <c r="C2531" s="5" t="str">
        <f>TEXT(SupplierQuality[[#This Row],[Date]],"yyyy")</f>
        <v>2019</v>
      </c>
      <c r="D2531" s="2" t="s">
        <v>305</v>
      </c>
      <c r="E2531" s="2" t="s">
        <v>98</v>
      </c>
      <c r="F2531" s="2" t="s">
        <v>14</v>
      </c>
      <c r="G2531">
        <v>128</v>
      </c>
      <c r="H2531" s="2" t="str">
        <f>VLOOKUP(SupplierQuality[[#This Row],[MaterialID]],Table4[#All],2,0)</f>
        <v>Tape</v>
      </c>
      <c r="I2531">
        <v>1</v>
      </c>
      <c r="J2531" s="2" t="str">
        <f>_xlfn.XLOOKUP(SupplierQuality[[#This Row],[Defect Type ID]],Table5[ID],Table5[Defect Type],"Not found",0)</f>
        <v>No Impact</v>
      </c>
      <c r="K2531">
        <v>83</v>
      </c>
      <c r="L2531" s="2" t="str">
        <f>_xlfn.XLOOKUP(SupplierQuality[[#This Row],[DefectID]],Table2[ID],Table2[Defect],"Not found",0)</f>
        <v>Loose Core</v>
      </c>
      <c r="M2531" s="3">
        <v>464982</v>
      </c>
      <c r="N2531" s="3">
        <v>2273</v>
      </c>
      <c r="O2531" s="6">
        <f>SupplierQuality[[#This Row],[Total Downtime Minutes]]/60</f>
        <v>37.883333333333333</v>
      </c>
      <c r="P2531" s="4">
        <v>575</v>
      </c>
      <c r="Q2531" s="4">
        <f>SupplierQuality[[#This Row],[Total Defect Qty]]*SupplierQuality[[#This Row],[Unit Price]]</f>
        <v>267364650</v>
      </c>
    </row>
    <row r="2532" spans="1:17" x14ac:dyDescent="0.25">
      <c r="A2532" s="1">
        <v>43493</v>
      </c>
      <c r="B2532" s="5" t="str">
        <f>TEXT(SupplierQuality[[#This Row],[Date]],"mmm")</f>
        <v>Jan</v>
      </c>
      <c r="C2532" s="5" t="str">
        <f>TEXT(SupplierQuality[[#This Row],[Date]],"yyyy")</f>
        <v>2019</v>
      </c>
      <c r="D2532" s="2" t="s">
        <v>161</v>
      </c>
      <c r="E2532" s="2" t="s">
        <v>34</v>
      </c>
      <c r="F2532" s="2" t="s">
        <v>17</v>
      </c>
      <c r="G2532">
        <v>112</v>
      </c>
      <c r="H2532" s="2" t="str">
        <f>VLOOKUP(SupplierQuality[[#This Row],[MaterialID]],Table4[#All],2,0)</f>
        <v>Glass</v>
      </c>
      <c r="I2532">
        <v>2</v>
      </c>
      <c r="J2532" s="2" t="str">
        <f>_xlfn.XLOOKUP(SupplierQuality[[#This Row],[Defect Type ID]],Table5[ID],Table5[Defect Type],"Not found",0)</f>
        <v>Rejected</v>
      </c>
      <c r="K2532">
        <v>143</v>
      </c>
      <c r="L2532" s="2" t="str">
        <f>_xlfn.XLOOKUP(SupplierQuality[[#This Row],[DefectID]],Table2[ID],Table2[Defect],"Not found",0)</f>
        <v>Bowed</v>
      </c>
      <c r="M2532" s="3">
        <v>357142</v>
      </c>
      <c r="N2532" s="3">
        <v>4984</v>
      </c>
      <c r="O2532" s="6">
        <f>SupplierQuality[[#This Row],[Total Downtime Minutes]]/60</f>
        <v>83.066666666666663</v>
      </c>
      <c r="P2532" s="4">
        <v>365</v>
      </c>
      <c r="Q2532" s="4">
        <f>SupplierQuality[[#This Row],[Total Defect Qty]]*SupplierQuality[[#This Row],[Unit Price]]</f>
        <v>130356830</v>
      </c>
    </row>
    <row r="2533" spans="1:17" x14ac:dyDescent="0.25">
      <c r="A2533" s="1">
        <v>43493</v>
      </c>
      <c r="B2533" s="5" t="str">
        <f>TEXT(SupplierQuality[[#This Row],[Date]],"mmm")</f>
        <v>Jan</v>
      </c>
      <c r="C2533" s="5" t="str">
        <f>TEXT(SupplierQuality[[#This Row],[Date]],"yyyy")</f>
        <v>2019</v>
      </c>
      <c r="D2533" s="2" t="s">
        <v>266</v>
      </c>
      <c r="E2533" s="2" t="s">
        <v>16</v>
      </c>
      <c r="F2533" s="2" t="s">
        <v>14</v>
      </c>
      <c r="G2533">
        <v>125</v>
      </c>
      <c r="H2533" s="2" t="str">
        <f>VLOOKUP(SupplierQuality[[#This Row],[MaterialID]],Table4[#All],2,0)</f>
        <v>Hardware</v>
      </c>
      <c r="I2533">
        <v>1</v>
      </c>
      <c r="J2533" s="2" t="str">
        <f>_xlfn.XLOOKUP(SupplierQuality[[#This Row],[Defect Type ID]],Table5[ID],Table5[Defect Type],"Not found",0)</f>
        <v>No Impact</v>
      </c>
      <c r="K2533">
        <v>34</v>
      </c>
      <c r="L2533" s="2" t="str">
        <f>_xlfn.XLOOKUP(SupplierQuality[[#This Row],[DefectID]],Table2[ID],Table2[Defect],"Not found",0)</f>
        <v>Inclomplete</v>
      </c>
      <c r="M2533" s="3">
        <v>334952</v>
      </c>
      <c r="N2533" s="3">
        <v>4230</v>
      </c>
      <c r="O2533" s="6">
        <f>SupplierQuality[[#This Row],[Total Downtime Minutes]]/60</f>
        <v>70.5</v>
      </c>
      <c r="P2533" s="4">
        <v>608</v>
      </c>
      <c r="Q2533" s="4">
        <f>SupplierQuality[[#This Row],[Total Defect Qty]]*SupplierQuality[[#This Row],[Unit Price]]</f>
        <v>203650816</v>
      </c>
    </row>
    <row r="2534" spans="1:17" x14ac:dyDescent="0.25">
      <c r="A2534" s="1">
        <v>43493</v>
      </c>
      <c r="B2534" s="5" t="str">
        <f>TEXT(SupplierQuality[[#This Row],[Date]],"mmm")</f>
        <v>Jan</v>
      </c>
      <c r="C2534" s="5" t="str">
        <f>TEXT(SupplierQuality[[#This Row],[Date]],"yyyy")</f>
        <v>2019</v>
      </c>
      <c r="D2534" s="2" t="s">
        <v>303</v>
      </c>
      <c r="E2534" s="2" t="s">
        <v>71</v>
      </c>
      <c r="F2534" s="2" t="s">
        <v>691</v>
      </c>
      <c r="G2534">
        <v>130</v>
      </c>
      <c r="H2534" s="2" t="str">
        <f>VLOOKUP(SupplierQuality[[#This Row],[MaterialID]],Table4[#All],2,0)</f>
        <v>Packaging</v>
      </c>
      <c r="I2534">
        <v>2</v>
      </c>
      <c r="J2534" s="2" t="str">
        <f>_xlfn.XLOOKUP(SupplierQuality[[#This Row],[Defect Type ID]],Table5[ID],Table5[Defect Type],"Not found",0)</f>
        <v>Rejected</v>
      </c>
      <c r="K2534">
        <v>253</v>
      </c>
      <c r="L2534" s="2" t="str">
        <f>_xlfn.XLOOKUP(SupplierQuality[[#This Row],[DefectID]],Table2[ID],Table2[Defect],"Not found",0)</f>
        <v>Warped  Sheets</v>
      </c>
      <c r="M2534" s="3">
        <v>319878</v>
      </c>
      <c r="N2534" s="3">
        <v>3564</v>
      </c>
      <c r="O2534" s="6">
        <f>SupplierQuality[[#This Row],[Total Downtime Minutes]]/60</f>
        <v>59.4</v>
      </c>
      <c r="P2534" s="4">
        <v>592</v>
      </c>
      <c r="Q2534" s="4">
        <f>SupplierQuality[[#This Row],[Total Defect Qty]]*SupplierQuality[[#This Row],[Unit Price]]</f>
        <v>189367776</v>
      </c>
    </row>
    <row r="2535" spans="1:17" x14ac:dyDescent="0.25">
      <c r="A2535" s="1">
        <v>43493</v>
      </c>
      <c r="B2535" s="5" t="str">
        <f>TEXT(SupplierQuality[[#This Row],[Date]],"mmm")</f>
        <v>Jan</v>
      </c>
      <c r="C2535" s="5" t="str">
        <f>TEXT(SupplierQuality[[#This Row],[Date]],"yyyy")</f>
        <v>2019</v>
      </c>
      <c r="D2535" s="2" t="s">
        <v>179</v>
      </c>
      <c r="E2535" s="2" t="s">
        <v>119</v>
      </c>
      <c r="F2535" s="2" t="s">
        <v>691</v>
      </c>
      <c r="G2535">
        <v>121</v>
      </c>
      <c r="H2535" s="2" t="str">
        <f>VLOOKUP(SupplierQuality[[#This Row],[MaterialID]],Table4[#All],2,0)</f>
        <v>Composites</v>
      </c>
      <c r="I2535">
        <v>3</v>
      </c>
      <c r="J2535" s="2" t="str">
        <f>_xlfn.XLOOKUP(SupplierQuality[[#This Row],[Defect Type ID]],Table5[ID],Table5[Defect Type],"Not found",0)</f>
        <v>Impact</v>
      </c>
      <c r="K2535">
        <v>154</v>
      </c>
      <c r="L2535" s="2" t="str">
        <f>_xlfn.XLOOKUP(SupplierQuality[[#This Row],[DefectID]],Table2[ID],Table2[Defect],"Not found",0)</f>
        <v>Missing Labels</v>
      </c>
      <c r="M2535" s="3">
        <v>315875</v>
      </c>
      <c r="N2535" s="3">
        <v>2097</v>
      </c>
      <c r="O2535" s="6">
        <f>SupplierQuality[[#This Row],[Total Downtime Minutes]]/60</f>
        <v>34.950000000000003</v>
      </c>
      <c r="P2535" s="4">
        <v>449</v>
      </c>
      <c r="Q2535" s="4">
        <f>SupplierQuality[[#This Row],[Total Defect Qty]]*SupplierQuality[[#This Row],[Unit Price]]</f>
        <v>141827875</v>
      </c>
    </row>
    <row r="2536" spans="1:17" x14ac:dyDescent="0.25">
      <c r="A2536" s="1">
        <v>43493</v>
      </c>
      <c r="B2536" s="5" t="str">
        <f>TEXT(SupplierQuality[[#This Row],[Date]],"mmm")</f>
        <v>Jan</v>
      </c>
      <c r="C2536" s="5" t="str">
        <f>TEXT(SupplierQuality[[#This Row],[Date]],"yyyy")</f>
        <v>2019</v>
      </c>
      <c r="D2536" s="2" t="s">
        <v>168</v>
      </c>
      <c r="E2536" s="2" t="s">
        <v>84</v>
      </c>
      <c r="F2536" s="2" t="s">
        <v>691</v>
      </c>
      <c r="G2536">
        <v>112</v>
      </c>
      <c r="H2536" s="2" t="str">
        <f>VLOOKUP(SupplierQuality[[#This Row],[MaterialID]],Table4[#All],2,0)</f>
        <v>Glass</v>
      </c>
      <c r="I2536">
        <v>3</v>
      </c>
      <c r="J2536" s="2" t="str">
        <f>_xlfn.XLOOKUP(SupplierQuality[[#This Row],[Defect Type ID]],Table5[ID],Table5[Defect Type],"Not found",0)</f>
        <v>Impact</v>
      </c>
      <c r="K2536">
        <v>87</v>
      </c>
      <c r="L2536" s="2" t="str">
        <f>_xlfn.XLOOKUP(SupplierQuality[[#This Row],[DefectID]],Table2[ID],Table2[Defect],"Not found",0)</f>
        <v>Wrong Registration</v>
      </c>
      <c r="M2536" s="3">
        <v>273443</v>
      </c>
      <c r="N2536" s="3">
        <v>3083</v>
      </c>
      <c r="O2536" s="6">
        <f>SupplierQuality[[#This Row],[Total Downtime Minutes]]/60</f>
        <v>51.383333333333333</v>
      </c>
      <c r="P2536" s="4">
        <v>324</v>
      </c>
      <c r="Q2536" s="4">
        <f>SupplierQuality[[#This Row],[Total Defect Qty]]*SupplierQuality[[#This Row],[Unit Price]]</f>
        <v>88595532</v>
      </c>
    </row>
    <row r="2537" spans="1:17" x14ac:dyDescent="0.25">
      <c r="A2537" s="1">
        <v>43493</v>
      </c>
      <c r="B2537" s="5" t="str">
        <f>TEXT(SupplierQuality[[#This Row],[Date]],"mmm")</f>
        <v>Jan</v>
      </c>
      <c r="C2537" s="5" t="str">
        <f>TEXT(SupplierQuality[[#This Row],[Date]],"yyyy")</f>
        <v>2019</v>
      </c>
      <c r="D2537" s="2" t="s">
        <v>179</v>
      </c>
      <c r="E2537" s="2" t="s">
        <v>11</v>
      </c>
      <c r="F2537" s="2" t="s">
        <v>691</v>
      </c>
      <c r="G2537">
        <v>126</v>
      </c>
      <c r="H2537" s="2" t="str">
        <f>VLOOKUP(SupplierQuality[[#This Row],[MaterialID]],Table4[#All],2,0)</f>
        <v>Motors</v>
      </c>
      <c r="I2537">
        <v>1</v>
      </c>
      <c r="J2537" s="2" t="str">
        <f>_xlfn.XLOOKUP(SupplierQuality[[#This Row],[Defect Type ID]],Table5[ID],Table5[Defect Type],"Not found",0)</f>
        <v>No Impact</v>
      </c>
      <c r="K2537">
        <v>237</v>
      </c>
      <c r="L2537" s="2" t="str">
        <f>_xlfn.XLOOKUP(SupplierQuality[[#This Row],[DefectID]],Table2[ID],Table2[Defect],"Not found",0)</f>
        <v>Wrong Hue</v>
      </c>
      <c r="M2537" s="3">
        <v>262196</v>
      </c>
      <c r="N2537" s="3">
        <v>3914</v>
      </c>
      <c r="O2537" s="6">
        <f>SupplierQuality[[#This Row],[Total Downtime Minutes]]/60</f>
        <v>65.233333333333334</v>
      </c>
      <c r="P2537" s="4">
        <v>642</v>
      </c>
      <c r="Q2537" s="4">
        <f>SupplierQuality[[#This Row],[Total Defect Qty]]*SupplierQuality[[#This Row],[Unit Price]]</f>
        <v>168329832</v>
      </c>
    </row>
    <row r="2538" spans="1:17" x14ac:dyDescent="0.25">
      <c r="A2538" s="1">
        <v>43493</v>
      </c>
      <c r="B2538" s="5" t="str">
        <f>TEXT(SupplierQuality[[#This Row],[Date]],"mmm")</f>
        <v>Jan</v>
      </c>
      <c r="C2538" s="5" t="str">
        <f>TEXT(SupplierQuality[[#This Row],[Date]],"yyyy")</f>
        <v>2019</v>
      </c>
      <c r="D2538" s="2" t="s">
        <v>342</v>
      </c>
      <c r="E2538" s="2" t="s">
        <v>19</v>
      </c>
      <c r="F2538" s="2" t="s">
        <v>691</v>
      </c>
      <c r="G2538">
        <v>130</v>
      </c>
      <c r="H2538" s="2" t="str">
        <f>VLOOKUP(SupplierQuality[[#This Row],[MaterialID]],Table4[#All],2,0)</f>
        <v>Packaging</v>
      </c>
      <c r="I2538">
        <v>1</v>
      </c>
      <c r="J2538" s="2" t="str">
        <f>_xlfn.XLOOKUP(SupplierQuality[[#This Row],[Defect Type ID]],Table5[ID],Table5[Defect Type],"Not found",0)</f>
        <v>No Impact</v>
      </c>
      <c r="K2538">
        <v>3</v>
      </c>
      <c r="L2538" s="2" t="str">
        <f>_xlfn.XLOOKUP(SupplierQuality[[#This Row],[DefectID]],Table2[ID],Table2[Defect],"Not found",0)</f>
        <v>Dirty</v>
      </c>
      <c r="M2538" s="3">
        <v>243941</v>
      </c>
      <c r="N2538" s="3">
        <v>2221</v>
      </c>
      <c r="O2538" s="6">
        <f>SupplierQuality[[#This Row],[Total Downtime Minutes]]/60</f>
        <v>37.016666666666666</v>
      </c>
      <c r="P2538" s="4">
        <v>357</v>
      </c>
      <c r="Q2538" s="4">
        <f>SupplierQuality[[#This Row],[Total Defect Qty]]*SupplierQuality[[#This Row],[Unit Price]]</f>
        <v>87086937</v>
      </c>
    </row>
    <row r="2539" spans="1:17" x14ac:dyDescent="0.25">
      <c r="A2539" s="1">
        <v>43493</v>
      </c>
      <c r="B2539" s="5" t="str">
        <f>TEXT(SupplierQuality[[#This Row],[Date]],"mmm")</f>
        <v>Jan</v>
      </c>
      <c r="C2539" s="5" t="str">
        <f>TEXT(SupplierQuality[[#This Row],[Date]],"yyyy")</f>
        <v>2019</v>
      </c>
      <c r="D2539" s="2" t="s">
        <v>143</v>
      </c>
      <c r="E2539" s="2" t="s">
        <v>64</v>
      </c>
      <c r="F2539" s="2" t="s">
        <v>691</v>
      </c>
      <c r="G2539">
        <v>125</v>
      </c>
      <c r="H2539" s="2" t="str">
        <f>VLOOKUP(SupplierQuality[[#This Row],[MaterialID]],Table4[#All],2,0)</f>
        <v>Hardware</v>
      </c>
      <c r="I2539">
        <v>2</v>
      </c>
      <c r="J2539" s="2" t="str">
        <f>_xlfn.XLOOKUP(SupplierQuality[[#This Row],[Defect Type ID]],Table5[ID],Table5[Defect Type],"Not found",0)</f>
        <v>Rejected</v>
      </c>
      <c r="K2539">
        <v>200</v>
      </c>
      <c r="L2539" s="2" t="str">
        <f>_xlfn.XLOOKUP(SupplierQuality[[#This Row],[DefectID]],Table2[ID],Table2[Defect],"Not found",0)</f>
        <v>Split hinges</v>
      </c>
      <c r="M2539" s="3">
        <v>225875</v>
      </c>
      <c r="N2539" s="3">
        <v>4085</v>
      </c>
      <c r="O2539" s="6">
        <f>SupplierQuality[[#This Row],[Total Downtime Minutes]]/60</f>
        <v>68.083333333333329</v>
      </c>
      <c r="P2539" s="4">
        <v>335</v>
      </c>
      <c r="Q2539" s="4">
        <f>SupplierQuality[[#This Row],[Total Defect Qty]]*SupplierQuality[[#This Row],[Unit Price]]</f>
        <v>75668125</v>
      </c>
    </row>
    <row r="2540" spans="1:17" x14ac:dyDescent="0.25">
      <c r="A2540" s="1">
        <v>43493</v>
      </c>
      <c r="B2540" s="5" t="str">
        <f>TEXT(SupplierQuality[[#This Row],[Date]],"mmm")</f>
        <v>Jan</v>
      </c>
      <c r="C2540" s="5" t="str">
        <f>TEXT(SupplierQuality[[#This Row],[Date]],"yyyy")</f>
        <v>2019</v>
      </c>
      <c r="D2540" s="2" t="s">
        <v>116</v>
      </c>
      <c r="E2540" s="2" t="s">
        <v>32</v>
      </c>
      <c r="F2540" s="2" t="s">
        <v>14</v>
      </c>
      <c r="G2540">
        <v>131</v>
      </c>
      <c r="H2540" s="2" t="str">
        <f>VLOOKUP(SupplierQuality[[#This Row],[MaterialID]],Table4[#All],2,0)</f>
        <v>Valves</v>
      </c>
      <c r="I2540">
        <v>3</v>
      </c>
      <c r="J2540" s="2" t="str">
        <f>_xlfn.XLOOKUP(SupplierQuality[[#This Row],[Defect Type ID]],Table5[ID],Table5[Defect Type],"Not found",0)</f>
        <v>Impact</v>
      </c>
      <c r="K2540">
        <v>126</v>
      </c>
      <c r="L2540" s="2" t="str">
        <f>_xlfn.XLOOKUP(SupplierQuality[[#This Row],[DefectID]],Table2[ID],Table2[Defect],"Not found",0)</f>
        <v>Printing Defect</v>
      </c>
      <c r="M2540" s="3">
        <v>186248</v>
      </c>
      <c r="N2540" s="3">
        <v>85</v>
      </c>
      <c r="O2540" s="6">
        <f>SupplierQuality[[#This Row],[Total Downtime Minutes]]/60</f>
        <v>1.4166666666666667</v>
      </c>
      <c r="P2540" s="4">
        <v>517</v>
      </c>
      <c r="Q2540" s="4">
        <f>SupplierQuality[[#This Row],[Total Defect Qty]]*SupplierQuality[[#This Row],[Unit Price]]</f>
        <v>96290216</v>
      </c>
    </row>
    <row r="2541" spans="1:17" x14ac:dyDescent="0.25">
      <c r="A2541" s="1">
        <v>43493</v>
      </c>
      <c r="B2541" s="5" t="str">
        <f>TEXT(SupplierQuality[[#This Row],[Date]],"mmm")</f>
        <v>Jan</v>
      </c>
      <c r="C2541" s="5" t="str">
        <f>TEXT(SupplierQuality[[#This Row],[Date]],"yyyy")</f>
        <v>2019</v>
      </c>
      <c r="D2541" s="2" t="s">
        <v>185</v>
      </c>
      <c r="E2541" s="2" t="s">
        <v>21</v>
      </c>
      <c r="F2541" s="2" t="s">
        <v>42</v>
      </c>
      <c r="G2541">
        <v>124</v>
      </c>
      <c r="H2541" s="2" t="str">
        <f>VLOOKUP(SupplierQuality[[#This Row],[MaterialID]],Table4[#All],2,0)</f>
        <v>Drives</v>
      </c>
      <c r="I2541">
        <v>1</v>
      </c>
      <c r="J2541" s="2" t="str">
        <f>_xlfn.XLOOKUP(SupplierQuality[[#This Row],[Defect Type ID]],Table5[ID],Table5[Defect Type],"Not found",0)</f>
        <v>No Impact</v>
      </c>
      <c r="K2541">
        <v>71</v>
      </c>
      <c r="L2541" s="2" t="str">
        <f>_xlfn.XLOOKUP(SupplierQuality[[#This Row],[DefectID]],Table2[ID],Table2[Defect],"Not found",0)</f>
        <v>Incorrect Dimensions</v>
      </c>
      <c r="M2541" s="3">
        <v>129425</v>
      </c>
      <c r="N2541" s="3">
        <v>1308</v>
      </c>
      <c r="O2541" s="6">
        <f>SupplierQuality[[#This Row],[Total Downtime Minutes]]/60</f>
        <v>21.8</v>
      </c>
      <c r="P2541" s="4">
        <v>348</v>
      </c>
      <c r="Q2541" s="4">
        <f>SupplierQuality[[#This Row],[Total Defect Qty]]*SupplierQuality[[#This Row],[Unit Price]]</f>
        <v>45039900</v>
      </c>
    </row>
    <row r="2542" spans="1:17" x14ac:dyDescent="0.25">
      <c r="A2542" s="1">
        <v>43493</v>
      </c>
      <c r="B2542" s="5" t="str">
        <f>TEXT(SupplierQuality[[#This Row],[Date]],"mmm")</f>
        <v>Jan</v>
      </c>
      <c r="C2542" s="5" t="str">
        <f>TEXT(SupplierQuality[[#This Row],[Date]],"yyyy")</f>
        <v>2019</v>
      </c>
      <c r="D2542" s="2" t="s">
        <v>225</v>
      </c>
      <c r="E2542" s="2" t="s">
        <v>62</v>
      </c>
      <c r="F2542" s="2" t="s">
        <v>691</v>
      </c>
      <c r="G2542">
        <v>133</v>
      </c>
      <c r="H2542" s="2" t="str">
        <f>VLOOKUP(SupplierQuality[[#This Row],[MaterialID]],Table4[#All],2,0)</f>
        <v>Wires</v>
      </c>
      <c r="I2542">
        <v>2</v>
      </c>
      <c r="J2542" s="2" t="str">
        <f>_xlfn.XLOOKUP(SupplierQuality[[#This Row],[Defect Type ID]],Table5[ID],Table5[Defect Type],"Not found",0)</f>
        <v>Rejected</v>
      </c>
      <c r="K2542">
        <v>202</v>
      </c>
      <c r="L2542" s="2" t="str">
        <f>_xlfn.XLOOKUP(SupplierQuality[[#This Row],[DefectID]],Table2[ID],Table2[Defect],"Not found",0)</f>
        <v>Wrong Surface</v>
      </c>
      <c r="M2542" s="3">
        <v>58386</v>
      </c>
      <c r="N2542" s="3">
        <v>4533</v>
      </c>
      <c r="O2542" s="6">
        <f>SupplierQuality[[#This Row],[Total Downtime Minutes]]/60</f>
        <v>75.55</v>
      </c>
      <c r="P2542" s="4">
        <v>379</v>
      </c>
      <c r="Q2542" s="4">
        <f>SupplierQuality[[#This Row],[Total Defect Qty]]*SupplierQuality[[#This Row],[Unit Price]]</f>
        <v>22128294</v>
      </c>
    </row>
    <row r="2543" spans="1:17" x14ac:dyDescent="0.25">
      <c r="A2543" s="1">
        <v>43493</v>
      </c>
      <c r="B2543" s="5" t="str">
        <f>TEXT(SupplierQuality[[#This Row],[Date]],"mmm")</f>
        <v>Jan</v>
      </c>
      <c r="C2543" s="5" t="str">
        <f>TEXT(SupplierQuality[[#This Row],[Date]],"yyyy")</f>
        <v>2019</v>
      </c>
      <c r="D2543" s="2" t="s">
        <v>202</v>
      </c>
      <c r="E2543" s="2" t="s">
        <v>104</v>
      </c>
      <c r="F2543" s="2" t="s">
        <v>75</v>
      </c>
      <c r="G2543">
        <v>116</v>
      </c>
      <c r="H2543" s="2" t="str">
        <f>VLOOKUP(SupplierQuality[[#This Row],[MaterialID]],Table4[#All],2,0)</f>
        <v>Molds</v>
      </c>
      <c r="I2543">
        <v>1</v>
      </c>
      <c r="J2543" s="2" t="str">
        <f>_xlfn.XLOOKUP(SupplierQuality[[#This Row],[Defect Type ID]],Table5[ID],Table5[Defect Type],"Not found",0)</f>
        <v>No Impact</v>
      </c>
      <c r="K2543">
        <v>183</v>
      </c>
      <c r="L2543" s="2" t="str">
        <f>_xlfn.XLOOKUP(SupplierQuality[[#This Row],[DefectID]],Table2[ID],Table2[Defect],"Not found",0)</f>
        <v>No Crank</v>
      </c>
      <c r="M2543" s="3">
        <v>34227</v>
      </c>
      <c r="N2543" s="3">
        <v>3198</v>
      </c>
      <c r="O2543" s="6">
        <f>SupplierQuality[[#This Row],[Total Downtime Minutes]]/60</f>
        <v>53.3</v>
      </c>
      <c r="P2543" s="4">
        <v>301</v>
      </c>
      <c r="Q2543" s="4">
        <f>SupplierQuality[[#This Row],[Total Defect Qty]]*SupplierQuality[[#This Row],[Unit Price]]</f>
        <v>10302327</v>
      </c>
    </row>
    <row r="2544" spans="1:17" x14ac:dyDescent="0.25">
      <c r="A2544" s="1">
        <v>43494</v>
      </c>
      <c r="B2544" s="5" t="str">
        <f>TEXT(SupplierQuality[[#This Row],[Date]],"mmm")</f>
        <v>Jan</v>
      </c>
      <c r="C2544" s="5" t="str">
        <f>TEXT(SupplierQuality[[#This Row],[Date]],"yyyy")</f>
        <v>2019</v>
      </c>
      <c r="D2544" s="2" t="s">
        <v>109</v>
      </c>
      <c r="E2544" s="2" t="s">
        <v>36</v>
      </c>
      <c r="F2544" s="2" t="s">
        <v>17</v>
      </c>
      <c r="G2544">
        <v>118</v>
      </c>
      <c r="H2544" s="2" t="str">
        <f>VLOOKUP(SupplierQuality[[#This Row],[MaterialID]],Table4[#All],2,0)</f>
        <v>Corrugate</v>
      </c>
      <c r="I2544">
        <v>2</v>
      </c>
      <c r="J2544" s="2" t="str">
        <f>_xlfn.XLOOKUP(SupplierQuality[[#This Row],[Defect Type ID]],Table5[ID],Table5[Defect Type],"Not found",0)</f>
        <v>Rejected</v>
      </c>
      <c r="K2544">
        <v>141</v>
      </c>
      <c r="L2544" s="2" t="str">
        <f>_xlfn.XLOOKUP(SupplierQuality[[#This Row],[DefectID]],Table2[ID],Table2[Defect],"Not found",0)</f>
        <v>Wrong Size</v>
      </c>
      <c r="M2544" s="3">
        <v>991244</v>
      </c>
      <c r="N2544" s="3">
        <v>4305</v>
      </c>
      <c r="O2544" s="6">
        <f>SupplierQuality[[#This Row],[Total Downtime Minutes]]/60</f>
        <v>71.75</v>
      </c>
      <c r="P2544" s="4">
        <v>580</v>
      </c>
      <c r="Q2544" s="4">
        <f>SupplierQuality[[#This Row],[Total Defect Qty]]*SupplierQuality[[#This Row],[Unit Price]]</f>
        <v>574921520</v>
      </c>
    </row>
    <row r="2545" spans="1:17" x14ac:dyDescent="0.25">
      <c r="A2545" s="1">
        <v>43494</v>
      </c>
      <c r="B2545" s="5" t="str">
        <f>TEXT(SupplierQuality[[#This Row],[Date]],"mmm")</f>
        <v>Jan</v>
      </c>
      <c r="C2545" s="5" t="str">
        <f>TEXT(SupplierQuality[[#This Row],[Date]],"yyyy")</f>
        <v>2019</v>
      </c>
      <c r="D2545" s="2" t="s">
        <v>294</v>
      </c>
      <c r="E2545" s="2" t="s">
        <v>11</v>
      </c>
      <c r="F2545" s="2" t="s">
        <v>691</v>
      </c>
      <c r="G2545">
        <v>121</v>
      </c>
      <c r="H2545" s="2" t="str">
        <f>VLOOKUP(SupplierQuality[[#This Row],[MaterialID]],Table4[#All],2,0)</f>
        <v>Composites</v>
      </c>
      <c r="I2545">
        <v>3</v>
      </c>
      <c r="J2545" s="2" t="str">
        <f>_xlfn.XLOOKUP(SupplierQuality[[#This Row],[Defect Type ID]],Table5[ID],Table5[Defect Type],"Not found",0)</f>
        <v>Impact</v>
      </c>
      <c r="K2545">
        <v>80</v>
      </c>
      <c r="L2545" s="2" t="str">
        <f>_xlfn.XLOOKUP(SupplierQuality[[#This Row],[DefectID]],Table2[ID],Table2[Defect],"Not found",0)</f>
        <v>Bad Labels</v>
      </c>
      <c r="M2545" s="3">
        <v>927990</v>
      </c>
      <c r="N2545" s="3">
        <v>2926</v>
      </c>
      <c r="O2545" s="6">
        <f>SupplierQuality[[#This Row],[Total Downtime Minutes]]/60</f>
        <v>48.766666666666666</v>
      </c>
      <c r="P2545" s="4">
        <v>492</v>
      </c>
      <c r="Q2545" s="4">
        <f>SupplierQuality[[#This Row],[Total Defect Qty]]*SupplierQuality[[#This Row],[Unit Price]]</f>
        <v>456571080</v>
      </c>
    </row>
    <row r="2546" spans="1:17" x14ac:dyDescent="0.25">
      <c r="A2546" s="1">
        <v>43494</v>
      </c>
      <c r="B2546" s="5" t="str">
        <f>TEXT(SupplierQuality[[#This Row],[Date]],"mmm")</f>
        <v>Jan</v>
      </c>
      <c r="C2546" s="5" t="str">
        <f>TEXT(SupplierQuality[[#This Row],[Date]],"yyyy")</f>
        <v>2019</v>
      </c>
      <c r="D2546" s="2" t="s">
        <v>113</v>
      </c>
      <c r="E2546" s="2" t="s">
        <v>45</v>
      </c>
      <c r="F2546" s="2" t="s">
        <v>17</v>
      </c>
      <c r="G2546">
        <v>121</v>
      </c>
      <c r="H2546" s="2" t="str">
        <f>VLOOKUP(SupplierQuality[[#This Row],[MaterialID]],Table4[#All],2,0)</f>
        <v>Composites</v>
      </c>
      <c r="I2546">
        <v>2</v>
      </c>
      <c r="J2546" s="2" t="str">
        <f>_xlfn.XLOOKUP(SupplierQuality[[#This Row],[Defect Type ID]],Table5[ID],Table5[Defect Type],"Not found",0)</f>
        <v>Rejected</v>
      </c>
      <c r="K2546">
        <v>16</v>
      </c>
      <c r="L2546" s="2" t="str">
        <f>_xlfn.XLOOKUP(SupplierQuality[[#This Row],[DefectID]],Table2[ID],Table2[Defect],"Not found",0)</f>
        <v>Print defects</v>
      </c>
      <c r="M2546" s="3">
        <v>826726</v>
      </c>
      <c r="N2546" s="3">
        <v>1740</v>
      </c>
      <c r="O2546" s="6">
        <f>SupplierQuality[[#This Row],[Total Downtime Minutes]]/60</f>
        <v>29</v>
      </c>
      <c r="P2546" s="4">
        <v>636</v>
      </c>
      <c r="Q2546" s="4">
        <f>SupplierQuality[[#This Row],[Total Defect Qty]]*SupplierQuality[[#This Row],[Unit Price]]</f>
        <v>525797736</v>
      </c>
    </row>
    <row r="2547" spans="1:17" x14ac:dyDescent="0.25">
      <c r="A2547" s="1">
        <v>43494</v>
      </c>
      <c r="B2547" s="5" t="str">
        <f>TEXT(SupplierQuality[[#This Row],[Date]],"mmm")</f>
        <v>Jan</v>
      </c>
      <c r="C2547" s="5" t="str">
        <f>TEXT(SupplierQuality[[#This Row],[Date]],"yyyy")</f>
        <v>2019</v>
      </c>
      <c r="D2547" s="2" t="s">
        <v>314</v>
      </c>
      <c r="E2547" s="2" t="s">
        <v>64</v>
      </c>
      <c r="F2547" s="2" t="s">
        <v>691</v>
      </c>
      <c r="G2547">
        <v>115</v>
      </c>
      <c r="H2547" s="2" t="str">
        <f>VLOOKUP(SupplierQuality[[#This Row],[MaterialID]],Table4[#All],2,0)</f>
        <v>Controllers</v>
      </c>
      <c r="I2547">
        <v>1</v>
      </c>
      <c r="J2547" s="2" t="str">
        <f>_xlfn.XLOOKUP(SupplierQuality[[#This Row],[Defect Type ID]],Table5[ID],Table5[Defect Type],"Not found",0)</f>
        <v>No Impact</v>
      </c>
      <c r="K2547">
        <v>116</v>
      </c>
      <c r="L2547" s="2" t="str">
        <f>_xlfn.XLOOKUP(SupplierQuality[[#This Row],[DefectID]],Table2[ID],Table2[Defect],"Not found",0)</f>
        <v>Scuffed Packaging</v>
      </c>
      <c r="M2547" s="3">
        <v>735806</v>
      </c>
      <c r="N2547" s="3">
        <v>3028</v>
      </c>
      <c r="O2547" s="6">
        <f>SupplierQuality[[#This Row],[Total Downtime Minutes]]/60</f>
        <v>50.466666666666669</v>
      </c>
      <c r="P2547" s="4">
        <v>694</v>
      </c>
      <c r="Q2547" s="4">
        <f>SupplierQuality[[#This Row],[Total Defect Qty]]*SupplierQuality[[#This Row],[Unit Price]]</f>
        <v>510649364</v>
      </c>
    </row>
    <row r="2548" spans="1:17" x14ac:dyDescent="0.25">
      <c r="A2548" s="1">
        <v>43494</v>
      </c>
      <c r="B2548" s="5" t="str">
        <f>TEXT(SupplierQuality[[#This Row],[Date]],"mmm")</f>
        <v>Jan</v>
      </c>
      <c r="C2548" s="5" t="str">
        <f>TEXT(SupplierQuality[[#This Row],[Date]],"yyyy")</f>
        <v>2019</v>
      </c>
      <c r="D2548" s="2" t="s">
        <v>307</v>
      </c>
      <c r="E2548" s="2" t="s">
        <v>55</v>
      </c>
      <c r="F2548" s="2" t="s">
        <v>75</v>
      </c>
      <c r="G2548">
        <v>122</v>
      </c>
      <c r="H2548" s="2" t="str">
        <f>VLOOKUP(SupplierQuality[[#This Row],[MaterialID]],Table4[#All],2,0)</f>
        <v>Electrolytes</v>
      </c>
      <c r="I2548">
        <v>3</v>
      </c>
      <c r="J2548" s="2" t="str">
        <f>_xlfn.XLOOKUP(SupplierQuality[[#This Row],[Defect Type ID]],Table5[ID],Table5[Defect Type],"Not found",0)</f>
        <v>Impact</v>
      </c>
      <c r="K2548">
        <v>149</v>
      </c>
      <c r="L2548" s="2" t="str">
        <f>_xlfn.XLOOKUP(SupplierQuality[[#This Row],[DefectID]],Table2[ID],Table2[Defect],"Not found",0)</f>
        <v>Blisters</v>
      </c>
      <c r="M2548" s="3">
        <v>673904</v>
      </c>
      <c r="N2548" s="3">
        <v>2427</v>
      </c>
      <c r="O2548" s="6">
        <f>SupplierQuality[[#This Row],[Total Downtime Minutes]]/60</f>
        <v>40.450000000000003</v>
      </c>
      <c r="P2548" s="4">
        <v>403</v>
      </c>
      <c r="Q2548" s="4">
        <f>SupplierQuality[[#This Row],[Total Defect Qty]]*SupplierQuality[[#This Row],[Unit Price]]</f>
        <v>271583312</v>
      </c>
    </row>
    <row r="2549" spans="1:17" x14ac:dyDescent="0.25">
      <c r="A2549" s="1">
        <v>43494</v>
      </c>
      <c r="B2549" s="5" t="str">
        <f>TEXT(SupplierQuality[[#This Row],[Date]],"mmm")</f>
        <v>Jan</v>
      </c>
      <c r="C2549" s="5" t="str">
        <f>TEXT(SupplierQuality[[#This Row],[Date]],"yyyy")</f>
        <v>2019</v>
      </c>
      <c r="D2549" s="2" t="s">
        <v>43</v>
      </c>
      <c r="E2549" s="2" t="s">
        <v>55</v>
      </c>
      <c r="F2549" s="2" t="s">
        <v>691</v>
      </c>
      <c r="G2549">
        <v>116</v>
      </c>
      <c r="H2549" s="2" t="str">
        <f>VLOOKUP(SupplierQuality[[#This Row],[MaterialID]],Table4[#All],2,0)</f>
        <v>Molds</v>
      </c>
      <c r="I2549">
        <v>3</v>
      </c>
      <c r="J2549" s="2" t="str">
        <f>_xlfn.XLOOKUP(SupplierQuality[[#This Row],[Defect Type ID]],Table5[ID],Table5[Defect Type],"Not found",0)</f>
        <v>Impact</v>
      </c>
      <c r="K2549">
        <v>73</v>
      </c>
      <c r="L2549" s="2" t="str">
        <f>_xlfn.XLOOKUP(SupplierQuality[[#This Row],[DefectID]],Table2[ID],Table2[Defect],"Not found",0)</f>
        <v>No Slip Sheets</v>
      </c>
      <c r="M2549" s="3">
        <v>664243</v>
      </c>
      <c r="N2549" s="3">
        <v>838</v>
      </c>
      <c r="O2549" s="6">
        <f>SupplierQuality[[#This Row],[Total Downtime Minutes]]/60</f>
        <v>13.966666666666667</v>
      </c>
      <c r="P2549" s="4">
        <v>587</v>
      </c>
      <c r="Q2549" s="4">
        <f>SupplierQuality[[#This Row],[Total Defect Qty]]*SupplierQuality[[#This Row],[Unit Price]]</f>
        <v>389910641</v>
      </c>
    </row>
    <row r="2550" spans="1:17" x14ac:dyDescent="0.25">
      <c r="A2550" s="1">
        <v>43494</v>
      </c>
      <c r="B2550" s="5" t="str">
        <f>TEXT(SupplierQuality[[#This Row],[Date]],"mmm")</f>
        <v>Jan</v>
      </c>
      <c r="C2550" s="5" t="str">
        <f>TEXT(SupplierQuality[[#This Row],[Date]],"yyyy")</f>
        <v>2019</v>
      </c>
      <c r="D2550" s="2" t="s">
        <v>15</v>
      </c>
      <c r="E2550" s="2" t="s">
        <v>119</v>
      </c>
      <c r="F2550" s="2" t="s">
        <v>14</v>
      </c>
      <c r="G2550">
        <v>122</v>
      </c>
      <c r="H2550" s="2" t="str">
        <f>VLOOKUP(SupplierQuality[[#This Row],[MaterialID]],Table4[#All],2,0)</f>
        <v>Electrolytes</v>
      </c>
      <c r="I2550">
        <v>3</v>
      </c>
      <c r="J2550" s="2" t="str">
        <f>_xlfn.XLOOKUP(SupplierQuality[[#This Row],[Defect Type ID]],Table5[ID],Table5[Defect Type],"Not found",0)</f>
        <v>Impact</v>
      </c>
      <c r="K2550">
        <v>105</v>
      </c>
      <c r="L2550" s="2" t="str">
        <f>_xlfn.XLOOKUP(SupplierQuality[[#This Row],[DefectID]],Table2[ID],Table2[Defect],"Not found",0)</f>
        <v>Dimensions - Bad Finishing</v>
      </c>
      <c r="M2550" s="3">
        <v>651887</v>
      </c>
      <c r="N2550" s="3">
        <v>3371</v>
      </c>
      <c r="O2550" s="6">
        <f>SupplierQuality[[#This Row],[Total Downtime Minutes]]/60</f>
        <v>56.18333333333333</v>
      </c>
      <c r="P2550" s="4">
        <v>537</v>
      </c>
      <c r="Q2550" s="4">
        <f>SupplierQuality[[#This Row],[Total Defect Qty]]*SupplierQuality[[#This Row],[Unit Price]]</f>
        <v>350063319</v>
      </c>
    </row>
    <row r="2551" spans="1:17" x14ac:dyDescent="0.25">
      <c r="A2551" s="1">
        <v>43494</v>
      </c>
      <c r="B2551" s="5" t="str">
        <f>TEXT(SupplierQuality[[#This Row],[Date]],"mmm")</f>
        <v>Jan</v>
      </c>
      <c r="C2551" s="5" t="str">
        <f>TEXT(SupplierQuality[[#This Row],[Date]],"yyyy")</f>
        <v>2019</v>
      </c>
      <c r="D2551" s="2" t="s">
        <v>226</v>
      </c>
      <c r="E2551" s="2" t="s">
        <v>84</v>
      </c>
      <c r="F2551" s="2" t="s">
        <v>691</v>
      </c>
      <c r="G2551">
        <v>125</v>
      </c>
      <c r="H2551" s="2" t="str">
        <f>VLOOKUP(SupplierQuality[[#This Row],[MaterialID]],Table4[#All],2,0)</f>
        <v>Hardware</v>
      </c>
      <c r="I2551">
        <v>3</v>
      </c>
      <c r="J2551" s="2" t="str">
        <f>_xlfn.XLOOKUP(SupplierQuality[[#This Row],[Defect Type ID]],Table5[ID],Table5[Defect Type],"Not found",0)</f>
        <v>Impact</v>
      </c>
      <c r="K2551">
        <v>260</v>
      </c>
      <c r="L2551" s="2" t="str">
        <f>_xlfn.XLOOKUP(SupplierQuality[[#This Row],[DefectID]],Table2[ID],Table2[Defect],"Not found",0)</f>
        <v>Bulging Packaging</v>
      </c>
      <c r="M2551" s="3">
        <v>624099</v>
      </c>
      <c r="N2551" s="3">
        <v>2352</v>
      </c>
      <c r="O2551" s="6">
        <f>SupplierQuality[[#This Row],[Total Downtime Minutes]]/60</f>
        <v>39.200000000000003</v>
      </c>
      <c r="P2551" s="4">
        <v>604</v>
      </c>
      <c r="Q2551" s="4">
        <f>SupplierQuality[[#This Row],[Total Defect Qty]]*SupplierQuality[[#This Row],[Unit Price]]</f>
        <v>376955796</v>
      </c>
    </row>
    <row r="2552" spans="1:17" x14ac:dyDescent="0.25">
      <c r="A2552" s="1">
        <v>43494</v>
      </c>
      <c r="B2552" s="5" t="str">
        <f>TEXT(SupplierQuality[[#This Row],[Date]],"mmm")</f>
        <v>Jan</v>
      </c>
      <c r="C2552" s="5" t="str">
        <f>TEXT(SupplierQuality[[#This Row],[Date]],"yyyy")</f>
        <v>2019</v>
      </c>
      <c r="D2552" s="2" t="s">
        <v>243</v>
      </c>
      <c r="E2552" s="2" t="s">
        <v>49</v>
      </c>
      <c r="F2552" s="2" t="s">
        <v>24</v>
      </c>
      <c r="G2552">
        <v>112</v>
      </c>
      <c r="H2552" s="2" t="str">
        <f>VLOOKUP(SupplierQuality[[#This Row],[MaterialID]],Table4[#All],2,0)</f>
        <v>Glass</v>
      </c>
      <c r="I2552">
        <v>3</v>
      </c>
      <c r="J2552" s="2" t="str">
        <f>_xlfn.XLOOKUP(SupplierQuality[[#This Row],[Defect Type ID]],Table5[ID],Table5[Defect Type],"Not found",0)</f>
        <v>Impact</v>
      </c>
      <c r="K2552">
        <v>121</v>
      </c>
      <c r="L2552" s="2" t="str">
        <f>_xlfn.XLOOKUP(SupplierQuality[[#This Row],[DefectID]],Table2[ID],Table2[Defect],"Not found",0)</f>
        <v>Odor</v>
      </c>
      <c r="M2552" s="3">
        <v>438319</v>
      </c>
      <c r="N2552" s="3">
        <v>4206</v>
      </c>
      <c r="O2552" s="6">
        <f>SupplierQuality[[#This Row],[Total Downtime Minutes]]/60</f>
        <v>70.099999999999994</v>
      </c>
      <c r="P2552" s="4">
        <v>690</v>
      </c>
      <c r="Q2552" s="4">
        <f>SupplierQuality[[#This Row],[Total Defect Qty]]*SupplierQuality[[#This Row],[Unit Price]]</f>
        <v>302440110</v>
      </c>
    </row>
    <row r="2553" spans="1:17" x14ac:dyDescent="0.25">
      <c r="A2553" s="1">
        <v>43494</v>
      </c>
      <c r="B2553" s="5" t="str">
        <f>TEXT(SupplierQuality[[#This Row],[Date]],"mmm")</f>
        <v>Jan</v>
      </c>
      <c r="C2553" s="5" t="str">
        <f>TEXT(SupplierQuality[[#This Row],[Date]],"yyyy")</f>
        <v>2019</v>
      </c>
      <c r="D2553" s="2" t="s">
        <v>268</v>
      </c>
      <c r="E2553" s="2" t="s">
        <v>49</v>
      </c>
      <c r="F2553" s="2" t="s">
        <v>17</v>
      </c>
      <c r="G2553">
        <v>133</v>
      </c>
      <c r="H2553" s="2" t="str">
        <f>VLOOKUP(SupplierQuality[[#This Row],[MaterialID]],Table4[#All],2,0)</f>
        <v>Wires</v>
      </c>
      <c r="I2553">
        <v>2</v>
      </c>
      <c r="J2553" s="2" t="str">
        <f>_xlfn.XLOOKUP(SupplierQuality[[#This Row],[Defect Type ID]],Table5[ID],Table5[Defect Type],"Not found",0)</f>
        <v>Rejected</v>
      </c>
      <c r="K2553">
        <v>168</v>
      </c>
      <c r="L2553" s="2" t="str">
        <f>_xlfn.XLOOKUP(SupplierQuality[[#This Row],[DefectID]],Table2[ID],Table2[Defect],"Not found",0)</f>
        <v>Top Too Small</v>
      </c>
      <c r="M2553" s="3">
        <v>381574</v>
      </c>
      <c r="N2553" s="3">
        <v>2195</v>
      </c>
      <c r="O2553" s="6">
        <f>SupplierQuality[[#This Row],[Total Downtime Minutes]]/60</f>
        <v>36.583333333333336</v>
      </c>
      <c r="P2553" s="4">
        <v>633</v>
      </c>
      <c r="Q2553" s="4">
        <f>SupplierQuality[[#This Row],[Total Defect Qty]]*SupplierQuality[[#This Row],[Unit Price]]</f>
        <v>241536342</v>
      </c>
    </row>
    <row r="2554" spans="1:17" x14ac:dyDescent="0.25">
      <c r="A2554" s="1">
        <v>43494</v>
      </c>
      <c r="B2554" s="5" t="str">
        <f>TEXT(SupplierQuality[[#This Row],[Date]],"mmm")</f>
        <v>Jan</v>
      </c>
      <c r="C2554" s="5" t="str">
        <f>TEXT(SupplierQuality[[#This Row],[Date]],"yyyy")</f>
        <v>2019</v>
      </c>
      <c r="D2554" s="2" t="s">
        <v>157</v>
      </c>
      <c r="E2554" s="2" t="s">
        <v>36</v>
      </c>
      <c r="F2554" s="2" t="s">
        <v>17</v>
      </c>
      <c r="G2554">
        <v>123</v>
      </c>
      <c r="H2554" s="2" t="str">
        <f>VLOOKUP(SupplierQuality[[#This Row],[MaterialID]],Table4[#All],2,0)</f>
        <v>Pump</v>
      </c>
      <c r="I2554">
        <v>2</v>
      </c>
      <c r="J2554" s="2" t="str">
        <f>_xlfn.XLOOKUP(SupplierQuality[[#This Row],[Defect Type ID]],Table5[ID],Table5[Defect Type],"Not found",0)</f>
        <v>Rejected</v>
      </c>
      <c r="K2554">
        <v>32</v>
      </c>
      <c r="L2554" s="2" t="str">
        <f>_xlfn.XLOOKUP(SupplierQuality[[#This Row],[DefectID]],Table2[ID],Table2[Defect],"Not found",0)</f>
        <v>Wrong Shade of Color</v>
      </c>
      <c r="M2554" s="3">
        <v>271533</v>
      </c>
      <c r="N2554" s="3">
        <v>1332</v>
      </c>
      <c r="O2554" s="6">
        <f>SupplierQuality[[#This Row],[Total Downtime Minutes]]/60</f>
        <v>22.2</v>
      </c>
      <c r="P2554" s="4">
        <v>298</v>
      </c>
      <c r="Q2554" s="4">
        <f>SupplierQuality[[#This Row],[Total Defect Qty]]*SupplierQuality[[#This Row],[Unit Price]]</f>
        <v>80916834</v>
      </c>
    </row>
    <row r="2555" spans="1:17" x14ac:dyDescent="0.25">
      <c r="A2555" s="1">
        <v>43494</v>
      </c>
      <c r="B2555" s="5" t="str">
        <f>TEXT(SupplierQuality[[#This Row],[Date]],"mmm")</f>
        <v>Jan</v>
      </c>
      <c r="C2555" s="5" t="str">
        <f>TEXT(SupplierQuality[[#This Row],[Date]],"yyyy")</f>
        <v>2019</v>
      </c>
      <c r="D2555" s="2" t="s">
        <v>306</v>
      </c>
      <c r="E2555" s="2" t="s">
        <v>34</v>
      </c>
      <c r="F2555" s="2" t="s">
        <v>17</v>
      </c>
      <c r="G2555">
        <v>124</v>
      </c>
      <c r="H2555" s="2" t="str">
        <f>VLOOKUP(SupplierQuality[[#This Row],[MaterialID]],Table4[#All],2,0)</f>
        <v>Drives</v>
      </c>
      <c r="I2555">
        <v>2</v>
      </c>
      <c r="J2555" s="2" t="str">
        <f>_xlfn.XLOOKUP(SupplierQuality[[#This Row],[Defect Type ID]],Table5[ID],Table5[Defect Type],"Not found",0)</f>
        <v>Rejected</v>
      </c>
      <c r="K2555">
        <v>177</v>
      </c>
      <c r="L2555" s="2" t="str">
        <f>_xlfn.XLOOKUP(SupplierQuality[[#This Row],[DefectID]],Table2[ID],Table2[Defect],"Not found",0)</f>
        <v>Weak Bands</v>
      </c>
      <c r="M2555" s="3">
        <v>253909</v>
      </c>
      <c r="N2555" s="3">
        <v>1119</v>
      </c>
      <c r="O2555" s="6">
        <f>SupplierQuality[[#This Row],[Total Downtime Minutes]]/60</f>
        <v>18.649999999999999</v>
      </c>
      <c r="P2555" s="4">
        <v>490</v>
      </c>
      <c r="Q2555" s="4">
        <f>SupplierQuality[[#This Row],[Total Defect Qty]]*SupplierQuality[[#This Row],[Unit Price]]</f>
        <v>124415410</v>
      </c>
    </row>
    <row r="2556" spans="1:17" x14ac:dyDescent="0.25">
      <c r="A2556" s="1">
        <v>43494</v>
      </c>
      <c r="B2556" s="5" t="str">
        <f>TEXT(SupplierQuality[[#This Row],[Date]],"mmm")</f>
        <v>Jan</v>
      </c>
      <c r="C2556" s="5" t="str">
        <f>TEXT(SupplierQuality[[#This Row],[Date]],"yyyy")</f>
        <v>2019</v>
      </c>
      <c r="D2556" s="2" t="s">
        <v>152</v>
      </c>
      <c r="E2556" s="2" t="s">
        <v>16</v>
      </c>
      <c r="F2556" s="2" t="s">
        <v>17</v>
      </c>
      <c r="G2556">
        <v>131</v>
      </c>
      <c r="H2556" s="2" t="str">
        <f>VLOOKUP(SupplierQuality[[#This Row],[MaterialID]],Table4[#All],2,0)</f>
        <v>Valves</v>
      </c>
      <c r="I2556">
        <v>2</v>
      </c>
      <c r="J2556" s="2" t="str">
        <f>_xlfn.XLOOKUP(SupplierQuality[[#This Row],[Defect Type ID]],Table5[ID],Table5[Defect Type],"Not found",0)</f>
        <v>Rejected</v>
      </c>
      <c r="K2556">
        <v>232</v>
      </c>
      <c r="L2556" s="2" t="str">
        <f>_xlfn.XLOOKUP(SupplierQuality[[#This Row],[DefectID]],Table2[ID],Table2[Defect],"Not found",0)</f>
        <v>Wrong Coloring</v>
      </c>
      <c r="M2556" s="3">
        <v>144626</v>
      </c>
      <c r="N2556" s="3">
        <v>2728</v>
      </c>
      <c r="O2556" s="6">
        <f>SupplierQuality[[#This Row],[Total Downtime Minutes]]/60</f>
        <v>45.466666666666669</v>
      </c>
      <c r="P2556" s="4">
        <v>412</v>
      </c>
      <c r="Q2556" s="4">
        <f>SupplierQuality[[#This Row],[Total Defect Qty]]*SupplierQuality[[#This Row],[Unit Price]]</f>
        <v>59585912</v>
      </c>
    </row>
    <row r="2557" spans="1:17" x14ac:dyDescent="0.25">
      <c r="A2557" s="1">
        <v>43494</v>
      </c>
      <c r="B2557" s="5" t="str">
        <f>TEXT(SupplierQuality[[#This Row],[Date]],"mmm")</f>
        <v>Jan</v>
      </c>
      <c r="C2557" s="5" t="str">
        <f>TEXT(SupplierQuality[[#This Row],[Date]],"yyyy")</f>
        <v>2019</v>
      </c>
      <c r="D2557" s="2" t="s">
        <v>340</v>
      </c>
      <c r="E2557" s="2" t="s">
        <v>34</v>
      </c>
      <c r="F2557" s="2" t="s">
        <v>17</v>
      </c>
      <c r="G2557">
        <v>132</v>
      </c>
      <c r="H2557" s="2" t="str">
        <f>VLOOKUP(SupplierQuality[[#This Row],[MaterialID]],Table4[#All],2,0)</f>
        <v>Printed Materials</v>
      </c>
      <c r="I2557">
        <v>2</v>
      </c>
      <c r="J2557" s="2" t="str">
        <f>_xlfn.XLOOKUP(SupplierQuality[[#This Row],[Defect Type ID]],Table5[ID],Table5[Defect Type],"Not found",0)</f>
        <v>Rejected</v>
      </c>
      <c r="K2557">
        <v>211</v>
      </c>
      <c r="L2557" s="2" t="str">
        <f>_xlfn.XLOOKUP(SupplierQuality[[#This Row],[DefectID]],Table2[ID],Table2[Defect],"Not found",0)</f>
        <v>Poor Seam</v>
      </c>
      <c r="M2557" s="3">
        <v>50943</v>
      </c>
      <c r="N2557" s="3">
        <v>2530</v>
      </c>
      <c r="O2557" s="6">
        <f>SupplierQuality[[#This Row],[Total Downtime Minutes]]/60</f>
        <v>42.166666666666664</v>
      </c>
      <c r="P2557" s="4">
        <v>287</v>
      </c>
      <c r="Q2557" s="4">
        <f>SupplierQuality[[#This Row],[Total Defect Qty]]*SupplierQuality[[#This Row],[Unit Price]]</f>
        <v>14620641</v>
      </c>
    </row>
    <row r="2558" spans="1:17" x14ac:dyDescent="0.25">
      <c r="A2558" s="1">
        <v>43494</v>
      </c>
      <c r="B2558" s="5" t="str">
        <f>TEXT(SupplierQuality[[#This Row],[Date]],"mmm")</f>
        <v>Jan</v>
      </c>
      <c r="C2558" s="5" t="str">
        <f>TEXT(SupplierQuality[[#This Row],[Date]],"yyyy")</f>
        <v>2019</v>
      </c>
      <c r="D2558" s="2" t="s">
        <v>169</v>
      </c>
      <c r="E2558" s="2" t="s">
        <v>13</v>
      </c>
      <c r="F2558" s="2" t="s">
        <v>17</v>
      </c>
      <c r="G2558">
        <v>122</v>
      </c>
      <c r="H2558" s="2" t="str">
        <f>VLOOKUP(SupplierQuality[[#This Row],[MaterialID]],Table4[#All],2,0)</f>
        <v>Electrolytes</v>
      </c>
      <c r="I2558">
        <v>3</v>
      </c>
      <c r="J2558" s="2" t="str">
        <f>_xlfn.XLOOKUP(SupplierQuality[[#This Row],[Defect Type ID]],Table5[ID],Table5[Defect Type],"Not found",0)</f>
        <v>Impact</v>
      </c>
      <c r="K2558">
        <v>71</v>
      </c>
      <c r="L2558" s="2" t="str">
        <f>_xlfn.XLOOKUP(SupplierQuality[[#This Row],[DefectID]],Table2[ID],Table2[Defect],"Not found",0)</f>
        <v>Incorrect Dimensions</v>
      </c>
      <c r="M2558" s="3">
        <v>34585</v>
      </c>
      <c r="N2558" s="3">
        <v>2947</v>
      </c>
      <c r="O2558" s="6">
        <f>SupplierQuality[[#This Row],[Total Downtime Minutes]]/60</f>
        <v>49.116666666666667</v>
      </c>
      <c r="P2558" s="4">
        <v>669</v>
      </c>
      <c r="Q2558" s="4">
        <f>SupplierQuality[[#This Row],[Total Defect Qty]]*SupplierQuality[[#This Row],[Unit Price]]</f>
        <v>23137365</v>
      </c>
    </row>
    <row r="2559" spans="1:17" x14ac:dyDescent="0.25">
      <c r="A2559" s="1">
        <v>43495</v>
      </c>
      <c r="B2559" s="5" t="str">
        <f>TEXT(SupplierQuality[[#This Row],[Date]],"mmm")</f>
        <v>Jan</v>
      </c>
      <c r="C2559" s="5" t="str">
        <f>TEXT(SupplierQuality[[#This Row],[Date]],"yyyy")</f>
        <v>2019</v>
      </c>
      <c r="D2559" s="2" t="s">
        <v>76</v>
      </c>
      <c r="E2559" s="2" t="s">
        <v>71</v>
      </c>
      <c r="F2559" s="2" t="s">
        <v>17</v>
      </c>
      <c r="G2559">
        <v>121</v>
      </c>
      <c r="H2559" s="2" t="str">
        <f>VLOOKUP(SupplierQuality[[#This Row],[MaterialID]],Table4[#All],2,0)</f>
        <v>Composites</v>
      </c>
      <c r="I2559">
        <v>1</v>
      </c>
      <c r="J2559" s="2" t="str">
        <f>_xlfn.XLOOKUP(SupplierQuality[[#This Row],[Defect Type ID]],Table5[ID],Table5[Defect Type],"Not found",0)</f>
        <v>No Impact</v>
      </c>
      <c r="K2559">
        <v>2</v>
      </c>
      <c r="L2559" s="2" t="str">
        <f>_xlfn.XLOOKUP(SupplierQuality[[#This Row],[DefectID]],Table2[ID],Table2[Defect],"Not found",0)</f>
        <v>Not Certified</v>
      </c>
      <c r="M2559" s="3">
        <v>897456</v>
      </c>
      <c r="N2559" s="3">
        <v>2334</v>
      </c>
      <c r="O2559" s="6">
        <f>SupplierQuality[[#This Row],[Total Downtime Minutes]]/60</f>
        <v>38.9</v>
      </c>
      <c r="P2559" s="4">
        <v>603</v>
      </c>
      <c r="Q2559" s="4">
        <f>SupplierQuality[[#This Row],[Total Defect Qty]]*SupplierQuality[[#This Row],[Unit Price]]</f>
        <v>541165968</v>
      </c>
    </row>
    <row r="2560" spans="1:17" x14ac:dyDescent="0.25">
      <c r="A2560" s="1">
        <v>43495</v>
      </c>
      <c r="B2560" s="5" t="str">
        <f>TEXT(SupplierQuality[[#This Row],[Date]],"mmm")</f>
        <v>Jan</v>
      </c>
      <c r="C2560" s="5" t="str">
        <f>TEXT(SupplierQuality[[#This Row],[Date]],"yyyy")</f>
        <v>2019</v>
      </c>
      <c r="D2560" s="2" t="s">
        <v>154</v>
      </c>
      <c r="E2560" s="2" t="s">
        <v>32</v>
      </c>
      <c r="F2560" s="2" t="s">
        <v>691</v>
      </c>
      <c r="G2560">
        <v>133</v>
      </c>
      <c r="H2560" s="2" t="str">
        <f>VLOOKUP(SupplierQuality[[#This Row],[MaterialID]],Table4[#All],2,0)</f>
        <v>Wires</v>
      </c>
      <c r="I2560">
        <v>2</v>
      </c>
      <c r="J2560" s="2" t="str">
        <f>_xlfn.XLOOKUP(SupplierQuality[[#This Row],[Defect Type ID]],Table5[ID],Table5[Defect Type],"Not found",0)</f>
        <v>Rejected</v>
      </c>
      <c r="K2560">
        <v>198</v>
      </c>
      <c r="L2560" s="2" t="str">
        <f>_xlfn.XLOOKUP(SupplierQuality[[#This Row],[DefectID]],Table2[ID],Table2[Defect],"Not found",0)</f>
        <v>Missing Components</v>
      </c>
      <c r="M2560" s="3">
        <v>733227</v>
      </c>
      <c r="N2560" s="3">
        <v>2699</v>
      </c>
      <c r="O2560" s="6">
        <f>SupplierQuality[[#This Row],[Total Downtime Minutes]]/60</f>
        <v>44.983333333333334</v>
      </c>
      <c r="P2560" s="4">
        <v>469</v>
      </c>
      <c r="Q2560" s="4">
        <f>SupplierQuality[[#This Row],[Total Defect Qty]]*SupplierQuality[[#This Row],[Unit Price]]</f>
        <v>343883463</v>
      </c>
    </row>
    <row r="2561" spans="1:17" x14ac:dyDescent="0.25">
      <c r="A2561" s="1">
        <v>43495</v>
      </c>
      <c r="B2561" s="5" t="str">
        <f>TEXT(SupplierQuality[[#This Row],[Date]],"mmm")</f>
        <v>Jan</v>
      </c>
      <c r="C2561" s="5" t="str">
        <f>TEXT(SupplierQuality[[#This Row],[Date]],"yyyy")</f>
        <v>2019</v>
      </c>
      <c r="D2561" s="2" t="s">
        <v>316</v>
      </c>
      <c r="E2561" s="2" t="s">
        <v>27</v>
      </c>
      <c r="F2561" s="2" t="s">
        <v>17</v>
      </c>
      <c r="G2561">
        <v>126</v>
      </c>
      <c r="H2561" s="2" t="str">
        <f>VLOOKUP(SupplierQuality[[#This Row],[MaterialID]],Table4[#All],2,0)</f>
        <v>Motors</v>
      </c>
      <c r="I2561">
        <v>3</v>
      </c>
      <c r="J2561" s="2" t="str">
        <f>_xlfn.XLOOKUP(SupplierQuality[[#This Row],[Defect Type ID]],Table5[ID],Table5[Defect Type],"Not found",0)</f>
        <v>Impact</v>
      </c>
      <c r="K2561">
        <v>73</v>
      </c>
      <c r="L2561" s="2" t="str">
        <f>_xlfn.XLOOKUP(SupplierQuality[[#This Row],[DefectID]],Table2[ID],Table2[Defect],"Not found",0)</f>
        <v>No Slip Sheets</v>
      </c>
      <c r="M2561" s="3">
        <v>342496</v>
      </c>
      <c r="N2561" s="3">
        <v>4721</v>
      </c>
      <c r="O2561" s="6">
        <f>SupplierQuality[[#This Row],[Total Downtime Minutes]]/60</f>
        <v>78.683333333333337</v>
      </c>
      <c r="P2561" s="4">
        <v>643</v>
      </c>
      <c r="Q2561" s="4">
        <f>SupplierQuality[[#This Row],[Total Defect Qty]]*SupplierQuality[[#This Row],[Unit Price]]</f>
        <v>220224928</v>
      </c>
    </row>
    <row r="2562" spans="1:17" x14ac:dyDescent="0.25">
      <c r="A2562" s="1">
        <v>43495</v>
      </c>
      <c r="B2562" s="5" t="str">
        <f>TEXT(SupplierQuality[[#This Row],[Date]],"mmm")</f>
        <v>Jan</v>
      </c>
      <c r="C2562" s="5" t="str">
        <f>TEXT(SupplierQuality[[#This Row],[Date]],"yyyy")</f>
        <v>2019</v>
      </c>
      <c r="D2562" s="2" t="s">
        <v>89</v>
      </c>
      <c r="E2562" s="2" t="s">
        <v>119</v>
      </c>
      <c r="F2562" s="2" t="s">
        <v>75</v>
      </c>
      <c r="G2562">
        <v>126</v>
      </c>
      <c r="H2562" s="2" t="str">
        <f>VLOOKUP(SupplierQuality[[#This Row],[MaterialID]],Table4[#All],2,0)</f>
        <v>Motors</v>
      </c>
      <c r="I2562">
        <v>1</v>
      </c>
      <c r="J2562" s="2" t="str">
        <f>_xlfn.XLOOKUP(SupplierQuality[[#This Row],[Defect Type ID]],Table5[ID],Table5[Defect Type],"Not found",0)</f>
        <v>No Impact</v>
      </c>
      <c r="K2562">
        <v>231</v>
      </c>
      <c r="L2562" s="2" t="str">
        <f>_xlfn.XLOOKUP(SupplierQuality[[#This Row],[DefectID]],Table2[ID],Table2[Defect],"Not found",0)</f>
        <v>Wrong Bands</v>
      </c>
      <c r="M2562" s="3">
        <v>223697</v>
      </c>
      <c r="N2562" s="3">
        <v>4946</v>
      </c>
      <c r="O2562" s="6">
        <f>SupplierQuality[[#This Row],[Total Downtime Minutes]]/60</f>
        <v>82.433333333333337</v>
      </c>
      <c r="P2562" s="4">
        <v>411</v>
      </c>
      <c r="Q2562" s="4">
        <f>SupplierQuality[[#This Row],[Total Defect Qty]]*SupplierQuality[[#This Row],[Unit Price]]</f>
        <v>91939467</v>
      </c>
    </row>
    <row r="2563" spans="1:17" x14ac:dyDescent="0.25">
      <c r="A2563" s="1">
        <v>43495</v>
      </c>
      <c r="B2563" s="5" t="str">
        <f>TEXT(SupplierQuality[[#This Row],[Date]],"mmm")</f>
        <v>Jan</v>
      </c>
      <c r="C2563" s="5" t="str">
        <f>TEXT(SupplierQuality[[#This Row],[Date]],"yyyy")</f>
        <v>2019</v>
      </c>
      <c r="D2563" s="2" t="s">
        <v>252</v>
      </c>
      <c r="E2563" s="2" t="s">
        <v>119</v>
      </c>
      <c r="F2563" s="2" t="s">
        <v>42</v>
      </c>
      <c r="G2563">
        <v>133</v>
      </c>
      <c r="H2563" s="2" t="str">
        <f>VLOOKUP(SupplierQuality[[#This Row],[MaterialID]],Table4[#All],2,0)</f>
        <v>Wires</v>
      </c>
      <c r="I2563">
        <v>1</v>
      </c>
      <c r="J2563" s="2" t="str">
        <f>_xlfn.XLOOKUP(SupplierQuality[[#This Row],[Defect Type ID]],Table5[ID],Table5[Defect Type],"Not found",0)</f>
        <v>No Impact</v>
      </c>
      <c r="K2563">
        <v>200</v>
      </c>
      <c r="L2563" s="2" t="str">
        <f>_xlfn.XLOOKUP(SupplierQuality[[#This Row],[DefectID]],Table2[ID],Table2[Defect],"Not found",0)</f>
        <v>Split hinges</v>
      </c>
      <c r="M2563" s="3">
        <v>187039</v>
      </c>
      <c r="N2563" s="3">
        <v>1045</v>
      </c>
      <c r="O2563" s="6">
        <f>SupplierQuality[[#This Row],[Total Downtime Minutes]]/60</f>
        <v>17.416666666666668</v>
      </c>
      <c r="P2563" s="4">
        <v>494</v>
      </c>
      <c r="Q2563" s="4">
        <f>SupplierQuality[[#This Row],[Total Defect Qty]]*SupplierQuality[[#This Row],[Unit Price]]</f>
        <v>92397266</v>
      </c>
    </row>
    <row r="2564" spans="1:17" x14ac:dyDescent="0.25">
      <c r="A2564" s="1">
        <v>43495</v>
      </c>
      <c r="B2564" s="5" t="str">
        <f>TEXT(SupplierQuality[[#This Row],[Date]],"mmm")</f>
        <v>Jan</v>
      </c>
      <c r="C2564" s="5" t="str">
        <f>TEXT(SupplierQuality[[#This Row],[Date]],"yyyy")</f>
        <v>2019</v>
      </c>
      <c r="D2564" s="2" t="s">
        <v>345</v>
      </c>
      <c r="E2564" s="2" t="s">
        <v>45</v>
      </c>
      <c r="F2564" s="2" t="s">
        <v>17</v>
      </c>
      <c r="G2564">
        <v>121</v>
      </c>
      <c r="H2564" s="2" t="str">
        <f>VLOOKUP(SupplierQuality[[#This Row],[MaterialID]],Table4[#All],2,0)</f>
        <v>Composites</v>
      </c>
      <c r="I2564">
        <v>1</v>
      </c>
      <c r="J2564" s="2" t="str">
        <f>_xlfn.XLOOKUP(SupplierQuality[[#This Row],[Defect Type ID]],Table5[ID],Table5[Defect Type],"Not found",0)</f>
        <v>No Impact</v>
      </c>
      <c r="K2564">
        <v>12</v>
      </c>
      <c r="L2564" s="2" t="str">
        <f>_xlfn.XLOOKUP(SupplierQuality[[#This Row],[DefectID]],Table2[ID],Table2[Defect],"Not found",0)</f>
        <v>Integrity Failure</v>
      </c>
      <c r="M2564" s="3">
        <v>160187</v>
      </c>
      <c r="N2564" s="3">
        <v>985</v>
      </c>
      <c r="O2564" s="6">
        <f>SupplierQuality[[#This Row],[Total Downtime Minutes]]/60</f>
        <v>16.416666666666668</v>
      </c>
      <c r="P2564" s="4">
        <v>636</v>
      </c>
      <c r="Q2564" s="4">
        <f>SupplierQuality[[#This Row],[Total Defect Qty]]*SupplierQuality[[#This Row],[Unit Price]]</f>
        <v>101878932</v>
      </c>
    </row>
    <row r="2565" spans="1:17" x14ac:dyDescent="0.25">
      <c r="A2565" s="1">
        <v>43495</v>
      </c>
      <c r="B2565" s="5" t="str">
        <f>TEXT(SupplierQuality[[#This Row],[Date]],"mmm")</f>
        <v>Jan</v>
      </c>
      <c r="C2565" s="5" t="str">
        <f>TEXT(SupplierQuality[[#This Row],[Date]],"yyyy")</f>
        <v>2019</v>
      </c>
      <c r="D2565" s="2" t="s">
        <v>355</v>
      </c>
      <c r="E2565" s="2" t="s">
        <v>27</v>
      </c>
      <c r="F2565" s="2" t="s">
        <v>14</v>
      </c>
      <c r="G2565">
        <v>113</v>
      </c>
      <c r="H2565" s="2" t="str">
        <f>VLOOKUP(SupplierQuality[[#This Row],[MaterialID]],Table4[#All],2,0)</f>
        <v>Raw Materials</v>
      </c>
      <c r="I2565">
        <v>2</v>
      </c>
      <c r="J2565" s="2" t="str">
        <f>_xlfn.XLOOKUP(SupplierQuality[[#This Row],[Defect Type ID]],Table5[ID],Table5[Defect Type],"Not found",0)</f>
        <v>Rejected</v>
      </c>
      <c r="K2565">
        <v>70</v>
      </c>
      <c r="L2565" s="2" t="str">
        <f>_xlfn.XLOOKUP(SupplierQuality[[#This Row],[DefectID]],Table2[ID],Table2[Defect],"Not found",0)</f>
        <v>Dirty Material</v>
      </c>
      <c r="M2565" s="3">
        <v>114585</v>
      </c>
      <c r="N2565" s="3">
        <v>1741</v>
      </c>
      <c r="O2565" s="6">
        <f>SupplierQuality[[#This Row],[Total Downtime Minutes]]/60</f>
        <v>29.016666666666666</v>
      </c>
      <c r="P2565" s="4">
        <v>297</v>
      </c>
      <c r="Q2565" s="4">
        <f>SupplierQuality[[#This Row],[Total Defect Qty]]*SupplierQuality[[#This Row],[Unit Price]]</f>
        <v>34031745</v>
      </c>
    </row>
    <row r="2566" spans="1:17" x14ac:dyDescent="0.25">
      <c r="A2566" s="1">
        <v>43495</v>
      </c>
      <c r="B2566" s="5" t="str">
        <f>TEXT(SupplierQuality[[#This Row],[Date]],"mmm")</f>
        <v>Jan</v>
      </c>
      <c r="C2566" s="5" t="str">
        <f>TEXT(SupplierQuality[[#This Row],[Date]],"yyyy")</f>
        <v>2019</v>
      </c>
      <c r="D2566" s="2" t="s">
        <v>116</v>
      </c>
      <c r="E2566" s="2" t="s">
        <v>60</v>
      </c>
      <c r="F2566" s="2" t="s">
        <v>42</v>
      </c>
      <c r="G2566">
        <v>116</v>
      </c>
      <c r="H2566" s="2" t="str">
        <f>VLOOKUP(SupplierQuality[[#This Row],[MaterialID]],Table4[#All],2,0)</f>
        <v>Molds</v>
      </c>
      <c r="I2566">
        <v>3</v>
      </c>
      <c r="J2566" s="2" t="str">
        <f>_xlfn.XLOOKUP(SupplierQuality[[#This Row],[Defect Type ID]],Table5[ID],Table5[Defect Type],"Not found",0)</f>
        <v>Impact</v>
      </c>
      <c r="K2566">
        <v>19</v>
      </c>
      <c r="L2566" s="2" t="str">
        <f>_xlfn.XLOOKUP(SupplierQuality[[#This Row],[DefectID]],Table2[ID],Table2[Defect],"Not found",0)</f>
        <v>Dirty Containers</v>
      </c>
      <c r="M2566" s="3">
        <v>60581</v>
      </c>
      <c r="N2566" s="3">
        <v>829</v>
      </c>
      <c r="O2566" s="6">
        <f>SupplierQuality[[#This Row],[Total Downtime Minutes]]/60</f>
        <v>13.816666666666666</v>
      </c>
      <c r="P2566" s="4">
        <v>529</v>
      </c>
      <c r="Q2566" s="4">
        <f>SupplierQuality[[#This Row],[Total Defect Qty]]*SupplierQuality[[#This Row],[Unit Price]]</f>
        <v>32047349</v>
      </c>
    </row>
    <row r="2567" spans="1:17" x14ac:dyDescent="0.25">
      <c r="A2567" s="1">
        <v>43497</v>
      </c>
      <c r="B2567" s="5" t="str">
        <f>TEXT(SupplierQuality[[#This Row],[Date]],"mmm")</f>
        <v>Feb</v>
      </c>
      <c r="C2567" s="5" t="str">
        <f>TEXT(SupplierQuality[[#This Row],[Date]],"yyyy")</f>
        <v>2019</v>
      </c>
      <c r="D2567" s="2" t="s">
        <v>176</v>
      </c>
      <c r="E2567" s="2" t="s">
        <v>119</v>
      </c>
      <c r="F2567" s="2" t="s">
        <v>24</v>
      </c>
      <c r="G2567">
        <v>131</v>
      </c>
      <c r="H2567" s="2" t="str">
        <f>VLOOKUP(SupplierQuality[[#This Row],[MaterialID]],Table4[#All],2,0)</f>
        <v>Valves</v>
      </c>
      <c r="I2567">
        <v>3</v>
      </c>
      <c r="J2567" s="2" t="str">
        <f>_xlfn.XLOOKUP(SupplierQuality[[#This Row],[Defect Type ID]],Table5[ID],Table5[Defect Type],"Not found",0)</f>
        <v>Impact</v>
      </c>
      <c r="K2567">
        <v>110</v>
      </c>
      <c r="L2567" s="2" t="str">
        <f>_xlfn.XLOOKUP(SupplierQuality[[#This Row],[DefectID]],Table2[ID],Table2[Defect],"Not found",0)</f>
        <v>Missing Codes</v>
      </c>
      <c r="M2567" s="3">
        <v>969790</v>
      </c>
      <c r="N2567" s="3">
        <v>2630</v>
      </c>
      <c r="O2567" s="6">
        <f>SupplierQuality[[#This Row],[Total Downtime Minutes]]/60</f>
        <v>43.833333333333336</v>
      </c>
      <c r="P2567" s="4">
        <v>312</v>
      </c>
      <c r="Q2567" s="4">
        <f>SupplierQuality[[#This Row],[Total Defect Qty]]*SupplierQuality[[#This Row],[Unit Price]]</f>
        <v>302574480</v>
      </c>
    </row>
    <row r="2568" spans="1:17" x14ac:dyDescent="0.25">
      <c r="A2568" s="1">
        <v>43497</v>
      </c>
      <c r="B2568" s="5" t="str">
        <f>TEXT(SupplierQuality[[#This Row],[Date]],"mmm")</f>
        <v>Feb</v>
      </c>
      <c r="C2568" s="5" t="str">
        <f>TEXT(SupplierQuality[[#This Row],[Date]],"yyyy")</f>
        <v>2019</v>
      </c>
      <c r="D2568" s="2" t="s">
        <v>15</v>
      </c>
      <c r="E2568" s="2" t="s">
        <v>45</v>
      </c>
      <c r="F2568" s="2" t="s">
        <v>24</v>
      </c>
      <c r="G2568">
        <v>133</v>
      </c>
      <c r="H2568" s="2" t="str">
        <f>VLOOKUP(SupplierQuality[[#This Row],[MaterialID]],Table4[#All],2,0)</f>
        <v>Wires</v>
      </c>
      <c r="I2568">
        <v>1</v>
      </c>
      <c r="J2568" s="2" t="str">
        <f>_xlfn.XLOOKUP(SupplierQuality[[#This Row],[Defect Type ID]],Table5[ID],Table5[Defect Type],"Not found",0)</f>
        <v>No Impact</v>
      </c>
      <c r="K2568">
        <v>110</v>
      </c>
      <c r="L2568" s="2" t="str">
        <f>_xlfn.XLOOKUP(SupplierQuality[[#This Row],[DefectID]],Table2[ID],Table2[Defect],"Not found",0)</f>
        <v>Missing Codes</v>
      </c>
      <c r="M2568" s="3">
        <v>937140</v>
      </c>
      <c r="N2568" s="3">
        <v>511</v>
      </c>
      <c r="O2568" s="6">
        <f>SupplierQuality[[#This Row],[Total Downtime Minutes]]/60</f>
        <v>8.5166666666666675</v>
      </c>
      <c r="P2568" s="4">
        <v>422</v>
      </c>
      <c r="Q2568" s="4">
        <f>SupplierQuality[[#This Row],[Total Defect Qty]]*SupplierQuality[[#This Row],[Unit Price]]</f>
        <v>395473080</v>
      </c>
    </row>
    <row r="2569" spans="1:17" x14ac:dyDescent="0.25">
      <c r="A2569" s="1">
        <v>43497</v>
      </c>
      <c r="B2569" s="5" t="str">
        <f>TEXT(SupplierQuality[[#This Row],[Date]],"mmm")</f>
        <v>Feb</v>
      </c>
      <c r="C2569" s="5" t="str">
        <f>TEXT(SupplierQuality[[#This Row],[Date]],"yyyy")</f>
        <v>2019</v>
      </c>
      <c r="D2569" s="2" t="s">
        <v>261</v>
      </c>
      <c r="E2569" s="2" t="s">
        <v>47</v>
      </c>
      <c r="F2569" s="2" t="s">
        <v>17</v>
      </c>
      <c r="G2569">
        <v>114</v>
      </c>
      <c r="H2569" s="2" t="str">
        <f>VLOOKUP(SupplierQuality[[#This Row],[MaterialID]],Table4[#All],2,0)</f>
        <v>Carton</v>
      </c>
      <c r="I2569">
        <v>3</v>
      </c>
      <c r="J2569" s="2" t="str">
        <f>_xlfn.XLOOKUP(SupplierQuality[[#This Row],[Defect Type ID]],Table5[ID],Table5[Defect Type],"Not found",0)</f>
        <v>Impact</v>
      </c>
      <c r="K2569">
        <v>137</v>
      </c>
      <c r="L2569" s="2" t="str">
        <f>_xlfn.XLOOKUP(SupplierQuality[[#This Row],[DefectID]],Table2[ID],Table2[Defect],"Not found",0)</f>
        <v>Weak Wrap</v>
      </c>
      <c r="M2569" s="3">
        <v>756158</v>
      </c>
      <c r="N2569" s="3">
        <v>3619</v>
      </c>
      <c r="O2569" s="6">
        <f>SupplierQuality[[#This Row],[Total Downtime Minutes]]/60</f>
        <v>60.31666666666667</v>
      </c>
      <c r="P2569" s="4">
        <v>392</v>
      </c>
      <c r="Q2569" s="4">
        <f>SupplierQuality[[#This Row],[Total Defect Qty]]*SupplierQuality[[#This Row],[Unit Price]]</f>
        <v>296413936</v>
      </c>
    </row>
    <row r="2570" spans="1:17" x14ac:dyDescent="0.25">
      <c r="A2570" s="1">
        <v>43497</v>
      </c>
      <c r="B2570" s="5" t="str">
        <f>TEXT(SupplierQuality[[#This Row],[Date]],"mmm")</f>
        <v>Feb</v>
      </c>
      <c r="C2570" s="5" t="str">
        <f>TEXT(SupplierQuality[[#This Row],[Date]],"yyyy")</f>
        <v>2019</v>
      </c>
      <c r="D2570" s="2" t="s">
        <v>161</v>
      </c>
      <c r="E2570" s="2" t="s">
        <v>64</v>
      </c>
      <c r="F2570" s="2" t="s">
        <v>14</v>
      </c>
      <c r="G2570">
        <v>124</v>
      </c>
      <c r="H2570" s="2" t="str">
        <f>VLOOKUP(SupplierQuality[[#This Row],[MaterialID]],Table4[#All],2,0)</f>
        <v>Drives</v>
      </c>
      <c r="I2570">
        <v>2</v>
      </c>
      <c r="J2570" s="2" t="str">
        <f>_xlfn.XLOOKUP(SupplierQuality[[#This Row],[Defect Type ID]],Table5[ID],Table5[Defect Type],"Not found",0)</f>
        <v>Rejected</v>
      </c>
      <c r="K2570">
        <v>29</v>
      </c>
      <c r="L2570" s="2" t="str">
        <f>_xlfn.XLOOKUP(SupplierQuality[[#This Row],[DefectID]],Table2[ID],Table2[Defect],"Not found",0)</f>
        <v>Out of Spec</v>
      </c>
      <c r="M2570" s="3">
        <v>464528</v>
      </c>
      <c r="N2570" s="3">
        <v>1278</v>
      </c>
      <c r="O2570" s="6">
        <f>SupplierQuality[[#This Row],[Total Downtime Minutes]]/60</f>
        <v>21.3</v>
      </c>
      <c r="P2570" s="4">
        <v>327</v>
      </c>
      <c r="Q2570" s="4">
        <f>SupplierQuality[[#This Row],[Total Defect Qty]]*SupplierQuality[[#This Row],[Unit Price]]</f>
        <v>151900656</v>
      </c>
    </row>
    <row r="2571" spans="1:17" x14ac:dyDescent="0.25">
      <c r="A2571" s="1">
        <v>43497</v>
      </c>
      <c r="B2571" s="5" t="str">
        <f>TEXT(SupplierQuality[[#This Row],[Date]],"mmm")</f>
        <v>Feb</v>
      </c>
      <c r="C2571" s="5" t="str">
        <f>TEXT(SupplierQuality[[#This Row],[Date]],"yyyy")</f>
        <v>2019</v>
      </c>
      <c r="D2571" s="2" t="s">
        <v>334</v>
      </c>
      <c r="E2571" s="2" t="s">
        <v>34</v>
      </c>
      <c r="F2571" s="2" t="s">
        <v>17</v>
      </c>
      <c r="G2571">
        <v>113</v>
      </c>
      <c r="H2571" s="2" t="str">
        <f>VLOOKUP(SupplierQuality[[#This Row],[MaterialID]],Table4[#All],2,0)</f>
        <v>Raw Materials</v>
      </c>
      <c r="I2571">
        <v>3</v>
      </c>
      <c r="J2571" s="2" t="str">
        <f>_xlfn.XLOOKUP(SupplierQuality[[#This Row],[Defect Type ID]],Table5[ID],Table5[Defect Type],"Not found",0)</f>
        <v>Impact</v>
      </c>
      <c r="K2571">
        <v>96</v>
      </c>
      <c r="L2571" s="2" t="str">
        <f>_xlfn.XLOOKUP(SupplierQuality[[#This Row],[DefectID]],Table2[ID],Table2[Defect],"Not found",0)</f>
        <v>Film Not Intact</v>
      </c>
      <c r="M2571" s="3">
        <v>445681</v>
      </c>
      <c r="N2571" s="3">
        <v>2261</v>
      </c>
      <c r="O2571" s="6">
        <f>SupplierQuality[[#This Row],[Total Downtime Minutes]]/60</f>
        <v>37.68333333333333</v>
      </c>
      <c r="P2571" s="4">
        <v>544</v>
      </c>
      <c r="Q2571" s="4">
        <f>SupplierQuality[[#This Row],[Total Defect Qty]]*SupplierQuality[[#This Row],[Unit Price]]</f>
        <v>242450464</v>
      </c>
    </row>
    <row r="2572" spans="1:17" x14ac:dyDescent="0.25">
      <c r="A2572" s="1">
        <v>43497</v>
      </c>
      <c r="B2572" s="5" t="str">
        <f>TEXT(SupplierQuality[[#This Row],[Date]],"mmm")</f>
        <v>Feb</v>
      </c>
      <c r="C2572" s="5" t="str">
        <f>TEXT(SupplierQuality[[#This Row],[Date]],"yyyy")</f>
        <v>2019</v>
      </c>
      <c r="D2572" s="2" t="s">
        <v>298</v>
      </c>
      <c r="E2572" s="2" t="s">
        <v>98</v>
      </c>
      <c r="F2572" s="2" t="s">
        <v>24</v>
      </c>
      <c r="G2572">
        <v>125</v>
      </c>
      <c r="H2572" s="2" t="str">
        <f>VLOOKUP(SupplierQuality[[#This Row],[MaterialID]],Table4[#All],2,0)</f>
        <v>Hardware</v>
      </c>
      <c r="I2572">
        <v>3</v>
      </c>
      <c r="J2572" s="2" t="str">
        <f>_xlfn.XLOOKUP(SupplierQuality[[#This Row],[Defect Type ID]],Table5[ID],Table5[Defect Type],"Not found",0)</f>
        <v>Impact</v>
      </c>
      <c r="K2572">
        <v>112</v>
      </c>
      <c r="L2572" s="2" t="str">
        <f>_xlfn.XLOOKUP(SupplierQuality[[#This Row],[DefectID]],Table2[ID],Table2[Defect],"Not found",0)</f>
        <v>Gaps</v>
      </c>
      <c r="M2572" s="3">
        <v>403282</v>
      </c>
      <c r="N2572" s="3">
        <v>916</v>
      </c>
      <c r="O2572" s="6">
        <f>SupplierQuality[[#This Row],[Total Downtime Minutes]]/60</f>
        <v>15.266666666666667</v>
      </c>
      <c r="P2572" s="4">
        <v>567</v>
      </c>
      <c r="Q2572" s="4">
        <f>SupplierQuality[[#This Row],[Total Defect Qty]]*SupplierQuality[[#This Row],[Unit Price]]</f>
        <v>228660894</v>
      </c>
    </row>
    <row r="2573" spans="1:17" x14ac:dyDescent="0.25">
      <c r="A2573" s="1">
        <v>43497</v>
      </c>
      <c r="B2573" s="5" t="str">
        <f>TEXT(SupplierQuality[[#This Row],[Date]],"mmm")</f>
        <v>Feb</v>
      </c>
      <c r="C2573" s="5" t="str">
        <f>TEXT(SupplierQuality[[#This Row],[Date]],"yyyy")</f>
        <v>2019</v>
      </c>
      <c r="D2573" s="2" t="s">
        <v>325</v>
      </c>
      <c r="E2573" s="2" t="s">
        <v>32</v>
      </c>
      <c r="F2573" s="2" t="s">
        <v>24</v>
      </c>
      <c r="G2573">
        <v>128</v>
      </c>
      <c r="H2573" s="2" t="str">
        <f>VLOOKUP(SupplierQuality[[#This Row],[MaterialID]],Table4[#All],2,0)</f>
        <v>Tape</v>
      </c>
      <c r="I2573">
        <v>2</v>
      </c>
      <c r="J2573" s="2" t="str">
        <f>_xlfn.XLOOKUP(SupplierQuality[[#This Row],[Defect Type ID]],Table5[ID],Table5[Defect Type],"Not found",0)</f>
        <v>Rejected</v>
      </c>
      <c r="K2573">
        <v>23</v>
      </c>
      <c r="L2573" s="2" t="str">
        <f>_xlfn.XLOOKUP(SupplierQuality[[#This Row],[DefectID]],Table2[ID],Table2[Defect],"Not found",0)</f>
        <v>Split Seams</v>
      </c>
      <c r="M2573" s="3">
        <v>357860</v>
      </c>
      <c r="N2573" s="3">
        <v>3550</v>
      </c>
      <c r="O2573" s="6">
        <f>SupplierQuality[[#This Row],[Total Downtime Minutes]]/60</f>
        <v>59.166666666666664</v>
      </c>
      <c r="P2573" s="4">
        <v>678</v>
      </c>
      <c r="Q2573" s="4">
        <f>SupplierQuality[[#This Row],[Total Defect Qty]]*SupplierQuality[[#This Row],[Unit Price]]</f>
        <v>242629080</v>
      </c>
    </row>
    <row r="2574" spans="1:17" x14ac:dyDescent="0.25">
      <c r="A2574" s="1">
        <v>43497</v>
      </c>
      <c r="B2574" s="5" t="str">
        <f>TEXT(SupplierQuality[[#This Row],[Date]],"mmm")</f>
        <v>Feb</v>
      </c>
      <c r="C2574" s="5" t="str">
        <f>TEXT(SupplierQuality[[#This Row],[Date]],"yyyy")</f>
        <v>2019</v>
      </c>
      <c r="D2574" s="2" t="s">
        <v>221</v>
      </c>
      <c r="E2574" s="2" t="s">
        <v>23</v>
      </c>
      <c r="F2574" s="2" t="s">
        <v>24</v>
      </c>
      <c r="G2574">
        <v>132</v>
      </c>
      <c r="H2574" s="2" t="str">
        <f>VLOOKUP(SupplierQuality[[#This Row],[MaterialID]],Table4[#All],2,0)</f>
        <v>Printed Materials</v>
      </c>
      <c r="I2574">
        <v>2</v>
      </c>
      <c r="J2574" s="2" t="str">
        <f>_xlfn.XLOOKUP(SupplierQuality[[#This Row],[Defect Type ID]],Table5[ID],Table5[Defect Type],"Not found",0)</f>
        <v>Rejected</v>
      </c>
      <c r="K2574">
        <v>203</v>
      </c>
      <c r="L2574" s="2" t="str">
        <f>_xlfn.XLOOKUP(SupplierQuality[[#This Row],[DefectID]],Table2[ID],Table2[Defect],"Not found",0)</f>
        <v>Color Deviation</v>
      </c>
      <c r="M2574" s="3">
        <v>357713</v>
      </c>
      <c r="N2574" s="3">
        <v>896</v>
      </c>
      <c r="O2574" s="6">
        <f>SupplierQuality[[#This Row],[Total Downtime Minutes]]/60</f>
        <v>14.933333333333334</v>
      </c>
      <c r="P2574" s="4">
        <v>510</v>
      </c>
      <c r="Q2574" s="4">
        <f>SupplierQuality[[#This Row],[Total Defect Qty]]*SupplierQuality[[#This Row],[Unit Price]]</f>
        <v>182433630</v>
      </c>
    </row>
    <row r="2575" spans="1:17" x14ac:dyDescent="0.25">
      <c r="A2575" s="1">
        <v>43497</v>
      </c>
      <c r="B2575" s="5" t="str">
        <f>TEXT(SupplierQuality[[#This Row],[Date]],"mmm")</f>
        <v>Feb</v>
      </c>
      <c r="C2575" s="5" t="str">
        <f>TEXT(SupplierQuality[[#This Row],[Date]],"yyyy")</f>
        <v>2019</v>
      </c>
      <c r="D2575" s="2" t="s">
        <v>270</v>
      </c>
      <c r="E2575" s="2" t="s">
        <v>32</v>
      </c>
      <c r="F2575" s="2" t="s">
        <v>691</v>
      </c>
      <c r="G2575">
        <v>122</v>
      </c>
      <c r="H2575" s="2" t="str">
        <f>VLOOKUP(SupplierQuality[[#This Row],[MaterialID]],Table4[#All],2,0)</f>
        <v>Electrolytes</v>
      </c>
      <c r="I2575">
        <v>1</v>
      </c>
      <c r="J2575" s="2" t="str">
        <f>_xlfn.XLOOKUP(SupplierQuality[[#This Row],[Defect Type ID]],Table5[ID],Table5[Defect Type],"Not found",0)</f>
        <v>No Impact</v>
      </c>
      <c r="K2575">
        <v>143</v>
      </c>
      <c r="L2575" s="2" t="str">
        <f>_xlfn.XLOOKUP(SupplierQuality[[#This Row],[DefectID]],Table2[ID],Table2[Defect],"Not found",0)</f>
        <v>Bowed</v>
      </c>
      <c r="M2575" s="3">
        <v>326284</v>
      </c>
      <c r="N2575" s="3">
        <v>4094</v>
      </c>
      <c r="O2575" s="6">
        <f>SupplierQuality[[#This Row],[Total Downtime Minutes]]/60</f>
        <v>68.233333333333334</v>
      </c>
      <c r="P2575" s="4">
        <v>440</v>
      </c>
      <c r="Q2575" s="4">
        <f>SupplierQuality[[#This Row],[Total Defect Qty]]*SupplierQuality[[#This Row],[Unit Price]]</f>
        <v>143564960</v>
      </c>
    </row>
    <row r="2576" spans="1:17" x14ac:dyDescent="0.25">
      <c r="A2576" s="1">
        <v>43497</v>
      </c>
      <c r="B2576" s="5" t="str">
        <f>TEXT(SupplierQuality[[#This Row],[Date]],"mmm")</f>
        <v>Feb</v>
      </c>
      <c r="C2576" s="5" t="str">
        <f>TEXT(SupplierQuality[[#This Row],[Date]],"yyyy")</f>
        <v>2019</v>
      </c>
      <c r="D2576" s="2" t="s">
        <v>344</v>
      </c>
      <c r="E2576" s="2" t="s">
        <v>67</v>
      </c>
      <c r="F2576" s="2" t="s">
        <v>24</v>
      </c>
      <c r="G2576">
        <v>127</v>
      </c>
      <c r="H2576" s="2" t="str">
        <f>VLOOKUP(SupplierQuality[[#This Row],[MaterialID]],Table4[#All],2,0)</f>
        <v>Crates</v>
      </c>
      <c r="I2576">
        <v>1</v>
      </c>
      <c r="J2576" s="2" t="str">
        <f>_xlfn.XLOOKUP(SupplierQuality[[#This Row],[Defect Type ID]],Table5[ID],Table5[Defect Type],"Not found",0)</f>
        <v>No Impact</v>
      </c>
      <c r="K2576">
        <v>216</v>
      </c>
      <c r="L2576" s="2" t="str">
        <f>_xlfn.XLOOKUP(SupplierQuality[[#This Row],[DefectID]],Table2[ID],Table2[Defect],"Not found",0)</f>
        <v>Bad Flaps</v>
      </c>
      <c r="M2576" s="3">
        <v>206943</v>
      </c>
      <c r="N2576" s="3">
        <v>841</v>
      </c>
      <c r="O2576" s="6">
        <f>SupplierQuality[[#This Row],[Total Downtime Minutes]]/60</f>
        <v>14.016666666666667</v>
      </c>
      <c r="P2576" s="4">
        <v>597</v>
      </c>
      <c r="Q2576" s="4">
        <f>SupplierQuality[[#This Row],[Total Defect Qty]]*SupplierQuality[[#This Row],[Unit Price]]</f>
        <v>123544971</v>
      </c>
    </row>
    <row r="2577" spans="1:17" x14ac:dyDescent="0.25">
      <c r="A2577" s="1">
        <v>43497</v>
      </c>
      <c r="B2577" s="5" t="str">
        <f>TEXT(SupplierQuality[[#This Row],[Date]],"mmm")</f>
        <v>Feb</v>
      </c>
      <c r="C2577" s="5" t="str">
        <f>TEXT(SupplierQuality[[#This Row],[Date]],"yyyy")</f>
        <v>2019</v>
      </c>
      <c r="D2577" s="2" t="s">
        <v>57</v>
      </c>
      <c r="E2577" s="2" t="s">
        <v>64</v>
      </c>
      <c r="F2577" s="2" t="s">
        <v>17</v>
      </c>
      <c r="G2577">
        <v>113</v>
      </c>
      <c r="H2577" s="2" t="str">
        <f>VLOOKUP(SupplierQuality[[#This Row],[MaterialID]],Table4[#All],2,0)</f>
        <v>Raw Materials</v>
      </c>
      <c r="I2577">
        <v>3</v>
      </c>
      <c r="J2577" s="2" t="str">
        <f>_xlfn.XLOOKUP(SupplierQuality[[#This Row],[Defect Type ID]],Table5[ID],Table5[Defect Type],"Not found",0)</f>
        <v>Impact</v>
      </c>
      <c r="K2577">
        <v>84</v>
      </c>
      <c r="L2577" s="2" t="str">
        <f>_xlfn.XLOOKUP(SupplierQuality[[#This Row],[DefectID]],Table2[ID],Table2[Defect],"Not found",0)</f>
        <v>Weak Walls</v>
      </c>
      <c r="M2577" s="3">
        <v>139505</v>
      </c>
      <c r="N2577" s="3">
        <v>2575</v>
      </c>
      <c r="O2577" s="6">
        <f>SupplierQuality[[#This Row],[Total Downtime Minutes]]/60</f>
        <v>42.916666666666664</v>
      </c>
      <c r="P2577" s="4">
        <v>541</v>
      </c>
      <c r="Q2577" s="4">
        <f>SupplierQuality[[#This Row],[Total Defect Qty]]*SupplierQuality[[#This Row],[Unit Price]]</f>
        <v>75472205</v>
      </c>
    </row>
    <row r="2578" spans="1:17" x14ac:dyDescent="0.25">
      <c r="A2578" s="1">
        <v>43497</v>
      </c>
      <c r="B2578" s="5" t="str">
        <f>TEXT(SupplierQuality[[#This Row],[Date]],"mmm")</f>
        <v>Feb</v>
      </c>
      <c r="C2578" s="5" t="str">
        <f>TEXT(SupplierQuality[[#This Row],[Date]],"yyyy")</f>
        <v>2019</v>
      </c>
      <c r="D2578" s="2" t="s">
        <v>53</v>
      </c>
      <c r="E2578" s="2" t="s">
        <v>32</v>
      </c>
      <c r="F2578" s="2" t="s">
        <v>691</v>
      </c>
      <c r="G2578">
        <v>127</v>
      </c>
      <c r="H2578" s="2" t="str">
        <f>VLOOKUP(SupplierQuality[[#This Row],[MaterialID]],Table4[#All],2,0)</f>
        <v>Crates</v>
      </c>
      <c r="I2578">
        <v>2</v>
      </c>
      <c r="J2578" s="2" t="str">
        <f>_xlfn.XLOOKUP(SupplierQuality[[#This Row],[Defect Type ID]],Table5[ID],Table5[Defect Type],"Not found",0)</f>
        <v>Rejected</v>
      </c>
      <c r="K2578">
        <v>88</v>
      </c>
      <c r="L2578" s="2" t="str">
        <f>_xlfn.XLOOKUP(SupplierQuality[[#This Row],[DefectID]],Table2[ID],Table2[Defect],"Not found",0)</f>
        <v>Cracked</v>
      </c>
      <c r="M2578" s="3">
        <v>122766</v>
      </c>
      <c r="N2578" s="3">
        <v>4613</v>
      </c>
      <c r="O2578" s="6">
        <f>SupplierQuality[[#This Row],[Total Downtime Minutes]]/60</f>
        <v>76.88333333333334</v>
      </c>
      <c r="P2578" s="4">
        <v>642</v>
      </c>
      <c r="Q2578" s="4">
        <f>SupplierQuality[[#This Row],[Total Defect Qty]]*SupplierQuality[[#This Row],[Unit Price]]</f>
        <v>78815772</v>
      </c>
    </row>
    <row r="2579" spans="1:17" x14ac:dyDescent="0.25">
      <c r="A2579" s="1">
        <v>43500</v>
      </c>
      <c r="B2579" s="5" t="str">
        <f>TEXT(SupplierQuality[[#This Row],[Date]],"mmm")</f>
        <v>Feb</v>
      </c>
      <c r="C2579" s="5" t="str">
        <f>TEXT(SupplierQuality[[#This Row],[Date]],"yyyy")</f>
        <v>2019</v>
      </c>
      <c r="D2579" s="2" t="s">
        <v>338</v>
      </c>
      <c r="E2579" s="2" t="s">
        <v>67</v>
      </c>
      <c r="F2579" s="2" t="s">
        <v>17</v>
      </c>
      <c r="G2579">
        <v>117</v>
      </c>
      <c r="H2579" s="2" t="str">
        <f>VLOOKUP(SupplierQuality[[#This Row],[MaterialID]],Table4[#All],2,0)</f>
        <v>Labels</v>
      </c>
      <c r="I2579">
        <v>3</v>
      </c>
      <c r="J2579" s="2" t="str">
        <f>_xlfn.XLOOKUP(SupplierQuality[[#This Row],[Defect Type ID]],Table5[ID],Table5[Defect Type],"Not found",0)</f>
        <v>Impact</v>
      </c>
      <c r="K2579">
        <v>164</v>
      </c>
      <c r="L2579" s="2" t="str">
        <f>_xlfn.XLOOKUP(SupplierQuality[[#This Row],[DefectID]],Table2[ID],Table2[Defect],"Not found",0)</f>
        <v>Foreign Objects</v>
      </c>
      <c r="M2579" s="3">
        <v>346219</v>
      </c>
      <c r="N2579" s="3">
        <v>2306</v>
      </c>
      <c r="O2579" s="6">
        <f>SupplierQuality[[#This Row],[Total Downtime Minutes]]/60</f>
        <v>38.43333333333333</v>
      </c>
      <c r="P2579" s="4">
        <v>684</v>
      </c>
      <c r="Q2579" s="4">
        <f>SupplierQuality[[#This Row],[Total Defect Qty]]*SupplierQuality[[#This Row],[Unit Price]]</f>
        <v>236813796</v>
      </c>
    </row>
    <row r="2580" spans="1:17" x14ac:dyDescent="0.25">
      <c r="A2580" s="1">
        <v>43500</v>
      </c>
      <c r="B2580" s="5" t="str">
        <f>TEXT(SupplierQuality[[#This Row],[Date]],"mmm")</f>
        <v>Feb</v>
      </c>
      <c r="C2580" s="5" t="str">
        <f>TEXT(SupplierQuality[[#This Row],[Date]],"yyyy")</f>
        <v>2019</v>
      </c>
      <c r="D2580" s="2" t="s">
        <v>161</v>
      </c>
      <c r="E2580" s="2" t="s">
        <v>58</v>
      </c>
      <c r="F2580" s="2" t="s">
        <v>17</v>
      </c>
      <c r="G2580">
        <v>123</v>
      </c>
      <c r="H2580" s="2" t="str">
        <f>VLOOKUP(SupplierQuality[[#This Row],[MaterialID]],Table4[#All],2,0)</f>
        <v>Pump</v>
      </c>
      <c r="I2580">
        <v>1</v>
      </c>
      <c r="J2580" s="2" t="str">
        <f>_xlfn.XLOOKUP(SupplierQuality[[#This Row],[Defect Type ID]],Table5[ID],Table5[Defect Type],"Not found",0)</f>
        <v>No Impact</v>
      </c>
      <c r="K2580">
        <v>40</v>
      </c>
      <c r="L2580" s="2" t="str">
        <f>_xlfn.XLOOKUP(SupplierQuality[[#This Row],[DefectID]],Table2[ID],Table2[Defect],"Not found",0)</f>
        <v>Wrong Spec Date</v>
      </c>
      <c r="M2580" s="3">
        <v>344447</v>
      </c>
      <c r="N2580" s="3">
        <v>4144</v>
      </c>
      <c r="O2580" s="6">
        <f>SupplierQuality[[#This Row],[Total Downtime Minutes]]/60</f>
        <v>69.066666666666663</v>
      </c>
      <c r="P2580" s="4">
        <v>484</v>
      </c>
      <c r="Q2580" s="4">
        <f>SupplierQuality[[#This Row],[Total Defect Qty]]*SupplierQuality[[#This Row],[Unit Price]]</f>
        <v>166712348</v>
      </c>
    </row>
    <row r="2581" spans="1:17" x14ac:dyDescent="0.25">
      <c r="A2581" s="1">
        <v>43500</v>
      </c>
      <c r="B2581" s="5" t="str">
        <f>TEXT(SupplierQuality[[#This Row],[Date]],"mmm")</f>
        <v>Feb</v>
      </c>
      <c r="C2581" s="5" t="str">
        <f>TEXT(SupplierQuality[[#This Row],[Date]],"yyyy")</f>
        <v>2019</v>
      </c>
      <c r="D2581" s="2" t="s">
        <v>109</v>
      </c>
      <c r="E2581" s="2" t="s">
        <v>41</v>
      </c>
      <c r="F2581" s="2" t="s">
        <v>17</v>
      </c>
      <c r="G2581">
        <v>120</v>
      </c>
      <c r="H2581" s="2" t="str">
        <f>VLOOKUP(SupplierQuality[[#This Row],[MaterialID]],Table4[#All],2,0)</f>
        <v>Film</v>
      </c>
      <c r="I2581">
        <v>1</v>
      </c>
      <c r="J2581" s="2" t="str">
        <f>_xlfn.XLOOKUP(SupplierQuality[[#This Row],[Defect Type ID]],Table5[ID],Table5[Defect Type],"Not found",0)</f>
        <v>No Impact</v>
      </c>
      <c r="K2581">
        <v>89</v>
      </c>
      <c r="L2581" s="2" t="str">
        <f>_xlfn.XLOOKUP(SupplierQuality[[#This Row],[DefectID]],Table2[ID],Table2[Defect],"Not found",0)</f>
        <v>Delamination</v>
      </c>
      <c r="M2581" s="3">
        <v>153275</v>
      </c>
      <c r="N2581" s="3">
        <v>1996</v>
      </c>
      <c r="O2581" s="6">
        <f>SupplierQuality[[#This Row],[Total Downtime Minutes]]/60</f>
        <v>33.266666666666666</v>
      </c>
      <c r="P2581" s="4">
        <v>521</v>
      </c>
      <c r="Q2581" s="4">
        <f>SupplierQuality[[#This Row],[Total Defect Qty]]*SupplierQuality[[#This Row],[Unit Price]]</f>
        <v>79856275</v>
      </c>
    </row>
    <row r="2582" spans="1:17" x14ac:dyDescent="0.25">
      <c r="A2582" s="1">
        <v>43500</v>
      </c>
      <c r="B2582" s="5" t="str">
        <f>TEXT(SupplierQuality[[#This Row],[Date]],"mmm")</f>
        <v>Feb</v>
      </c>
      <c r="C2582" s="5" t="str">
        <f>TEXT(SupplierQuality[[#This Row],[Date]],"yyyy")</f>
        <v>2019</v>
      </c>
      <c r="D2582" s="2" t="s">
        <v>247</v>
      </c>
      <c r="E2582" s="2" t="s">
        <v>62</v>
      </c>
      <c r="F2582" s="2" t="s">
        <v>17</v>
      </c>
      <c r="G2582">
        <v>126</v>
      </c>
      <c r="H2582" s="2" t="str">
        <f>VLOOKUP(SupplierQuality[[#This Row],[MaterialID]],Table4[#All],2,0)</f>
        <v>Motors</v>
      </c>
      <c r="I2582">
        <v>3</v>
      </c>
      <c r="J2582" s="2" t="str">
        <f>_xlfn.XLOOKUP(SupplierQuality[[#This Row],[Defect Type ID]],Table5[ID],Table5[Defect Type],"Not found",0)</f>
        <v>Impact</v>
      </c>
      <c r="K2582">
        <v>87</v>
      </c>
      <c r="L2582" s="2" t="str">
        <f>_xlfn.XLOOKUP(SupplierQuality[[#This Row],[DefectID]],Table2[ID],Table2[Defect],"Not found",0)</f>
        <v>Wrong Registration</v>
      </c>
      <c r="M2582" s="3">
        <v>88118</v>
      </c>
      <c r="N2582" s="3">
        <v>4937</v>
      </c>
      <c r="O2582" s="6">
        <f>SupplierQuality[[#This Row],[Total Downtime Minutes]]/60</f>
        <v>82.283333333333331</v>
      </c>
      <c r="P2582" s="4">
        <v>406</v>
      </c>
      <c r="Q2582" s="4">
        <f>SupplierQuality[[#This Row],[Total Defect Qty]]*SupplierQuality[[#This Row],[Unit Price]]</f>
        <v>35775908</v>
      </c>
    </row>
    <row r="2583" spans="1:17" x14ac:dyDescent="0.25">
      <c r="A2583" s="1">
        <v>43501</v>
      </c>
      <c r="B2583" s="5" t="str">
        <f>TEXT(SupplierQuality[[#This Row],[Date]],"mmm")</f>
        <v>Feb</v>
      </c>
      <c r="C2583" s="5" t="str">
        <f>TEXT(SupplierQuality[[#This Row],[Date]],"yyyy")</f>
        <v>2019</v>
      </c>
      <c r="D2583" s="2" t="s">
        <v>208</v>
      </c>
      <c r="E2583" s="2" t="s">
        <v>62</v>
      </c>
      <c r="F2583" s="2" t="s">
        <v>17</v>
      </c>
      <c r="G2583">
        <v>113</v>
      </c>
      <c r="H2583" s="2" t="str">
        <f>VLOOKUP(SupplierQuality[[#This Row],[MaterialID]],Table4[#All],2,0)</f>
        <v>Raw Materials</v>
      </c>
      <c r="I2583">
        <v>2</v>
      </c>
      <c r="J2583" s="2" t="str">
        <f>_xlfn.XLOOKUP(SupplierQuality[[#This Row],[Defect Type ID]],Table5[ID],Table5[Defect Type],"Not found",0)</f>
        <v>Rejected</v>
      </c>
      <c r="K2583">
        <v>110</v>
      </c>
      <c r="L2583" s="2" t="str">
        <f>_xlfn.XLOOKUP(SupplierQuality[[#This Row],[DefectID]],Table2[ID],Table2[Defect],"Not found",0)</f>
        <v>Missing Codes</v>
      </c>
      <c r="M2583" s="3">
        <v>932837</v>
      </c>
      <c r="N2583" s="3">
        <v>1371</v>
      </c>
      <c r="O2583" s="6">
        <f>SupplierQuality[[#This Row],[Total Downtime Minutes]]/60</f>
        <v>22.85</v>
      </c>
      <c r="P2583" s="4">
        <v>354</v>
      </c>
      <c r="Q2583" s="4">
        <f>SupplierQuality[[#This Row],[Total Defect Qty]]*SupplierQuality[[#This Row],[Unit Price]]</f>
        <v>330224298</v>
      </c>
    </row>
    <row r="2584" spans="1:17" x14ac:dyDescent="0.25">
      <c r="A2584" s="1">
        <v>43501</v>
      </c>
      <c r="B2584" s="5" t="str">
        <f>TEXT(SupplierQuality[[#This Row],[Date]],"mmm")</f>
        <v>Feb</v>
      </c>
      <c r="C2584" s="5" t="str">
        <f>TEXT(SupplierQuality[[#This Row],[Date]],"yyyy")</f>
        <v>2019</v>
      </c>
      <c r="D2584" s="2" t="s">
        <v>168</v>
      </c>
      <c r="E2584" s="2" t="s">
        <v>34</v>
      </c>
      <c r="F2584" s="2" t="s">
        <v>17</v>
      </c>
      <c r="G2584">
        <v>128</v>
      </c>
      <c r="H2584" s="2" t="str">
        <f>VLOOKUP(SupplierQuality[[#This Row],[MaterialID]],Table4[#All],2,0)</f>
        <v>Tape</v>
      </c>
      <c r="I2584">
        <v>1</v>
      </c>
      <c r="J2584" s="2" t="str">
        <f>_xlfn.XLOOKUP(SupplierQuality[[#This Row],[Defect Type ID]],Table5[ID],Table5[Defect Type],"Not found",0)</f>
        <v>No Impact</v>
      </c>
      <c r="K2584">
        <v>199</v>
      </c>
      <c r="L2584" s="2" t="str">
        <f>_xlfn.XLOOKUP(SupplierQuality[[#This Row],[DefectID]],Table2[ID],Table2[Defect],"Not found",0)</f>
        <v>Bad Welding</v>
      </c>
      <c r="M2584" s="3">
        <v>82454</v>
      </c>
      <c r="N2584" s="3">
        <v>784</v>
      </c>
      <c r="O2584" s="6">
        <f>SupplierQuality[[#This Row],[Total Downtime Minutes]]/60</f>
        <v>13.066666666666666</v>
      </c>
      <c r="P2584" s="4">
        <v>408</v>
      </c>
      <c r="Q2584" s="4">
        <f>SupplierQuality[[#This Row],[Total Defect Qty]]*SupplierQuality[[#This Row],[Unit Price]]</f>
        <v>33641232</v>
      </c>
    </row>
    <row r="2585" spans="1:17" x14ac:dyDescent="0.25">
      <c r="A2585" s="1">
        <v>43501</v>
      </c>
      <c r="B2585" s="5" t="str">
        <f>TEXT(SupplierQuality[[#This Row],[Date]],"mmm")</f>
        <v>Feb</v>
      </c>
      <c r="C2585" s="5" t="str">
        <f>TEXT(SupplierQuality[[#This Row],[Date]],"yyyy")</f>
        <v>2019</v>
      </c>
      <c r="D2585" s="2" t="s">
        <v>350</v>
      </c>
      <c r="E2585" s="2" t="s">
        <v>36</v>
      </c>
      <c r="F2585" s="2" t="s">
        <v>14</v>
      </c>
      <c r="G2585">
        <v>125</v>
      </c>
      <c r="H2585" s="2" t="str">
        <f>VLOOKUP(SupplierQuality[[#This Row],[MaterialID]],Table4[#All],2,0)</f>
        <v>Hardware</v>
      </c>
      <c r="I2585">
        <v>3</v>
      </c>
      <c r="J2585" s="2" t="str">
        <f>_xlfn.XLOOKUP(SupplierQuality[[#This Row],[Defect Type ID]],Table5[ID],Table5[Defect Type],"Not found",0)</f>
        <v>Impact</v>
      </c>
      <c r="K2585">
        <v>26</v>
      </c>
      <c r="L2585" s="2" t="str">
        <f>_xlfn.XLOOKUP(SupplierQuality[[#This Row],[DefectID]],Table2[ID],Table2[Defect],"Not found",0)</f>
        <v>Poor  Adhesion</v>
      </c>
      <c r="M2585" s="3">
        <v>4024</v>
      </c>
      <c r="N2585" s="3">
        <v>114</v>
      </c>
      <c r="O2585" s="6">
        <f>SupplierQuality[[#This Row],[Total Downtime Minutes]]/60</f>
        <v>1.9</v>
      </c>
      <c r="P2585" s="4">
        <v>365</v>
      </c>
      <c r="Q2585" s="4">
        <f>SupplierQuality[[#This Row],[Total Defect Qty]]*SupplierQuality[[#This Row],[Unit Price]]</f>
        <v>1468760</v>
      </c>
    </row>
    <row r="2586" spans="1:17" x14ac:dyDescent="0.25">
      <c r="A2586" s="1">
        <v>43502</v>
      </c>
      <c r="B2586" s="5" t="str">
        <f>TEXT(SupplierQuality[[#This Row],[Date]],"mmm")</f>
        <v>Feb</v>
      </c>
      <c r="C2586" s="5" t="str">
        <f>TEXT(SupplierQuality[[#This Row],[Date]],"yyyy")</f>
        <v>2019</v>
      </c>
      <c r="D2586" s="2" t="s">
        <v>356</v>
      </c>
      <c r="E2586" s="2" t="s">
        <v>38</v>
      </c>
      <c r="F2586" s="2" t="s">
        <v>17</v>
      </c>
      <c r="G2586">
        <v>131</v>
      </c>
      <c r="H2586" s="2" t="str">
        <f>VLOOKUP(SupplierQuality[[#This Row],[MaterialID]],Table4[#All],2,0)</f>
        <v>Valves</v>
      </c>
      <c r="I2586">
        <v>1</v>
      </c>
      <c r="J2586" s="2" t="str">
        <f>_xlfn.XLOOKUP(SupplierQuality[[#This Row],[Defect Type ID]],Table5[ID],Table5[Defect Type],"Not found",0)</f>
        <v>No Impact</v>
      </c>
      <c r="K2586">
        <v>124</v>
      </c>
      <c r="L2586" s="2" t="str">
        <f>_xlfn.XLOOKUP(SupplierQuality[[#This Row],[DefectID]],Table2[ID],Table2[Defect],"Not found",0)</f>
        <v>Print Impression</v>
      </c>
      <c r="M2586" s="3">
        <v>815802</v>
      </c>
      <c r="N2586" s="3">
        <v>3471</v>
      </c>
      <c r="O2586" s="6">
        <f>SupplierQuality[[#This Row],[Total Downtime Minutes]]/60</f>
        <v>57.85</v>
      </c>
      <c r="P2586" s="4">
        <v>315</v>
      </c>
      <c r="Q2586" s="4">
        <f>SupplierQuality[[#This Row],[Total Defect Qty]]*SupplierQuality[[#This Row],[Unit Price]]</f>
        <v>256977630</v>
      </c>
    </row>
    <row r="2587" spans="1:17" x14ac:dyDescent="0.25">
      <c r="A2587" s="1">
        <v>43502</v>
      </c>
      <c r="B2587" s="5" t="str">
        <f>TEXT(SupplierQuality[[#This Row],[Date]],"mmm")</f>
        <v>Feb</v>
      </c>
      <c r="C2587" s="5" t="str">
        <f>TEXT(SupplierQuality[[#This Row],[Date]],"yyyy")</f>
        <v>2019</v>
      </c>
      <c r="D2587" s="2" t="s">
        <v>195</v>
      </c>
      <c r="E2587" s="2" t="s">
        <v>64</v>
      </c>
      <c r="F2587" s="2" t="s">
        <v>691</v>
      </c>
      <c r="G2587">
        <v>125</v>
      </c>
      <c r="H2587" s="2" t="str">
        <f>VLOOKUP(SupplierQuality[[#This Row],[MaterialID]],Table4[#All],2,0)</f>
        <v>Hardware</v>
      </c>
      <c r="I2587">
        <v>3</v>
      </c>
      <c r="J2587" s="2" t="str">
        <f>_xlfn.XLOOKUP(SupplierQuality[[#This Row],[Defect Type ID]],Table5[ID],Table5[Defect Type],"Not found",0)</f>
        <v>Impact</v>
      </c>
      <c r="K2587">
        <v>206</v>
      </c>
      <c r="L2587" s="2" t="str">
        <f>_xlfn.XLOOKUP(SupplierQuality[[#This Row],[DefectID]],Table2[ID],Table2[Defect],"Not found",0)</f>
        <v>Codes Wrong</v>
      </c>
      <c r="M2587" s="3">
        <v>680880</v>
      </c>
      <c r="N2587" s="3">
        <v>667</v>
      </c>
      <c r="O2587" s="6">
        <f>SupplierQuality[[#This Row],[Total Downtime Minutes]]/60</f>
        <v>11.116666666666667</v>
      </c>
      <c r="P2587" s="4">
        <v>666</v>
      </c>
      <c r="Q2587" s="4">
        <f>SupplierQuality[[#This Row],[Total Defect Qty]]*SupplierQuality[[#This Row],[Unit Price]]</f>
        <v>453466080</v>
      </c>
    </row>
    <row r="2588" spans="1:17" x14ac:dyDescent="0.25">
      <c r="A2588" s="1">
        <v>43502</v>
      </c>
      <c r="B2588" s="5" t="str">
        <f>TEXT(SupplierQuality[[#This Row],[Date]],"mmm")</f>
        <v>Feb</v>
      </c>
      <c r="C2588" s="5" t="str">
        <f>TEXT(SupplierQuality[[#This Row],[Date]],"yyyy")</f>
        <v>2019</v>
      </c>
      <c r="D2588" s="2" t="s">
        <v>254</v>
      </c>
      <c r="E2588" s="2" t="s">
        <v>19</v>
      </c>
      <c r="F2588" s="2" t="s">
        <v>14</v>
      </c>
      <c r="G2588">
        <v>132</v>
      </c>
      <c r="H2588" s="2" t="str">
        <f>VLOOKUP(SupplierQuality[[#This Row],[MaterialID]],Table4[#All],2,0)</f>
        <v>Printed Materials</v>
      </c>
      <c r="I2588">
        <v>3</v>
      </c>
      <c r="J2588" s="2" t="str">
        <f>_xlfn.XLOOKUP(SupplierQuality[[#This Row],[Defect Type ID]],Table5[ID],Table5[Defect Type],"Not found",0)</f>
        <v>Impact</v>
      </c>
      <c r="K2588">
        <v>13</v>
      </c>
      <c r="L2588" s="2" t="str">
        <f>_xlfn.XLOOKUP(SupplierQuality[[#This Row],[DefectID]],Table2[ID],Table2[Defect],"Not found",0)</f>
        <v>Damaged in Transit</v>
      </c>
      <c r="M2588" s="3">
        <v>638494</v>
      </c>
      <c r="N2588" s="3">
        <v>56</v>
      </c>
      <c r="O2588" s="6">
        <f>SupplierQuality[[#This Row],[Total Downtime Minutes]]/60</f>
        <v>0.93333333333333335</v>
      </c>
      <c r="P2588" s="4">
        <v>562</v>
      </c>
      <c r="Q2588" s="4">
        <f>SupplierQuality[[#This Row],[Total Defect Qty]]*SupplierQuality[[#This Row],[Unit Price]]</f>
        <v>358833628</v>
      </c>
    </row>
    <row r="2589" spans="1:17" x14ac:dyDescent="0.25">
      <c r="A2589" s="1">
        <v>43502</v>
      </c>
      <c r="B2589" s="5" t="str">
        <f>TEXT(SupplierQuality[[#This Row],[Date]],"mmm")</f>
        <v>Feb</v>
      </c>
      <c r="C2589" s="5" t="str">
        <f>TEXT(SupplierQuality[[#This Row],[Date]],"yyyy")</f>
        <v>2019</v>
      </c>
      <c r="D2589" s="2" t="s">
        <v>70</v>
      </c>
      <c r="E2589" s="2" t="s">
        <v>71</v>
      </c>
      <c r="F2589" s="2" t="s">
        <v>14</v>
      </c>
      <c r="G2589">
        <v>123</v>
      </c>
      <c r="H2589" s="2" t="str">
        <f>VLOOKUP(SupplierQuality[[#This Row],[MaterialID]],Table4[#All],2,0)</f>
        <v>Pump</v>
      </c>
      <c r="I2589">
        <v>1</v>
      </c>
      <c r="J2589" s="2" t="str">
        <f>_xlfn.XLOOKUP(SupplierQuality[[#This Row],[Defect Type ID]],Table5[ID],Table5[Defect Type],"Not found",0)</f>
        <v>No Impact</v>
      </c>
      <c r="K2589">
        <v>34</v>
      </c>
      <c r="L2589" s="2" t="str">
        <f>_xlfn.XLOOKUP(SupplierQuality[[#This Row],[DefectID]],Table2[ID],Table2[Defect],"Not found",0)</f>
        <v>Inclomplete</v>
      </c>
      <c r="M2589" s="3">
        <v>608577</v>
      </c>
      <c r="N2589" s="3">
        <v>431</v>
      </c>
      <c r="O2589" s="6">
        <f>SupplierQuality[[#This Row],[Total Downtime Minutes]]/60</f>
        <v>7.1833333333333336</v>
      </c>
      <c r="P2589" s="4">
        <v>599</v>
      </c>
      <c r="Q2589" s="4">
        <f>SupplierQuality[[#This Row],[Total Defect Qty]]*SupplierQuality[[#This Row],[Unit Price]]</f>
        <v>364537623</v>
      </c>
    </row>
    <row r="2590" spans="1:17" x14ac:dyDescent="0.25">
      <c r="A2590" s="1">
        <v>43502</v>
      </c>
      <c r="B2590" s="5" t="str">
        <f>TEXT(SupplierQuality[[#This Row],[Date]],"mmm")</f>
        <v>Feb</v>
      </c>
      <c r="C2590" s="5" t="str">
        <f>TEXT(SupplierQuality[[#This Row],[Date]],"yyyy")</f>
        <v>2019</v>
      </c>
      <c r="D2590" s="2" t="s">
        <v>137</v>
      </c>
      <c r="E2590" s="2" t="s">
        <v>104</v>
      </c>
      <c r="F2590" s="2" t="s">
        <v>14</v>
      </c>
      <c r="G2590">
        <v>121</v>
      </c>
      <c r="H2590" s="2" t="str">
        <f>VLOOKUP(SupplierQuality[[#This Row],[MaterialID]],Table4[#All],2,0)</f>
        <v>Composites</v>
      </c>
      <c r="I2590">
        <v>1</v>
      </c>
      <c r="J2590" s="2" t="str">
        <f>_xlfn.XLOOKUP(SupplierQuality[[#This Row],[Defect Type ID]],Table5[ID],Table5[Defect Type],"Not found",0)</f>
        <v>No Impact</v>
      </c>
      <c r="K2590">
        <v>28</v>
      </c>
      <c r="L2590" s="2" t="str">
        <f>_xlfn.XLOOKUP(SupplierQuality[[#This Row],[DefectID]],Table2[ID],Table2[Defect],"Not found",0)</f>
        <v>Poor Fit</v>
      </c>
      <c r="M2590" s="3">
        <v>572455</v>
      </c>
      <c r="N2590" s="3">
        <v>181</v>
      </c>
      <c r="O2590" s="6">
        <f>SupplierQuality[[#This Row],[Total Downtime Minutes]]/60</f>
        <v>3.0166666666666666</v>
      </c>
      <c r="P2590" s="4">
        <v>416</v>
      </c>
      <c r="Q2590" s="4">
        <f>SupplierQuality[[#This Row],[Total Defect Qty]]*SupplierQuality[[#This Row],[Unit Price]]</f>
        <v>238141280</v>
      </c>
    </row>
    <row r="2591" spans="1:17" x14ac:dyDescent="0.25">
      <c r="A2591" s="1">
        <v>43502</v>
      </c>
      <c r="B2591" s="5" t="str">
        <f>TEXT(SupplierQuality[[#This Row],[Date]],"mmm")</f>
        <v>Feb</v>
      </c>
      <c r="C2591" s="5" t="str">
        <f>TEXT(SupplierQuality[[#This Row],[Date]],"yyyy")</f>
        <v>2019</v>
      </c>
      <c r="D2591" s="2" t="s">
        <v>185</v>
      </c>
      <c r="E2591" s="2" t="s">
        <v>55</v>
      </c>
      <c r="F2591" s="2" t="s">
        <v>17</v>
      </c>
      <c r="G2591">
        <v>120</v>
      </c>
      <c r="H2591" s="2" t="str">
        <f>VLOOKUP(SupplierQuality[[#This Row],[MaterialID]],Table4[#All],2,0)</f>
        <v>Film</v>
      </c>
      <c r="I2591">
        <v>1</v>
      </c>
      <c r="J2591" s="2" t="str">
        <f>_xlfn.XLOOKUP(SupplierQuality[[#This Row],[Defect Type ID]],Table5[ID],Table5[Defect Type],"Not found",0)</f>
        <v>No Impact</v>
      </c>
      <c r="K2591">
        <v>139</v>
      </c>
      <c r="L2591" s="2" t="str">
        <f>_xlfn.XLOOKUP(SupplierQuality[[#This Row],[DefectID]],Table2[ID],Table2[Defect],"Not found",0)</f>
        <v>Incorrect Color</v>
      </c>
      <c r="M2591" s="3">
        <v>493898</v>
      </c>
      <c r="N2591" s="3">
        <v>474</v>
      </c>
      <c r="O2591" s="6">
        <f>SupplierQuality[[#This Row],[Total Downtime Minutes]]/60</f>
        <v>7.9</v>
      </c>
      <c r="P2591" s="4">
        <v>415</v>
      </c>
      <c r="Q2591" s="4">
        <f>SupplierQuality[[#This Row],[Total Defect Qty]]*SupplierQuality[[#This Row],[Unit Price]]</f>
        <v>204967670</v>
      </c>
    </row>
    <row r="2592" spans="1:17" x14ac:dyDescent="0.25">
      <c r="A2592" s="1">
        <v>43502</v>
      </c>
      <c r="B2592" s="5" t="str">
        <f>TEXT(SupplierQuality[[#This Row],[Date]],"mmm")</f>
        <v>Feb</v>
      </c>
      <c r="C2592" s="5" t="str">
        <f>TEXT(SupplierQuality[[#This Row],[Date]],"yyyy")</f>
        <v>2019</v>
      </c>
      <c r="D2592" s="2" t="s">
        <v>360</v>
      </c>
      <c r="E2592" s="2" t="s">
        <v>16</v>
      </c>
      <c r="F2592" s="2" t="s">
        <v>691</v>
      </c>
      <c r="G2592">
        <v>117</v>
      </c>
      <c r="H2592" s="2" t="str">
        <f>VLOOKUP(SupplierQuality[[#This Row],[MaterialID]],Table4[#All],2,0)</f>
        <v>Labels</v>
      </c>
      <c r="I2592">
        <v>2</v>
      </c>
      <c r="J2592" s="2" t="str">
        <f>_xlfn.XLOOKUP(SupplierQuality[[#This Row],[Defect Type ID]],Table5[ID],Table5[Defect Type],"Not found",0)</f>
        <v>Rejected</v>
      </c>
      <c r="K2592">
        <v>14</v>
      </c>
      <c r="L2592" s="2" t="str">
        <f>_xlfn.XLOOKUP(SupplierQuality[[#This Row],[DefectID]],Table2[ID],Table2[Defect],"Not found",0)</f>
        <v>Gap Variation</v>
      </c>
      <c r="M2592" s="3">
        <v>485179</v>
      </c>
      <c r="N2592" s="3">
        <v>4027</v>
      </c>
      <c r="O2592" s="6">
        <f>SupplierQuality[[#This Row],[Total Downtime Minutes]]/60</f>
        <v>67.11666666666666</v>
      </c>
      <c r="P2592" s="4">
        <v>278</v>
      </c>
      <c r="Q2592" s="4">
        <f>SupplierQuality[[#This Row],[Total Defect Qty]]*SupplierQuality[[#This Row],[Unit Price]]</f>
        <v>134879762</v>
      </c>
    </row>
    <row r="2593" spans="1:17" x14ac:dyDescent="0.25">
      <c r="A2593" s="1">
        <v>43502</v>
      </c>
      <c r="B2593" s="5" t="str">
        <f>TEXT(SupplierQuality[[#This Row],[Date]],"mmm")</f>
        <v>Feb</v>
      </c>
      <c r="C2593" s="5" t="str">
        <f>TEXT(SupplierQuality[[#This Row],[Date]],"yyyy")</f>
        <v>2019</v>
      </c>
      <c r="D2593" s="2" t="s">
        <v>194</v>
      </c>
      <c r="E2593" s="2" t="s">
        <v>52</v>
      </c>
      <c r="F2593" s="2" t="s">
        <v>691</v>
      </c>
      <c r="G2593">
        <v>117</v>
      </c>
      <c r="H2593" s="2" t="str">
        <f>VLOOKUP(SupplierQuality[[#This Row],[MaterialID]],Table4[#All],2,0)</f>
        <v>Labels</v>
      </c>
      <c r="I2593">
        <v>1</v>
      </c>
      <c r="J2593" s="2" t="str">
        <f>_xlfn.XLOOKUP(SupplierQuality[[#This Row],[Defect Type ID]],Table5[ID],Table5[Defect Type],"Not found",0)</f>
        <v>No Impact</v>
      </c>
      <c r="K2593">
        <v>214</v>
      </c>
      <c r="L2593" s="2" t="str">
        <f>_xlfn.XLOOKUP(SupplierQuality[[#This Row],[DefectID]],Table2[ID],Table2[Defect],"Not found",0)</f>
        <v>Bad Insert</v>
      </c>
      <c r="M2593" s="3">
        <v>355110</v>
      </c>
      <c r="N2593" s="3">
        <v>2112</v>
      </c>
      <c r="O2593" s="6">
        <f>SupplierQuality[[#This Row],[Total Downtime Minutes]]/60</f>
        <v>35.200000000000003</v>
      </c>
      <c r="P2593" s="4">
        <v>491</v>
      </c>
      <c r="Q2593" s="4">
        <f>SupplierQuality[[#This Row],[Total Defect Qty]]*SupplierQuality[[#This Row],[Unit Price]]</f>
        <v>174359010</v>
      </c>
    </row>
    <row r="2594" spans="1:17" x14ac:dyDescent="0.25">
      <c r="A2594" s="1">
        <v>43502</v>
      </c>
      <c r="B2594" s="5" t="str">
        <f>TEXT(SupplierQuality[[#This Row],[Date]],"mmm")</f>
        <v>Feb</v>
      </c>
      <c r="C2594" s="5" t="str">
        <f>TEXT(SupplierQuality[[#This Row],[Date]],"yyyy")</f>
        <v>2019</v>
      </c>
      <c r="D2594" s="2" t="s">
        <v>362</v>
      </c>
      <c r="E2594" s="2" t="s">
        <v>67</v>
      </c>
      <c r="F2594" s="2" t="s">
        <v>14</v>
      </c>
      <c r="G2594">
        <v>116</v>
      </c>
      <c r="H2594" s="2" t="str">
        <f>VLOOKUP(SupplierQuality[[#This Row],[MaterialID]],Table4[#All],2,0)</f>
        <v>Molds</v>
      </c>
      <c r="I2594">
        <v>1</v>
      </c>
      <c r="J2594" s="2" t="str">
        <f>_xlfn.XLOOKUP(SupplierQuality[[#This Row],[Defect Type ID]],Table5[ID],Table5[Defect Type],"Not found",0)</f>
        <v>No Impact</v>
      </c>
      <c r="K2594">
        <v>211</v>
      </c>
      <c r="L2594" s="2" t="str">
        <f>_xlfn.XLOOKUP(SupplierQuality[[#This Row],[DefectID]],Table2[ID],Table2[Defect],"Not found",0)</f>
        <v>Poor Seam</v>
      </c>
      <c r="M2594" s="3">
        <v>294679</v>
      </c>
      <c r="N2594" s="3">
        <v>2518</v>
      </c>
      <c r="O2594" s="6">
        <f>SupplierQuality[[#This Row],[Total Downtime Minutes]]/60</f>
        <v>41.966666666666669</v>
      </c>
      <c r="P2594" s="4">
        <v>417</v>
      </c>
      <c r="Q2594" s="4">
        <f>SupplierQuality[[#This Row],[Total Defect Qty]]*SupplierQuality[[#This Row],[Unit Price]]</f>
        <v>122881143</v>
      </c>
    </row>
    <row r="2595" spans="1:17" x14ac:dyDescent="0.25">
      <c r="A2595" s="1">
        <v>43502</v>
      </c>
      <c r="B2595" s="5" t="str">
        <f>TEXT(SupplierQuality[[#This Row],[Date]],"mmm")</f>
        <v>Feb</v>
      </c>
      <c r="C2595" s="5" t="str">
        <f>TEXT(SupplierQuality[[#This Row],[Date]],"yyyy")</f>
        <v>2019</v>
      </c>
      <c r="D2595" s="2" t="s">
        <v>347</v>
      </c>
      <c r="E2595" s="2" t="s">
        <v>47</v>
      </c>
      <c r="F2595" s="2" t="s">
        <v>691</v>
      </c>
      <c r="G2595">
        <v>129</v>
      </c>
      <c r="H2595" s="2" t="str">
        <f>VLOOKUP(SupplierQuality[[#This Row],[MaterialID]],Table4[#All],2,0)</f>
        <v>Mechanicals</v>
      </c>
      <c r="I2595">
        <v>1</v>
      </c>
      <c r="J2595" s="2" t="str">
        <f>_xlfn.XLOOKUP(SupplierQuality[[#This Row],[Defect Type ID]],Table5[ID],Table5[Defect Type],"Not found",0)</f>
        <v>No Impact</v>
      </c>
      <c r="K2595">
        <v>152</v>
      </c>
      <c r="L2595" s="2" t="str">
        <f>_xlfn.XLOOKUP(SupplierQuality[[#This Row],[DefectID]],Table2[ID],Table2[Defect],"Not found",0)</f>
        <v>Component Failure</v>
      </c>
      <c r="M2595" s="3">
        <v>143204</v>
      </c>
      <c r="N2595" s="3">
        <v>2052</v>
      </c>
      <c r="O2595" s="6">
        <f>SupplierQuality[[#This Row],[Total Downtime Minutes]]/60</f>
        <v>34.200000000000003</v>
      </c>
      <c r="P2595" s="4">
        <v>693</v>
      </c>
      <c r="Q2595" s="4">
        <f>SupplierQuality[[#This Row],[Total Defect Qty]]*SupplierQuality[[#This Row],[Unit Price]]</f>
        <v>99240372</v>
      </c>
    </row>
    <row r="2596" spans="1:17" x14ac:dyDescent="0.25">
      <c r="A2596" s="1">
        <v>43503</v>
      </c>
      <c r="B2596" s="5" t="str">
        <f>TEXT(SupplierQuality[[#This Row],[Date]],"mmm")</f>
        <v>Feb</v>
      </c>
      <c r="C2596" s="5" t="str">
        <f>TEXT(SupplierQuality[[#This Row],[Date]],"yyyy")</f>
        <v>2019</v>
      </c>
      <c r="D2596" s="2" t="s">
        <v>123</v>
      </c>
      <c r="E2596" s="2" t="s">
        <v>27</v>
      </c>
      <c r="F2596" s="2" t="s">
        <v>14</v>
      </c>
      <c r="G2596">
        <v>129</v>
      </c>
      <c r="H2596" s="2" t="str">
        <f>VLOOKUP(SupplierQuality[[#This Row],[MaterialID]],Table4[#All],2,0)</f>
        <v>Mechanicals</v>
      </c>
      <c r="I2596">
        <v>1</v>
      </c>
      <c r="J2596" s="2" t="str">
        <f>_xlfn.XLOOKUP(SupplierQuality[[#This Row],[Defect Type ID]],Table5[ID],Table5[Defect Type],"Not found",0)</f>
        <v>No Impact</v>
      </c>
      <c r="K2596">
        <v>218</v>
      </c>
      <c r="L2596" s="2" t="str">
        <f>_xlfn.XLOOKUP(SupplierQuality[[#This Row],[DefectID]],Table2[ID],Table2[Defect],"Not found",0)</f>
        <v>Rough Tops</v>
      </c>
      <c r="M2596" s="3">
        <v>987754</v>
      </c>
      <c r="N2596" s="3">
        <v>1907</v>
      </c>
      <c r="O2596" s="6">
        <f>SupplierQuality[[#This Row],[Total Downtime Minutes]]/60</f>
        <v>31.783333333333335</v>
      </c>
      <c r="P2596" s="4">
        <v>317</v>
      </c>
      <c r="Q2596" s="4">
        <f>SupplierQuality[[#This Row],[Total Defect Qty]]*SupplierQuality[[#This Row],[Unit Price]]</f>
        <v>313118018</v>
      </c>
    </row>
    <row r="2597" spans="1:17" x14ac:dyDescent="0.25">
      <c r="A2597" s="1">
        <v>43503</v>
      </c>
      <c r="B2597" s="5" t="str">
        <f>TEXT(SupplierQuality[[#This Row],[Date]],"mmm")</f>
        <v>Feb</v>
      </c>
      <c r="C2597" s="5" t="str">
        <f>TEXT(SupplierQuality[[#This Row],[Date]],"yyyy")</f>
        <v>2019</v>
      </c>
      <c r="D2597" s="2" t="s">
        <v>147</v>
      </c>
      <c r="E2597" s="2" t="s">
        <v>104</v>
      </c>
      <c r="F2597" s="2" t="s">
        <v>17</v>
      </c>
      <c r="G2597">
        <v>121</v>
      </c>
      <c r="H2597" s="2" t="str">
        <f>VLOOKUP(SupplierQuality[[#This Row],[MaterialID]],Table4[#All],2,0)</f>
        <v>Composites</v>
      </c>
      <c r="I2597">
        <v>3</v>
      </c>
      <c r="J2597" s="2" t="str">
        <f>_xlfn.XLOOKUP(SupplierQuality[[#This Row],[Defect Type ID]],Table5[ID],Table5[Defect Type],"Not found",0)</f>
        <v>Impact</v>
      </c>
      <c r="K2597">
        <v>112</v>
      </c>
      <c r="L2597" s="2" t="str">
        <f>_xlfn.XLOOKUP(SupplierQuality[[#This Row],[DefectID]],Table2[ID],Table2[Defect],"Not found",0)</f>
        <v>Gaps</v>
      </c>
      <c r="M2597" s="3">
        <v>834316</v>
      </c>
      <c r="N2597" s="3">
        <v>3231</v>
      </c>
      <c r="O2597" s="6">
        <f>SupplierQuality[[#This Row],[Total Downtime Minutes]]/60</f>
        <v>53.85</v>
      </c>
      <c r="P2597" s="4">
        <v>410</v>
      </c>
      <c r="Q2597" s="4">
        <f>SupplierQuality[[#This Row],[Total Defect Qty]]*SupplierQuality[[#This Row],[Unit Price]]</f>
        <v>342069560</v>
      </c>
    </row>
    <row r="2598" spans="1:17" x14ac:dyDescent="0.25">
      <c r="A2598" s="1">
        <v>43503</v>
      </c>
      <c r="B2598" s="5" t="str">
        <f>TEXT(SupplierQuality[[#This Row],[Date]],"mmm")</f>
        <v>Feb</v>
      </c>
      <c r="C2598" s="5" t="str">
        <f>TEXT(SupplierQuality[[#This Row],[Date]],"yyyy")</f>
        <v>2019</v>
      </c>
      <c r="D2598" s="2" t="s">
        <v>228</v>
      </c>
      <c r="E2598" s="2" t="s">
        <v>34</v>
      </c>
      <c r="F2598" s="2" t="s">
        <v>691</v>
      </c>
      <c r="G2598">
        <v>129</v>
      </c>
      <c r="H2598" s="2" t="str">
        <f>VLOOKUP(SupplierQuality[[#This Row],[MaterialID]],Table4[#All],2,0)</f>
        <v>Mechanicals</v>
      </c>
      <c r="I2598">
        <v>1</v>
      </c>
      <c r="J2598" s="2" t="str">
        <f>_xlfn.XLOOKUP(SupplierQuality[[#This Row],[Defect Type ID]],Table5[ID],Table5[Defect Type],"Not found",0)</f>
        <v>No Impact</v>
      </c>
      <c r="K2598">
        <v>38</v>
      </c>
      <c r="L2598" s="2" t="str">
        <f>_xlfn.XLOOKUP(SupplierQuality[[#This Row],[DefectID]],Table2[ID],Table2[Defect],"Not found",0)</f>
        <v>Skewed</v>
      </c>
      <c r="M2598" s="3">
        <v>793848</v>
      </c>
      <c r="N2598" s="3">
        <v>3301</v>
      </c>
      <c r="O2598" s="6">
        <f>SupplierQuality[[#This Row],[Total Downtime Minutes]]/60</f>
        <v>55.016666666666666</v>
      </c>
      <c r="P2598" s="4">
        <v>698</v>
      </c>
      <c r="Q2598" s="4">
        <f>SupplierQuality[[#This Row],[Total Defect Qty]]*SupplierQuality[[#This Row],[Unit Price]]</f>
        <v>554105904</v>
      </c>
    </row>
    <row r="2599" spans="1:17" x14ac:dyDescent="0.25">
      <c r="A2599" s="1">
        <v>43503</v>
      </c>
      <c r="B2599" s="5" t="str">
        <f>TEXT(SupplierQuality[[#This Row],[Date]],"mmm")</f>
        <v>Feb</v>
      </c>
      <c r="C2599" s="5" t="str">
        <f>TEXT(SupplierQuality[[#This Row],[Date]],"yyyy")</f>
        <v>2019</v>
      </c>
      <c r="D2599" s="2" t="s">
        <v>265</v>
      </c>
      <c r="E2599" s="2" t="s">
        <v>60</v>
      </c>
      <c r="F2599" s="2" t="s">
        <v>14</v>
      </c>
      <c r="G2599">
        <v>113</v>
      </c>
      <c r="H2599" s="2" t="str">
        <f>VLOOKUP(SupplierQuality[[#This Row],[MaterialID]],Table4[#All],2,0)</f>
        <v>Raw Materials</v>
      </c>
      <c r="I2599">
        <v>2</v>
      </c>
      <c r="J2599" s="2" t="str">
        <f>_xlfn.XLOOKUP(SupplierQuality[[#This Row],[Defect Type ID]],Table5[ID],Table5[Defect Type],"Not found",0)</f>
        <v>Rejected</v>
      </c>
      <c r="K2599">
        <v>126</v>
      </c>
      <c r="L2599" s="2" t="str">
        <f>_xlfn.XLOOKUP(SupplierQuality[[#This Row],[DefectID]],Table2[ID],Table2[Defect],"Not found",0)</f>
        <v>Printing Defect</v>
      </c>
      <c r="M2599" s="3">
        <v>786983</v>
      </c>
      <c r="N2599" s="3">
        <v>4546</v>
      </c>
      <c r="O2599" s="6">
        <f>SupplierQuality[[#This Row],[Total Downtime Minutes]]/60</f>
        <v>75.766666666666666</v>
      </c>
      <c r="P2599" s="4">
        <v>290</v>
      </c>
      <c r="Q2599" s="4">
        <f>SupplierQuality[[#This Row],[Total Defect Qty]]*SupplierQuality[[#This Row],[Unit Price]]</f>
        <v>228225070</v>
      </c>
    </row>
    <row r="2600" spans="1:17" x14ac:dyDescent="0.25">
      <c r="A2600" s="1">
        <v>43503</v>
      </c>
      <c r="B2600" s="5" t="str">
        <f>TEXT(SupplierQuality[[#This Row],[Date]],"mmm")</f>
        <v>Feb</v>
      </c>
      <c r="C2600" s="5" t="str">
        <f>TEXT(SupplierQuality[[#This Row],[Date]],"yyyy")</f>
        <v>2019</v>
      </c>
      <c r="D2600" s="2" t="s">
        <v>193</v>
      </c>
      <c r="E2600" s="2" t="s">
        <v>41</v>
      </c>
      <c r="F2600" s="2" t="s">
        <v>14</v>
      </c>
      <c r="G2600">
        <v>116</v>
      </c>
      <c r="H2600" s="2" t="str">
        <f>VLOOKUP(SupplierQuality[[#This Row],[MaterialID]],Table4[#All],2,0)</f>
        <v>Molds</v>
      </c>
      <c r="I2600">
        <v>3</v>
      </c>
      <c r="J2600" s="2" t="str">
        <f>_xlfn.XLOOKUP(SupplierQuality[[#This Row],[Defect Type ID]],Table5[ID],Table5[Defect Type],"Not found",0)</f>
        <v>Impact</v>
      </c>
      <c r="K2600">
        <v>165</v>
      </c>
      <c r="L2600" s="2" t="str">
        <f>_xlfn.XLOOKUP(SupplierQuality[[#This Row],[DefectID]],Table2[ID],Table2[Defect],"Not found",0)</f>
        <v>Material Separation</v>
      </c>
      <c r="M2600" s="3">
        <v>518472</v>
      </c>
      <c r="N2600" s="3">
        <v>659</v>
      </c>
      <c r="O2600" s="6">
        <f>SupplierQuality[[#This Row],[Total Downtime Minutes]]/60</f>
        <v>10.983333333333333</v>
      </c>
      <c r="P2600" s="4">
        <v>539</v>
      </c>
      <c r="Q2600" s="4">
        <f>SupplierQuality[[#This Row],[Total Defect Qty]]*SupplierQuality[[#This Row],[Unit Price]]</f>
        <v>279456408</v>
      </c>
    </row>
    <row r="2601" spans="1:17" x14ac:dyDescent="0.25">
      <c r="A2601" s="1">
        <v>43503</v>
      </c>
      <c r="B2601" s="5" t="str">
        <f>TEXT(SupplierQuality[[#This Row],[Date]],"mmm")</f>
        <v>Feb</v>
      </c>
      <c r="C2601" s="5" t="str">
        <f>TEXT(SupplierQuality[[#This Row],[Date]],"yyyy")</f>
        <v>2019</v>
      </c>
      <c r="D2601" s="2" t="s">
        <v>195</v>
      </c>
      <c r="E2601" s="2" t="s">
        <v>62</v>
      </c>
      <c r="F2601" s="2" t="s">
        <v>17</v>
      </c>
      <c r="G2601">
        <v>129</v>
      </c>
      <c r="H2601" s="2" t="str">
        <f>VLOOKUP(SupplierQuality[[#This Row],[MaterialID]],Table4[#All],2,0)</f>
        <v>Mechanicals</v>
      </c>
      <c r="I2601">
        <v>1</v>
      </c>
      <c r="J2601" s="2" t="str">
        <f>_xlfn.XLOOKUP(SupplierQuality[[#This Row],[Defect Type ID]],Table5[ID],Table5[Defect Type],"Not found",0)</f>
        <v>No Impact</v>
      </c>
      <c r="K2601">
        <v>164</v>
      </c>
      <c r="L2601" s="2" t="str">
        <f>_xlfn.XLOOKUP(SupplierQuality[[#This Row],[DefectID]],Table2[ID],Table2[Defect],"Not found",0)</f>
        <v>Foreign Objects</v>
      </c>
      <c r="M2601" s="3">
        <v>444058</v>
      </c>
      <c r="N2601" s="3">
        <v>1738</v>
      </c>
      <c r="O2601" s="6">
        <f>SupplierQuality[[#This Row],[Total Downtime Minutes]]/60</f>
        <v>28.966666666666665</v>
      </c>
      <c r="P2601" s="4">
        <v>377</v>
      </c>
      <c r="Q2601" s="4">
        <f>SupplierQuality[[#This Row],[Total Defect Qty]]*SupplierQuality[[#This Row],[Unit Price]]</f>
        <v>167409866</v>
      </c>
    </row>
    <row r="2602" spans="1:17" x14ac:dyDescent="0.25">
      <c r="A2602" s="1">
        <v>43503</v>
      </c>
      <c r="B2602" s="5" t="str">
        <f>TEXT(SupplierQuality[[#This Row],[Date]],"mmm")</f>
        <v>Feb</v>
      </c>
      <c r="C2602" s="5" t="str">
        <f>TEXT(SupplierQuality[[#This Row],[Date]],"yyyy")</f>
        <v>2019</v>
      </c>
      <c r="D2602" s="2" t="s">
        <v>358</v>
      </c>
      <c r="E2602" s="2" t="s">
        <v>13</v>
      </c>
      <c r="F2602" s="2" t="s">
        <v>14</v>
      </c>
      <c r="G2602">
        <v>131</v>
      </c>
      <c r="H2602" s="2" t="str">
        <f>VLOOKUP(SupplierQuality[[#This Row],[MaterialID]],Table4[#All],2,0)</f>
        <v>Valves</v>
      </c>
      <c r="I2602">
        <v>1</v>
      </c>
      <c r="J2602" s="2" t="str">
        <f>_xlfn.XLOOKUP(SupplierQuality[[#This Row],[Defect Type ID]],Table5[ID],Table5[Defect Type],"Not found",0)</f>
        <v>No Impact</v>
      </c>
      <c r="K2602">
        <v>144</v>
      </c>
      <c r="L2602" s="2" t="str">
        <f>_xlfn.XLOOKUP(SupplierQuality[[#This Row],[DefectID]],Table2[ID],Table2[Defect],"Not found",0)</f>
        <v>String Defects</v>
      </c>
      <c r="M2602" s="3">
        <v>392290</v>
      </c>
      <c r="N2602" s="3">
        <v>349</v>
      </c>
      <c r="O2602" s="6">
        <f>SupplierQuality[[#This Row],[Total Downtime Minutes]]/60</f>
        <v>5.8166666666666664</v>
      </c>
      <c r="P2602" s="4">
        <v>453</v>
      </c>
      <c r="Q2602" s="4">
        <f>SupplierQuality[[#This Row],[Total Defect Qty]]*SupplierQuality[[#This Row],[Unit Price]]</f>
        <v>177707370</v>
      </c>
    </row>
    <row r="2603" spans="1:17" x14ac:dyDescent="0.25">
      <c r="A2603" s="1">
        <v>43503</v>
      </c>
      <c r="B2603" s="5" t="str">
        <f>TEXT(SupplierQuality[[#This Row],[Date]],"mmm")</f>
        <v>Feb</v>
      </c>
      <c r="C2603" s="5" t="str">
        <f>TEXT(SupplierQuality[[#This Row],[Date]],"yyyy")</f>
        <v>2019</v>
      </c>
      <c r="D2603" s="2" t="s">
        <v>157</v>
      </c>
      <c r="E2603" s="2" t="s">
        <v>119</v>
      </c>
      <c r="F2603" s="2" t="s">
        <v>14</v>
      </c>
      <c r="G2603">
        <v>121</v>
      </c>
      <c r="H2603" s="2" t="str">
        <f>VLOOKUP(SupplierQuality[[#This Row],[MaterialID]],Table4[#All],2,0)</f>
        <v>Composites</v>
      </c>
      <c r="I2603">
        <v>3</v>
      </c>
      <c r="J2603" s="2" t="str">
        <f>_xlfn.XLOOKUP(SupplierQuality[[#This Row],[Defect Type ID]],Table5[ID],Table5[Defect Type],"Not found",0)</f>
        <v>Impact</v>
      </c>
      <c r="K2603">
        <v>220</v>
      </c>
      <c r="L2603" s="2" t="str">
        <f>_xlfn.XLOOKUP(SupplierQuality[[#This Row],[DefectID]],Table2[ID],Table2[Defect],"Not found",0)</f>
        <v>No Lock</v>
      </c>
      <c r="M2603" s="3">
        <v>356341</v>
      </c>
      <c r="N2603" s="3">
        <v>783</v>
      </c>
      <c r="O2603" s="6">
        <f>SupplierQuality[[#This Row],[Total Downtime Minutes]]/60</f>
        <v>13.05</v>
      </c>
      <c r="P2603" s="4">
        <v>503</v>
      </c>
      <c r="Q2603" s="4">
        <f>SupplierQuality[[#This Row],[Total Defect Qty]]*SupplierQuality[[#This Row],[Unit Price]]</f>
        <v>179239523</v>
      </c>
    </row>
    <row r="2604" spans="1:17" x14ac:dyDescent="0.25">
      <c r="A2604" s="1">
        <v>43503</v>
      </c>
      <c r="B2604" s="5" t="str">
        <f>TEXT(SupplierQuality[[#This Row],[Date]],"mmm")</f>
        <v>Feb</v>
      </c>
      <c r="C2604" s="5" t="str">
        <f>TEXT(SupplierQuality[[#This Row],[Date]],"yyyy")</f>
        <v>2019</v>
      </c>
      <c r="D2604" s="2" t="s">
        <v>108</v>
      </c>
      <c r="E2604" s="2" t="s">
        <v>58</v>
      </c>
      <c r="F2604" s="2" t="s">
        <v>14</v>
      </c>
      <c r="G2604">
        <v>120</v>
      </c>
      <c r="H2604" s="2" t="str">
        <f>VLOOKUP(SupplierQuality[[#This Row],[MaterialID]],Table4[#All],2,0)</f>
        <v>Film</v>
      </c>
      <c r="I2604">
        <v>1</v>
      </c>
      <c r="J2604" s="2" t="str">
        <f>_xlfn.XLOOKUP(SupplierQuality[[#This Row],[Defect Type ID]],Table5[ID],Table5[Defect Type],"Not found",0)</f>
        <v>No Impact</v>
      </c>
      <c r="K2604">
        <v>3</v>
      </c>
      <c r="L2604" s="2" t="str">
        <f>_xlfn.XLOOKUP(SupplierQuality[[#This Row],[DefectID]],Table2[ID],Table2[Defect],"Not found",0)</f>
        <v>Dirty</v>
      </c>
      <c r="M2604" s="3">
        <v>351471</v>
      </c>
      <c r="N2604" s="3">
        <v>1609</v>
      </c>
      <c r="O2604" s="6">
        <f>SupplierQuality[[#This Row],[Total Downtime Minutes]]/60</f>
        <v>26.816666666666666</v>
      </c>
      <c r="P2604" s="4">
        <v>532</v>
      </c>
      <c r="Q2604" s="4">
        <f>SupplierQuality[[#This Row],[Total Defect Qty]]*SupplierQuality[[#This Row],[Unit Price]]</f>
        <v>186982572</v>
      </c>
    </row>
    <row r="2605" spans="1:17" x14ac:dyDescent="0.25">
      <c r="A2605" s="1">
        <v>43503</v>
      </c>
      <c r="B2605" s="5" t="str">
        <f>TEXT(SupplierQuality[[#This Row],[Date]],"mmm")</f>
        <v>Feb</v>
      </c>
      <c r="C2605" s="5" t="str">
        <f>TEXT(SupplierQuality[[#This Row],[Date]],"yyyy")</f>
        <v>2019</v>
      </c>
      <c r="D2605" s="2" t="s">
        <v>361</v>
      </c>
      <c r="E2605" s="2" t="s">
        <v>41</v>
      </c>
      <c r="F2605" s="2" t="s">
        <v>42</v>
      </c>
      <c r="G2605">
        <v>117</v>
      </c>
      <c r="H2605" s="2" t="str">
        <f>VLOOKUP(SupplierQuality[[#This Row],[MaterialID]],Table4[#All],2,0)</f>
        <v>Labels</v>
      </c>
      <c r="I2605">
        <v>2</v>
      </c>
      <c r="J2605" s="2" t="str">
        <f>_xlfn.XLOOKUP(SupplierQuality[[#This Row],[Defect Type ID]],Table5[ID],Table5[Defect Type],"Not found",0)</f>
        <v>Rejected</v>
      </c>
      <c r="K2605">
        <v>138</v>
      </c>
      <c r="L2605" s="2" t="str">
        <f>_xlfn.XLOOKUP(SupplierQuality[[#This Row],[DefectID]],Table2[ID],Table2[Defect],"Not found",0)</f>
        <v>Damaged Parts</v>
      </c>
      <c r="M2605" s="3">
        <v>329814</v>
      </c>
      <c r="N2605" s="3">
        <v>976</v>
      </c>
      <c r="O2605" s="6">
        <f>SupplierQuality[[#This Row],[Total Downtime Minutes]]/60</f>
        <v>16.266666666666666</v>
      </c>
      <c r="P2605" s="4">
        <v>382</v>
      </c>
      <c r="Q2605" s="4">
        <f>SupplierQuality[[#This Row],[Total Defect Qty]]*SupplierQuality[[#This Row],[Unit Price]]</f>
        <v>125988948</v>
      </c>
    </row>
    <row r="2606" spans="1:17" x14ac:dyDescent="0.25">
      <c r="A2606" s="1">
        <v>43503</v>
      </c>
      <c r="B2606" s="5" t="str">
        <f>TEXT(SupplierQuality[[#This Row],[Date]],"mmm")</f>
        <v>Feb</v>
      </c>
      <c r="C2606" s="5" t="str">
        <f>TEXT(SupplierQuality[[#This Row],[Date]],"yyyy")</f>
        <v>2019</v>
      </c>
      <c r="D2606" s="2" t="s">
        <v>224</v>
      </c>
      <c r="E2606" s="2" t="s">
        <v>98</v>
      </c>
      <c r="F2606" s="2" t="s">
        <v>24</v>
      </c>
      <c r="G2606">
        <v>120</v>
      </c>
      <c r="H2606" s="2" t="str">
        <f>VLOOKUP(SupplierQuality[[#This Row],[MaterialID]],Table4[#All],2,0)</f>
        <v>Film</v>
      </c>
      <c r="I2606">
        <v>1</v>
      </c>
      <c r="J2606" s="2" t="str">
        <f>_xlfn.XLOOKUP(SupplierQuality[[#This Row],[Defect Type ID]],Table5[ID],Table5[Defect Type],"Not found",0)</f>
        <v>No Impact</v>
      </c>
      <c r="K2606">
        <v>37</v>
      </c>
      <c r="L2606" s="2" t="str">
        <f>_xlfn.XLOOKUP(SupplierQuality[[#This Row],[DefectID]],Table2[ID],Table2[Defect],"Not found",0)</f>
        <v>Foreign Material</v>
      </c>
      <c r="M2606" s="3">
        <v>87957</v>
      </c>
      <c r="N2606" s="3">
        <v>762</v>
      </c>
      <c r="O2606" s="6">
        <f>SupplierQuality[[#This Row],[Total Downtime Minutes]]/60</f>
        <v>12.7</v>
      </c>
      <c r="P2606" s="4">
        <v>546</v>
      </c>
      <c r="Q2606" s="4">
        <f>SupplierQuality[[#This Row],[Total Defect Qty]]*SupplierQuality[[#This Row],[Unit Price]]</f>
        <v>48024522</v>
      </c>
    </row>
    <row r="2607" spans="1:17" x14ac:dyDescent="0.25">
      <c r="A2607" s="1">
        <v>43503</v>
      </c>
      <c r="B2607" s="5" t="str">
        <f>TEXT(SupplierQuality[[#This Row],[Date]],"mmm")</f>
        <v>Feb</v>
      </c>
      <c r="C2607" s="5" t="str">
        <f>TEXT(SupplierQuality[[#This Row],[Date]],"yyyy")</f>
        <v>2019</v>
      </c>
      <c r="D2607" s="2" t="s">
        <v>343</v>
      </c>
      <c r="E2607" s="2" t="s">
        <v>49</v>
      </c>
      <c r="F2607" s="2" t="s">
        <v>14</v>
      </c>
      <c r="G2607">
        <v>118</v>
      </c>
      <c r="H2607" s="2" t="str">
        <f>VLOOKUP(SupplierQuality[[#This Row],[MaterialID]],Table4[#All],2,0)</f>
        <v>Corrugate</v>
      </c>
      <c r="I2607">
        <v>1</v>
      </c>
      <c r="J2607" s="2" t="str">
        <f>_xlfn.XLOOKUP(SupplierQuality[[#This Row],[Defect Type ID]],Table5[ID],Table5[Defect Type],"Not found",0)</f>
        <v>No Impact</v>
      </c>
      <c r="K2607">
        <v>45</v>
      </c>
      <c r="L2607" s="2" t="str">
        <f>_xlfn.XLOOKUP(SupplierQuality[[#This Row],[DefectID]],Table2[ID],Table2[Defect],"Not found",0)</f>
        <v>Short Walls</v>
      </c>
      <c r="M2607" s="3">
        <v>17542</v>
      </c>
      <c r="N2607" s="3">
        <v>2353</v>
      </c>
      <c r="O2607" s="6">
        <f>SupplierQuality[[#This Row],[Total Downtime Minutes]]/60</f>
        <v>39.216666666666669</v>
      </c>
      <c r="P2607" s="4">
        <v>304</v>
      </c>
      <c r="Q2607" s="4">
        <f>SupplierQuality[[#This Row],[Total Defect Qty]]*SupplierQuality[[#This Row],[Unit Price]]</f>
        <v>5332768</v>
      </c>
    </row>
    <row r="2608" spans="1:17" x14ac:dyDescent="0.25">
      <c r="A2608" s="1">
        <v>43504</v>
      </c>
      <c r="B2608" s="5" t="str">
        <f>TEXT(SupplierQuality[[#This Row],[Date]],"mmm")</f>
        <v>Feb</v>
      </c>
      <c r="C2608" s="5" t="str">
        <f>TEXT(SupplierQuality[[#This Row],[Date]],"yyyy")</f>
        <v>2019</v>
      </c>
      <c r="D2608" s="2" t="s">
        <v>133</v>
      </c>
      <c r="E2608" s="2" t="s">
        <v>104</v>
      </c>
      <c r="F2608" s="2" t="s">
        <v>14</v>
      </c>
      <c r="G2608">
        <v>133</v>
      </c>
      <c r="H2608" s="2" t="str">
        <f>VLOOKUP(SupplierQuality[[#This Row],[MaterialID]],Table4[#All],2,0)</f>
        <v>Wires</v>
      </c>
      <c r="I2608">
        <v>3</v>
      </c>
      <c r="J2608" s="2" t="str">
        <f>_xlfn.XLOOKUP(SupplierQuality[[#This Row],[Defect Type ID]],Table5[ID],Table5[Defect Type],"Not found",0)</f>
        <v>Impact</v>
      </c>
      <c r="K2608">
        <v>22</v>
      </c>
      <c r="L2608" s="2" t="str">
        <f>_xlfn.XLOOKUP(SupplierQuality[[#This Row],[DefectID]],Table2[ID],Table2[Defect],"Not found",0)</f>
        <v>Mishandled</v>
      </c>
      <c r="M2608" s="3">
        <v>861239</v>
      </c>
      <c r="N2608" s="3">
        <v>845</v>
      </c>
      <c r="O2608" s="6">
        <f>SupplierQuality[[#This Row],[Total Downtime Minutes]]/60</f>
        <v>14.083333333333334</v>
      </c>
      <c r="P2608" s="4">
        <v>487</v>
      </c>
      <c r="Q2608" s="4">
        <f>SupplierQuality[[#This Row],[Total Defect Qty]]*SupplierQuality[[#This Row],[Unit Price]]</f>
        <v>419423393</v>
      </c>
    </row>
    <row r="2609" spans="1:17" x14ac:dyDescent="0.25">
      <c r="A2609" s="1">
        <v>43504</v>
      </c>
      <c r="B2609" s="5" t="str">
        <f>TEXT(SupplierQuality[[#This Row],[Date]],"mmm")</f>
        <v>Feb</v>
      </c>
      <c r="C2609" s="5" t="str">
        <f>TEXT(SupplierQuality[[#This Row],[Date]],"yyyy")</f>
        <v>2019</v>
      </c>
      <c r="D2609" s="2" t="s">
        <v>129</v>
      </c>
      <c r="E2609" s="2" t="s">
        <v>107</v>
      </c>
      <c r="F2609" s="2" t="s">
        <v>14</v>
      </c>
      <c r="G2609">
        <v>116</v>
      </c>
      <c r="H2609" s="2" t="str">
        <f>VLOOKUP(SupplierQuality[[#This Row],[MaterialID]],Table4[#All],2,0)</f>
        <v>Molds</v>
      </c>
      <c r="I2609">
        <v>3</v>
      </c>
      <c r="J2609" s="2" t="str">
        <f>_xlfn.XLOOKUP(SupplierQuality[[#This Row],[Defect Type ID]],Table5[ID],Table5[Defect Type],"Not found",0)</f>
        <v>Impact</v>
      </c>
      <c r="K2609">
        <v>93</v>
      </c>
      <c r="L2609" s="2" t="str">
        <f>_xlfn.XLOOKUP(SupplierQuality[[#This Row],[DefectID]],Table2[ID],Table2[Defect],"Not found",0)</f>
        <v>Bowed/Warped</v>
      </c>
      <c r="M2609" s="3">
        <v>828424</v>
      </c>
      <c r="N2609" s="3">
        <v>1762</v>
      </c>
      <c r="O2609" s="6">
        <f>SupplierQuality[[#This Row],[Total Downtime Minutes]]/60</f>
        <v>29.366666666666667</v>
      </c>
      <c r="P2609" s="4">
        <v>584</v>
      </c>
      <c r="Q2609" s="4">
        <f>SupplierQuality[[#This Row],[Total Defect Qty]]*SupplierQuality[[#This Row],[Unit Price]]</f>
        <v>483799616</v>
      </c>
    </row>
    <row r="2610" spans="1:17" x14ac:dyDescent="0.25">
      <c r="A2610" s="1">
        <v>43504</v>
      </c>
      <c r="B2610" s="5" t="str">
        <f>TEXT(SupplierQuality[[#This Row],[Date]],"mmm")</f>
        <v>Feb</v>
      </c>
      <c r="C2610" s="5" t="str">
        <f>TEXT(SupplierQuality[[#This Row],[Date]],"yyyy")</f>
        <v>2019</v>
      </c>
      <c r="D2610" s="2" t="s">
        <v>318</v>
      </c>
      <c r="E2610" s="2" t="s">
        <v>21</v>
      </c>
      <c r="F2610" s="2" t="s">
        <v>14</v>
      </c>
      <c r="G2610">
        <v>129</v>
      </c>
      <c r="H2610" s="2" t="str">
        <f>VLOOKUP(SupplierQuality[[#This Row],[MaterialID]],Table4[#All],2,0)</f>
        <v>Mechanicals</v>
      </c>
      <c r="I2610">
        <v>3</v>
      </c>
      <c r="J2610" s="2" t="str">
        <f>_xlfn.XLOOKUP(SupplierQuality[[#This Row],[Defect Type ID]],Table5[ID],Table5[Defect Type],"Not found",0)</f>
        <v>Impact</v>
      </c>
      <c r="K2610">
        <v>76</v>
      </c>
      <c r="L2610" s="2" t="str">
        <f>_xlfn.XLOOKUP(SupplierQuality[[#This Row],[DefectID]],Table2[ID],Table2[Defect],"Not found",0)</f>
        <v>Errors in Packaging</v>
      </c>
      <c r="M2610" s="3">
        <v>684320</v>
      </c>
      <c r="N2610" s="3">
        <v>453</v>
      </c>
      <c r="O2610" s="6">
        <f>SupplierQuality[[#This Row],[Total Downtime Minutes]]/60</f>
        <v>7.55</v>
      </c>
      <c r="P2610" s="4">
        <v>454</v>
      </c>
      <c r="Q2610" s="4">
        <f>SupplierQuality[[#This Row],[Total Defect Qty]]*SupplierQuality[[#This Row],[Unit Price]]</f>
        <v>310681280</v>
      </c>
    </row>
    <row r="2611" spans="1:17" x14ac:dyDescent="0.25">
      <c r="A2611" s="1">
        <v>43504</v>
      </c>
      <c r="B2611" s="5" t="str">
        <f>TEXT(SupplierQuality[[#This Row],[Date]],"mmm")</f>
        <v>Feb</v>
      </c>
      <c r="C2611" s="5" t="str">
        <f>TEXT(SupplierQuality[[#This Row],[Date]],"yyyy")</f>
        <v>2019</v>
      </c>
      <c r="D2611" s="2" t="s">
        <v>109</v>
      </c>
      <c r="E2611" s="2" t="s">
        <v>32</v>
      </c>
      <c r="F2611" s="2" t="s">
        <v>14</v>
      </c>
      <c r="G2611">
        <v>123</v>
      </c>
      <c r="H2611" s="2" t="str">
        <f>VLOOKUP(SupplierQuality[[#This Row],[MaterialID]],Table4[#All],2,0)</f>
        <v>Pump</v>
      </c>
      <c r="I2611">
        <v>2</v>
      </c>
      <c r="J2611" s="2" t="str">
        <f>_xlfn.XLOOKUP(SupplierQuality[[#This Row],[Defect Type ID]],Table5[ID],Table5[Defect Type],"Not found",0)</f>
        <v>Rejected</v>
      </c>
      <c r="K2611">
        <v>136</v>
      </c>
      <c r="L2611" s="2" t="str">
        <f>_xlfn.XLOOKUP(SupplierQuality[[#This Row],[DefectID]],Table2[ID],Table2[Defect],"Not found",0)</f>
        <v>Damaged Components</v>
      </c>
      <c r="M2611" s="3">
        <v>656840</v>
      </c>
      <c r="N2611" s="3">
        <v>1454</v>
      </c>
      <c r="O2611" s="6">
        <f>SupplierQuality[[#This Row],[Total Downtime Minutes]]/60</f>
        <v>24.233333333333334</v>
      </c>
      <c r="P2611" s="4">
        <v>289</v>
      </c>
      <c r="Q2611" s="4">
        <f>SupplierQuality[[#This Row],[Total Defect Qty]]*SupplierQuality[[#This Row],[Unit Price]]</f>
        <v>189826760</v>
      </c>
    </row>
    <row r="2612" spans="1:17" x14ac:dyDescent="0.25">
      <c r="A2612" s="1">
        <v>43504</v>
      </c>
      <c r="B2612" s="5" t="str">
        <f>TEXT(SupplierQuality[[#This Row],[Date]],"mmm")</f>
        <v>Feb</v>
      </c>
      <c r="C2612" s="5" t="str">
        <f>TEXT(SupplierQuality[[#This Row],[Date]],"yyyy")</f>
        <v>2019</v>
      </c>
      <c r="D2612" s="2" t="s">
        <v>186</v>
      </c>
      <c r="E2612" s="2" t="s">
        <v>47</v>
      </c>
      <c r="F2612" s="2" t="s">
        <v>14</v>
      </c>
      <c r="G2612">
        <v>124</v>
      </c>
      <c r="H2612" s="2" t="str">
        <f>VLOOKUP(SupplierQuality[[#This Row],[MaterialID]],Table4[#All],2,0)</f>
        <v>Drives</v>
      </c>
      <c r="I2612">
        <v>3</v>
      </c>
      <c r="J2612" s="2" t="str">
        <f>_xlfn.XLOOKUP(SupplierQuality[[#This Row],[Defect Type ID]],Table5[ID],Table5[Defect Type],"Not found",0)</f>
        <v>Impact</v>
      </c>
      <c r="K2612">
        <v>95</v>
      </c>
      <c r="L2612" s="2" t="str">
        <f>_xlfn.XLOOKUP(SupplierQuality[[#This Row],[DefectID]],Table2[ID],Table2[Defect],"Not found",0)</f>
        <v>Wrong Shape</v>
      </c>
      <c r="M2612" s="3">
        <v>98223</v>
      </c>
      <c r="N2612" s="3">
        <v>3406</v>
      </c>
      <c r="O2612" s="6">
        <f>SupplierQuality[[#This Row],[Total Downtime Minutes]]/60</f>
        <v>56.766666666666666</v>
      </c>
      <c r="P2612" s="4">
        <v>650</v>
      </c>
      <c r="Q2612" s="4">
        <f>SupplierQuality[[#This Row],[Total Defect Qty]]*SupplierQuality[[#This Row],[Unit Price]]</f>
        <v>63844950</v>
      </c>
    </row>
    <row r="2613" spans="1:17" x14ac:dyDescent="0.25">
      <c r="A2613" s="1">
        <v>43504</v>
      </c>
      <c r="B2613" s="5" t="str">
        <f>TEXT(SupplierQuality[[#This Row],[Date]],"mmm")</f>
        <v>Feb</v>
      </c>
      <c r="C2613" s="5" t="str">
        <f>TEXT(SupplierQuality[[#This Row],[Date]],"yyyy")</f>
        <v>2019</v>
      </c>
      <c r="D2613" s="2" t="s">
        <v>116</v>
      </c>
      <c r="E2613" s="2" t="s">
        <v>36</v>
      </c>
      <c r="F2613" s="2" t="s">
        <v>14</v>
      </c>
      <c r="G2613">
        <v>115</v>
      </c>
      <c r="H2613" s="2" t="str">
        <f>VLOOKUP(SupplierQuality[[#This Row],[MaterialID]],Table4[#All],2,0)</f>
        <v>Controllers</v>
      </c>
      <c r="I2613">
        <v>1</v>
      </c>
      <c r="J2613" s="2" t="str">
        <f>_xlfn.XLOOKUP(SupplierQuality[[#This Row],[Defect Type ID]],Table5[ID],Table5[Defect Type],"Not found",0)</f>
        <v>No Impact</v>
      </c>
      <c r="K2613">
        <v>154</v>
      </c>
      <c r="L2613" s="2" t="str">
        <f>_xlfn.XLOOKUP(SupplierQuality[[#This Row],[DefectID]],Table2[ID],Table2[Defect],"Not found",0)</f>
        <v>Missing Labels</v>
      </c>
      <c r="M2613" s="3">
        <v>74116</v>
      </c>
      <c r="N2613" s="3">
        <v>3070</v>
      </c>
      <c r="O2613" s="6">
        <f>SupplierQuality[[#This Row],[Total Downtime Minutes]]/60</f>
        <v>51.166666666666664</v>
      </c>
      <c r="P2613" s="4">
        <v>623</v>
      </c>
      <c r="Q2613" s="4">
        <f>SupplierQuality[[#This Row],[Total Defect Qty]]*SupplierQuality[[#This Row],[Unit Price]]</f>
        <v>46174268</v>
      </c>
    </row>
    <row r="2614" spans="1:17" x14ac:dyDescent="0.25">
      <c r="A2614" s="1">
        <v>43504</v>
      </c>
      <c r="B2614" s="5" t="str">
        <f>TEXT(SupplierQuality[[#This Row],[Date]],"mmm")</f>
        <v>Feb</v>
      </c>
      <c r="C2614" s="5" t="str">
        <f>TEXT(SupplierQuality[[#This Row],[Date]],"yyyy")</f>
        <v>2019</v>
      </c>
      <c r="D2614" s="2" t="s">
        <v>43</v>
      </c>
      <c r="E2614" s="2" t="s">
        <v>47</v>
      </c>
      <c r="F2614" s="2" t="s">
        <v>17</v>
      </c>
      <c r="G2614">
        <v>115</v>
      </c>
      <c r="H2614" s="2" t="str">
        <f>VLOOKUP(SupplierQuality[[#This Row],[MaterialID]],Table4[#All],2,0)</f>
        <v>Controllers</v>
      </c>
      <c r="I2614">
        <v>3</v>
      </c>
      <c r="J2614" s="2" t="str">
        <f>_xlfn.XLOOKUP(SupplierQuality[[#This Row],[Defect Type ID]],Table5[ID],Table5[Defect Type],"Not found",0)</f>
        <v>Impact</v>
      </c>
      <c r="K2614">
        <v>78</v>
      </c>
      <c r="L2614" s="2" t="str">
        <f>_xlfn.XLOOKUP(SupplierQuality[[#This Row],[DefectID]],Table2[ID],Table2[Defect],"Not found",0)</f>
        <v>No Shipment Info</v>
      </c>
      <c r="M2614" s="3">
        <v>69779</v>
      </c>
      <c r="N2614" s="3">
        <v>827</v>
      </c>
      <c r="O2614" s="6">
        <f>SupplierQuality[[#This Row],[Total Downtime Minutes]]/60</f>
        <v>13.783333333333333</v>
      </c>
      <c r="P2614" s="4">
        <v>350</v>
      </c>
      <c r="Q2614" s="4">
        <f>SupplierQuality[[#This Row],[Total Defect Qty]]*SupplierQuality[[#This Row],[Unit Price]]</f>
        <v>24422650</v>
      </c>
    </row>
    <row r="2615" spans="1:17" x14ac:dyDescent="0.25">
      <c r="A2615" s="1">
        <v>43507</v>
      </c>
      <c r="B2615" s="5" t="str">
        <f>TEXT(SupplierQuality[[#This Row],[Date]],"mmm")</f>
        <v>Feb</v>
      </c>
      <c r="C2615" s="5" t="str">
        <f>TEXT(SupplierQuality[[#This Row],[Date]],"yyyy")</f>
        <v>2019</v>
      </c>
      <c r="D2615" s="2" t="s">
        <v>37</v>
      </c>
      <c r="E2615" s="2" t="s">
        <v>11</v>
      </c>
      <c r="F2615" s="2" t="s">
        <v>17</v>
      </c>
      <c r="G2615">
        <v>123</v>
      </c>
      <c r="H2615" s="2" t="str">
        <f>VLOOKUP(SupplierQuality[[#This Row],[MaterialID]],Table4[#All],2,0)</f>
        <v>Pump</v>
      </c>
      <c r="I2615">
        <v>3</v>
      </c>
      <c r="J2615" s="2" t="str">
        <f>_xlfn.XLOOKUP(SupplierQuality[[#This Row],[Defect Type ID]],Table5[ID],Table5[Defect Type],"Not found",0)</f>
        <v>Impact</v>
      </c>
      <c r="K2615">
        <v>104</v>
      </c>
      <c r="L2615" s="2" t="str">
        <f>_xlfn.XLOOKUP(SupplierQuality[[#This Row],[DefectID]],Table2[ID],Table2[Defect],"Not found",0)</f>
        <v>Too Much Chemicals</v>
      </c>
      <c r="M2615" s="3">
        <v>790608</v>
      </c>
      <c r="N2615" s="3">
        <v>1433</v>
      </c>
      <c r="O2615" s="6">
        <f>SupplierQuality[[#This Row],[Total Downtime Minutes]]/60</f>
        <v>23.883333333333333</v>
      </c>
      <c r="P2615" s="4">
        <v>412</v>
      </c>
      <c r="Q2615" s="4">
        <f>SupplierQuality[[#This Row],[Total Defect Qty]]*SupplierQuality[[#This Row],[Unit Price]]</f>
        <v>325730496</v>
      </c>
    </row>
    <row r="2616" spans="1:17" x14ac:dyDescent="0.25">
      <c r="A2616" s="1">
        <v>43507</v>
      </c>
      <c r="B2616" s="5" t="str">
        <f>TEXT(SupplierQuality[[#This Row],[Date]],"mmm")</f>
        <v>Feb</v>
      </c>
      <c r="C2616" s="5" t="str">
        <f>TEXT(SupplierQuality[[#This Row],[Date]],"yyyy")</f>
        <v>2019</v>
      </c>
      <c r="D2616" s="2" t="s">
        <v>212</v>
      </c>
      <c r="E2616" s="2" t="s">
        <v>52</v>
      </c>
      <c r="F2616" s="2" t="s">
        <v>17</v>
      </c>
      <c r="G2616">
        <v>132</v>
      </c>
      <c r="H2616" s="2" t="str">
        <f>VLOOKUP(SupplierQuality[[#This Row],[MaterialID]],Table4[#All],2,0)</f>
        <v>Printed Materials</v>
      </c>
      <c r="I2616">
        <v>3</v>
      </c>
      <c r="J2616" s="2" t="str">
        <f>_xlfn.XLOOKUP(SupplierQuality[[#This Row],[Defect Type ID]],Table5[ID],Table5[Defect Type],"Not found",0)</f>
        <v>Impact</v>
      </c>
      <c r="K2616">
        <v>229</v>
      </c>
      <c r="L2616" s="2" t="str">
        <f>_xlfn.XLOOKUP(SupplierQuality[[#This Row],[DefectID]],Table2[ID],Table2[Defect],"Not found",0)</f>
        <v>Carton Delamination</v>
      </c>
      <c r="M2616" s="3">
        <v>648357</v>
      </c>
      <c r="N2616" s="3">
        <v>3536</v>
      </c>
      <c r="O2616" s="6">
        <f>SupplierQuality[[#This Row],[Total Downtime Minutes]]/60</f>
        <v>58.93333333333333</v>
      </c>
      <c r="P2616" s="4">
        <v>336</v>
      </c>
      <c r="Q2616" s="4">
        <f>SupplierQuality[[#This Row],[Total Defect Qty]]*SupplierQuality[[#This Row],[Unit Price]]</f>
        <v>217847952</v>
      </c>
    </row>
    <row r="2617" spans="1:17" x14ac:dyDescent="0.25">
      <c r="A2617" s="1">
        <v>43507</v>
      </c>
      <c r="B2617" s="5" t="str">
        <f>TEXT(SupplierQuality[[#This Row],[Date]],"mmm")</f>
        <v>Feb</v>
      </c>
      <c r="C2617" s="5" t="str">
        <f>TEXT(SupplierQuality[[#This Row],[Date]],"yyyy")</f>
        <v>2019</v>
      </c>
      <c r="D2617" s="2" t="s">
        <v>290</v>
      </c>
      <c r="E2617" s="2" t="s">
        <v>30</v>
      </c>
      <c r="F2617" s="2" t="s">
        <v>17</v>
      </c>
      <c r="G2617">
        <v>126</v>
      </c>
      <c r="H2617" s="2" t="str">
        <f>VLOOKUP(SupplierQuality[[#This Row],[MaterialID]],Table4[#All],2,0)</f>
        <v>Motors</v>
      </c>
      <c r="I2617">
        <v>3</v>
      </c>
      <c r="J2617" s="2" t="str">
        <f>_xlfn.XLOOKUP(SupplierQuality[[#This Row],[Defect Type ID]],Table5[ID],Table5[Defect Type],"Not found",0)</f>
        <v>Impact</v>
      </c>
      <c r="K2617">
        <v>91</v>
      </c>
      <c r="L2617" s="2" t="str">
        <f>_xlfn.XLOOKUP(SupplierQuality[[#This Row],[DefectID]],Table2[ID],Table2[Defect],"Not found",0)</f>
        <v>Contamination</v>
      </c>
      <c r="M2617" s="3">
        <v>411992</v>
      </c>
      <c r="N2617" s="3">
        <v>1893</v>
      </c>
      <c r="O2617" s="6">
        <f>SupplierQuality[[#This Row],[Total Downtime Minutes]]/60</f>
        <v>31.55</v>
      </c>
      <c r="P2617" s="4">
        <v>279</v>
      </c>
      <c r="Q2617" s="4">
        <f>SupplierQuality[[#This Row],[Total Defect Qty]]*SupplierQuality[[#This Row],[Unit Price]]</f>
        <v>114945768</v>
      </c>
    </row>
    <row r="2618" spans="1:17" x14ac:dyDescent="0.25">
      <c r="A2618" s="1">
        <v>43507</v>
      </c>
      <c r="B2618" s="5" t="str">
        <f>TEXT(SupplierQuality[[#This Row],[Date]],"mmm")</f>
        <v>Feb</v>
      </c>
      <c r="C2618" s="5" t="str">
        <f>TEXT(SupplierQuality[[#This Row],[Date]],"yyyy")</f>
        <v>2019</v>
      </c>
      <c r="D2618" s="2" t="s">
        <v>223</v>
      </c>
      <c r="E2618" s="2" t="s">
        <v>19</v>
      </c>
      <c r="F2618" s="2" t="s">
        <v>24</v>
      </c>
      <c r="G2618">
        <v>119</v>
      </c>
      <c r="H2618" s="2" t="str">
        <f>VLOOKUP(SupplierQuality[[#This Row],[MaterialID]],Table4[#All],2,0)</f>
        <v>Batteries</v>
      </c>
      <c r="I2618">
        <v>2</v>
      </c>
      <c r="J2618" s="2" t="str">
        <f>_xlfn.XLOOKUP(SupplierQuality[[#This Row],[Defect Type ID]],Table5[ID],Table5[Defect Type],"Not found",0)</f>
        <v>Rejected</v>
      </c>
      <c r="K2618">
        <v>46</v>
      </c>
      <c r="L2618" s="2" t="str">
        <f>_xlfn.XLOOKUP(SupplierQuality[[#This Row],[DefectID]],Table2[ID],Table2[Defect],"Not found",0)</f>
        <v>Narrow Tops</v>
      </c>
      <c r="M2618" s="3">
        <v>406296</v>
      </c>
      <c r="N2618" s="3">
        <v>3126</v>
      </c>
      <c r="O2618" s="6">
        <f>SupplierQuality[[#This Row],[Total Downtime Minutes]]/60</f>
        <v>52.1</v>
      </c>
      <c r="P2618" s="4">
        <v>576</v>
      </c>
      <c r="Q2618" s="4">
        <f>SupplierQuality[[#This Row],[Total Defect Qty]]*SupplierQuality[[#This Row],[Unit Price]]</f>
        <v>234026496</v>
      </c>
    </row>
    <row r="2619" spans="1:17" x14ac:dyDescent="0.25">
      <c r="A2619" s="1">
        <v>43507</v>
      </c>
      <c r="B2619" s="5" t="str">
        <f>TEXT(SupplierQuality[[#This Row],[Date]],"mmm")</f>
        <v>Feb</v>
      </c>
      <c r="C2619" s="5" t="str">
        <f>TEXT(SupplierQuality[[#This Row],[Date]],"yyyy")</f>
        <v>2019</v>
      </c>
      <c r="D2619" s="2" t="s">
        <v>266</v>
      </c>
      <c r="E2619" s="2" t="s">
        <v>98</v>
      </c>
      <c r="F2619" s="2" t="s">
        <v>17</v>
      </c>
      <c r="G2619">
        <v>131</v>
      </c>
      <c r="H2619" s="2" t="str">
        <f>VLOOKUP(SupplierQuality[[#This Row],[MaterialID]],Table4[#All],2,0)</f>
        <v>Valves</v>
      </c>
      <c r="I2619">
        <v>3</v>
      </c>
      <c r="J2619" s="2" t="str">
        <f>_xlfn.XLOOKUP(SupplierQuality[[#This Row],[Defect Type ID]],Table5[ID],Table5[Defect Type],"Not found",0)</f>
        <v>Impact</v>
      </c>
      <c r="K2619">
        <v>258</v>
      </c>
      <c r="L2619" s="2" t="str">
        <f>_xlfn.XLOOKUP(SupplierQuality[[#This Row],[DefectID]],Table2[ID],Table2[Defect],"Not found",0)</f>
        <v>Gages Broken</v>
      </c>
      <c r="M2619" s="3">
        <v>371252</v>
      </c>
      <c r="N2619" s="3">
        <v>3672</v>
      </c>
      <c r="O2619" s="6">
        <f>SupplierQuality[[#This Row],[Total Downtime Minutes]]/60</f>
        <v>61.2</v>
      </c>
      <c r="P2619" s="4">
        <v>470</v>
      </c>
      <c r="Q2619" s="4">
        <f>SupplierQuality[[#This Row],[Total Defect Qty]]*SupplierQuality[[#This Row],[Unit Price]]</f>
        <v>174488440</v>
      </c>
    </row>
    <row r="2620" spans="1:17" x14ac:dyDescent="0.25">
      <c r="A2620" s="1">
        <v>43507</v>
      </c>
      <c r="B2620" s="5" t="str">
        <f>TEXT(SupplierQuality[[#This Row],[Date]],"mmm")</f>
        <v>Feb</v>
      </c>
      <c r="C2620" s="5" t="str">
        <f>TEXT(SupplierQuality[[#This Row],[Date]],"yyyy")</f>
        <v>2019</v>
      </c>
      <c r="D2620" s="2" t="s">
        <v>256</v>
      </c>
      <c r="E2620" s="2" t="s">
        <v>30</v>
      </c>
      <c r="F2620" s="2" t="s">
        <v>24</v>
      </c>
      <c r="G2620">
        <v>122</v>
      </c>
      <c r="H2620" s="2" t="str">
        <f>VLOOKUP(SupplierQuality[[#This Row],[MaterialID]],Table4[#All],2,0)</f>
        <v>Electrolytes</v>
      </c>
      <c r="I2620">
        <v>2</v>
      </c>
      <c r="J2620" s="2" t="str">
        <f>_xlfn.XLOOKUP(SupplierQuality[[#This Row],[Defect Type ID]],Table5[ID],Table5[Defect Type],"Not found",0)</f>
        <v>Rejected</v>
      </c>
      <c r="K2620">
        <v>87</v>
      </c>
      <c r="L2620" s="2" t="str">
        <f>_xlfn.XLOOKUP(SupplierQuality[[#This Row],[DefectID]],Table2[ID],Table2[Defect],"Not found",0)</f>
        <v>Wrong Registration</v>
      </c>
      <c r="M2620" s="3">
        <v>323125</v>
      </c>
      <c r="N2620" s="3">
        <v>3123</v>
      </c>
      <c r="O2620" s="6">
        <f>SupplierQuality[[#This Row],[Total Downtime Minutes]]/60</f>
        <v>52.05</v>
      </c>
      <c r="P2620" s="4">
        <v>361</v>
      </c>
      <c r="Q2620" s="4">
        <f>SupplierQuality[[#This Row],[Total Defect Qty]]*SupplierQuality[[#This Row],[Unit Price]]</f>
        <v>116648125</v>
      </c>
    </row>
    <row r="2621" spans="1:17" x14ac:dyDescent="0.25">
      <c r="A2621" s="1">
        <v>43507</v>
      </c>
      <c r="B2621" s="5" t="str">
        <f>TEXT(SupplierQuality[[#This Row],[Date]],"mmm")</f>
        <v>Feb</v>
      </c>
      <c r="C2621" s="5" t="str">
        <f>TEXT(SupplierQuality[[#This Row],[Date]],"yyyy")</f>
        <v>2019</v>
      </c>
      <c r="D2621" s="2" t="s">
        <v>317</v>
      </c>
      <c r="E2621" s="2" t="s">
        <v>11</v>
      </c>
      <c r="F2621" s="2" t="s">
        <v>24</v>
      </c>
      <c r="G2621">
        <v>120</v>
      </c>
      <c r="H2621" s="2" t="str">
        <f>VLOOKUP(SupplierQuality[[#This Row],[MaterialID]],Table4[#All],2,0)</f>
        <v>Film</v>
      </c>
      <c r="I2621">
        <v>3</v>
      </c>
      <c r="J2621" s="2" t="str">
        <f>_xlfn.XLOOKUP(SupplierQuality[[#This Row],[Defect Type ID]],Table5[ID],Table5[Defect Type],"Not found",0)</f>
        <v>Impact</v>
      </c>
      <c r="K2621">
        <v>261</v>
      </c>
      <c r="L2621" s="2" t="str">
        <f>_xlfn.XLOOKUP(SupplierQuality[[#This Row],[DefectID]],Table2[ID],Table2[Defect],"Not found",0)</f>
        <v>Infestation</v>
      </c>
      <c r="M2621" s="3">
        <v>250407</v>
      </c>
      <c r="N2621" s="3">
        <v>1769</v>
      </c>
      <c r="O2621" s="6">
        <f>SupplierQuality[[#This Row],[Total Downtime Minutes]]/60</f>
        <v>29.483333333333334</v>
      </c>
      <c r="P2621" s="4">
        <v>329</v>
      </c>
      <c r="Q2621" s="4">
        <f>SupplierQuality[[#This Row],[Total Defect Qty]]*SupplierQuality[[#This Row],[Unit Price]]</f>
        <v>82383903</v>
      </c>
    </row>
    <row r="2622" spans="1:17" x14ac:dyDescent="0.25">
      <c r="A2622" s="1">
        <v>43507</v>
      </c>
      <c r="B2622" s="5" t="str">
        <f>TEXT(SupplierQuality[[#This Row],[Date]],"mmm")</f>
        <v>Feb</v>
      </c>
      <c r="C2622" s="5" t="str">
        <f>TEXT(SupplierQuality[[#This Row],[Date]],"yyyy")</f>
        <v>2019</v>
      </c>
      <c r="D2622" s="2" t="s">
        <v>229</v>
      </c>
      <c r="E2622" s="2" t="s">
        <v>52</v>
      </c>
      <c r="F2622" s="2" t="s">
        <v>17</v>
      </c>
      <c r="G2622">
        <v>130</v>
      </c>
      <c r="H2622" s="2" t="str">
        <f>VLOOKUP(SupplierQuality[[#This Row],[MaterialID]],Table4[#All],2,0)</f>
        <v>Packaging</v>
      </c>
      <c r="I2622">
        <v>1</v>
      </c>
      <c r="J2622" s="2" t="str">
        <f>_xlfn.XLOOKUP(SupplierQuality[[#This Row],[Defect Type ID]],Table5[ID],Table5[Defect Type],"Not found",0)</f>
        <v>No Impact</v>
      </c>
      <c r="K2622">
        <v>247</v>
      </c>
      <c r="L2622" s="2" t="str">
        <f>_xlfn.XLOOKUP(SupplierQuality[[#This Row],[DefectID]],Table2[ID],Table2[Defect],"Not found",0)</f>
        <v>Splinter</v>
      </c>
      <c r="M2622" s="3">
        <v>45601</v>
      </c>
      <c r="N2622" s="3">
        <v>1072</v>
      </c>
      <c r="O2622" s="6">
        <f>SupplierQuality[[#This Row],[Total Downtime Minutes]]/60</f>
        <v>17.866666666666667</v>
      </c>
      <c r="P2622" s="4">
        <v>670</v>
      </c>
      <c r="Q2622" s="4">
        <f>SupplierQuality[[#This Row],[Total Defect Qty]]*SupplierQuality[[#This Row],[Unit Price]]</f>
        <v>30552670</v>
      </c>
    </row>
    <row r="2623" spans="1:17" x14ac:dyDescent="0.25">
      <c r="A2623" s="1">
        <v>43508</v>
      </c>
      <c r="B2623" s="5" t="str">
        <f>TEXT(SupplierQuality[[#This Row],[Date]],"mmm")</f>
        <v>Feb</v>
      </c>
      <c r="C2623" s="5" t="str">
        <f>TEXT(SupplierQuality[[#This Row],[Date]],"yyyy")</f>
        <v>2019</v>
      </c>
      <c r="D2623" s="2" t="s">
        <v>168</v>
      </c>
      <c r="E2623" s="2" t="s">
        <v>52</v>
      </c>
      <c r="F2623" s="2" t="s">
        <v>14</v>
      </c>
      <c r="G2623">
        <v>112</v>
      </c>
      <c r="H2623" s="2" t="str">
        <f>VLOOKUP(SupplierQuality[[#This Row],[MaterialID]],Table4[#All],2,0)</f>
        <v>Glass</v>
      </c>
      <c r="I2623">
        <v>1</v>
      </c>
      <c r="J2623" s="2" t="str">
        <f>_xlfn.XLOOKUP(SupplierQuality[[#This Row],[Defect Type ID]],Table5[ID],Table5[Defect Type],"Not found",0)</f>
        <v>No Impact</v>
      </c>
      <c r="K2623">
        <v>225</v>
      </c>
      <c r="L2623" s="2" t="str">
        <f>_xlfn.XLOOKUP(SupplierQuality[[#This Row],[DefectID]],Table2[ID],Table2[Defect],"Not found",0)</f>
        <v>Ejector Pin Wrong</v>
      </c>
      <c r="M2623" s="3">
        <v>899198</v>
      </c>
      <c r="N2623" s="3">
        <v>2359</v>
      </c>
      <c r="O2623" s="6">
        <f>SupplierQuality[[#This Row],[Total Downtime Minutes]]/60</f>
        <v>39.31666666666667</v>
      </c>
      <c r="P2623" s="4">
        <v>289</v>
      </c>
      <c r="Q2623" s="4">
        <f>SupplierQuality[[#This Row],[Total Defect Qty]]*SupplierQuality[[#This Row],[Unit Price]]</f>
        <v>259868222</v>
      </c>
    </row>
    <row r="2624" spans="1:17" x14ac:dyDescent="0.25">
      <c r="A2624" s="1">
        <v>43508</v>
      </c>
      <c r="B2624" s="5" t="str">
        <f>TEXT(SupplierQuality[[#This Row],[Date]],"mmm")</f>
        <v>Feb</v>
      </c>
      <c r="C2624" s="5" t="str">
        <f>TEXT(SupplierQuality[[#This Row],[Date]],"yyyy")</f>
        <v>2019</v>
      </c>
      <c r="D2624" s="2" t="s">
        <v>125</v>
      </c>
      <c r="E2624" s="2" t="s">
        <v>34</v>
      </c>
      <c r="F2624" s="2" t="s">
        <v>42</v>
      </c>
      <c r="G2624">
        <v>121</v>
      </c>
      <c r="H2624" s="2" t="str">
        <f>VLOOKUP(SupplierQuality[[#This Row],[MaterialID]],Table4[#All],2,0)</f>
        <v>Composites</v>
      </c>
      <c r="I2624">
        <v>3</v>
      </c>
      <c r="J2624" s="2" t="str">
        <f>_xlfn.XLOOKUP(SupplierQuality[[#This Row],[Defect Type ID]],Table5[ID],Table5[Defect Type],"Not found",0)</f>
        <v>Impact</v>
      </c>
      <c r="K2624">
        <v>76</v>
      </c>
      <c r="L2624" s="2" t="str">
        <f>_xlfn.XLOOKUP(SupplierQuality[[#This Row],[DefectID]],Table2[ID],Table2[Defect],"Not found",0)</f>
        <v>Errors in Packaging</v>
      </c>
      <c r="M2624" s="3">
        <v>637748</v>
      </c>
      <c r="N2624" s="3">
        <v>921</v>
      </c>
      <c r="O2624" s="6">
        <f>SupplierQuality[[#This Row],[Total Downtime Minutes]]/60</f>
        <v>15.35</v>
      </c>
      <c r="P2624" s="4">
        <v>510</v>
      </c>
      <c r="Q2624" s="4">
        <f>SupplierQuality[[#This Row],[Total Defect Qty]]*SupplierQuality[[#This Row],[Unit Price]]</f>
        <v>325251480</v>
      </c>
    </row>
    <row r="2625" spans="1:17" x14ac:dyDescent="0.25">
      <c r="A2625" s="1">
        <v>43508</v>
      </c>
      <c r="B2625" s="5" t="str">
        <f>TEXT(SupplierQuality[[#This Row],[Date]],"mmm")</f>
        <v>Feb</v>
      </c>
      <c r="C2625" s="5" t="str">
        <f>TEXT(SupplierQuality[[#This Row],[Date]],"yyyy")</f>
        <v>2019</v>
      </c>
      <c r="D2625" s="2" t="s">
        <v>102</v>
      </c>
      <c r="E2625" s="2" t="s">
        <v>23</v>
      </c>
      <c r="F2625" s="2" t="s">
        <v>17</v>
      </c>
      <c r="G2625">
        <v>126</v>
      </c>
      <c r="H2625" s="2" t="str">
        <f>VLOOKUP(SupplierQuality[[#This Row],[MaterialID]],Table4[#All],2,0)</f>
        <v>Motors</v>
      </c>
      <c r="I2625">
        <v>1</v>
      </c>
      <c r="J2625" s="2" t="str">
        <f>_xlfn.XLOOKUP(SupplierQuality[[#This Row],[Defect Type ID]],Table5[ID],Table5[Defect Type],"Not found",0)</f>
        <v>No Impact</v>
      </c>
      <c r="K2625">
        <v>39</v>
      </c>
      <c r="L2625" s="2" t="str">
        <f>_xlfn.XLOOKUP(SupplierQuality[[#This Row],[DefectID]],Table2[ID],Table2[Defect],"Not found",0)</f>
        <v>Sporadic Adhesive</v>
      </c>
      <c r="M2625" s="3">
        <v>609960</v>
      </c>
      <c r="N2625" s="3">
        <v>621</v>
      </c>
      <c r="O2625" s="6">
        <f>SupplierQuality[[#This Row],[Total Downtime Minutes]]/60</f>
        <v>10.35</v>
      </c>
      <c r="P2625" s="4">
        <v>535</v>
      </c>
      <c r="Q2625" s="4">
        <f>SupplierQuality[[#This Row],[Total Defect Qty]]*SupplierQuality[[#This Row],[Unit Price]]</f>
        <v>326328600</v>
      </c>
    </row>
    <row r="2626" spans="1:17" x14ac:dyDescent="0.25">
      <c r="A2626" s="1">
        <v>43508</v>
      </c>
      <c r="B2626" s="5" t="str">
        <f>TEXT(SupplierQuality[[#This Row],[Date]],"mmm")</f>
        <v>Feb</v>
      </c>
      <c r="C2626" s="5" t="str">
        <f>TEXT(SupplierQuality[[#This Row],[Date]],"yyyy")</f>
        <v>2019</v>
      </c>
      <c r="D2626" s="2" t="s">
        <v>63</v>
      </c>
      <c r="E2626" s="2" t="s">
        <v>21</v>
      </c>
      <c r="F2626" s="2" t="s">
        <v>14</v>
      </c>
      <c r="G2626">
        <v>127</v>
      </c>
      <c r="H2626" s="2" t="str">
        <f>VLOOKUP(SupplierQuality[[#This Row],[MaterialID]],Table4[#All],2,0)</f>
        <v>Crates</v>
      </c>
      <c r="I2626">
        <v>1</v>
      </c>
      <c r="J2626" s="2" t="str">
        <f>_xlfn.XLOOKUP(SupplierQuality[[#This Row],[Defect Type ID]],Table5[ID],Table5[Defect Type],"Not found",0)</f>
        <v>No Impact</v>
      </c>
      <c r="K2626">
        <v>12</v>
      </c>
      <c r="L2626" s="2" t="str">
        <f>_xlfn.XLOOKUP(SupplierQuality[[#This Row],[DefectID]],Table2[ID],Table2[Defect],"Not found",0)</f>
        <v>Integrity Failure</v>
      </c>
      <c r="M2626" s="3">
        <v>40733</v>
      </c>
      <c r="N2626" s="3">
        <v>2972</v>
      </c>
      <c r="O2626" s="6">
        <f>SupplierQuality[[#This Row],[Total Downtime Minutes]]/60</f>
        <v>49.533333333333331</v>
      </c>
      <c r="P2626" s="4">
        <v>556</v>
      </c>
      <c r="Q2626" s="4">
        <f>SupplierQuality[[#This Row],[Total Defect Qty]]*SupplierQuality[[#This Row],[Unit Price]]</f>
        <v>22647548</v>
      </c>
    </row>
    <row r="2627" spans="1:17" x14ac:dyDescent="0.25">
      <c r="A2627" s="1">
        <v>43508</v>
      </c>
      <c r="B2627" s="5" t="str">
        <f>TEXT(SupplierQuality[[#This Row],[Date]],"mmm")</f>
        <v>Feb</v>
      </c>
      <c r="C2627" s="5" t="str">
        <f>TEXT(SupplierQuality[[#This Row],[Date]],"yyyy")</f>
        <v>2019</v>
      </c>
      <c r="D2627" s="2" t="s">
        <v>124</v>
      </c>
      <c r="E2627" s="2" t="s">
        <v>98</v>
      </c>
      <c r="F2627" s="2" t="s">
        <v>14</v>
      </c>
      <c r="G2627">
        <v>131</v>
      </c>
      <c r="H2627" s="2" t="str">
        <f>VLOOKUP(SupplierQuality[[#This Row],[MaterialID]],Table4[#All],2,0)</f>
        <v>Valves</v>
      </c>
      <c r="I2627">
        <v>1</v>
      </c>
      <c r="J2627" s="2" t="str">
        <f>_xlfn.XLOOKUP(SupplierQuality[[#This Row],[Defect Type ID]],Table5[ID],Table5[Defect Type],"Not found",0)</f>
        <v>No Impact</v>
      </c>
      <c r="K2627">
        <v>12</v>
      </c>
      <c r="L2627" s="2" t="str">
        <f>_xlfn.XLOOKUP(SupplierQuality[[#This Row],[DefectID]],Table2[ID],Table2[Defect],"Not found",0)</f>
        <v>Integrity Failure</v>
      </c>
      <c r="M2627" s="3">
        <v>6215</v>
      </c>
      <c r="N2627" s="3">
        <v>3167</v>
      </c>
      <c r="O2627" s="6">
        <f>SupplierQuality[[#This Row],[Total Downtime Minutes]]/60</f>
        <v>52.783333333333331</v>
      </c>
      <c r="P2627" s="4">
        <v>326</v>
      </c>
      <c r="Q2627" s="4">
        <f>SupplierQuality[[#This Row],[Total Defect Qty]]*SupplierQuality[[#This Row],[Unit Price]]</f>
        <v>2026090</v>
      </c>
    </row>
    <row r="2628" spans="1:17" x14ac:dyDescent="0.25">
      <c r="A2628" s="1">
        <v>43509</v>
      </c>
      <c r="B2628" s="5" t="str">
        <f>TEXT(SupplierQuality[[#This Row],[Date]],"mmm")</f>
        <v>Feb</v>
      </c>
      <c r="C2628" s="5" t="str">
        <f>TEXT(SupplierQuality[[#This Row],[Date]],"yyyy")</f>
        <v>2019</v>
      </c>
      <c r="D2628" s="2" t="s">
        <v>176</v>
      </c>
      <c r="E2628" s="2" t="s">
        <v>38</v>
      </c>
      <c r="F2628" s="2" t="s">
        <v>14</v>
      </c>
      <c r="G2628">
        <v>115</v>
      </c>
      <c r="H2628" s="2" t="str">
        <f>VLOOKUP(SupplierQuality[[#This Row],[MaterialID]],Table4[#All],2,0)</f>
        <v>Controllers</v>
      </c>
      <c r="I2628">
        <v>3</v>
      </c>
      <c r="J2628" s="2" t="str">
        <f>_xlfn.XLOOKUP(SupplierQuality[[#This Row],[Defect Type ID]],Table5[ID],Table5[Defect Type],"Not found",0)</f>
        <v>Impact</v>
      </c>
      <c r="K2628">
        <v>108</v>
      </c>
      <c r="L2628" s="2" t="str">
        <f>_xlfn.XLOOKUP(SupplierQuality[[#This Row],[DefectID]],Table2[ID],Table2[Defect],"Not found",0)</f>
        <v>Wrong Tails</v>
      </c>
      <c r="M2628" s="3">
        <v>914680</v>
      </c>
      <c r="N2628" s="3">
        <v>1905</v>
      </c>
      <c r="O2628" s="6">
        <f>SupplierQuality[[#This Row],[Total Downtime Minutes]]/60</f>
        <v>31.75</v>
      </c>
      <c r="P2628" s="4">
        <v>646</v>
      </c>
      <c r="Q2628" s="4">
        <f>SupplierQuality[[#This Row],[Total Defect Qty]]*SupplierQuality[[#This Row],[Unit Price]]</f>
        <v>590883280</v>
      </c>
    </row>
    <row r="2629" spans="1:17" x14ac:dyDescent="0.25">
      <c r="A2629" s="1">
        <v>43509</v>
      </c>
      <c r="B2629" s="5" t="str">
        <f>TEXT(SupplierQuality[[#This Row],[Date]],"mmm")</f>
        <v>Feb</v>
      </c>
      <c r="C2629" s="5" t="str">
        <f>TEXT(SupplierQuality[[#This Row],[Date]],"yyyy")</f>
        <v>2019</v>
      </c>
      <c r="D2629" s="2" t="s">
        <v>170</v>
      </c>
      <c r="E2629" s="2" t="s">
        <v>60</v>
      </c>
      <c r="F2629" s="2" t="s">
        <v>14</v>
      </c>
      <c r="G2629">
        <v>130</v>
      </c>
      <c r="H2629" s="2" t="str">
        <f>VLOOKUP(SupplierQuality[[#This Row],[MaterialID]],Table4[#All],2,0)</f>
        <v>Packaging</v>
      </c>
      <c r="I2629">
        <v>3</v>
      </c>
      <c r="J2629" s="2" t="str">
        <f>_xlfn.XLOOKUP(SupplierQuality[[#This Row],[Defect Type ID]],Table5[ID],Table5[Defect Type],"Not found",0)</f>
        <v>Impact</v>
      </c>
      <c r="K2629">
        <v>175</v>
      </c>
      <c r="L2629" s="2" t="str">
        <f>_xlfn.XLOOKUP(SupplierQuality[[#This Row],[DefectID]],Table2[ID],Table2[Defect],"Not found",0)</f>
        <v>Wrong Horizontal Scores</v>
      </c>
      <c r="M2629" s="3">
        <v>848238</v>
      </c>
      <c r="N2629" s="3">
        <v>2881</v>
      </c>
      <c r="O2629" s="6">
        <f>SupplierQuality[[#This Row],[Total Downtime Minutes]]/60</f>
        <v>48.016666666666666</v>
      </c>
      <c r="P2629" s="4">
        <v>596</v>
      </c>
      <c r="Q2629" s="4">
        <f>SupplierQuality[[#This Row],[Total Defect Qty]]*SupplierQuality[[#This Row],[Unit Price]]</f>
        <v>505549848</v>
      </c>
    </row>
    <row r="2630" spans="1:17" x14ac:dyDescent="0.25">
      <c r="A2630" s="1">
        <v>43509</v>
      </c>
      <c r="B2630" s="5" t="str">
        <f>TEXT(SupplierQuality[[#This Row],[Date]],"mmm")</f>
        <v>Feb</v>
      </c>
      <c r="C2630" s="5" t="str">
        <f>TEXT(SupplierQuality[[#This Row],[Date]],"yyyy")</f>
        <v>2019</v>
      </c>
      <c r="D2630" s="2" t="s">
        <v>207</v>
      </c>
      <c r="E2630" s="2" t="s">
        <v>19</v>
      </c>
      <c r="F2630" s="2" t="s">
        <v>14</v>
      </c>
      <c r="G2630">
        <v>121</v>
      </c>
      <c r="H2630" s="2" t="str">
        <f>VLOOKUP(SupplierQuality[[#This Row],[MaterialID]],Table4[#All],2,0)</f>
        <v>Composites</v>
      </c>
      <c r="I2630">
        <v>2</v>
      </c>
      <c r="J2630" s="2" t="str">
        <f>_xlfn.XLOOKUP(SupplierQuality[[#This Row],[Defect Type ID]],Table5[ID],Table5[Defect Type],"Not found",0)</f>
        <v>Rejected</v>
      </c>
      <c r="K2630">
        <v>210</v>
      </c>
      <c r="L2630" s="2" t="str">
        <f>_xlfn.XLOOKUP(SupplierQuality[[#This Row],[DefectID]],Table2[ID],Table2[Defect],"Not found",0)</f>
        <v>Overlapping Seam</v>
      </c>
      <c r="M2630" s="3">
        <v>582169</v>
      </c>
      <c r="N2630" s="3">
        <v>3047</v>
      </c>
      <c r="O2630" s="6">
        <f>SupplierQuality[[#This Row],[Total Downtime Minutes]]/60</f>
        <v>50.783333333333331</v>
      </c>
      <c r="P2630" s="4">
        <v>401</v>
      </c>
      <c r="Q2630" s="4">
        <f>SupplierQuality[[#This Row],[Total Defect Qty]]*SupplierQuality[[#This Row],[Unit Price]]</f>
        <v>233449769</v>
      </c>
    </row>
    <row r="2631" spans="1:17" x14ac:dyDescent="0.25">
      <c r="A2631" s="1">
        <v>43509</v>
      </c>
      <c r="B2631" s="5" t="str">
        <f>TEXT(SupplierQuality[[#This Row],[Date]],"mmm")</f>
        <v>Feb</v>
      </c>
      <c r="C2631" s="5" t="str">
        <f>TEXT(SupplierQuality[[#This Row],[Date]],"yyyy")</f>
        <v>2019</v>
      </c>
      <c r="D2631" s="2" t="s">
        <v>189</v>
      </c>
      <c r="E2631" s="2" t="s">
        <v>67</v>
      </c>
      <c r="F2631" s="2" t="s">
        <v>75</v>
      </c>
      <c r="G2631">
        <v>115</v>
      </c>
      <c r="H2631" s="2" t="str">
        <f>VLOOKUP(SupplierQuality[[#This Row],[MaterialID]],Table4[#All],2,0)</f>
        <v>Controllers</v>
      </c>
      <c r="I2631">
        <v>1</v>
      </c>
      <c r="J2631" s="2" t="str">
        <f>_xlfn.XLOOKUP(SupplierQuality[[#This Row],[Defect Type ID]],Table5[ID],Table5[Defect Type],"Not found",0)</f>
        <v>No Impact</v>
      </c>
      <c r="K2631">
        <v>268</v>
      </c>
      <c r="L2631" s="2" t="str">
        <f>_xlfn.XLOOKUP(SupplierQuality[[#This Row],[DefectID]],Table2[ID],Table2[Defect],"Not found",0)</f>
        <v>Sides Bad</v>
      </c>
      <c r="M2631" s="3">
        <v>122367</v>
      </c>
      <c r="N2631" s="3">
        <v>1590</v>
      </c>
      <c r="O2631" s="6">
        <f>SupplierQuality[[#This Row],[Total Downtime Minutes]]/60</f>
        <v>26.5</v>
      </c>
      <c r="P2631" s="4">
        <v>378</v>
      </c>
      <c r="Q2631" s="4">
        <f>SupplierQuality[[#This Row],[Total Defect Qty]]*SupplierQuality[[#This Row],[Unit Price]]</f>
        <v>46254726</v>
      </c>
    </row>
    <row r="2632" spans="1:17" x14ac:dyDescent="0.25">
      <c r="A2632" s="1">
        <v>43509</v>
      </c>
      <c r="B2632" s="5" t="str">
        <f>TEXT(SupplierQuality[[#This Row],[Date]],"mmm")</f>
        <v>Feb</v>
      </c>
      <c r="C2632" s="5" t="str">
        <f>TEXT(SupplierQuality[[#This Row],[Date]],"yyyy")</f>
        <v>2019</v>
      </c>
      <c r="D2632" s="2" t="s">
        <v>121</v>
      </c>
      <c r="E2632" s="2" t="s">
        <v>32</v>
      </c>
      <c r="F2632" s="2" t="s">
        <v>17</v>
      </c>
      <c r="G2632">
        <v>130</v>
      </c>
      <c r="H2632" s="2" t="str">
        <f>VLOOKUP(SupplierQuality[[#This Row],[MaterialID]],Table4[#All],2,0)</f>
        <v>Packaging</v>
      </c>
      <c r="I2632">
        <v>1</v>
      </c>
      <c r="J2632" s="2" t="str">
        <f>_xlfn.XLOOKUP(SupplierQuality[[#This Row],[Defect Type ID]],Table5[ID],Table5[Defect Type],"Not found",0)</f>
        <v>No Impact</v>
      </c>
      <c r="K2632">
        <v>111</v>
      </c>
      <c r="L2632" s="2" t="str">
        <f>_xlfn.XLOOKUP(SupplierQuality[[#This Row],[DefectID]],Table2[ID],Table2[Defect],"Not found",0)</f>
        <v>Insufficient Parts</v>
      </c>
      <c r="M2632" s="3">
        <v>71683</v>
      </c>
      <c r="N2632" s="3">
        <v>3672</v>
      </c>
      <c r="O2632" s="6">
        <f>SupplierQuality[[#This Row],[Total Downtime Minutes]]/60</f>
        <v>61.2</v>
      </c>
      <c r="P2632" s="4">
        <v>491</v>
      </c>
      <c r="Q2632" s="4">
        <f>SupplierQuality[[#This Row],[Total Defect Qty]]*SupplierQuality[[#This Row],[Unit Price]]</f>
        <v>35196353</v>
      </c>
    </row>
    <row r="2633" spans="1:17" x14ac:dyDescent="0.25">
      <c r="A2633" s="1">
        <v>43510</v>
      </c>
      <c r="B2633" s="5" t="str">
        <f>TEXT(SupplierQuality[[#This Row],[Date]],"mmm")</f>
        <v>Feb</v>
      </c>
      <c r="C2633" s="5" t="str">
        <f>TEXT(SupplierQuality[[#This Row],[Date]],"yyyy")</f>
        <v>2019</v>
      </c>
      <c r="D2633" s="2" t="s">
        <v>350</v>
      </c>
      <c r="E2633" s="2" t="s">
        <v>16</v>
      </c>
      <c r="F2633" s="2" t="s">
        <v>17</v>
      </c>
      <c r="G2633">
        <v>132</v>
      </c>
      <c r="H2633" s="2" t="str">
        <f>VLOOKUP(SupplierQuality[[#This Row],[MaterialID]],Table4[#All],2,0)</f>
        <v>Printed Materials</v>
      </c>
      <c r="I2633">
        <v>1</v>
      </c>
      <c r="J2633" s="2" t="str">
        <f>_xlfn.XLOOKUP(SupplierQuality[[#This Row],[Defect Type ID]],Table5[ID],Table5[Defect Type],"Not found",0)</f>
        <v>No Impact</v>
      </c>
      <c r="K2633">
        <v>23</v>
      </c>
      <c r="L2633" s="2" t="str">
        <f>_xlfn.XLOOKUP(SupplierQuality[[#This Row],[DefectID]],Table2[ID],Table2[Defect],"Not found",0)</f>
        <v>Split Seams</v>
      </c>
      <c r="M2633" s="3">
        <v>951761</v>
      </c>
      <c r="N2633" s="3">
        <v>1949</v>
      </c>
      <c r="O2633" s="6">
        <f>SupplierQuality[[#This Row],[Total Downtime Minutes]]/60</f>
        <v>32.483333333333334</v>
      </c>
      <c r="P2633" s="4">
        <v>437</v>
      </c>
      <c r="Q2633" s="4">
        <f>SupplierQuality[[#This Row],[Total Defect Qty]]*SupplierQuality[[#This Row],[Unit Price]]</f>
        <v>415919557</v>
      </c>
    </row>
    <row r="2634" spans="1:17" x14ac:dyDescent="0.25">
      <c r="A2634" s="1">
        <v>43510</v>
      </c>
      <c r="B2634" s="5" t="str">
        <f>TEXT(SupplierQuality[[#This Row],[Date]],"mmm")</f>
        <v>Feb</v>
      </c>
      <c r="C2634" s="5" t="str">
        <f>TEXT(SupplierQuality[[#This Row],[Date]],"yyyy")</f>
        <v>2019</v>
      </c>
      <c r="D2634" s="2" t="s">
        <v>246</v>
      </c>
      <c r="E2634" s="2" t="s">
        <v>13</v>
      </c>
      <c r="F2634" s="2" t="s">
        <v>24</v>
      </c>
      <c r="G2634">
        <v>115</v>
      </c>
      <c r="H2634" s="2" t="str">
        <f>VLOOKUP(SupplierQuality[[#This Row],[MaterialID]],Table4[#All],2,0)</f>
        <v>Controllers</v>
      </c>
      <c r="I2634">
        <v>3</v>
      </c>
      <c r="J2634" s="2" t="str">
        <f>_xlfn.XLOOKUP(SupplierQuality[[#This Row],[Defect Type ID]],Table5[ID],Table5[Defect Type],"Not found",0)</f>
        <v>Impact</v>
      </c>
      <c r="K2634">
        <v>124</v>
      </c>
      <c r="L2634" s="2" t="str">
        <f>_xlfn.XLOOKUP(SupplierQuality[[#This Row],[DefectID]],Table2[ID],Table2[Defect],"Not found",0)</f>
        <v>Print Impression</v>
      </c>
      <c r="M2634" s="3">
        <v>942602</v>
      </c>
      <c r="N2634" s="3">
        <v>3759</v>
      </c>
      <c r="O2634" s="6">
        <f>SupplierQuality[[#This Row],[Total Downtime Minutes]]/60</f>
        <v>62.65</v>
      </c>
      <c r="P2634" s="4">
        <v>430</v>
      </c>
      <c r="Q2634" s="4">
        <f>SupplierQuality[[#This Row],[Total Defect Qty]]*SupplierQuality[[#This Row],[Unit Price]]</f>
        <v>405318860</v>
      </c>
    </row>
    <row r="2635" spans="1:17" x14ac:dyDescent="0.25">
      <c r="A2635" s="1">
        <v>43510</v>
      </c>
      <c r="B2635" s="5" t="str">
        <f>TEXT(SupplierQuality[[#This Row],[Date]],"mmm")</f>
        <v>Feb</v>
      </c>
      <c r="C2635" s="5" t="str">
        <f>TEXT(SupplierQuality[[#This Row],[Date]],"yyyy")</f>
        <v>2019</v>
      </c>
      <c r="D2635" s="2" t="s">
        <v>50</v>
      </c>
      <c r="E2635" s="2" t="s">
        <v>21</v>
      </c>
      <c r="F2635" s="2" t="s">
        <v>42</v>
      </c>
      <c r="G2635">
        <v>120</v>
      </c>
      <c r="H2635" s="2" t="str">
        <f>VLOOKUP(SupplierQuality[[#This Row],[MaterialID]],Table4[#All],2,0)</f>
        <v>Film</v>
      </c>
      <c r="I2635">
        <v>3</v>
      </c>
      <c r="J2635" s="2" t="str">
        <f>_xlfn.XLOOKUP(SupplierQuality[[#This Row],[Defect Type ID]],Table5[ID],Table5[Defect Type],"Not found",0)</f>
        <v>Impact</v>
      </c>
      <c r="K2635">
        <v>225</v>
      </c>
      <c r="L2635" s="2" t="str">
        <f>_xlfn.XLOOKUP(SupplierQuality[[#This Row],[DefectID]],Table2[ID],Table2[Defect],"Not found",0)</f>
        <v>Ejector Pin Wrong</v>
      </c>
      <c r="M2635" s="3">
        <v>884486</v>
      </c>
      <c r="N2635" s="3">
        <v>1536</v>
      </c>
      <c r="O2635" s="6">
        <f>SupplierQuality[[#This Row],[Total Downtime Minutes]]/60</f>
        <v>25.6</v>
      </c>
      <c r="P2635" s="4">
        <v>644</v>
      </c>
      <c r="Q2635" s="4">
        <f>SupplierQuality[[#This Row],[Total Defect Qty]]*SupplierQuality[[#This Row],[Unit Price]]</f>
        <v>569608984</v>
      </c>
    </row>
    <row r="2636" spans="1:17" x14ac:dyDescent="0.25">
      <c r="A2636" s="1">
        <v>43510</v>
      </c>
      <c r="B2636" s="5" t="str">
        <f>TEXT(SupplierQuality[[#This Row],[Date]],"mmm")</f>
        <v>Feb</v>
      </c>
      <c r="C2636" s="5" t="str">
        <f>TEXT(SupplierQuality[[#This Row],[Date]],"yyyy")</f>
        <v>2019</v>
      </c>
      <c r="D2636" s="2" t="s">
        <v>53</v>
      </c>
      <c r="E2636" s="2" t="s">
        <v>30</v>
      </c>
      <c r="F2636" s="2" t="s">
        <v>42</v>
      </c>
      <c r="G2636">
        <v>119</v>
      </c>
      <c r="H2636" s="2" t="str">
        <f>VLOOKUP(SupplierQuality[[#This Row],[MaterialID]],Table4[#All],2,0)</f>
        <v>Batteries</v>
      </c>
      <c r="I2636">
        <v>3</v>
      </c>
      <c r="J2636" s="2" t="str">
        <f>_xlfn.XLOOKUP(SupplierQuality[[#This Row],[Defect Type ID]],Table5[ID],Table5[Defect Type],"Not found",0)</f>
        <v>Impact</v>
      </c>
      <c r="K2636">
        <v>94</v>
      </c>
      <c r="L2636" s="2" t="str">
        <f>_xlfn.XLOOKUP(SupplierQuality[[#This Row],[DefectID]],Table2[ID],Table2[Defect],"Not found",0)</f>
        <v>Stones and Sand</v>
      </c>
      <c r="M2636" s="3">
        <v>884348</v>
      </c>
      <c r="N2636" s="3">
        <v>2294</v>
      </c>
      <c r="O2636" s="6">
        <f>SupplierQuality[[#This Row],[Total Downtime Minutes]]/60</f>
        <v>38.233333333333334</v>
      </c>
      <c r="P2636" s="4">
        <v>633</v>
      </c>
      <c r="Q2636" s="4">
        <f>SupplierQuality[[#This Row],[Total Defect Qty]]*SupplierQuality[[#This Row],[Unit Price]]</f>
        <v>559792284</v>
      </c>
    </row>
    <row r="2637" spans="1:17" x14ac:dyDescent="0.25">
      <c r="A2637" s="1">
        <v>43510</v>
      </c>
      <c r="B2637" s="5" t="str">
        <f>TEXT(SupplierQuality[[#This Row],[Date]],"mmm")</f>
        <v>Feb</v>
      </c>
      <c r="C2637" s="5" t="str">
        <f>TEXT(SupplierQuality[[#This Row],[Date]],"yyyy")</f>
        <v>2019</v>
      </c>
      <c r="D2637" s="2" t="s">
        <v>362</v>
      </c>
      <c r="E2637" s="2" t="s">
        <v>104</v>
      </c>
      <c r="F2637" s="2" t="s">
        <v>17</v>
      </c>
      <c r="G2637">
        <v>129</v>
      </c>
      <c r="H2637" s="2" t="str">
        <f>VLOOKUP(SupplierQuality[[#This Row],[MaterialID]],Table4[#All],2,0)</f>
        <v>Mechanicals</v>
      </c>
      <c r="I2637">
        <v>3</v>
      </c>
      <c r="J2637" s="2" t="str">
        <f>_xlfn.XLOOKUP(SupplierQuality[[#This Row],[Defect Type ID]],Table5[ID],Table5[Defect Type],"Not found",0)</f>
        <v>Impact</v>
      </c>
      <c r="K2637">
        <v>126</v>
      </c>
      <c r="L2637" s="2" t="str">
        <f>_xlfn.XLOOKUP(SupplierQuality[[#This Row],[DefectID]],Table2[ID],Table2[Defect],"Not found",0)</f>
        <v>Printing Defect</v>
      </c>
      <c r="M2637" s="3">
        <v>883590</v>
      </c>
      <c r="N2637" s="3">
        <v>4003</v>
      </c>
      <c r="O2637" s="6">
        <f>SupplierQuality[[#This Row],[Total Downtime Minutes]]/60</f>
        <v>66.716666666666669</v>
      </c>
      <c r="P2637" s="4">
        <v>668</v>
      </c>
      <c r="Q2637" s="4">
        <f>SupplierQuality[[#This Row],[Total Defect Qty]]*SupplierQuality[[#This Row],[Unit Price]]</f>
        <v>590238120</v>
      </c>
    </row>
    <row r="2638" spans="1:17" x14ac:dyDescent="0.25">
      <c r="A2638" s="1">
        <v>43510</v>
      </c>
      <c r="B2638" s="5" t="str">
        <f>TEXT(SupplierQuality[[#This Row],[Date]],"mmm")</f>
        <v>Feb</v>
      </c>
      <c r="C2638" s="5" t="str">
        <f>TEXT(SupplierQuality[[#This Row],[Date]],"yyyy")</f>
        <v>2019</v>
      </c>
      <c r="D2638" s="2" t="s">
        <v>236</v>
      </c>
      <c r="E2638" s="2" t="s">
        <v>84</v>
      </c>
      <c r="F2638" s="2" t="s">
        <v>42</v>
      </c>
      <c r="G2638">
        <v>123</v>
      </c>
      <c r="H2638" s="2" t="str">
        <f>VLOOKUP(SupplierQuality[[#This Row],[MaterialID]],Table4[#All],2,0)</f>
        <v>Pump</v>
      </c>
      <c r="I2638">
        <v>3</v>
      </c>
      <c r="J2638" s="2" t="str">
        <f>_xlfn.XLOOKUP(SupplierQuality[[#This Row],[Defect Type ID]],Table5[ID],Table5[Defect Type],"Not found",0)</f>
        <v>Impact</v>
      </c>
      <c r="K2638">
        <v>30</v>
      </c>
      <c r="L2638" s="2" t="str">
        <f>_xlfn.XLOOKUP(SupplierQuality[[#This Row],[DefectID]],Table2[ID],Table2[Defect],"Not found",0)</f>
        <v>Too Stiff</v>
      </c>
      <c r="M2638" s="3">
        <v>830741</v>
      </c>
      <c r="N2638" s="3">
        <v>3546</v>
      </c>
      <c r="O2638" s="6">
        <f>SupplierQuality[[#This Row],[Total Downtime Minutes]]/60</f>
        <v>59.1</v>
      </c>
      <c r="P2638" s="4">
        <v>328</v>
      </c>
      <c r="Q2638" s="4">
        <f>SupplierQuality[[#This Row],[Total Defect Qty]]*SupplierQuality[[#This Row],[Unit Price]]</f>
        <v>272483048</v>
      </c>
    </row>
    <row r="2639" spans="1:17" x14ac:dyDescent="0.25">
      <c r="A2639" s="1">
        <v>43510</v>
      </c>
      <c r="B2639" s="5" t="str">
        <f>TEXT(SupplierQuality[[#This Row],[Date]],"mmm")</f>
        <v>Feb</v>
      </c>
      <c r="C2639" s="5" t="str">
        <f>TEXT(SupplierQuality[[#This Row],[Date]],"yyyy")</f>
        <v>2019</v>
      </c>
      <c r="D2639" s="2" t="s">
        <v>113</v>
      </c>
      <c r="E2639" s="2" t="s">
        <v>45</v>
      </c>
      <c r="F2639" s="2" t="s">
        <v>14</v>
      </c>
      <c r="G2639">
        <v>132</v>
      </c>
      <c r="H2639" s="2" t="str">
        <f>VLOOKUP(SupplierQuality[[#This Row],[MaterialID]],Table4[#All],2,0)</f>
        <v>Printed Materials</v>
      </c>
      <c r="I2639">
        <v>2</v>
      </c>
      <c r="J2639" s="2" t="str">
        <f>_xlfn.XLOOKUP(SupplierQuality[[#This Row],[Defect Type ID]],Table5[ID],Table5[Defect Type],"Not found",0)</f>
        <v>Rejected</v>
      </c>
      <c r="K2639">
        <v>243</v>
      </c>
      <c r="L2639" s="2" t="str">
        <f>_xlfn.XLOOKUP(SupplierQuality[[#This Row],[DefectID]],Table2[ID],Table2[Defect],"Not found",0)</f>
        <v>Tops Bent</v>
      </c>
      <c r="M2639" s="3">
        <v>823975</v>
      </c>
      <c r="N2639" s="3">
        <v>111</v>
      </c>
      <c r="O2639" s="6">
        <f>SupplierQuality[[#This Row],[Total Downtime Minutes]]/60</f>
        <v>1.85</v>
      </c>
      <c r="P2639" s="4">
        <v>440</v>
      </c>
      <c r="Q2639" s="4">
        <f>SupplierQuality[[#This Row],[Total Defect Qty]]*SupplierQuality[[#This Row],[Unit Price]]</f>
        <v>362549000</v>
      </c>
    </row>
    <row r="2640" spans="1:17" x14ac:dyDescent="0.25">
      <c r="A2640" s="1">
        <v>43510</v>
      </c>
      <c r="B2640" s="5" t="str">
        <f>TEXT(SupplierQuality[[#This Row],[Date]],"mmm")</f>
        <v>Feb</v>
      </c>
      <c r="C2640" s="5" t="str">
        <f>TEXT(SupplierQuality[[#This Row],[Date]],"yyyy")</f>
        <v>2019</v>
      </c>
      <c r="D2640" s="2" t="s">
        <v>334</v>
      </c>
      <c r="E2640" s="2" t="s">
        <v>41</v>
      </c>
      <c r="F2640" s="2" t="s">
        <v>14</v>
      </c>
      <c r="G2640">
        <v>117</v>
      </c>
      <c r="H2640" s="2" t="str">
        <f>VLOOKUP(SupplierQuality[[#This Row],[MaterialID]],Table4[#All],2,0)</f>
        <v>Labels</v>
      </c>
      <c r="I2640">
        <v>1</v>
      </c>
      <c r="J2640" s="2" t="str">
        <f>_xlfn.XLOOKUP(SupplierQuality[[#This Row],[Defect Type ID]],Table5[ID],Table5[Defect Type],"Not found",0)</f>
        <v>No Impact</v>
      </c>
      <c r="K2640">
        <v>220</v>
      </c>
      <c r="L2640" s="2" t="str">
        <f>_xlfn.XLOOKUP(SupplierQuality[[#This Row],[DefectID]],Table2[ID],Table2[Defect],"Not found",0)</f>
        <v>No Lock</v>
      </c>
      <c r="M2640" s="3">
        <v>790135</v>
      </c>
      <c r="N2640" s="3">
        <v>51</v>
      </c>
      <c r="O2640" s="6">
        <f>SupplierQuality[[#This Row],[Total Downtime Minutes]]/60</f>
        <v>0.85</v>
      </c>
      <c r="P2640" s="4">
        <v>445</v>
      </c>
      <c r="Q2640" s="4">
        <f>SupplierQuality[[#This Row],[Total Defect Qty]]*SupplierQuality[[#This Row],[Unit Price]]</f>
        <v>351610075</v>
      </c>
    </row>
    <row r="2641" spans="1:17" x14ac:dyDescent="0.25">
      <c r="A2641" s="1">
        <v>43510</v>
      </c>
      <c r="B2641" s="5" t="str">
        <f>TEXT(SupplierQuality[[#This Row],[Date]],"mmm")</f>
        <v>Feb</v>
      </c>
      <c r="C2641" s="5" t="str">
        <f>TEXT(SupplierQuality[[#This Row],[Date]],"yyyy")</f>
        <v>2019</v>
      </c>
      <c r="D2641" s="2" t="s">
        <v>113</v>
      </c>
      <c r="E2641" s="2" t="s">
        <v>11</v>
      </c>
      <c r="F2641" s="2" t="s">
        <v>691</v>
      </c>
      <c r="G2641">
        <v>132</v>
      </c>
      <c r="H2641" s="2" t="str">
        <f>VLOOKUP(SupplierQuality[[#This Row],[MaterialID]],Table4[#All],2,0)</f>
        <v>Printed Materials</v>
      </c>
      <c r="I2641">
        <v>3</v>
      </c>
      <c r="J2641" s="2" t="str">
        <f>_xlfn.XLOOKUP(SupplierQuality[[#This Row],[Defect Type ID]],Table5[ID],Table5[Defect Type],"Not found",0)</f>
        <v>Impact</v>
      </c>
      <c r="K2641">
        <v>179</v>
      </c>
      <c r="L2641" s="2" t="str">
        <f>_xlfn.XLOOKUP(SupplierQuality[[#This Row],[DefectID]],Table2[ID],Table2[Defect],"Not found",0)</f>
        <v>Expired</v>
      </c>
      <c r="M2641" s="3">
        <v>790112</v>
      </c>
      <c r="N2641" s="3">
        <v>3157</v>
      </c>
      <c r="O2641" s="6">
        <f>SupplierQuality[[#This Row],[Total Downtime Minutes]]/60</f>
        <v>52.616666666666667</v>
      </c>
      <c r="P2641" s="4">
        <v>441</v>
      </c>
      <c r="Q2641" s="4">
        <f>SupplierQuality[[#This Row],[Total Defect Qty]]*SupplierQuality[[#This Row],[Unit Price]]</f>
        <v>348439392</v>
      </c>
    </row>
    <row r="2642" spans="1:17" x14ac:dyDescent="0.25">
      <c r="A2642" s="1">
        <v>43510</v>
      </c>
      <c r="B2642" s="5" t="str">
        <f>TEXT(SupplierQuality[[#This Row],[Date]],"mmm")</f>
        <v>Feb</v>
      </c>
      <c r="C2642" s="5" t="str">
        <f>TEXT(SupplierQuality[[#This Row],[Date]],"yyyy")</f>
        <v>2019</v>
      </c>
      <c r="D2642" s="2" t="s">
        <v>329</v>
      </c>
      <c r="E2642" s="2" t="s">
        <v>98</v>
      </c>
      <c r="F2642" s="2" t="s">
        <v>42</v>
      </c>
      <c r="G2642">
        <v>127</v>
      </c>
      <c r="H2642" s="2" t="str">
        <f>VLOOKUP(SupplierQuality[[#This Row],[MaterialID]],Table4[#All],2,0)</f>
        <v>Crates</v>
      </c>
      <c r="I2642">
        <v>3</v>
      </c>
      <c r="J2642" s="2" t="str">
        <f>_xlfn.XLOOKUP(SupplierQuality[[#This Row],[Defect Type ID]],Table5[ID],Table5[Defect Type],"Not found",0)</f>
        <v>Impact</v>
      </c>
      <c r="K2642">
        <v>128</v>
      </c>
      <c r="L2642" s="2" t="str">
        <f>_xlfn.XLOOKUP(SupplierQuality[[#This Row],[DefectID]],Table2[ID],Table2[Defect],"Not found",0)</f>
        <v>Incorrect Vertical Size</v>
      </c>
      <c r="M2642" s="3">
        <v>615521</v>
      </c>
      <c r="N2642" s="3">
        <v>877</v>
      </c>
      <c r="O2642" s="6">
        <f>SupplierQuality[[#This Row],[Total Downtime Minutes]]/60</f>
        <v>14.616666666666667</v>
      </c>
      <c r="P2642" s="4">
        <v>638</v>
      </c>
      <c r="Q2642" s="4">
        <f>SupplierQuality[[#This Row],[Total Defect Qty]]*SupplierQuality[[#This Row],[Unit Price]]</f>
        <v>392702398</v>
      </c>
    </row>
    <row r="2643" spans="1:17" x14ac:dyDescent="0.25">
      <c r="A2643" s="1">
        <v>43510</v>
      </c>
      <c r="B2643" s="5" t="str">
        <f>TEXT(SupplierQuality[[#This Row],[Date]],"mmm")</f>
        <v>Feb</v>
      </c>
      <c r="C2643" s="5" t="str">
        <f>TEXT(SupplierQuality[[#This Row],[Date]],"yyyy")</f>
        <v>2019</v>
      </c>
      <c r="D2643" s="2" t="s">
        <v>283</v>
      </c>
      <c r="E2643" s="2" t="s">
        <v>45</v>
      </c>
      <c r="F2643" s="2" t="s">
        <v>691</v>
      </c>
      <c r="G2643">
        <v>117</v>
      </c>
      <c r="H2643" s="2" t="str">
        <f>VLOOKUP(SupplierQuality[[#This Row],[MaterialID]],Table4[#All],2,0)</f>
        <v>Labels</v>
      </c>
      <c r="I2643">
        <v>1</v>
      </c>
      <c r="J2643" s="2" t="str">
        <f>_xlfn.XLOOKUP(SupplierQuality[[#This Row],[Defect Type ID]],Table5[ID],Table5[Defect Type],"Not found",0)</f>
        <v>No Impact</v>
      </c>
      <c r="K2643">
        <v>248</v>
      </c>
      <c r="L2643" s="2" t="str">
        <f>_xlfn.XLOOKUP(SupplierQuality[[#This Row],[DefectID]],Table2[ID],Table2[Defect],"Not found",0)</f>
        <v>Material Contamination</v>
      </c>
      <c r="M2643" s="3">
        <v>554548</v>
      </c>
      <c r="N2643" s="3">
        <v>4876</v>
      </c>
      <c r="O2643" s="6">
        <f>SupplierQuality[[#This Row],[Total Downtime Minutes]]/60</f>
        <v>81.266666666666666</v>
      </c>
      <c r="P2643" s="4">
        <v>299</v>
      </c>
      <c r="Q2643" s="4">
        <f>SupplierQuality[[#This Row],[Total Defect Qty]]*SupplierQuality[[#This Row],[Unit Price]]</f>
        <v>165809852</v>
      </c>
    </row>
    <row r="2644" spans="1:17" x14ac:dyDescent="0.25">
      <c r="A2644" s="1">
        <v>43510</v>
      </c>
      <c r="B2644" s="5" t="str">
        <f>TEXT(SupplierQuality[[#This Row],[Date]],"mmm")</f>
        <v>Feb</v>
      </c>
      <c r="C2644" s="5" t="str">
        <f>TEXT(SupplierQuality[[#This Row],[Date]],"yyyy")</f>
        <v>2019</v>
      </c>
      <c r="D2644" s="2" t="s">
        <v>105</v>
      </c>
      <c r="E2644" s="2" t="s">
        <v>27</v>
      </c>
      <c r="F2644" s="2" t="s">
        <v>14</v>
      </c>
      <c r="G2644">
        <v>114</v>
      </c>
      <c r="H2644" s="2" t="str">
        <f>VLOOKUP(SupplierQuality[[#This Row],[MaterialID]],Table4[#All],2,0)</f>
        <v>Carton</v>
      </c>
      <c r="I2644">
        <v>1</v>
      </c>
      <c r="J2644" s="2" t="str">
        <f>_xlfn.XLOOKUP(SupplierQuality[[#This Row],[Defect Type ID]],Table5[ID],Table5[Defect Type],"Not found",0)</f>
        <v>No Impact</v>
      </c>
      <c r="K2644">
        <v>207</v>
      </c>
      <c r="L2644" s="2" t="str">
        <f>_xlfn.XLOOKUP(SupplierQuality[[#This Row],[DefectID]],Table2[ID],Table2[Defect],"Not found",0)</f>
        <v>Wrong Cut</v>
      </c>
      <c r="M2644" s="3">
        <v>390493</v>
      </c>
      <c r="N2644" s="3">
        <v>2707</v>
      </c>
      <c r="O2644" s="6">
        <f>SupplierQuality[[#This Row],[Total Downtime Minutes]]/60</f>
        <v>45.116666666666667</v>
      </c>
      <c r="P2644" s="4">
        <v>654</v>
      </c>
      <c r="Q2644" s="4">
        <f>SupplierQuality[[#This Row],[Total Defect Qty]]*SupplierQuality[[#This Row],[Unit Price]]</f>
        <v>255382422</v>
      </c>
    </row>
    <row r="2645" spans="1:17" x14ac:dyDescent="0.25">
      <c r="A2645" s="1">
        <v>43510</v>
      </c>
      <c r="B2645" s="5" t="str">
        <f>TEXT(SupplierQuality[[#This Row],[Date]],"mmm")</f>
        <v>Feb</v>
      </c>
      <c r="C2645" s="5" t="str">
        <f>TEXT(SupplierQuality[[#This Row],[Date]],"yyyy")</f>
        <v>2019</v>
      </c>
      <c r="D2645" s="2" t="s">
        <v>87</v>
      </c>
      <c r="E2645" s="2" t="s">
        <v>21</v>
      </c>
      <c r="F2645" s="2" t="s">
        <v>14</v>
      </c>
      <c r="G2645">
        <v>119</v>
      </c>
      <c r="H2645" s="2" t="str">
        <f>VLOOKUP(SupplierQuality[[#This Row],[MaterialID]],Table4[#All],2,0)</f>
        <v>Batteries</v>
      </c>
      <c r="I2645">
        <v>2</v>
      </c>
      <c r="J2645" s="2" t="str">
        <f>_xlfn.XLOOKUP(SupplierQuality[[#This Row],[Defect Type ID]],Table5[ID],Table5[Defect Type],"Not found",0)</f>
        <v>Rejected</v>
      </c>
      <c r="K2645">
        <v>6</v>
      </c>
      <c r="L2645" s="2" t="str">
        <f>_xlfn.XLOOKUP(SupplierQuality[[#This Row],[DefectID]],Table2[ID],Table2[Defect],"Not found",0)</f>
        <v>Wrong Ink</v>
      </c>
      <c r="M2645" s="3">
        <v>369278</v>
      </c>
      <c r="N2645" s="3">
        <v>4392</v>
      </c>
      <c r="O2645" s="6">
        <f>SupplierQuality[[#This Row],[Total Downtime Minutes]]/60</f>
        <v>73.2</v>
      </c>
      <c r="P2645" s="4">
        <v>597</v>
      </c>
      <c r="Q2645" s="4">
        <f>SupplierQuality[[#This Row],[Total Defect Qty]]*SupplierQuality[[#This Row],[Unit Price]]</f>
        <v>220458966</v>
      </c>
    </row>
    <row r="2646" spans="1:17" x14ac:dyDescent="0.25">
      <c r="A2646" s="1">
        <v>43510</v>
      </c>
      <c r="B2646" s="5" t="str">
        <f>TEXT(SupplierQuality[[#This Row],[Date]],"mmm")</f>
        <v>Feb</v>
      </c>
      <c r="C2646" s="5" t="str">
        <f>TEXT(SupplierQuality[[#This Row],[Date]],"yyyy")</f>
        <v>2019</v>
      </c>
      <c r="D2646" s="2" t="s">
        <v>295</v>
      </c>
      <c r="E2646" s="2" t="s">
        <v>32</v>
      </c>
      <c r="F2646" s="2" t="s">
        <v>17</v>
      </c>
      <c r="G2646">
        <v>126</v>
      </c>
      <c r="H2646" s="2" t="str">
        <f>VLOOKUP(SupplierQuality[[#This Row],[MaterialID]],Table4[#All],2,0)</f>
        <v>Motors</v>
      </c>
      <c r="I2646">
        <v>3</v>
      </c>
      <c r="J2646" s="2" t="str">
        <f>_xlfn.XLOOKUP(SupplierQuality[[#This Row],[Defect Type ID]],Table5[ID],Table5[Defect Type],"Not found",0)</f>
        <v>Impact</v>
      </c>
      <c r="K2646">
        <v>5</v>
      </c>
      <c r="L2646" s="2" t="str">
        <f>_xlfn.XLOOKUP(SupplierQuality[[#This Row],[DefectID]],Table2[ID],Table2[Defect],"Not found",0)</f>
        <v>Other</v>
      </c>
      <c r="M2646" s="3">
        <v>297473</v>
      </c>
      <c r="N2646" s="3">
        <v>1124</v>
      </c>
      <c r="O2646" s="6">
        <f>SupplierQuality[[#This Row],[Total Downtime Minutes]]/60</f>
        <v>18.733333333333334</v>
      </c>
      <c r="P2646" s="4">
        <v>292</v>
      </c>
      <c r="Q2646" s="4">
        <f>SupplierQuality[[#This Row],[Total Defect Qty]]*SupplierQuality[[#This Row],[Unit Price]]</f>
        <v>86862116</v>
      </c>
    </row>
    <row r="2647" spans="1:17" x14ac:dyDescent="0.25">
      <c r="A2647" s="1">
        <v>43511</v>
      </c>
      <c r="B2647" s="5" t="str">
        <f>TEXT(SupplierQuality[[#This Row],[Date]],"mmm")</f>
        <v>Feb</v>
      </c>
      <c r="C2647" s="5" t="str">
        <f>TEXT(SupplierQuality[[#This Row],[Date]],"yyyy")</f>
        <v>2019</v>
      </c>
      <c r="D2647" s="2" t="s">
        <v>146</v>
      </c>
      <c r="E2647" s="2" t="s">
        <v>71</v>
      </c>
      <c r="F2647" s="2" t="s">
        <v>24</v>
      </c>
      <c r="G2647">
        <v>131</v>
      </c>
      <c r="H2647" s="2" t="str">
        <f>VLOOKUP(SupplierQuality[[#This Row],[MaterialID]],Table4[#All],2,0)</f>
        <v>Valves</v>
      </c>
      <c r="I2647">
        <v>3</v>
      </c>
      <c r="J2647" s="2" t="str">
        <f>_xlfn.XLOOKUP(SupplierQuality[[#This Row],[Defect Type ID]],Table5[ID],Table5[Defect Type],"Not found",0)</f>
        <v>Impact</v>
      </c>
      <c r="K2647">
        <v>228</v>
      </c>
      <c r="L2647" s="2" t="str">
        <f>_xlfn.XLOOKUP(SupplierQuality[[#This Row],[DefectID]],Table2[ID],Table2[Defect],"Not found",0)</f>
        <v>Container Out of Spec</v>
      </c>
      <c r="M2647" s="3">
        <v>976920</v>
      </c>
      <c r="N2647" s="3">
        <v>945</v>
      </c>
      <c r="O2647" s="6">
        <f>SupplierQuality[[#This Row],[Total Downtime Minutes]]/60</f>
        <v>15.75</v>
      </c>
      <c r="P2647" s="4">
        <v>654</v>
      </c>
      <c r="Q2647" s="4">
        <f>SupplierQuality[[#This Row],[Total Defect Qty]]*SupplierQuality[[#This Row],[Unit Price]]</f>
        <v>638905680</v>
      </c>
    </row>
    <row r="2648" spans="1:17" x14ac:dyDescent="0.25">
      <c r="A2648" s="1">
        <v>43511</v>
      </c>
      <c r="B2648" s="5" t="str">
        <f>TEXT(SupplierQuality[[#This Row],[Date]],"mmm")</f>
        <v>Feb</v>
      </c>
      <c r="C2648" s="5" t="str">
        <f>TEXT(SupplierQuality[[#This Row],[Date]],"yyyy")</f>
        <v>2019</v>
      </c>
      <c r="D2648" s="2" t="s">
        <v>142</v>
      </c>
      <c r="E2648" s="2" t="s">
        <v>27</v>
      </c>
      <c r="F2648" s="2" t="s">
        <v>14</v>
      </c>
      <c r="G2648">
        <v>118</v>
      </c>
      <c r="H2648" s="2" t="str">
        <f>VLOOKUP(SupplierQuality[[#This Row],[MaterialID]],Table4[#All],2,0)</f>
        <v>Corrugate</v>
      </c>
      <c r="I2648">
        <v>1</v>
      </c>
      <c r="J2648" s="2" t="str">
        <f>_xlfn.XLOOKUP(SupplierQuality[[#This Row],[Defect Type ID]],Table5[ID],Table5[Defect Type],"Not found",0)</f>
        <v>No Impact</v>
      </c>
      <c r="K2648">
        <v>223</v>
      </c>
      <c r="L2648" s="2" t="str">
        <f>_xlfn.XLOOKUP(SupplierQuality[[#This Row],[DefectID]],Table2[ID],Table2[Defect],"Not found",0)</f>
        <v>No Varnish</v>
      </c>
      <c r="M2648" s="3">
        <v>891108</v>
      </c>
      <c r="N2648" s="3">
        <v>2044</v>
      </c>
      <c r="O2648" s="6">
        <f>SupplierQuality[[#This Row],[Total Downtime Minutes]]/60</f>
        <v>34.06666666666667</v>
      </c>
      <c r="P2648" s="4">
        <v>521</v>
      </c>
      <c r="Q2648" s="4">
        <f>SupplierQuality[[#This Row],[Total Defect Qty]]*SupplierQuality[[#This Row],[Unit Price]]</f>
        <v>464267268</v>
      </c>
    </row>
    <row r="2649" spans="1:17" x14ac:dyDescent="0.25">
      <c r="A2649" s="1">
        <v>43511</v>
      </c>
      <c r="B2649" s="5" t="str">
        <f>TEXT(SupplierQuality[[#This Row],[Date]],"mmm")</f>
        <v>Feb</v>
      </c>
      <c r="C2649" s="5" t="str">
        <f>TEXT(SupplierQuality[[#This Row],[Date]],"yyyy")</f>
        <v>2019</v>
      </c>
      <c r="D2649" s="2" t="s">
        <v>178</v>
      </c>
      <c r="E2649" s="2" t="s">
        <v>60</v>
      </c>
      <c r="F2649" s="2" t="s">
        <v>17</v>
      </c>
      <c r="G2649">
        <v>130</v>
      </c>
      <c r="H2649" s="2" t="str">
        <f>VLOOKUP(SupplierQuality[[#This Row],[MaterialID]],Table4[#All],2,0)</f>
        <v>Packaging</v>
      </c>
      <c r="I2649">
        <v>3</v>
      </c>
      <c r="J2649" s="2" t="str">
        <f>_xlfn.XLOOKUP(SupplierQuality[[#This Row],[Defect Type ID]],Table5[ID],Table5[Defect Type],"Not found",0)</f>
        <v>Impact</v>
      </c>
      <c r="K2649">
        <v>195</v>
      </c>
      <c r="L2649" s="2" t="str">
        <f>_xlfn.XLOOKUP(SupplierQuality[[#This Row],[DefectID]],Table2[ID],Table2[Defect],"Not found",0)</f>
        <v>Crooked</v>
      </c>
      <c r="M2649" s="3">
        <v>875234</v>
      </c>
      <c r="N2649" s="3">
        <v>4666</v>
      </c>
      <c r="O2649" s="6">
        <f>SupplierQuality[[#This Row],[Total Downtime Minutes]]/60</f>
        <v>77.766666666666666</v>
      </c>
      <c r="P2649" s="4">
        <v>599</v>
      </c>
      <c r="Q2649" s="4">
        <f>SupplierQuality[[#This Row],[Total Defect Qty]]*SupplierQuality[[#This Row],[Unit Price]]</f>
        <v>524265166</v>
      </c>
    </row>
    <row r="2650" spans="1:17" x14ac:dyDescent="0.25">
      <c r="A2650" s="1">
        <v>43511</v>
      </c>
      <c r="B2650" s="5" t="str">
        <f>TEXT(SupplierQuality[[#This Row],[Date]],"mmm")</f>
        <v>Feb</v>
      </c>
      <c r="C2650" s="5" t="str">
        <f>TEXT(SupplierQuality[[#This Row],[Date]],"yyyy")</f>
        <v>2019</v>
      </c>
      <c r="D2650" s="2" t="s">
        <v>72</v>
      </c>
      <c r="E2650" s="2" t="s">
        <v>55</v>
      </c>
      <c r="F2650" s="2" t="s">
        <v>14</v>
      </c>
      <c r="G2650">
        <v>116</v>
      </c>
      <c r="H2650" s="2" t="str">
        <f>VLOOKUP(SupplierQuality[[#This Row],[MaterialID]],Table4[#All],2,0)</f>
        <v>Molds</v>
      </c>
      <c r="I2650">
        <v>2</v>
      </c>
      <c r="J2650" s="2" t="str">
        <f>_xlfn.XLOOKUP(SupplierQuality[[#This Row],[Defect Type ID]],Table5[ID],Table5[Defect Type],"Not found",0)</f>
        <v>Rejected</v>
      </c>
      <c r="K2650">
        <v>267</v>
      </c>
      <c r="L2650" s="2" t="str">
        <f>_xlfn.XLOOKUP(SupplierQuality[[#This Row],[DefectID]],Table2[ID],Table2[Defect],"Not found",0)</f>
        <v>Wrong Qty</v>
      </c>
      <c r="M2650" s="3">
        <v>767433</v>
      </c>
      <c r="N2650" s="3">
        <v>1221</v>
      </c>
      <c r="O2650" s="6">
        <f>SupplierQuality[[#This Row],[Total Downtime Minutes]]/60</f>
        <v>20.350000000000001</v>
      </c>
      <c r="P2650" s="4">
        <v>506</v>
      </c>
      <c r="Q2650" s="4">
        <f>SupplierQuality[[#This Row],[Total Defect Qty]]*SupplierQuality[[#This Row],[Unit Price]]</f>
        <v>388321098</v>
      </c>
    </row>
    <row r="2651" spans="1:17" x14ac:dyDescent="0.25">
      <c r="A2651" s="1">
        <v>43511</v>
      </c>
      <c r="B2651" s="5" t="str">
        <f>TEXT(SupplierQuality[[#This Row],[Date]],"mmm")</f>
        <v>Feb</v>
      </c>
      <c r="C2651" s="5" t="str">
        <f>TEXT(SupplierQuality[[#This Row],[Date]],"yyyy")</f>
        <v>2019</v>
      </c>
      <c r="D2651" s="2" t="s">
        <v>18</v>
      </c>
      <c r="E2651" s="2" t="s">
        <v>41</v>
      </c>
      <c r="F2651" s="2" t="s">
        <v>14</v>
      </c>
      <c r="G2651">
        <v>114</v>
      </c>
      <c r="H2651" s="2" t="str">
        <f>VLOOKUP(SupplierQuality[[#This Row],[MaterialID]],Table4[#All],2,0)</f>
        <v>Carton</v>
      </c>
      <c r="I2651">
        <v>1</v>
      </c>
      <c r="J2651" s="2" t="str">
        <f>_xlfn.XLOOKUP(SupplierQuality[[#This Row],[Defect Type ID]],Table5[ID],Table5[Defect Type],"Not found",0)</f>
        <v>No Impact</v>
      </c>
      <c r="K2651">
        <v>203</v>
      </c>
      <c r="L2651" s="2" t="str">
        <f>_xlfn.XLOOKUP(SupplierQuality[[#This Row],[DefectID]],Table2[ID],Table2[Defect],"Not found",0)</f>
        <v>Color Deviation</v>
      </c>
      <c r="M2651" s="3">
        <v>572073</v>
      </c>
      <c r="N2651" s="3">
        <v>4978</v>
      </c>
      <c r="O2651" s="6">
        <f>SupplierQuality[[#This Row],[Total Downtime Minutes]]/60</f>
        <v>82.966666666666669</v>
      </c>
      <c r="P2651" s="4">
        <v>369</v>
      </c>
      <c r="Q2651" s="4">
        <f>SupplierQuality[[#This Row],[Total Defect Qty]]*SupplierQuality[[#This Row],[Unit Price]]</f>
        <v>211094937</v>
      </c>
    </row>
    <row r="2652" spans="1:17" x14ac:dyDescent="0.25">
      <c r="A2652" s="1">
        <v>43511</v>
      </c>
      <c r="B2652" s="5" t="str">
        <f>TEXT(SupplierQuality[[#This Row],[Date]],"mmm")</f>
        <v>Feb</v>
      </c>
      <c r="C2652" s="5" t="str">
        <f>TEXT(SupplierQuality[[#This Row],[Date]],"yyyy")</f>
        <v>2019</v>
      </c>
      <c r="D2652" s="2" t="s">
        <v>251</v>
      </c>
      <c r="E2652" s="2" t="s">
        <v>55</v>
      </c>
      <c r="F2652" s="2" t="s">
        <v>14</v>
      </c>
      <c r="G2652">
        <v>131</v>
      </c>
      <c r="H2652" s="2" t="str">
        <f>VLOOKUP(SupplierQuality[[#This Row],[MaterialID]],Table4[#All],2,0)</f>
        <v>Valves</v>
      </c>
      <c r="I2652">
        <v>3</v>
      </c>
      <c r="J2652" s="2" t="str">
        <f>_xlfn.XLOOKUP(SupplierQuality[[#This Row],[Defect Type ID]],Table5[ID],Table5[Defect Type],"Not found",0)</f>
        <v>Impact</v>
      </c>
      <c r="K2652">
        <v>56</v>
      </c>
      <c r="L2652" s="2" t="str">
        <f>_xlfn.XLOOKUP(SupplierQuality[[#This Row],[DefectID]],Table2[ID],Table2[Defect],"Not found",0)</f>
        <v>Poor Pairing</v>
      </c>
      <c r="M2652" s="3">
        <v>502806</v>
      </c>
      <c r="N2652" s="3">
        <v>4584</v>
      </c>
      <c r="O2652" s="6">
        <f>SupplierQuality[[#This Row],[Total Downtime Minutes]]/60</f>
        <v>76.400000000000006</v>
      </c>
      <c r="P2652" s="4">
        <v>331</v>
      </c>
      <c r="Q2652" s="4">
        <f>SupplierQuality[[#This Row],[Total Defect Qty]]*SupplierQuality[[#This Row],[Unit Price]]</f>
        <v>166428786</v>
      </c>
    </row>
    <row r="2653" spans="1:17" x14ac:dyDescent="0.25">
      <c r="A2653" s="1">
        <v>43511</v>
      </c>
      <c r="B2653" s="5" t="str">
        <f>TEXT(SupplierQuality[[#This Row],[Date]],"mmm")</f>
        <v>Feb</v>
      </c>
      <c r="C2653" s="5" t="str">
        <f>TEXT(SupplierQuality[[#This Row],[Date]],"yyyy")</f>
        <v>2019</v>
      </c>
      <c r="D2653" s="2" t="s">
        <v>171</v>
      </c>
      <c r="E2653" s="2" t="s">
        <v>84</v>
      </c>
      <c r="F2653" s="2" t="s">
        <v>14</v>
      </c>
      <c r="G2653">
        <v>124</v>
      </c>
      <c r="H2653" s="2" t="str">
        <f>VLOOKUP(SupplierQuality[[#This Row],[MaterialID]],Table4[#All],2,0)</f>
        <v>Drives</v>
      </c>
      <c r="I2653">
        <v>1</v>
      </c>
      <c r="J2653" s="2" t="str">
        <f>_xlfn.XLOOKUP(SupplierQuality[[#This Row],[Defect Type ID]],Table5[ID],Table5[Defect Type],"Not found",0)</f>
        <v>No Impact</v>
      </c>
      <c r="K2653">
        <v>245</v>
      </c>
      <c r="L2653" s="2" t="str">
        <f>_xlfn.XLOOKUP(SupplierQuality[[#This Row],[DefectID]],Table2[ID],Table2[Defect],"Not found",0)</f>
        <v>Roll Pattern</v>
      </c>
      <c r="M2653" s="3">
        <v>321589</v>
      </c>
      <c r="N2653" s="3">
        <v>4677</v>
      </c>
      <c r="O2653" s="6">
        <f>SupplierQuality[[#This Row],[Total Downtime Minutes]]/60</f>
        <v>77.95</v>
      </c>
      <c r="P2653" s="4">
        <v>452</v>
      </c>
      <c r="Q2653" s="4">
        <f>SupplierQuality[[#This Row],[Total Defect Qty]]*SupplierQuality[[#This Row],[Unit Price]]</f>
        <v>145358228</v>
      </c>
    </row>
    <row r="2654" spans="1:17" x14ac:dyDescent="0.25">
      <c r="A2654" s="1">
        <v>43511</v>
      </c>
      <c r="B2654" s="5" t="str">
        <f>TEXT(SupplierQuality[[#This Row],[Date]],"mmm")</f>
        <v>Feb</v>
      </c>
      <c r="C2654" s="5" t="str">
        <f>TEXT(SupplierQuality[[#This Row],[Date]],"yyyy")</f>
        <v>2019</v>
      </c>
      <c r="D2654" s="2" t="s">
        <v>221</v>
      </c>
      <c r="E2654" s="2" t="s">
        <v>58</v>
      </c>
      <c r="F2654" s="2" t="s">
        <v>14</v>
      </c>
      <c r="G2654">
        <v>117</v>
      </c>
      <c r="H2654" s="2" t="str">
        <f>VLOOKUP(SupplierQuality[[#This Row],[MaterialID]],Table4[#All],2,0)</f>
        <v>Labels</v>
      </c>
      <c r="I2654">
        <v>1</v>
      </c>
      <c r="J2654" s="2" t="str">
        <f>_xlfn.XLOOKUP(SupplierQuality[[#This Row],[Defect Type ID]],Table5[ID],Table5[Defect Type],"Not found",0)</f>
        <v>No Impact</v>
      </c>
      <c r="K2654">
        <v>58</v>
      </c>
      <c r="L2654" s="2" t="str">
        <f>_xlfn.XLOOKUP(SupplierQuality[[#This Row],[DefectID]],Table2[ID],Table2[Defect],"Not found",0)</f>
        <v>Deformed Parts</v>
      </c>
      <c r="M2654" s="3">
        <v>283999</v>
      </c>
      <c r="N2654" s="3">
        <v>3419</v>
      </c>
      <c r="O2654" s="6">
        <f>SupplierQuality[[#This Row],[Total Downtime Minutes]]/60</f>
        <v>56.983333333333334</v>
      </c>
      <c r="P2654" s="4">
        <v>572</v>
      </c>
      <c r="Q2654" s="4">
        <f>SupplierQuality[[#This Row],[Total Defect Qty]]*SupplierQuality[[#This Row],[Unit Price]]</f>
        <v>162447428</v>
      </c>
    </row>
    <row r="2655" spans="1:17" x14ac:dyDescent="0.25">
      <c r="A2655" s="1">
        <v>43511</v>
      </c>
      <c r="B2655" s="5" t="str">
        <f>TEXT(SupplierQuality[[#This Row],[Date]],"mmm")</f>
        <v>Feb</v>
      </c>
      <c r="C2655" s="5" t="str">
        <f>TEXT(SupplierQuality[[#This Row],[Date]],"yyyy")</f>
        <v>2019</v>
      </c>
      <c r="D2655" s="2" t="s">
        <v>315</v>
      </c>
      <c r="E2655" s="2" t="s">
        <v>45</v>
      </c>
      <c r="F2655" s="2" t="s">
        <v>17</v>
      </c>
      <c r="G2655">
        <v>114</v>
      </c>
      <c r="H2655" s="2" t="str">
        <f>VLOOKUP(SupplierQuality[[#This Row],[MaterialID]],Table4[#All],2,0)</f>
        <v>Carton</v>
      </c>
      <c r="I2655">
        <v>2</v>
      </c>
      <c r="J2655" s="2" t="str">
        <f>_xlfn.XLOOKUP(SupplierQuality[[#This Row],[Defect Type ID]],Table5[ID],Table5[Defect Type],"Not found",0)</f>
        <v>Rejected</v>
      </c>
      <c r="K2655">
        <v>221</v>
      </c>
      <c r="L2655" s="2" t="str">
        <f>_xlfn.XLOOKUP(SupplierQuality[[#This Row],[DefectID]],Table2[ID],Table2[Defect],"Not found",0)</f>
        <v>Excessive Grease</v>
      </c>
      <c r="M2655" s="3">
        <v>238390</v>
      </c>
      <c r="N2655" s="3">
        <v>4856</v>
      </c>
      <c r="O2655" s="6">
        <f>SupplierQuality[[#This Row],[Total Downtime Minutes]]/60</f>
        <v>80.933333333333337</v>
      </c>
      <c r="P2655" s="4">
        <v>448</v>
      </c>
      <c r="Q2655" s="4">
        <f>SupplierQuality[[#This Row],[Total Defect Qty]]*SupplierQuality[[#This Row],[Unit Price]]</f>
        <v>106798720</v>
      </c>
    </row>
    <row r="2656" spans="1:17" x14ac:dyDescent="0.25">
      <c r="A2656" s="1">
        <v>43511</v>
      </c>
      <c r="B2656" s="5" t="str">
        <f>TEXT(SupplierQuality[[#This Row],[Date]],"mmm")</f>
        <v>Feb</v>
      </c>
      <c r="C2656" s="5" t="str">
        <f>TEXT(SupplierQuality[[#This Row],[Date]],"yyyy")</f>
        <v>2019</v>
      </c>
      <c r="D2656" s="2" t="s">
        <v>309</v>
      </c>
      <c r="E2656" s="2" t="s">
        <v>84</v>
      </c>
      <c r="F2656" s="2" t="s">
        <v>691</v>
      </c>
      <c r="G2656">
        <v>125</v>
      </c>
      <c r="H2656" s="2" t="str">
        <f>VLOOKUP(SupplierQuality[[#This Row],[MaterialID]],Table4[#All],2,0)</f>
        <v>Hardware</v>
      </c>
      <c r="I2656">
        <v>1</v>
      </c>
      <c r="J2656" s="2" t="str">
        <f>_xlfn.XLOOKUP(SupplierQuality[[#This Row],[Defect Type ID]],Table5[ID],Table5[Defect Type],"Not found",0)</f>
        <v>No Impact</v>
      </c>
      <c r="K2656">
        <v>188</v>
      </c>
      <c r="L2656" s="2" t="str">
        <f>_xlfn.XLOOKUP(SupplierQuality[[#This Row],[DefectID]],Table2[ID],Table2[Defect],"Not found",0)</f>
        <v>Wrong Flaps</v>
      </c>
      <c r="M2656" s="3">
        <v>184211</v>
      </c>
      <c r="N2656" s="3">
        <v>4446</v>
      </c>
      <c r="O2656" s="6">
        <f>SupplierQuality[[#This Row],[Total Downtime Minutes]]/60</f>
        <v>74.099999999999994</v>
      </c>
      <c r="P2656" s="4">
        <v>608</v>
      </c>
      <c r="Q2656" s="4">
        <f>SupplierQuality[[#This Row],[Total Defect Qty]]*SupplierQuality[[#This Row],[Unit Price]]</f>
        <v>112000288</v>
      </c>
    </row>
    <row r="2657" spans="1:17" x14ac:dyDescent="0.25">
      <c r="A2657" s="1">
        <v>43511</v>
      </c>
      <c r="B2657" s="5" t="str">
        <f>TEXT(SupplierQuality[[#This Row],[Date]],"mmm")</f>
        <v>Feb</v>
      </c>
      <c r="C2657" s="5" t="str">
        <f>TEXT(SupplierQuality[[#This Row],[Date]],"yyyy")</f>
        <v>2019</v>
      </c>
      <c r="D2657" s="2" t="s">
        <v>142</v>
      </c>
      <c r="E2657" s="2" t="s">
        <v>45</v>
      </c>
      <c r="F2657" s="2" t="s">
        <v>691</v>
      </c>
      <c r="G2657">
        <v>118</v>
      </c>
      <c r="H2657" s="2" t="str">
        <f>VLOOKUP(SupplierQuality[[#This Row],[MaterialID]],Table4[#All],2,0)</f>
        <v>Corrugate</v>
      </c>
      <c r="I2657">
        <v>3</v>
      </c>
      <c r="J2657" s="2" t="str">
        <f>_xlfn.XLOOKUP(SupplierQuality[[#This Row],[Defect Type ID]],Table5[ID],Table5[Defect Type],"Not found",0)</f>
        <v>Impact</v>
      </c>
      <c r="K2657">
        <v>189</v>
      </c>
      <c r="L2657" s="2" t="str">
        <f>_xlfn.XLOOKUP(SupplierQuality[[#This Row],[DefectID]],Table2[ID],Table2[Defect],"Not found",0)</f>
        <v>Too Thin</v>
      </c>
      <c r="M2657" s="3">
        <v>128773</v>
      </c>
      <c r="N2657" s="3">
        <v>2402</v>
      </c>
      <c r="O2657" s="6">
        <f>SupplierQuality[[#This Row],[Total Downtime Minutes]]/60</f>
        <v>40.033333333333331</v>
      </c>
      <c r="P2657" s="4">
        <v>520</v>
      </c>
      <c r="Q2657" s="4">
        <f>SupplierQuality[[#This Row],[Total Defect Qty]]*SupplierQuality[[#This Row],[Unit Price]]</f>
        <v>66961960</v>
      </c>
    </row>
    <row r="2658" spans="1:17" x14ac:dyDescent="0.25">
      <c r="A2658" s="1">
        <v>43512</v>
      </c>
      <c r="B2658" s="5" t="str">
        <f>TEXT(SupplierQuality[[#This Row],[Date]],"mmm")</f>
        <v>Feb</v>
      </c>
      <c r="C2658" s="5" t="str">
        <f>TEXT(SupplierQuality[[#This Row],[Date]],"yyyy")</f>
        <v>2019</v>
      </c>
      <c r="D2658" s="2" t="s">
        <v>152</v>
      </c>
      <c r="E2658" s="2" t="s">
        <v>67</v>
      </c>
      <c r="F2658" s="2" t="s">
        <v>24</v>
      </c>
      <c r="G2658">
        <v>130</v>
      </c>
      <c r="H2658" s="2" t="str">
        <f>VLOOKUP(SupplierQuality[[#This Row],[MaterialID]],Table4[#All],2,0)</f>
        <v>Packaging</v>
      </c>
      <c r="I2658">
        <v>1</v>
      </c>
      <c r="J2658" s="2" t="str">
        <f>_xlfn.XLOOKUP(SupplierQuality[[#This Row],[Defect Type ID]],Table5[ID],Table5[Defect Type],"Not found",0)</f>
        <v>No Impact</v>
      </c>
      <c r="K2658">
        <v>127</v>
      </c>
      <c r="L2658" s="2" t="str">
        <f>_xlfn.XLOOKUP(SupplierQuality[[#This Row],[DefectID]],Table2[ID],Table2[Defect],"Not found",0)</f>
        <v>Defective Rims</v>
      </c>
      <c r="M2658" s="3">
        <v>955870</v>
      </c>
      <c r="N2658" s="3">
        <v>1780</v>
      </c>
      <c r="O2658" s="6">
        <f>SupplierQuality[[#This Row],[Total Downtime Minutes]]/60</f>
        <v>29.666666666666668</v>
      </c>
      <c r="P2658" s="4">
        <v>594</v>
      </c>
      <c r="Q2658" s="4">
        <f>SupplierQuality[[#This Row],[Total Defect Qty]]*SupplierQuality[[#This Row],[Unit Price]]</f>
        <v>567786780</v>
      </c>
    </row>
    <row r="2659" spans="1:17" x14ac:dyDescent="0.25">
      <c r="A2659" s="1">
        <v>43512</v>
      </c>
      <c r="B2659" s="5" t="str">
        <f>TEXT(SupplierQuality[[#This Row],[Date]],"mmm")</f>
        <v>Feb</v>
      </c>
      <c r="C2659" s="5" t="str">
        <f>TEXT(SupplierQuality[[#This Row],[Date]],"yyyy")</f>
        <v>2019</v>
      </c>
      <c r="D2659" s="2" t="s">
        <v>169</v>
      </c>
      <c r="E2659" s="2" t="s">
        <v>62</v>
      </c>
      <c r="F2659" s="2" t="s">
        <v>24</v>
      </c>
      <c r="G2659">
        <v>127</v>
      </c>
      <c r="H2659" s="2" t="str">
        <f>VLOOKUP(SupplierQuality[[#This Row],[MaterialID]],Table4[#All],2,0)</f>
        <v>Crates</v>
      </c>
      <c r="I2659">
        <v>1</v>
      </c>
      <c r="J2659" s="2" t="str">
        <f>_xlfn.XLOOKUP(SupplierQuality[[#This Row],[Defect Type ID]],Table5[ID],Table5[Defect Type],"Not found",0)</f>
        <v>No Impact</v>
      </c>
      <c r="K2659">
        <v>148</v>
      </c>
      <c r="L2659" s="2" t="str">
        <f>_xlfn.XLOOKUP(SupplierQuality[[#This Row],[DefectID]],Table2[ID],Table2[Defect],"Not found",0)</f>
        <v>Dents</v>
      </c>
      <c r="M2659" s="3">
        <v>706369</v>
      </c>
      <c r="N2659" s="3">
        <v>4865</v>
      </c>
      <c r="O2659" s="6">
        <f>SupplierQuality[[#This Row],[Total Downtime Minutes]]/60</f>
        <v>81.083333333333329</v>
      </c>
      <c r="P2659" s="4">
        <v>454</v>
      </c>
      <c r="Q2659" s="4">
        <f>SupplierQuality[[#This Row],[Total Defect Qty]]*SupplierQuality[[#This Row],[Unit Price]]</f>
        <v>320691526</v>
      </c>
    </row>
    <row r="2660" spans="1:17" x14ac:dyDescent="0.25">
      <c r="A2660" s="1">
        <v>43513</v>
      </c>
      <c r="B2660" s="5" t="str">
        <f>TEXT(SupplierQuality[[#This Row],[Date]],"mmm")</f>
        <v>Feb</v>
      </c>
      <c r="C2660" s="5" t="str">
        <f>TEXT(SupplierQuality[[#This Row],[Date]],"yyyy")</f>
        <v>2019</v>
      </c>
      <c r="D2660" s="2" t="s">
        <v>206</v>
      </c>
      <c r="E2660" s="2" t="s">
        <v>62</v>
      </c>
      <c r="F2660" s="2" t="s">
        <v>24</v>
      </c>
      <c r="G2660">
        <v>113</v>
      </c>
      <c r="H2660" s="2" t="str">
        <f>VLOOKUP(SupplierQuality[[#This Row],[MaterialID]],Table4[#All],2,0)</f>
        <v>Raw Materials</v>
      </c>
      <c r="I2660">
        <v>3</v>
      </c>
      <c r="J2660" s="2" t="str">
        <f>_xlfn.XLOOKUP(SupplierQuality[[#This Row],[Defect Type ID]],Table5[ID],Table5[Defect Type],"Not found",0)</f>
        <v>Impact</v>
      </c>
      <c r="K2660">
        <v>166</v>
      </c>
      <c r="L2660" s="2" t="str">
        <f>_xlfn.XLOOKUP(SupplierQuality[[#This Row],[DefectID]],Table2[ID],Table2[Defect],"Not found",0)</f>
        <v>Failed Tension Test</v>
      </c>
      <c r="M2660" s="3">
        <v>769414</v>
      </c>
      <c r="N2660" s="3">
        <v>2064</v>
      </c>
      <c r="O2660" s="6">
        <f>SupplierQuality[[#This Row],[Total Downtime Minutes]]/60</f>
        <v>34.4</v>
      </c>
      <c r="P2660" s="4">
        <v>308</v>
      </c>
      <c r="Q2660" s="4">
        <f>SupplierQuality[[#This Row],[Total Defect Qty]]*SupplierQuality[[#This Row],[Unit Price]]</f>
        <v>236979512</v>
      </c>
    </row>
    <row r="2661" spans="1:17" x14ac:dyDescent="0.25">
      <c r="A2661" s="1">
        <v>43514</v>
      </c>
      <c r="B2661" s="5" t="str">
        <f>TEXT(SupplierQuality[[#This Row],[Date]],"mmm")</f>
        <v>Feb</v>
      </c>
      <c r="C2661" s="5" t="str">
        <f>TEXT(SupplierQuality[[#This Row],[Date]],"yyyy")</f>
        <v>2019</v>
      </c>
      <c r="D2661" s="2" t="s">
        <v>158</v>
      </c>
      <c r="E2661" s="2" t="s">
        <v>64</v>
      </c>
      <c r="F2661" s="2" t="s">
        <v>14</v>
      </c>
      <c r="G2661">
        <v>123</v>
      </c>
      <c r="H2661" s="2" t="str">
        <f>VLOOKUP(SupplierQuality[[#This Row],[MaterialID]],Table4[#All],2,0)</f>
        <v>Pump</v>
      </c>
      <c r="I2661">
        <v>1</v>
      </c>
      <c r="J2661" s="2" t="str">
        <f>_xlfn.XLOOKUP(SupplierQuality[[#This Row],[Defect Type ID]],Table5[ID],Table5[Defect Type],"Not found",0)</f>
        <v>No Impact</v>
      </c>
      <c r="K2661">
        <v>80</v>
      </c>
      <c r="L2661" s="2" t="str">
        <f>_xlfn.XLOOKUP(SupplierQuality[[#This Row],[DefectID]],Table2[ID],Table2[Defect],"Not found",0)</f>
        <v>Bad Labels</v>
      </c>
      <c r="M2661" s="3">
        <v>346857</v>
      </c>
      <c r="N2661" s="3">
        <v>4118</v>
      </c>
      <c r="O2661" s="6">
        <f>SupplierQuality[[#This Row],[Total Downtime Minutes]]/60</f>
        <v>68.63333333333334</v>
      </c>
      <c r="P2661" s="4">
        <v>388</v>
      </c>
      <c r="Q2661" s="4">
        <f>SupplierQuality[[#This Row],[Total Defect Qty]]*SupplierQuality[[#This Row],[Unit Price]]</f>
        <v>134580516</v>
      </c>
    </row>
    <row r="2662" spans="1:17" x14ac:dyDescent="0.25">
      <c r="A2662" s="1">
        <v>43514</v>
      </c>
      <c r="B2662" s="5" t="str">
        <f>TEXT(SupplierQuality[[#This Row],[Date]],"mmm")</f>
        <v>Feb</v>
      </c>
      <c r="C2662" s="5" t="str">
        <f>TEXT(SupplierQuality[[#This Row],[Date]],"yyyy")</f>
        <v>2019</v>
      </c>
      <c r="D2662" s="2" t="s">
        <v>362</v>
      </c>
      <c r="E2662" s="2" t="s">
        <v>21</v>
      </c>
      <c r="F2662" s="2" t="s">
        <v>14</v>
      </c>
      <c r="G2662">
        <v>112</v>
      </c>
      <c r="H2662" s="2" t="str">
        <f>VLOOKUP(SupplierQuality[[#This Row],[MaterialID]],Table4[#All],2,0)</f>
        <v>Glass</v>
      </c>
      <c r="I2662">
        <v>2</v>
      </c>
      <c r="J2662" s="2" t="str">
        <f>_xlfn.XLOOKUP(SupplierQuality[[#This Row],[Defect Type ID]],Table5[ID],Table5[Defect Type],"Not found",0)</f>
        <v>Rejected</v>
      </c>
      <c r="K2662">
        <v>259</v>
      </c>
      <c r="L2662" s="2" t="str">
        <f>_xlfn.XLOOKUP(SupplierQuality[[#This Row],[DefectID]],Table2[ID],Table2[Defect],"Not found",0)</f>
        <v>Coating</v>
      </c>
      <c r="M2662" s="3">
        <v>165797</v>
      </c>
      <c r="N2662" s="3">
        <v>2976</v>
      </c>
      <c r="O2662" s="6">
        <f>SupplierQuality[[#This Row],[Total Downtime Minutes]]/60</f>
        <v>49.6</v>
      </c>
      <c r="P2662" s="4">
        <v>605</v>
      </c>
      <c r="Q2662" s="4">
        <f>SupplierQuality[[#This Row],[Total Defect Qty]]*SupplierQuality[[#This Row],[Unit Price]]</f>
        <v>100307185</v>
      </c>
    </row>
    <row r="2663" spans="1:17" x14ac:dyDescent="0.25">
      <c r="A2663" s="1">
        <v>43514</v>
      </c>
      <c r="B2663" s="5" t="str">
        <f>TEXT(SupplierQuality[[#This Row],[Date]],"mmm")</f>
        <v>Feb</v>
      </c>
      <c r="C2663" s="5" t="str">
        <f>TEXT(SupplierQuality[[#This Row],[Date]],"yyyy")</f>
        <v>2019</v>
      </c>
      <c r="D2663" s="2" t="s">
        <v>292</v>
      </c>
      <c r="E2663" s="2" t="s">
        <v>52</v>
      </c>
      <c r="F2663" s="2" t="s">
        <v>14</v>
      </c>
      <c r="G2663">
        <v>131</v>
      </c>
      <c r="H2663" s="2" t="str">
        <f>VLOOKUP(SupplierQuality[[#This Row],[MaterialID]],Table4[#All],2,0)</f>
        <v>Valves</v>
      </c>
      <c r="I2663">
        <v>3</v>
      </c>
      <c r="J2663" s="2" t="str">
        <f>_xlfn.XLOOKUP(SupplierQuality[[#This Row],[Defect Type ID]],Table5[ID],Table5[Defect Type],"Not found",0)</f>
        <v>Impact</v>
      </c>
      <c r="K2663">
        <v>2</v>
      </c>
      <c r="L2663" s="2" t="str">
        <f>_xlfn.XLOOKUP(SupplierQuality[[#This Row],[DefectID]],Table2[ID],Table2[Defect],"Not found",0)</f>
        <v>Not Certified</v>
      </c>
      <c r="M2663" s="3">
        <v>105650</v>
      </c>
      <c r="N2663" s="3">
        <v>1597</v>
      </c>
      <c r="O2663" s="6">
        <f>SupplierQuality[[#This Row],[Total Downtime Minutes]]/60</f>
        <v>26.616666666666667</v>
      </c>
      <c r="P2663" s="4">
        <v>667</v>
      </c>
      <c r="Q2663" s="4">
        <f>SupplierQuality[[#This Row],[Total Defect Qty]]*SupplierQuality[[#This Row],[Unit Price]]</f>
        <v>70468550</v>
      </c>
    </row>
    <row r="2664" spans="1:17" x14ac:dyDescent="0.25">
      <c r="A2664" s="1">
        <v>43515</v>
      </c>
      <c r="B2664" s="5" t="str">
        <f>TEXT(SupplierQuality[[#This Row],[Date]],"mmm")</f>
        <v>Feb</v>
      </c>
      <c r="C2664" s="5" t="str">
        <f>TEXT(SupplierQuality[[#This Row],[Date]],"yyyy")</f>
        <v>2019</v>
      </c>
      <c r="D2664" s="2" t="s">
        <v>118</v>
      </c>
      <c r="E2664" s="2" t="s">
        <v>30</v>
      </c>
      <c r="F2664" s="2" t="s">
        <v>17</v>
      </c>
      <c r="G2664">
        <v>131</v>
      </c>
      <c r="H2664" s="2" t="str">
        <f>VLOOKUP(SupplierQuality[[#This Row],[MaterialID]],Table4[#All],2,0)</f>
        <v>Valves</v>
      </c>
      <c r="I2664">
        <v>1</v>
      </c>
      <c r="J2664" s="2" t="str">
        <f>_xlfn.XLOOKUP(SupplierQuality[[#This Row],[Defect Type ID]],Table5[ID],Table5[Defect Type],"Not found",0)</f>
        <v>No Impact</v>
      </c>
      <c r="K2664">
        <v>222</v>
      </c>
      <c r="L2664" s="2" t="str">
        <f>_xlfn.XLOOKUP(SupplierQuality[[#This Row],[DefectID]],Table2[ID],Table2[Defect],"Not found",0)</f>
        <v>Bad Valves</v>
      </c>
      <c r="M2664" s="3">
        <v>984697</v>
      </c>
      <c r="N2664" s="3">
        <v>3620</v>
      </c>
      <c r="O2664" s="6">
        <f>SupplierQuality[[#This Row],[Total Downtime Minutes]]/60</f>
        <v>60.333333333333336</v>
      </c>
      <c r="P2664" s="4">
        <v>678</v>
      </c>
      <c r="Q2664" s="4">
        <f>SupplierQuality[[#This Row],[Total Defect Qty]]*SupplierQuality[[#This Row],[Unit Price]]</f>
        <v>667624566</v>
      </c>
    </row>
    <row r="2665" spans="1:17" x14ac:dyDescent="0.25">
      <c r="A2665" s="1">
        <v>43515</v>
      </c>
      <c r="B2665" s="5" t="str">
        <f>TEXT(SupplierQuality[[#This Row],[Date]],"mmm")</f>
        <v>Feb</v>
      </c>
      <c r="C2665" s="5" t="str">
        <f>TEXT(SupplierQuality[[#This Row],[Date]],"yyyy")</f>
        <v>2019</v>
      </c>
      <c r="D2665" s="2" t="s">
        <v>51</v>
      </c>
      <c r="E2665" s="2" t="s">
        <v>21</v>
      </c>
      <c r="F2665" s="2" t="s">
        <v>42</v>
      </c>
      <c r="G2665">
        <v>115</v>
      </c>
      <c r="H2665" s="2" t="str">
        <f>VLOOKUP(SupplierQuality[[#This Row],[MaterialID]],Table4[#All],2,0)</f>
        <v>Controllers</v>
      </c>
      <c r="I2665">
        <v>1</v>
      </c>
      <c r="J2665" s="2" t="str">
        <f>_xlfn.XLOOKUP(SupplierQuality[[#This Row],[Defect Type ID]],Table5[ID],Table5[Defect Type],"Not found",0)</f>
        <v>No Impact</v>
      </c>
      <c r="K2665">
        <v>112</v>
      </c>
      <c r="L2665" s="2" t="str">
        <f>_xlfn.XLOOKUP(SupplierQuality[[#This Row],[DefectID]],Table2[ID],Table2[Defect],"Not found",0)</f>
        <v>Gaps</v>
      </c>
      <c r="M2665" s="3">
        <v>869155</v>
      </c>
      <c r="N2665" s="3">
        <v>445</v>
      </c>
      <c r="O2665" s="6">
        <f>SupplierQuality[[#This Row],[Total Downtime Minutes]]/60</f>
        <v>7.416666666666667</v>
      </c>
      <c r="P2665" s="4">
        <v>664</v>
      </c>
      <c r="Q2665" s="4">
        <f>SupplierQuality[[#This Row],[Total Defect Qty]]*SupplierQuality[[#This Row],[Unit Price]]</f>
        <v>577118920</v>
      </c>
    </row>
    <row r="2666" spans="1:17" x14ac:dyDescent="0.25">
      <c r="A2666" s="1">
        <v>43515</v>
      </c>
      <c r="B2666" s="5" t="str">
        <f>TEXT(SupplierQuality[[#This Row],[Date]],"mmm")</f>
        <v>Feb</v>
      </c>
      <c r="C2666" s="5" t="str">
        <f>TEXT(SupplierQuality[[#This Row],[Date]],"yyyy")</f>
        <v>2019</v>
      </c>
      <c r="D2666" s="2" t="s">
        <v>181</v>
      </c>
      <c r="E2666" s="2" t="s">
        <v>74</v>
      </c>
      <c r="F2666" s="2" t="s">
        <v>75</v>
      </c>
      <c r="G2666">
        <v>118</v>
      </c>
      <c r="H2666" s="2" t="str">
        <f>VLOOKUP(SupplierQuality[[#This Row],[MaterialID]],Table4[#All],2,0)</f>
        <v>Corrugate</v>
      </c>
      <c r="I2666">
        <v>3</v>
      </c>
      <c r="J2666" s="2" t="str">
        <f>_xlfn.XLOOKUP(SupplierQuality[[#This Row],[Defect Type ID]],Table5[ID],Table5[Defect Type],"Not found",0)</f>
        <v>Impact</v>
      </c>
      <c r="K2666">
        <v>237</v>
      </c>
      <c r="L2666" s="2" t="str">
        <f>_xlfn.XLOOKUP(SupplierQuality[[#This Row],[DefectID]],Table2[ID],Table2[Defect],"Not found",0)</f>
        <v>Wrong Hue</v>
      </c>
      <c r="M2666" s="3">
        <v>720886</v>
      </c>
      <c r="N2666" s="3">
        <v>1571</v>
      </c>
      <c r="O2666" s="6">
        <f>SupplierQuality[[#This Row],[Total Downtime Minutes]]/60</f>
        <v>26.183333333333334</v>
      </c>
      <c r="P2666" s="4">
        <v>661</v>
      </c>
      <c r="Q2666" s="4">
        <f>SupplierQuality[[#This Row],[Total Defect Qty]]*SupplierQuality[[#This Row],[Unit Price]]</f>
        <v>476505646</v>
      </c>
    </row>
    <row r="2667" spans="1:17" x14ac:dyDescent="0.25">
      <c r="A2667" s="1">
        <v>43515</v>
      </c>
      <c r="B2667" s="5" t="str">
        <f>TEXT(SupplierQuality[[#This Row],[Date]],"mmm")</f>
        <v>Feb</v>
      </c>
      <c r="C2667" s="5" t="str">
        <f>TEXT(SupplierQuality[[#This Row],[Date]],"yyyy")</f>
        <v>2019</v>
      </c>
      <c r="D2667" s="2" t="s">
        <v>69</v>
      </c>
      <c r="E2667" s="2" t="s">
        <v>60</v>
      </c>
      <c r="F2667" s="2" t="s">
        <v>17</v>
      </c>
      <c r="G2667">
        <v>125</v>
      </c>
      <c r="H2667" s="2" t="str">
        <f>VLOOKUP(SupplierQuality[[#This Row],[MaterialID]],Table4[#All],2,0)</f>
        <v>Hardware</v>
      </c>
      <c r="I2667">
        <v>2</v>
      </c>
      <c r="J2667" s="2" t="str">
        <f>_xlfn.XLOOKUP(SupplierQuality[[#This Row],[Defect Type ID]],Table5[ID],Table5[Defect Type],"Not found",0)</f>
        <v>Rejected</v>
      </c>
      <c r="K2667">
        <v>60</v>
      </c>
      <c r="L2667" s="2" t="str">
        <f>_xlfn.XLOOKUP(SupplierQuality[[#This Row],[DefectID]],Table2[ID],Table2[Defect],"Not found",0)</f>
        <v>Unsealed Cartons</v>
      </c>
      <c r="M2667" s="3">
        <v>717391</v>
      </c>
      <c r="N2667" s="3">
        <v>2588</v>
      </c>
      <c r="O2667" s="6">
        <f>SupplierQuality[[#This Row],[Total Downtime Minutes]]/60</f>
        <v>43.133333333333333</v>
      </c>
      <c r="P2667" s="4">
        <v>297</v>
      </c>
      <c r="Q2667" s="4">
        <f>SupplierQuality[[#This Row],[Total Defect Qty]]*SupplierQuality[[#This Row],[Unit Price]]</f>
        <v>213065127</v>
      </c>
    </row>
    <row r="2668" spans="1:17" x14ac:dyDescent="0.25">
      <c r="A2668" s="1">
        <v>43515</v>
      </c>
      <c r="B2668" s="5" t="str">
        <f>TEXT(SupplierQuality[[#This Row],[Date]],"mmm")</f>
        <v>Feb</v>
      </c>
      <c r="C2668" s="5" t="str">
        <f>TEXT(SupplierQuality[[#This Row],[Date]],"yyyy")</f>
        <v>2019</v>
      </c>
      <c r="D2668" s="2" t="s">
        <v>275</v>
      </c>
      <c r="E2668" s="2" t="s">
        <v>47</v>
      </c>
      <c r="F2668" s="2" t="s">
        <v>14</v>
      </c>
      <c r="G2668">
        <v>122</v>
      </c>
      <c r="H2668" s="2" t="str">
        <f>VLOOKUP(SupplierQuality[[#This Row],[MaterialID]],Table4[#All],2,0)</f>
        <v>Electrolytes</v>
      </c>
      <c r="I2668">
        <v>2</v>
      </c>
      <c r="J2668" s="2" t="str">
        <f>_xlfn.XLOOKUP(SupplierQuality[[#This Row],[Defect Type ID]],Table5[ID],Table5[Defect Type],"Not found",0)</f>
        <v>Rejected</v>
      </c>
      <c r="K2668">
        <v>139</v>
      </c>
      <c r="L2668" s="2" t="str">
        <f>_xlfn.XLOOKUP(SupplierQuality[[#This Row],[DefectID]],Table2[ID],Table2[Defect],"Not found",0)</f>
        <v>Incorrect Color</v>
      </c>
      <c r="M2668" s="3">
        <v>710015</v>
      </c>
      <c r="N2668" s="3">
        <v>1561</v>
      </c>
      <c r="O2668" s="6">
        <f>SupplierQuality[[#This Row],[Total Downtime Minutes]]/60</f>
        <v>26.016666666666666</v>
      </c>
      <c r="P2668" s="4">
        <v>479</v>
      </c>
      <c r="Q2668" s="4">
        <f>SupplierQuality[[#This Row],[Total Defect Qty]]*SupplierQuality[[#This Row],[Unit Price]]</f>
        <v>340097185</v>
      </c>
    </row>
    <row r="2669" spans="1:17" x14ac:dyDescent="0.25">
      <c r="A2669" s="1">
        <v>43515</v>
      </c>
      <c r="B2669" s="5" t="str">
        <f>TEXT(SupplierQuality[[#This Row],[Date]],"mmm")</f>
        <v>Feb</v>
      </c>
      <c r="C2669" s="5" t="str">
        <f>TEXT(SupplierQuality[[#This Row],[Date]],"yyyy")</f>
        <v>2019</v>
      </c>
      <c r="D2669" s="2" t="s">
        <v>304</v>
      </c>
      <c r="E2669" s="2" t="s">
        <v>67</v>
      </c>
      <c r="F2669" s="2" t="s">
        <v>17</v>
      </c>
      <c r="G2669">
        <v>131</v>
      </c>
      <c r="H2669" s="2" t="str">
        <f>VLOOKUP(SupplierQuality[[#This Row],[MaterialID]],Table4[#All],2,0)</f>
        <v>Valves</v>
      </c>
      <c r="I2669">
        <v>1</v>
      </c>
      <c r="J2669" s="2" t="str">
        <f>_xlfn.XLOOKUP(SupplierQuality[[#This Row],[Defect Type ID]],Table5[ID],Table5[Defect Type],"Not found",0)</f>
        <v>No Impact</v>
      </c>
      <c r="K2669">
        <v>188</v>
      </c>
      <c r="L2669" s="2" t="str">
        <f>_xlfn.XLOOKUP(SupplierQuality[[#This Row],[DefectID]],Table2[ID],Table2[Defect],"Not found",0)</f>
        <v>Wrong Flaps</v>
      </c>
      <c r="M2669" s="3">
        <v>619027</v>
      </c>
      <c r="N2669" s="3">
        <v>2200</v>
      </c>
      <c r="O2669" s="6">
        <f>SupplierQuality[[#This Row],[Total Downtime Minutes]]/60</f>
        <v>36.666666666666664</v>
      </c>
      <c r="P2669" s="4">
        <v>490</v>
      </c>
      <c r="Q2669" s="4">
        <f>SupplierQuality[[#This Row],[Total Defect Qty]]*SupplierQuality[[#This Row],[Unit Price]]</f>
        <v>303323230</v>
      </c>
    </row>
    <row r="2670" spans="1:17" x14ac:dyDescent="0.25">
      <c r="A2670" s="1">
        <v>43515</v>
      </c>
      <c r="B2670" s="5" t="str">
        <f>TEXT(SupplierQuality[[#This Row],[Date]],"mmm")</f>
        <v>Feb</v>
      </c>
      <c r="C2670" s="5" t="str">
        <f>TEXT(SupplierQuality[[#This Row],[Date]],"yyyy")</f>
        <v>2019</v>
      </c>
      <c r="D2670" s="2" t="s">
        <v>357</v>
      </c>
      <c r="E2670" s="2" t="s">
        <v>19</v>
      </c>
      <c r="F2670" s="2" t="s">
        <v>17</v>
      </c>
      <c r="G2670">
        <v>126</v>
      </c>
      <c r="H2670" s="2" t="str">
        <f>VLOOKUP(SupplierQuality[[#This Row],[MaterialID]],Table4[#All],2,0)</f>
        <v>Motors</v>
      </c>
      <c r="I2670">
        <v>3</v>
      </c>
      <c r="J2670" s="2" t="str">
        <f>_xlfn.XLOOKUP(SupplierQuality[[#This Row],[Defect Type ID]],Table5[ID],Table5[Defect Type],"Not found",0)</f>
        <v>Impact</v>
      </c>
      <c r="K2670">
        <v>227</v>
      </c>
      <c r="L2670" s="2" t="str">
        <f>_xlfn.XLOOKUP(SupplierQuality[[#This Row],[DefectID]],Table2[ID],Table2[Defect],"Not found",0)</f>
        <v>Not Balanced</v>
      </c>
      <c r="M2670" s="3">
        <v>457098</v>
      </c>
      <c r="N2670" s="3">
        <v>4500</v>
      </c>
      <c r="O2670" s="6">
        <f>SupplierQuality[[#This Row],[Total Downtime Minutes]]/60</f>
        <v>75</v>
      </c>
      <c r="P2670" s="4">
        <v>393</v>
      </c>
      <c r="Q2670" s="4">
        <f>SupplierQuality[[#This Row],[Total Defect Qty]]*SupplierQuality[[#This Row],[Unit Price]]</f>
        <v>179639514</v>
      </c>
    </row>
    <row r="2671" spans="1:17" x14ac:dyDescent="0.25">
      <c r="A2671" s="1">
        <v>43515</v>
      </c>
      <c r="B2671" s="5" t="str">
        <f>TEXT(SupplierQuality[[#This Row],[Date]],"mmm")</f>
        <v>Feb</v>
      </c>
      <c r="C2671" s="5" t="str">
        <f>TEXT(SupplierQuality[[#This Row],[Date]],"yyyy")</f>
        <v>2019</v>
      </c>
      <c r="D2671" s="2" t="s">
        <v>174</v>
      </c>
      <c r="E2671" s="2" t="s">
        <v>16</v>
      </c>
      <c r="F2671" s="2" t="s">
        <v>14</v>
      </c>
      <c r="G2671">
        <v>131</v>
      </c>
      <c r="H2671" s="2" t="str">
        <f>VLOOKUP(SupplierQuality[[#This Row],[MaterialID]],Table4[#All],2,0)</f>
        <v>Valves</v>
      </c>
      <c r="I2671">
        <v>1</v>
      </c>
      <c r="J2671" s="2" t="str">
        <f>_xlfn.XLOOKUP(SupplierQuality[[#This Row],[Defect Type ID]],Table5[ID],Table5[Defect Type],"Not found",0)</f>
        <v>No Impact</v>
      </c>
      <c r="K2671">
        <v>4</v>
      </c>
      <c r="L2671" s="2" t="str">
        <f>_xlfn.XLOOKUP(SupplierQuality[[#This Row],[DefectID]],Table2[ID],Table2[Defect],"Not found",0)</f>
        <v>Warped</v>
      </c>
      <c r="M2671" s="3">
        <v>446895</v>
      </c>
      <c r="N2671" s="3">
        <v>4177</v>
      </c>
      <c r="O2671" s="6">
        <f>SupplierQuality[[#This Row],[Total Downtime Minutes]]/60</f>
        <v>69.61666666666666</v>
      </c>
      <c r="P2671" s="4">
        <v>511</v>
      </c>
      <c r="Q2671" s="4">
        <f>SupplierQuality[[#This Row],[Total Defect Qty]]*SupplierQuality[[#This Row],[Unit Price]]</f>
        <v>228363345</v>
      </c>
    </row>
    <row r="2672" spans="1:17" x14ac:dyDescent="0.25">
      <c r="A2672" s="1">
        <v>43515</v>
      </c>
      <c r="B2672" s="5" t="str">
        <f>TEXT(SupplierQuality[[#This Row],[Date]],"mmm")</f>
        <v>Feb</v>
      </c>
      <c r="C2672" s="5" t="str">
        <f>TEXT(SupplierQuality[[#This Row],[Date]],"yyyy")</f>
        <v>2019</v>
      </c>
      <c r="D2672" s="2" t="s">
        <v>213</v>
      </c>
      <c r="E2672" s="2" t="s">
        <v>34</v>
      </c>
      <c r="F2672" s="2" t="s">
        <v>14</v>
      </c>
      <c r="G2672">
        <v>121</v>
      </c>
      <c r="H2672" s="2" t="str">
        <f>VLOOKUP(SupplierQuality[[#This Row],[MaterialID]],Table4[#All],2,0)</f>
        <v>Composites</v>
      </c>
      <c r="I2672">
        <v>3</v>
      </c>
      <c r="J2672" s="2" t="str">
        <f>_xlfn.XLOOKUP(SupplierQuality[[#This Row],[Defect Type ID]],Table5[ID],Table5[Defect Type],"Not found",0)</f>
        <v>Impact</v>
      </c>
      <c r="K2672">
        <v>130</v>
      </c>
      <c r="L2672" s="2" t="str">
        <f>_xlfn.XLOOKUP(SupplierQuality[[#This Row],[DefectID]],Table2[ID],Table2[Defect],"Not found",0)</f>
        <v>No Close</v>
      </c>
      <c r="M2672" s="3">
        <v>220009</v>
      </c>
      <c r="N2672" s="3">
        <v>2579</v>
      </c>
      <c r="O2672" s="6">
        <f>SupplierQuality[[#This Row],[Total Downtime Minutes]]/60</f>
        <v>42.983333333333334</v>
      </c>
      <c r="P2672" s="4">
        <v>681</v>
      </c>
      <c r="Q2672" s="4">
        <f>SupplierQuality[[#This Row],[Total Defect Qty]]*SupplierQuality[[#This Row],[Unit Price]]</f>
        <v>149826129</v>
      </c>
    </row>
    <row r="2673" spans="1:17" x14ac:dyDescent="0.25">
      <c r="A2673" s="1">
        <v>43516</v>
      </c>
      <c r="B2673" s="5" t="str">
        <f>TEXT(SupplierQuality[[#This Row],[Date]],"mmm")</f>
        <v>Feb</v>
      </c>
      <c r="C2673" s="5" t="str">
        <f>TEXT(SupplierQuality[[#This Row],[Date]],"yyyy")</f>
        <v>2019</v>
      </c>
      <c r="D2673" s="2" t="s">
        <v>174</v>
      </c>
      <c r="E2673" s="2" t="s">
        <v>71</v>
      </c>
      <c r="F2673" s="2" t="s">
        <v>24</v>
      </c>
      <c r="G2673">
        <v>127</v>
      </c>
      <c r="H2673" s="2" t="str">
        <f>VLOOKUP(SupplierQuality[[#This Row],[MaterialID]],Table4[#All],2,0)</f>
        <v>Crates</v>
      </c>
      <c r="I2673">
        <v>1</v>
      </c>
      <c r="J2673" s="2" t="str">
        <f>_xlfn.XLOOKUP(SupplierQuality[[#This Row],[Defect Type ID]],Table5[ID],Table5[Defect Type],"Not found",0)</f>
        <v>No Impact</v>
      </c>
      <c r="K2673">
        <v>4</v>
      </c>
      <c r="L2673" s="2" t="str">
        <f>_xlfn.XLOOKUP(SupplierQuality[[#This Row],[DefectID]],Table2[ID],Table2[Defect],"Not found",0)</f>
        <v>Warped</v>
      </c>
      <c r="M2673" s="3">
        <v>910897</v>
      </c>
      <c r="N2673" s="3">
        <v>231</v>
      </c>
      <c r="O2673" s="6">
        <f>SupplierQuality[[#This Row],[Total Downtime Minutes]]/60</f>
        <v>3.85</v>
      </c>
      <c r="P2673" s="4">
        <v>632</v>
      </c>
      <c r="Q2673" s="4">
        <f>SupplierQuality[[#This Row],[Total Defect Qty]]*SupplierQuality[[#This Row],[Unit Price]]</f>
        <v>575686904</v>
      </c>
    </row>
    <row r="2674" spans="1:17" x14ac:dyDescent="0.25">
      <c r="A2674" s="1">
        <v>43516</v>
      </c>
      <c r="B2674" s="5" t="str">
        <f>TEXT(SupplierQuality[[#This Row],[Date]],"mmm")</f>
        <v>Feb</v>
      </c>
      <c r="C2674" s="5" t="str">
        <f>TEXT(SupplierQuality[[#This Row],[Date]],"yyyy")</f>
        <v>2019</v>
      </c>
      <c r="D2674" s="2" t="s">
        <v>315</v>
      </c>
      <c r="E2674" s="2" t="s">
        <v>71</v>
      </c>
      <c r="F2674" s="2" t="s">
        <v>14</v>
      </c>
      <c r="G2674">
        <v>133</v>
      </c>
      <c r="H2674" s="2" t="str">
        <f>VLOOKUP(SupplierQuality[[#This Row],[MaterialID]],Table4[#All],2,0)</f>
        <v>Wires</v>
      </c>
      <c r="I2674">
        <v>2</v>
      </c>
      <c r="J2674" s="2" t="str">
        <f>_xlfn.XLOOKUP(SupplierQuality[[#This Row],[Defect Type ID]],Table5[ID],Table5[Defect Type],"Not found",0)</f>
        <v>Rejected</v>
      </c>
      <c r="K2674">
        <v>32</v>
      </c>
      <c r="L2674" s="2" t="str">
        <f>_xlfn.XLOOKUP(SupplierQuality[[#This Row],[DefectID]],Table2[ID],Table2[Defect],"Not found",0)</f>
        <v>Wrong Shade of Color</v>
      </c>
      <c r="M2674" s="3">
        <v>839880</v>
      </c>
      <c r="N2674" s="3">
        <v>97</v>
      </c>
      <c r="O2674" s="6">
        <f>SupplierQuality[[#This Row],[Total Downtime Minutes]]/60</f>
        <v>1.6166666666666667</v>
      </c>
      <c r="P2674" s="4">
        <v>352</v>
      </c>
      <c r="Q2674" s="4">
        <f>SupplierQuality[[#This Row],[Total Defect Qty]]*SupplierQuality[[#This Row],[Unit Price]]</f>
        <v>295637760</v>
      </c>
    </row>
    <row r="2675" spans="1:17" x14ac:dyDescent="0.25">
      <c r="A2675" s="1">
        <v>43516</v>
      </c>
      <c r="B2675" s="5" t="str">
        <f>TEXT(SupplierQuality[[#This Row],[Date]],"mmm")</f>
        <v>Feb</v>
      </c>
      <c r="C2675" s="5" t="str">
        <f>TEXT(SupplierQuality[[#This Row],[Date]],"yyyy")</f>
        <v>2019</v>
      </c>
      <c r="D2675" s="2" t="s">
        <v>232</v>
      </c>
      <c r="E2675" s="2" t="s">
        <v>98</v>
      </c>
      <c r="F2675" s="2" t="s">
        <v>14</v>
      </c>
      <c r="G2675">
        <v>126</v>
      </c>
      <c r="H2675" s="2" t="str">
        <f>VLOOKUP(SupplierQuality[[#This Row],[MaterialID]],Table4[#All],2,0)</f>
        <v>Motors</v>
      </c>
      <c r="I2675">
        <v>1</v>
      </c>
      <c r="J2675" s="2" t="str">
        <f>_xlfn.XLOOKUP(SupplierQuality[[#This Row],[Defect Type ID]],Table5[ID],Table5[Defect Type],"Not found",0)</f>
        <v>No Impact</v>
      </c>
      <c r="K2675">
        <v>109</v>
      </c>
      <c r="L2675" s="2" t="str">
        <f>_xlfn.XLOOKUP(SupplierQuality[[#This Row],[DefectID]],Table2[ID],Table2[Defect],"Not found",0)</f>
        <v>Inside Scoring</v>
      </c>
      <c r="M2675" s="3">
        <v>535504</v>
      </c>
      <c r="N2675" s="3">
        <v>3041</v>
      </c>
      <c r="O2675" s="6">
        <f>SupplierQuality[[#This Row],[Total Downtime Minutes]]/60</f>
        <v>50.68333333333333</v>
      </c>
      <c r="P2675" s="4">
        <v>699</v>
      </c>
      <c r="Q2675" s="4">
        <f>SupplierQuality[[#This Row],[Total Defect Qty]]*SupplierQuality[[#This Row],[Unit Price]]</f>
        <v>374317296</v>
      </c>
    </row>
    <row r="2676" spans="1:17" x14ac:dyDescent="0.25">
      <c r="A2676" s="1">
        <v>43517</v>
      </c>
      <c r="B2676" s="5" t="str">
        <f>TEXT(SupplierQuality[[#This Row],[Date]],"mmm")</f>
        <v>Feb</v>
      </c>
      <c r="C2676" s="5" t="str">
        <f>TEXT(SupplierQuality[[#This Row],[Date]],"yyyy")</f>
        <v>2019</v>
      </c>
      <c r="D2676" s="2" t="s">
        <v>189</v>
      </c>
      <c r="E2676" s="2" t="s">
        <v>47</v>
      </c>
      <c r="F2676" s="2" t="s">
        <v>17</v>
      </c>
      <c r="G2676">
        <v>112</v>
      </c>
      <c r="H2676" s="2" t="str">
        <f>VLOOKUP(SupplierQuality[[#This Row],[MaterialID]],Table4[#All],2,0)</f>
        <v>Glass</v>
      </c>
      <c r="I2676">
        <v>3</v>
      </c>
      <c r="J2676" s="2" t="str">
        <f>_xlfn.XLOOKUP(SupplierQuality[[#This Row],[Defect Type ID]],Table5[ID],Table5[Defect Type],"Not found",0)</f>
        <v>Impact</v>
      </c>
      <c r="K2676">
        <v>177</v>
      </c>
      <c r="L2676" s="2" t="str">
        <f>_xlfn.XLOOKUP(SupplierQuality[[#This Row],[DefectID]],Table2[ID],Table2[Defect],"Not found",0)</f>
        <v>Weak Bands</v>
      </c>
      <c r="M2676" s="3">
        <v>877055</v>
      </c>
      <c r="N2676" s="3">
        <v>1868</v>
      </c>
      <c r="O2676" s="6">
        <f>SupplierQuality[[#This Row],[Total Downtime Minutes]]/60</f>
        <v>31.133333333333333</v>
      </c>
      <c r="P2676" s="4">
        <v>433</v>
      </c>
      <c r="Q2676" s="4">
        <f>SupplierQuality[[#This Row],[Total Defect Qty]]*SupplierQuality[[#This Row],[Unit Price]]</f>
        <v>379764815</v>
      </c>
    </row>
    <row r="2677" spans="1:17" x14ac:dyDescent="0.25">
      <c r="A2677" s="1">
        <v>43517</v>
      </c>
      <c r="B2677" s="5" t="str">
        <f>TEXT(SupplierQuality[[#This Row],[Date]],"mmm")</f>
        <v>Feb</v>
      </c>
      <c r="C2677" s="5" t="str">
        <f>TEXT(SupplierQuality[[#This Row],[Date]],"yyyy")</f>
        <v>2019</v>
      </c>
      <c r="D2677" s="2" t="s">
        <v>212</v>
      </c>
      <c r="E2677" s="2" t="s">
        <v>45</v>
      </c>
      <c r="F2677" s="2" t="s">
        <v>24</v>
      </c>
      <c r="G2677">
        <v>127</v>
      </c>
      <c r="H2677" s="2" t="str">
        <f>VLOOKUP(SupplierQuality[[#This Row],[MaterialID]],Table4[#All],2,0)</f>
        <v>Crates</v>
      </c>
      <c r="I2677">
        <v>2</v>
      </c>
      <c r="J2677" s="2" t="str">
        <f>_xlfn.XLOOKUP(SupplierQuality[[#This Row],[Defect Type ID]],Table5[ID],Table5[Defect Type],"Not found",0)</f>
        <v>Rejected</v>
      </c>
      <c r="K2677">
        <v>204</v>
      </c>
      <c r="L2677" s="2" t="str">
        <f>_xlfn.XLOOKUP(SupplierQuality[[#This Row],[DefectID]],Table2[ID],Table2[Defect],"Not found",0)</f>
        <v>Cut Wires</v>
      </c>
      <c r="M2677" s="3">
        <v>817712</v>
      </c>
      <c r="N2677" s="3">
        <v>3776</v>
      </c>
      <c r="O2677" s="6">
        <f>SupplierQuality[[#This Row],[Total Downtime Minutes]]/60</f>
        <v>62.93333333333333</v>
      </c>
      <c r="P2677" s="4">
        <v>387</v>
      </c>
      <c r="Q2677" s="4">
        <f>SupplierQuality[[#This Row],[Total Defect Qty]]*SupplierQuality[[#This Row],[Unit Price]]</f>
        <v>316454544</v>
      </c>
    </row>
    <row r="2678" spans="1:17" x14ac:dyDescent="0.25">
      <c r="A2678" s="1">
        <v>43517</v>
      </c>
      <c r="B2678" s="5" t="str">
        <f>TEXT(SupplierQuality[[#This Row],[Date]],"mmm")</f>
        <v>Feb</v>
      </c>
      <c r="C2678" s="5" t="str">
        <f>TEXT(SupplierQuality[[#This Row],[Date]],"yyyy")</f>
        <v>2019</v>
      </c>
      <c r="D2678" s="2" t="s">
        <v>296</v>
      </c>
      <c r="E2678" s="2" t="s">
        <v>45</v>
      </c>
      <c r="F2678" s="2" t="s">
        <v>14</v>
      </c>
      <c r="G2678">
        <v>128</v>
      </c>
      <c r="H2678" s="2" t="str">
        <f>VLOOKUP(SupplierQuality[[#This Row],[MaterialID]],Table4[#All],2,0)</f>
        <v>Tape</v>
      </c>
      <c r="I2678">
        <v>3</v>
      </c>
      <c r="J2678" s="2" t="str">
        <f>_xlfn.XLOOKUP(SupplierQuality[[#This Row],[Defect Type ID]],Table5[ID],Table5[Defect Type],"Not found",0)</f>
        <v>Impact</v>
      </c>
      <c r="K2678">
        <v>225</v>
      </c>
      <c r="L2678" s="2" t="str">
        <f>_xlfn.XLOOKUP(SupplierQuality[[#This Row],[DefectID]],Table2[ID],Table2[Defect],"Not found",0)</f>
        <v>Ejector Pin Wrong</v>
      </c>
      <c r="M2678" s="3">
        <v>781125</v>
      </c>
      <c r="N2678" s="3">
        <v>2431</v>
      </c>
      <c r="O2678" s="6">
        <f>SupplierQuality[[#This Row],[Total Downtime Minutes]]/60</f>
        <v>40.516666666666666</v>
      </c>
      <c r="P2678" s="4">
        <v>553</v>
      </c>
      <c r="Q2678" s="4">
        <f>SupplierQuality[[#This Row],[Total Defect Qty]]*SupplierQuality[[#This Row],[Unit Price]]</f>
        <v>431962125</v>
      </c>
    </row>
    <row r="2679" spans="1:17" x14ac:dyDescent="0.25">
      <c r="A2679" s="1">
        <v>43517</v>
      </c>
      <c r="B2679" s="5" t="str">
        <f>TEXT(SupplierQuality[[#This Row],[Date]],"mmm")</f>
        <v>Feb</v>
      </c>
      <c r="C2679" s="5" t="str">
        <f>TEXT(SupplierQuality[[#This Row],[Date]],"yyyy")</f>
        <v>2019</v>
      </c>
      <c r="D2679" s="2" t="s">
        <v>40</v>
      </c>
      <c r="E2679" s="2" t="s">
        <v>36</v>
      </c>
      <c r="F2679" s="2" t="s">
        <v>75</v>
      </c>
      <c r="G2679">
        <v>117</v>
      </c>
      <c r="H2679" s="2" t="str">
        <f>VLOOKUP(SupplierQuality[[#This Row],[MaterialID]],Table4[#All],2,0)</f>
        <v>Labels</v>
      </c>
      <c r="I2679">
        <v>1</v>
      </c>
      <c r="J2679" s="2" t="str">
        <f>_xlfn.XLOOKUP(SupplierQuality[[#This Row],[Defect Type ID]],Table5[ID],Table5[Defect Type],"Not found",0)</f>
        <v>No Impact</v>
      </c>
      <c r="K2679">
        <v>144</v>
      </c>
      <c r="L2679" s="2" t="str">
        <f>_xlfn.XLOOKUP(SupplierQuality[[#This Row],[DefectID]],Table2[ID],Table2[Defect],"Not found",0)</f>
        <v>String Defects</v>
      </c>
      <c r="M2679" s="3">
        <v>762980</v>
      </c>
      <c r="N2679" s="3">
        <v>3674</v>
      </c>
      <c r="O2679" s="6">
        <f>SupplierQuality[[#This Row],[Total Downtime Minutes]]/60</f>
        <v>61.233333333333334</v>
      </c>
      <c r="P2679" s="4">
        <v>491</v>
      </c>
      <c r="Q2679" s="4">
        <f>SupplierQuality[[#This Row],[Total Defect Qty]]*SupplierQuality[[#This Row],[Unit Price]]</f>
        <v>374623180</v>
      </c>
    </row>
    <row r="2680" spans="1:17" x14ac:dyDescent="0.25">
      <c r="A2680" s="1">
        <v>43517</v>
      </c>
      <c r="B2680" s="5" t="str">
        <f>TEXT(SupplierQuality[[#This Row],[Date]],"mmm")</f>
        <v>Feb</v>
      </c>
      <c r="C2680" s="5" t="str">
        <f>TEXT(SupplierQuality[[#This Row],[Date]],"yyyy")</f>
        <v>2019</v>
      </c>
      <c r="D2680" s="2" t="s">
        <v>247</v>
      </c>
      <c r="E2680" s="2" t="s">
        <v>19</v>
      </c>
      <c r="F2680" s="2" t="s">
        <v>24</v>
      </c>
      <c r="G2680">
        <v>119</v>
      </c>
      <c r="H2680" s="2" t="str">
        <f>VLOOKUP(SupplierQuality[[#This Row],[MaterialID]],Table4[#All],2,0)</f>
        <v>Batteries</v>
      </c>
      <c r="I2680">
        <v>1</v>
      </c>
      <c r="J2680" s="2" t="str">
        <f>_xlfn.XLOOKUP(SupplierQuality[[#This Row],[Defect Type ID]],Table5[ID],Table5[Defect Type],"Not found",0)</f>
        <v>No Impact</v>
      </c>
      <c r="K2680">
        <v>48</v>
      </c>
      <c r="L2680" s="2" t="str">
        <f>_xlfn.XLOOKUP(SupplierQuality[[#This Row],[DefectID]],Table2[ID],Table2[Defect],"Not found",0)</f>
        <v>Mixed Product</v>
      </c>
      <c r="M2680" s="3">
        <v>603866</v>
      </c>
      <c r="N2680" s="3">
        <v>385</v>
      </c>
      <c r="O2680" s="6">
        <f>SupplierQuality[[#This Row],[Total Downtime Minutes]]/60</f>
        <v>6.416666666666667</v>
      </c>
      <c r="P2680" s="4">
        <v>450</v>
      </c>
      <c r="Q2680" s="4">
        <f>SupplierQuality[[#This Row],[Total Defect Qty]]*SupplierQuality[[#This Row],[Unit Price]]</f>
        <v>271739700</v>
      </c>
    </row>
    <row r="2681" spans="1:17" x14ac:dyDescent="0.25">
      <c r="A2681" s="1">
        <v>43517</v>
      </c>
      <c r="B2681" s="5" t="str">
        <f>TEXT(SupplierQuality[[#This Row],[Date]],"mmm")</f>
        <v>Feb</v>
      </c>
      <c r="C2681" s="5" t="str">
        <f>TEXT(SupplierQuality[[#This Row],[Date]],"yyyy")</f>
        <v>2019</v>
      </c>
      <c r="D2681" s="2" t="s">
        <v>159</v>
      </c>
      <c r="E2681" s="2" t="s">
        <v>32</v>
      </c>
      <c r="F2681" s="2" t="s">
        <v>17</v>
      </c>
      <c r="G2681">
        <v>126</v>
      </c>
      <c r="H2681" s="2" t="str">
        <f>VLOOKUP(SupplierQuality[[#This Row],[MaterialID]],Table4[#All],2,0)</f>
        <v>Motors</v>
      </c>
      <c r="I2681">
        <v>2</v>
      </c>
      <c r="J2681" s="2" t="str">
        <f>_xlfn.XLOOKUP(SupplierQuality[[#This Row],[Defect Type ID]],Table5[ID],Table5[Defect Type],"Not found",0)</f>
        <v>Rejected</v>
      </c>
      <c r="K2681">
        <v>155</v>
      </c>
      <c r="L2681" s="2" t="str">
        <f>_xlfn.XLOOKUP(SupplierQuality[[#This Row],[DefectID]],Table2[ID],Table2[Defect],"Not found",0)</f>
        <v>Wrong Specification</v>
      </c>
      <c r="M2681" s="3">
        <v>602906</v>
      </c>
      <c r="N2681" s="3">
        <v>1650</v>
      </c>
      <c r="O2681" s="6">
        <f>SupplierQuality[[#This Row],[Total Downtime Minutes]]/60</f>
        <v>27.5</v>
      </c>
      <c r="P2681" s="4">
        <v>631</v>
      </c>
      <c r="Q2681" s="4">
        <f>SupplierQuality[[#This Row],[Total Defect Qty]]*SupplierQuality[[#This Row],[Unit Price]]</f>
        <v>380433686</v>
      </c>
    </row>
    <row r="2682" spans="1:17" x14ac:dyDescent="0.25">
      <c r="A2682" s="1">
        <v>43517</v>
      </c>
      <c r="B2682" s="5" t="str">
        <f>TEXT(SupplierQuality[[#This Row],[Date]],"mmm")</f>
        <v>Feb</v>
      </c>
      <c r="C2682" s="5" t="str">
        <f>TEXT(SupplierQuality[[#This Row],[Date]],"yyyy")</f>
        <v>2019</v>
      </c>
      <c r="D2682" s="2" t="s">
        <v>345</v>
      </c>
      <c r="E2682" s="2" t="s">
        <v>41</v>
      </c>
      <c r="F2682" s="2" t="s">
        <v>17</v>
      </c>
      <c r="G2682">
        <v>120</v>
      </c>
      <c r="H2682" s="2" t="str">
        <f>VLOOKUP(SupplierQuality[[#This Row],[MaterialID]],Table4[#All],2,0)</f>
        <v>Film</v>
      </c>
      <c r="I2682">
        <v>1</v>
      </c>
      <c r="J2682" s="2" t="str">
        <f>_xlfn.XLOOKUP(SupplierQuality[[#This Row],[Defect Type ID]],Table5[ID],Table5[Defect Type],"Not found",0)</f>
        <v>No Impact</v>
      </c>
      <c r="K2682">
        <v>15</v>
      </c>
      <c r="L2682" s="2" t="str">
        <f>_xlfn.XLOOKUP(SupplierQuality[[#This Row],[DefectID]],Table2[ID],Table2[Defect],"Not found",0)</f>
        <v>Tubs Stuck</v>
      </c>
      <c r="M2682" s="3">
        <v>570639</v>
      </c>
      <c r="N2682" s="3">
        <v>4082</v>
      </c>
      <c r="O2682" s="6">
        <f>SupplierQuality[[#This Row],[Total Downtime Minutes]]/60</f>
        <v>68.033333333333331</v>
      </c>
      <c r="P2682" s="4">
        <v>614</v>
      </c>
      <c r="Q2682" s="4">
        <f>SupplierQuality[[#This Row],[Total Defect Qty]]*SupplierQuality[[#This Row],[Unit Price]]</f>
        <v>350372346</v>
      </c>
    </row>
    <row r="2683" spans="1:17" x14ac:dyDescent="0.25">
      <c r="A2683" s="1">
        <v>43517</v>
      </c>
      <c r="B2683" s="5" t="str">
        <f>TEXT(SupplierQuality[[#This Row],[Date]],"mmm")</f>
        <v>Feb</v>
      </c>
      <c r="C2683" s="5" t="str">
        <f>TEXT(SupplierQuality[[#This Row],[Date]],"yyyy")</f>
        <v>2019</v>
      </c>
      <c r="D2683" s="2" t="s">
        <v>189</v>
      </c>
      <c r="E2683" s="2" t="s">
        <v>55</v>
      </c>
      <c r="F2683" s="2" t="s">
        <v>75</v>
      </c>
      <c r="G2683">
        <v>123</v>
      </c>
      <c r="H2683" s="2" t="str">
        <f>VLOOKUP(SupplierQuality[[#This Row],[MaterialID]],Table4[#All],2,0)</f>
        <v>Pump</v>
      </c>
      <c r="I2683">
        <v>1</v>
      </c>
      <c r="J2683" s="2" t="str">
        <f>_xlfn.XLOOKUP(SupplierQuality[[#This Row],[Defect Type ID]],Table5[ID],Table5[Defect Type],"Not found",0)</f>
        <v>No Impact</v>
      </c>
      <c r="K2683">
        <v>44</v>
      </c>
      <c r="L2683" s="2" t="str">
        <f>_xlfn.XLOOKUP(SupplierQuality[[#This Row],[DefectID]],Table2[ID],Table2[Defect],"Not found",0)</f>
        <v>Broken Glass</v>
      </c>
      <c r="M2683" s="3">
        <v>488024</v>
      </c>
      <c r="N2683" s="3">
        <v>886</v>
      </c>
      <c r="O2683" s="6">
        <f>SupplierQuality[[#This Row],[Total Downtime Minutes]]/60</f>
        <v>14.766666666666667</v>
      </c>
      <c r="P2683" s="4">
        <v>525</v>
      </c>
      <c r="Q2683" s="4">
        <f>SupplierQuality[[#This Row],[Total Defect Qty]]*SupplierQuality[[#This Row],[Unit Price]]</f>
        <v>256212600</v>
      </c>
    </row>
    <row r="2684" spans="1:17" x14ac:dyDescent="0.25">
      <c r="A2684" s="1">
        <v>43517</v>
      </c>
      <c r="B2684" s="5" t="str">
        <f>TEXT(SupplierQuality[[#This Row],[Date]],"mmm")</f>
        <v>Feb</v>
      </c>
      <c r="C2684" s="5" t="str">
        <f>TEXT(SupplierQuality[[#This Row],[Date]],"yyyy")</f>
        <v>2019</v>
      </c>
      <c r="D2684" s="2" t="s">
        <v>87</v>
      </c>
      <c r="E2684" s="2" t="s">
        <v>21</v>
      </c>
      <c r="F2684" s="2" t="s">
        <v>75</v>
      </c>
      <c r="G2684">
        <v>121</v>
      </c>
      <c r="H2684" s="2" t="str">
        <f>VLOOKUP(SupplierQuality[[#This Row],[MaterialID]],Table4[#All],2,0)</f>
        <v>Composites</v>
      </c>
      <c r="I2684">
        <v>3</v>
      </c>
      <c r="J2684" s="2" t="str">
        <f>_xlfn.XLOOKUP(SupplierQuality[[#This Row],[Defect Type ID]],Table5[ID],Table5[Defect Type],"Not found",0)</f>
        <v>Impact</v>
      </c>
      <c r="K2684">
        <v>162</v>
      </c>
      <c r="L2684" s="2" t="str">
        <f>_xlfn.XLOOKUP(SupplierQuality[[#This Row],[DefectID]],Table2[ID],Table2[Defect],"Not found",0)</f>
        <v>Moisture</v>
      </c>
      <c r="M2684" s="3">
        <v>241070</v>
      </c>
      <c r="N2684" s="3">
        <v>890</v>
      </c>
      <c r="O2684" s="6">
        <f>SupplierQuality[[#This Row],[Total Downtime Minutes]]/60</f>
        <v>14.833333333333334</v>
      </c>
      <c r="P2684" s="4">
        <v>288</v>
      </c>
      <c r="Q2684" s="4">
        <f>SupplierQuality[[#This Row],[Total Defect Qty]]*SupplierQuality[[#This Row],[Unit Price]]</f>
        <v>69428160</v>
      </c>
    </row>
    <row r="2685" spans="1:17" x14ac:dyDescent="0.25">
      <c r="A2685" s="1">
        <v>43517</v>
      </c>
      <c r="B2685" s="5" t="str">
        <f>TEXT(SupplierQuality[[#This Row],[Date]],"mmm")</f>
        <v>Feb</v>
      </c>
      <c r="C2685" s="5" t="str">
        <f>TEXT(SupplierQuality[[#This Row],[Date]],"yyyy")</f>
        <v>2019</v>
      </c>
      <c r="D2685" s="2" t="s">
        <v>323</v>
      </c>
      <c r="E2685" s="2" t="s">
        <v>13</v>
      </c>
      <c r="F2685" s="2" t="s">
        <v>14</v>
      </c>
      <c r="G2685">
        <v>115</v>
      </c>
      <c r="H2685" s="2" t="str">
        <f>VLOOKUP(SupplierQuality[[#This Row],[MaterialID]],Table4[#All],2,0)</f>
        <v>Controllers</v>
      </c>
      <c r="I2685">
        <v>3</v>
      </c>
      <c r="J2685" s="2" t="str">
        <f>_xlfn.XLOOKUP(SupplierQuality[[#This Row],[Defect Type ID]],Table5[ID],Table5[Defect Type],"Not found",0)</f>
        <v>Impact</v>
      </c>
      <c r="K2685">
        <v>28</v>
      </c>
      <c r="L2685" s="2" t="str">
        <f>_xlfn.XLOOKUP(SupplierQuality[[#This Row],[DefectID]],Table2[ID],Table2[Defect],"Not found",0)</f>
        <v>Poor Fit</v>
      </c>
      <c r="M2685" s="3">
        <v>222891</v>
      </c>
      <c r="N2685" s="3">
        <v>1303</v>
      </c>
      <c r="O2685" s="6">
        <f>SupplierQuality[[#This Row],[Total Downtime Minutes]]/60</f>
        <v>21.716666666666665</v>
      </c>
      <c r="P2685" s="4">
        <v>399</v>
      </c>
      <c r="Q2685" s="4">
        <f>SupplierQuality[[#This Row],[Total Defect Qty]]*SupplierQuality[[#This Row],[Unit Price]]</f>
        <v>88933509</v>
      </c>
    </row>
    <row r="2686" spans="1:17" x14ac:dyDescent="0.25">
      <c r="A2686" s="1">
        <v>43517</v>
      </c>
      <c r="B2686" s="5" t="str">
        <f>TEXT(SupplierQuality[[#This Row],[Date]],"mmm")</f>
        <v>Feb</v>
      </c>
      <c r="C2686" s="5" t="str">
        <f>TEXT(SupplierQuality[[#This Row],[Date]],"yyyy")</f>
        <v>2019</v>
      </c>
      <c r="D2686" s="2" t="s">
        <v>120</v>
      </c>
      <c r="E2686" s="2" t="s">
        <v>38</v>
      </c>
      <c r="F2686" s="2" t="s">
        <v>14</v>
      </c>
      <c r="G2686">
        <v>133</v>
      </c>
      <c r="H2686" s="2" t="str">
        <f>VLOOKUP(SupplierQuality[[#This Row],[MaterialID]],Table4[#All],2,0)</f>
        <v>Wires</v>
      </c>
      <c r="I2686">
        <v>1</v>
      </c>
      <c r="J2686" s="2" t="str">
        <f>_xlfn.XLOOKUP(SupplierQuality[[#This Row],[Defect Type ID]],Table5[ID],Table5[Defect Type],"Not found",0)</f>
        <v>No Impact</v>
      </c>
      <c r="K2686">
        <v>214</v>
      </c>
      <c r="L2686" s="2" t="str">
        <f>_xlfn.XLOOKUP(SupplierQuality[[#This Row],[DefectID]],Table2[ID],Table2[Defect],"Not found",0)</f>
        <v>Bad Insert</v>
      </c>
      <c r="M2686" s="3">
        <v>199532</v>
      </c>
      <c r="N2686" s="3">
        <v>4142</v>
      </c>
      <c r="O2686" s="6">
        <f>SupplierQuality[[#This Row],[Total Downtime Minutes]]/60</f>
        <v>69.033333333333331</v>
      </c>
      <c r="P2686" s="4">
        <v>337</v>
      </c>
      <c r="Q2686" s="4">
        <f>SupplierQuality[[#This Row],[Total Defect Qty]]*SupplierQuality[[#This Row],[Unit Price]]</f>
        <v>67242284</v>
      </c>
    </row>
    <row r="2687" spans="1:17" x14ac:dyDescent="0.25">
      <c r="A2687" s="1">
        <v>43517</v>
      </c>
      <c r="B2687" s="5" t="str">
        <f>TEXT(SupplierQuality[[#This Row],[Date]],"mmm")</f>
        <v>Feb</v>
      </c>
      <c r="C2687" s="5" t="str">
        <f>TEXT(SupplierQuality[[#This Row],[Date]],"yyyy")</f>
        <v>2019</v>
      </c>
      <c r="D2687" s="2" t="s">
        <v>341</v>
      </c>
      <c r="E2687" s="2" t="s">
        <v>104</v>
      </c>
      <c r="F2687" s="2" t="s">
        <v>42</v>
      </c>
      <c r="G2687">
        <v>113</v>
      </c>
      <c r="H2687" s="2" t="str">
        <f>VLOOKUP(SupplierQuality[[#This Row],[MaterialID]],Table4[#All],2,0)</f>
        <v>Raw Materials</v>
      </c>
      <c r="I2687">
        <v>1</v>
      </c>
      <c r="J2687" s="2" t="str">
        <f>_xlfn.XLOOKUP(SupplierQuality[[#This Row],[Defect Type ID]],Table5[ID],Table5[Defect Type],"Not found",0)</f>
        <v>No Impact</v>
      </c>
      <c r="K2687">
        <v>150</v>
      </c>
      <c r="L2687" s="2" t="str">
        <f>_xlfn.XLOOKUP(SupplierQuality[[#This Row],[DefectID]],Table2[ID],Table2[Defect],"Not found",0)</f>
        <v>Bad Bond</v>
      </c>
      <c r="M2687" s="3">
        <v>53817</v>
      </c>
      <c r="N2687" s="3">
        <v>2122</v>
      </c>
      <c r="O2687" s="6">
        <f>SupplierQuality[[#This Row],[Total Downtime Minutes]]/60</f>
        <v>35.366666666666667</v>
      </c>
      <c r="P2687" s="4">
        <v>664</v>
      </c>
      <c r="Q2687" s="4">
        <f>SupplierQuality[[#This Row],[Total Defect Qty]]*SupplierQuality[[#This Row],[Unit Price]]</f>
        <v>35734488</v>
      </c>
    </row>
    <row r="2688" spans="1:17" x14ac:dyDescent="0.25">
      <c r="A2688" s="1">
        <v>43517</v>
      </c>
      <c r="B2688" s="5" t="str">
        <f>TEXT(SupplierQuality[[#This Row],[Date]],"mmm")</f>
        <v>Feb</v>
      </c>
      <c r="C2688" s="5" t="str">
        <f>TEXT(SupplierQuality[[#This Row],[Date]],"yyyy")</f>
        <v>2019</v>
      </c>
      <c r="D2688" s="2" t="s">
        <v>194</v>
      </c>
      <c r="E2688" s="2" t="s">
        <v>45</v>
      </c>
      <c r="F2688" s="2" t="s">
        <v>24</v>
      </c>
      <c r="G2688">
        <v>112</v>
      </c>
      <c r="H2688" s="2" t="str">
        <f>VLOOKUP(SupplierQuality[[#This Row],[MaterialID]],Table4[#All],2,0)</f>
        <v>Glass</v>
      </c>
      <c r="I2688">
        <v>3</v>
      </c>
      <c r="J2688" s="2" t="str">
        <f>_xlfn.XLOOKUP(SupplierQuality[[#This Row],[Defect Type ID]],Table5[ID],Table5[Defect Type],"Not found",0)</f>
        <v>Impact</v>
      </c>
      <c r="K2688">
        <v>261</v>
      </c>
      <c r="L2688" s="2" t="str">
        <f>_xlfn.XLOOKUP(SupplierQuality[[#This Row],[DefectID]],Table2[ID],Table2[Defect],"Not found",0)</f>
        <v>Infestation</v>
      </c>
      <c r="M2688" s="3">
        <v>13032</v>
      </c>
      <c r="N2688" s="3">
        <v>2417</v>
      </c>
      <c r="O2688" s="6">
        <f>SupplierQuality[[#This Row],[Total Downtime Minutes]]/60</f>
        <v>40.283333333333331</v>
      </c>
      <c r="P2688" s="4">
        <v>427</v>
      </c>
      <c r="Q2688" s="4">
        <f>SupplierQuality[[#This Row],[Total Defect Qty]]*SupplierQuality[[#This Row],[Unit Price]]</f>
        <v>5564664</v>
      </c>
    </row>
    <row r="2689" spans="1:17" x14ac:dyDescent="0.25">
      <c r="A2689" s="1">
        <v>43518</v>
      </c>
      <c r="B2689" s="5" t="str">
        <f>TEXT(SupplierQuality[[#This Row],[Date]],"mmm")</f>
        <v>Feb</v>
      </c>
      <c r="C2689" s="5" t="str">
        <f>TEXT(SupplierQuality[[#This Row],[Date]],"yyyy")</f>
        <v>2019</v>
      </c>
      <c r="D2689" s="2" t="s">
        <v>282</v>
      </c>
      <c r="E2689" s="2" t="s">
        <v>84</v>
      </c>
      <c r="F2689" s="2" t="s">
        <v>14</v>
      </c>
      <c r="G2689">
        <v>125</v>
      </c>
      <c r="H2689" s="2" t="str">
        <f>VLOOKUP(SupplierQuality[[#This Row],[MaterialID]],Table4[#All],2,0)</f>
        <v>Hardware</v>
      </c>
      <c r="I2689">
        <v>1</v>
      </c>
      <c r="J2689" s="2" t="str">
        <f>_xlfn.XLOOKUP(SupplierQuality[[#This Row],[Defect Type ID]],Table5[ID],Table5[Defect Type],"Not found",0)</f>
        <v>No Impact</v>
      </c>
      <c r="K2689">
        <v>92</v>
      </c>
      <c r="L2689" s="2" t="str">
        <f>_xlfn.XLOOKUP(SupplierQuality[[#This Row],[DefectID]],Table2[ID],Table2[Defect],"Not found",0)</f>
        <v>No Adhesive</v>
      </c>
      <c r="M2689" s="3">
        <v>845871</v>
      </c>
      <c r="N2689" s="3">
        <v>3535</v>
      </c>
      <c r="O2689" s="6">
        <f>SupplierQuality[[#This Row],[Total Downtime Minutes]]/60</f>
        <v>58.916666666666664</v>
      </c>
      <c r="P2689" s="4">
        <v>444</v>
      </c>
      <c r="Q2689" s="4">
        <f>SupplierQuality[[#This Row],[Total Defect Qty]]*SupplierQuality[[#This Row],[Unit Price]]</f>
        <v>375566724</v>
      </c>
    </row>
    <row r="2690" spans="1:17" x14ac:dyDescent="0.25">
      <c r="A2690" s="1">
        <v>43518</v>
      </c>
      <c r="B2690" s="5" t="str">
        <f>TEXT(SupplierQuality[[#This Row],[Date]],"mmm")</f>
        <v>Feb</v>
      </c>
      <c r="C2690" s="5" t="str">
        <f>TEXT(SupplierQuality[[#This Row],[Date]],"yyyy")</f>
        <v>2019</v>
      </c>
      <c r="D2690" s="2" t="s">
        <v>163</v>
      </c>
      <c r="E2690" s="2" t="s">
        <v>67</v>
      </c>
      <c r="F2690" s="2" t="s">
        <v>14</v>
      </c>
      <c r="G2690">
        <v>117</v>
      </c>
      <c r="H2690" s="2" t="str">
        <f>VLOOKUP(SupplierQuality[[#This Row],[MaterialID]],Table4[#All],2,0)</f>
        <v>Labels</v>
      </c>
      <c r="I2690">
        <v>1</v>
      </c>
      <c r="J2690" s="2" t="str">
        <f>_xlfn.XLOOKUP(SupplierQuality[[#This Row],[Defect Type ID]],Table5[ID],Table5[Defect Type],"Not found",0)</f>
        <v>No Impact</v>
      </c>
      <c r="K2690">
        <v>8</v>
      </c>
      <c r="L2690" s="2" t="str">
        <f>_xlfn.XLOOKUP(SupplierQuality[[#This Row],[DefectID]],Table2[ID],Table2[Defect],"Not found",0)</f>
        <v>Printing Defects</v>
      </c>
      <c r="M2690" s="3">
        <v>496902</v>
      </c>
      <c r="N2690" s="3">
        <v>2339</v>
      </c>
      <c r="O2690" s="6">
        <f>SupplierQuality[[#This Row],[Total Downtime Minutes]]/60</f>
        <v>38.983333333333334</v>
      </c>
      <c r="P2690" s="4">
        <v>499</v>
      </c>
      <c r="Q2690" s="4">
        <f>SupplierQuality[[#This Row],[Total Defect Qty]]*SupplierQuality[[#This Row],[Unit Price]]</f>
        <v>247954098</v>
      </c>
    </row>
    <row r="2691" spans="1:17" x14ac:dyDescent="0.25">
      <c r="A2691" s="1">
        <v>43518</v>
      </c>
      <c r="B2691" s="5" t="str">
        <f>TEXT(SupplierQuality[[#This Row],[Date]],"mmm")</f>
        <v>Feb</v>
      </c>
      <c r="C2691" s="5" t="str">
        <f>TEXT(SupplierQuality[[#This Row],[Date]],"yyyy")</f>
        <v>2019</v>
      </c>
      <c r="D2691" s="2" t="s">
        <v>188</v>
      </c>
      <c r="E2691" s="2" t="s">
        <v>55</v>
      </c>
      <c r="F2691" s="2" t="s">
        <v>75</v>
      </c>
      <c r="G2691">
        <v>123</v>
      </c>
      <c r="H2691" s="2" t="str">
        <f>VLOOKUP(SupplierQuality[[#This Row],[MaterialID]],Table4[#All],2,0)</f>
        <v>Pump</v>
      </c>
      <c r="I2691">
        <v>3</v>
      </c>
      <c r="J2691" s="2" t="str">
        <f>_xlfn.XLOOKUP(SupplierQuality[[#This Row],[Defect Type ID]],Table5[ID],Table5[Defect Type],"Not found",0)</f>
        <v>Impact</v>
      </c>
      <c r="K2691">
        <v>112</v>
      </c>
      <c r="L2691" s="2" t="str">
        <f>_xlfn.XLOOKUP(SupplierQuality[[#This Row],[DefectID]],Table2[ID],Table2[Defect],"Not found",0)</f>
        <v>Gaps</v>
      </c>
      <c r="M2691" s="3">
        <v>477736</v>
      </c>
      <c r="N2691" s="3">
        <v>845</v>
      </c>
      <c r="O2691" s="6">
        <f>SupplierQuality[[#This Row],[Total Downtime Minutes]]/60</f>
        <v>14.083333333333334</v>
      </c>
      <c r="P2691" s="4">
        <v>440</v>
      </c>
      <c r="Q2691" s="4">
        <f>SupplierQuality[[#This Row],[Total Defect Qty]]*SupplierQuality[[#This Row],[Unit Price]]</f>
        <v>210203840</v>
      </c>
    </row>
    <row r="2692" spans="1:17" x14ac:dyDescent="0.25">
      <c r="A2692" s="1">
        <v>43518</v>
      </c>
      <c r="B2692" s="5" t="str">
        <f>TEXT(SupplierQuality[[#This Row],[Date]],"mmm")</f>
        <v>Feb</v>
      </c>
      <c r="C2692" s="5" t="str">
        <f>TEXT(SupplierQuality[[#This Row],[Date]],"yyyy")</f>
        <v>2019</v>
      </c>
      <c r="D2692" s="2" t="s">
        <v>267</v>
      </c>
      <c r="E2692" s="2" t="s">
        <v>49</v>
      </c>
      <c r="F2692" s="2" t="s">
        <v>14</v>
      </c>
      <c r="G2692">
        <v>125</v>
      </c>
      <c r="H2692" s="2" t="str">
        <f>VLOOKUP(SupplierQuality[[#This Row],[MaterialID]],Table4[#All],2,0)</f>
        <v>Hardware</v>
      </c>
      <c r="I2692">
        <v>1</v>
      </c>
      <c r="J2692" s="2" t="str">
        <f>_xlfn.XLOOKUP(SupplierQuality[[#This Row],[Defect Type ID]],Table5[ID],Table5[Defect Type],"Not found",0)</f>
        <v>No Impact</v>
      </c>
      <c r="K2692">
        <v>258</v>
      </c>
      <c r="L2692" s="2" t="str">
        <f>_xlfn.XLOOKUP(SupplierQuality[[#This Row],[DefectID]],Table2[ID],Table2[Defect],"Not found",0)</f>
        <v>Gages Broken</v>
      </c>
      <c r="M2692" s="3">
        <v>463211</v>
      </c>
      <c r="N2692" s="3">
        <v>3282</v>
      </c>
      <c r="O2692" s="6">
        <f>SupplierQuality[[#This Row],[Total Downtime Minutes]]/60</f>
        <v>54.7</v>
      </c>
      <c r="P2692" s="4">
        <v>495</v>
      </c>
      <c r="Q2692" s="4">
        <f>SupplierQuality[[#This Row],[Total Defect Qty]]*SupplierQuality[[#This Row],[Unit Price]]</f>
        <v>229289445</v>
      </c>
    </row>
    <row r="2693" spans="1:17" x14ac:dyDescent="0.25">
      <c r="A2693" s="1">
        <v>43518</v>
      </c>
      <c r="B2693" s="5" t="str">
        <f>TEXT(SupplierQuality[[#This Row],[Date]],"mmm")</f>
        <v>Feb</v>
      </c>
      <c r="C2693" s="5" t="str">
        <f>TEXT(SupplierQuality[[#This Row],[Date]],"yyyy")</f>
        <v>2019</v>
      </c>
      <c r="D2693" s="2" t="s">
        <v>351</v>
      </c>
      <c r="E2693" s="2" t="s">
        <v>49</v>
      </c>
      <c r="F2693" s="2" t="s">
        <v>14</v>
      </c>
      <c r="G2693">
        <v>113</v>
      </c>
      <c r="H2693" s="2" t="str">
        <f>VLOOKUP(SupplierQuality[[#This Row],[MaterialID]],Table4[#All],2,0)</f>
        <v>Raw Materials</v>
      </c>
      <c r="I2693">
        <v>2</v>
      </c>
      <c r="J2693" s="2" t="str">
        <f>_xlfn.XLOOKUP(SupplierQuality[[#This Row],[Defect Type ID]],Table5[ID],Table5[Defect Type],"Not found",0)</f>
        <v>Rejected</v>
      </c>
      <c r="K2693">
        <v>8</v>
      </c>
      <c r="L2693" s="2" t="str">
        <f>_xlfn.XLOOKUP(SupplierQuality[[#This Row],[DefectID]],Table2[ID],Table2[Defect],"Not found",0)</f>
        <v>Printing Defects</v>
      </c>
      <c r="M2693" s="3">
        <v>385673</v>
      </c>
      <c r="N2693" s="3">
        <v>1603</v>
      </c>
      <c r="O2693" s="6">
        <f>SupplierQuality[[#This Row],[Total Downtime Minutes]]/60</f>
        <v>26.716666666666665</v>
      </c>
      <c r="P2693" s="4">
        <v>514</v>
      </c>
      <c r="Q2693" s="4">
        <f>SupplierQuality[[#This Row],[Total Defect Qty]]*SupplierQuality[[#This Row],[Unit Price]]</f>
        <v>198235922</v>
      </c>
    </row>
    <row r="2694" spans="1:17" x14ac:dyDescent="0.25">
      <c r="A2694" s="1">
        <v>43518</v>
      </c>
      <c r="B2694" s="5" t="str">
        <f>TEXT(SupplierQuality[[#This Row],[Date]],"mmm")</f>
        <v>Feb</v>
      </c>
      <c r="C2694" s="5" t="str">
        <f>TEXT(SupplierQuality[[#This Row],[Date]],"yyyy")</f>
        <v>2019</v>
      </c>
      <c r="D2694" s="2" t="s">
        <v>145</v>
      </c>
      <c r="E2694" s="2" t="s">
        <v>36</v>
      </c>
      <c r="F2694" s="2" t="s">
        <v>14</v>
      </c>
      <c r="G2694">
        <v>129</v>
      </c>
      <c r="H2694" s="2" t="str">
        <f>VLOOKUP(SupplierQuality[[#This Row],[MaterialID]],Table4[#All],2,0)</f>
        <v>Mechanicals</v>
      </c>
      <c r="I2694">
        <v>1</v>
      </c>
      <c r="J2694" s="2" t="str">
        <f>_xlfn.XLOOKUP(SupplierQuality[[#This Row],[Defect Type ID]],Table5[ID],Table5[Defect Type],"Not found",0)</f>
        <v>No Impact</v>
      </c>
      <c r="K2694">
        <v>264</v>
      </c>
      <c r="L2694" s="2" t="str">
        <f>_xlfn.XLOOKUP(SupplierQuality[[#This Row],[DefectID]],Table2[ID],Table2[Defect],"Not found",0)</f>
        <v>Off-set</v>
      </c>
      <c r="M2694" s="3">
        <v>238689</v>
      </c>
      <c r="N2694" s="3">
        <v>1979</v>
      </c>
      <c r="O2694" s="6">
        <f>SupplierQuality[[#This Row],[Total Downtime Minutes]]/60</f>
        <v>32.983333333333334</v>
      </c>
      <c r="P2694" s="4">
        <v>594</v>
      </c>
      <c r="Q2694" s="4">
        <f>SupplierQuality[[#This Row],[Total Defect Qty]]*SupplierQuality[[#This Row],[Unit Price]]</f>
        <v>141781266</v>
      </c>
    </row>
    <row r="2695" spans="1:17" x14ac:dyDescent="0.25">
      <c r="A2695" s="1">
        <v>43519</v>
      </c>
      <c r="B2695" s="5" t="str">
        <f>TEXT(SupplierQuality[[#This Row],[Date]],"mmm")</f>
        <v>Feb</v>
      </c>
      <c r="C2695" s="5" t="str">
        <f>TEXT(SupplierQuality[[#This Row],[Date]],"yyyy")</f>
        <v>2019</v>
      </c>
      <c r="D2695" s="2" t="s">
        <v>234</v>
      </c>
      <c r="E2695" s="2" t="s">
        <v>34</v>
      </c>
      <c r="F2695" s="2" t="s">
        <v>14</v>
      </c>
      <c r="G2695">
        <v>115</v>
      </c>
      <c r="H2695" s="2" t="str">
        <f>VLOOKUP(SupplierQuality[[#This Row],[MaterialID]],Table4[#All],2,0)</f>
        <v>Controllers</v>
      </c>
      <c r="I2695">
        <v>1</v>
      </c>
      <c r="J2695" s="2" t="str">
        <f>_xlfn.XLOOKUP(SupplierQuality[[#This Row],[Defect Type ID]],Table5[ID],Table5[Defect Type],"Not found",0)</f>
        <v>No Impact</v>
      </c>
      <c r="K2695">
        <v>34</v>
      </c>
      <c r="L2695" s="2" t="str">
        <f>_xlfn.XLOOKUP(SupplierQuality[[#This Row],[DefectID]],Table2[ID],Table2[Defect],"Not found",0)</f>
        <v>Inclomplete</v>
      </c>
      <c r="M2695" s="3">
        <v>626089</v>
      </c>
      <c r="N2695" s="3">
        <v>2166</v>
      </c>
      <c r="O2695" s="6">
        <f>SupplierQuality[[#This Row],[Total Downtime Minutes]]/60</f>
        <v>36.1</v>
      </c>
      <c r="P2695" s="4">
        <v>698</v>
      </c>
      <c r="Q2695" s="4">
        <f>SupplierQuality[[#This Row],[Total Defect Qty]]*SupplierQuality[[#This Row],[Unit Price]]</f>
        <v>437010122</v>
      </c>
    </row>
    <row r="2696" spans="1:17" x14ac:dyDescent="0.25">
      <c r="A2696" s="1">
        <v>43520</v>
      </c>
      <c r="B2696" s="5" t="str">
        <f>TEXT(SupplierQuality[[#This Row],[Date]],"mmm")</f>
        <v>Feb</v>
      </c>
      <c r="C2696" s="5" t="str">
        <f>TEXT(SupplierQuality[[#This Row],[Date]],"yyyy")</f>
        <v>2019</v>
      </c>
      <c r="D2696" s="2" t="s">
        <v>218</v>
      </c>
      <c r="E2696" s="2" t="s">
        <v>30</v>
      </c>
      <c r="F2696" s="2" t="s">
        <v>24</v>
      </c>
      <c r="G2696">
        <v>113</v>
      </c>
      <c r="H2696" s="2" t="str">
        <f>VLOOKUP(SupplierQuality[[#This Row],[MaterialID]],Table4[#All],2,0)</f>
        <v>Raw Materials</v>
      </c>
      <c r="I2696">
        <v>2</v>
      </c>
      <c r="J2696" s="2" t="str">
        <f>_xlfn.XLOOKUP(SupplierQuality[[#This Row],[Defect Type ID]],Table5[ID],Table5[Defect Type],"Not found",0)</f>
        <v>Rejected</v>
      </c>
      <c r="K2696">
        <v>124</v>
      </c>
      <c r="L2696" s="2" t="str">
        <f>_xlfn.XLOOKUP(SupplierQuality[[#This Row],[DefectID]],Table2[ID],Table2[Defect],"Not found",0)</f>
        <v>Print Impression</v>
      </c>
      <c r="M2696" s="3">
        <v>948140</v>
      </c>
      <c r="N2696" s="3">
        <v>758</v>
      </c>
      <c r="O2696" s="6">
        <f>SupplierQuality[[#This Row],[Total Downtime Minutes]]/60</f>
        <v>12.633333333333333</v>
      </c>
      <c r="P2696" s="4">
        <v>524</v>
      </c>
      <c r="Q2696" s="4">
        <f>SupplierQuality[[#This Row],[Total Defect Qty]]*SupplierQuality[[#This Row],[Unit Price]]</f>
        <v>496825360</v>
      </c>
    </row>
    <row r="2697" spans="1:17" x14ac:dyDescent="0.25">
      <c r="A2697" s="1">
        <v>43520</v>
      </c>
      <c r="B2697" s="5" t="str">
        <f>TEXT(SupplierQuality[[#This Row],[Date]],"mmm")</f>
        <v>Feb</v>
      </c>
      <c r="C2697" s="5" t="str">
        <f>TEXT(SupplierQuality[[#This Row],[Date]],"yyyy")</f>
        <v>2019</v>
      </c>
      <c r="D2697" s="2" t="s">
        <v>182</v>
      </c>
      <c r="E2697" s="2" t="s">
        <v>84</v>
      </c>
      <c r="F2697" s="2" t="s">
        <v>24</v>
      </c>
      <c r="G2697">
        <v>132</v>
      </c>
      <c r="H2697" s="2" t="str">
        <f>VLOOKUP(SupplierQuality[[#This Row],[MaterialID]],Table4[#All],2,0)</f>
        <v>Printed Materials</v>
      </c>
      <c r="I2697">
        <v>1</v>
      </c>
      <c r="J2697" s="2" t="str">
        <f>_xlfn.XLOOKUP(SupplierQuality[[#This Row],[Defect Type ID]],Table5[ID],Table5[Defect Type],"Not found",0)</f>
        <v>No Impact</v>
      </c>
      <c r="K2697">
        <v>193</v>
      </c>
      <c r="L2697" s="2" t="str">
        <f>_xlfn.XLOOKUP(SupplierQuality[[#This Row],[DefectID]],Table2[ID],Table2[Defect],"Not found",0)</f>
        <v>Loose Fit</v>
      </c>
      <c r="M2697" s="3">
        <v>761844</v>
      </c>
      <c r="N2697" s="3">
        <v>3025</v>
      </c>
      <c r="O2697" s="6">
        <f>SupplierQuality[[#This Row],[Total Downtime Minutes]]/60</f>
        <v>50.416666666666664</v>
      </c>
      <c r="P2697" s="4">
        <v>657</v>
      </c>
      <c r="Q2697" s="4">
        <f>SupplierQuality[[#This Row],[Total Defect Qty]]*SupplierQuality[[#This Row],[Unit Price]]</f>
        <v>500531508</v>
      </c>
    </row>
    <row r="2698" spans="1:17" x14ac:dyDescent="0.25">
      <c r="A2698" s="1">
        <v>43521</v>
      </c>
      <c r="B2698" s="5" t="str">
        <f>TEXT(SupplierQuality[[#This Row],[Date]],"mmm")</f>
        <v>Feb</v>
      </c>
      <c r="C2698" s="5" t="str">
        <f>TEXT(SupplierQuality[[#This Row],[Date]],"yyyy")</f>
        <v>2019</v>
      </c>
      <c r="D2698" s="2" t="s">
        <v>276</v>
      </c>
      <c r="E2698" s="2" t="s">
        <v>74</v>
      </c>
      <c r="F2698" s="2" t="s">
        <v>17</v>
      </c>
      <c r="G2698">
        <v>131</v>
      </c>
      <c r="H2698" s="2" t="str">
        <f>VLOOKUP(SupplierQuality[[#This Row],[MaterialID]],Table4[#All],2,0)</f>
        <v>Valves</v>
      </c>
      <c r="I2698">
        <v>1</v>
      </c>
      <c r="J2698" s="2" t="str">
        <f>_xlfn.XLOOKUP(SupplierQuality[[#This Row],[Defect Type ID]],Table5[ID],Table5[Defect Type],"Not found",0)</f>
        <v>No Impact</v>
      </c>
      <c r="K2698">
        <v>16</v>
      </c>
      <c r="L2698" s="2" t="str">
        <f>_xlfn.XLOOKUP(SupplierQuality[[#This Row],[DefectID]],Table2[ID],Table2[Defect],"Not found",0)</f>
        <v>Print defects</v>
      </c>
      <c r="M2698" s="3">
        <v>853591</v>
      </c>
      <c r="N2698" s="3">
        <v>1360</v>
      </c>
      <c r="O2698" s="6">
        <f>SupplierQuality[[#This Row],[Total Downtime Minutes]]/60</f>
        <v>22.666666666666668</v>
      </c>
      <c r="P2698" s="4">
        <v>426</v>
      </c>
      <c r="Q2698" s="4">
        <f>SupplierQuality[[#This Row],[Total Defect Qty]]*SupplierQuality[[#This Row],[Unit Price]]</f>
        <v>363629766</v>
      </c>
    </row>
    <row r="2699" spans="1:17" x14ac:dyDescent="0.25">
      <c r="A2699" s="1">
        <v>43521</v>
      </c>
      <c r="B2699" s="5" t="str">
        <f>TEXT(SupplierQuality[[#This Row],[Date]],"mmm")</f>
        <v>Feb</v>
      </c>
      <c r="C2699" s="5" t="str">
        <f>TEXT(SupplierQuality[[#This Row],[Date]],"yyyy")</f>
        <v>2019</v>
      </c>
      <c r="D2699" s="2" t="s">
        <v>35</v>
      </c>
      <c r="E2699" s="2" t="s">
        <v>64</v>
      </c>
      <c r="F2699" s="2" t="s">
        <v>17</v>
      </c>
      <c r="G2699">
        <v>122</v>
      </c>
      <c r="H2699" s="2" t="str">
        <f>VLOOKUP(SupplierQuality[[#This Row],[MaterialID]],Table4[#All],2,0)</f>
        <v>Electrolytes</v>
      </c>
      <c r="I2699">
        <v>1</v>
      </c>
      <c r="J2699" s="2" t="str">
        <f>_xlfn.XLOOKUP(SupplierQuality[[#This Row],[Defect Type ID]],Table5[ID],Table5[Defect Type],"Not found",0)</f>
        <v>No Impact</v>
      </c>
      <c r="K2699">
        <v>81</v>
      </c>
      <c r="L2699" s="2" t="str">
        <f>_xlfn.XLOOKUP(SupplierQuality[[#This Row],[DefectID]],Table2[ID],Table2[Defect],"Not found",0)</f>
        <v>Bad Shots</v>
      </c>
      <c r="M2699" s="3">
        <v>833769</v>
      </c>
      <c r="N2699" s="3">
        <v>3848</v>
      </c>
      <c r="O2699" s="6">
        <f>SupplierQuality[[#This Row],[Total Downtime Minutes]]/60</f>
        <v>64.13333333333334</v>
      </c>
      <c r="P2699" s="4">
        <v>437</v>
      </c>
      <c r="Q2699" s="4">
        <f>SupplierQuality[[#This Row],[Total Defect Qty]]*SupplierQuality[[#This Row],[Unit Price]]</f>
        <v>364357053</v>
      </c>
    </row>
    <row r="2700" spans="1:17" x14ac:dyDescent="0.25">
      <c r="A2700" s="1">
        <v>43521</v>
      </c>
      <c r="B2700" s="5" t="str">
        <f>TEXT(SupplierQuality[[#This Row],[Date]],"mmm")</f>
        <v>Feb</v>
      </c>
      <c r="C2700" s="5" t="str">
        <f>TEXT(SupplierQuality[[#This Row],[Date]],"yyyy")</f>
        <v>2019</v>
      </c>
      <c r="D2700" s="2" t="s">
        <v>236</v>
      </c>
      <c r="E2700" s="2" t="s">
        <v>21</v>
      </c>
      <c r="F2700" s="2" t="s">
        <v>17</v>
      </c>
      <c r="G2700">
        <v>129</v>
      </c>
      <c r="H2700" s="2" t="str">
        <f>VLOOKUP(SupplierQuality[[#This Row],[MaterialID]],Table4[#All],2,0)</f>
        <v>Mechanicals</v>
      </c>
      <c r="I2700">
        <v>2</v>
      </c>
      <c r="J2700" s="2" t="str">
        <f>_xlfn.XLOOKUP(SupplierQuality[[#This Row],[Defect Type ID]],Table5[ID],Table5[Defect Type],"Not found",0)</f>
        <v>Rejected</v>
      </c>
      <c r="K2700">
        <v>150</v>
      </c>
      <c r="L2700" s="2" t="str">
        <f>_xlfn.XLOOKUP(SupplierQuality[[#This Row],[DefectID]],Table2[ID],Table2[Defect],"Not found",0)</f>
        <v>Bad Bond</v>
      </c>
      <c r="M2700" s="3">
        <v>817406</v>
      </c>
      <c r="N2700" s="3">
        <v>47</v>
      </c>
      <c r="O2700" s="6">
        <f>SupplierQuality[[#This Row],[Total Downtime Minutes]]/60</f>
        <v>0.78333333333333333</v>
      </c>
      <c r="P2700" s="4">
        <v>683</v>
      </c>
      <c r="Q2700" s="4">
        <f>SupplierQuality[[#This Row],[Total Defect Qty]]*SupplierQuality[[#This Row],[Unit Price]]</f>
        <v>558288298</v>
      </c>
    </row>
    <row r="2701" spans="1:17" x14ac:dyDescent="0.25">
      <c r="A2701" s="1">
        <v>43521</v>
      </c>
      <c r="B2701" s="5" t="str">
        <f>TEXT(SupplierQuality[[#This Row],[Date]],"mmm")</f>
        <v>Feb</v>
      </c>
      <c r="C2701" s="5" t="str">
        <f>TEXT(SupplierQuality[[#This Row],[Date]],"yyyy")</f>
        <v>2019</v>
      </c>
      <c r="D2701" s="2" t="s">
        <v>59</v>
      </c>
      <c r="E2701" s="2" t="s">
        <v>13</v>
      </c>
      <c r="F2701" s="2" t="s">
        <v>17</v>
      </c>
      <c r="G2701">
        <v>114</v>
      </c>
      <c r="H2701" s="2" t="str">
        <f>VLOOKUP(SupplierQuality[[#This Row],[MaterialID]],Table4[#All],2,0)</f>
        <v>Carton</v>
      </c>
      <c r="I2701">
        <v>3</v>
      </c>
      <c r="J2701" s="2" t="str">
        <f>_xlfn.XLOOKUP(SupplierQuality[[#This Row],[Defect Type ID]],Table5[ID],Table5[Defect Type],"Not found",0)</f>
        <v>Impact</v>
      </c>
      <c r="K2701">
        <v>199</v>
      </c>
      <c r="L2701" s="2" t="str">
        <f>_xlfn.XLOOKUP(SupplierQuality[[#This Row],[DefectID]],Table2[ID],Table2[Defect],"Not found",0)</f>
        <v>Bad Welding</v>
      </c>
      <c r="M2701" s="3">
        <v>817342</v>
      </c>
      <c r="N2701" s="3">
        <v>919</v>
      </c>
      <c r="O2701" s="6">
        <f>SupplierQuality[[#This Row],[Total Downtime Minutes]]/60</f>
        <v>15.316666666666666</v>
      </c>
      <c r="P2701" s="4">
        <v>354</v>
      </c>
      <c r="Q2701" s="4">
        <f>SupplierQuality[[#This Row],[Total Defect Qty]]*SupplierQuality[[#This Row],[Unit Price]]</f>
        <v>289339068</v>
      </c>
    </row>
    <row r="2702" spans="1:17" x14ac:dyDescent="0.25">
      <c r="A2702" s="1">
        <v>43521</v>
      </c>
      <c r="B2702" s="5" t="str">
        <f>TEXT(SupplierQuality[[#This Row],[Date]],"mmm")</f>
        <v>Feb</v>
      </c>
      <c r="C2702" s="5" t="str">
        <f>TEXT(SupplierQuality[[#This Row],[Date]],"yyyy")</f>
        <v>2019</v>
      </c>
      <c r="D2702" s="2" t="s">
        <v>146</v>
      </c>
      <c r="E2702" s="2" t="s">
        <v>60</v>
      </c>
      <c r="F2702" s="2" t="s">
        <v>17</v>
      </c>
      <c r="G2702">
        <v>122</v>
      </c>
      <c r="H2702" s="2" t="str">
        <f>VLOOKUP(SupplierQuality[[#This Row],[MaterialID]],Table4[#All],2,0)</f>
        <v>Electrolytes</v>
      </c>
      <c r="I2702">
        <v>3</v>
      </c>
      <c r="J2702" s="2" t="str">
        <f>_xlfn.XLOOKUP(SupplierQuality[[#This Row],[Defect Type ID]],Table5[ID],Table5[Defect Type],"Not found",0)</f>
        <v>Impact</v>
      </c>
      <c r="K2702">
        <v>109</v>
      </c>
      <c r="L2702" s="2" t="str">
        <f>_xlfn.XLOOKUP(SupplierQuality[[#This Row],[DefectID]],Table2[ID],Table2[Defect],"Not found",0)</f>
        <v>Inside Scoring</v>
      </c>
      <c r="M2702" s="3">
        <v>701418</v>
      </c>
      <c r="N2702" s="3">
        <v>3325</v>
      </c>
      <c r="O2702" s="6">
        <f>SupplierQuality[[#This Row],[Total Downtime Minutes]]/60</f>
        <v>55.416666666666664</v>
      </c>
      <c r="P2702" s="4">
        <v>290</v>
      </c>
      <c r="Q2702" s="4">
        <f>SupplierQuality[[#This Row],[Total Defect Qty]]*SupplierQuality[[#This Row],[Unit Price]]</f>
        <v>203411220</v>
      </c>
    </row>
    <row r="2703" spans="1:17" x14ac:dyDescent="0.25">
      <c r="A2703" s="1">
        <v>43521</v>
      </c>
      <c r="B2703" s="5" t="str">
        <f>TEXT(SupplierQuality[[#This Row],[Date]],"mmm")</f>
        <v>Feb</v>
      </c>
      <c r="C2703" s="5" t="str">
        <f>TEXT(SupplierQuality[[#This Row],[Date]],"yyyy")</f>
        <v>2019</v>
      </c>
      <c r="D2703" s="2" t="s">
        <v>287</v>
      </c>
      <c r="E2703" s="2" t="s">
        <v>27</v>
      </c>
      <c r="F2703" s="2" t="s">
        <v>17</v>
      </c>
      <c r="G2703">
        <v>124</v>
      </c>
      <c r="H2703" s="2" t="str">
        <f>VLOOKUP(SupplierQuality[[#This Row],[MaterialID]],Table4[#All],2,0)</f>
        <v>Drives</v>
      </c>
      <c r="I2703">
        <v>3</v>
      </c>
      <c r="J2703" s="2" t="str">
        <f>_xlfn.XLOOKUP(SupplierQuality[[#This Row],[Defect Type ID]],Table5[ID],Table5[Defect Type],"Not found",0)</f>
        <v>Impact</v>
      </c>
      <c r="K2703">
        <v>141</v>
      </c>
      <c r="L2703" s="2" t="str">
        <f>_xlfn.XLOOKUP(SupplierQuality[[#This Row],[DefectID]],Table2[ID],Table2[Defect],"Not found",0)</f>
        <v>Wrong Size</v>
      </c>
      <c r="M2703" s="3">
        <v>643464</v>
      </c>
      <c r="N2703" s="3">
        <v>4825</v>
      </c>
      <c r="O2703" s="6">
        <f>SupplierQuality[[#This Row],[Total Downtime Minutes]]/60</f>
        <v>80.416666666666671</v>
      </c>
      <c r="P2703" s="4">
        <v>433</v>
      </c>
      <c r="Q2703" s="4">
        <f>SupplierQuality[[#This Row],[Total Defect Qty]]*SupplierQuality[[#This Row],[Unit Price]]</f>
        <v>278619912</v>
      </c>
    </row>
    <row r="2704" spans="1:17" x14ac:dyDescent="0.25">
      <c r="A2704" s="1">
        <v>43521</v>
      </c>
      <c r="B2704" s="5" t="str">
        <f>TEXT(SupplierQuality[[#This Row],[Date]],"mmm")</f>
        <v>Feb</v>
      </c>
      <c r="C2704" s="5" t="str">
        <f>TEXT(SupplierQuality[[#This Row],[Date]],"yyyy")</f>
        <v>2019</v>
      </c>
      <c r="D2704" s="2" t="s">
        <v>229</v>
      </c>
      <c r="E2704" s="2" t="s">
        <v>84</v>
      </c>
      <c r="F2704" s="2" t="s">
        <v>24</v>
      </c>
      <c r="G2704">
        <v>122</v>
      </c>
      <c r="H2704" s="2" t="str">
        <f>VLOOKUP(SupplierQuality[[#This Row],[MaterialID]],Table4[#All],2,0)</f>
        <v>Electrolytes</v>
      </c>
      <c r="I2704">
        <v>2</v>
      </c>
      <c r="J2704" s="2" t="str">
        <f>_xlfn.XLOOKUP(SupplierQuality[[#This Row],[Defect Type ID]],Table5[ID],Table5[Defect Type],"Not found",0)</f>
        <v>Rejected</v>
      </c>
      <c r="K2704">
        <v>201</v>
      </c>
      <c r="L2704" s="2" t="str">
        <f>_xlfn.XLOOKUP(SupplierQuality[[#This Row],[DefectID]],Table2[ID],Table2[Defect],"Not found",0)</f>
        <v>Wrong Print</v>
      </c>
      <c r="M2704" s="3">
        <v>591179</v>
      </c>
      <c r="N2704" s="3">
        <v>2246</v>
      </c>
      <c r="O2704" s="6">
        <f>SupplierQuality[[#This Row],[Total Downtime Minutes]]/60</f>
        <v>37.43333333333333</v>
      </c>
      <c r="P2704" s="4">
        <v>535</v>
      </c>
      <c r="Q2704" s="4">
        <f>SupplierQuality[[#This Row],[Total Defect Qty]]*SupplierQuality[[#This Row],[Unit Price]]</f>
        <v>316280765</v>
      </c>
    </row>
    <row r="2705" spans="1:17" x14ac:dyDescent="0.25">
      <c r="A2705" s="1">
        <v>43521</v>
      </c>
      <c r="B2705" s="5" t="str">
        <f>TEXT(SupplierQuality[[#This Row],[Date]],"mmm")</f>
        <v>Feb</v>
      </c>
      <c r="C2705" s="5" t="str">
        <f>TEXT(SupplierQuality[[#This Row],[Date]],"yyyy")</f>
        <v>2019</v>
      </c>
      <c r="D2705" s="2" t="s">
        <v>324</v>
      </c>
      <c r="E2705" s="2" t="s">
        <v>16</v>
      </c>
      <c r="F2705" s="2" t="s">
        <v>24</v>
      </c>
      <c r="G2705">
        <v>131</v>
      </c>
      <c r="H2705" s="2" t="str">
        <f>VLOOKUP(SupplierQuality[[#This Row],[MaterialID]],Table4[#All],2,0)</f>
        <v>Valves</v>
      </c>
      <c r="I2705">
        <v>1</v>
      </c>
      <c r="J2705" s="2" t="str">
        <f>_xlfn.XLOOKUP(SupplierQuality[[#This Row],[Defect Type ID]],Table5[ID],Table5[Defect Type],"Not found",0)</f>
        <v>No Impact</v>
      </c>
      <c r="K2705">
        <v>52</v>
      </c>
      <c r="L2705" s="2" t="str">
        <f>_xlfn.XLOOKUP(SupplierQuality[[#This Row],[DefectID]],Table2[ID],Table2[Defect],"Not found",0)</f>
        <v>Wrong Core</v>
      </c>
      <c r="M2705" s="3">
        <v>544749</v>
      </c>
      <c r="N2705" s="3">
        <v>106</v>
      </c>
      <c r="O2705" s="6">
        <f>SupplierQuality[[#This Row],[Total Downtime Minutes]]/60</f>
        <v>1.7666666666666666</v>
      </c>
      <c r="P2705" s="4">
        <v>321</v>
      </c>
      <c r="Q2705" s="4">
        <f>SupplierQuality[[#This Row],[Total Defect Qty]]*SupplierQuality[[#This Row],[Unit Price]]</f>
        <v>174864429</v>
      </c>
    </row>
    <row r="2706" spans="1:17" x14ac:dyDescent="0.25">
      <c r="A2706" s="1">
        <v>43521</v>
      </c>
      <c r="B2706" s="5" t="str">
        <f>TEXT(SupplierQuality[[#This Row],[Date]],"mmm")</f>
        <v>Feb</v>
      </c>
      <c r="C2706" s="5" t="str">
        <f>TEXT(SupplierQuality[[#This Row],[Date]],"yyyy")</f>
        <v>2019</v>
      </c>
      <c r="D2706" s="2" t="s">
        <v>313</v>
      </c>
      <c r="E2706" s="2" t="s">
        <v>58</v>
      </c>
      <c r="F2706" s="2" t="s">
        <v>14</v>
      </c>
      <c r="G2706">
        <v>124</v>
      </c>
      <c r="H2706" s="2" t="str">
        <f>VLOOKUP(SupplierQuality[[#This Row],[MaterialID]],Table4[#All],2,0)</f>
        <v>Drives</v>
      </c>
      <c r="I2706">
        <v>3</v>
      </c>
      <c r="J2706" s="2" t="str">
        <f>_xlfn.XLOOKUP(SupplierQuality[[#This Row],[Defect Type ID]],Table5[ID],Table5[Defect Type],"Not found",0)</f>
        <v>Impact</v>
      </c>
      <c r="K2706">
        <v>55</v>
      </c>
      <c r="L2706" s="2" t="str">
        <f>_xlfn.XLOOKUP(SupplierQuality[[#This Row],[DefectID]],Table2[ID],Table2[Defect],"Not found",0)</f>
        <v>Wrong Fasteners</v>
      </c>
      <c r="M2706" s="3">
        <v>477370</v>
      </c>
      <c r="N2706" s="3">
        <v>2653</v>
      </c>
      <c r="O2706" s="6">
        <f>SupplierQuality[[#This Row],[Total Downtime Minutes]]/60</f>
        <v>44.216666666666669</v>
      </c>
      <c r="P2706" s="4">
        <v>547</v>
      </c>
      <c r="Q2706" s="4">
        <f>SupplierQuality[[#This Row],[Total Defect Qty]]*SupplierQuality[[#This Row],[Unit Price]]</f>
        <v>261121390</v>
      </c>
    </row>
    <row r="2707" spans="1:17" x14ac:dyDescent="0.25">
      <c r="A2707" s="1">
        <v>43521</v>
      </c>
      <c r="B2707" s="5" t="str">
        <f>TEXT(SupplierQuality[[#This Row],[Date]],"mmm")</f>
        <v>Feb</v>
      </c>
      <c r="C2707" s="5" t="str">
        <f>TEXT(SupplierQuality[[#This Row],[Date]],"yyyy")</f>
        <v>2019</v>
      </c>
      <c r="D2707" s="2" t="s">
        <v>53</v>
      </c>
      <c r="E2707" s="2" t="s">
        <v>62</v>
      </c>
      <c r="F2707" s="2" t="s">
        <v>17</v>
      </c>
      <c r="G2707">
        <v>123</v>
      </c>
      <c r="H2707" s="2" t="str">
        <f>VLOOKUP(SupplierQuality[[#This Row],[MaterialID]],Table4[#All],2,0)</f>
        <v>Pump</v>
      </c>
      <c r="I2707">
        <v>3</v>
      </c>
      <c r="J2707" s="2" t="str">
        <f>_xlfn.XLOOKUP(SupplierQuality[[#This Row],[Defect Type ID]],Table5[ID],Table5[Defect Type],"Not found",0)</f>
        <v>Impact</v>
      </c>
      <c r="K2707">
        <v>54</v>
      </c>
      <c r="L2707" s="2" t="str">
        <f>_xlfn.XLOOKUP(SupplierQuality[[#This Row],[DefectID]],Table2[ID],Table2[Defect],"Not found",0)</f>
        <v>Sealed Together Internally</v>
      </c>
      <c r="M2707" s="3">
        <v>464452</v>
      </c>
      <c r="N2707" s="3">
        <v>2098</v>
      </c>
      <c r="O2707" s="6">
        <f>SupplierQuality[[#This Row],[Total Downtime Minutes]]/60</f>
        <v>34.966666666666669</v>
      </c>
      <c r="P2707" s="4">
        <v>607</v>
      </c>
      <c r="Q2707" s="4">
        <f>SupplierQuality[[#This Row],[Total Defect Qty]]*SupplierQuality[[#This Row],[Unit Price]]</f>
        <v>281922364</v>
      </c>
    </row>
    <row r="2708" spans="1:17" x14ac:dyDescent="0.25">
      <c r="A2708" s="1">
        <v>43521</v>
      </c>
      <c r="B2708" s="5" t="str">
        <f>TEXT(SupplierQuality[[#This Row],[Date]],"mmm")</f>
        <v>Feb</v>
      </c>
      <c r="C2708" s="5" t="str">
        <f>TEXT(SupplierQuality[[#This Row],[Date]],"yyyy")</f>
        <v>2019</v>
      </c>
      <c r="D2708" s="2" t="s">
        <v>185</v>
      </c>
      <c r="E2708" s="2" t="s">
        <v>13</v>
      </c>
      <c r="F2708" s="2" t="s">
        <v>17</v>
      </c>
      <c r="G2708">
        <v>124</v>
      </c>
      <c r="H2708" s="2" t="str">
        <f>VLOOKUP(SupplierQuality[[#This Row],[MaterialID]],Table4[#All],2,0)</f>
        <v>Drives</v>
      </c>
      <c r="I2708">
        <v>1</v>
      </c>
      <c r="J2708" s="2" t="str">
        <f>_xlfn.XLOOKUP(SupplierQuality[[#This Row],[Defect Type ID]],Table5[ID],Table5[Defect Type],"Not found",0)</f>
        <v>No Impact</v>
      </c>
      <c r="K2708">
        <v>221</v>
      </c>
      <c r="L2708" s="2" t="str">
        <f>_xlfn.XLOOKUP(SupplierQuality[[#This Row],[DefectID]],Table2[ID],Table2[Defect],"Not found",0)</f>
        <v>Excessive Grease</v>
      </c>
      <c r="M2708" s="3">
        <v>425228</v>
      </c>
      <c r="N2708" s="3">
        <v>1152</v>
      </c>
      <c r="O2708" s="6">
        <f>SupplierQuality[[#This Row],[Total Downtime Minutes]]/60</f>
        <v>19.2</v>
      </c>
      <c r="P2708" s="4">
        <v>338</v>
      </c>
      <c r="Q2708" s="4">
        <f>SupplierQuality[[#This Row],[Total Defect Qty]]*SupplierQuality[[#This Row],[Unit Price]]</f>
        <v>143727064</v>
      </c>
    </row>
    <row r="2709" spans="1:17" x14ac:dyDescent="0.25">
      <c r="A2709" s="1">
        <v>43521</v>
      </c>
      <c r="B2709" s="5" t="str">
        <f>TEXT(SupplierQuality[[#This Row],[Date]],"mmm")</f>
        <v>Feb</v>
      </c>
      <c r="C2709" s="5" t="str">
        <f>TEXT(SupplierQuality[[#This Row],[Date]],"yyyy")</f>
        <v>2019</v>
      </c>
      <c r="D2709" s="2" t="s">
        <v>29</v>
      </c>
      <c r="E2709" s="2" t="s">
        <v>30</v>
      </c>
      <c r="F2709" s="2" t="s">
        <v>14</v>
      </c>
      <c r="G2709">
        <v>121</v>
      </c>
      <c r="H2709" s="2" t="str">
        <f>VLOOKUP(SupplierQuality[[#This Row],[MaterialID]],Table4[#All],2,0)</f>
        <v>Composites</v>
      </c>
      <c r="I2709">
        <v>1</v>
      </c>
      <c r="J2709" s="2" t="str">
        <f>_xlfn.XLOOKUP(SupplierQuality[[#This Row],[Defect Type ID]],Table5[ID],Table5[Defect Type],"Not found",0)</f>
        <v>No Impact</v>
      </c>
      <c r="K2709">
        <v>10</v>
      </c>
      <c r="L2709" s="2" t="str">
        <f>_xlfn.XLOOKUP(SupplierQuality[[#This Row],[DefectID]],Table2[ID],Table2[Defect],"Not found",0)</f>
        <v>Wrong material</v>
      </c>
      <c r="M2709" s="3">
        <v>355045</v>
      </c>
      <c r="N2709" s="3">
        <v>1325</v>
      </c>
      <c r="O2709" s="6">
        <f>SupplierQuality[[#This Row],[Total Downtime Minutes]]/60</f>
        <v>22.083333333333332</v>
      </c>
      <c r="P2709" s="4">
        <v>668</v>
      </c>
      <c r="Q2709" s="4">
        <f>SupplierQuality[[#This Row],[Total Defect Qty]]*SupplierQuality[[#This Row],[Unit Price]]</f>
        <v>237170060</v>
      </c>
    </row>
    <row r="2710" spans="1:17" x14ac:dyDescent="0.25">
      <c r="A2710" s="1">
        <v>43521</v>
      </c>
      <c r="B2710" s="5" t="str">
        <f>TEXT(SupplierQuality[[#This Row],[Date]],"mmm")</f>
        <v>Feb</v>
      </c>
      <c r="C2710" s="5" t="str">
        <f>TEXT(SupplierQuality[[#This Row],[Date]],"yyyy")</f>
        <v>2019</v>
      </c>
      <c r="D2710" s="2" t="s">
        <v>10</v>
      </c>
      <c r="E2710" s="2" t="s">
        <v>58</v>
      </c>
      <c r="F2710" s="2" t="s">
        <v>17</v>
      </c>
      <c r="G2710">
        <v>133</v>
      </c>
      <c r="H2710" s="2" t="str">
        <f>VLOOKUP(SupplierQuality[[#This Row],[MaterialID]],Table4[#All],2,0)</f>
        <v>Wires</v>
      </c>
      <c r="I2710">
        <v>2</v>
      </c>
      <c r="J2710" s="2" t="str">
        <f>_xlfn.XLOOKUP(SupplierQuality[[#This Row],[Defect Type ID]],Table5[ID],Table5[Defect Type],"Not found",0)</f>
        <v>Rejected</v>
      </c>
      <c r="K2710">
        <v>210</v>
      </c>
      <c r="L2710" s="2" t="str">
        <f>_xlfn.XLOOKUP(SupplierQuality[[#This Row],[DefectID]],Table2[ID],Table2[Defect],"Not found",0)</f>
        <v>Overlapping Seam</v>
      </c>
      <c r="M2710" s="3">
        <v>336726</v>
      </c>
      <c r="N2710" s="3">
        <v>677</v>
      </c>
      <c r="O2710" s="6">
        <f>SupplierQuality[[#This Row],[Total Downtime Minutes]]/60</f>
        <v>11.283333333333333</v>
      </c>
      <c r="P2710" s="4">
        <v>606</v>
      </c>
      <c r="Q2710" s="4">
        <f>SupplierQuality[[#This Row],[Total Defect Qty]]*SupplierQuality[[#This Row],[Unit Price]]</f>
        <v>204055956</v>
      </c>
    </row>
    <row r="2711" spans="1:17" x14ac:dyDescent="0.25">
      <c r="A2711" s="1">
        <v>43521</v>
      </c>
      <c r="B2711" s="5" t="str">
        <f>TEXT(SupplierQuality[[#This Row],[Date]],"mmm")</f>
        <v>Feb</v>
      </c>
      <c r="C2711" s="5" t="str">
        <f>TEXT(SupplierQuality[[#This Row],[Date]],"yyyy")</f>
        <v>2019</v>
      </c>
      <c r="D2711" s="2" t="s">
        <v>48</v>
      </c>
      <c r="E2711" s="2" t="s">
        <v>64</v>
      </c>
      <c r="F2711" s="2" t="s">
        <v>14</v>
      </c>
      <c r="G2711">
        <v>113</v>
      </c>
      <c r="H2711" s="2" t="str">
        <f>VLOOKUP(SupplierQuality[[#This Row],[MaterialID]],Table4[#All],2,0)</f>
        <v>Raw Materials</v>
      </c>
      <c r="I2711">
        <v>1</v>
      </c>
      <c r="J2711" s="2" t="str">
        <f>_xlfn.XLOOKUP(SupplierQuality[[#This Row],[Defect Type ID]],Table5[ID],Table5[Defect Type],"Not found",0)</f>
        <v>No Impact</v>
      </c>
      <c r="K2711">
        <v>155</v>
      </c>
      <c r="L2711" s="2" t="str">
        <f>_xlfn.XLOOKUP(SupplierQuality[[#This Row],[DefectID]],Table2[ID],Table2[Defect],"Not found",0)</f>
        <v>Wrong Specification</v>
      </c>
      <c r="M2711" s="3">
        <v>312897</v>
      </c>
      <c r="N2711" s="3">
        <v>3602</v>
      </c>
      <c r="O2711" s="6">
        <f>SupplierQuality[[#This Row],[Total Downtime Minutes]]/60</f>
        <v>60.033333333333331</v>
      </c>
      <c r="P2711" s="4">
        <v>413</v>
      </c>
      <c r="Q2711" s="4">
        <f>SupplierQuality[[#This Row],[Total Defect Qty]]*SupplierQuality[[#This Row],[Unit Price]]</f>
        <v>129226461</v>
      </c>
    </row>
    <row r="2712" spans="1:17" x14ac:dyDescent="0.25">
      <c r="A2712" s="1">
        <v>43521</v>
      </c>
      <c r="B2712" s="5" t="str">
        <f>TEXT(SupplierQuality[[#This Row],[Date]],"mmm")</f>
        <v>Feb</v>
      </c>
      <c r="C2712" s="5" t="str">
        <f>TEXT(SupplierQuality[[#This Row],[Date]],"yyyy")</f>
        <v>2019</v>
      </c>
      <c r="D2712" s="2" t="s">
        <v>160</v>
      </c>
      <c r="E2712" s="2" t="s">
        <v>84</v>
      </c>
      <c r="F2712" s="2" t="s">
        <v>17</v>
      </c>
      <c r="G2712">
        <v>130</v>
      </c>
      <c r="H2712" s="2" t="str">
        <f>VLOOKUP(SupplierQuality[[#This Row],[MaterialID]],Table4[#All],2,0)</f>
        <v>Packaging</v>
      </c>
      <c r="I2712">
        <v>3</v>
      </c>
      <c r="J2712" s="2" t="str">
        <f>_xlfn.XLOOKUP(SupplierQuality[[#This Row],[Defect Type ID]],Table5[ID],Table5[Defect Type],"Not found",0)</f>
        <v>Impact</v>
      </c>
      <c r="K2712">
        <v>85</v>
      </c>
      <c r="L2712" s="2" t="str">
        <f>_xlfn.XLOOKUP(SupplierQuality[[#This Row],[DefectID]],Table2[ID],Table2[Defect],"Not found",0)</f>
        <v>Bad Print</v>
      </c>
      <c r="M2712" s="3">
        <v>221370</v>
      </c>
      <c r="N2712" s="3">
        <v>45</v>
      </c>
      <c r="O2712" s="6">
        <f>SupplierQuality[[#This Row],[Total Downtime Minutes]]/60</f>
        <v>0.75</v>
      </c>
      <c r="P2712" s="4">
        <v>505</v>
      </c>
      <c r="Q2712" s="4">
        <f>SupplierQuality[[#This Row],[Total Defect Qty]]*SupplierQuality[[#This Row],[Unit Price]]</f>
        <v>111791850</v>
      </c>
    </row>
    <row r="2713" spans="1:17" x14ac:dyDescent="0.25">
      <c r="A2713" s="1">
        <v>43521</v>
      </c>
      <c r="B2713" s="5" t="str">
        <f>TEXT(SupplierQuality[[#This Row],[Date]],"mmm")</f>
        <v>Feb</v>
      </c>
      <c r="C2713" s="5" t="str">
        <f>TEXT(SupplierQuality[[#This Row],[Date]],"yyyy")</f>
        <v>2019</v>
      </c>
      <c r="D2713" s="2" t="s">
        <v>292</v>
      </c>
      <c r="E2713" s="2" t="s">
        <v>58</v>
      </c>
      <c r="F2713" s="2" t="s">
        <v>17</v>
      </c>
      <c r="G2713">
        <v>116</v>
      </c>
      <c r="H2713" s="2" t="str">
        <f>VLOOKUP(SupplierQuality[[#This Row],[MaterialID]],Table4[#All],2,0)</f>
        <v>Molds</v>
      </c>
      <c r="I2713">
        <v>2</v>
      </c>
      <c r="J2713" s="2" t="str">
        <f>_xlfn.XLOOKUP(SupplierQuality[[#This Row],[Defect Type ID]],Table5[ID],Table5[Defect Type],"Not found",0)</f>
        <v>Rejected</v>
      </c>
      <c r="K2713">
        <v>27</v>
      </c>
      <c r="L2713" s="2" t="str">
        <f>_xlfn.XLOOKUP(SupplierQuality[[#This Row],[DefectID]],Table2[ID],Table2[Defect],"Not found",0)</f>
        <v>Damaged Secondary Packaging</v>
      </c>
      <c r="M2713" s="3">
        <v>189876</v>
      </c>
      <c r="N2713" s="3">
        <v>1090</v>
      </c>
      <c r="O2713" s="6">
        <f>SupplierQuality[[#This Row],[Total Downtime Minutes]]/60</f>
        <v>18.166666666666668</v>
      </c>
      <c r="P2713" s="4">
        <v>637</v>
      </c>
      <c r="Q2713" s="4">
        <f>SupplierQuality[[#This Row],[Total Defect Qty]]*SupplierQuality[[#This Row],[Unit Price]]</f>
        <v>120951012</v>
      </c>
    </row>
    <row r="2714" spans="1:17" x14ac:dyDescent="0.25">
      <c r="A2714" s="1">
        <v>43521</v>
      </c>
      <c r="B2714" s="5" t="str">
        <f>TEXT(SupplierQuality[[#This Row],[Date]],"mmm")</f>
        <v>Feb</v>
      </c>
      <c r="C2714" s="5" t="str">
        <f>TEXT(SupplierQuality[[#This Row],[Date]],"yyyy")</f>
        <v>2019</v>
      </c>
      <c r="D2714" s="2" t="s">
        <v>309</v>
      </c>
      <c r="E2714" s="2" t="s">
        <v>45</v>
      </c>
      <c r="F2714" s="2" t="s">
        <v>14</v>
      </c>
      <c r="G2714">
        <v>123</v>
      </c>
      <c r="H2714" s="2" t="str">
        <f>VLOOKUP(SupplierQuality[[#This Row],[MaterialID]],Table4[#All],2,0)</f>
        <v>Pump</v>
      </c>
      <c r="I2714">
        <v>1</v>
      </c>
      <c r="J2714" s="2" t="str">
        <f>_xlfn.XLOOKUP(SupplierQuality[[#This Row],[Defect Type ID]],Table5[ID],Table5[Defect Type],"Not found",0)</f>
        <v>No Impact</v>
      </c>
      <c r="K2714">
        <v>76</v>
      </c>
      <c r="L2714" s="2" t="str">
        <f>_xlfn.XLOOKUP(SupplierQuality[[#This Row],[DefectID]],Table2[ID],Table2[Defect],"Not found",0)</f>
        <v>Errors in Packaging</v>
      </c>
      <c r="M2714" s="3">
        <v>112451</v>
      </c>
      <c r="N2714" s="3">
        <v>3908</v>
      </c>
      <c r="O2714" s="6">
        <f>SupplierQuality[[#This Row],[Total Downtime Minutes]]/60</f>
        <v>65.13333333333334</v>
      </c>
      <c r="P2714" s="4">
        <v>346</v>
      </c>
      <c r="Q2714" s="4">
        <f>SupplierQuality[[#This Row],[Total Defect Qty]]*SupplierQuality[[#This Row],[Unit Price]]</f>
        <v>38908046</v>
      </c>
    </row>
    <row r="2715" spans="1:17" x14ac:dyDescent="0.25">
      <c r="A2715" s="1">
        <v>43521</v>
      </c>
      <c r="B2715" s="5" t="str">
        <f>TEXT(SupplierQuality[[#This Row],[Date]],"mmm")</f>
        <v>Feb</v>
      </c>
      <c r="C2715" s="5" t="str">
        <f>TEXT(SupplierQuality[[#This Row],[Date]],"yyyy")</f>
        <v>2019</v>
      </c>
      <c r="D2715" s="2" t="s">
        <v>121</v>
      </c>
      <c r="E2715" s="2" t="s">
        <v>119</v>
      </c>
      <c r="F2715" s="2" t="s">
        <v>17</v>
      </c>
      <c r="G2715">
        <v>121</v>
      </c>
      <c r="H2715" s="2" t="str">
        <f>VLOOKUP(SupplierQuality[[#This Row],[MaterialID]],Table4[#All],2,0)</f>
        <v>Composites</v>
      </c>
      <c r="I2715">
        <v>2</v>
      </c>
      <c r="J2715" s="2" t="str">
        <f>_xlfn.XLOOKUP(SupplierQuality[[#This Row],[Defect Type ID]],Table5[ID],Table5[Defect Type],"Not found",0)</f>
        <v>Rejected</v>
      </c>
      <c r="K2715">
        <v>98</v>
      </c>
      <c r="L2715" s="2" t="str">
        <f>_xlfn.XLOOKUP(SupplierQuality[[#This Row],[DefectID]],Table2[ID],Table2[Defect],"Not found",0)</f>
        <v>Damaged Rolls</v>
      </c>
      <c r="M2715" s="3">
        <v>50966</v>
      </c>
      <c r="N2715" s="3">
        <v>785</v>
      </c>
      <c r="O2715" s="6">
        <f>SupplierQuality[[#This Row],[Total Downtime Minutes]]/60</f>
        <v>13.083333333333334</v>
      </c>
      <c r="P2715" s="4">
        <v>495</v>
      </c>
      <c r="Q2715" s="4">
        <f>SupplierQuality[[#This Row],[Total Defect Qty]]*SupplierQuality[[#This Row],[Unit Price]]</f>
        <v>25228170</v>
      </c>
    </row>
    <row r="2716" spans="1:17" x14ac:dyDescent="0.25">
      <c r="A2716" s="1">
        <v>43521</v>
      </c>
      <c r="B2716" s="5" t="str">
        <f>TEXT(SupplierQuality[[#This Row],[Date]],"mmm")</f>
        <v>Feb</v>
      </c>
      <c r="C2716" s="5" t="str">
        <f>TEXT(SupplierQuality[[#This Row],[Date]],"yyyy")</f>
        <v>2019</v>
      </c>
      <c r="D2716" s="2" t="s">
        <v>109</v>
      </c>
      <c r="E2716" s="2" t="s">
        <v>11</v>
      </c>
      <c r="F2716" s="2" t="s">
        <v>17</v>
      </c>
      <c r="G2716">
        <v>125</v>
      </c>
      <c r="H2716" s="2" t="str">
        <f>VLOOKUP(SupplierQuality[[#This Row],[MaterialID]],Table4[#All],2,0)</f>
        <v>Hardware</v>
      </c>
      <c r="I2716">
        <v>1</v>
      </c>
      <c r="J2716" s="2" t="str">
        <f>_xlfn.XLOOKUP(SupplierQuality[[#This Row],[Defect Type ID]],Table5[ID],Table5[Defect Type],"Not found",0)</f>
        <v>No Impact</v>
      </c>
      <c r="K2716">
        <v>118</v>
      </c>
      <c r="L2716" s="2" t="str">
        <f>_xlfn.XLOOKUP(SupplierQuality[[#This Row],[DefectID]],Table2[ID],Table2[Defect],"Not found",0)</f>
        <v>Wrong Parts</v>
      </c>
      <c r="M2716" s="3">
        <v>5601</v>
      </c>
      <c r="N2716" s="3">
        <v>1744</v>
      </c>
      <c r="O2716" s="6">
        <f>SupplierQuality[[#This Row],[Total Downtime Minutes]]/60</f>
        <v>29.066666666666666</v>
      </c>
      <c r="P2716" s="4">
        <v>395</v>
      </c>
      <c r="Q2716" s="4">
        <f>SupplierQuality[[#This Row],[Total Defect Qty]]*SupplierQuality[[#This Row],[Unit Price]]</f>
        <v>2212395</v>
      </c>
    </row>
    <row r="2717" spans="1:17" x14ac:dyDescent="0.25">
      <c r="A2717" s="1">
        <v>43522</v>
      </c>
      <c r="B2717" s="5" t="str">
        <f>TEXT(SupplierQuality[[#This Row],[Date]],"mmm")</f>
        <v>Feb</v>
      </c>
      <c r="C2717" s="5" t="str">
        <f>TEXT(SupplierQuality[[#This Row],[Date]],"yyyy")</f>
        <v>2019</v>
      </c>
      <c r="D2717" s="2" t="s">
        <v>139</v>
      </c>
      <c r="E2717" s="2" t="s">
        <v>19</v>
      </c>
      <c r="F2717" s="2" t="s">
        <v>14</v>
      </c>
      <c r="G2717">
        <v>113</v>
      </c>
      <c r="H2717" s="2" t="str">
        <f>VLOOKUP(SupplierQuality[[#This Row],[MaterialID]],Table4[#All],2,0)</f>
        <v>Raw Materials</v>
      </c>
      <c r="I2717">
        <v>1</v>
      </c>
      <c r="J2717" s="2" t="str">
        <f>_xlfn.XLOOKUP(SupplierQuality[[#This Row],[Defect Type ID]],Table5[ID],Table5[Defect Type],"Not found",0)</f>
        <v>No Impact</v>
      </c>
      <c r="K2717">
        <v>110</v>
      </c>
      <c r="L2717" s="2" t="str">
        <f>_xlfn.XLOOKUP(SupplierQuality[[#This Row],[DefectID]],Table2[ID],Table2[Defect],"Not found",0)</f>
        <v>Missing Codes</v>
      </c>
      <c r="M2717" s="3">
        <v>939045</v>
      </c>
      <c r="N2717" s="3">
        <v>4132</v>
      </c>
      <c r="O2717" s="6">
        <f>SupplierQuality[[#This Row],[Total Downtime Minutes]]/60</f>
        <v>68.86666666666666</v>
      </c>
      <c r="P2717" s="4">
        <v>512</v>
      </c>
      <c r="Q2717" s="4">
        <f>SupplierQuality[[#This Row],[Total Defect Qty]]*SupplierQuality[[#This Row],[Unit Price]]</f>
        <v>480791040</v>
      </c>
    </row>
    <row r="2718" spans="1:17" x14ac:dyDescent="0.25">
      <c r="A2718" s="1">
        <v>43522</v>
      </c>
      <c r="B2718" s="5" t="str">
        <f>TEXT(SupplierQuality[[#This Row],[Date]],"mmm")</f>
        <v>Feb</v>
      </c>
      <c r="C2718" s="5" t="str">
        <f>TEXT(SupplierQuality[[#This Row],[Date]],"yyyy")</f>
        <v>2019</v>
      </c>
      <c r="D2718" s="2" t="s">
        <v>56</v>
      </c>
      <c r="E2718" s="2" t="s">
        <v>38</v>
      </c>
      <c r="F2718" s="2" t="s">
        <v>42</v>
      </c>
      <c r="G2718">
        <v>114</v>
      </c>
      <c r="H2718" s="2" t="str">
        <f>VLOOKUP(SupplierQuality[[#This Row],[MaterialID]],Table4[#All],2,0)</f>
        <v>Carton</v>
      </c>
      <c r="I2718">
        <v>1</v>
      </c>
      <c r="J2718" s="2" t="str">
        <f>_xlfn.XLOOKUP(SupplierQuality[[#This Row],[Defect Type ID]],Table5[ID],Table5[Defect Type],"Not found",0)</f>
        <v>No Impact</v>
      </c>
      <c r="K2718">
        <v>25</v>
      </c>
      <c r="L2718" s="2" t="str">
        <f>_xlfn.XLOOKUP(SupplierQuality[[#This Row],[DefectID]],Table2[ID],Table2[Defect],"Not found",0)</f>
        <v>Seams</v>
      </c>
      <c r="M2718" s="3">
        <v>909578</v>
      </c>
      <c r="N2718" s="3">
        <v>791</v>
      </c>
      <c r="O2718" s="6">
        <f>SupplierQuality[[#This Row],[Total Downtime Minutes]]/60</f>
        <v>13.183333333333334</v>
      </c>
      <c r="P2718" s="4">
        <v>470</v>
      </c>
      <c r="Q2718" s="4">
        <f>SupplierQuality[[#This Row],[Total Defect Qty]]*SupplierQuality[[#This Row],[Unit Price]]</f>
        <v>427501660</v>
      </c>
    </row>
    <row r="2719" spans="1:17" x14ac:dyDescent="0.25">
      <c r="A2719" s="1">
        <v>43522</v>
      </c>
      <c r="B2719" s="5" t="str">
        <f>TEXT(SupplierQuality[[#This Row],[Date]],"mmm")</f>
        <v>Feb</v>
      </c>
      <c r="C2719" s="5" t="str">
        <f>TEXT(SupplierQuality[[#This Row],[Date]],"yyyy")</f>
        <v>2019</v>
      </c>
      <c r="D2719" s="2" t="s">
        <v>315</v>
      </c>
      <c r="E2719" s="2" t="s">
        <v>16</v>
      </c>
      <c r="F2719" s="2" t="s">
        <v>24</v>
      </c>
      <c r="G2719">
        <v>126</v>
      </c>
      <c r="H2719" s="2" t="str">
        <f>VLOOKUP(SupplierQuality[[#This Row],[MaterialID]],Table4[#All],2,0)</f>
        <v>Motors</v>
      </c>
      <c r="I2719">
        <v>3</v>
      </c>
      <c r="J2719" s="2" t="str">
        <f>_xlfn.XLOOKUP(SupplierQuality[[#This Row],[Defect Type ID]],Table5[ID],Table5[Defect Type],"Not found",0)</f>
        <v>Impact</v>
      </c>
      <c r="K2719">
        <v>219</v>
      </c>
      <c r="L2719" s="2" t="str">
        <f>_xlfn.XLOOKUP(SupplierQuality[[#This Row],[DefectID]],Table2[ID],Table2[Defect],"Not found",0)</f>
        <v>Short Valves</v>
      </c>
      <c r="M2719" s="3">
        <v>831508</v>
      </c>
      <c r="N2719" s="3">
        <v>1173</v>
      </c>
      <c r="O2719" s="6">
        <f>SupplierQuality[[#This Row],[Total Downtime Minutes]]/60</f>
        <v>19.55</v>
      </c>
      <c r="P2719" s="4">
        <v>487</v>
      </c>
      <c r="Q2719" s="4">
        <f>SupplierQuality[[#This Row],[Total Defect Qty]]*SupplierQuality[[#This Row],[Unit Price]]</f>
        <v>404944396</v>
      </c>
    </row>
    <row r="2720" spans="1:17" x14ac:dyDescent="0.25">
      <c r="A2720" s="1">
        <v>43522</v>
      </c>
      <c r="B2720" s="5" t="str">
        <f>TEXT(SupplierQuality[[#This Row],[Date]],"mmm")</f>
        <v>Feb</v>
      </c>
      <c r="C2720" s="5" t="str">
        <f>TEXT(SupplierQuality[[#This Row],[Date]],"yyyy")</f>
        <v>2019</v>
      </c>
      <c r="D2720" s="2" t="s">
        <v>102</v>
      </c>
      <c r="E2720" s="2" t="s">
        <v>41</v>
      </c>
      <c r="F2720" s="2" t="s">
        <v>14</v>
      </c>
      <c r="G2720">
        <v>131</v>
      </c>
      <c r="H2720" s="2" t="str">
        <f>VLOOKUP(SupplierQuality[[#This Row],[MaterialID]],Table4[#All],2,0)</f>
        <v>Valves</v>
      </c>
      <c r="I2720">
        <v>1</v>
      </c>
      <c r="J2720" s="2" t="str">
        <f>_xlfn.XLOOKUP(SupplierQuality[[#This Row],[Defect Type ID]],Table5[ID],Table5[Defect Type],"Not found",0)</f>
        <v>No Impact</v>
      </c>
      <c r="K2720">
        <v>172</v>
      </c>
      <c r="L2720" s="2" t="str">
        <f>_xlfn.XLOOKUP(SupplierQuality[[#This Row],[DefectID]],Table2[ID],Table2[Defect],"Not found",0)</f>
        <v>Holes</v>
      </c>
      <c r="M2720" s="3">
        <v>115786</v>
      </c>
      <c r="N2720" s="3">
        <v>2765</v>
      </c>
      <c r="O2720" s="6">
        <f>SupplierQuality[[#This Row],[Total Downtime Minutes]]/60</f>
        <v>46.083333333333336</v>
      </c>
      <c r="P2720" s="4">
        <v>669</v>
      </c>
      <c r="Q2720" s="4">
        <f>SupplierQuality[[#This Row],[Total Defect Qty]]*SupplierQuality[[#This Row],[Unit Price]]</f>
        <v>77460834</v>
      </c>
    </row>
    <row r="2721" spans="1:17" x14ac:dyDescent="0.25">
      <c r="A2721" s="1">
        <v>43522</v>
      </c>
      <c r="B2721" s="5" t="str">
        <f>TEXT(SupplierQuality[[#This Row],[Date]],"mmm")</f>
        <v>Feb</v>
      </c>
      <c r="C2721" s="5" t="str">
        <f>TEXT(SupplierQuality[[#This Row],[Date]],"yyyy")</f>
        <v>2019</v>
      </c>
      <c r="D2721" s="2" t="s">
        <v>129</v>
      </c>
      <c r="E2721" s="2" t="s">
        <v>49</v>
      </c>
      <c r="F2721" s="2" t="s">
        <v>14</v>
      </c>
      <c r="G2721">
        <v>125</v>
      </c>
      <c r="H2721" s="2" t="str">
        <f>VLOOKUP(SupplierQuality[[#This Row],[MaterialID]],Table4[#All],2,0)</f>
        <v>Hardware</v>
      </c>
      <c r="I2721">
        <v>3</v>
      </c>
      <c r="J2721" s="2" t="str">
        <f>_xlfn.XLOOKUP(SupplierQuality[[#This Row],[Defect Type ID]],Table5[ID],Table5[Defect Type],"Not found",0)</f>
        <v>Impact</v>
      </c>
      <c r="K2721">
        <v>164</v>
      </c>
      <c r="L2721" s="2" t="str">
        <f>_xlfn.XLOOKUP(SupplierQuality[[#This Row],[DefectID]],Table2[ID],Table2[Defect],"Not found",0)</f>
        <v>Foreign Objects</v>
      </c>
      <c r="M2721" s="3">
        <v>36259</v>
      </c>
      <c r="N2721" s="3">
        <v>3714</v>
      </c>
      <c r="O2721" s="6">
        <f>SupplierQuality[[#This Row],[Total Downtime Minutes]]/60</f>
        <v>61.9</v>
      </c>
      <c r="P2721" s="4">
        <v>699</v>
      </c>
      <c r="Q2721" s="4">
        <f>SupplierQuality[[#This Row],[Total Defect Qty]]*SupplierQuality[[#This Row],[Unit Price]]</f>
        <v>25345041</v>
      </c>
    </row>
    <row r="2722" spans="1:17" x14ac:dyDescent="0.25">
      <c r="A2722" s="1">
        <v>43523</v>
      </c>
      <c r="B2722" s="5" t="str">
        <f>TEXT(SupplierQuality[[#This Row],[Date]],"mmm")</f>
        <v>Feb</v>
      </c>
      <c r="C2722" s="5" t="str">
        <f>TEXT(SupplierQuality[[#This Row],[Date]],"yyyy")</f>
        <v>2019</v>
      </c>
      <c r="D2722" s="2" t="s">
        <v>318</v>
      </c>
      <c r="E2722" s="2" t="s">
        <v>11</v>
      </c>
      <c r="F2722" s="2" t="s">
        <v>691</v>
      </c>
      <c r="G2722">
        <v>126</v>
      </c>
      <c r="H2722" s="2" t="str">
        <f>VLOOKUP(SupplierQuality[[#This Row],[MaterialID]],Table4[#All],2,0)</f>
        <v>Motors</v>
      </c>
      <c r="I2722">
        <v>1</v>
      </c>
      <c r="J2722" s="2" t="str">
        <f>_xlfn.XLOOKUP(SupplierQuality[[#This Row],[Defect Type ID]],Table5[ID],Table5[Defect Type],"Not found",0)</f>
        <v>No Impact</v>
      </c>
      <c r="K2722">
        <v>145</v>
      </c>
      <c r="L2722" s="2" t="str">
        <f>_xlfn.XLOOKUP(SupplierQuality[[#This Row],[DefectID]],Table2[ID],Table2[Defect],"Not found",0)</f>
        <v>Tape Wrong</v>
      </c>
      <c r="M2722" s="3">
        <v>985255</v>
      </c>
      <c r="N2722" s="3">
        <v>1315</v>
      </c>
      <c r="O2722" s="6">
        <f>SupplierQuality[[#This Row],[Total Downtime Minutes]]/60</f>
        <v>21.916666666666668</v>
      </c>
      <c r="P2722" s="4">
        <v>599</v>
      </c>
      <c r="Q2722" s="4">
        <f>SupplierQuality[[#This Row],[Total Defect Qty]]*SupplierQuality[[#This Row],[Unit Price]]</f>
        <v>590167745</v>
      </c>
    </row>
    <row r="2723" spans="1:17" x14ac:dyDescent="0.25">
      <c r="A2723" s="1">
        <v>43523</v>
      </c>
      <c r="B2723" s="5" t="str">
        <f>TEXT(SupplierQuality[[#This Row],[Date]],"mmm")</f>
        <v>Feb</v>
      </c>
      <c r="C2723" s="5" t="str">
        <f>TEXT(SupplierQuality[[#This Row],[Date]],"yyyy")</f>
        <v>2019</v>
      </c>
      <c r="D2723" s="2" t="s">
        <v>137</v>
      </c>
      <c r="E2723" s="2" t="s">
        <v>38</v>
      </c>
      <c r="F2723" s="2" t="s">
        <v>691</v>
      </c>
      <c r="G2723">
        <v>127</v>
      </c>
      <c r="H2723" s="2" t="str">
        <f>VLOOKUP(SupplierQuality[[#This Row],[MaterialID]],Table4[#All],2,0)</f>
        <v>Crates</v>
      </c>
      <c r="I2723">
        <v>1</v>
      </c>
      <c r="J2723" s="2" t="str">
        <f>_xlfn.XLOOKUP(SupplierQuality[[#This Row],[Defect Type ID]],Table5[ID],Table5[Defect Type],"Not found",0)</f>
        <v>No Impact</v>
      </c>
      <c r="K2723">
        <v>182</v>
      </c>
      <c r="L2723" s="2" t="str">
        <f>_xlfn.XLOOKUP(SupplierQuality[[#This Row],[DefectID]],Table2[ID],Table2[Defect],"Not found",0)</f>
        <v>Bad Tops</v>
      </c>
      <c r="M2723" s="3">
        <v>967621</v>
      </c>
      <c r="N2723" s="3">
        <v>3786</v>
      </c>
      <c r="O2723" s="6">
        <f>SupplierQuality[[#This Row],[Total Downtime Minutes]]/60</f>
        <v>63.1</v>
      </c>
      <c r="P2723" s="4">
        <v>353</v>
      </c>
      <c r="Q2723" s="4">
        <f>SupplierQuality[[#This Row],[Total Defect Qty]]*SupplierQuality[[#This Row],[Unit Price]]</f>
        <v>341570213</v>
      </c>
    </row>
    <row r="2724" spans="1:17" x14ac:dyDescent="0.25">
      <c r="A2724" s="1">
        <v>43523</v>
      </c>
      <c r="B2724" s="5" t="str">
        <f>TEXT(SupplierQuality[[#This Row],[Date]],"mmm")</f>
        <v>Feb</v>
      </c>
      <c r="C2724" s="5" t="str">
        <f>TEXT(SupplierQuality[[#This Row],[Date]],"yyyy")</f>
        <v>2019</v>
      </c>
      <c r="D2724" s="2" t="s">
        <v>57</v>
      </c>
      <c r="E2724" s="2" t="s">
        <v>52</v>
      </c>
      <c r="F2724" s="2" t="s">
        <v>14</v>
      </c>
      <c r="G2724">
        <v>121</v>
      </c>
      <c r="H2724" s="2" t="str">
        <f>VLOOKUP(SupplierQuality[[#This Row],[MaterialID]],Table4[#All],2,0)</f>
        <v>Composites</v>
      </c>
      <c r="I2724">
        <v>1</v>
      </c>
      <c r="J2724" s="2" t="str">
        <f>_xlfn.XLOOKUP(SupplierQuality[[#This Row],[Defect Type ID]],Table5[ID],Table5[Defect Type],"Not found",0)</f>
        <v>No Impact</v>
      </c>
      <c r="K2724">
        <v>258</v>
      </c>
      <c r="L2724" s="2" t="str">
        <f>_xlfn.XLOOKUP(SupplierQuality[[#This Row],[DefectID]],Table2[ID],Table2[Defect],"Not found",0)</f>
        <v>Gages Broken</v>
      </c>
      <c r="M2724" s="3">
        <v>929042</v>
      </c>
      <c r="N2724" s="3">
        <v>659</v>
      </c>
      <c r="O2724" s="6">
        <f>SupplierQuality[[#This Row],[Total Downtime Minutes]]/60</f>
        <v>10.983333333333333</v>
      </c>
      <c r="P2724" s="4">
        <v>441</v>
      </c>
      <c r="Q2724" s="4">
        <f>SupplierQuality[[#This Row],[Total Defect Qty]]*SupplierQuality[[#This Row],[Unit Price]]</f>
        <v>409707522</v>
      </c>
    </row>
    <row r="2725" spans="1:17" x14ac:dyDescent="0.25">
      <c r="A2725" s="1">
        <v>43523</v>
      </c>
      <c r="B2725" s="5" t="str">
        <f>TEXT(SupplierQuality[[#This Row],[Date]],"mmm")</f>
        <v>Feb</v>
      </c>
      <c r="C2725" s="5" t="str">
        <f>TEXT(SupplierQuality[[#This Row],[Date]],"yyyy")</f>
        <v>2019</v>
      </c>
      <c r="D2725" s="2" t="s">
        <v>33</v>
      </c>
      <c r="E2725" s="2" t="s">
        <v>13</v>
      </c>
      <c r="F2725" s="2" t="s">
        <v>17</v>
      </c>
      <c r="G2725">
        <v>124</v>
      </c>
      <c r="H2725" s="2" t="str">
        <f>VLOOKUP(SupplierQuality[[#This Row],[MaterialID]],Table4[#All],2,0)</f>
        <v>Drives</v>
      </c>
      <c r="I2725">
        <v>1</v>
      </c>
      <c r="J2725" s="2" t="str">
        <f>_xlfn.XLOOKUP(SupplierQuality[[#This Row],[Defect Type ID]],Table5[ID],Table5[Defect Type],"Not found",0)</f>
        <v>No Impact</v>
      </c>
      <c r="K2725">
        <v>217</v>
      </c>
      <c r="L2725" s="2" t="str">
        <f>_xlfn.XLOOKUP(SupplierQuality[[#This Row],[DefectID]],Table2[ID],Table2[Defect],"Not found",0)</f>
        <v>Incomplete Molding</v>
      </c>
      <c r="M2725" s="3">
        <v>898449</v>
      </c>
      <c r="N2725" s="3">
        <v>1561</v>
      </c>
      <c r="O2725" s="6">
        <f>SupplierQuality[[#This Row],[Total Downtime Minutes]]/60</f>
        <v>26.016666666666666</v>
      </c>
      <c r="P2725" s="4">
        <v>545</v>
      </c>
      <c r="Q2725" s="4">
        <f>SupplierQuality[[#This Row],[Total Defect Qty]]*SupplierQuality[[#This Row],[Unit Price]]</f>
        <v>489654705</v>
      </c>
    </row>
    <row r="2726" spans="1:17" x14ac:dyDescent="0.25">
      <c r="A2726" s="1">
        <v>43523</v>
      </c>
      <c r="B2726" s="5" t="str">
        <f>TEXT(SupplierQuality[[#This Row],[Date]],"mmm")</f>
        <v>Feb</v>
      </c>
      <c r="C2726" s="5" t="str">
        <f>TEXT(SupplierQuality[[#This Row],[Date]],"yyyy")</f>
        <v>2019</v>
      </c>
      <c r="D2726" s="2" t="s">
        <v>147</v>
      </c>
      <c r="E2726" s="2" t="s">
        <v>71</v>
      </c>
      <c r="F2726" s="2" t="s">
        <v>14</v>
      </c>
      <c r="G2726">
        <v>129</v>
      </c>
      <c r="H2726" s="2" t="str">
        <f>VLOOKUP(SupplierQuality[[#This Row],[MaterialID]],Table4[#All],2,0)</f>
        <v>Mechanicals</v>
      </c>
      <c r="I2726">
        <v>1</v>
      </c>
      <c r="J2726" s="2" t="str">
        <f>_xlfn.XLOOKUP(SupplierQuality[[#This Row],[Defect Type ID]],Table5[ID],Table5[Defect Type],"Not found",0)</f>
        <v>No Impact</v>
      </c>
      <c r="K2726">
        <v>230</v>
      </c>
      <c r="L2726" s="2" t="str">
        <f>_xlfn.XLOOKUP(SupplierQuality[[#This Row],[DefectID]],Table2[ID],Table2[Defect],"Not found",0)</f>
        <v>Deep Slots</v>
      </c>
      <c r="M2726" s="3">
        <v>808261</v>
      </c>
      <c r="N2726" s="3">
        <v>1708</v>
      </c>
      <c r="O2726" s="6">
        <f>SupplierQuality[[#This Row],[Total Downtime Minutes]]/60</f>
        <v>28.466666666666665</v>
      </c>
      <c r="P2726" s="4">
        <v>659</v>
      </c>
      <c r="Q2726" s="4">
        <f>SupplierQuality[[#This Row],[Total Defect Qty]]*SupplierQuality[[#This Row],[Unit Price]]</f>
        <v>532643999</v>
      </c>
    </row>
    <row r="2727" spans="1:17" x14ac:dyDescent="0.25">
      <c r="A2727" s="1">
        <v>43523</v>
      </c>
      <c r="B2727" s="5" t="str">
        <f>TEXT(SupplierQuality[[#This Row],[Date]],"mmm")</f>
        <v>Feb</v>
      </c>
      <c r="C2727" s="5" t="str">
        <f>TEXT(SupplierQuality[[#This Row],[Date]],"yyyy")</f>
        <v>2019</v>
      </c>
      <c r="D2727" s="2" t="s">
        <v>296</v>
      </c>
      <c r="E2727" s="2" t="s">
        <v>60</v>
      </c>
      <c r="F2727" s="2" t="s">
        <v>691</v>
      </c>
      <c r="G2727">
        <v>122</v>
      </c>
      <c r="H2727" s="2" t="str">
        <f>VLOOKUP(SupplierQuality[[#This Row],[MaterialID]],Table4[#All],2,0)</f>
        <v>Electrolytes</v>
      </c>
      <c r="I2727">
        <v>1</v>
      </c>
      <c r="J2727" s="2" t="str">
        <f>_xlfn.XLOOKUP(SupplierQuality[[#This Row],[Defect Type ID]],Table5[ID],Table5[Defect Type],"Not found",0)</f>
        <v>No Impact</v>
      </c>
      <c r="K2727">
        <v>251</v>
      </c>
      <c r="L2727" s="2" t="str">
        <f>_xlfn.XLOOKUP(SupplierQuality[[#This Row],[DefectID]],Table2[ID],Table2[Defect],"Not found",0)</f>
        <v>Ink Smears</v>
      </c>
      <c r="M2727" s="3">
        <v>642884</v>
      </c>
      <c r="N2727" s="3">
        <v>3553</v>
      </c>
      <c r="O2727" s="6">
        <f>SupplierQuality[[#This Row],[Total Downtime Minutes]]/60</f>
        <v>59.216666666666669</v>
      </c>
      <c r="P2727" s="4">
        <v>382</v>
      </c>
      <c r="Q2727" s="4">
        <f>SupplierQuality[[#This Row],[Total Defect Qty]]*SupplierQuality[[#This Row],[Unit Price]]</f>
        <v>245581688</v>
      </c>
    </row>
    <row r="2728" spans="1:17" x14ac:dyDescent="0.25">
      <c r="A2728" s="1">
        <v>43523</v>
      </c>
      <c r="B2728" s="5" t="str">
        <f>TEXT(SupplierQuality[[#This Row],[Date]],"mmm")</f>
        <v>Feb</v>
      </c>
      <c r="C2728" s="5" t="str">
        <f>TEXT(SupplierQuality[[#This Row],[Date]],"yyyy")</f>
        <v>2019</v>
      </c>
      <c r="D2728" s="2" t="s">
        <v>318</v>
      </c>
      <c r="E2728" s="2" t="s">
        <v>34</v>
      </c>
      <c r="F2728" s="2" t="s">
        <v>14</v>
      </c>
      <c r="G2728">
        <v>120</v>
      </c>
      <c r="H2728" s="2" t="str">
        <f>VLOOKUP(SupplierQuality[[#This Row],[MaterialID]],Table4[#All],2,0)</f>
        <v>Film</v>
      </c>
      <c r="I2728">
        <v>1</v>
      </c>
      <c r="J2728" s="2" t="str">
        <f>_xlfn.XLOOKUP(SupplierQuality[[#This Row],[Defect Type ID]],Table5[ID],Table5[Defect Type],"Not found",0)</f>
        <v>No Impact</v>
      </c>
      <c r="K2728">
        <v>19</v>
      </c>
      <c r="L2728" s="2" t="str">
        <f>_xlfn.XLOOKUP(SupplierQuality[[#This Row],[DefectID]],Table2[ID],Table2[Defect],"Not found",0)</f>
        <v>Dirty Containers</v>
      </c>
      <c r="M2728" s="3">
        <v>636700</v>
      </c>
      <c r="N2728" s="3">
        <v>3372</v>
      </c>
      <c r="O2728" s="6">
        <f>SupplierQuality[[#This Row],[Total Downtime Minutes]]/60</f>
        <v>56.2</v>
      </c>
      <c r="P2728" s="4">
        <v>342</v>
      </c>
      <c r="Q2728" s="4">
        <f>SupplierQuality[[#This Row],[Total Defect Qty]]*SupplierQuality[[#This Row],[Unit Price]]</f>
        <v>217751400</v>
      </c>
    </row>
    <row r="2729" spans="1:17" x14ac:dyDescent="0.25">
      <c r="A2729" s="1">
        <v>43523</v>
      </c>
      <c r="B2729" s="5" t="str">
        <f>TEXT(SupplierQuality[[#This Row],[Date]],"mmm")</f>
        <v>Feb</v>
      </c>
      <c r="C2729" s="5" t="str">
        <f>TEXT(SupplierQuality[[#This Row],[Date]],"yyyy")</f>
        <v>2019</v>
      </c>
      <c r="D2729" s="2" t="s">
        <v>240</v>
      </c>
      <c r="E2729" s="2" t="s">
        <v>36</v>
      </c>
      <c r="F2729" s="2" t="s">
        <v>691</v>
      </c>
      <c r="G2729">
        <v>131</v>
      </c>
      <c r="H2729" s="2" t="str">
        <f>VLOOKUP(SupplierQuality[[#This Row],[MaterialID]],Table4[#All],2,0)</f>
        <v>Valves</v>
      </c>
      <c r="I2729">
        <v>2</v>
      </c>
      <c r="J2729" s="2" t="str">
        <f>_xlfn.XLOOKUP(SupplierQuality[[#This Row],[Defect Type ID]],Table5[ID],Table5[Defect Type],"Not found",0)</f>
        <v>Rejected</v>
      </c>
      <c r="K2729">
        <v>190</v>
      </c>
      <c r="L2729" s="2" t="str">
        <f>_xlfn.XLOOKUP(SupplierQuality[[#This Row],[DefectID]],Table2[ID],Table2[Defect],"Not found",0)</f>
        <v>Bad Distribution</v>
      </c>
      <c r="M2729" s="3">
        <v>627655</v>
      </c>
      <c r="N2729" s="3">
        <v>3360</v>
      </c>
      <c r="O2729" s="6">
        <f>SupplierQuality[[#This Row],[Total Downtime Minutes]]/60</f>
        <v>56</v>
      </c>
      <c r="P2729" s="4">
        <v>397</v>
      </c>
      <c r="Q2729" s="4">
        <f>SupplierQuality[[#This Row],[Total Defect Qty]]*SupplierQuality[[#This Row],[Unit Price]]</f>
        <v>249179035</v>
      </c>
    </row>
    <row r="2730" spans="1:17" x14ac:dyDescent="0.25">
      <c r="A2730" s="1">
        <v>43523</v>
      </c>
      <c r="B2730" s="5" t="str">
        <f>TEXT(SupplierQuality[[#This Row],[Date]],"mmm")</f>
        <v>Feb</v>
      </c>
      <c r="C2730" s="5" t="str">
        <f>TEXT(SupplierQuality[[#This Row],[Date]],"yyyy")</f>
        <v>2019</v>
      </c>
      <c r="D2730" s="2" t="s">
        <v>142</v>
      </c>
      <c r="E2730" s="2" t="s">
        <v>71</v>
      </c>
      <c r="F2730" s="2" t="s">
        <v>691</v>
      </c>
      <c r="G2730">
        <v>133</v>
      </c>
      <c r="H2730" s="2" t="str">
        <f>VLOOKUP(SupplierQuality[[#This Row],[MaterialID]],Table4[#All],2,0)</f>
        <v>Wires</v>
      </c>
      <c r="I2730">
        <v>3</v>
      </c>
      <c r="J2730" s="2" t="str">
        <f>_xlfn.XLOOKUP(SupplierQuality[[#This Row],[Defect Type ID]],Table5[ID],Table5[Defect Type],"Not found",0)</f>
        <v>Impact</v>
      </c>
      <c r="K2730">
        <v>54</v>
      </c>
      <c r="L2730" s="2" t="str">
        <f>_xlfn.XLOOKUP(SupplierQuality[[#This Row],[DefectID]],Table2[ID],Table2[Defect],"Not found",0)</f>
        <v>Sealed Together Internally</v>
      </c>
      <c r="M2730" s="3">
        <v>553451</v>
      </c>
      <c r="N2730" s="3">
        <v>1739</v>
      </c>
      <c r="O2730" s="6">
        <f>SupplierQuality[[#This Row],[Total Downtime Minutes]]/60</f>
        <v>28.983333333333334</v>
      </c>
      <c r="P2730" s="4">
        <v>411</v>
      </c>
      <c r="Q2730" s="4">
        <f>SupplierQuality[[#This Row],[Total Defect Qty]]*SupplierQuality[[#This Row],[Unit Price]]</f>
        <v>227468361</v>
      </c>
    </row>
    <row r="2731" spans="1:17" x14ac:dyDescent="0.25">
      <c r="A2731" s="1">
        <v>43523</v>
      </c>
      <c r="B2731" s="5" t="str">
        <f>TEXT(SupplierQuality[[#This Row],[Date]],"mmm")</f>
        <v>Feb</v>
      </c>
      <c r="C2731" s="5" t="str">
        <f>TEXT(SupplierQuality[[#This Row],[Date]],"yyyy")</f>
        <v>2019</v>
      </c>
      <c r="D2731" s="2" t="s">
        <v>105</v>
      </c>
      <c r="E2731" s="2" t="s">
        <v>11</v>
      </c>
      <c r="F2731" s="2" t="s">
        <v>691</v>
      </c>
      <c r="G2731">
        <v>131</v>
      </c>
      <c r="H2731" s="2" t="str">
        <f>VLOOKUP(SupplierQuality[[#This Row],[MaterialID]],Table4[#All],2,0)</f>
        <v>Valves</v>
      </c>
      <c r="I2731">
        <v>2</v>
      </c>
      <c r="J2731" s="2" t="str">
        <f>_xlfn.XLOOKUP(SupplierQuality[[#This Row],[Defect Type ID]],Table5[ID],Table5[Defect Type],"Not found",0)</f>
        <v>Rejected</v>
      </c>
      <c r="K2731">
        <v>124</v>
      </c>
      <c r="L2731" s="2" t="str">
        <f>_xlfn.XLOOKUP(SupplierQuality[[#This Row],[DefectID]],Table2[ID],Table2[Defect],"Not found",0)</f>
        <v>Print Impression</v>
      </c>
      <c r="M2731" s="3">
        <v>498610</v>
      </c>
      <c r="N2731" s="3">
        <v>2625</v>
      </c>
      <c r="O2731" s="6">
        <f>SupplierQuality[[#This Row],[Total Downtime Minutes]]/60</f>
        <v>43.75</v>
      </c>
      <c r="P2731" s="4">
        <v>301</v>
      </c>
      <c r="Q2731" s="4">
        <f>SupplierQuality[[#This Row],[Total Defect Qty]]*SupplierQuality[[#This Row],[Unit Price]]</f>
        <v>150081610</v>
      </c>
    </row>
    <row r="2732" spans="1:17" x14ac:dyDescent="0.25">
      <c r="A2732" s="1">
        <v>43523</v>
      </c>
      <c r="B2732" s="5" t="str">
        <f>TEXT(SupplierQuality[[#This Row],[Date]],"mmm")</f>
        <v>Feb</v>
      </c>
      <c r="C2732" s="5" t="str">
        <f>TEXT(SupplierQuality[[#This Row],[Date]],"yyyy")</f>
        <v>2019</v>
      </c>
      <c r="D2732" s="2" t="s">
        <v>124</v>
      </c>
      <c r="E2732" s="2" t="s">
        <v>107</v>
      </c>
      <c r="F2732" s="2" t="s">
        <v>691</v>
      </c>
      <c r="G2732">
        <v>113</v>
      </c>
      <c r="H2732" s="2" t="str">
        <f>VLOOKUP(SupplierQuality[[#This Row],[MaterialID]],Table4[#All],2,0)</f>
        <v>Raw Materials</v>
      </c>
      <c r="I2732">
        <v>3</v>
      </c>
      <c r="J2732" s="2" t="str">
        <f>_xlfn.XLOOKUP(SupplierQuality[[#This Row],[Defect Type ID]],Table5[ID],Table5[Defect Type],"Not found",0)</f>
        <v>Impact</v>
      </c>
      <c r="K2732">
        <v>186</v>
      </c>
      <c r="L2732" s="2" t="str">
        <f>_xlfn.XLOOKUP(SupplierQuality[[#This Row],[DefectID]],Table2[ID],Table2[Defect],"Not found",0)</f>
        <v>Torn Packaging</v>
      </c>
      <c r="M2732" s="3">
        <v>490677</v>
      </c>
      <c r="N2732" s="3">
        <v>3125</v>
      </c>
      <c r="O2732" s="6">
        <f>SupplierQuality[[#This Row],[Total Downtime Minutes]]/60</f>
        <v>52.083333333333336</v>
      </c>
      <c r="P2732" s="4">
        <v>574</v>
      </c>
      <c r="Q2732" s="4">
        <f>SupplierQuality[[#This Row],[Total Defect Qty]]*SupplierQuality[[#This Row],[Unit Price]]</f>
        <v>281648598</v>
      </c>
    </row>
    <row r="2733" spans="1:17" x14ac:dyDescent="0.25">
      <c r="A2733" s="1">
        <v>43523</v>
      </c>
      <c r="B2733" s="5" t="str">
        <f>TEXT(SupplierQuality[[#This Row],[Date]],"mmm")</f>
        <v>Feb</v>
      </c>
      <c r="C2733" s="5" t="str">
        <f>TEXT(SupplierQuality[[#This Row],[Date]],"yyyy")</f>
        <v>2019</v>
      </c>
      <c r="D2733" s="2" t="s">
        <v>253</v>
      </c>
      <c r="E2733" s="2" t="s">
        <v>52</v>
      </c>
      <c r="F2733" s="2" t="s">
        <v>14</v>
      </c>
      <c r="G2733">
        <v>132</v>
      </c>
      <c r="H2733" s="2" t="str">
        <f>VLOOKUP(SupplierQuality[[#This Row],[MaterialID]],Table4[#All],2,0)</f>
        <v>Printed Materials</v>
      </c>
      <c r="I2733">
        <v>3</v>
      </c>
      <c r="J2733" s="2" t="str">
        <f>_xlfn.XLOOKUP(SupplierQuality[[#This Row],[Defect Type ID]],Table5[ID],Table5[Defect Type],"Not found",0)</f>
        <v>Impact</v>
      </c>
      <c r="K2733">
        <v>27</v>
      </c>
      <c r="L2733" s="2" t="str">
        <f>_xlfn.XLOOKUP(SupplierQuality[[#This Row],[DefectID]],Table2[ID],Table2[Defect],"Not found",0)</f>
        <v>Damaged Secondary Packaging</v>
      </c>
      <c r="M2733" s="3">
        <v>482164</v>
      </c>
      <c r="N2733" s="3">
        <v>1423</v>
      </c>
      <c r="O2733" s="6">
        <f>SupplierQuality[[#This Row],[Total Downtime Minutes]]/60</f>
        <v>23.716666666666665</v>
      </c>
      <c r="P2733" s="4">
        <v>298</v>
      </c>
      <c r="Q2733" s="4">
        <f>SupplierQuality[[#This Row],[Total Defect Qty]]*SupplierQuality[[#This Row],[Unit Price]]</f>
        <v>143684872</v>
      </c>
    </row>
    <row r="2734" spans="1:17" x14ac:dyDescent="0.25">
      <c r="A2734" s="1">
        <v>43523</v>
      </c>
      <c r="B2734" s="5" t="str">
        <f>TEXT(SupplierQuality[[#This Row],[Date]],"mmm")</f>
        <v>Feb</v>
      </c>
      <c r="C2734" s="5" t="str">
        <f>TEXT(SupplierQuality[[#This Row],[Date]],"yyyy")</f>
        <v>2019</v>
      </c>
      <c r="D2734" s="2" t="s">
        <v>97</v>
      </c>
      <c r="E2734" s="2" t="s">
        <v>107</v>
      </c>
      <c r="F2734" s="2" t="s">
        <v>691</v>
      </c>
      <c r="G2734">
        <v>120</v>
      </c>
      <c r="H2734" s="2" t="str">
        <f>VLOOKUP(SupplierQuality[[#This Row],[MaterialID]],Table4[#All],2,0)</f>
        <v>Film</v>
      </c>
      <c r="I2734">
        <v>1</v>
      </c>
      <c r="J2734" s="2" t="str">
        <f>_xlfn.XLOOKUP(SupplierQuality[[#This Row],[Defect Type ID]],Table5[ID],Table5[Defect Type],"Not found",0)</f>
        <v>No Impact</v>
      </c>
      <c r="K2734">
        <v>111</v>
      </c>
      <c r="L2734" s="2" t="str">
        <f>_xlfn.XLOOKUP(SupplierQuality[[#This Row],[DefectID]],Table2[ID],Table2[Defect],"Not found",0)</f>
        <v>Insufficient Parts</v>
      </c>
      <c r="M2734" s="3">
        <v>399467</v>
      </c>
      <c r="N2734" s="3">
        <v>1598</v>
      </c>
      <c r="O2734" s="6">
        <f>SupplierQuality[[#This Row],[Total Downtime Minutes]]/60</f>
        <v>26.633333333333333</v>
      </c>
      <c r="P2734" s="4">
        <v>448</v>
      </c>
      <c r="Q2734" s="4">
        <f>SupplierQuality[[#This Row],[Total Defect Qty]]*SupplierQuality[[#This Row],[Unit Price]]</f>
        <v>178961216</v>
      </c>
    </row>
    <row r="2735" spans="1:17" x14ac:dyDescent="0.25">
      <c r="A2735" s="1">
        <v>43523</v>
      </c>
      <c r="B2735" s="5" t="str">
        <f>TEXT(SupplierQuality[[#This Row],[Date]],"mmm")</f>
        <v>Feb</v>
      </c>
      <c r="C2735" s="5" t="str">
        <f>TEXT(SupplierQuality[[#This Row],[Date]],"yyyy")</f>
        <v>2019</v>
      </c>
      <c r="D2735" s="2" t="s">
        <v>154</v>
      </c>
      <c r="E2735" s="2" t="s">
        <v>64</v>
      </c>
      <c r="F2735" s="2" t="s">
        <v>691</v>
      </c>
      <c r="G2735">
        <v>112</v>
      </c>
      <c r="H2735" s="2" t="str">
        <f>VLOOKUP(SupplierQuality[[#This Row],[MaterialID]],Table4[#All],2,0)</f>
        <v>Glass</v>
      </c>
      <c r="I2735">
        <v>1</v>
      </c>
      <c r="J2735" s="2" t="str">
        <f>_xlfn.XLOOKUP(SupplierQuality[[#This Row],[Defect Type ID]],Table5[ID],Table5[Defect Type],"Not found",0)</f>
        <v>No Impact</v>
      </c>
      <c r="K2735">
        <v>57</v>
      </c>
      <c r="L2735" s="2" t="str">
        <f>_xlfn.XLOOKUP(SupplierQuality[[#This Row],[DefectID]],Table2[ID],Table2[Defect],"Not found",0)</f>
        <v>Incorrect Labeling</v>
      </c>
      <c r="M2735" s="3">
        <v>373153</v>
      </c>
      <c r="N2735" s="3">
        <v>1292</v>
      </c>
      <c r="O2735" s="6">
        <f>SupplierQuality[[#This Row],[Total Downtime Minutes]]/60</f>
        <v>21.533333333333335</v>
      </c>
      <c r="P2735" s="4">
        <v>691</v>
      </c>
      <c r="Q2735" s="4">
        <f>SupplierQuality[[#This Row],[Total Defect Qty]]*SupplierQuality[[#This Row],[Unit Price]]</f>
        <v>257848723</v>
      </c>
    </row>
    <row r="2736" spans="1:17" x14ac:dyDescent="0.25">
      <c r="A2736" s="1">
        <v>43523</v>
      </c>
      <c r="B2736" s="5" t="str">
        <f>TEXT(SupplierQuality[[#This Row],[Date]],"mmm")</f>
        <v>Feb</v>
      </c>
      <c r="C2736" s="5" t="str">
        <f>TEXT(SupplierQuality[[#This Row],[Date]],"yyyy")</f>
        <v>2019</v>
      </c>
      <c r="D2736" s="2" t="s">
        <v>286</v>
      </c>
      <c r="E2736" s="2" t="s">
        <v>38</v>
      </c>
      <c r="F2736" s="2" t="s">
        <v>14</v>
      </c>
      <c r="G2736">
        <v>112</v>
      </c>
      <c r="H2736" s="2" t="str">
        <f>VLOOKUP(SupplierQuality[[#This Row],[MaterialID]],Table4[#All],2,0)</f>
        <v>Glass</v>
      </c>
      <c r="I2736">
        <v>1</v>
      </c>
      <c r="J2736" s="2" t="str">
        <f>_xlfn.XLOOKUP(SupplierQuality[[#This Row],[Defect Type ID]],Table5[ID],Table5[Defect Type],"Not found",0)</f>
        <v>No Impact</v>
      </c>
      <c r="K2736">
        <v>81</v>
      </c>
      <c r="L2736" s="2" t="str">
        <f>_xlfn.XLOOKUP(SupplierQuality[[#This Row],[DefectID]],Table2[ID],Table2[Defect],"Not found",0)</f>
        <v>Bad Shots</v>
      </c>
      <c r="M2736" s="3">
        <v>230965</v>
      </c>
      <c r="N2736" s="3">
        <v>3640</v>
      </c>
      <c r="O2736" s="6">
        <f>SupplierQuality[[#This Row],[Total Downtime Minutes]]/60</f>
        <v>60.666666666666664</v>
      </c>
      <c r="P2736" s="4">
        <v>529</v>
      </c>
      <c r="Q2736" s="4">
        <f>SupplierQuality[[#This Row],[Total Defect Qty]]*SupplierQuality[[#This Row],[Unit Price]]</f>
        <v>122180485</v>
      </c>
    </row>
    <row r="2737" spans="1:17" x14ac:dyDescent="0.25">
      <c r="A2737" s="1">
        <v>43523</v>
      </c>
      <c r="B2737" s="5" t="str">
        <f>TEXT(SupplierQuality[[#This Row],[Date]],"mmm")</f>
        <v>Feb</v>
      </c>
      <c r="C2737" s="5" t="str">
        <f>TEXT(SupplierQuality[[#This Row],[Date]],"yyyy")</f>
        <v>2019</v>
      </c>
      <c r="D2737" s="2" t="s">
        <v>149</v>
      </c>
      <c r="E2737" s="2" t="s">
        <v>98</v>
      </c>
      <c r="F2737" s="2" t="s">
        <v>691</v>
      </c>
      <c r="G2737">
        <v>120</v>
      </c>
      <c r="H2737" s="2" t="str">
        <f>VLOOKUP(SupplierQuality[[#This Row],[MaterialID]],Table4[#All],2,0)</f>
        <v>Film</v>
      </c>
      <c r="I2737">
        <v>3</v>
      </c>
      <c r="J2737" s="2" t="str">
        <f>_xlfn.XLOOKUP(SupplierQuality[[#This Row],[Defect Type ID]],Table5[ID],Table5[Defect Type],"Not found",0)</f>
        <v>Impact</v>
      </c>
      <c r="K2737">
        <v>257</v>
      </c>
      <c r="L2737" s="2" t="str">
        <f>_xlfn.XLOOKUP(SupplierQuality[[#This Row],[DefectID]],Table2[ID],Table2[Defect],"Not found",0)</f>
        <v>Bad Seal</v>
      </c>
      <c r="M2737" s="3">
        <v>158018</v>
      </c>
      <c r="N2737" s="3">
        <v>3238</v>
      </c>
      <c r="O2737" s="6">
        <f>SupplierQuality[[#This Row],[Total Downtime Minutes]]/60</f>
        <v>53.966666666666669</v>
      </c>
      <c r="P2737" s="4">
        <v>306</v>
      </c>
      <c r="Q2737" s="4">
        <f>SupplierQuality[[#This Row],[Total Defect Qty]]*SupplierQuality[[#This Row],[Unit Price]]</f>
        <v>48353508</v>
      </c>
    </row>
    <row r="2738" spans="1:17" x14ac:dyDescent="0.25">
      <c r="A2738" s="1">
        <v>43523</v>
      </c>
      <c r="B2738" s="5" t="str">
        <f>TEXT(SupplierQuality[[#This Row],[Date]],"mmm")</f>
        <v>Feb</v>
      </c>
      <c r="C2738" s="5" t="str">
        <f>TEXT(SupplierQuality[[#This Row],[Date]],"yyyy")</f>
        <v>2019</v>
      </c>
      <c r="D2738" s="2" t="s">
        <v>258</v>
      </c>
      <c r="E2738" s="2" t="s">
        <v>107</v>
      </c>
      <c r="F2738" s="2" t="s">
        <v>691</v>
      </c>
      <c r="G2738">
        <v>129</v>
      </c>
      <c r="H2738" s="2" t="str">
        <f>VLOOKUP(SupplierQuality[[#This Row],[MaterialID]],Table4[#All],2,0)</f>
        <v>Mechanicals</v>
      </c>
      <c r="I2738">
        <v>1</v>
      </c>
      <c r="J2738" s="2" t="str">
        <f>_xlfn.XLOOKUP(SupplierQuality[[#This Row],[Defect Type ID]],Table5[ID],Table5[Defect Type],"Not found",0)</f>
        <v>No Impact</v>
      </c>
      <c r="K2738">
        <v>136</v>
      </c>
      <c r="L2738" s="2" t="str">
        <f>_xlfn.XLOOKUP(SupplierQuality[[#This Row],[DefectID]],Table2[ID],Table2[Defect],"Not found",0)</f>
        <v>Damaged Components</v>
      </c>
      <c r="M2738" s="3">
        <v>144574</v>
      </c>
      <c r="N2738" s="3">
        <v>431</v>
      </c>
      <c r="O2738" s="6">
        <f>SupplierQuality[[#This Row],[Total Downtime Minutes]]/60</f>
        <v>7.1833333333333336</v>
      </c>
      <c r="P2738" s="4">
        <v>480</v>
      </c>
      <c r="Q2738" s="4">
        <f>SupplierQuality[[#This Row],[Total Defect Qty]]*SupplierQuality[[#This Row],[Unit Price]]</f>
        <v>69395520</v>
      </c>
    </row>
    <row r="2739" spans="1:17" x14ac:dyDescent="0.25">
      <c r="A2739" s="1">
        <v>43523</v>
      </c>
      <c r="B2739" s="5" t="str">
        <f>TEXT(SupplierQuality[[#This Row],[Date]],"mmm")</f>
        <v>Feb</v>
      </c>
      <c r="C2739" s="5" t="str">
        <f>TEXT(SupplierQuality[[#This Row],[Date]],"yyyy")</f>
        <v>2019</v>
      </c>
      <c r="D2739" s="2" t="s">
        <v>347</v>
      </c>
      <c r="E2739" s="2" t="s">
        <v>52</v>
      </c>
      <c r="F2739" s="2" t="s">
        <v>691</v>
      </c>
      <c r="G2739">
        <v>128</v>
      </c>
      <c r="H2739" s="2" t="str">
        <f>VLOOKUP(SupplierQuality[[#This Row],[MaterialID]],Table4[#All],2,0)</f>
        <v>Tape</v>
      </c>
      <c r="I2739">
        <v>2</v>
      </c>
      <c r="J2739" s="2" t="str">
        <f>_xlfn.XLOOKUP(SupplierQuality[[#This Row],[Defect Type ID]],Table5[ID],Table5[Defect Type],"Not found",0)</f>
        <v>Rejected</v>
      </c>
      <c r="K2739">
        <v>179</v>
      </c>
      <c r="L2739" s="2" t="str">
        <f>_xlfn.XLOOKUP(SupplierQuality[[#This Row],[DefectID]],Table2[ID],Table2[Defect],"Not found",0)</f>
        <v>Expired</v>
      </c>
      <c r="M2739" s="3">
        <v>142720</v>
      </c>
      <c r="N2739" s="3">
        <v>3114</v>
      </c>
      <c r="O2739" s="6">
        <f>SupplierQuality[[#This Row],[Total Downtime Minutes]]/60</f>
        <v>51.9</v>
      </c>
      <c r="P2739" s="4">
        <v>401</v>
      </c>
      <c r="Q2739" s="4">
        <f>SupplierQuality[[#This Row],[Total Defect Qty]]*SupplierQuality[[#This Row],[Unit Price]]</f>
        <v>57230720</v>
      </c>
    </row>
    <row r="2740" spans="1:17" x14ac:dyDescent="0.25">
      <c r="A2740" s="1">
        <v>43523</v>
      </c>
      <c r="B2740" s="5" t="str">
        <f>TEXT(SupplierQuality[[#This Row],[Date]],"mmm")</f>
        <v>Feb</v>
      </c>
      <c r="C2740" s="5" t="str">
        <f>TEXT(SupplierQuality[[#This Row],[Date]],"yyyy")</f>
        <v>2019</v>
      </c>
      <c r="D2740" s="2" t="s">
        <v>48</v>
      </c>
      <c r="E2740" s="2" t="s">
        <v>67</v>
      </c>
      <c r="F2740" s="2" t="s">
        <v>24</v>
      </c>
      <c r="G2740">
        <v>119</v>
      </c>
      <c r="H2740" s="2" t="str">
        <f>VLOOKUP(SupplierQuality[[#This Row],[MaterialID]],Table4[#All],2,0)</f>
        <v>Batteries</v>
      </c>
      <c r="I2740">
        <v>3</v>
      </c>
      <c r="J2740" s="2" t="str">
        <f>_xlfn.XLOOKUP(SupplierQuality[[#This Row],[Defect Type ID]],Table5[ID],Table5[Defect Type],"Not found",0)</f>
        <v>Impact</v>
      </c>
      <c r="K2740">
        <v>68</v>
      </c>
      <c r="L2740" s="2" t="str">
        <f>_xlfn.XLOOKUP(SupplierQuality[[#This Row],[DefectID]],Table2[ID],Table2[Defect],"Not found",0)</f>
        <v>Bad Parameters</v>
      </c>
      <c r="M2740" s="3">
        <v>71841</v>
      </c>
      <c r="N2740" s="3">
        <v>3799</v>
      </c>
      <c r="O2740" s="6">
        <f>SupplierQuality[[#This Row],[Total Downtime Minutes]]/60</f>
        <v>63.31666666666667</v>
      </c>
      <c r="P2740" s="4">
        <v>366</v>
      </c>
      <c r="Q2740" s="4">
        <f>SupplierQuality[[#This Row],[Total Defect Qty]]*SupplierQuality[[#This Row],[Unit Price]]</f>
        <v>26293806</v>
      </c>
    </row>
    <row r="2741" spans="1:17" x14ac:dyDescent="0.25">
      <c r="A2741" s="1">
        <v>43523</v>
      </c>
      <c r="B2741" s="5" t="str">
        <f>TEXT(SupplierQuality[[#This Row],[Date]],"mmm")</f>
        <v>Feb</v>
      </c>
      <c r="C2741" s="5" t="str">
        <f>TEXT(SupplierQuality[[#This Row],[Date]],"yyyy")</f>
        <v>2019</v>
      </c>
      <c r="D2741" s="2" t="s">
        <v>341</v>
      </c>
      <c r="E2741" s="2" t="s">
        <v>16</v>
      </c>
      <c r="F2741" s="2" t="s">
        <v>14</v>
      </c>
      <c r="G2741">
        <v>115</v>
      </c>
      <c r="H2741" s="2" t="str">
        <f>VLOOKUP(SupplierQuality[[#This Row],[MaterialID]],Table4[#All],2,0)</f>
        <v>Controllers</v>
      </c>
      <c r="I2741">
        <v>2</v>
      </c>
      <c r="J2741" s="2" t="str">
        <f>_xlfn.XLOOKUP(SupplierQuality[[#This Row],[Defect Type ID]],Table5[ID],Table5[Defect Type],"Not found",0)</f>
        <v>Rejected</v>
      </c>
      <c r="K2741">
        <v>164</v>
      </c>
      <c r="L2741" s="2" t="str">
        <f>_xlfn.XLOOKUP(SupplierQuality[[#This Row],[DefectID]],Table2[ID],Table2[Defect],"Not found",0)</f>
        <v>Foreign Objects</v>
      </c>
      <c r="M2741" s="3">
        <v>67147</v>
      </c>
      <c r="N2741" s="3">
        <v>4465</v>
      </c>
      <c r="O2741" s="6">
        <f>SupplierQuality[[#This Row],[Total Downtime Minutes]]/60</f>
        <v>74.416666666666671</v>
      </c>
      <c r="P2741" s="4">
        <v>649</v>
      </c>
      <c r="Q2741" s="4">
        <f>SupplierQuality[[#This Row],[Total Defect Qty]]*SupplierQuality[[#This Row],[Unit Price]]</f>
        <v>43578403</v>
      </c>
    </row>
    <row r="2742" spans="1:17" x14ac:dyDescent="0.25">
      <c r="A2742" s="1">
        <v>43523</v>
      </c>
      <c r="B2742" s="5" t="str">
        <f>TEXT(SupplierQuality[[#This Row],[Date]],"mmm")</f>
        <v>Feb</v>
      </c>
      <c r="C2742" s="5" t="str">
        <f>TEXT(SupplierQuality[[#This Row],[Date]],"yyyy")</f>
        <v>2019</v>
      </c>
      <c r="D2742" s="2" t="s">
        <v>161</v>
      </c>
      <c r="E2742" s="2" t="s">
        <v>84</v>
      </c>
      <c r="F2742" s="2" t="s">
        <v>691</v>
      </c>
      <c r="G2742">
        <v>128</v>
      </c>
      <c r="H2742" s="2" t="str">
        <f>VLOOKUP(SupplierQuality[[#This Row],[MaterialID]],Table4[#All],2,0)</f>
        <v>Tape</v>
      </c>
      <c r="I2742">
        <v>3</v>
      </c>
      <c r="J2742" s="2" t="str">
        <f>_xlfn.XLOOKUP(SupplierQuality[[#This Row],[Defect Type ID]],Table5[ID],Table5[Defect Type],"Not found",0)</f>
        <v>Impact</v>
      </c>
      <c r="K2742">
        <v>243</v>
      </c>
      <c r="L2742" s="2" t="str">
        <f>_xlfn.XLOOKUP(SupplierQuality[[#This Row],[DefectID]],Table2[ID],Table2[Defect],"Not found",0)</f>
        <v>Tops Bent</v>
      </c>
      <c r="M2742" s="3">
        <v>48782</v>
      </c>
      <c r="N2742" s="3">
        <v>4125</v>
      </c>
      <c r="O2742" s="6">
        <f>SupplierQuality[[#This Row],[Total Downtime Minutes]]/60</f>
        <v>68.75</v>
      </c>
      <c r="P2742" s="4">
        <v>556</v>
      </c>
      <c r="Q2742" s="4">
        <f>SupplierQuality[[#This Row],[Total Defect Qty]]*SupplierQuality[[#This Row],[Unit Price]]</f>
        <v>27122792</v>
      </c>
    </row>
    <row r="2743" spans="1:17" x14ac:dyDescent="0.25">
      <c r="A2743" s="1">
        <v>43523</v>
      </c>
      <c r="B2743" s="5" t="str">
        <f>TEXT(SupplierQuality[[#This Row],[Date]],"mmm")</f>
        <v>Feb</v>
      </c>
      <c r="C2743" s="5" t="str">
        <f>TEXT(SupplierQuality[[#This Row],[Date]],"yyyy")</f>
        <v>2019</v>
      </c>
      <c r="D2743" s="2" t="s">
        <v>164</v>
      </c>
      <c r="E2743" s="2" t="s">
        <v>30</v>
      </c>
      <c r="F2743" s="2" t="s">
        <v>691</v>
      </c>
      <c r="G2743">
        <v>126</v>
      </c>
      <c r="H2743" s="2" t="str">
        <f>VLOOKUP(SupplierQuality[[#This Row],[MaterialID]],Table4[#All],2,0)</f>
        <v>Motors</v>
      </c>
      <c r="I2743">
        <v>2</v>
      </c>
      <c r="J2743" s="2" t="str">
        <f>_xlfn.XLOOKUP(SupplierQuality[[#This Row],[Defect Type ID]],Table5[ID],Table5[Defect Type],"Not found",0)</f>
        <v>Rejected</v>
      </c>
      <c r="K2743">
        <v>43</v>
      </c>
      <c r="L2743" s="2" t="str">
        <f>_xlfn.XLOOKUP(SupplierQuality[[#This Row],[DefectID]],Table2[ID],Table2[Defect],"Not found",0)</f>
        <v>Creases / Wrinkles</v>
      </c>
      <c r="M2743" s="3">
        <v>22065</v>
      </c>
      <c r="N2743" s="3">
        <v>1949</v>
      </c>
      <c r="O2743" s="6">
        <f>SupplierQuality[[#This Row],[Total Downtime Minutes]]/60</f>
        <v>32.483333333333334</v>
      </c>
      <c r="P2743" s="4">
        <v>483</v>
      </c>
      <c r="Q2743" s="4">
        <f>SupplierQuality[[#This Row],[Total Defect Qty]]*SupplierQuality[[#This Row],[Unit Price]]</f>
        <v>10657395</v>
      </c>
    </row>
    <row r="2744" spans="1:17" x14ac:dyDescent="0.25">
      <c r="A2744" s="1">
        <v>43523</v>
      </c>
      <c r="B2744" s="5" t="str">
        <f>TEXT(SupplierQuality[[#This Row],[Date]],"mmm")</f>
        <v>Feb</v>
      </c>
      <c r="C2744" s="5" t="str">
        <f>TEXT(SupplierQuality[[#This Row],[Date]],"yyyy")</f>
        <v>2019</v>
      </c>
      <c r="D2744" s="2" t="s">
        <v>94</v>
      </c>
      <c r="E2744" s="2" t="s">
        <v>52</v>
      </c>
      <c r="F2744" s="2" t="s">
        <v>691</v>
      </c>
      <c r="G2744">
        <v>115</v>
      </c>
      <c r="H2744" s="2" t="str">
        <f>VLOOKUP(SupplierQuality[[#This Row],[MaterialID]],Table4[#All],2,0)</f>
        <v>Controllers</v>
      </c>
      <c r="I2744">
        <v>2</v>
      </c>
      <c r="J2744" s="2" t="str">
        <f>_xlfn.XLOOKUP(SupplierQuality[[#This Row],[Defect Type ID]],Table5[ID],Table5[Defect Type],"Not found",0)</f>
        <v>Rejected</v>
      </c>
      <c r="K2744">
        <v>36</v>
      </c>
      <c r="L2744" s="2" t="str">
        <f>_xlfn.XLOOKUP(SupplierQuality[[#This Row],[DefectID]],Table2[ID],Table2[Defect],"Not found",0)</f>
        <v>Scrap attached</v>
      </c>
      <c r="M2744" s="3">
        <v>19702</v>
      </c>
      <c r="N2744" s="3">
        <v>4484</v>
      </c>
      <c r="O2744" s="6">
        <f>SupplierQuality[[#This Row],[Total Downtime Minutes]]/60</f>
        <v>74.733333333333334</v>
      </c>
      <c r="P2744" s="4">
        <v>520</v>
      </c>
      <c r="Q2744" s="4">
        <f>SupplierQuality[[#This Row],[Total Defect Qty]]*SupplierQuality[[#This Row],[Unit Price]]</f>
        <v>10245040</v>
      </c>
    </row>
    <row r="2745" spans="1:17" x14ac:dyDescent="0.25">
      <c r="A2745" s="1">
        <v>43524</v>
      </c>
      <c r="B2745" s="5" t="str">
        <f>TEXT(SupplierQuality[[#This Row],[Date]],"mmm")</f>
        <v>Feb</v>
      </c>
      <c r="C2745" s="5" t="str">
        <f>TEXT(SupplierQuality[[#This Row],[Date]],"yyyy")</f>
        <v>2019</v>
      </c>
      <c r="D2745" s="2" t="s">
        <v>319</v>
      </c>
      <c r="E2745" s="2" t="s">
        <v>13</v>
      </c>
      <c r="F2745" s="2" t="s">
        <v>24</v>
      </c>
      <c r="G2745">
        <v>132</v>
      </c>
      <c r="H2745" s="2" t="str">
        <f>VLOOKUP(SupplierQuality[[#This Row],[MaterialID]],Table4[#All],2,0)</f>
        <v>Printed Materials</v>
      </c>
      <c r="I2745">
        <v>1</v>
      </c>
      <c r="J2745" s="2" t="str">
        <f>_xlfn.XLOOKUP(SupplierQuality[[#This Row],[Defect Type ID]],Table5[ID],Table5[Defect Type],"Not found",0)</f>
        <v>No Impact</v>
      </c>
      <c r="K2745">
        <v>243</v>
      </c>
      <c r="L2745" s="2" t="str">
        <f>_xlfn.XLOOKUP(SupplierQuality[[#This Row],[DefectID]],Table2[ID],Table2[Defect],"Not found",0)</f>
        <v>Tops Bent</v>
      </c>
      <c r="M2745" s="3">
        <v>828253</v>
      </c>
      <c r="N2745" s="3">
        <v>3598</v>
      </c>
      <c r="O2745" s="6">
        <f>SupplierQuality[[#This Row],[Total Downtime Minutes]]/60</f>
        <v>59.966666666666669</v>
      </c>
      <c r="P2745" s="4">
        <v>672</v>
      </c>
      <c r="Q2745" s="4">
        <f>SupplierQuality[[#This Row],[Total Defect Qty]]*SupplierQuality[[#This Row],[Unit Price]]</f>
        <v>556586016</v>
      </c>
    </row>
    <row r="2746" spans="1:17" x14ac:dyDescent="0.25">
      <c r="A2746" s="1">
        <v>43524</v>
      </c>
      <c r="B2746" s="5" t="str">
        <f>TEXT(SupplierQuality[[#This Row],[Date]],"mmm")</f>
        <v>Feb</v>
      </c>
      <c r="C2746" s="5" t="str">
        <f>TEXT(SupplierQuality[[#This Row],[Date]],"yyyy")</f>
        <v>2019</v>
      </c>
      <c r="D2746" s="2" t="s">
        <v>330</v>
      </c>
      <c r="E2746" s="2" t="s">
        <v>16</v>
      </c>
      <c r="F2746" s="2" t="s">
        <v>24</v>
      </c>
      <c r="G2746">
        <v>115</v>
      </c>
      <c r="H2746" s="2" t="str">
        <f>VLOOKUP(SupplierQuality[[#This Row],[MaterialID]],Table4[#All],2,0)</f>
        <v>Controllers</v>
      </c>
      <c r="I2746">
        <v>1</v>
      </c>
      <c r="J2746" s="2" t="str">
        <f>_xlfn.XLOOKUP(SupplierQuality[[#This Row],[Defect Type ID]],Table5[ID],Table5[Defect Type],"Not found",0)</f>
        <v>No Impact</v>
      </c>
      <c r="K2746">
        <v>174</v>
      </c>
      <c r="L2746" s="2" t="str">
        <f>_xlfn.XLOOKUP(SupplierQuality[[#This Row],[DefectID]],Table2[ID],Table2[Defect],"Not found",0)</f>
        <v>Moisture Damage</v>
      </c>
      <c r="M2746" s="3">
        <v>798179</v>
      </c>
      <c r="N2746" s="3">
        <v>3878</v>
      </c>
      <c r="O2746" s="6">
        <f>SupplierQuality[[#This Row],[Total Downtime Minutes]]/60</f>
        <v>64.63333333333334</v>
      </c>
      <c r="P2746" s="4">
        <v>492</v>
      </c>
      <c r="Q2746" s="4">
        <f>SupplierQuality[[#This Row],[Total Defect Qty]]*SupplierQuality[[#This Row],[Unit Price]]</f>
        <v>392704068</v>
      </c>
    </row>
    <row r="2747" spans="1:17" x14ac:dyDescent="0.25">
      <c r="A2747" s="1">
        <v>43524</v>
      </c>
      <c r="B2747" s="5" t="str">
        <f>TEXT(SupplierQuality[[#This Row],[Date]],"mmm")</f>
        <v>Feb</v>
      </c>
      <c r="C2747" s="5" t="str">
        <f>TEXT(SupplierQuality[[#This Row],[Date]],"yyyy")</f>
        <v>2019</v>
      </c>
      <c r="D2747" s="2" t="s">
        <v>92</v>
      </c>
      <c r="E2747" s="2" t="s">
        <v>98</v>
      </c>
      <c r="F2747" s="2" t="s">
        <v>14</v>
      </c>
      <c r="G2747">
        <v>133</v>
      </c>
      <c r="H2747" s="2" t="str">
        <f>VLOOKUP(SupplierQuality[[#This Row],[MaterialID]],Table4[#All],2,0)</f>
        <v>Wires</v>
      </c>
      <c r="I2747">
        <v>1</v>
      </c>
      <c r="J2747" s="2" t="str">
        <f>_xlfn.XLOOKUP(SupplierQuality[[#This Row],[Defect Type ID]],Table5[ID],Table5[Defect Type],"Not found",0)</f>
        <v>No Impact</v>
      </c>
      <c r="K2747">
        <v>86</v>
      </c>
      <c r="L2747" s="2" t="str">
        <f>_xlfn.XLOOKUP(SupplierQuality[[#This Row],[DefectID]],Table2[ID],Table2[Defect],"Not found",0)</f>
        <v>Smeared Print</v>
      </c>
      <c r="M2747" s="3">
        <v>729856</v>
      </c>
      <c r="N2747" s="3">
        <v>3411</v>
      </c>
      <c r="O2747" s="6">
        <f>SupplierQuality[[#This Row],[Total Downtime Minutes]]/60</f>
        <v>56.85</v>
      </c>
      <c r="P2747" s="4">
        <v>513</v>
      </c>
      <c r="Q2747" s="4">
        <f>SupplierQuality[[#This Row],[Total Defect Qty]]*SupplierQuality[[#This Row],[Unit Price]]</f>
        <v>374416128</v>
      </c>
    </row>
    <row r="2748" spans="1:17" x14ac:dyDescent="0.25">
      <c r="A2748" s="1">
        <v>43524</v>
      </c>
      <c r="B2748" s="5" t="str">
        <f>TEXT(SupplierQuality[[#This Row],[Date]],"mmm")</f>
        <v>Feb</v>
      </c>
      <c r="C2748" s="5" t="str">
        <f>TEXT(SupplierQuality[[#This Row],[Date]],"yyyy")</f>
        <v>2019</v>
      </c>
      <c r="D2748" s="2" t="s">
        <v>130</v>
      </c>
      <c r="E2748" s="2" t="s">
        <v>47</v>
      </c>
      <c r="F2748" s="2" t="s">
        <v>17</v>
      </c>
      <c r="G2748">
        <v>125</v>
      </c>
      <c r="H2748" s="2" t="str">
        <f>VLOOKUP(SupplierQuality[[#This Row],[MaterialID]],Table4[#All],2,0)</f>
        <v>Hardware</v>
      </c>
      <c r="I2748">
        <v>3</v>
      </c>
      <c r="J2748" s="2" t="str">
        <f>_xlfn.XLOOKUP(SupplierQuality[[#This Row],[Defect Type ID]],Table5[ID],Table5[Defect Type],"Not found",0)</f>
        <v>Impact</v>
      </c>
      <c r="K2748">
        <v>202</v>
      </c>
      <c r="L2748" s="2" t="str">
        <f>_xlfn.XLOOKUP(SupplierQuality[[#This Row],[DefectID]],Table2[ID],Table2[Defect],"Not found",0)</f>
        <v>Wrong Surface</v>
      </c>
      <c r="M2748" s="3">
        <v>657203</v>
      </c>
      <c r="N2748" s="3">
        <v>3750</v>
      </c>
      <c r="O2748" s="6">
        <f>SupplierQuality[[#This Row],[Total Downtime Minutes]]/60</f>
        <v>62.5</v>
      </c>
      <c r="P2748" s="4">
        <v>494</v>
      </c>
      <c r="Q2748" s="4">
        <f>SupplierQuality[[#This Row],[Total Defect Qty]]*SupplierQuality[[#This Row],[Unit Price]]</f>
        <v>324658282</v>
      </c>
    </row>
    <row r="2749" spans="1:17" x14ac:dyDescent="0.25">
      <c r="A2749" s="1">
        <v>43524</v>
      </c>
      <c r="B2749" s="5" t="str">
        <f>TEXT(SupplierQuality[[#This Row],[Date]],"mmm")</f>
        <v>Feb</v>
      </c>
      <c r="C2749" s="5" t="str">
        <f>TEXT(SupplierQuality[[#This Row],[Date]],"yyyy")</f>
        <v>2019</v>
      </c>
      <c r="D2749" s="2" t="s">
        <v>251</v>
      </c>
      <c r="E2749" s="2" t="s">
        <v>11</v>
      </c>
      <c r="F2749" s="2" t="s">
        <v>24</v>
      </c>
      <c r="G2749">
        <v>122</v>
      </c>
      <c r="H2749" s="2" t="str">
        <f>VLOOKUP(SupplierQuality[[#This Row],[MaterialID]],Table4[#All],2,0)</f>
        <v>Electrolytes</v>
      </c>
      <c r="I2749">
        <v>2</v>
      </c>
      <c r="J2749" s="2" t="str">
        <f>_xlfn.XLOOKUP(SupplierQuality[[#This Row],[Defect Type ID]],Table5[ID],Table5[Defect Type],"Not found",0)</f>
        <v>Rejected</v>
      </c>
      <c r="K2749">
        <v>67</v>
      </c>
      <c r="L2749" s="2" t="str">
        <f>_xlfn.XLOOKUP(SupplierQuality[[#This Row],[DefectID]],Table2[ID],Table2[Defect],"Not found",0)</f>
        <v>Bad Film</v>
      </c>
      <c r="M2749" s="3">
        <v>280943</v>
      </c>
      <c r="N2749" s="3">
        <v>1557</v>
      </c>
      <c r="O2749" s="6">
        <f>SupplierQuality[[#This Row],[Total Downtime Minutes]]/60</f>
        <v>25.95</v>
      </c>
      <c r="P2749" s="4">
        <v>651</v>
      </c>
      <c r="Q2749" s="4">
        <f>SupplierQuality[[#This Row],[Total Defect Qty]]*SupplierQuality[[#This Row],[Unit Price]]</f>
        <v>182893893</v>
      </c>
    </row>
    <row r="2750" spans="1:17" x14ac:dyDescent="0.25">
      <c r="A2750" s="1">
        <v>43524</v>
      </c>
      <c r="B2750" s="5" t="str">
        <f>TEXT(SupplierQuality[[#This Row],[Date]],"mmm")</f>
        <v>Feb</v>
      </c>
      <c r="C2750" s="5" t="str">
        <f>TEXT(SupplierQuality[[#This Row],[Date]],"yyyy")</f>
        <v>2019</v>
      </c>
      <c r="D2750" s="2" t="s">
        <v>12</v>
      </c>
      <c r="E2750" s="2" t="s">
        <v>11</v>
      </c>
      <c r="F2750" s="2" t="s">
        <v>42</v>
      </c>
      <c r="G2750">
        <v>121</v>
      </c>
      <c r="H2750" s="2" t="str">
        <f>VLOOKUP(SupplierQuality[[#This Row],[MaterialID]],Table4[#All],2,0)</f>
        <v>Composites</v>
      </c>
      <c r="I2750">
        <v>3</v>
      </c>
      <c r="J2750" s="2" t="str">
        <f>_xlfn.XLOOKUP(SupplierQuality[[#This Row],[Defect Type ID]],Table5[ID],Table5[Defect Type],"Not found",0)</f>
        <v>Impact</v>
      </c>
      <c r="K2750">
        <v>236</v>
      </c>
      <c r="L2750" s="2" t="str">
        <f>_xlfn.XLOOKUP(SupplierQuality[[#This Row],[DefectID]],Table2[ID],Table2[Defect],"Not found",0)</f>
        <v>Cuts</v>
      </c>
      <c r="M2750" s="3">
        <v>271823</v>
      </c>
      <c r="N2750" s="3">
        <v>1985</v>
      </c>
      <c r="O2750" s="6">
        <f>SupplierQuality[[#This Row],[Total Downtime Minutes]]/60</f>
        <v>33.083333333333336</v>
      </c>
      <c r="P2750" s="4">
        <v>511</v>
      </c>
      <c r="Q2750" s="4">
        <f>SupplierQuality[[#This Row],[Total Defect Qty]]*SupplierQuality[[#This Row],[Unit Price]]</f>
        <v>138901553</v>
      </c>
    </row>
    <row r="2751" spans="1:17" x14ac:dyDescent="0.25">
      <c r="A2751" s="1">
        <v>43524</v>
      </c>
      <c r="B2751" s="5" t="str">
        <f>TEXT(SupplierQuality[[#This Row],[Date]],"mmm")</f>
        <v>Feb</v>
      </c>
      <c r="C2751" s="5" t="str">
        <f>TEXT(SupplierQuality[[#This Row],[Date]],"yyyy")</f>
        <v>2019</v>
      </c>
      <c r="D2751" s="2" t="s">
        <v>51</v>
      </c>
      <c r="E2751" s="2" t="s">
        <v>52</v>
      </c>
      <c r="F2751" s="2" t="s">
        <v>24</v>
      </c>
      <c r="G2751">
        <v>129</v>
      </c>
      <c r="H2751" s="2" t="str">
        <f>VLOOKUP(SupplierQuality[[#This Row],[MaterialID]],Table4[#All],2,0)</f>
        <v>Mechanicals</v>
      </c>
      <c r="I2751">
        <v>2</v>
      </c>
      <c r="J2751" s="2" t="str">
        <f>_xlfn.XLOOKUP(SupplierQuality[[#This Row],[Defect Type ID]],Table5[ID],Table5[Defect Type],"Not found",0)</f>
        <v>Rejected</v>
      </c>
      <c r="K2751">
        <v>118</v>
      </c>
      <c r="L2751" s="2" t="str">
        <f>_xlfn.XLOOKUP(SupplierQuality[[#This Row],[DefectID]],Table2[ID],Table2[Defect],"Not found",0)</f>
        <v>Wrong Parts</v>
      </c>
      <c r="M2751" s="3">
        <v>173964</v>
      </c>
      <c r="N2751" s="3">
        <v>187</v>
      </c>
      <c r="O2751" s="6">
        <f>SupplierQuality[[#This Row],[Total Downtime Minutes]]/60</f>
        <v>3.1166666666666667</v>
      </c>
      <c r="P2751" s="4">
        <v>635</v>
      </c>
      <c r="Q2751" s="4">
        <f>SupplierQuality[[#This Row],[Total Defect Qty]]*SupplierQuality[[#This Row],[Unit Price]]</f>
        <v>110467140</v>
      </c>
    </row>
    <row r="2752" spans="1:17" x14ac:dyDescent="0.25">
      <c r="A2752" s="1">
        <v>43524</v>
      </c>
      <c r="B2752" s="5" t="str">
        <f>TEXT(SupplierQuality[[#This Row],[Date]],"mmm")</f>
        <v>Feb</v>
      </c>
      <c r="C2752" s="5" t="str">
        <f>TEXT(SupplierQuality[[#This Row],[Date]],"yyyy")</f>
        <v>2019</v>
      </c>
      <c r="D2752" s="2" t="s">
        <v>222</v>
      </c>
      <c r="E2752" s="2" t="s">
        <v>64</v>
      </c>
      <c r="F2752" s="2" t="s">
        <v>24</v>
      </c>
      <c r="G2752">
        <v>115</v>
      </c>
      <c r="H2752" s="2" t="str">
        <f>VLOOKUP(SupplierQuality[[#This Row],[MaterialID]],Table4[#All],2,0)</f>
        <v>Controllers</v>
      </c>
      <c r="I2752">
        <v>2</v>
      </c>
      <c r="J2752" s="2" t="str">
        <f>_xlfn.XLOOKUP(SupplierQuality[[#This Row],[Defect Type ID]],Table5[ID],Table5[Defect Type],"Not found",0)</f>
        <v>Rejected</v>
      </c>
      <c r="K2752">
        <v>218</v>
      </c>
      <c r="L2752" s="2" t="str">
        <f>_xlfn.XLOOKUP(SupplierQuality[[#This Row],[DefectID]],Table2[ID],Table2[Defect],"Not found",0)</f>
        <v>Rough Tops</v>
      </c>
      <c r="M2752" s="3">
        <v>76410</v>
      </c>
      <c r="N2752" s="3">
        <v>2087</v>
      </c>
      <c r="O2752" s="6">
        <f>SupplierQuality[[#This Row],[Total Downtime Minutes]]/60</f>
        <v>34.783333333333331</v>
      </c>
      <c r="P2752" s="4">
        <v>615</v>
      </c>
      <c r="Q2752" s="4">
        <f>SupplierQuality[[#This Row],[Total Defect Qty]]*SupplierQuality[[#This Row],[Unit Price]]</f>
        <v>46992150</v>
      </c>
    </row>
    <row r="2753" spans="1:17" x14ac:dyDescent="0.25">
      <c r="A2753" s="1">
        <v>43525</v>
      </c>
      <c r="B2753" s="5" t="str">
        <f>TEXT(SupplierQuality[[#This Row],[Date]],"mmm")</f>
        <v>Mar</v>
      </c>
      <c r="C2753" s="5" t="str">
        <f>TEXT(SupplierQuality[[#This Row],[Date]],"yyyy")</f>
        <v>2019</v>
      </c>
      <c r="D2753" s="2" t="s">
        <v>183</v>
      </c>
      <c r="E2753" s="2" t="s">
        <v>30</v>
      </c>
      <c r="F2753" s="2" t="s">
        <v>14</v>
      </c>
      <c r="G2753">
        <v>125</v>
      </c>
      <c r="H2753" s="2" t="str">
        <f>VLOOKUP(SupplierQuality[[#This Row],[MaterialID]],Table4[#All],2,0)</f>
        <v>Hardware</v>
      </c>
      <c r="I2753">
        <v>3</v>
      </c>
      <c r="J2753" s="2" t="str">
        <f>_xlfn.XLOOKUP(SupplierQuality[[#This Row],[Defect Type ID]],Table5[ID],Table5[Defect Type],"Not found",0)</f>
        <v>Impact</v>
      </c>
      <c r="K2753">
        <v>190</v>
      </c>
      <c r="L2753" s="2" t="str">
        <f>_xlfn.XLOOKUP(SupplierQuality[[#This Row],[DefectID]],Table2[ID],Table2[Defect],"Not found",0)</f>
        <v>Bad Distribution</v>
      </c>
      <c r="M2753" s="3">
        <v>997441</v>
      </c>
      <c r="N2753" s="3">
        <v>180</v>
      </c>
      <c r="O2753" s="6">
        <f>SupplierQuality[[#This Row],[Total Downtime Minutes]]/60</f>
        <v>3</v>
      </c>
      <c r="P2753" s="4">
        <v>613</v>
      </c>
      <c r="Q2753" s="4">
        <f>SupplierQuality[[#This Row],[Total Defect Qty]]*SupplierQuality[[#This Row],[Unit Price]]</f>
        <v>611431333</v>
      </c>
    </row>
    <row r="2754" spans="1:17" x14ac:dyDescent="0.25">
      <c r="A2754" s="1">
        <v>43525</v>
      </c>
      <c r="B2754" s="5" t="str">
        <f>TEXT(SupplierQuality[[#This Row],[Date]],"mmm")</f>
        <v>Mar</v>
      </c>
      <c r="C2754" s="5" t="str">
        <f>TEXT(SupplierQuality[[#This Row],[Date]],"yyyy")</f>
        <v>2019</v>
      </c>
      <c r="D2754" s="2" t="s">
        <v>285</v>
      </c>
      <c r="E2754" s="2" t="s">
        <v>27</v>
      </c>
      <c r="F2754" s="2" t="s">
        <v>24</v>
      </c>
      <c r="G2754">
        <v>130</v>
      </c>
      <c r="H2754" s="2" t="str">
        <f>VLOOKUP(SupplierQuality[[#This Row],[MaterialID]],Table4[#All],2,0)</f>
        <v>Packaging</v>
      </c>
      <c r="I2754">
        <v>3</v>
      </c>
      <c r="J2754" s="2" t="str">
        <f>_xlfn.XLOOKUP(SupplierQuality[[#This Row],[Defect Type ID]],Table5[ID],Table5[Defect Type],"Not found",0)</f>
        <v>Impact</v>
      </c>
      <c r="K2754">
        <v>179</v>
      </c>
      <c r="L2754" s="2" t="str">
        <f>_xlfn.XLOOKUP(SupplierQuality[[#This Row],[DefectID]],Table2[ID],Table2[Defect],"Not found",0)</f>
        <v>Expired</v>
      </c>
      <c r="M2754" s="3">
        <v>957201</v>
      </c>
      <c r="N2754" s="3">
        <v>3819</v>
      </c>
      <c r="O2754" s="6">
        <f>SupplierQuality[[#This Row],[Total Downtime Minutes]]/60</f>
        <v>63.65</v>
      </c>
      <c r="P2754" s="4">
        <v>515</v>
      </c>
      <c r="Q2754" s="4">
        <f>SupplierQuality[[#This Row],[Total Defect Qty]]*SupplierQuality[[#This Row],[Unit Price]]</f>
        <v>492958515</v>
      </c>
    </row>
    <row r="2755" spans="1:17" x14ac:dyDescent="0.25">
      <c r="A2755" s="1">
        <v>43525</v>
      </c>
      <c r="B2755" s="5" t="str">
        <f>TEXT(SupplierQuality[[#This Row],[Date]],"mmm")</f>
        <v>Mar</v>
      </c>
      <c r="C2755" s="5" t="str">
        <f>TEXT(SupplierQuality[[#This Row],[Date]],"yyyy")</f>
        <v>2019</v>
      </c>
      <c r="D2755" s="2" t="s">
        <v>212</v>
      </c>
      <c r="E2755" s="2" t="s">
        <v>34</v>
      </c>
      <c r="F2755" s="2" t="s">
        <v>17</v>
      </c>
      <c r="G2755">
        <v>133</v>
      </c>
      <c r="H2755" s="2" t="str">
        <f>VLOOKUP(SupplierQuality[[#This Row],[MaterialID]],Table4[#All],2,0)</f>
        <v>Wires</v>
      </c>
      <c r="I2755">
        <v>3</v>
      </c>
      <c r="J2755" s="2" t="str">
        <f>_xlfn.XLOOKUP(SupplierQuality[[#This Row],[Defect Type ID]],Table5[ID],Table5[Defect Type],"Not found",0)</f>
        <v>Impact</v>
      </c>
      <c r="K2755">
        <v>92</v>
      </c>
      <c r="L2755" s="2" t="str">
        <f>_xlfn.XLOOKUP(SupplierQuality[[#This Row],[DefectID]],Table2[ID],Table2[Defect],"Not found",0)</f>
        <v>No Adhesive</v>
      </c>
      <c r="M2755" s="3">
        <v>912576</v>
      </c>
      <c r="N2755" s="3">
        <v>1170</v>
      </c>
      <c r="O2755" s="6">
        <f>SupplierQuality[[#This Row],[Total Downtime Minutes]]/60</f>
        <v>19.5</v>
      </c>
      <c r="P2755" s="4">
        <v>316</v>
      </c>
      <c r="Q2755" s="4">
        <f>SupplierQuality[[#This Row],[Total Defect Qty]]*SupplierQuality[[#This Row],[Unit Price]]</f>
        <v>288374016</v>
      </c>
    </row>
    <row r="2756" spans="1:17" x14ac:dyDescent="0.25">
      <c r="A2756" s="1">
        <v>43525</v>
      </c>
      <c r="B2756" s="5" t="str">
        <f>TEXT(SupplierQuality[[#This Row],[Date]],"mmm")</f>
        <v>Mar</v>
      </c>
      <c r="C2756" s="5" t="str">
        <f>TEXT(SupplierQuality[[#This Row],[Date]],"yyyy")</f>
        <v>2019</v>
      </c>
      <c r="D2756" s="2" t="s">
        <v>194</v>
      </c>
      <c r="E2756" s="2" t="s">
        <v>107</v>
      </c>
      <c r="F2756" s="2" t="s">
        <v>14</v>
      </c>
      <c r="G2756">
        <v>117</v>
      </c>
      <c r="H2756" s="2" t="str">
        <f>VLOOKUP(SupplierQuality[[#This Row],[MaterialID]],Table4[#All],2,0)</f>
        <v>Labels</v>
      </c>
      <c r="I2756">
        <v>2</v>
      </c>
      <c r="J2756" s="2" t="str">
        <f>_xlfn.XLOOKUP(SupplierQuality[[#This Row],[Defect Type ID]],Table5[ID],Table5[Defect Type],"Not found",0)</f>
        <v>Rejected</v>
      </c>
      <c r="K2756">
        <v>228</v>
      </c>
      <c r="L2756" s="2" t="str">
        <f>_xlfn.XLOOKUP(SupplierQuality[[#This Row],[DefectID]],Table2[ID],Table2[Defect],"Not found",0)</f>
        <v>Container Out of Spec</v>
      </c>
      <c r="M2756" s="3">
        <v>896008</v>
      </c>
      <c r="N2756" s="3">
        <v>1486</v>
      </c>
      <c r="O2756" s="6">
        <f>SupplierQuality[[#This Row],[Total Downtime Minutes]]/60</f>
        <v>24.766666666666666</v>
      </c>
      <c r="P2756" s="4">
        <v>365</v>
      </c>
      <c r="Q2756" s="4">
        <f>SupplierQuality[[#This Row],[Total Defect Qty]]*SupplierQuality[[#This Row],[Unit Price]]</f>
        <v>327042920</v>
      </c>
    </row>
    <row r="2757" spans="1:17" x14ac:dyDescent="0.25">
      <c r="A2757" s="1">
        <v>43525</v>
      </c>
      <c r="B2757" s="5" t="str">
        <f>TEXT(SupplierQuality[[#This Row],[Date]],"mmm")</f>
        <v>Mar</v>
      </c>
      <c r="C2757" s="5" t="str">
        <f>TEXT(SupplierQuality[[#This Row],[Date]],"yyyy")</f>
        <v>2019</v>
      </c>
      <c r="D2757" s="2" t="s">
        <v>307</v>
      </c>
      <c r="E2757" s="2" t="s">
        <v>60</v>
      </c>
      <c r="F2757" s="2" t="s">
        <v>17</v>
      </c>
      <c r="G2757">
        <v>123</v>
      </c>
      <c r="H2757" s="2" t="str">
        <f>VLOOKUP(SupplierQuality[[#This Row],[MaterialID]],Table4[#All],2,0)</f>
        <v>Pump</v>
      </c>
      <c r="I2757">
        <v>3</v>
      </c>
      <c r="J2757" s="2" t="str">
        <f>_xlfn.XLOOKUP(SupplierQuality[[#This Row],[Defect Type ID]],Table5[ID],Table5[Defect Type],"Not found",0)</f>
        <v>Impact</v>
      </c>
      <c r="K2757">
        <v>2</v>
      </c>
      <c r="L2757" s="2" t="str">
        <f>_xlfn.XLOOKUP(SupplierQuality[[#This Row],[DefectID]],Table2[ID],Table2[Defect],"Not found",0)</f>
        <v>Not Certified</v>
      </c>
      <c r="M2757" s="3">
        <v>802165</v>
      </c>
      <c r="N2757" s="3">
        <v>2254</v>
      </c>
      <c r="O2757" s="6">
        <f>SupplierQuality[[#This Row],[Total Downtime Minutes]]/60</f>
        <v>37.56666666666667</v>
      </c>
      <c r="P2757" s="4">
        <v>549</v>
      </c>
      <c r="Q2757" s="4">
        <f>SupplierQuality[[#This Row],[Total Defect Qty]]*SupplierQuality[[#This Row],[Unit Price]]</f>
        <v>440388585</v>
      </c>
    </row>
    <row r="2758" spans="1:17" x14ac:dyDescent="0.25">
      <c r="A2758" s="1">
        <v>43525</v>
      </c>
      <c r="B2758" s="5" t="str">
        <f>TEXT(SupplierQuality[[#This Row],[Date]],"mmm")</f>
        <v>Mar</v>
      </c>
      <c r="C2758" s="5" t="str">
        <f>TEXT(SupplierQuality[[#This Row],[Date]],"yyyy")</f>
        <v>2019</v>
      </c>
      <c r="D2758" s="2" t="s">
        <v>100</v>
      </c>
      <c r="E2758" s="2" t="s">
        <v>19</v>
      </c>
      <c r="F2758" s="2" t="s">
        <v>14</v>
      </c>
      <c r="G2758">
        <v>113</v>
      </c>
      <c r="H2758" s="2" t="str">
        <f>VLOOKUP(SupplierQuality[[#This Row],[MaterialID]],Table4[#All],2,0)</f>
        <v>Raw Materials</v>
      </c>
      <c r="I2758">
        <v>2</v>
      </c>
      <c r="J2758" s="2" t="str">
        <f>_xlfn.XLOOKUP(SupplierQuality[[#This Row],[Defect Type ID]],Table5[ID],Table5[Defect Type],"Not found",0)</f>
        <v>Rejected</v>
      </c>
      <c r="K2758">
        <v>214</v>
      </c>
      <c r="L2758" s="2" t="str">
        <f>_xlfn.XLOOKUP(SupplierQuality[[#This Row],[DefectID]],Table2[ID],Table2[Defect],"Not found",0)</f>
        <v>Bad Insert</v>
      </c>
      <c r="M2758" s="3">
        <v>696051</v>
      </c>
      <c r="N2758" s="3">
        <v>4926</v>
      </c>
      <c r="O2758" s="6">
        <f>SupplierQuality[[#This Row],[Total Downtime Minutes]]/60</f>
        <v>82.1</v>
      </c>
      <c r="P2758" s="4">
        <v>663</v>
      </c>
      <c r="Q2758" s="4">
        <f>SupplierQuality[[#This Row],[Total Defect Qty]]*SupplierQuality[[#This Row],[Unit Price]]</f>
        <v>461481813</v>
      </c>
    </row>
    <row r="2759" spans="1:17" x14ac:dyDescent="0.25">
      <c r="A2759" s="1">
        <v>43525</v>
      </c>
      <c r="B2759" s="5" t="str">
        <f>TEXT(SupplierQuality[[#This Row],[Date]],"mmm")</f>
        <v>Mar</v>
      </c>
      <c r="C2759" s="5" t="str">
        <f>TEXT(SupplierQuality[[#This Row],[Date]],"yyyy")</f>
        <v>2019</v>
      </c>
      <c r="D2759" s="2" t="s">
        <v>173</v>
      </c>
      <c r="E2759" s="2" t="s">
        <v>67</v>
      </c>
      <c r="F2759" s="2" t="s">
        <v>691</v>
      </c>
      <c r="G2759">
        <v>120</v>
      </c>
      <c r="H2759" s="2" t="str">
        <f>VLOOKUP(SupplierQuality[[#This Row],[MaterialID]],Table4[#All],2,0)</f>
        <v>Film</v>
      </c>
      <c r="I2759">
        <v>1</v>
      </c>
      <c r="J2759" s="2" t="str">
        <f>_xlfn.XLOOKUP(SupplierQuality[[#This Row],[Defect Type ID]],Table5[ID],Table5[Defect Type],"Not found",0)</f>
        <v>No Impact</v>
      </c>
      <c r="K2759">
        <v>169</v>
      </c>
      <c r="L2759" s="2" t="str">
        <f>_xlfn.XLOOKUP(SupplierQuality[[#This Row],[DefectID]],Table2[ID],Table2[Defect],"Not found",0)</f>
        <v>Poor Cut</v>
      </c>
      <c r="M2759" s="3">
        <v>678380</v>
      </c>
      <c r="N2759" s="3">
        <v>918</v>
      </c>
      <c r="O2759" s="6">
        <f>SupplierQuality[[#This Row],[Total Downtime Minutes]]/60</f>
        <v>15.3</v>
      </c>
      <c r="P2759" s="4">
        <v>571</v>
      </c>
      <c r="Q2759" s="4">
        <f>SupplierQuality[[#This Row],[Total Defect Qty]]*SupplierQuality[[#This Row],[Unit Price]]</f>
        <v>387354980</v>
      </c>
    </row>
    <row r="2760" spans="1:17" x14ac:dyDescent="0.25">
      <c r="A2760" s="1">
        <v>43525</v>
      </c>
      <c r="B2760" s="5" t="str">
        <f>TEXT(SupplierQuality[[#This Row],[Date]],"mmm")</f>
        <v>Mar</v>
      </c>
      <c r="C2760" s="5" t="str">
        <f>TEXT(SupplierQuality[[#This Row],[Date]],"yyyy")</f>
        <v>2019</v>
      </c>
      <c r="D2760" s="2" t="s">
        <v>308</v>
      </c>
      <c r="E2760" s="2" t="s">
        <v>21</v>
      </c>
      <c r="F2760" s="2" t="s">
        <v>14</v>
      </c>
      <c r="G2760">
        <v>113</v>
      </c>
      <c r="H2760" s="2" t="str">
        <f>VLOOKUP(SupplierQuality[[#This Row],[MaterialID]],Table4[#All],2,0)</f>
        <v>Raw Materials</v>
      </c>
      <c r="I2760">
        <v>3</v>
      </c>
      <c r="J2760" s="2" t="str">
        <f>_xlfn.XLOOKUP(SupplierQuality[[#This Row],[Defect Type ID]],Table5[ID],Table5[Defect Type],"Not found",0)</f>
        <v>Impact</v>
      </c>
      <c r="K2760">
        <v>148</v>
      </c>
      <c r="L2760" s="2" t="str">
        <f>_xlfn.XLOOKUP(SupplierQuality[[#This Row],[DefectID]],Table2[ID],Table2[Defect],"Not found",0)</f>
        <v>Dents</v>
      </c>
      <c r="M2760" s="3">
        <v>647472</v>
      </c>
      <c r="N2760" s="3">
        <v>668</v>
      </c>
      <c r="O2760" s="6">
        <f>SupplierQuality[[#This Row],[Total Downtime Minutes]]/60</f>
        <v>11.133333333333333</v>
      </c>
      <c r="P2760" s="4">
        <v>667</v>
      </c>
      <c r="Q2760" s="4">
        <f>SupplierQuality[[#This Row],[Total Defect Qty]]*SupplierQuality[[#This Row],[Unit Price]]</f>
        <v>431863824</v>
      </c>
    </row>
    <row r="2761" spans="1:17" x14ac:dyDescent="0.25">
      <c r="A2761" s="1">
        <v>43525</v>
      </c>
      <c r="B2761" s="5" t="str">
        <f>TEXT(SupplierQuality[[#This Row],[Date]],"mmm")</f>
        <v>Mar</v>
      </c>
      <c r="C2761" s="5" t="str">
        <f>TEXT(SupplierQuality[[#This Row],[Date]],"yyyy")</f>
        <v>2019</v>
      </c>
      <c r="D2761" s="2" t="s">
        <v>95</v>
      </c>
      <c r="E2761" s="2" t="s">
        <v>119</v>
      </c>
      <c r="F2761" s="2" t="s">
        <v>24</v>
      </c>
      <c r="G2761">
        <v>125</v>
      </c>
      <c r="H2761" s="2" t="str">
        <f>VLOOKUP(SupplierQuality[[#This Row],[MaterialID]],Table4[#All],2,0)</f>
        <v>Hardware</v>
      </c>
      <c r="I2761">
        <v>3</v>
      </c>
      <c r="J2761" s="2" t="str">
        <f>_xlfn.XLOOKUP(SupplierQuality[[#This Row],[Defect Type ID]],Table5[ID],Table5[Defect Type],"Not found",0)</f>
        <v>Impact</v>
      </c>
      <c r="K2761">
        <v>156</v>
      </c>
      <c r="L2761" s="2" t="str">
        <f>_xlfn.XLOOKUP(SupplierQuality[[#This Row],[DefectID]],Table2[ID],Table2[Defect],"Not found",0)</f>
        <v>Crack</v>
      </c>
      <c r="M2761" s="3">
        <v>620629</v>
      </c>
      <c r="N2761" s="3">
        <v>2948</v>
      </c>
      <c r="O2761" s="6">
        <f>SupplierQuality[[#This Row],[Total Downtime Minutes]]/60</f>
        <v>49.133333333333333</v>
      </c>
      <c r="P2761" s="4">
        <v>698</v>
      </c>
      <c r="Q2761" s="4">
        <f>SupplierQuality[[#This Row],[Total Defect Qty]]*SupplierQuality[[#This Row],[Unit Price]]</f>
        <v>433199042</v>
      </c>
    </row>
    <row r="2762" spans="1:17" x14ac:dyDescent="0.25">
      <c r="A2762" s="1">
        <v>43525</v>
      </c>
      <c r="B2762" s="5" t="str">
        <f>TEXT(SupplierQuality[[#This Row],[Date]],"mmm")</f>
        <v>Mar</v>
      </c>
      <c r="C2762" s="5" t="str">
        <f>TEXT(SupplierQuality[[#This Row],[Date]],"yyyy")</f>
        <v>2019</v>
      </c>
      <c r="D2762" s="2" t="s">
        <v>187</v>
      </c>
      <c r="E2762" s="2" t="s">
        <v>74</v>
      </c>
      <c r="F2762" s="2" t="s">
        <v>17</v>
      </c>
      <c r="G2762">
        <v>121</v>
      </c>
      <c r="H2762" s="2" t="str">
        <f>VLOOKUP(SupplierQuality[[#This Row],[MaterialID]],Table4[#All],2,0)</f>
        <v>Composites</v>
      </c>
      <c r="I2762">
        <v>1</v>
      </c>
      <c r="J2762" s="2" t="str">
        <f>_xlfn.XLOOKUP(SupplierQuality[[#This Row],[Defect Type ID]],Table5[ID],Table5[Defect Type],"Not found",0)</f>
        <v>No Impact</v>
      </c>
      <c r="K2762">
        <v>222</v>
      </c>
      <c r="L2762" s="2" t="str">
        <f>_xlfn.XLOOKUP(SupplierQuality[[#This Row],[DefectID]],Table2[ID],Table2[Defect],"Not found",0)</f>
        <v>Bad Valves</v>
      </c>
      <c r="M2762" s="3">
        <v>428122</v>
      </c>
      <c r="N2762" s="3">
        <v>817</v>
      </c>
      <c r="O2762" s="6">
        <f>SupplierQuality[[#This Row],[Total Downtime Minutes]]/60</f>
        <v>13.616666666666667</v>
      </c>
      <c r="P2762" s="4">
        <v>579</v>
      </c>
      <c r="Q2762" s="4">
        <f>SupplierQuality[[#This Row],[Total Defect Qty]]*SupplierQuality[[#This Row],[Unit Price]]</f>
        <v>247882638</v>
      </c>
    </row>
    <row r="2763" spans="1:17" x14ac:dyDescent="0.25">
      <c r="A2763" s="1">
        <v>43525</v>
      </c>
      <c r="B2763" s="5" t="str">
        <f>TEXT(SupplierQuality[[#This Row],[Date]],"mmm")</f>
        <v>Mar</v>
      </c>
      <c r="C2763" s="5" t="str">
        <f>TEXT(SupplierQuality[[#This Row],[Date]],"yyyy")</f>
        <v>2019</v>
      </c>
      <c r="D2763" s="2" t="s">
        <v>249</v>
      </c>
      <c r="E2763" s="2" t="s">
        <v>74</v>
      </c>
      <c r="F2763" s="2" t="s">
        <v>24</v>
      </c>
      <c r="G2763">
        <v>121</v>
      </c>
      <c r="H2763" s="2" t="str">
        <f>VLOOKUP(SupplierQuality[[#This Row],[MaterialID]],Table4[#All],2,0)</f>
        <v>Composites</v>
      </c>
      <c r="I2763">
        <v>3</v>
      </c>
      <c r="J2763" s="2" t="str">
        <f>_xlfn.XLOOKUP(SupplierQuality[[#This Row],[Defect Type ID]],Table5[ID],Table5[Defect Type],"Not found",0)</f>
        <v>Impact</v>
      </c>
      <c r="K2763">
        <v>60</v>
      </c>
      <c r="L2763" s="2" t="str">
        <f>_xlfn.XLOOKUP(SupplierQuality[[#This Row],[DefectID]],Table2[ID],Table2[Defect],"Not found",0)</f>
        <v>Unsealed Cartons</v>
      </c>
      <c r="M2763" s="3">
        <v>385122</v>
      </c>
      <c r="N2763" s="3">
        <v>507</v>
      </c>
      <c r="O2763" s="6">
        <f>SupplierQuality[[#This Row],[Total Downtime Minutes]]/60</f>
        <v>8.4499999999999993</v>
      </c>
      <c r="P2763" s="4">
        <v>503</v>
      </c>
      <c r="Q2763" s="4">
        <f>SupplierQuality[[#This Row],[Total Defect Qty]]*SupplierQuality[[#This Row],[Unit Price]]</f>
        <v>193716366</v>
      </c>
    </row>
    <row r="2764" spans="1:17" x14ac:dyDescent="0.25">
      <c r="A2764" s="1">
        <v>43525</v>
      </c>
      <c r="B2764" s="5" t="str">
        <f>TEXT(SupplierQuality[[#This Row],[Date]],"mmm")</f>
        <v>Mar</v>
      </c>
      <c r="C2764" s="5" t="str">
        <f>TEXT(SupplierQuality[[#This Row],[Date]],"yyyy")</f>
        <v>2019</v>
      </c>
      <c r="D2764" s="2" t="s">
        <v>176</v>
      </c>
      <c r="E2764" s="2" t="s">
        <v>11</v>
      </c>
      <c r="F2764" s="2" t="s">
        <v>24</v>
      </c>
      <c r="G2764">
        <v>131</v>
      </c>
      <c r="H2764" s="2" t="str">
        <f>VLOOKUP(SupplierQuality[[#This Row],[MaterialID]],Table4[#All],2,0)</f>
        <v>Valves</v>
      </c>
      <c r="I2764">
        <v>3</v>
      </c>
      <c r="J2764" s="2" t="str">
        <f>_xlfn.XLOOKUP(SupplierQuality[[#This Row],[Defect Type ID]],Table5[ID],Table5[Defect Type],"Not found",0)</f>
        <v>Impact</v>
      </c>
      <c r="K2764">
        <v>40</v>
      </c>
      <c r="L2764" s="2" t="str">
        <f>_xlfn.XLOOKUP(SupplierQuality[[#This Row],[DefectID]],Table2[ID],Table2[Defect],"Not found",0)</f>
        <v>Wrong Spec Date</v>
      </c>
      <c r="M2764" s="3">
        <v>354166</v>
      </c>
      <c r="N2764" s="3">
        <v>3121</v>
      </c>
      <c r="O2764" s="6">
        <f>SupplierQuality[[#This Row],[Total Downtime Minutes]]/60</f>
        <v>52.016666666666666</v>
      </c>
      <c r="P2764" s="4">
        <v>545</v>
      </c>
      <c r="Q2764" s="4">
        <f>SupplierQuality[[#This Row],[Total Defect Qty]]*SupplierQuality[[#This Row],[Unit Price]]</f>
        <v>193020470</v>
      </c>
    </row>
    <row r="2765" spans="1:17" x14ac:dyDescent="0.25">
      <c r="A2765" s="1">
        <v>43525</v>
      </c>
      <c r="B2765" s="5" t="str">
        <f>TEXT(SupplierQuality[[#This Row],[Date]],"mmm")</f>
        <v>Mar</v>
      </c>
      <c r="C2765" s="5" t="str">
        <f>TEXT(SupplierQuality[[#This Row],[Date]],"yyyy")</f>
        <v>2019</v>
      </c>
      <c r="D2765" s="2" t="s">
        <v>111</v>
      </c>
      <c r="E2765" s="2" t="s">
        <v>52</v>
      </c>
      <c r="F2765" s="2" t="s">
        <v>24</v>
      </c>
      <c r="G2765">
        <v>114</v>
      </c>
      <c r="H2765" s="2" t="str">
        <f>VLOOKUP(SupplierQuality[[#This Row],[MaterialID]],Table4[#All],2,0)</f>
        <v>Carton</v>
      </c>
      <c r="I2765">
        <v>1</v>
      </c>
      <c r="J2765" s="2" t="str">
        <f>_xlfn.XLOOKUP(SupplierQuality[[#This Row],[Defect Type ID]],Table5[ID],Table5[Defect Type],"Not found",0)</f>
        <v>No Impact</v>
      </c>
      <c r="K2765">
        <v>199</v>
      </c>
      <c r="L2765" s="2" t="str">
        <f>_xlfn.XLOOKUP(SupplierQuality[[#This Row],[DefectID]],Table2[ID],Table2[Defect],"Not found",0)</f>
        <v>Bad Welding</v>
      </c>
      <c r="M2765" s="3">
        <v>328559</v>
      </c>
      <c r="N2765" s="3">
        <v>2333</v>
      </c>
      <c r="O2765" s="6">
        <f>SupplierQuality[[#This Row],[Total Downtime Minutes]]/60</f>
        <v>38.883333333333333</v>
      </c>
      <c r="P2765" s="4">
        <v>424</v>
      </c>
      <c r="Q2765" s="4">
        <f>SupplierQuality[[#This Row],[Total Defect Qty]]*SupplierQuality[[#This Row],[Unit Price]]</f>
        <v>139309016</v>
      </c>
    </row>
    <row r="2766" spans="1:17" x14ac:dyDescent="0.25">
      <c r="A2766" s="1">
        <v>43525</v>
      </c>
      <c r="B2766" s="5" t="str">
        <f>TEXT(SupplierQuality[[#This Row],[Date]],"mmm")</f>
        <v>Mar</v>
      </c>
      <c r="C2766" s="5" t="str">
        <f>TEXT(SupplierQuality[[#This Row],[Date]],"yyyy")</f>
        <v>2019</v>
      </c>
      <c r="D2766" s="2" t="s">
        <v>247</v>
      </c>
      <c r="E2766" s="2" t="s">
        <v>58</v>
      </c>
      <c r="F2766" s="2" t="s">
        <v>24</v>
      </c>
      <c r="G2766">
        <v>132</v>
      </c>
      <c r="H2766" s="2" t="str">
        <f>VLOOKUP(SupplierQuality[[#This Row],[MaterialID]],Table4[#All],2,0)</f>
        <v>Printed Materials</v>
      </c>
      <c r="I2766">
        <v>3</v>
      </c>
      <c r="J2766" s="2" t="str">
        <f>_xlfn.XLOOKUP(SupplierQuality[[#This Row],[Defect Type ID]],Table5[ID],Table5[Defect Type],"Not found",0)</f>
        <v>Impact</v>
      </c>
      <c r="K2766">
        <v>5</v>
      </c>
      <c r="L2766" s="2" t="str">
        <f>_xlfn.XLOOKUP(SupplierQuality[[#This Row],[DefectID]],Table2[ID],Table2[Defect],"Not found",0)</f>
        <v>Other</v>
      </c>
      <c r="M2766" s="3">
        <v>266328</v>
      </c>
      <c r="N2766" s="3">
        <v>3987</v>
      </c>
      <c r="O2766" s="6">
        <f>SupplierQuality[[#This Row],[Total Downtime Minutes]]/60</f>
        <v>66.45</v>
      </c>
      <c r="P2766" s="4">
        <v>413</v>
      </c>
      <c r="Q2766" s="4">
        <f>SupplierQuality[[#This Row],[Total Defect Qty]]*SupplierQuality[[#This Row],[Unit Price]]</f>
        <v>109993464</v>
      </c>
    </row>
    <row r="2767" spans="1:17" x14ac:dyDescent="0.25">
      <c r="A2767" s="1">
        <v>43525</v>
      </c>
      <c r="B2767" s="5" t="str">
        <f>TEXT(SupplierQuality[[#This Row],[Date]],"mmm")</f>
        <v>Mar</v>
      </c>
      <c r="C2767" s="5" t="str">
        <f>TEXT(SupplierQuality[[#This Row],[Date]],"yyyy")</f>
        <v>2019</v>
      </c>
      <c r="D2767" s="2" t="s">
        <v>146</v>
      </c>
      <c r="E2767" s="2" t="s">
        <v>34</v>
      </c>
      <c r="F2767" s="2" t="s">
        <v>14</v>
      </c>
      <c r="G2767">
        <v>122</v>
      </c>
      <c r="H2767" s="2" t="str">
        <f>VLOOKUP(SupplierQuality[[#This Row],[MaterialID]],Table4[#All],2,0)</f>
        <v>Electrolytes</v>
      </c>
      <c r="I2767">
        <v>3</v>
      </c>
      <c r="J2767" s="2" t="str">
        <f>_xlfn.XLOOKUP(SupplierQuality[[#This Row],[Defect Type ID]],Table5[ID],Table5[Defect Type],"Not found",0)</f>
        <v>Impact</v>
      </c>
      <c r="K2767">
        <v>261</v>
      </c>
      <c r="L2767" s="2" t="str">
        <f>_xlfn.XLOOKUP(SupplierQuality[[#This Row],[DefectID]],Table2[ID],Table2[Defect],"Not found",0)</f>
        <v>Infestation</v>
      </c>
      <c r="M2767" s="3">
        <v>238890</v>
      </c>
      <c r="N2767" s="3">
        <v>4376</v>
      </c>
      <c r="O2767" s="6">
        <f>SupplierQuality[[#This Row],[Total Downtime Minutes]]/60</f>
        <v>72.933333333333337</v>
      </c>
      <c r="P2767" s="4">
        <v>540</v>
      </c>
      <c r="Q2767" s="4">
        <f>SupplierQuality[[#This Row],[Total Defect Qty]]*SupplierQuality[[#This Row],[Unit Price]]</f>
        <v>129000600</v>
      </c>
    </row>
    <row r="2768" spans="1:17" x14ac:dyDescent="0.25">
      <c r="A2768" s="1">
        <v>43525</v>
      </c>
      <c r="B2768" s="5" t="str">
        <f>TEXT(SupplierQuality[[#This Row],[Date]],"mmm")</f>
        <v>Mar</v>
      </c>
      <c r="C2768" s="5" t="str">
        <f>TEXT(SupplierQuality[[#This Row],[Date]],"yyyy")</f>
        <v>2019</v>
      </c>
      <c r="D2768" s="2" t="s">
        <v>121</v>
      </c>
      <c r="E2768" s="2" t="s">
        <v>60</v>
      </c>
      <c r="F2768" s="2" t="s">
        <v>14</v>
      </c>
      <c r="G2768">
        <v>114</v>
      </c>
      <c r="H2768" s="2" t="str">
        <f>VLOOKUP(SupplierQuality[[#This Row],[MaterialID]],Table4[#All],2,0)</f>
        <v>Carton</v>
      </c>
      <c r="I2768">
        <v>1</v>
      </c>
      <c r="J2768" s="2" t="str">
        <f>_xlfn.XLOOKUP(SupplierQuality[[#This Row],[Defect Type ID]],Table5[ID],Table5[Defect Type],"Not found",0)</f>
        <v>No Impact</v>
      </c>
      <c r="K2768">
        <v>141</v>
      </c>
      <c r="L2768" s="2" t="str">
        <f>_xlfn.XLOOKUP(SupplierQuality[[#This Row],[DefectID]],Table2[ID],Table2[Defect],"Not found",0)</f>
        <v>Wrong Size</v>
      </c>
      <c r="M2768" s="3">
        <v>232353</v>
      </c>
      <c r="N2768" s="3">
        <v>3098</v>
      </c>
      <c r="O2768" s="6">
        <f>SupplierQuality[[#This Row],[Total Downtime Minutes]]/60</f>
        <v>51.633333333333333</v>
      </c>
      <c r="P2768" s="4">
        <v>473</v>
      </c>
      <c r="Q2768" s="4">
        <f>SupplierQuality[[#This Row],[Total Defect Qty]]*SupplierQuality[[#This Row],[Unit Price]]</f>
        <v>109902969</v>
      </c>
    </row>
    <row r="2769" spans="1:17" x14ac:dyDescent="0.25">
      <c r="A2769" s="1">
        <v>43525</v>
      </c>
      <c r="B2769" s="5" t="str">
        <f>TEXT(SupplierQuality[[#This Row],[Date]],"mmm")</f>
        <v>Mar</v>
      </c>
      <c r="C2769" s="5" t="str">
        <f>TEXT(SupplierQuality[[#This Row],[Date]],"yyyy")</f>
        <v>2019</v>
      </c>
      <c r="D2769" s="2" t="s">
        <v>175</v>
      </c>
      <c r="E2769" s="2" t="s">
        <v>67</v>
      </c>
      <c r="F2769" s="2" t="s">
        <v>17</v>
      </c>
      <c r="G2769">
        <v>114</v>
      </c>
      <c r="H2769" s="2" t="str">
        <f>VLOOKUP(SupplierQuality[[#This Row],[MaterialID]],Table4[#All],2,0)</f>
        <v>Carton</v>
      </c>
      <c r="I2769">
        <v>3</v>
      </c>
      <c r="J2769" s="2" t="str">
        <f>_xlfn.XLOOKUP(SupplierQuality[[#This Row],[Defect Type ID]],Table5[ID],Table5[Defect Type],"Not found",0)</f>
        <v>Impact</v>
      </c>
      <c r="K2769">
        <v>107</v>
      </c>
      <c r="L2769" s="2" t="str">
        <f>_xlfn.XLOOKUP(SupplierQuality[[#This Row],[DefectID]],Table2[ID],Table2[Defect],"Not found",0)</f>
        <v>No Tight Seal</v>
      </c>
      <c r="M2769" s="3">
        <v>209102</v>
      </c>
      <c r="N2769" s="3">
        <v>3811</v>
      </c>
      <c r="O2769" s="6">
        <f>SupplierQuality[[#This Row],[Total Downtime Minutes]]/60</f>
        <v>63.516666666666666</v>
      </c>
      <c r="P2769" s="4">
        <v>409</v>
      </c>
      <c r="Q2769" s="4">
        <f>SupplierQuality[[#This Row],[Total Defect Qty]]*SupplierQuality[[#This Row],[Unit Price]]</f>
        <v>85522718</v>
      </c>
    </row>
    <row r="2770" spans="1:17" x14ac:dyDescent="0.25">
      <c r="A2770" s="1">
        <v>43525</v>
      </c>
      <c r="B2770" s="5" t="str">
        <f>TEXT(SupplierQuality[[#This Row],[Date]],"mmm")</f>
        <v>Mar</v>
      </c>
      <c r="C2770" s="5" t="str">
        <f>TEXT(SupplierQuality[[#This Row],[Date]],"yyyy")</f>
        <v>2019</v>
      </c>
      <c r="D2770" s="2" t="s">
        <v>48</v>
      </c>
      <c r="E2770" s="2" t="s">
        <v>36</v>
      </c>
      <c r="F2770" s="2" t="s">
        <v>24</v>
      </c>
      <c r="G2770">
        <v>114</v>
      </c>
      <c r="H2770" s="2" t="str">
        <f>VLOOKUP(SupplierQuality[[#This Row],[MaterialID]],Table4[#All],2,0)</f>
        <v>Carton</v>
      </c>
      <c r="I2770">
        <v>1</v>
      </c>
      <c r="J2770" s="2" t="str">
        <f>_xlfn.XLOOKUP(SupplierQuality[[#This Row],[Defect Type ID]],Table5[ID],Table5[Defect Type],"Not found",0)</f>
        <v>No Impact</v>
      </c>
      <c r="K2770">
        <v>187</v>
      </c>
      <c r="L2770" s="2" t="str">
        <f>_xlfn.XLOOKUP(SupplierQuality[[#This Row],[DefectID]],Table2[ID],Table2[Defect],"Not found",0)</f>
        <v>Bad Fasteners</v>
      </c>
      <c r="M2770" s="3">
        <v>16035</v>
      </c>
      <c r="N2770" s="3">
        <v>4325</v>
      </c>
      <c r="O2770" s="6">
        <f>SupplierQuality[[#This Row],[Total Downtime Minutes]]/60</f>
        <v>72.083333333333329</v>
      </c>
      <c r="P2770" s="4">
        <v>490</v>
      </c>
      <c r="Q2770" s="4">
        <f>SupplierQuality[[#This Row],[Total Defect Qty]]*SupplierQuality[[#This Row],[Unit Price]]</f>
        <v>7857150</v>
      </c>
    </row>
    <row r="2771" spans="1:17" x14ac:dyDescent="0.25">
      <c r="A2771" s="1">
        <v>43525</v>
      </c>
      <c r="B2771" s="5" t="str">
        <f>TEXT(SupplierQuality[[#This Row],[Date]],"mmm")</f>
        <v>Mar</v>
      </c>
      <c r="C2771" s="5" t="str">
        <f>TEXT(SupplierQuality[[#This Row],[Date]],"yyyy")</f>
        <v>2019</v>
      </c>
      <c r="D2771" s="2" t="s">
        <v>160</v>
      </c>
      <c r="E2771" s="2" t="s">
        <v>52</v>
      </c>
      <c r="F2771" s="2" t="s">
        <v>17</v>
      </c>
      <c r="G2771">
        <v>133</v>
      </c>
      <c r="H2771" s="2" t="str">
        <f>VLOOKUP(SupplierQuality[[#This Row],[MaterialID]],Table4[#All],2,0)</f>
        <v>Wires</v>
      </c>
      <c r="I2771">
        <v>1</v>
      </c>
      <c r="J2771" s="2" t="str">
        <f>_xlfn.XLOOKUP(SupplierQuality[[#This Row],[Defect Type ID]],Table5[ID],Table5[Defect Type],"Not found",0)</f>
        <v>No Impact</v>
      </c>
      <c r="K2771">
        <v>72</v>
      </c>
      <c r="L2771" s="2" t="str">
        <f>_xlfn.XLOOKUP(SupplierQuality[[#This Row],[DefectID]],Table2[ID],Table2[Defect],"Not found",0)</f>
        <v>Wrong Label</v>
      </c>
      <c r="M2771" s="3">
        <v>5626</v>
      </c>
      <c r="N2771" s="3">
        <v>4697</v>
      </c>
      <c r="O2771" s="6">
        <f>SupplierQuality[[#This Row],[Total Downtime Minutes]]/60</f>
        <v>78.283333333333331</v>
      </c>
      <c r="P2771" s="4">
        <v>423</v>
      </c>
      <c r="Q2771" s="4">
        <f>SupplierQuality[[#This Row],[Total Defect Qty]]*SupplierQuality[[#This Row],[Unit Price]]</f>
        <v>2379798</v>
      </c>
    </row>
    <row r="2772" spans="1:17" x14ac:dyDescent="0.25">
      <c r="A2772" s="1">
        <v>43525</v>
      </c>
      <c r="B2772" s="5" t="str">
        <f>TEXT(SupplierQuality[[#This Row],[Date]],"mmm")</f>
        <v>Mar</v>
      </c>
      <c r="C2772" s="5" t="str">
        <f>TEXT(SupplierQuality[[#This Row],[Date]],"yyyy")</f>
        <v>2019</v>
      </c>
      <c r="D2772" s="2" t="s">
        <v>216</v>
      </c>
      <c r="E2772" s="2" t="s">
        <v>52</v>
      </c>
      <c r="F2772" s="2" t="s">
        <v>17</v>
      </c>
      <c r="G2772">
        <v>133</v>
      </c>
      <c r="H2772" s="2" t="str">
        <f>VLOOKUP(SupplierQuality[[#This Row],[MaterialID]],Table4[#All],2,0)</f>
        <v>Wires</v>
      </c>
      <c r="I2772">
        <v>3</v>
      </c>
      <c r="J2772" s="2" t="str">
        <f>_xlfn.XLOOKUP(SupplierQuality[[#This Row],[Defect Type ID]],Table5[ID],Table5[Defect Type],"Not found",0)</f>
        <v>Impact</v>
      </c>
      <c r="K2772">
        <v>186</v>
      </c>
      <c r="L2772" s="2" t="str">
        <f>_xlfn.XLOOKUP(SupplierQuality[[#This Row],[DefectID]],Table2[ID],Table2[Defect],"Not found",0)</f>
        <v>Torn Packaging</v>
      </c>
      <c r="M2772" s="3">
        <v>215</v>
      </c>
      <c r="N2772" s="3">
        <v>1358</v>
      </c>
      <c r="O2772" s="6">
        <f>SupplierQuality[[#This Row],[Total Downtime Minutes]]/60</f>
        <v>22.633333333333333</v>
      </c>
      <c r="P2772" s="4">
        <v>586</v>
      </c>
      <c r="Q2772" s="4">
        <f>SupplierQuality[[#This Row],[Total Defect Qty]]*SupplierQuality[[#This Row],[Unit Price]]</f>
        <v>125990</v>
      </c>
    </row>
    <row r="2773" spans="1:17" x14ac:dyDescent="0.25">
      <c r="A2773" s="1">
        <v>43526</v>
      </c>
      <c r="B2773" s="5" t="str">
        <f>TEXT(SupplierQuality[[#This Row],[Date]],"mmm")</f>
        <v>Mar</v>
      </c>
      <c r="C2773" s="5" t="str">
        <f>TEXT(SupplierQuality[[#This Row],[Date]],"yyyy")</f>
        <v>2019</v>
      </c>
      <c r="D2773" s="2" t="s">
        <v>86</v>
      </c>
      <c r="E2773" s="2" t="s">
        <v>49</v>
      </c>
      <c r="F2773" s="2" t="s">
        <v>14</v>
      </c>
      <c r="G2773">
        <v>131</v>
      </c>
      <c r="H2773" s="2" t="str">
        <f>VLOOKUP(SupplierQuality[[#This Row],[MaterialID]],Table4[#All],2,0)</f>
        <v>Valves</v>
      </c>
      <c r="I2773">
        <v>2</v>
      </c>
      <c r="J2773" s="2" t="str">
        <f>_xlfn.XLOOKUP(SupplierQuality[[#This Row],[Defect Type ID]],Table5[ID],Table5[Defect Type],"Not found",0)</f>
        <v>Rejected</v>
      </c>
      <c r="K2773">
        <v>76</v>
      </c>
      <c r="L2773" s="2" t="str">
        <f>_xlfn.XLOOKUP(SupplierQuality[[#This Row],[DefectID]],Table2[ID],Table2[Defect],"Not found",0)</f>
        <v>Errors in Packaging</v>
      </c>
      <c r="M2773" s="3">
        <v>897739</v>
      </c>
      <c r="N2773" s="3">
        <v>2999</v>
      </c>
      <c r="O2773" s="6">
        <f>SupplierQuality[[#This Row],[Total Downtime Minutes]]/60</f>
        <v>49.983333333333334</v>
      </c>
      <c r="P2773" s="4">
        <v>631</v>
      </c>
      <c r="Q2773" s="4">
        <f>SupplierQuality[[#This Row],[Total Defect Qty]]*SupplierQuality[[#This Row],[Unit Price]]</f>
        <v>566473309</v>
      </c>
    </row>
    <row r="2774" spans="1:17" x14ac:dyDescent="0.25">
      <c r="A2774" s="1">
        <v>43526</v>
      </c>
      <c r="B2774" s="5" t="str">
        <f>TEXT(SupplierQuality[[#This Row],[Date]],"mmm")</f>
        <v>Mar</v>
      </c>
      <c r="C2774" s="5" t="str">
        <f>TEXT(SupplierQuality[[#This Row],[Date]],"yyyy")</f>
        <v>2019</v>
      </c>
      <c r="D2774" s="2" t="s">
        <v>148</v>
      </c>
      <c r="E2774" s="2" t="s">
        <v>107</v>
      </c>
      <c r="F2774" s="2" t="s">
        <v>24</v>
      </c>
      <c r="G2774">
        <v>119</v>
      </c>
      <c r="H2774" s="2" t="str">
        <f>VLOOKUP(SupplierQuality[[#This Row],[MaterialID]],Table4[#All],2,0)</f>
        <v>Batteries</v>
      </c>
      <c r="I2774">
        <v>1</v>
      </c>
      <c r="J2774" s="2" t="str">
        <f>_xlfn.XLOOKUP(SupplierQuality[[#This Row],[Defect Type ID]],Table5[ID],Table5[Defect Type],"Not found",0)</f>
        <v>No Impact</v>
      </c>
      <c r="K2774">
        <v>148</v>
      </c>
      <c r="L2774" s="2" t="str">
        <f>_xlfn.XLOOKUP(SupplierQuality[[#This Row],[DefectID]],Table2[ID],Table2[Defect],"Not found",0)</f>
        <v>Dents</v>
      </c>
      <c r="M2774" s="3">
        <v>793092</v>
      </c>
      <c r="N2774" s="3">
        <v>831</v>
      </c>
      <c r="O2774" s="6">
        <f>SupplierQuality[[#This Row],[Total Downtime Minutes]]/60</f>
        <v>13.85</v>
      </c>
      <c r="P2774" s="4">
        <v>612</v>
      </c>
      <c r="Q2774" s="4">
        <f>SupplierQuality[[#This Row],[Total Defect Qty]]*SupplierQuality[[#This Row],[Unit Price]]</f>
        <v>485372304</v>
      </c>
    </row>
    <row r="2775" spans="1:17" x14ac:dyDescent="0.25">
      <c r="A2775" s="1">
        <v>43526</v>
      </c>
      <c r="B2775" s="5" t="str">
        <f>TEXT(SupplierQuality[[#This Row],[Date]],"mmm")</f>
        <v>Mar</v>
      </c>
      <c r="C2775" s="5" t="str">
        <f>TEXT(SupplierQuality[[#This Row],[Date]],"yyyy")</f>
        <v>2019</v>
      </c>
      <c r="D2775" s="2" t="s">
        <v>183</v>
      </c>
      <c r="E2775" s="2" t="s">
        <v>19</v>
      </c>
      <c r="F2775" s="2" t="s">
        <v>14</v>
      </c>
      <c r="G2775">
        <v>112</v>
      </c>
      <c r="H2775" s="2" t="str">
        <f>VLOOKUP(SupplierQuality[[#This Row],[MaterialID]],Table4[#All],2,0)</f>
        <v>Glass</v>
      </c>
      <c r="I2775">
        <v>2</v>
      </c>
      <c r="J2775" s="2" t="str">
        <f>_xlfn.XLOOKUP(SupplierQuality[[#This Row],[Defect Type ID]],Table5[ID],Table5[Defect Type],"Not found",0)</f>
        <v>Rejected</v>
      </c>
      <c r="K2775">
        <v>7</v>
      </c>
      <c r="L2775" s="2" t="str">
        <f>_xlfn.XLOOKUP(SupplierQuality[[#This Row],[DefectID]],Table2[ID],Table2[Defect],"Not found",0)</f>
        <v>Misc</v>
      </c>
      <c r="M2775" s="3">
        <v>351728</v>
      </c>
      <c r="N2775" s="3">
        <v>3052</v>
      </c>
      <c r="O2775" s="6">
        <f>SupplierQuality[[#This Row],[Total Downtime Minutes]]/60</f>
        <v>50.866666666666667</v>
      </c>
      <c r="P2775" s="4">
        <v>383</v>
      </c>
      <c r="Q2775" s="4">
        <f>SupplierQuality[[#This Row],[Total Defect Qty]]*SupplierQuality[[#This Row],[Unit Price]]</f>
        <v>134711824</v>
      </c>
    </row>
    <row r="2776" spans="1:17" x14ac:dyDescent="0.25">
      <c r="A2776" s="1">
        <v>43526</v>
      </c>
      <c r="B2776" s="5" t="str">
        <f>TEXT(SupplierQuality[[#This Row],[Date]],"mmm")</f>
        <v>Mar</v>
      </c>
      <c r="C2776" s="5" t="str">
        <f>TEXT(SupplierQuality[[#This Row],[Date]],"yyyy")</f>
        <v>2019</v>
      </c>
      <c r="D2776" s="2" t="s">
        <v>157</v>
      </c>
      <c r="E2776" s="2" t="s">
        <v>71</v>
      </c>
      <c r="F2776" s="2" t="s">
        <v>17</v>
      </c>
      <c r="G2776">
        <v>119</v>
      </c>
      <c r="H2776" s="2" t="str">
        <f>VLOOKUP(SupplierQuality[[#This Row],[MaterialID]],Table4[#All],2,0)</f>
        <v>Batteries</v>
      </c>
      <c r="I2776">
        <v>3</v>
      </c>
      <c r="J2776" s="2" t="str">
        <f>_xlfn.XLOOKUP(SupplierQuality[[#This Row],[Defect Type ID]],Table5[ID],Table5[Defect Type],"Not found",0)</f>
        <v>Impact</v>
      </c>
      <c r="K2776">
        <v>155</v>
      </c>
      <c r="L2776" s="2" t="str">
        <f>_xlfn.XLOOKUP(SupplierQuality[[#This Row],[DefectID]],Table2[ID],Table2[Defect],"Not found",0)</f>
        <v>Wrong Specification</v>
      </c>
      <c r="M2776" s="3">
        <v>344455</v>
      </c>
      <c r="N2776" s="3">
        <v>3194</v>
      </c>
      <c r="O2776" s="6">
        <f>SupplierQuality[[#This Row],[Total Downtime Minutes]]/60</f>
        <v>53.233333333333334</v>
      </c>
      <c r="P2776" s="4">
        <v>553</v>
      </c>
      <c r="Q2776" s="4">
        <f>SupplierQuality[[#This Row],[Total Defect Qty]]*SupplierQuality[[#This Row],[Unit Price]]</f>
        <v>190483615</v>
      </c>
    </row>
    <row r="2777" spans="1:17" x14ac:dyDescent="0.25">
      <c r="A2777" s="1">
        <v>43526</v>
      </c>
      <c r="B2777" s="5" t="str">
        <f>TEXT(SupplierQuality[[#This Row],[Date]],"mmm")</f>
        <v>Mar</v>
      </c>
      <c r="C2777" s="5" t="str">
        <f>TEXT(SupplierQuality[[#This Row],[Date]],"yyyy")</f>
        <v>2019</v>
      </c>
      <c r="D2777" s="2" t="s">
        <v>338</v>
      </c>
      <c r="E2777" s="2" t="s">
        <v>32</v>
      </c>
      <c r="F2777" s="2" t="s">
        <v>17</v>
      </c>
      <c r="G2777">
        <v>117</v>
      </c>
      <c r="H2777" s="2" t="str">
        <f>VLOOKUP(SupplierQuality[[#This Row],[MaterialID]],Table4[#All],2,0)</f>
        <v>Labels</v>
      </c>
      <c r="I2777">
        <v>1</v>
      </c>
      <c r="J2777" s="2" t="str">
        <f>_xlfn.XLOOKUP(SupplierQuality[[#This Row],[Defect Type ID]],Table5[ID],Table5[Defect Type],"Not found",0)</f>
        <v>No Impact</v>
      </c>
      <c r="K2777">
        <v>88</v>
      </c>
      <c r="L2777" s="2" t="str">
        <f>_xlfn.XLOOKUP(SupplierQuality[[#This Row],[DefectID]],Table2[ID],Table2[Defect],"Not found",0)</f>
        <v>Cracked</v>
      </c>
      <c r="M2777" s="3">
        <v>81475</v>
      </c>
      <c r="N2777" s="3">
        <v>2173</v>
      </c>
      <c r="O2777" s="6">
        <f>SupplierQuality[[#This Row],[Total Downtime Minutes]]/60</f>
        <v>36.216666666666669</v>
      </c>
      <c r="P2777" s="4">
        <v>623</v>
      </c>
      <c r="Q2777" s="4">
        <f>SupplierQuality[[#This Row],[Total Defect Qty]]*SupplierQuality[[#This Row],[Unit Price]]</f>
        <v>50758925</v>
      </c>
    </row>
    <row r="2778" spans="1:17" x14ac:dyDescent="0.25">
      <c r="A2778" s="1">
        <v>43527</v>
      </c>
      <c r="B2778" s="5" t="str">
        <f>TEXT(SupplierQuality[[#This Row],[Date]],"mmm")</f>
        <v>Mar</v>
      </c>
      <c r="C2778" s="5" t="str">
        <f>TEXT(SupplierQuality[[#This Row],[Date]],"yyyy")</f>
        <v>2019</v>
      </c>
      <c r="D2778" s="2" t="s">
        <v>317</v>
      </c>
      <c r="E2778" s="2" t="s">
        <v>55</v>
      </c>
      <c r="F2778" s="2" t="s">
        <v>17</v>
      </c>
      <c r="G2778">
        <v>124</v>
      </c>
      <c r="H2778" s="2" t="str">
        <f>VLOOKUP(SupplierQuality[[#This Row],[MaterialID]],Table4[#All],2,0)</f>
        <v>Drives</v>
      </c>
      <c r="I2778">
        <v>3</v>
      </c>
      <c r="J2778" s="2" t="str">
        <f>_xlfn.XLOOKUP(SupplierQuality[[#This Row],[Defect Type ID]],Table5[ID],Table5[Defect Type],"Not found",0)</f>
        <v>Impact</v>
      </c>
      <c r="K2778">
        <v>203</v>
      </c>
      <c r="L2778" s="2" t="str">
        <f>_xlfn.XLOOKUP(SupplierQuality[[#This Row],[DefectID]],Table2[ID],Table2[Defect],"Not found",0)</f>
        <v>Color Deviation</v>
      </c>
      <c r="M2778" s="3">
        <v>985068</v>
      </c>
      <c r="N2778" s="3">
        <v>3261</v>
      </c>
      <c r="O2778" s="6">
        <f>SupplierQuality[[#This Row],[Total Downtime Minutes]]/60</f>
        <v>54.35</v>
      </c>
      <c r="P2778" s="4">
        <v>531</v>
      </c>
      <c r="Q2778" s="4">
        <f>SupplierQuality[[#This Row],[Total Defect Qty]]*SupplierQuality[[#This Row],[Unit Price]]</f>
        <v>523071108</v>
      </c>
    </row>
    <row r="2779" spans="1:17" x14ac:dyDescent="0.25">
      <c r="A2779" s="1">
        <v>43527</v>
      </c>
      <c r="B2779" s="5" t="str">
        <f>TEXT(SupplierQuality[[#This Row],[Date]],"mmm")</f>
        <v>Mar</v>
      </c>
      <c r="C2779" s="5" t="str">
        <f>TEXT(SupplierQuality[[#This Row],[Date]],"yyyy")</f>
        <v>2019</v>
      </c>
      <c r="D2779" s="2" t="s">
        <v>318</v>
      </c>
      <c r="E2779" s="2" t="s">
        <v>27</v>
      </c>
      <c r="F2779" s="2" t="s">
        <v>14</v>
      </c>
      <c r="G2779">
        <v>130</v>
      </c>
      <c r="H2779" s="2" t="str">
        <f>VLOOKUP(SupplierQuality[[#This Row],[MaterialID]],Table4[#All],2,0)</f>
        <v>Packaging</v>
      </c>
      <c r="I2779">
        <v>3</v>
      </c>
      <c r="J2779" s="2" t="str">
        <f>_xlfn.XLOOKUP(SupplierQuality[[#This Row],[Defect Type ID]],Table5[ID],Table5[Defect Type],"Not found",0)</f>
        <v>Impact</v>
      </c>
      <c r="K2779">
        <v>159</v>
      </c>
      <c r="L2779" s="2" t="str">
        <f>_xlfn.XLOOKUP(SupplierQuality[[#This Row],[DefectID]],Table2[ID],Table2[Defect],"Not found",0)</f>
        <v>No Insert</v>
      </c>
      <c r="M2779" s="3">
        <v>974170</v>
      </c>
      <c r="N2779" s="3">
        <v>4590</v>
      </c>
      <c r="O2779" s="6">
        <f>SupplierQuality[[#This Row],[Total Downtime Minutes]]/60</f>
        <v>76.5</v>
      </c>
      <c r="P2779" s="4">
        <v>342</v>
      </c>
      <c r="Q2779" s="4">
        <f>SupplierQuality[[#This Row],[Total Defect Qty]]*SupplierQuality[[#This Row],[Unit Price]]</f>
        <v>333166140</v>
      </c>
    </row>
    <row r="2780" spans="1:17" x14ac:dyDescent="0.25">
      <c r="A2780" s="1">
        <v>43527</v>
      </c>
      <c r="B2780" s="5" t="str">
        <f>TEXT(SupplierQuality[[#This Row],[Date]],"mmm")</f>
        <v>Mar</v>
      </c>
      <c r="C2780" s="5" t="str">
        <f>TEXT(SupplierQuality[[#This Row],[Date]],"yyyy")</f>
        <v>2019</v>
      </c>
      <c r="D2780" s="2" t="s">
        <v>159</v>
      </c>
      <c r="E2780" s="2" t="s">
        <v>19</v>
      </c>
      <c r="F2780" s="2" t="s">
        <v>14</v>
      </c>
      <c r="G2780">
        <v>124</v>
      </c>
      <c r="H2780" s="2" t="str">
        <f>VLOOKUP(SupplierQuality[[#This Row],[MaterialID]],Table4[#All],2,0)</f>
        <v>Drives</v>
      </c>
      <c r="I2780">
        <v>2</v>
      </c>
      <c r="J2780" s="2" t="str">
        <f>_xlfn.XLOOKUP(SupplierQuality[[#This Row],[Defect Type ID]],Table5[ID],Table5[Defect Type],"Not found",0)</f>
        <v>Rejected</v>
      </c>
      <c r="K2780">
        <v>235</v>
      </c>
      <c r="L2780" s="2" t="str">
        <f>_xlfn.XLOOKUP(SupplierQuality[[#This Row],[DefectID]],Table2[ID],Table2[Defect],"Not found",0)</f>
        <v>Spruced</v>
      </c>
      <c r="M2780" s="3">
        <v>933244</v>
      </c>
      <c r="N2780" s="3">
        <v>2844</v>
      </c>
      <c r="O2780" s="6">
        <f>SupplierQuality[[#This Row],[Total Downtime Minutes]]/60</f>
        <v>47.4</v>
      </c>
      <c r="P2780" s="4">
        <v>430</v>
      </c>
      <c r="Q2780" s="4">
        <f>SupplierQuality[[#This Row],[Total Defect Qty]]*SupplierQuality[[#This Row],[Unit Price]]</f>
        <v>401294920</v>
      </c>
    </row>
    <row r="2781" spans="1:17" x14ac:dyDescent="0.25">
      <c r="A2781" s="1">
        <v>43527</v>
      </c>
      <c r="B2781" s="5" t="str">
        <f>TEXT(SupplierQuality[[#This Row],[Date]],"mmm")</f>
        <v>Mar</v>
      </c>
      <c r="C2781" s="5" t="str">
        <f>TEXT(SupplierQuality[[#This Row],[Date]],"yyyy")</f>
        <v>2019</v>
      </c>
      <c r="D2781" s="2" t="s">
        <v>136</v>
      </c>
      <c r="E2781" s="2" t="s">
        <v>27</v>
      </c>
      <c r="F2781" s="2" t="s">
        <v>17</v>
      </c>
      <c r="G2781">
        <v>116</v>
      </c>
      <c r="H2781" s="2" t="str">
        <f>VLOOKUP(SupplierQuality[[#This Row],[MaterialID]],Table4[#All],2,0)</f>
        <v>Molds</v>
      </c>
      <c r="I2781">
        <v>3</v>
      </c>
      <c r="J2781" s="2" t="str">
        <f>_xlfn.XLOOKUP(SupplierQuality[[#This Row],[Defect Type ID]],Table5[ID],Table5[Defect Type],"Not found",0)</f>
        <v>Impact</v>
      </c>
      <c r="K2781">
        <v>227</v>
      </c>
      <c r="L2781" s="2" t="str">
        <f>_xlfn.XLOOKUP(SupplierQuality[[#This Row],[DefectID]],Table2[ID],Table2[Defect],"Not found",0)</f>
        <v>Not Balanced</v>
      </c>
      <c r="M2781" s="3">
        <v>864440</v>
      </c>
      <c r="N2781" s="3">
        <v>3109</v>
      </c>
      <c r="O2781" s="6">
        <f>SupplierQuality[[#This Row],[Total Downtime Minutes]]/60</f>
        <v>51.81666666666667</v>
      </c>
      <c r="P2781" s="4">
        <v>361</v>
      </c>
      <c r="Q2781" s="4">
        <f>SupplierQuality[[#This Row],[Total Defect Qty]]*SupplierQuality[[#This Row],[Unit Price]]</f>
        <v>312062840</v>
      </c>
    </row>
    <row r="2782" spans="1:17" x14ac:dyDescent="0.25">
      <c r="A2782" s="1">
        <v>43527</v>
      </c>
      <c r="B2782" s="5" t="str">
        <f>TEXT(SupplierQuality[[#This Row],[Date]],"mmm")</f>
        <v>Mar</v>
      </c>
      <c r="C2782" s="5" t="str">
        <f>TEXT(SupplierQuality[[#This Row],[Date]],"yyyy")</f>
        <v>2019</v>
      </c>
      <c r="D2782" s="2" t="s">
        <v>218</v>
      </c>
      <c r="E2782" s="2" t="s">
        <v>47</v>
      </c>
      <c r="F2782" s="2" t="s">
        <v>14</v>
      </c>
      <c r="G2782">
        <v>131</v>
      </c>
      <c r="H2782" s="2" t="str">
        <f>VLOOKUP(SupplierQuality[[#This Row],[MaterialID]],Table4[#All],2,0)</f>
        <v>Valves</v>
      </c>
      <c r="I2782">
        <v>1</v>
      </c>
      <c r="J2782" s="2" t="str">
        <f>_xlfn.XLOOKUP(SupplierQuality[[#This Row],[Defect Type ID]],Table5[ID],Table5[Defect Type],"Not found",0)</f>
        <v>No Impact</v>
      </c>
      <c r="K2782">
        <v>32</v>
      </c>
      <c r="L2782" s="2" t="str">
        <f>_xlfn.XLOOKUP(SupplierQuality[[#This Row],[DefectID]],Table2[ID],Table2[Defect],"Not found",0)</f>
        <v>Wrong Shade of Color</v>
      </c>
      <c r="M2782" s="3">
        <v>815203</v>
      </c>
      <c r="N2782" s="3">
        <v>2390</v>
      </c>
      <c r="O2782" s="6">
        <f>SupplierQuality[[#This Row],[Total Downtime Minutes]]/60</f>
        <v>39.833333333333336</v>
      </c>
      <c r="P2782" s="4">
        <v>304</v>
      </c>
      <c r="Q2782" s="4">
        <f>SupplierQuality[[#This Row],[Total Defect Qty]]*SupplierQuality[[#This Row],[Unit Price]]</f>
        <v>247821712</v>
      </c>
    </row>
    <row r="2783" spans="1:17" x14ac:dyDescent="0.25">
      <c r="A2783" s="1">
        <v>43527</v>
      </c>
      <c r="B2783" s="5" t="str">
        <f>TEXT(SupplierQuality[[#This Row],[Date]],"mmm")</f>
        <v>Mar</v>
      </c>
      <c r="C2783" s="5" t="str">
        <f>TEXT(SupplierQuality[[#This Row],[Date]],"yyyy")</f>
        <v>2019</v>
      </c>
      <c r="D2783" s="2" t="s">
        <v>360</v>
      </c>
      <c r="E2783" s="2" t="s">
        <v>64</v>
      </c>
      <c r="F2783" s="2" t="s">
        <v>42</v>
      </c>
      <c r="G2783">
        <v>133</v>
      </c>
      <c r="H2783" s="2" t="str">
        <f>VLOOKUP(SupplierQuality[[#This Row],[MaterialID]],Table4[#All],2,0)</f>
        <v>Wires</v>
      </c>
      <c r="I2783">
        <v>2</v>
      </c>
      <c r="J2783" s="2" t="str">
        <f>_xlfn.XLOOKUP(SupplierQuality[[#This Row],[Defect Type ID]],Table5[ID],Table5[Defect Type],"Not found",0)</f>
        <v>Rejected</v>
      </c>
      <c r="K2783">
        <v>86</v>
      </c>
      <c r="L2783" s="2" t="str">
        <f>_xlfn.XLOOKUP(SupplierQuality[[#This Row],[DefectID]],Table2[ID],Table2[Defect],"Not found",0)</f>
        <v>Smeared Print</v>
      </c>
      <c r="M2783" s="3">
        <v>797815</v>
      </c>
      <c r="N2783" s="3">
        <v>514</v>
      </c>
      <c r="O2783" s="6">
        <f>SupplierQuality[[#This Row],[Total Downtime Minutes]]/60</f>
        <v>8.5666666666666664</v>
      </c>
      <c r="P2783" s="4">
        <v>500</v>
      </c>
      <c r="Q2783" s="4">
        <f>SupplierQuality[[#This Row],[Total Defect Qty]]*SupplierQuality[[#This Row],[Unit Price]]</f>
        <v>398907500</v>
      </c>
    </row>
    <row r="2784" spans="1:17" x14ac:dyDescent="0.25">
      <c r="A2784" s="1">
        <v>43527</v>
      </c>
      <c r="B2784" s="5" t="str">
        <f>TEXT(SupplierQuality[[#This Row],[Date]],"mmm")</f>
        <v>Mar</v>
      </c>
      <c r="C2784" s="5" t="str">
        <f>TEXT(SupplierQuality[[#This Row],[Date]],"yyyy")</f>
        <v>2019</v>
      </c>
      <c r="D2784" s="2" t="s">
        <v>252</v>
      </c>
      <c r="E2784" s="2" t="s">
        <v>84</v>
      </c>
      <c r="F2784" s="2" t="s">
        <v>14</v>
      </c>
      <c r="G2784">
        <v>126</v>
      </c>
      <c r="H2784" s="2" t="str">
        <f>VLOOKUP(SupplierQuality[[#This Row],[MaterialID]],Table4[#All],2,0)</f>
        <v>Motors</v>
      </c>
      <c r="I2784">
        <v>2</v>
      </c>
      <c r="J2784" s="2" t="str">
        <f>_xlfn.XLOOKUP(SupplierQuality[[#This Row],[Defect Type ID]],Table5[ID],Table5[Defect Type],"Not found",0)</f>
        <v>Rejected</v>
      </c>
      <c r="K2784">
        <v>185</v>
      </c>
      <c r="L2784" s="2" t="str">
        <f>_xlfn.XLOOKUP(SupplierQuality[[#This Row],[DefectID]],Table2[ID],Table2[Defect],"Not found",0)</f>
        <v>Soft Tops</v>
      </c>
      <c r="M2784" s="3">
        <v>729175</v>
      </c>
      <c r="N2784" s="3">
        <v>4283</v>
      </c>
      <c r="O2784" s="6">
        <f>SupplierQuality[[#This Row],[Total Downtime Minutes]]/60</f>
        <v>71.38333333333334</v>
      </c>
      <c r="P2784" s="4">
        <v>442</v>
      </c>
      <c r="Q2784" s="4">
        <f>SupplierQuality[[#This Row],[Total Defect Qty]]*SupplierQuality[[#This Row],[Unit Price]]</f>
        <v>322295350</v>
      </c>
    </row>
    <row r="2785" spans="1:17" x14ac:dyDescent="0.25">
      <c r="A2785" s="1">
        <v>43527</v>
      </c>
      <c r="B2785" s="5" t="str">
        <f>TEXT(SupplierQuality[[#This Row],[Date]],"mmm")</f>
        <v>Mar</v>
      </c>
      <c r="C2785" s="5" t="str">
        <f>TEXT(SupplierQuality[[#This Row],[Date]],"yyyy")</f>
        <v>2019</v>
      </c>
      <c r="D2785" s="2" t="s">
        <v>316</v>
      </c>
      <c r="E2785" s="2" t="s">
        <v>119</v>
      </c>
      <c r="F2785" s="2" t="s">
        <v>14</v>
      </c>
      <c r="G2785">
        <v>129</v>
      </c>
      <c r="H2785" s="2" t="str">
        <f>VLOOKUP(SupplierQuality[[#This Row],[MaterialID]],Table4[#All],2,0)</f>
        <v>Mechanicals</v>
      </c>
      <c r="I2785">
        <v>1</v>
      </c>
      <c r="J2785" s="2" t="str">
        <f>_xlfn.XLOOKUP(SupplierQuality[[#This Row],[Defect Type ID]],Table5[ID],Table5[Defect Type],"Not found",0)</f>
        <v>No Impact</v>
      </c>
      <c r="K2785">
        <v>156</v>
      </c>
      <c r="L2785" s="2" t="str">
        <f>_xlfn.XLOOKUP(SupplierQuality[[#This Row],[DefectID]],Table2[ID],Table2[Defect],"Not found",0)</f>
        <v>Crack</v>
      </c>
      <c r="M2785" s="3">
        <v>710881</v>
      </c>
      <c r="N2785" s="3">
        <v>3640</v>
      </c>
      <c r="O2785" s="6">
        <f>SupplierQuality[[#This Row],[Total Downtime Minutes]]/60</f>
        <v>60.666666666666664</v>
      </c>
      <c r="P2785" s="4">
        <v>698</v>
      </c>
      <c r="Q2785" s="4">
        <f>SupplierQuality[[#This Row],[Total Defect Qty]]*SupplierQuality[[#This Row],[Unit Price]]</f>
        <v>496194938</v>
      </c>
    </row>
    <row r="2786" spans="1:17" x14ac:dyDescent="0.25">
      <c r="A2786" s="1">
        <v>43527</v>
      </c>
      <c r="B2786" s="5" t="str">
        <f>TEXT(SupplierQuality[[#This Row],[Date]],"mmm")</f>
        <v>Mar</v>
      </c>
      <c r="C2786" s="5" t="str">
        <f>TEXT(SupplierQuality[[#This Row],[Date]],"yyyy")</f>
        <v>2019</v>
      </c>
      <c r="D2786" s="2" t="s">
        <v>116</v>
      </c>
      <c r="E2786" s="2" t="s">
        <v>84</v>
      </c>
      <c r="F2786" s="2" t="s">
        <v>14</v>
      </c>
      <c r="G2786">
        <v>132</v>
      </c>
      <c r="H2786" s="2" t="str">
        <f>VLOOKUP(SupplierQuality[[#This Row],[MaterialID]],Table4[#All],2,0)</f>
        <v>Printed Materials</v>
      </c>
      <c r="I2786">
        <v>2</v>
      </c>
      <c r="J2786" s="2" t="str">
        <f>_xlfn.XLOOKUP(SupplierQuality[[#This Row],[Defect Type ID]],Table5[ID],Table5[Defect Type],"Not found",0)</f>
        <v>Rejected</v>
      </c>
      <c r="K2786">
        <v>161</v>
      </c>
      <c r="L2786" s="2" t="str">
        <f>_xlfn.XLOOKUP(SupplierQuality[[#This Row],[DefectID]],Table2[ID],Table2[Defect],"Not found",0)</f>
        <v>Soft Parts</v>
      </c>
      <c r="M2786" s="3">
        <v>635705</v>
      </c>
      <c r="N2786" s="3">
        <v>3365</v>
      </c>
      <c r="O2786" s="6">
        <f>SupplierQuality[[#This Row],[Total Downtime Minutes]]/60</f>
        <v>56.083333333333336</v>
      </c>
      <c r="P2786" s="4">
        <v>621</v>
      </c>
      <c r="Q2786" s="4">
        <f>SupplierQuality[[#This Row],[Total Defect Qty]]*SupplierQuality[[#This Row],[Unit Price]]</f>
        <v>394772805</v>
      </c>
    </row>
    <row r="2787" spans="1:17" x14ac:dyDescent="0.25">
      <c r="A2787" s="1">
        <v>43527</v>
      </c>
      <c r="B2787" s="5" t="str">
        <f>TEXT(SupplierQuality[[#This Row],[Date]],"mmm")</f>
        <v>Mar</v>
      </c>
      <c r="C2787" s="5" t="str">
        <f>TEXT(SupplierQuality[[#This Row],[Date]],"yyyy")</f>
        <v>2019</v>
      </c>
      <c r="D2787" s="2" t="s">
        <v>130</v>
      </c>
      <c r="E2787" s="2" t="s">
        <v>84</v>
      </c>
      <c r="F2787" s="2" t="s">
        <v>24</v>
      </c>
      <c r="G2787">
        <v>122</v>
      </c>
      <c r="H2787" s="2" t="str">
        <f>VLOOKUP(SupplierQuality[[#This Row],[MaterialID]],Table4[#All],2,0)</f>
        <v>Electrolytes</v>
      </c>
      <c r="I2787">
        <v>3</v>
      </c>
      <c r="J2787" s="2" t="str">
        <f>_xlfn.XLOOKUP(SupplierQuality[[#This Row],[Defect Type ID]],Table5[ID],Table5[Defect Type],"Not found",0)</f>
        <v>Impact</v>
      </c>
      <c r="K2787">
        <v>55</v>
      </c>
      <c r="L2787" s="2" t="str">
        <f>_xlfn.XLOOKUP(SupplierQuality[[#This Row],[DefectID]],Table2[ID],Table2[Defect],"Not found",0)</f>
        <v>Wrong Fasteners</v>
      </c>
      <c r="M2787" s="3">
        <v>623580</v>
      </c>
      <c r="N2787" s="3">
        <v>436</v>
      </c>
      <c r="O2787" s="6">
        <f>SupplierQuality[[#This Row],[Total Downtime Minutes]]/60</f>
        <v>7.2666666666666666</v>
      </c>
      <c r="P2787" s="4">
        <v>411</v>
      </c>
      <c r="Q2787" s="4">
        <f>SupplierQuality[[#This Row],[Total Defect Qty]]*SupplierQuality[[#This Row],[Unit Price]]</f>
        <v>256291380</v>
      </c>
    </row>
    <row r="2788" spans="1:17" x14ac:dyDescent="0.25">
      <c r="A2788" s="1">
        <v>43527</v>
      </c>
      <c r="B2788" s="5" t="str">
        <f>TEXT(SupplierQuality[[#This Row],[Date]],"mmm")</f>
        <v>Mar</v>
      </c>
      <c r="C2788" s="5" t="str">
        <f>TEXT(SupplierQuality[[#This Row],[Date]],"yyyy")</f>
        <v>2019</v>
      </c>
      <c r="D2788" s="2" t="s">
        <v>335</v>
      </c>
      <c r="E2788" s="2" t="s">
        <v>67</v>
      </c>
      <c r="F2788" s="2" t="s">
        <v>14</v>
      </c>
      <c r="G2788">
        <v>112</v>
      </c>
      <c r="H2788" s="2" t="str">
        <f>VLOOKUP(SupplierQuality[[#This Row],[MaterialID]],Table4[#All],2,0)</f>
        <v>Glass</v>
      </c>
      <c r="I2788">
        <v>2</v>
      </c>
      <c r="J2788" s="2" t="str">
        <f>_xlfn.XLOOKUP(SupplierQuality[[#This Row],[Defect Type ID]],Table5[ID],Table5[Defect Type],"Not found",0)</f>
        <v>Rejected</v>
      </c>
      <c r="K2788">
        <v>73</v>
      </c>
      <c r="L2788" s="2" t="str">
        <f>_xlfn.XLOOKUP(SupplierQuality[[#This Row],[DefectID]],Table2[ID],Table2[Defect],"Not found",0)</f>
        <v>No Slip Sheets</v>
      </c>
      <c r="M2788" s="3">
        <v>593989</v>
      </c>
      <c r="N2788" s="3">
        <v>4851</v>
      </c>
      <c r="O2788" s="6">
        <f>SupplierQuality[[#This Row],[Total Downtime Minutes]]/60</f>
        <v>80.849999999999994</v>
      </c>
      <c r="P2788" s="4">
        <v>325</v>
      </c>
      <c r="Q2788" s="4">
        <f>SupplierQuality[[#This Row],[Total Defect Qty]]*SupplierQuality[[#This Row],[Unit Price]]</f>
        <v>193046425</v>
      </c>
    </row>
    <row r="2789" spans="1:17" x14ac:dyDescent="0.25">
      <c r="A2789" s="1">
        <v>43527</v>
      </c>
      <c r="B2789" s="5" t="str">
        <f>TEXT(SupplierQuality[[#This Row],[Date]],"mmm")</f>
        <v>Mar</v>
      </c>
      <c r="C2789" s="5" t="str">
        <f>TEXT(SupplierQuality[[#This Row],[Date]],"yyyy")</f>
        <v>2019</v>
      </c>
      <c r="D2789" s="2" t="s">
        <v>253</v>
      </c>
      <c r="E2789" s="2" t="s">
        <v>32</v>
      </c>
      <c r="F2789" s="2" t="s">
        <v>24</v>
      </c>
      <c r="G2789">
        <v>125</v>
      </c>
      <c r="H2789" s="2" t="str">
        <f>VLOOKUP(SupplierQuality[[#This Row],[MaterialID]],Table4[#All],2,0)</f>
        <v>Hardware</v>
      </c>
      <c r="I2789">
        <v>3</v>
      </c>
      <c r="J2789" s="2" t="str">
        <f>_xlfn.XLOOKUP(SupplierQuality[[#This Row],[Defect Type ID]],Table5[ID],Table5[Defect Type],"Not found",0)</f>
        <v>Impact</v>
      </c>
      <c r="K2789">
        <v>108</v>
      </c>
      <c r="L2789" s="2" t="str">
        <f>_xlfn.XLOOKUP(SupplierQuality[[#This Row],[DefectID]],Table2[ID],Table2[Defect],"Not found",0)</f>
        <v>Wrong Tails</v>
      </c>
      <c r="M2789" s="3">
        <v>520354</v>
      </c>
      <c r="N2789" s="3">
        <v>4351</v>
      </c>
      <c r="O2789" s="6">
        <f>SupplierQuality[[#This Row],[Total Downtime Minutes]]/60</f>
        <v>72.516666666666666</v>
      </c>
      <c r="P2789" s="4">
        <v>484</v>
      </c>
      <c r="Q2789" s="4">
        <f>SupplierQuality[[#This Row],[Total Defect Qty]]*SupplierQuality[[#This Row],[Unit Price]]</f>
        <v>251851336</v>
      </c>
    </row>
    <row r="2790" spans="1:17" x14ac:dyDescent="0.25">
      <c r="A2790" s="1">
        <v>43527</v>
      </c>
      <c r="B2790" s="5" t="str">
        <f>TEXT(SupplierQuality[[#This Row],[Date]],"mmm")</f>
        <v>Mar</v>
      </c>
      <c r="C2790" s="5" t="str">
        <f>TEXT(SupplierQuality[[#This Row],[Date]],"yyyy")</f>
        <v>2019</v>
      </c>
      <c r="D2790" s="2" t="s">
        <v>236</v>
      </c>
      <c r="E2790" s="2" t="s">
        <v>71</v>
      </c>
      <c r="F2790" s="2" t="s">
        <v>24</v>
      </c>
      <c r="G2790">
        <v>133</v>
      </c>
      <c r="H2790" s="2" t="str">
        <f>VLOOKUP(SupplierQuality[[#This Row],[MaterialID]],Table4[#All],2,0)</f>
        <v>Wires</v>
      </c>
      <c r="I2790">
        <v>3</v>
      </c>
      <c r="J2790" s="2" t="str">
        <f>_xlfn.XLOOKUP(SupplierQuality[[#This Row],[Defect Type ID]],Table5[ID],Table5[Defect Type],"Not found",0)</f>
        <v>Impact</v>
      </c>
      <c r="K2790">
        <v>194</v>
      </c>
      <c r="L2790" s="2" t="str">
        <f>_xlfn.XLOOKUP(SupplierQuality[[#This Row],[DefectID]],Table2[ID],Table2[Defect],"Not found",0)</f>
        <v>Double Labeling</v>
      </c>
      <c r="M2790" s="3">
        <v>496688</v>
      </c>
      <c r="N2790" s="3">
        <v>483</v>
      </c>
      <c r="O2790" s="6">
        <f>SupplierQuality[[#This Row],[Total Downtime Minutes]]/60</f>
        <v>8.0500000000000007</v>
      </c>
      <c r="P2790" s="4">
        <v>644</v>
      </c>
      <c r="Q2790" s="4">
        <f>SupplierQuality[[#This Row],[Total Defect Qty]]*SupplierQuality[[#This Row],[Unit Price]]</f>
        <v>319867072</v>
      </c>
    </row>
    <row r="2791" spans="1:17" x14ac:dyDescent="0.25">
      <c r="A2791" s="1">
        <v>43527</v>
      </c>
      <c r="B2791" s="5" t="str">
        <f>TEXT(SupplierQuality[[#This Row],[Date]],"mmm")</f>
        <v>Mar</v>
      </c>
      <c r="C2791" s="5" t="str">
        <f>TEXT(SupplierQuality[[#This Row],[Date]],"yyyy")</f>
        <v>2019</v>
      </c>
      <c r="D2791" s="2" t="s">
        <v>288</v>
      </c>
      <c r="E2791" s="2" t="s">
        <v>41</v>
      </c>
      <c r="F2791" s="2" t="s">
        <v>24</v>
      </c>
      <c r="G2791">
        <v>118</v>
      </c>
      <c r="H2791" s="2" t="str">
        <f>VLOOKUP(SupplierQuality[[#This Row],[MaterialID]],Table4[#All],2,0)</f>
        <v>Corrugate</v>
      </c>
      <c r="I2791">
        <v>3</v>
      </c>
      <c r="J2791" s="2" t="str">
        <f>_xlfn.XLOOKUP(SupplierQuality[[#This Row],[Defect Type ID]],Table5[ID],Table5[Defect Type],"Not found",0)</f>
        <v>Impact</v>
      </c>
      <c r="K2791">
        <v>93</v>
      </c>
      <c r="L2791" s="2" t="str">
        <f>_xlfn.XLOOKUP(SupplierQuality[[#This Row],[DefectID]],Table2[ID],Table2[Defect],"Not found",0)</f>
        <v>Bowed/Warped</v>
      </c>
      <c r="M2791" s="3">
        <v>472551</v>
      </c>
      <c r="N2791" s="3">
        <v>4562</v>
      </c>
      <c r="O2791" s="6">
        <f>SupplierQuality[[#This Row],[Total Downtime Minutes]]/60</f>
        <v>76.033333333333331</v>
      </c>
      <c r="P2791" s="4">
        <v>687</v>
      </c>
      <c r="Q2791" s="4">
        <f>SupplierQuality[[#This Row],[Total Defect Qty]]*SupplierQuality[[#This Row],[Unit Price]]</f>
        <v>324642537</v>
      </c>
    </row>
    <row r="2792" spans="1:17" x14ac:dyDescent="0.25">
      <c r="A2792" s="1">
        <v>43527</v>
      </c>
      <c r="B2792" s="5" t="str">
        <f>TEXT(SupplierQuality[[#This Row],[Date]],"mmm")</f>
        <v>Mar</v>
      </c>
      <c r="C2792" s="5" t="str">
        <f>TEXT(SupplierQuality[[#This Row],[Date]],"yyyy")</f>
        <v>2019</v>
      </c>
      <c r="D2792" s="2" t="s">
        <v>213</v>
      </c>
      <c r="E2792" s="2" t="s">
        <v>47</v>
      </c>
      <c r="F2792" s="2" t="s">
        <v>14</v>
      </c>
      <c r="G2792">
        <v>127</v>
      </c>
      <c r="H2792" s="2" t="str">
        <f>VLOOKUP(SupplierQuality[[#This Row],[MaterialID]],Table4[#All],2,0)</f>
        <v>Crates</v>
      </c>
      <c r="I2792">
        <v>3</v>
      </c>
      <c r="J2792" s="2" t="str">
        <f>_xlfn.XLOOKUP(SupplierQuality[[#This Row],[Defect Type ID]],Table5[ID],Table5[Defect Type],"Not found",0)</f>
        <v>Impact</v>
      </c>
      <c r="K2792">
        <v>82</v>
      </c>
      <c r="L2792" s="2" t="str">
        <f>_xlfn.XLOOKUP(SupplierQuality[[#This Row],[DefectID]],Table2[ID],Table2[Defect],"Not found",0)</f>
        <v>Mixed Parts</v>
      </c>
      <c r="M2792" s="3">
        <v>322491</v>
      </c>
      <c r="N2792" s="3">
        <v>562</v>
      </c>
      <c r="O2792" s="6">
        <f>SupplierQuality[[#This Row],[Total Downtime Minutes]]/60</f>
        <v>9.3666666666666671</v>
      </c>
      <c r="P2792" s="4">
        <v>338</v>
      </c>
      <c r="Q2792" s="4">
        <f>SupplierQuality[[#This Row],[Total Defect Qty]]*SupplierQuality[[#This Row],[Unit Price]]</f>
        <v>109001958</v>
      </c>
    </row>
    <row r="2793" spans="1:17" x14ac:dyDescent="0.25">
      <c r="A2793" s="1">
        <v>43527</v>
      </c>
      <c r="B2793" s="5" t="str">
        <f>TEXT(SupplierQuality[[#This Row],[Date]],"mmm")</f>
        <v>Mar</v>
      </c>
      <c r="C2793" s="5" t="str">
        <f>TEXT(SupplierQuality[[#This Row],[Date]],"yyyy")</f>
        <v>2019</v>
      </c>
      <c r="D2793" s="2" t="s">
        <v>251</v>
      </c>
      <c r="E2793" s="2" t="s">
        <v>47</v>
      </c>
      <c r="F2793" s="2" t="s">
        <v>24</v>
      </c>
      <c r="G2793">
        <v>121</v>
      </c>
      <c r="H2793" s="2" t="str">
        <f>VLOOKUP(SupplierQuality[[#This Row],[MaterialID]],Table4[#All],2,0)</f>
        <v>Composites</v>
      </c>
      <c r="I2793">
        <v>2</v>
      </c>
      <c r="J2793" s="2" t="str">
        <f>_xlfn.XLOOKUP(SupplierQuality[[#This Row],[Defect Type ID]],Table5[ID],Table5[Defect Type],"Not found",0)</f>
        <v>Rejected</v>
      </c>
      <c r="K2793">
        <v>12</v>
      </c>
      <c r="L2793" s="2" t="str">
        <f>_xlfn.XLOOKUP(SupplierQuality[[#This Row],[DefectID]],Table2[ID],Table2[Defect],"Not found",0)</f>
        <v>Integrity Failure</v>
      </c>
      <c r="M2793" s="3">
        <v>316309</v>
      </c>
      <c r="N2793" s="3">
        <v>2881</v>
      </c>
      <c r="O2793" s="6">
        <f>SupplierQuality[[#This Row],[Total Downtime Minutes]]/60</f>
        <v>48.016666666666666</v>
      </c>
      <c r="P2793" s="4">
        <v>344</v>
      </c>
      <c r="Q2793" s="4">
        <f>SupplierQuality[[#This Row],[Total Defect Qty]]*SupplierQuality[[#This Row],[Unit Price]]</f>
        <v>108810296</v>
      </c>
    </row>
    <row r="2794" spans="1:17" x14ac:dyDescent="0.25">
      <c r="A2794" s="1">
        <v>43527</v>
      </c>
      <c r="B2794" s="5" t="str">
        <f>TEXT(SupplierQuality[[#This Row],[Date]],"mmm")</f>
        <v>Mar</v>
      </c>
      <c r="C2794" s="5" t="str">
        <f>TEXT(SupplierQuality[[#This Row],[Date]],"yyyy")</f>
        <v>2019</v>
      </c>
      <c r="D2794" s="2" t="s">
        <v>73</v>
      </c>
      <c r="E2794" s="2" t="s">
        <v>52</v>
      </c>
      <c r="F2794" s="2" t="s">
        <v>24</v>
      </c>
      <c r="G2794">
        <v>116</v>
      </c>
      <c r="H2794" s="2" t="str">
        <f>VLOOKUP(SupplierQuality[[#This Row],[MaterialID]],Table4[#All],2,0)</f>
        <v>Molds</v>
      </c>
      <c r="I2794">
        <v>3</v>
      </c>
      <c r="J2794" s="2" t="str">
        <f>_xlfn.XLOOKUP(SupplierQuality[[#This Row],[Defect Type ID]],Table5[ID],Table5[Defect Type],"Not found",0)</f>
        <v>Impact</v>
      </c>
      <c r="K2794">
        <v>21</v>
      </c>
      <c r="L2794" s="2" t="str">
        <f>_xlfn.XLOOKUP(SupplierQuality[[#This Row],[DefectID]],Table2[ID],Table2[Defect],"Not found",0)</f>
        <v>Material Handling/ Shipping Requirements Error</v>
      </c>
      <c r="M2794" s="3">
        <v>315747</v>
      </c>
      <c r="N2794" s="3">
        <v>2246</v>
      </c>
      <c r="O2794" s="6">
        <f>SupplierQuality[[#This Row],[Total Downtime Minutes]]/60</f>
        <v>37.43333333333333</v>
      </c>
      <c r="P2794" s="4">
        <v>303</v>
      </c>
      <c r="Q2794" s="4">
        <f>SupplierQuality[[#This Row],[Total Defect Qty]]*SupplierQuality[[#This Row],[Unit Price]]</f>
        <v>95671341</v>
      </c>
    </row>
    <row r="2795" spans="1:17" x14ac:dyDescent="0.25">
      <c r="A2795" s="1">
        <v>43527</v>
      </c>
      <c r="B2795" s="5" t="str">
        <f>TEXT(SupplierQuality[[#This Row],[Date]],"mmm")</f>
        <v>Mar</v>
      </c>
      <c r="C2795" s="5" t="str">
        <f>TEXT(SupplierQuality[[#This Row],[Date]],"yyyy")</f>
        <v>2019</v>
      </c>
      <c r="D2795" s="2" t="s">
        <v>279</v>
      </c>
      <c r="E2795" s="2" t="s">
        <v>84</v>
      </c>
      <c r="F2795" s="2" t="s">
        <v>24</v>
      </c>
      <c r="G2795">
        <v>129</v>
      </c>
      <c r="H2795" s="2" t="str">
        <f>VLOOKUP(SupplierQuality[[#This Row],[MaterialID]],Table4[#All],2,0)</f>
        <v>Mechanicals</v>
      </c>
      <c r="I2795">
        <v>1</v>
      </c>
      <c r="J2795" s="2" t="str">
        <f>_xlfn.XLOOKUP(SupplierQuality[[#This Row],[Defect Type ID]],Table5[ID],Table5[Defect Type],"Not found",0)</f>
        <v>No Impact</v>
      </c>
      <c r="K2795">
        <v>124</v>
      </c>
      <c r="L2795" s="2" t="str">
        <f>_xlfn.XLOOKUP(SupplierQuality[[#This Row],[DefectID]],Table2[ID],Table2[Defect],"Not found",0)</f>
        <v>Print Impression</v>
      </c>
      <c r="M2795" s="3">
        <v>311659</v>
      </c>
      <c r="N2795" s="3">
        <v>1589</v>
      </c>
      <c r="O2795" s="6">
        <f>SupplierQuality[[#This Row],[Total Downtime Minutes]]/60</f>
        <v>26.483333333333334</v>
      </c>
      <c r="P2795" s="4">
        <v>330</v>
      </c>
      <c r="Q2795" s="4">
        <f>SupplierQuality[[#This Row],[Total Defect Qty]]*SupplierQuality[[#This Row],[Unit Price]]</f>
        <v>102847470</v>
      </c>
    </row>
    <row r="2796" spans="1:17" x14ac:dyDescent="0.25">
      <c r="A2796" s="1">
        <v>43527</v>
      </c>
      <c r="B2796" s="5" t="str">
        <f>TEXT(SupplierQuality[[#This Row],[Date]],"mmm")</f>
        <v>Mar</v>
      </c>
      <c r="C2796" s="5" t="str">
        <f>TEXT(SupplierQuality[[#This Row],[Date]],"yyyy")</f>
        <v>2019</v>
      </c>
      <c r="D2796" s="2" t="s">
        <v>196</v>
      </c>
      <c r="E2796" s="2" t="s">
        <v>104</v>
      </c>
      <c r="F2796" s="2" t="s">
        <v>24</v>
      </c>
      <c r="G2796">
        <v>127</v>
      </c>
      <c r="H2796" s="2" t="str">
        <f>VLOOKUP(SupplierQuality[[#This Row],[MaterialID]],Table4[#All],2,0)</f>
        <v>Crates</v>
      </c>
      <c r="I2796">
        <v>2</v>
      </c>
      <c r="J2796" s="2" t="str">
        <f>_xlfn.XLOOKUP(SupplierQuality[[#This Row],[Defect Type ID]],Table5[ID],Table5[Defect Type],"Not found",0)</f>
        <v>Rejected</v>
      </c>
      <c r="K2796">
        <v>22</v>
      </c>
      <c r="L2796" s="2" t="str">
        <f>_xlfn.XLOOKUP(SupplierQuality[[#This Row],[DefectID]],Table2[ID],Table2[Defect],"Not found",0)</f>
        <v>Mishandled</v>
      </c>
      <c r="M2796" s="3">
        <v>252868</v>
      </c>
      <c r="N2796" s="3">
        <v>3558</v>
      </c>
      <c r="O2796" s="6">
        <f>SupplierQuality[[#This Row],[Total Downtime Minutes]]/60</f>
        <v>59.3</v>
      </c>
      <c r="P2796" s="4">
        <v>587</v>
      </c>
      <c r="Q2796" s="4">
        <f>SupplierQuality[[#This Row],[Total Defect Qty]]*SupplierQuality[[#This Row],[Unit Price]]</f>
        <v>148433516</v>
      </c>
    </row>
    <row r="2797" spans="1:17" x14ac:dyDescent="0.25">
      <c r="A2797" s="1">
        <v>43527</v>
      </c>
      <c r="B2797" s="5" t="str">
        <f>TEXT(SupplierQuality[[#This Row],[Date]],"mmm")</f>
        <v>Mar</v>
      </c>
      <c r="C2797" s="5" t="str">
        <f>TEXT(SupplierQuality[[#This Row],[Date]],"yyyy")</f>
        <v>2019</v>
      </c>
      <c r="D2797" s="2" t="s">
        <v>237</v>
      </c>
      <c r="E2797" s="2" t="s">
        <v>119</v>
      </c>
      <c r="F2797" s="2" t="s">
        <v>24</v>
      </c>
      <c r="G2797">
        <v>113</v>
      </c>
      <c r="H2797" s="2" t="str">
        <f>VLOOKUP(SupplierQuality[[#This Row],[MaterialID]],Table4[#All],2,0)</f>
        <v>Raw Materials</v>
      </c>
      <c r="I2797">
        <v>3</v>
      </c>
      <c r="J2797" s="2" t="str">
        <f>_xlfn.XLOOKUP(SupplierQuality[[#This Row],[Defect Type ID]],Table5[ID],Table5[Defect Type],"Not found",0)</f>
        <v>Impact</v>
      </c>
      <c r="K2797">
        <v>178</v>
      </c>
      <c r="L2797" s="2" t="str">
        <f>_xlfn.XLOOKUP(SupplierQuality[[#This Row],[DefectID]],Table2[ID],Table2[Defect],"Not found",0)</f>
        <v>Corrugate Falling Apart</v>
      </c>
      <c r="M2797" s="3">
        <v>184925</v>
      </c>
      <c r="N2797" s="3">
        <v>4925</v>
      </c>
      <c r="O2797" s="6">
        <f>SupplierQuality[[#This Row],[Total Downtime Minutes]]/60</f>
        <v>82.083333333333329</v>
      </c>
      <c r="P2797" s="4">
        <v>550</v>
      </c>
      <c r="Q2797" s="4">
        <f>SupplierQuality[[#This Row],[Total Defect Qty]]*SupplierQuality[[#This Row],[Unit Price]]</f>
        <v>101708750</v>
      </c>
    </row>
    <row r="2798" spans="1:17" x14ac:dyDescent="0.25">
      <c r="A2798" s="1">
        <v>43527</v>
      </c>
      <c r="B2798" s="5" t="str">
        <f>TEXT(SupplierQuality[[#This Row],[Date]],"mmm")</f>
        <v>Mar</v>
      </c>
      <c r="C2798" s="5" t="str">
        <f>TEXT(SupplierQuality[[#This Row],[Date]],"yyyy")</f>
        <v>2019</v>
      </c>
      <c r="D2798" s="2" t="s">
        <v>253</v>
      </c>
      <c r="E2798" s="2" t="s">
        <v>52</v>
      </c>
      <c r="F2798" s="2" t="s">
        <v>14</v>
      </c>
      <c r="G2798">
        <v>117</v>
      </c>
      <c r="H2798" s="2" t="str">
        <f>VLOOKUP(SupplierQuality[[#This Row],[MaterialID]],Table4[#All],2,0)</f>
        <v>Labels</v>
      </c>
      <c r="I2798">
        <v>2</v>
      </c>
      <c r="J2798" s="2" t="str">
        <f>_xlfn.XLOOKUP(SupplierQuality[[#This Row],[Defect Type ID]],Table5[ID],Table5[Defect Type],"Not found",0)</f>
        <v>Rejected</v>
      </c>
      <c r="K2798">
        <v>200</v>
      </c>
      <c r="L2798" s="2" t="str">
        <f>_xlfn.XLOOKUP(SupplierQuality[[#This Row],[DefectID]],Table2[ID],Table2[Defect],"Not found",0)</f>
        <v>Split hinges</v>
      </c>
      <c r="M2798" s="3">
        <v>114087</v>
      </c>
      <c r="N2798" s="3">
        <v>2882</v>
      </c>
      <c r="O2798" s="6">
        <f>SupplierQuality[[#This Row],[Total Downtime Minutes]]/60</f>
        <v>48.033333333333331</v>
      </c>
      <c r="P2798" s="4">
        <v>433</v>
      </c>
      <c r="Q2798" s="4">
        <f>SupplierQuality[[#This Row],[Total Defect Qty]]*SupplierQuality[[#This Row],[Unit Price]]</f>
        <v>49399671</v>
      </c>
    </row>
    <row r="2799" spans="1:17" x14ac:dyDescent="0.25">
      <c r="A2799" s="1">
        <v>43527</v>
      </c>
      <c r="B2799" s="5" t="str">
        <f>TEXT(SupplierQuality[[#This Row],[Date]],"mmm")</f>
        <v>Mar</v>
      </c>
      <c r="C2799" s="5" t="str">
        <f>TEXT(SupplierQuality[[#This Row],[Date]],"yyyy")</f>
        <v>2019</v>
      </c>
      <c r="D2799" s="2" t="s">
        <v>164</v>
      </c>
      <c r="E2799" s="2" t="s">
        <v>41</v>
      </c>
      <c r="F2799" s="2" t="s">
        <v>17</v>
      </c>
      <c r="G2799">
        <v>124</v>
      </c>
      <c r="H2799" s="2" t="str">
        <f>VLOOKUP(SupplierQuality[[#This Row],[MaterialID]],Table4[#All],2,0)</f>
        <v>Drives</v>
      </c>
      <c r="I2799">
        <v>3</v>
      </c>
      <c r="J2799" s="2" t="str">
        <f>_xlfn.XLOOKUP(SupplierQuality[[#This Row],[Defect Type ID]],Table5[ID],Table5[Defect Type],"Not found",0)</f>
        <v>Impact</v>
      </c>
      <c r="K2799">
        <v>103</v>
      </c>
      <c r="L2799" s="2" t="str">
        <f>_xlfn.XLOOKUP(SupplierQuality[[#This Row],[DefectID]],Table2[ID],Table2[Defect],"Not found",0)</f>
        <v>No Fill</v>
      </c>
      <c r="M2799" s="3">
        <v>111946</v>
      </c>
      <c r="N2799" s="3">
        <v>2510</v>
      </c>
      <c r="O2799" s="6">
        <f>SupplierQuality[[#This Row],[Total Downtime Minutes]]/60</f>
        <v>41.833333333333336</v>
      </c>
      <c r="P2799" s="4">
        <v>351</v>
      </c>
      <c r="Q2799" s="4">
        <f>SupplierQuality[[#This Row],[Total Defect Qty]]*SupplierQuality[[#This Row],[Unit Price]]</f>
        <v>39293046</v>
      </c>
    </row>
    <row r="2800" spans="1:17" x14ac:dyDescent="0.25">
      <c r="A2800" s="1">
        <v>43528</v>
      </c>
      <c r="B2800" s="5" t="str">
        <f>TEXT(SupplierQuality[[#This Row],[Date]],"mmm")</f>
        <v>Mar</v>
      </c>
      <c r="C2800" s="5" t="str">
        <f>TEXT(SupplierQuality[[#This Row],[Date]],"yyyy")</f>
        <v>2019</v>
      </c>
      <c r="D2800" s="2" t="s">
        <v>56</v>
      </c>
      <c r="E2800" s="2" t="s">
        <v>19</v>
      </c>
      <c r="F2800" s="2" t="s">
        <v>75</v>
      </c>
      <c r="G2800">
        <v>116</v>
      </c>
      <c r="H2800" s="2" t="str">
        <f>VLOOKUP(SupplierQuality[[#This Row],[MaterialID]],Table4[#All],2,0)</f>
        <v>Molds</v>
      </c>
      <c r="I2800">
        <v>2</v>
      </c>
      <c r="J2800" s="2" t="str">
        <f>_xlfn.XLOOKUP(SupplierQuality[[#This Row],[Defect Type ID]],Table5[ID],Table5[Defect Type],"Not found",0)</f>
        <v>Rejected</v>
      </c>
      <c r="K2800">
        <v>11</v>
      </c>
      <c r="L2800" s="2" t="str">
        <f>_xlfn.XLOOKUP(SupplierQuality[[#This Row],[DefectID]],Table2[ID],Table2[Defect],"Not found",0)</f>
        <v>Misaligned Slots</v>
      </c>
      <c r="M2800" s="3">
        <v>901413</v>
      </c>
      <c r="N2800" s="3">
        <v>2264</v>
      </c>
      <c r="O2800" s="6">
        <f>SupplierQuality[[#This Row],[Total Downtime Minutes]]/60</f>
        <v>37.733333333333334</v>
      </c>
      <c r="P2800" s="4">
        <v>280</v>
      </c>
      <c r="Q2800" s="4">
        <f>SupplierQuality[[#This Row],[Total Defect Qty]]*SupplierQuality[[#This Row],[Unit Price]]</f>
        <v>252395640</v>
      </c>
    </row>
    <row r="2801" spans="1:17" x14ac:dyDescent="0.25">
      <c r="A2801" s="1">
        <v>43528</v>
      </c>
      <c r="B2801" s="5" t="str">
        <f>TEXT(SupplierQuality[[#This Row],[Date]],"mmm")</f>
        <v>Mar</v>
      </c>
      <c r="C2801" s="5" t="str">
        <f>TEXT(SupplierQuality[[#This Row],[Date]],"yyyy")</f>
        <v>2019</v>
      </c>
      <c r="D2801" s="2" t="s">
        <v>95</v>
      </c>
      <c r="E2801" s="2" t="s">
        <v>32</v>
      </c>
      <c r="F2801" s="2" t="s">
        <v>14</v>
      </c>
      <c r="G2801">
        <v>115</v>
      </c>
      <c r="H2801" s="2" t="str">
        <f>VLOOKUP(SupplierQuality[[#This Row],[MaterialID]],Table4[#All],2,0)</f>
        <v>Controllers</v>
      </c>
      <c r="I2801">
        <v>1</v>
      </c>
      <c r="J2801" s="2" t="str">
        <f>_xlfn.XLOOKUP(SupplierQuality[[#This Row],[Defect Type ID]],Table5[ID],Table5[Defect Type],"Not found",0)</f>
        <v>No Impact</v>
      </c>
      <c r="K2801">
        <v>104</v>
      </c>
      <c r="L2801" s="2" t="str">
        <f>_xlfn.XLOOKUP(SupplierQuality[[#This Row],[DefectID]],Table2[ID],Table2[Defect],"Not found",0)</f>
        <v>Too Much Chemicals</v>
      </c>
      <c r="M2801" s="3">
        <v>789693</v>
      </c>
      <c r="N2801" s="3">
        <v>440</v>
      </c>
      <c r="O2801" s="6">
        <f>SupplierQuality[[#This Row],[Total Downtime Minutes]]/60</f>
        <v>7.333333333333333</v>
      </c>
      <c r="P2801" s="4">
        <v>372</v>
      </c>
      <c r="Q2801" s="4">
        <f>SupplierQuality[[#This Row],[Total Defect Qty]]*SupplierQuality[[#This Row],[Unit Price]]</f>
        <v>293765796</v>
      </c>
    </row>
    <row r="2802" spans="1:17" x14ac:dyDescent="0.25">
      <c r="A2802" s="1">
        <v>43528</v>
      </c>
      <c r="B2802" s="5" t="str">
        <f>TEXT(SupplierQuality[[#This Row],[Date]],"mmm")</f>
        <v>Mar</v>
      </c>
      <c r="C2802" s="5" t="str">
        <f>TEXT(SupplierQuality[[#This Row],[Date]],"yyyy")</f>
        <v>2019</v>
      </c>
      <c r="D2802" s="2" t="s">
        <v>143</v>
      </c>
      <c r="E2802" s="2" t="s">
        <v>49</v>
      </c>
      <c r="F2802" s="2" t="s">
        <v>691</v>
      </c>
      <c r="G2802">
        <v>115</v>
      </c>
      <c r="H2802" s="2" t="str">
        <f>VLOOKUP(SupplierQuality[[#This Row],[MaterialID]],Table4[#All],2,0)</f>
        <v>Controllers</v>
      </c>
      <c r="I2802">
        <v>3</v>
      </c>
      <c r="J2802" s="2" t="str">
        <f>_xlfn.XLOOKUP(SupplierQuality[[#This Row],[Defect Type ID]],Table5[ID],Table5[Defect Type],"Not found",0)</f>
        <v>Impact</v>
      </c>
      <c r="K2802">
        <v>114</v>
      </c>
      <c r="L2802" s="2" t="str">
        <f>_xlfn.XLOOKUP(SupplierQuality[[#This Row],[DefectID]],Table2[ID],Table2[Defect],"Not found",0)</f>
        <v>Wrong Case Labels</v>
      </c>
      <c r="M2802" s="3">
        <v>763460</v>
      </c>
      <c r="N2802" s="3">
        <v>3877</v>
      </c>
      <c r="O2802" s="6">
        <f>SupplierQuality[[#This Row],[Total Downtime Minutes]]/60</f>
        <v>64.61666666666666</v>
      </c>
      <c r="P2802" s="4">
        <v>571</v>
      </c>
      <c r="Q2802" s="4">
        <f>SupplierQuality[[#This Row],[Total Defect Qty]]*SupplierQuality[[#This Row],[Unit Price]]</f>
        <v>435935660</v>
      </c>
    </row>
    <row r="2803" spans="1:17" x14ac:dyDescent="0.25">
      <c r="A2803" s="1">
        <v>43528</v>
      </c>
      <c r="B2803" s="5" t="str">
        <f>TEXT(SupplierQuality[[#This Row],[Date]],"mmm")</f>
        <v>Mar</v>
      </c>
      <c r="C2803" s="5" t="str">
        <f>TEXT(SupplierQuality[[#This Row],[Date]],"yyyy")</f>
        <v>2019</v>
      </c>
      <c r="D2803" s="2" t="s">
        <v>155</v>
      </c>
      <c r="E2803" s="2" t="s">
        <v>21</v>
      </c>
      <c r="F2803" s="2" t="s">
        <v>14</v>
      </c>
      <c r="G2803">
        <v>127</v>
      </c>
      <c r="H2803" s="2" t="str">
        <f>VLOOKUP(SupplierQuality[[#This Row],[MaterialID]],Table4[#All],2,0)</f>
        <v>Crates</v>
      </c>
      <c r="I2803">
        <v>3</v>
      </c>
      <c r="J2803" s="2" t="str">
        <f>_xlfn.XLOOKUP(SupplierQuality[[#This Row],[Defect Type ID]],Table5[ID],Table5[Defect Type],"Not found",0)</f>
        <v>Impact</v>
      </c>
      <c r="K2803">
        <v>58</v>
      </c>
      <c r="L2803" s="2" t="str">
        <f>_xlfn.XLOOKUP(SupplierQuality[[#This Row],[DefectID]],Table2[ID],Table2[Defect],"Not found",0)</f>
        <v>Deformed Parts</v>
      </c>
      <c r="M2803" s="3">
        <v>763400</v>
      </c>
      <c r="N2803" s="3">
        <v>4460</v>
      </c>
      <c r="O2803" s="6">
        <f>SupplierQuality[[#This Row],[Total Downtime Minutes]]/60</f>
        <v>74.333333333333329</v>
      </c>
      <c r="P2803" s="4">
        <v>663</v>
      </c>
      <c r="Q2803" s="4">
        <f>SupplierQuality[[#This Row],[Total Defect Qty]]*SupplierQuality[[#This Row],[Unit Price]]</f>
        <v>506134200</v>
      </c>
    </row>
    <row r="2804" spans="1:17" x14ac:dyDescent="0.25">
      <c r="A2804" s="1">
        <v>43528</v>
      </c>
      <c r="B2804" s="5" t="str">
        <f>TEXT(SupplierQuality[[#This Row],[Date]],"mmm")</f>
        <v>Mar</v>
      </c>
      <c r="C2804" s="5" t="str">
        <f>TEXT(SupplierQuality[[#This Row],[Date]],"yyyy")</f>
        <v>2019</v>
      </c>
      <c r="D2804" s="2" t="s">
        <v>208</v>
      </c>
      <c r="E2804" s="2" t="s">
        <v>23</v>
      </c>
      <c r="F2804" s="2" t="s">
        <v>24</v>
      </c>
      <c r="G2804">
        <v>115</v>
      </c>
      <c r="H2804" s="2" t="str">
        <f>VLOOKUP(SupplierQuality[[#This Row],[MaterialID]],Table4[#All],2,0)</f>
        <v>Controllers</v>
      </c>
      <c r="I2804">
        <v>1</v>
      </c>
      <c r="J2804" s="2" t="str">
        <f>_xlfn.XLOOKUP(SupplierQuality[[#This Row],[Defect Type ID]],Table5[ID],Table5[Defect Type],"Not found",0)</f>
        <v>No Impact</v>
      </c>
      <c r="K2804">
        <v>72</v>
      </c>
      <c r="L2804" s="2" t="str">
        <f>_xlfn.XLOOKUP(SupplierQuality[[#This Row],[DefectID]],Table2[ID],Table2[Defect],"Not found",0)</f>
        <v>Wrong Label</v>
      </c>
      <c r="M2804" s="3">
        <v>725924</v>
      </c>
      <c r="N2804" s="3">
        <v>4035</v>
      </c>
      <c r="O2804" s="6">
        <f>SupplierQuality[[#This Row],[Total Downtime Minutes]]/60</f>
        <v>67.25</v>
      </c>
      <c r="P2804" s="4">
        <v>386</v>
      </c>
      <c r="Q2804" s="4">
        <f>SupplierQuality[[#This Row],[Total Defect Qty]]*SupplierQuality[[#This Row],[Unit Price]]</f>
        <v>280206664</v>
      </c>
    </row>
    <row r="2805" spans="1:17" x14ac:dyDescent="0.25">
      <c r="A2805" s="1">
        <v>43528</v>
      </c>
      <c r="B2805" s="5" t="str">
        <f>TEXT(SupplierQuality[[#This Row],[Date]],"mmm")</f>
        <v>Mar</v>
      </c>
      <c r="C2805" s="5" t="str">
        <f>TEXT(SupplierQuality[[#This Row],[Date]],"yyyy")</f>
        <v>2019</v>
      </c>
      <c r="D2805" s="2" t="s">
        <v>275</v>
      </c>
      <c r="E2805" s="2" t="s">
        <v>27</v>
      </c>
      <c r="F2805" s="2" t="s">
        <v>24</v>
      </c>
      <c r="G2805">
        <v>124</v>
      </c>
      <c r="H2805" s="2" t="str">
        <f>VLOOKUP(SupplierQuality[[#This Row],[MaterialID]],Table4[#All],2,0)</f>
        <v>Drives</v>
      </c>
      <c r="I2805">
        <v>1</v>
      </c>
      <c r="J2805" s="2" t="str">
        <f>_xlfn.XLOOKUP(SupplierQuality[[#This Row],[Defect Type ID]],Table5[ID],Table5[Defect Type],"Not found",0)</f>
        <v>No Impact</v>
      </c>
      <c r="K2805">
        <v>175</v>
      </c>
      <c r="L2805" s="2" t="str">
        <f>_xlfn.XLOOKUP(SupplierQuality[[#This Row],[DefectID]],Table2[ID],Table2[Defect],"Not found",0)</f>
        <v>Wrong Horizontal Scores</v>
      </c>
      <c r="M2805" s="3">
        <v>614876</v>
      </c>
      <c r="N2805" s="3">
        <v>401</v>
      </c>
      <c r="O2805" s="6">
        <f>SupplierQuality[[#This Row],[Total Downtime Minutes]]/60</f>
        <v>6.6833333333333336</v>
      </c>
      <c r="P2805" s="4">
        <v>588</v>
      </c>
      <c r="Q2805" s="4">
        <f>SupplierQuality[[#This Row],[Total Defect Qty]]*SupplierQuality[[#This Row],[Unit Price]]</f>
        <v>361547088</v>
      </c>
    </row>
    <row r="2806" spans="1:17" x14ac:dyDescent="0.25">
      <c r="A2806" s="1">
        <v>43528</v>
      </c>
      <c r="B2806" s="5" t="str">
        <f>TEXT(SupplierQuality[[#This Row],[Date]],"mmm")</f>
        <v>Mar</v>
      </c>
      <c r="C2806" s="5" t="str">
        <f>TEXT(SupplierQuality[[#This Row],[Date]],"yyyy")</f>
        <v>2019</v>
      </c>
      <c r="D2806" s="2" t="s">
        <v>281</v>
      </c>
      <c r="E2806" s="2" t="s">
        <v>107</v>
      </c>
      <c r="F2806" s="2" t="s">
        <v>14</v>
      </c>
      <c r="G2806">
        <v>125</v>
      </c>
      <c r="H2806" s="2" t="str">
        <f>VLOOKUP(SupplierQuality[[#This Row],[MaterialID]],Table4[#All],2,0)</f>
        <v>Hardware</v>
      </c>
      <c r="I2806">
        <v>1</v>
      </c>
      <c r="J2806" s="2" t="str">
        <f>_xlfn.XLOOKUP(SupplierQuality[[#This Row],[Defect Type ID]],Table5[ID],Table5[Defect Type],"Not found",0)</f>
        <v>No Impact</v>
      </c>
      <c r="K2806">
        <v>42</v>
      </c>
      <c r="L2806" s="2" t="str">
        <f>_xlfn.XLOOKUP(SupplierQuality[[#This Row],[DefectID]],Table2[ID],Table2[Defect],"Not found",0)</f>
        <v>No Screws</v>
      </c>
      <c r="M2806" s="3">
        <v>317116</v>
      </c>
      <c r="N2806" s="3">
        <v>2048</v>
      </c>
      <c r="O2806" s="6">
        <f>SupplierQuality[[#This Row],[Total Downtime Minutes]]/60</f>
        <v>34.133333333333333</v>
      </c>
      <c r="P2806" s="4">
        <v>694</v>
      </c>
      <c r="Q2806" s="4">
        <f>SupplierQuality[[#This Row],[Total Defect Qty]]*SupplierQuality[[#This Row],[Unit Price]]</f>
        <v>220078504</v>
      </c>
    </row>
    <row r="2807" spans="1:17" x14ac:dyDescent="0.25">
      <c r="A2807" s="1">
        <v>43528</v>
      </c>
      <c r="B2807" s="5" t="str">
        <f>TEXT(SupplierQuality[[#This Row],[Date]],"mmm")</f>
        <v>Mar</v>
      </c>
      <c r="C2807" s="5" t="str">
        <f>TEXT(SupplierQuality[[#This Row],[Date]],"yyyy")</f>
        <v>2019</v>
      </c>
      <c r="D2807" s="2" t="s">
        <v>56</v>
      </c>
      <c r="E2807" s="2" t="s">
        <v>104</v>
      </c>
      <c r="F2807" s="2" t="s">
        <v>42</v>
      </c>
      <c r="G2807">
        <v>116</v>
      </c>
      <c r="H2807" s="2" t="str">
        <f>VLOOKUP(SupplierQuality[[#This Row],[MaterialID]],Table4[#All],2,0)</f>
        <v>Molds</v>
      </c>
      <c r="I2807">
        <v>3</v>
      </c>
      <c r="J2807" s="2" t="str">
        <f>_xlfn.XLOOKUP(SupplierQuality[[#This Row],[Defect Type ID]],Table5[ID],Table5[Defect Type],"Not found",0)</f>
        <v>Impact</v>
      </c>
      <c r="K2807">
        <v>131</v>
      </c>
      <c r="L2807" s="2" t="str">
        <f>_xlfn.XLOOKUP(SupplierQuality[[#This Row],[DefectID]],Table2[ID],Table2[Defect],"Not found",0)</f>
        <v>Out of Specification</v>
      </c>
      <c r="M2807" s="3">
        <v>276221</v>
      </c>
      <c r="N2807" s="3">
        <v>3703</v>
      </c>
      <c r="O2807" s="6">
        <f>SupplierQuality[[#This Row],[Total Downtime Minutes]]/60</f>
        <v>61.716666666666669</v>
      </c>
      <c r="P2807" s="4">
        <v>618</v>
      </c>
      <c r="Q2807" s="4">
        <f>SupplierQuality[[#This Row],[Total Defect Qty]]*SupplierQuality[[#This Row],[Unit Price]]</f>
        <v>170704578</v>
      </c>
    </row>
    <row r="2808" spans="1:17" x14ac:dyDescent="0.25">
      <c r="A2808" s="1">
        <v>43528</v>
      </c>
      <c r="B2808" s="5" t="str">
        <f>TEXT(SupplierQuality[[#This Row],[Date]],"mmm")</f>
        <v>Mar</v>
      </c>
      <c r="C2808" s="5" t="str">
        <f>TEXT(SupplierQuality[[#This Row],[Date]],"yyyy")</f>
        <v>2019</v>
      </c>
      <c r="D2808" s="2" t="s">
        <v>173</v>
      </c>
      <c r="E2808" s="2" t="s">
        <v>32</v>
      </c>
      <c r="F2808" s="2" t="s">
        <v>691</v>
      </c>
      <c r="G2808">
        <v>115</v>
      </c>
      <c r="H2808" s="2" t="str">
        <f>VLOOKUP(SupplierQuality[[#This Row],[MaterialID]],Table4[#All],2,0)</f>
        <v>Controllers</v>
      </c>
      <c r="I2808">
        <v>2</v>
      </c>
      <c r="J2808" s="2" t="str">
        <f>_xlfn.XLOOKUP(SupplierQuality[[#This Row],[Defect Type ID]],Table5[ID],Table5[Defect Type],"Not found",0)</f>
        <v>Rejected</v>
      </c>
      <c r="K2808">
        <v>208</v>
      </c>
      <c r="L2808" s="2" t="str">
        <f>_xlfn.XLOOKUP(SupplierQuality[[#This Row],[DefectID]],Table2[ID],Table2[Defect],"Not found",0)</f>
        <v>Missing Liner</v>
      </c>
      <c r="M2808" s="3">
        <v>268287</v>
      </c>
      <c r="N2808" s="3">
        <v>1758</v>
      </c>
      <c r="O2808" s="6">
        <f>SupplierQuality[[#This Row],[Total Downtime Minutes]]/60</f>
        <v>29.3</v>
      </c>
      <c r="P2808" s="4">
        <v>665</v>
      </c>
      <c r="Q2808" s="4">
        <f>SupplierQuality[[#This Row],[Total Defect Qty]]*SupplierQuality[[#This Row],[Unit Price]]</f>
        <v>178410855</v>
      </c>
    </row>
    <row r="2809" spans="1:17" x14ac:dyDescent="0.25">
      <c r="A2809" s="1">
        <v>43528</v>
      </c>
      <c r="B2809" s="5" t="str">
        <f>TEXT(SupplierQuality[[#This Row],[Date]],"mmm")</f>
        <v>Mar</v>
      </c>
      <c r="C2809" s="5" t="str">
        <f>TEXT(SupplierQuality[[#This Row],[Date]],"yyyy")</f>
        <v>2019</v>
      </c>
      <c r="D2809" s="2" t="s">
        <v>308</v>
      </c>
      <c r="E2809" s="2" t="s">
        <v>74</v>
      </c>
      <c r="F2809" s="2" t="s">
        <v>17</v>
      </c>
      <c r="G2809">
        <v>129</v>
      </c>
      <c r="H2809" s="2" t="str">
        <f>VLOOKUP(SupplierQuality[[#This Row],[MaterialID]],Table4[#All],2,0)</f>
        <v>Mechanicals</v>
      </c>
      <c r="I2809">
        <v>1</v>
      </c>
      <c r="J2809" s="2" t="str">
        <f>_xlfn.XLOOKUP(SupplierQuality[[#This Row],[Defect Type ID]],Table5[ID],Table5[Defect Type],"Not found",0)</f>
        <v>No Impact</v>
      </c>
      <c r="K2809">
        <v>202</v>
      </c>
      <c r="L2809" s="2" t="str">
        <f>_xlfn.XLOOKUP(SupplierQuality[[#This Row],[DefectID]],Table2[ID],Table2[Defect],"Not found",0)</f>
        <v>Wrong Surface</v>
      </c>
      <c r="M2809" s="3">
        <v>187276</v>
      </c>
      <c r="N2809" s="3">
        <v>1108</v>
      </c>
      <c r="O2809" s="6">
        <f>SupplierQuality[[#This Row],[Total Downtime Minutes]]/60</f>
        <v>18.466666666666665</v>
      </c>
      <c r="P2809" s="4">
        <v>389</v>
      </c>
      <c r="Q2809" s="4">
        <f>SupplierQuality[[#This Row],[Total Defect Qty]]*SupplierQuality[[#This Row],[Unit Price]]</f>
        <v>72850364</v>
      </c>
    </row>
    <row r="2810" spans="1:17" x14ac:dyDescent="0.25">
      <c r="A2810" s="1">
        <v>43528</v>
      </c>
      <c r="B2810" s="5" t="str">
        <f>TEXT(SupplierQuality[[#This Row],[Date]],"mmm")</f>
        <v>Mar</v>
      </c>
      <c r="C2810" s="5" t="str">
        <f>TEXT(SupplierQuality[[#This Row],[Date]],"yyyy")</f>
        <v>2019</v>
      </c>
      <c r="D2810" s="2" t="s">
        <v>66</v>
      </c>
      <c r="E2810" s="2" t="s">
        <v>52</v>
      </c>
      <c r="F2810" s="2" t="s">
        <v>14</v>
      </c>
      <c r="G2810">
        <v>131</v>
      </c>
      <c r="H2810" s="2" t="str">
        <f>VLOOKUP(SupplierQuality[[#This Row],[MaterialID]],Table4[#All],2,0)</f>
        <v>Valves</v>
      </c>
      <c r="I2810">
        <v>1</v>
      </c>
      <c r="J2810" s="2" t="str">
        <f>_xlfn.XLOOKUP(SupplierQuality[[#This Row],[Defect Type ID]],Table5[ID],Table5[Defect Type],"Not found",0)</f>
        <v>No Impact</v>
      </c>
      <c r="K2810">
        <v>268</v>
      </c>
      <c r="L2810" s="2" t="str">
        <f>_xlfn.XLOOKUP(SupplierQuality[[#This Row],[DefectID]],Table2[ID],Table2[Defect],"Not found",0)</f>
        <v>Sides Bad</v>
      </c>
      <c r="M2810" s="3">
        <v>145310</v>
      </c>
      <c r="N2810" s="3">
        <v>26</v>
      </c>
      <c r="O2810" s="6">
        <f>SupplierQuality[[#This Row],[Total Downtime Minutes]]/60</f>
        <v>0.43333333333333335</v>
      </c>
      <c r="P2810" s="4">
        <v>464</v>
      </c>
      <c r="Q2810" s="4">
        <f>SupplierQuality[[#This Row],[Total Defect Qty]]*SupplierQuality[[#This Row],[Unit Price]]</f>
        <v>67423840</v>
      </c>
    </row>
    <row r="2811" spans="1:17" x14ac:dyDescent="0.25">
      <c r="A2811" s="1">
        <v>43528</v>
      </c>
      <c r="B2811" s="5" t="str">
        <f>TEXT(SupplierQuality[[#This Row],[Date]],"mmm")</f>
        <v>Mar</v>
      </c>
      <c r="C2811" s="5" t="str">
        <f>TEXT(SupplierQuality[[#This Row],[Date]],"yyyy")</f>
        <v>2019</v>
      </c>
      <c r="D2811" s="2" t="s">
        <v>90</v>
      </c>
      <c r="E2811" s="2" t="s">
        <v>41</v>
      </c>
      <c r="F2811" s="2" t="s">
        <v>14</v>
      </c>
      <c r="G2811">
        <v>119</v>
      </c>
      <c r="H2811" s="2" t="str">
        <f>VLOOKUP(SupplierQuality[[#This Row],[MaterialID]],Table4[#All],2,0)</f>
        <v>Batteries</v>
      </c>
      <c r="I2811">
        <v>2</v>
      </c>
      <c r="J2811" s="2" t="str">
        <f>_xlfn.XLOOKUP(SupplierQuality[[#This Row],[Defect Type ID]],Table5[ID],Table5[Defect Type],"Not found",0)</f>
        <v>Rejected</v>
      </c>
      <c r="K2811">
        <v>264</v>
      </c>
      <c r="L2811" s="2" t="str">
        <f>_xlfn.XLOOKUP(SupplierQuality[[#This Row],[DefectID]],Table2[ID],Table2[Defect],"Not found",0)</f>
        <v>Off-set</v>
      </c>
      <c r="M2811" s="3">
        <v>83574</v>
      </c>
      <c r="N2811" s="3">
        <v>443</v>
      </c>
      <c r="O2811" s="6">
        <f>SupplierQuality[[#This Row],[Total Downtime Minutes]]/60</f>
        <v>7.3833333333333337</v>
      </c>
      <c r="P2811" s="4">
        <v>609</v>
      </c>
      <c r="Q2811" s="4">
        <f>SupplierQuality[[#This Row],[Total Defect Qty]]*SupplierQuality[[#This Row],[Unit Price]]</f>
        <v>50896566</v>
      </c>
    </row>
    <row r="2812" spans="1:17" x14ac:dyDescent="0.25">
      <c r="A2812" s="1">
        <v>43528</v>
      </c>
      <c r="B2812" s="5" t="str">
        <f>TEXT(SupplierQuality[[#This Row],[Date]],"mmm")</f>
        <v>Mar</v>
      </c>
      <c r="C2812" s="5" t="str">
        <f>TEXT(SupplierQuality[[#This Row],[Date]],"yyyy")</f>
        <v>2019</v>
      </c>
      <c r="D2812" s="2" t="s">
        <v>360</v>
      </c>
      <c r="E2812" s="2" t="s">
        <v>19</v>
      </c>
      <c r="F2812" s="2" t="s">
        <v>24</v>
      </c>
      <c r="G2812">
        <v>116</v>
      </c>
      <c r="H2812" s="2" t="str">
        <f>VLOOKUP(SupplierQuality[[#This Row],[MaterialID]],Table4[#All],2,0)</f>
        <v>Molds</v>
      </c>
      <c r="I2812">
        <v>3</v>
      </c>
      <c r="J2812" s="2" t="str">
        <f>_xlfn.XLOOKUP(SupplierQuality[[#This Row],[Defect Type ID]],Table5[ID],Table5[Defect Type],"Not found",0)</f>
        <v>Impact</v>
      </c>
      <c r="K2812">
        <v>37</v>
      </c>
      <c r="L2812" s="2" t="str">
        <f>_xlfn.XLOOKUP(SupplierQuality[[#This Row],[DefectID]],Table2[ID],Table2[Defect],"Not found",0)</f>
        <v>Foreign Material</v>
      </c>
      <c r="M2812" s="3">
        <v>28609</v>
      </c>
      <c r="N2812" s="3">
        <v>183</v>
      </c>
      <c r="O2812" s="6">
        <f>SupplierQuality[[#This Row],[Total Downtime Minutes]]/60</f>
        <v>3.05</v>
      </c>
      <c r="P2812" s="4">
        <v>632</v>
      </c>
      <c r="Q2812" s="4">
        <f>SupplierQuality[[#This Row],[Total Defect Qty]]*SupplierQuality[[#This Row],[Unit Price]]</f>
        <v>18080888</v>
      </c>
    </row>
    <row r="2813" spans="1:17" x14ac:dyDescent="0.25">
      <c r="A2813" s="1">
        <v>43528</v>
      </c>
      <c r="B2813" s="5" t="str">
        <f>TEXT(SupplierQuality[[#This Row],[Date]],"mmm")</f>
        <v>Mar</v>
      </c>
      <c r="C2813" s="5" t="str">
        <f>TEXT(SupplierQuality[[#This Row],[Date]],"yyyy")</f>
        <v>2019</v>
      </c>
      <c r="D2813" s="2" t="s">
        <v>288</v>
      </c>
      <c r="E2813" s="2" t="s">
        <v>21</v>
      </c>
      <c r="F2813" s="2" t="s">
        <v>14</v>
      </c>
      <c r="G2813">
        <v>119</v>
      </c>
      <c r="H2813" s="2" t="str">
        <f>VLOOKUP(SupplierQuality[[#This Row],[MaterialID]],Table4[#All],2,0)</f>
        <v>Batteries</v>
      </c>
      <c r="I2813">
        <v>3</v>
      </c>
      <c r="J2813" s="2" t="str">
        <f>_xlfn.XLOOKUP(SupplierQuality[[#This Row],[Defect Type ID]],Table5[ID],Table5[Defect Type],"Not found",0)</f>
        <v>Impact</v>
      </c>
      <c r="K2813">
        <v>146</v>
      </c>
      <c r="L2813" s="2" t="str">
        <f>_xlfn.XLOOKUP(SupplierQuality[[#This Row],[DefectID]],Table2[ID],Table2[Defect],"Not found",0)</f>
        <v>Heat Damage</v>
      </c>
      <c r="M2813" s="3">
        <v>287</v>
      </c>
      <c r="N2813" s="3">
        <v>2</v>
      </c>
      <c r="O2813" s="6">
        <f>SupplierQuality[[#This Row],[Total Downtime Minutes]]/60</f>
        <v>3.3333333333333333E-2</v>
      </c>
      <c r="P2813" s="4">
        <v>428</v>
      </c>
      <c r="Q2813" s="4">
        <f>SupplierQuality[[#This Row],[Total Defect Qty]]*SupplierQuality[[#This Row],[Unit Price]]</f>
        <v>122836</v>
      </c>
    </row>
    <row r="2814" spans="1:17" x14ac:dyDescent="0.25">
      <c r="A2814" s="1">
        <v>43529</v>
      </c>
      <c r="B2814" s="5" t="str">
        <f>TEXT(SupplierQuality[[#This Row],[Date]],"mmm")</f>
        <v>Mar</v>
      </c>
      <c r="C2814" s="5" t="str">
        <f>TEXT(SupplierQuality[[#This Row],[Date]],"yyyy")</f>
        <v>2019</v>
      </c>
      <c r="D2814" s="2" t="s">
        <v>318</v>
      </c>
      <c r="E2814" s="2" t="s">
        <v>21</v>
      </c>
      <c r="F2814" s="2" t="s">
        <v>691</v>
      </c>
      <c r="G2814">
        <v>115</v>
      </c>
      <c r="H2814" s="2" t="str">
        <f>VLOOKUP(SupplierQuality[[#This Row],[MaterialID]],Table4[#All],2,0)</f>
        <v>Controllers</v>
      </c>
      <c r="I2814">
        <v>1</v>
      </c>
      <c r="J2814" s="2" t="str">
        <f>_xlfn.XLOOKUP(SupplierQuality[[#This Row],[Defect Type ID]],Table5[ID],Table5[Defect Type],"Not found",0)</f>
        <v>No Impact</v>
      </c>
      <c r="K2814">
        <v>146</v>
      </c>
      <c r="L2814" s="2" t="str">
        <f>_xlfn.XLOOKUP(SupplierQuality[[#This Row],[DefectID]],Table2[ID],Table2[Defect],"Not found",0)</f>
        <v>Heat Damage</v>
      </c>
      <c r="M2814" s="3">
        <v>960388</v>
      </c>
      <c r="N2814" s="3">
        <v>855</v>
      </c>
      <c r="O2814" s="6">
        <f>SupplierQuality[[#This Row],[Total Downtime Minutes]]/60</f>
        <v>14.25</v>
      </c>
      <c r="P2814" s="4">
        <v>475</v>
      </c>
      <c r="Q2814" s="4">
        <f>SupplierQuality[[#This Row],[Total Defect Qty]]*SupplierQuality[[#This Row],[Unit Price]]</f>
        <v>456184300</v>
      </c>
    </row>
    <row r="2815" spans="1:17" x14ac:dyDescent="0.25">
      <c r="A2815" s="1">
        <v>43529</v>
      </c>
      <c r="B2815" s="5" t="str">
        <f>TEXT(SupplierQuality[[#This Row],[Date]],"mmm")</f>
        <v>Mar</v>
      </c>
      <c r="C2815" s="5" t="str">
        <f>TEXT(SupplierQuality[[#This Row],[Date]],"yyyy")</f>
        <v>2019</v>
      </c>
      <c r="D2815" s="2" t="s">
        <v>285</v>
      </c>
      <c r="E2815" s="2" t="s">
        <v>19</v>
      </c>
      <c r="F2815" s="2" t="s">
        <v>17</v>
      </c>
      <c r="G2815">
        <v>115</v>
      </c>
      <c r="H2815" s="2" t="str">
        <f>VLOOKUP(SupplierQuality[[#This Row],[MaterialID]],Table4[#All],2,0)</f>
        <v>Controllers</v>
      </c>
      <c r="I2815">
        <v>3</v>
      </c>
      <c r="J2815" s="2" t="str">
        <f>_xlfn.XLOOKUP(SupplierQuality[[#This Row],[Defect Type ID]],Table5[ID],Table5[Defect Type],"Not found",0)</f>
        <v>Impact</v>
      </c>
      <c r="K2815">
        <v>176</v>
      </c>
      <c r="L2815" s="2" t="str">
        <f>_xlfn.XLOOKUP(SupplierQuality[[#This Row],[DefectID]],Table2[ID],Table2[Defect],"Not found",0)</f>
        <v>Holes in Material</v>
      </c>
      <c r="M2815" s="3">
        <v>949567</v>
      </c>
      <c r="N2815" s="3">
        <v>929</v>
      </c>
      <c r="O2815" s="6">
        <f>SupplierQuality[[#This Row],[Total Downtime Minutes]]/60</f>
        <v>15.483333333333333</v>
      </c>
      <c r="P2815" s="4">
        <v>367</v>
      </c>
      <c r="Q2815" s="4">
        <f>SupplierQuality[[#This Row],[Total Defect Qty]]*SupplierQuality[[#This Row],[Unit Price]]</f>
        <v>348491089</v>
      </c>
    </row>
    <row r="2816" spans="1:17" x14ac:dyDescent="0.25">
      <c r="A2816" s="1">
        <v>43529</v>
      </c>
      <c r="B2816" s="5" t="str">
        <f>TEXT(SupplierQuality[[#This Row],[Date]],"mmm")</f>
        <v>Mar</v>
      </c>
      <c r="C2816" s="5" t="str">
        <f>TEXT(SupplierQuality[[#This Row],[Date]],"yyyy")</f>
        <v>2019</v>
      </c>
      <c r="D2816" s="2" t="s">
        <v>217</v>
      </c>
      <c r="E2816" s="2" t="s">
        <v>71</v>
      </c>
      <c r="F2816" s="2" t="s">
        <v>17</v>
      </c>
      <c r="G2816">
        <v>132</v>
      </c>
      <c r="H2816" s="2" t="str">
        <f>VLOOKUP(SupplierQuality[[#This Row],[MaterialID]],Table4[#All],2,0)</f>
        <v>Printed Materials</v>
      </c>
      <c r="I2816">
        <v>1</v>
      </c>
      <c r="J2816" s="2" t="str">
        <f>_xlfn.XLOOKUP(SupplierQuality[[#This Row],[Defect Type ID]],Table5[ID],Table5[Defect Type],"Not found",0)</f>
        <v>No Impact</v>
      </c>
      <c r="K2816">
        <v>61</v>
      </c>
      <c r="L2816" s="2" t="str">
        <f>_xlfn.XLOOKUP(SupplierQuality[[#This Row],[DefectID]],Table2[ID],Table2[Defect],"Not found",0)</f>
        <v>No Sealing</v>
      </c>
      <c r="M2816" s="3">
        <v>748933</v>
      </c>
      <c r="N2816" s="3">
        <v>4553</v>
      </c>
      <c r="O2816" s="6">
        <f>SupplierQuality[[#This Row],[Total Downtime Minutes]]/60</f>
        <v>75.88333333333334</v>
      </c>
      <c r="P2816" s="4">
        <v>690</v>
      </c>
      <c r="Q2816" s="4">
        <f>SupplierQuality[[#This Row],[Total Defect Qty]]*SupplierQuality[[#This Row],[Unit Price]]</f>
        <v>516763770</v>
      </c>
    </row>
    <row r="2817" spans="1:17" x14ac:dyDescent="0.25">
      <c r="A2817" s="1">
        <v>43529</v>
      </c>
      <c r="B2817" s="5" t="str">
        <f>TEXT(SupplierQuality[[#This Row],[Date]],"mmm")</f>
        <v>Mar</v>
      </c>
      <c r="C2817" s="5" t="str">
        <f>TEXT(SupplierQuality[[#This Row],[Date]],"yyyy")</f>
        <v>2019</v>
      </c>
      <c r="D2817" s="2" t="s">
        <v>293</v>
      </c>
      <c r="E2817" s="2" t="s">
        <v>58</v>
      </c>
      <c r="F2817" s="2" t="s">
        <v>14</v>
      </c>
      <c r="G2817">
        <v>120</v>
      </c>
      <c r="H2817" s="2" t="str">
        <f>VLOOKUP(SupplierQuality[[#This Row],[MaterialID]],Table4[#All],2,0)</f>
        <v>Film</v>
      </c>
      <c r="I2817">
        <v>3</v>
      </c>
      <c r="J2817" s="2" t="str">
        <f>_xlfn.XLOOKUP(SupplierQuality[[#This Row],[Defect Type ID]],Table5[ID],Table5[Defect Type],"Not found",0)</f>
        <v>Impact</v>
      </c>
      <c r="K2817">
        <v>97</v>
      </c>
      <c r="L2817" s="2" t="str">
        <f>_xlfn.XLOOKUP(SupplierQuality[[#This Row],[DefectID]],Table2[ID],Table2[Defect],"Not found",0)</f>
        <v>Bad Carton Packaging</v>
      </c>
      <c r="M2817" s="3">
        <v>728641</v>
      </c>
      <c r="N2817" s="3">
        <v>518</v>
      </c>
      <c r="O2817" s="6">
        <f>SupplierQuality[[#This Row],[Total Downtime Minutes]]/60</f>
        <v>8.6333333333333329</v>
      </c>
      <c r="P2817" s="4">
        <v>595</v>
      </c>
      <c r="Q2817" s="4">
        <f>SupplierQuality[[#This Row],[Total Defect Qty]]*SupplierQuality[[#This Row],[Unit Price]]</f>
        <v>433541395</v>
      </c>
    </row>
    <row r="2818" spans="1:17" x14ac:dyDescent="0.25">
      <c r="A2818" s="1">
        <v>43529</v>
      </c>
      <c r="B2818" s="5" t="str">
        <f>TEXT(SupplierQuality[[#This Row],[Date]],"mmm")</f>
        <v>Mar</v>
      </c>
      <c r="C2818" s="5" t="str">
        <f>TEXT(SupplierQuality[[#This Row],[Date]],"yyyy")</f>
        <v>2019</v>
      </c>
      <c r="D2818" s="2" t="s">
        <v>163</v>
      </c>
      <c r="E2818" s="2" t="s">
        <v>64</v>
      </c>
      <c r="F2818" s="2" t="s">
        <v>14</v>
      </c>
      <c r="G2818">
        <v>119</v>
      </c>
      <c r="H2818" s="2" t="str">
        <f>VLOOKUP(SupplierQuality[[#This Row],[MaterialID]],Table4[#All],2,0)</f>
        <v>Batteries</v>
      </c>
      <c r="I2818">
        <v>3</v>
      </c>
      <c r="J2818" s="2" t="str">
        <f>_xlfn.XLOOKUP(SupplierQuality[[#This Row],[Defect Type ID]],Table5[ID],Table5[Defect Type],"Not found",0)</f>
        <v>Impact</v>
      </c>
      <c r="K2818">
        <v>150</v>
      </c>
      <c r="L2818" s="2" t="str">
        <f>_xlfn.XLOOKUP(SupplierQuality[[#This Row],[DefectID]],Table2[ID],Table2[Defect],"Not found",0)</f>
        <v>Bad Bond</v>
      </c>
      <c r="M2818" s="3">
        <v>641097</v>
      </c>
      <c r="N2818" s="3">
        <v>688</v>
      </c>
      <c r="O2818" s="6">
        <f>SupplierQuality[[#This Row],[Total Downtime Minutes]]/60</f>
        <v>11.466666666666667</v>
      </c>
      <c r="P2818" s="4">
        <v>611</v>
      </c>
      <c r="Q2818" s="4">
        <f>SupplierQuality[[#This Row],[Total Defect Qty]]*SupplierQuality[[#This Row],[Unit Price]]</f>
        <v>391710267</v>
      </c>
    </row>
    <row r="2819" spans="1:17" x14ac:dyDescent="0.25">
      <c r="A2819" s="1">
        <v>43529</v>
      </c>
      <c r="B2819" s="5" t="str">
        <f>TEXT(SupplierQuality[[#This Row],[Date]],"mmm")</f>
        <v>Mar</v>
      </c>
      <c r="C2819" s="5" t="str">
        <f>TEXT(SupplierQuality[[#This Row],[Date]],"yyyy")</f>
        <v>2019</v>
      </c>
      <c r="D2819" s="2" t="s">
        <v>315</v>
      </c>
      <c r="E2819" s="2" t="s">
        <v>41</v>
      </c>
      <c r="F2819" s="2" t="s">
        <v>17</v>
      </c>
      <c r="G2819">
        <v>114</v>
      </c>
      <c r="H2819" s="2" t="str">
        <f>VLOOKUP(SupplierQuality[[#This Row],[MaterialID]],Table4[#All],2,0)</f>
        <v>Carton</v>
      </c>
      <c r="I2819">
        <v>1</v>
      </c>
      <c r="J2819" s="2" t="str">
        <f>_xlfn.XLOOKUP(SupplierQuality[[#This Row],[Defect Type ID]],Table5[ID],Table5[Defect Type],"Not found",0)</f>
        <v>No Impact</v>
      </c>
      <c r="K2819">
        <v>19</v>
      </c>
      <c r="L2819" s="2" t="str">
        <f>_xlfn.XLOOKUP(SupplierQuality[[#This Row],[DefectID]],Table2[ID],Table2[Defect],"Not found",0)</f>
        <v>Dirty Containers</v>
      </c>
      <c r="M2819" s="3">
        <v>529665</v>
      </c>
      <c r="N2819" s="3">
        <v>3273</v>
      </c>
      <c r="O2819" s="6">
        <f>SupplierQuality[[#This Row],[Total Downtime Minutes]]/60</f>
        <v>54.55</v>
      </c>
      <c r="P2819" s="4">
        <v>366</v>
      </c>
      <c r="Q2819" s="4">
        <f>SupplierQuality[[#This Row],[Total Defect Qty]]*SupplierQuality[[#This Row],[Unit Price]]</f>
        <v>193857390</v>
      </c>
    </row>
    <row r="2820" spans="1:17" x14ac:dyDescent="0.25">
      <c r="A2820" s="1">
        <v>43529</v>
      </c>
      <c r="B2820" s="5" t="str">
        <f>TEXT(SupplierQuality[[#This Row],[Date]],"mmm")</f>
        <v>Mar</v>
      </c>
      <c r="C2820" s="5" t="str">
        <f>TEXT(SupplierQuality[[#This Row],[Date]],"yyyy")</f>
        <v>2019</v>
      </c>
      <c r="D2820" s="2" t="s">
        <v>89</v>
      </c>
      <c r="E2820" s="2" t="s">
        <v>45</v>
      </c>
      <c r="F2820" s="2" t="s">
        <v>14</v>
      </c>
      <c r="G2820">
        <v>121</v>
      </c>
      <c r="H2820" s="2" t="str">
        <f>VLOOKUP(SupplierQuality[[#This Row],[MaterialID]],Table4[#All],2,0)</f>
        <v>Composites</v>
      </c>
      <c r="I2820">
        <v>2</v>
      </c>
      <c r="J2820" s="2" t="str">
        <f>_xlfn.XLOOKUP(SupplierQuality[[#This Row],[Defect Type ID]],Table5[ID],Table5[Defect Type],"Not found",0)</f>
        <v>Rejected</v>
      </c>
      <c r="K2820">
        <v>244</v>
      </c>
      <c r="L2820" s="2" t="str">
        <f>_xlfn.XLOOKUP(SupplierQuality[[#This Row],[DefectID]],Table2[ID],Table2[Defect],"Not found",0)</f>
        <v>Spacing Between Labels</v>
      </c>
      <c r="M2820" s="3">
        <v>504128</v>
      </c>
      <c r="N2820" s="3">
        <v>3826</v>
      </c>
      <c r="O2820" s="6">
        <f>SupplierQuality[[#This Row],[Total Downtime Minutes]]/60</f>
        <v>63.766666666666666</v>
      </c>
      <c r="P2820" s="4">
        <v>282</v>
      </c>
      <c r="Q2820" s="4">
        <f>SupplierQuality[[#This Row],[Total Defect Qty]]*SupplierQuality[[#This Row],[Unit Price]]</f>
        <v>142164096</v>
      </c>
    </row>
    <row r="2821" spans="1:17" x14ac:dyDescent="0.25">
      <c r="A2821" s="1">
        <v>43529</v>
      </c>
      <c r="B2821" s="5" t="str">
        <f>TEXT(SupplierQuality[[#This Row],[Date]],"mmm")</f>
        <v>Mar</v>
      </c>
      <c r="C2821" s="5" t="str">
        <f>TEXT(SupplierQuality[[#This Row],[Date]],"yyyy")</f>
        <v>2019</v>
      </c>
      <c r="D2821" s="2" t="s">
        <v>160</v>
      </c>
      <c r="E2821" s="2" t="s">
        <v>47</v>
      </c>
      <c r="F2821" s="2" t="s">
        <v>17</v>
      </c>
      <c r="G2821">
        <v>114</v>
      </c>
      <c r="H2821" s="2" t="str">
        <f>VLOOKUP(SupplierQuality[[#This Row],[MaterialID]],Table4[#All],2,0)</f>
        <v>Carton</v>
      </c>
      <c r="I2821">
        <v>1</v>
      </c>
      <c r="J2821" s="2" t="str">
        <f>_xlfn.XLOOKUP(SupplierQuality[[#This Row],[Defect Type ID]],Table5[ID],Table5[Defect Type],"Not found",0)</f>
        <v>No Impact</v>
      </c>
      <c r="K2821">
        <v>23</v>
      </c>
      <c r="L2821" s="2" t="str">
        <f>_xlfn.XLOOKUP(SupplierQuality[[#This Row],[DefectID]],Table2[ID],Table2[Defect],"Not found",0)</f>
        <v>Split Seams</v>
      </c>
      <c r="M2821" s="3">
        <v>492481</v>
      </c>
      <c r="N2821" s="3">
        <v>979</v>
      </c>
      <c r="O2821" s="6">
        <f>SupplierQuality[[#This Row],[Total Downtime Minutes]]/60</f>
        <v>16.316666666666666</v>
      </c>
      <c r="P2821" s="4">
        <v>699</v>
      </c>
      <c r="Q2821" s="4">
        <f>SupplierQuality[[#This Row],[Total Defect Qty]]*SupplierQuality[[#This Row],[Unit Price]]</f>
        <v>344244219</v>
      </c>
    </row>
    <row r="2822" spans="1:17" x14ac:dyDescent="0.25">
      <c r="A2822" s="1">
        <v>43529</v>
      </c>
      <c r="B2822" s="5" t="str">
        <f>TEXT(SupplierQuality[[#This Row],[Date]],"mmm")</f>
        <v>Mar</v>
      </c>
      <c r="C2822" s="5" t="str">
        <f>TEXT(SupplierQuality[[#This Row],[Date]],"yyyy")</f>
        <v>2019</v>
      </c>
      <c r="D2822" s="2" t="s">
        <v>289</v>
      </c>
      <c r="E2822" s="2" t="s">
        <v>45</v>
      </c>
      <c r="F2822" s="2" t="s">
        <v>691</v>
      </c>
      <c r="G2822">
        <v>132</v>
      </c>
      <c r="H2822" s="2" t="str">
        <f>VLOOKUP(SupplierQuality[[#This Row],[MaterialID]],Table4[#All],2,0)</f>
        <v>Printed Materials</v>
      </c>
      <c r="I2822">
        <v>3</v>
      </c>
      <c r="J2822" s="2" t="str">
        <f>_xlfn.XLOOKUP(SupplierQuality[[#This Row],[Defect Type ID]],Table5[ID],Table5[Defect Type],"Not found",0)</f>
        <v>Impact</v>
      </c>
      <c r="K2822">
        <v>109</v>
      </c>
      <c r="L2822" s="2" t="str">
        <f>_xlfn.XLOOKUP(SupplierQuality[[#This Row],[DefectID]],Table2[ID],Table2[Defect],"Not found",0)</f>
        <v>Inside Scoring</v>
      </c>
      <c r="M2822" s="3">
        <v>486603</v>
      </c>
      <c r="N2822" s="3">
        <v>2901</v>
      </c>
      <c r="O2822" s="6">
        <f>SupplierQuality[[#This Row],[Total Downtime Minutes]]/60</f>
        <v>48.35</v>
      </c>
      <c r="P2822" s="4">
        <v>534</v>
      </c>
      <c r="Q2822" s="4">
        <f>SupplierQuality[[#This Row],[Total Defect Qty]]*SupplierQuality[[#This Row],[Unit Price]]</f>
        <v>259846002</v>
      </c>
    </row>
    <row r="2823" spans="1:17" x14ac:dyDescent="0.25">
      <c r="A2823" s="1">
        <v>43529</v>
      </c>
      <c r="B2823" s="5" t="str">
        <f>TEXT(SupplierQuality[[#This Row],[Date]],"mmm")</f>
        <v>Mar</v>
      </c>
      <c r="C2823" s="5" t="str">
        <f>TEXT(SupplierQuality[[#This Row],[Date]],"yyyy")</f>
        <v>2019</v>
      </c>
      <c r="D2823" s="2" t="s">
        <v>168</v>
      </c>
      <c r="E2823" s="2" t="s">
        <v>27</v>
      </c>
      <c r="F2823" s="2" t="s">
        <v>17</v>
      </c>
      <c r="G2823">
        <v>119</v>
      </c>
      <c r="H2823" s="2" t="str">
        <f>VLOOKUP(SupplierQuality[[#This Row],[MaterialID]],Table4[#All],2,0)</f>
        <v>Batteries</v>
      </c>
      <c r="I2823">
        <v>1</v>
      </c>
      <c r="J2823" s="2" t="str">
        <f>_xlfn.XLOOKUP(SupplierQuality[[#This Row],[Defect Type ID]],Table5[ID],Table5[Defect Type],"Not found",0)</f>
        <v>No Impact</v>
      </c>
      <c r="K2823">
        <v>120</v>
      </c>
      <c r="L2823" s="2" t="str">
        <f>_xlfn.XLOOKUP(SupplierQuality[[#This Row],[DefectID]],Table2[ID],Table2[Defect],"Not found",0)</f>
        <v>No Disk</v>
      </c>
      <c r="M2823" s="3">
        <v>486543</v>
      </c>
      <c r="N2823" s="3">
        <v>2399</v>
      </c>
      <c r="O2823" s="6">
        <f>SupplierQuality[[#This Row],[Total Downtime Minutes]]/60</f>
        <v>39.983333333333334</v>
      </c>
      <c r="P2823" s="4">
        <v>370</v>
      </c>
      <c r="Q2823" s="4">
        <f>SupplierQuality[[#This Row],[Total Defect Qty]]*SupplierQuality[[#This Row],[Unit Price]]</f>
        <v>180020910</v>
      </c>
    </row>
    <row r="2824" spans="1:17" x14ac:dyDescent="0.25">
      <c r="A2824" s="1">
        <v>43529</v>
      </c>
      <c r="B2824" s="5" t="str">
        <f>TEXT(SupplierQuality[[#This Row],[Date]],"mmm")</f>
        <v>Mar</v>
      </c>
      <c r="C2824" s="5" t="str">
        <f>TEXT(SupplierQuality[[#This Row],[Date]],"yyyy")</f>
        <v>2019</v>
      </c>
      <c r="D2824" s="2" t="s">
        <v>110</v>
      </c>
      <c r="E2824" s="2" t="s">
        <v>64</v>
      </c>
      <c r="F2824" s="2" t="s">
        <v>17</v>
      </c>
      <c r="G2824">
        <v>129</v>
      </c>
      <c r="H2824" s="2" t="str">
        <f>VLOOKUP(SupplierQuality[[#This Row],[MaterialID]],Table4[#All],2,0)</f>
        <v>Mechanicals</v>
      </c>
      <c r="I2824">
        <v>2</v>
      </c>
      <c r="J2824" s="2" t="str">
        <f>_xlfn.XLOOKUP(SupplierQuality[[#This Row],[Defect Type ID]],Table5[ID],Table5[Defect Type],"Not found",0)</f>
        <v>Rejected</v>
      </c>
      <c r="K2824">
        <v>56</v>
      </c>
      <c r="L2824" s="2" t="str">
        <f>_xlfn.XLOOKUP(SupplierQuality[[#This Row],[DefectID]],Table2[ID],Table2[Defect],"Not found",0)</f>
        <v>Poor Pairing</v>
      </c>
      <c r="M2824" s="3">
        <v>473227</v>
      </c>
      <c r="N2824" s="3">
        <v>4800</v>
      </c>
      <c r="O2824" s="6">
        <f>SupplierQuality[[#This Row],[Total Downtime Minutes]]/60</f>
        <v>80</v>
      </c>
      <c r="P2824" s="4">
        <v>363</v>
      </c>
      <c r="Q2824" s="4">
        <f>SupplierQuality[[#This Row],[Total Defect Qty]]*SupplierQuality[[#This Row],[Unit Price]]</f>
        <v>171781401</v>
      </c>
    </row>
    <row r="2825" spans="1:17" x14ac:dyDescent="0.25">
      <c r="A2825" s="1">
        <v>43529</v>
      </c>
      <c r="B2825" s="5" t="str">
        <f>TEXT(SupplierQuality[[#This Row],[Date]],"mmm")</f>
        <v>Mar</v>
      </c>
      <c r="C2825" s="5" t="str">
        <f>TEXT(SupplierQuality[[#This Row],[Date]],"yyyy")</f>
        <v>2019</v>
      </c>
      <c r="D2825" s="2" t="s">
        <v>339</v>
      </c>
      <c r="E2825" s="2" t="s">
        <v>23</v>
      </c>
      <c r="F2825" s="2" t="s">
        <v>17</v>
      </c>
      <c r="G2825">
        <v>128</v>
      </c>
      <c r="H2825" s="2" t="str">
        <f>VLOOKUP(SupplierQuality[[#This Row],[MaterialID]],Table4[#All],2,0)</f>
        <v>Tape</v>
      </c>
      <c r="I2825">
        <v>3</v>
      </c>
      <c r="J2825" s="2" t="str">
        <f>_xlfn.XLOOKUP(SupplierQuality[[#This Row],[Defect Type ID]],Table5[ID],Table5[Defect Type],"Not found",0)</f>
        <v>Impact</v>
      </c>
      <c r="K2825">
        <v>247</v>
      </c>
      <c r="L2825" s="2" t="str">
        <f>_xlfn.XLOOKUP(SupplierQuality[[#This Row],[DefectID]],Table2[ID],Table2[Defect],"Not found",0)</f>
        <v>Splinter</v>
      </c>
      <c r="M2825" s="3">
        <v>404885</v>
      </c>
      <c r="N2825" s="3">
        <v>1542</v>
      </c>
      <c r="O2825" s="6">
        <f>SupplierQuality[[#This Row],[Total Downtime Minutes]]/60</f>
        <v>25.7</v>
      </c>
      <c r="P2825" s="4">
        <v>675</v>
      </c>
      <c r="Q2825" s="4">
        <f>SupplierQuality[[#This Row],[Total Defect Qty]]*SupplierQuality[[#This Row],[Unit Price]]</f>
        <v>273297375</v>
      </c>
    </row>
    <row r="2826" spans="1:17" x14ac:dyDescent="0.25">
      <c r="A2826" s="1">
        <v>43529</v>
      </c>
      <c r="B2826" s="5" t="str">
        <f>TEXT(SupplierQuality[[#This Row],[Date]],"mmm")</f>
        <v>Mar</v>
      </c>
      <c r="C2826" s="5" t="str">
        <f>TEXT(SupplierQuality[[#This Row],[Date]],"yyyy")</f>
        <v>2019</v>
      </c>
      <c r="D2826" s="2" t="s">
        <v>206</v>
      </c>
      <c r="E2826" s="2" t="s">
        <v>47</v>
      </c>
      <c r="F2826" s="2" t="s">
        <v>14</v>
      </c>
      <c r="G2826">
        <v>120</v>
      </c>
      <c r="H2826" s="2" t="str">
        <f>VLOOKUP(SupplierQuality[[#This Row],[MaterialID]],Table4[#All],2,0)</f>
        <v>Film</v>
      </c>
      <c r="I2826">
        <v>3</v>
      </c>
      <c r="J2826" s="2" t="str">
        <f>_xlfn.XLOOKUP(SupplierQuality[[#This Row],[Defect Type ID]],Table5[ID],Table5[Defect Type],"Not found",0)</f>
        <v>Impact</v>
      </c>
      <c r="K2826">
        <v>113</v>
      </c>
      <c r="L2826" s="2" t="str">
        <f>_xlfn.XLOOKUP(SupplierQuality[[#This Row],[DefectID]],Table2[ID],Table2[Defect],"Not found",0)</f>
        <v>Packaging Integrity</v>
      </c>
      <c r="M2826" s="3">
        <v>20312</v>
      </c>
      <c r="N2826" s="3">
        <v>3913</v>
      </c>
      <c r="O2826" s="6">
        <f>SupplierQuality[[#This Row],[Total Downtime Minutes]]/60</f>
        <v>65.216666666666669</v>
      </c>
      <c r="P2826" s="4">
        <v>411</v>
      </c>
      <c r="Q2826" s="4">
        <f>SupplierQuality[[#This Row],[Total Defect Qty]]*SupplierQuality[[#This Row],[Unit Price]]</f>
        <v>8348232</v>
      </c>
    </row>
    <row r="2827" spans="1:17" x14ac:dyDescent="0.25">
      <c r="A2827" s="1">
        <v>43529</v>
      </c>
      <c r="B2827" s="5" t="str">
        <f>TEXT(SupplierQuality[[#This Row],[Date]],"mmm")</f>
        <v>Mar</v>
      </c>
      <c r="C2827" s="5" t="str">
        <f>TEXT(SupplierQuality[[#This Row],[Date]],"yyyy")</f>
        <v>2019</v>
      </c>
      <c r="D2827" s="2" t="s">
        <v>43</v>
      </c>
      <c r="E2827" s="2" t="s">
        <v>64</v>
      </c>
      <c r="F2827" s="2" t="s">
        <v>17</v>
      </c>
      <c r="G2827">
        <v>112</v>
      </c>
      <c r="H2827" s="2" t="str">
        <f>VLOOKUP(SupplierQuality[[#This Row],[MaterialID]],Table4[#All],2,0)</f>
        <v>Glass</v>
      </c>
      <c r="I2827">
        <v>3</v>
      </c>
      <c r="J2827" s="2" t="str">
        <f>_xlfn.XLOOKUP(SupplierQuality[[#This Row],[Defect Type ID]],Table5[ID],Table5[Defect Type],"Not found",0)</f>
        <v>Impact</v>
      </c>
      <c r="K2827">
        <v>203</v>
      </c>
      <c r="L2827" s="2" t="str">
        <f>_xlfn.XLOOKUP(SupplierQuality[[#This Row],[DefectID]],Table2[ID],Table2[Defect],"Not found",0)</f>
        <v>Color Deviation</v>
      </c>
      <c r="M2827" s="3">
        <v>20278</v>
      </c>
      <c r="N2827" s="3">
        <v>2881</v>
      </c>
      <c r="O2827" s="6">
        <f>SupplierQuality[[#This Row],[Total Downtime Minutes]]/60</f>
        <v>48.016666666666666</v>
      </c>
      <c r="P2827" s="4">
        <v>420</v>
      </c>
      <c r="Q2827" s="4">
        <f>SupplierQuality[[#This Row],[Total Defect Qty]]*SupplierQuality[[#This Row],[Unit Price]]</f>
        <v>8516760</v>
      </c>
    </row>
    <row r="2828" spans="1:17" x14ac:dyDescent="0.25">
      <c r="A2828" s="1">
        <v>43530</v>
      </c>
      <c r="B2828" s="5" t="str">
        <f>TEXT(SupplierQuality[[#This Row],[Date]],"mmm")</f>
        <v>Mar</v>
      </c>
      <c r="C2828" s="5" t="str">
        <f>TEXT(SupplierQuality[[#This Row],[Date]],"yyyy")</f>
        <v>2019</v>
      </c>
      <c r="D2828" s="2" t="s">
        <v>148</v>
      </c>
      <c r="E2828" s="2" t="s">
        <v>30</v>
      </c>
      <c r="F2828" s="2" t="s">
        <v>691</v>
      </c>
      <c r="G2828">
        <v>125</v>
      </c>
      <c r="H2828" s="2" t="str">
        <f>VLOOKUP(SupplierQuality[[#This Row],[MaterialID]],Table4[#All],2,0)</f>
        <v>Hardware</v>
      </c>
      <c r="I2828">
        <v>3</v>
      </c>
      <c r="J2828" s="2" t="str">
        <f>_xlfn.XLOOKUP(SupplierQuality[[#This Row],[Defect Type ID]],Table5[ID],Table5[Defect Type],"Not found",0)</f>
        <v>Impact</v>
      </c>
      <c r="K2828">
        <v>74</v>
      </c>
      <c r="L2828" s="2" t="str">
        <f>_xlfn.XLOOKUP(SupplierQuality[[#This Row],[DefectID]],Table2[ID],Table2[Defect],"Not found",0)</f>
        <v>Film Not Sealing</v>
      </c>
      <c r="M2828" s="3">
        <v>892092</v>
      </c>
      <c r="N2828" s="3">
        <v>1865</v>
      </c>
      <c r="O2828" s="6">
        <f>SupplierQuality[[#This Row],[Total Downtime Minutes]]/60</f>
        <v>31.083333333333332</v>
      </c>
      <c r="P2828" s="4">
        <v>679</v>
      </c>
      <c r="Q2828" s="4">
        <f>SupplierQuality[[#This Row],[Total Defect Qty]]*SupplierQuality[[#This Row],[Unit Price]]</f>
        <v>605730468</v>
      </c>
    </row>
    <row r="2829" spans="1:17" x14ac:dyDescent="0.25">
      <c r="A2829" s="1">
        <v>43530</v>
      </c>
      <c r="B2829" s="5" t="str">
        <f>TEXT(SupplierQuality[[#This Row],[Date]],"mmm")</f>
        <v>Mar</v>
      </c>
      <c r="C2829" s="5" t="str">
        <f>TEXT(SupplierQuality[[#This Row],[Date]],"yyyy")</f>
        <v>2019</v>
      </c>
      <c r="D2829" s="2" t="s">
        <v>360</v>
      </c>
      <c r="E2829" s="2" t="s">
        <v>45</v>
      </c>
      <c r="F2829" s="2" t="s">
        <v>42</v>
      </c>
      <c r="G2829">
        <v>131</v>
      </c>
      <c r="H2829" s="2" t="str">
        <f>VLOOKUP(SupplierQuality[[#This Row],[MaterialID]],Table4[#All],2,0)</f>
        <v>Valves</v>
      </c>
      <c r="I2829">
        <v>1</v>
      </c>
      <c r="J2829" s="2" t="str">
        <f>_xlfn.XLOOKUP(SupplierQuality[[#This Row],[Defect Type ID]],Table5[ID],Table5[Defect Type],"Not found",0)</f>
        <v>No Impact</v>
      </c>
      <c r="K2829">
        <v>260</v>
      </c>
      <c r="L2829" s="2" t="str">
        <f>_xlfn.XLOOKUP(SupplierQuality[[#This Row],[DefectID]],Table2[ID],Table2[Defect],"Not found",0)</f>
        <v>Bulging Packaging</v>
      </c>
      <c r="M2829" s="3">
        <v>505497</v>
      </c>
      <c r="N2829" s="3">
        <v>324</v>
      </c>
      <c r="O2829" s="6">
        <f>SupplierQuality[[#This Row],[Total Downtime Minutes]]/60</f>
        <v>5.4</v>
      </c>
      <c r="P2829" s="4">
        <v>329</v>
      </c>
      <c r="Q2829" s="4">
        <f>SupplierQuality[[#This Row],[Total Defect Qty]]*SupplierQuality[[#This Row],[Unit Price]]</f>
        <v>166308513</v>
      </c>
    </row>
    <row r="2830" spans="1:17" x14ac:dyDescent="0.25">
      <c r="A2830" s="1">
        <v>43531</v>
      </c>
      <c r="B2830" s="5" t="str">
        <f>TEXT(SupplierQuality[[#This Row],[Date]],"mmm")</f>
        <v>Mar</v>
      </c>
      <c r="C2830" s="5" t="str">
        <f>TEXT(SupplierQuality[[#This Row],[Date]],"yyyy")</f>
        <v>2019</v>
      </c>
      <c r="D2830" s="2" t="s">
        <v>330</v>
      </c>
      <c r="E2830" s="2" t="s">
        <v>98</v>
      </c>
      <c r="F2830" s="2" t="s">
        <v>42</v>
      </c>
      <c r="G2830">
        <v>126</v>
      </c>
      <c r="H2830" s="2" t="str">
        <f>VLOOKUP(SupplierQuality[[#This Row],[MaterialID]],Table4[#All],2,0)</f>
        <v>Motors</v>
      </c>
      <c r="I2830">
        <v>2</v>
      </c>
      <c r="J2830" s="2" t="str">
        <f>_xlfn.XLOOKUP(SupplierQuality[[#This Row],[Defect Type ID]],Table5[ID],Table5[Defect Type],"Not found",0)</f>
        <v>Rejected</v>
      </c>
      <c r="K2830">
        <v>183</v>
      </c>
      <c r="L2830" s="2" t="str">
        <f>_xlfn.XLOOKUP(SupplierQuality[[#This Row],[DefectID]],Table2[ID],Table2[Defect],"Not found",0)</f>
        <v>No Crank</v>
      </c>
      <c r="M2830" s="3">
        <v>251331</v>
      </c>
      <c r="N2830" s="3">
        <v>3227</v>
      </c>
      <c r="O2830" s="6">
        <f>SupplierQuality[[#This Row],[Total Downtime Minutes]]/60</f>
        <v>53.783333333333331</v>
      </c>
      <c r="P2830" s="4">
        <v>435</v>
      </c>
      <c r="Q2830" s="4">
        <f>SupplierQuality[[#This Row],[Total Defect Qty]]*SupplierQuality[[#This Row],[Unit Price]]</f>
        <v>109328985</v>
      </c>
    </row>
    <row r="2831" spans="1:17" x14ac:dyDescent="0.25">
      <c r="A2831" s="1">
        <v>43532</v>
      </c>
      <c r="B2831" s="5" t="str">
        <f>TEXT(SupplierQuality[[#This Row],[Date]],"mmm")</f>
        <v>Mar</v>
      </c>
      <c r="C2831" s="5" t="str">
        <f>TEXT(SupplierQuality[[#This Row],[Date]],"yyyy")</f>
        <v>2019</v>
      </c>
      <c r="D2831" s="2" t="s">
        <v>349</v>
      </c>
      <c r="E2831" s="2" t="s">
        <v>104</v>
      </c>
      <c r="F2831" s="2" t="s">
        <v>17</v>
      </c>
      <c r="G2831">
        <v>123</v>
      </c>
      <c r="H2831" s="2" t="str">
        <f>VLOOKUP(SupplierQuality[[#This Row],[MaterialID]],Table4[#All],2,0)</f>
        <v>Pump</v>
      </c>
      <c r="I2831">
        <v>2</v>
      </c>
      <c r="J2831" s="2" t="str">
        <f>_xlfn.XLOOKUP(SupplierQuality[[#This Row],[Defect Type ID]],Table5[ID],Table5[Defect Type],"Not found",0)</f>
        <v>Rejected</v>
      </c>
      <c r="K2831">
        <v>120</v>
      </c>
      <c r="L2831" s="2" t="str">
        <f>_xlfn.XLOOKUP(SupplierQuality[[#This Row],[DefectID]],Table2[ID],Table2[Defect],"Not found",0)</f>
        <v>No Disk</v>
      </c>
      <c r="M2831" s="3">
        <v>984121</v>
      </c>
      <c r="N2831" s="3">
        <v>4010</v>
      </c>
      <c r="O2831" s="6">
        <f>SupplierQuality[[#This Row],[Total Downtime Minutes]]/60</f>
        <v>66.833333333333329</v>
      </c>
      <c r="P2831" s="4">
        <v>293</v>
      </c>
      <c r="Q2831" s="4">
        <f>SupplierQuality[[#This Row],[Total Defect Qty]]*SupplierQuality[[#This Row],[Unit Price]]</f>
        <v>288347453</v>
      </c>
    </row>
    <row r="2832" spans="1:17" x14ac:dyDescent="0.25">
      <c r="A2832" s="1">
        <v>43532</v>
      </c>
      <c r="B2832" s="5" t="str">
        <f>TEXT(SupplierQuality[[#This Row],[Date]],"mmm")</f>
        <v>Mar</v>
      </c>
      <c r="C2832" s="5" t="str">
        <f>TEXT(SupplierQuality[[#This Row],[Date]],"yyyy")</f>
        <v>2019</v>
      </c>
      <c r="D2832" s="2" t="s">
        <v>176</v>
      </c>
      <c r="E2832" s="2" t="s">
        <v>38</v>
      </c>
      <c r="F2832" s="2" t="s">
        <v>24</v>
      </c>
      <c r="G2832">
        <v>125</v>
      </c>
      <c r="H2832" s="2" t="str">
        <f>VLOOKUP(SupplierQuality[[#This Row],[MaterialID]],Table4[#All],2,0)</f>
        <v>Hardware</v>
      </c>
      <c r="I2832">
        <v>2</v>
      </c>
      <c r="J2832" s="2" t="str">
        <f>_xlfn.XLOOKUP(SupplierQuality[[#This Row],[Defect Type ID]],Table5[ID],Table5[Defect Type],"Not found",0)</f>
        <v>Rejected</v>
      </c>
      <c r="K2832">
        <v>144</v>
      </c>
      <c r="L2832" s="2" t="str">
        <f>_xlfn.XLOOKUP(SupplierQuality[[#This Row],[DefectID]],Table2[ID],Table2[Defect],"Not found",0)</f>
        <v>String Defects</v>
      </c>
      <c r="M2832" s="3">
        <v>792201</v>
      </c>
      <c r="N2832" s="3">
        <v>1813</v>
      </c>
      <c r="O2832" s="6">
        <f>SupplierQuality[[#This Row],[Total Downtime Minutes]]/60</f>
        <v>30.216666666666665</v>
      </c>
      <c r="P2832" s="4">
        <v>302</v>
      </c>
      <c r="Q2832" s="4">
        <f>SupplierQuality[[#This Row],[Total Defect Qty]]*SupplierQuality[[#This Row],[Unit Price]]</f>
        <v>239244702</v>
      </c>
    </row>
    <row r="2833" spans="1:17" x14ac:dyDescent="0.25">
      <c r="A2833" s="1">
        <v>43532</v>
      </c>
      <c r="B2833" s="5" t="str">
        <f>TEXT(SupplierQuality[[#This Row],[Date]],"mmm")</f>
        <v>Mar</v>
      </c>
      <c r="C2833" s="5" t="str">
        <f>TEXT(SupplierQuality[[#This Row],[Date]],"yyyy")</f>
        <v>2019</v>
      </c>
      <c r="D2833" s="2" t="s">
        <v>152</v>
      </c>
      <c r="E2833" s="2" t="s">
        <v>38</v>
      </c>
      <c r="F2833" s="2" t="s">
        <v>17</v>
      </c>
      <c r="G2833">
        <v>130</v>
      </c>
      <c r="H2833" s="2" t="str">
        <f>VLOOKUP(SupplierQuality[[#This Row],[MaterialID]],Table4[#All],2,0)</f>
        <v>Packaging</v>
      </c>
      <c r="I2833">
        <v>1</v>
      </c>
      <c r="J2833" s="2" t="str">
        <f>_xlfn.XLOOKUP(SupplierQuality[[#This Row],[Defect Type ID]],Table5[ID],Table5[Defect Type],"Not found",0)</f>
        <v>No Impact</v>
      </c>
      <c r="K2833">
        <v>57</v>
      </c>
      <c r="L2833" s="2" t="str">
        <f>_xlfn.XLOOKUP(SupplierQuality[[#This Row],[DefectID]],Table2[ID],Table2[Defect],"Not found",0)</f>
        <v>Incorrect Labeling</v>
      </c>
      <c r="M2833" s="3">
        <v>739240</v>
      </c>
      <c r="N2833" s="3">
        <v>1053</v>
      </c>
      <c r="O2833" s="6">
        <f>SupplierQuality[[#This Row],[Total Downtime Minutes]]/60</f>
        <v>17.55</v>
      </c>
      <c r="P2833" s="4">
        <v>610</v>
      </c>
      <c r="Q2833" s="4">
        <f>SupplierQuality[[#This Row],[Total Defect Qty]]*SupplierQuality[[#This Row],[Unit Price]]</f>
        <v>450936400</v>
      </c>
    </row>
    <row r="2834" spans="1:17" x14ac:dyDescent="0.25">
      <c r="A2834" s="1">
        <v>43532</v>
      </c>
      <c r="B2834" s="5" t="str">
        <f>TEXT(SupplierQuality[[#This Row],[Date]],"mmm")</f>
        <v>Mar</v>
      </c>
      <c r="C2834" s="5" t="str">
        <f>TEXT(SupplierQuality[[#This Row],[Date]],"yyyy")</f>
        <v>2019</v>
      </c>
      <c r="D2834" s="2" t="s">
        <v>183</v>
      </c>
      <c r="E2834" s="2" t="s">
        <v>32</v>
      </c>
      <c r="F2834" s="2" t="s">
        <v>17</v>
      </c>
      <c r="G2834">
        <v>117</v>
      </c>
      <c r="H2834" s="2" t="str">
        <f>VLOOKUP(SupplierQuality[[#This Row],[MaterialID]],Table4[#All],2,0)</f>
        <v>Labels</v>
      </c>
      <c r="I2834">
        <v>2</v>
      </c>
      <c r="J2834" s="2" t="str">
        <f>_xlfn.XLOOKUP(SupplierQuality[[#This Row],[Defect Type ID]],Table5[ID],Table5[Defect Type],"Not found",0)</f>
        <v>Rejected</v>
      </c>
      <c r="K2834">
        <v>110</v>
      </c>
      <c r="L2834" s="2" t="str">
        <f>_xlfn.XLOOKUP(SupplierQuality[[#This Row],[DefectID]],Table2[ID],Table2[Defect],"Not found",0)</f>
        <v>Missing Codes</v>
      </c>
      <c r="M2834" s="3">
        <v>677562</v>
      </c>
      <c r="N2834" s="3">
        <v>4252</v>
      </c>
      <c r="O2834" s="6">
        <f>SupplierQuality[[#This Row],[Total Downtime Minutes]]/60</f>
        <v>70.86666666666666</v>
      </c>
      <c r="P2834" s="4">
        <v>415</v>
      </c>
      <c r="Q2834" s="4">
        <f>SupplierQuality[[#This Row],[Total Defect Qty]]*SupplierQuality[[#This Row],[Unit Price]]</f>
        <v>281188230</v>
      </c>
    </row>
    <row r="2835" spans="1:17" x14ac:dyDescent="0.25">
      <c r="A2835" s="1">
        <v>43532</v>
      </c>
      <c r="B2835" s="5" t="str">
        <f>TEXT(SupplierQuality[[#This Row],[Date]],"mmm")</f>
        <v>Mar</v>
      </c>
      <c r="C2835" s="5" t="str">
        <f>TEXT(SupplierQuality[[#This Row],[Date]],"yyyy")</f>
        <v>2019</v>
      </c>
      <c r="D2835" s="2" t="s">
        <v>246</v>
      </c>
      <c r="E2835" s="2" t="s">
        <v>71</v>
      </c>
      <c r="F2835" s="2" t="s">
        <v>17</v>
      </c>
      <c r="G2835">
        <v>128</v>
      </c>
      <c r="H2835" s="2" t="str">
        <f>VLOOKUP(SupplierQuality[[#This Row],[MaterialID]],Table4[#All],2,0)</f>
        <v>Tape</v>
      </c>
      <c r="I2835">
        <v>1</v>
      </c>
      <c r="J2835" s="2" t="str">
        <f>_xlfn.XLOOKUP(SupplierQuality[[#This Row],[Defect Type ID]],Table5[ID],Table5[Defect Type],"Not found",0)</f>
        <v>No Impact</v>
      </c>
      <c r="K2835">
        <v>13</v>
      </c>
      <c r="L2835" s="2" t="str">
        <f>_xlfn.XLOOKUP(SupplierQuality[[#This Row],[DefectID]],Table2[ID],Table2[Defect],"Not found",0)</f>
        <v>Damaged in Transit</v>
      </c>
      <c r="M2835" s="3">
        <v>409503</v>
      </c>
      <c r="N2835" s="3">
        <v>294</v>
      </c>
      <c r="O2835" s="6">
        <f>SupplierQuality[[#This Row],[Total Downtime Minutes]]/60</f>
        <v>4.9000000000000004</v>
      </c>
      <c r="P2835" s="4">
        <v>319</v>
      </c>
      <c r="Q2835" s="4">
        <f>SupplierQuality[[#This Row],[Total Defect Qty]]*SupplierQuality[[#This Row],[Unit Price]]</f>
        <v>130631457</v>
      </c>
    </row>
    <row r="2836" spans="1:17" x14ac:dyDescent="0.25">
      <c r="A2836" s="1">
        <v>43532</v>
      </c>
      <c r="B2836" s="5" t="str">
        <f>TEXT(SupplierQuality[[#This Row],[Date]],"mmm")</f>
        <v>Mar</v>
      </c>
      <c r="C2836" s="5" t="str">
        <f>TEXT(SupplierQuality[[#This Row],[Date]],"yyyy")</f>
        <v>2019</v>
      </c>
      <c r="D2836" s="2" t="s">
        <v>280</v>
      </c>
      <c r="E2836" s="2" t="s">
        <v>34</v>
      </c>
      <c r="F2836" s="2" t="s">
        <v>24</v>
      </c>
      <c r="G2836">
        <v>113</v>
      </c>
      <c r="H2836" s="2" t="str">
        <f>VLOOKUP(SupplierQuality[[#This Row],[MaterialID]],Table4[#All],2,0)</f>
        <v>Raw Materials</v>
      </c>
      <c r="I2836">
        <v>2</v>
      </c>
      <c r="J2836" s="2" t="str">
        <f>_xlfn.XLOOKUP(SupplierQuality[[#This Row],[Defect Type ID]],Table5[ID],Table5[Defect Type],"Not found",0)</f>
        <v>Rejected</v>
      </c>
      <c r="K2836">
        <v>102</v>
      </c>
      <c r="L2836" s="2" t="str">
        <f>_xlfn.XLOOKUP(SupplierQuality[[#This Row],[DefectID]],Table2[ID],Table2[Defect],"Not found",0)</f>
        <v>Wrong Codes</v>
      </c>
      <c r="M2836" s="3">
        <v>353840</v>
      </c>
      <c r="N2836" s="3">
        <v>2215</v>
      </c>
      <c r="O2836" s="6">
        <f>SupplierQuality[[#This Row],[Total Downtime Minutes]]/60</f>
        <v>36.916666666666664</v>
      </c>
      <c r="P2836" s="4">
        <v>360</v>
      </c>
      <c r="Q2836" s="4">
        <f>SupplierQuality[[#This Row],[Total Defect Qty]]*SupplierQuality[[#This Row],[Unit Price]]</f>
        <v>127382400</v>
      </c>
    </row>
    <row r="2837" spans="1:17" x14ac:dyDescent="0.25">
      <c r="A2837" s="1">
        <v>43532</v>
      </c>
      <c r="B2837" s="5" t="str">
        <f>TEXT(SupplierQuality[[#This Row],[Date]],"mmm")</f>
        <v>Mar</v>
      </c>
      <c r="C2837" s="5" t="str">
        <f>TEXT(SupplierQuality[[#This Row],[Date]],"yyyy")</f>
        <v>2019</v>
      </c>
      <c r="D2837" s="2" t="s">
        <v>140</v>
      </c>
      <c r="E2837" s="2" t="s">
        <v>36</v>
      </c>
      <c r="F2837" s="2" t="s">
        <v>14</v>
      </c>
      <c r="G2837">
        <v>131</v>
      </c>
      <c r="H2837" s="2" t="str">
        <f>VLOOKUP(SupplierQuality[[#This Row],[MaterialID]],Table4[#All],2,0)</f>
        <v>Valves</v>
      </c>
      <c r="I2837">
        <v>2</v>
      </c>
      <c r="J2837" s="2" t="str">
        <f>_xlfn.XLOOKUP(SupplierQuality[[#This Row],[Defect Type ID]],Table5[ID],Table5[Defect Type],"Not found",0)</f>
        <v>Rejected</v>
      </c>
      <c r="K2837">
        <v>54</v>
      </c>
      <c r="L2837" s="2" t="str">
        <f>_xlfn.XLOOKUP(SupplierQuality[[#This Row],[DefectID]],Table2[ID],Table2[Defect],"Not found",0)</f>
        <v>Sealed Together Internally</v>
      </c>
      <c r="M2837" s="3">
        <v>133029</v>
      </c>
      <c r="N2837" s="3">
        <v>1947</v>
      </c>
      <c r="O2837" s="6">
        <f>SupplierQuality[[#This Row],[Total Downtime Minutes]]/60</f>
        <v>32.450000000000003</v>
      </c>
      <c r="P2837" s="4">
        <v>404</v>
      </c>
      <c r="Q2837" s="4">
        <f>SupplierQuality[[#This Row],[Total Defect Qty]]*SupplierQuality[[#This Row],[Unit Price]]</f>
        <v>53743716</v>
      </c>
    </row>
    <row r="2838" spans="1:17" x14ac:dyDescent="0.25">
      <c r="A2838" s="1">
        <v>43532</v>
      </c>
      <c r="B2838" s="5" t="str">
        <f>TEXT(SupplierQuality[[#This Row],[Date]],"mmm")</f>
        <v>Mar</v>
      </c>
      <c r="C2838" s="5" t="str">
        <f>TEXT(SupplierQuality[[#This Row],[Date]],"yyyy")</f>
        <v>2019</v>
      </c>
      <c r="D2838" s="2" t="s">
        <v>286</v>
      </c>
      <c r="E2838" s="2" t="s">
        <v>38</v>
      </c>
      <c r="F2838" s="2" t="s">
        <v>14</v>
      </c>
      <c r="G2838">
        <v>125</v>
      </c>
      <c r="H2838" s="2" t="str">
        <f>VLOOKUP(SupplierQuality[[#This Row],[MaterialID]],Table4[#All],2,0)</f>
        <v>Hardware</v>
      </c>
      <c r="I2838">
        <v>1</v>
      </c>
      <c r="J2838" s="2" t="str">
        <f>_xlfn.XLOOKUP(SupplierQuality[[#This Row],[Defect Type ID]],Table5[ID],Table5[Defect Type],"Not found",0)</f>
        <v>No Impact</v>
      </c>
      <c r="K2838">
        <v>212</v>
      </c>
      <c r="L2838" s="2" t="str">
        <f>_xlfn.XLOOKUP(SupplierQuality[[#This Row],[DefectID]],Table2[ID],Table2[Defect],"Not found",0)</f>
        <v>Burnt</v>
      </c>
      <c r="M2838" s="3">
        <v>104699</v>
      </c>
      <c r="N2838" s="3">
        <v>561</v>
      </c>
      <c r="O2838" s="6">
        <f>SupplierQuality[[#This Row],[Total Downtime Minutes]]/60</f>
        <v>9.35</v>
      </c>
      <c r="P2838" s="4">
        <v>300</v>
      </c>
      <c r="Q2838" s="4">
        <f>SupplierQuality[[#This Row],[Total Defect Qty]]*SupplierQuality[[#This Row],[Unit Price]]</f>
        <v>31409700</v>
      </c>
    </row>
    <row r="2839" spans="1:17" x14ac:dyDescent="0.25">
      <c r="A2839" s="1">
        <v>43532</v>
      </c>
      <c r="B2839" s="5" t="str">
        <f>TEXT(SupplierQuality[[#This Row],[Date]],"mmm")</f>
        <v>Mar</v>
      </c>
      <c r="C2839" s="5" t="str">
        <f>TEXT(SupplierQuality[[#This Row],[Date]],"yyyy")</f>
        <v>2019</v>
      </c>
      <c r="D2839" s="2" t="s">
        <v>268</v>
      </c>
      <c r="E2839" s="2" t="s">
        <v>13</v>
      </c>
      <c r="F2839" s="2" t="s">
        <v>17</v>
      </c>
      <c r="G2839">
        <v>113</v>
      </c>
      <c r="H2839" s="2" t="str">
        <f>VLOOKUP(SupplierQuality[[#This Row],[MaterialID]],Table4[#All],2,0)</f>
        <v>Raw Materials</v>
      </c>
      <c r="I2839">
        <v>3</v>
      </c>
      <c r="J2839" s="2" t="str">
        <f>_xlfn.XLOOKUP(SupplierQuality[[#This Row],[Defect Type ID]],Table5[ID],Table5[Defect Type],"Not found",0)</f>
        <v>Impact</v>
      </c>
      <c r="K2839">
        <v>232</v>
      </c>
      <c r="L2839" s="2" t="str">
        <f>_xlfn.XLOOKUP(SupplierQuality[[#This Row],[DefectID]],Table2[ID],Table2[Defect],"Not found",0)</f>
        <v>Wrong Coloring</v>
      </c>
      <c r="M2839" s="3">
        <v>49926</v>
      </c>
      <c r="N2839" s="3">
        <v>96</v>
      </c>
      <c r="O2839" s="6">
        <f>SupplierQuality[[#This Row],[Total Downtime Minutes]]/60</f>
        <v>1.6</v>
      </c>
      <c r="P2839" s="4">
        <v>499</v>
      </c>
      <c r="Q2839" s="4">
        <f>SupplierQuality[[#This Row],[Total Defect Qty]]*SupplierQuality[[#This Row],[Unit Price]]</f>
        <v>24913074</v>
      </c>
    </row>
    <row r="2840" spans="1:17" x14ac:dyDescent="0.25">
      <c r="A2840" s="1">
        <v>43532</v>
      </c>
      <c r="B2840" s="5" t="str">
        <f>TEXT(SupplierQuality[[#This Row],[Date]],"mmm")</f>
        <v>Mar</v>
      </c>
      <c r="C2840" s="5" t="str">
        <f>TEXT(SupplierQuality[[#This Row],[Date]],"yyyy")</f>
        <v>2019</v>
      </c>
      <c r="D2840" s="2" t="s">
        <v>322</v>
      </c>
      <c r="E2840" s="2" t="s">
        <v>55</v>
      </c>
      <c r="F2840" s="2" t="s">
        <v>17</v>
      </c>
      <c r="G2840">
        <v>119</v>
      </c>
      <c r="H2840" s="2" t="str">
        <f>VLOOKUP(SupplierQuality[[#This Row],[MaterialID]],Table4[#All],2,0)</f>
        <v>Batteries</v>
      </c>
      <c r="I2840">
        <v>1</v>
      </c>
      <c r="J2840" s="2" t="str">
        <f>_xlfn.XLOOKUP(SupplierQuality[[#This Row],[Defect Type ID]],Table5[ID],Table5[Defect Type],"Not found",0)</f>
        <v>No Impact</v>
      </c>
      <c r="K2840">
        <v>74</v>
      </c>
      <c r="L2840" s="2" t="str">
        <f>_xlfn.XLOOKUP(SupplierQuality[[#This Row],[DefectID]],Table2[ID],Table2[Defect],"Not found",0)</f>
        <v>Film Not Sealing</v>
      </c>
      <c r="M2840" s="3">
        <v>47496</v>
      </c>
      <c r="N2840" s="3">
        <v>3367</v>
      </c>
      <c r="O2840" s="6">
        <f>SupplierQuality[[#This Row],[Total Downtime Minutes]]/60</f>
        <v>56.116666666666667</v>
      </c>
      <c r="P2840" s="4">
        <v>584</v>
      </c>
      <c r="Q2840" s="4">
        <f>SupplierQuality[[#This Row],[Total Defect Qty]]*SupplierQuality[[#This Row],[Unit Price]]</f>
        <v>27737664</v>
      </c>
    </row>
    <row r="2841" spans="1:17" x14ac:dyDescent="0.25">
      <c r="A2841" s="1">
        <v>43533</v>
      </c>
      <c r="B2841" s="5" t="str">
        <f>TEXT(SupplierQuality[[#This Row],[Date]],"mmm")</f>
        <v>Mar</v>
      </c>
      <c r="C2841" s="5" t="str">
        <f>TEXT(SupplierQuality[[#This Row],[Date]],"yyyy")</f>
        <v>2019</v>
      </c>
      <c r="D2841" s="2" t="s">
        <v>304</v>
      </c>
      <c r="E2841" s="2" t="s">
        <v>49</v>
      </c>
      <c r="F2841" s="2" t="s">
        <v>24</v>
      </c>
      <c r="G2841">
        <v>115</v>
      </c>
      <c r="H2841" s="2" t="str">
        <f>VLOOKUP(SupplierQuality[[#This Row],[MaterialID]],Table4[#All],2,0)</f>
        <v>Controllers</v>
      </c>
      <c r="I2841">
        <v>2</v>
      </c>
      <c r="J2841" s="2" t="str">
        <f>_xlfn.XLOOKUP(SupplierQuality[[#This Row],[Defect Type ID]],Table5[ID],Table5[Defect Type],"Not found",0)</f>
        <v>Rejected</v>
      </c>
      <c r="K2841">
        <v>52</v>
      </c>
      <c r="L2841" s="2" t="str">
        <f>_xlfn.XLOOKUP(SupplierQuality[[#This Row],[DefectID]],Table2[ID],Table2[Defect],"Not found",0)</f>
        <v>Wrong Core</v>
      </c>
      <c r="M2841" s="3">
        <v>998330</v>
      </c>
      <c r="N2841" s="3">
        <v>663</v>
      </c>
      <c r="O2841" s="6">
        <f>SupplierQuality[[#This Row],[Total Downtime Minutes]]/60</f>
        <v>11.05</v>
      </c>
      <c r="P2841" s="4">
        <v>459</v>
      </c>
      <c r="Q2841" s="4">
        <f>SupplierQuality[[#This Row],[Total Defect Qty]]*SupplierQuality[[#This Row],[Unit Price]]</f>
        <v>458233470</v>
      </c>
    </row>
    <row r="2842" spans="1:17" x14ac:dyDescent="0.25">
      <c r="A2842" s="1">
        <v>43533</v>
      </c>
      <c r="B2842" s="5" t="str">
        <f>TEXT(SupplierQuality[[#This Row],[Date]],"mmm")</f>
        <v>Mar</v>
      </c>
      <c r="C2842" s="5" t="str">
        <f>TEXT(SupplierQuality[[#This Row],[Date]],"yyyy")</f>
        <v>2019</v>
      </c>
      <c r="D2842" s="2" t="s">
        <v>344</v>
      </c>
      <c r="E2842" s="2" t="s">
        <v>16</v>
      </c>
      <c r="F2842" s="2" t="s">
        <v>14</v>
      </c>
      <c r="G2842">
        <v>125</v>
      </c>
      <c r="H2842" s="2" t="str">
        <f>VLOOKUP(SupplierQuality[[#This Row],[MaterialID]],Table4[#All],2,0)</f>
        <v>Hardware</v>
      </c>
      <c r="I2842">
        <v>1</v>
      </c>
      <c r="J2842" s="2" t="str">
        <f>_xlfn.XLOOKUP(SupplierQuality[[#This Row],[Defect Type ID]],Table5[ID],Table5[Defect Type],"Not found",0)</f>
        <v>No Impact</v>
      </c>
      <c r="K2842">
        <v>266</v>
      </c>
      <c r="L2842" s="2" t="str">
        <f>_xlfn.XLOOKUP(SupplierQuality[[#This Row],[DefectID]],Table2[ID],Table2[Defect],"Not found",0)</f>
        <v>Liner Issues</v>
      </c>
      <c r="M2842" s="3">
        <v>920433</v>
      </c>
      <c r="N2842" s="3">
        <v>13</v>
      </c>
      <c r="O2842" s="6">
        <f>SupplierQuality[[#This Row],[Total Downtime Minutes]]/60</f>
        <v>0.21666666666666667</v>
      </c>
      <c r="P2842" s="4">
        <v>576</v>
      </c>
      <c r="Q2842" s="4">
        <f>SupplierQuality[[#This Row],[Total Defect Qty]]*SupplierQuality[[#This Row],[Unit Price]]</f>
        <v>530169408</v>
      </c>
    </row>
    <row r="2843" spans="1:17" x14ac:dyDescent="0.25">
      <c r="A2843" s="1">
        <v>43533</v>
      </c>
      <c r="B2843" s="5" t="str">
        <f>TEXT(SupplierQuality[[#This Row],[Date]],"mmm")</f>
        <v>Mar</v>
      </c>
      <c r="C2843" s="5" t="str">
        <f>TEXT(SupplierQuality[[#This Row],[Date]],"yyyy")</f>
        <v>2019</v>
      </c>
      <c r="D2843" s="2" t="s">
        <v>246</v>
      </c>
      <c r="E2843" s="2" t="s">
        <v>21</v>
      </c>
      <c r="F2843" s="2" t="s">
        <v>24</v>
      </c>
      <c r="G2843">
        <v>127</v>
      </c>
      <c r="H2843" s="2" t="str">
        <f>VLOOKUP(SupplierQuality[[#This Row],[MaterialID]],Table4[#All],2,0)</f>
        <v>Crates</v>
      </c>
      <c r="I2843">
        <v>1</v>
      </c>
      <c r="J2843" s="2" t="str">
        <f>_xlfn.XLOOKUP(SupplierQuality[[#This Row],[Defect Type ID]],Table5[ID],Table5[Defect Type],"Not found",0)</f>
        <v>No Impact</v>
      </c>
      <c r="K2843">
        <v>66</v>
      </c>
      <c r="L2843" s="2" t="str">
        <f>_xlfn.XLOOKUP(SupplierQuality[[#This Row],[DefectID]],Table2[ID],Table2[Defect],"Not found",0)</f>
        <v>Splice</v>
      </c>
      <c r="M2843" s="3">
        <v>905025</v>
      </c>
      <c r="N2843" s="3">
        <v>3434</v>
      </c>
      <c r="O2843" s="6">
        <f>SupplierQuality[[#This Row],[Total Downtime Minutes]]/60</f>
        <v>57.233333333333334</v>
      </c>
      <c r="P2843" s="4">
        <v>374</v>
      </c>
      <c r="Q2843" s="4">
        <f>SupplierQuality[[#This Row],[Total Defect Qty]]*SupplierQuality[[#This Row],[Unit Price]]</f>
        <v>338479350</v>
      </c>
    </row>
    <row r="2844" spans="1:17" x14ac:dyDescent="0.25">
      <c r="A2844" s="1">
        <v>43533</v>
      </c>
      <c r="B2844" s="5" t="str">
        <f>TEXT(SupplierQuality[[#This Row],[Date]],"mmm")</f>
        <v>Mar</v>
      </c>
      <c r="C2844" s="5" t="str">
        <f>TEXT(SupplierQuality[[#This Row],[Date]],"yyyy")</f>
        <v>2019</v>
      </c>
      <c r="D2844" s="2" t="s">
        <v>66</v>
      </c>
      <c r="E2844" s="2" t="s">
        <v>23</v>
      </c>
      <c r="F2844" s="2" t="s">
        <v>24</v>
      </c>
      <c r="G2844">
        <v>132</v>
      </c>
      <c r="H2844" s="2" t="str">
        <f>VLOOKUP(SupplierQuality[[#This Row],[MaterialID]],Table4[#All],2,0)</f>
        <v>Printed Materials</v>
      </c>
      <c r="I2844">
        <v>1</v>
      </c>
      <c r="J2844" s="2" t="str">
        <f>_xlfn.XLOOKUP(SupplierQuality[[#This Row],[Defect Type ID]],Table5[ID],Table5[Defect Type],"Not found",0)</f>
        <v>No Impact</v>
      </c>
      <c r="K2844">
        <v>127</v>
      </c>
      <c r="L2844" s="2" t="str">
        <f>_xlfn.XLOOKUP(SupplierQuality[[#This Row],[DefectID]],Table2[ID],Table2[Defect],"Not found",0)</f>
        <v>Defective Rims</v>
      </c>
      <c r="M2844" s="3">
        <v>880403</v>
      </c>
      <c r="N2844" s="3">
        <v>147</v>
      </c>
      <c r="O2844" s="6">
        <f>SupplierQuality[[#This Row],[Total Downtime Minutes]]/60</f>
        <v>2.4500000000000002</v>
      </c>
      <c r="P2844" s="4">
        <v>608</v>
      </c>
      <c r="Q2844" s="4">
        <f>SupplierQuality[[#This Row],[Total Defect Qty]]*SupplierQuality[[#This Row],[Unit Price]]</f>
        <v>535285024</v>
      </c>
    </row>
    <row r="2845" spans="1:17" x14ac:dyDescent="0.25">
      <c r="A2845" s="1">
        <v>43533</v>
      </c>
      <c r="B2845" s="5" t="str">
        <f>TEXT(SupplierQuality[[#This Row],[Date]],"mmm")</f>
        <v>Mar</v>
      </c>
      <c r="C2845" s="5" t="str">
        <f>TEXT(SupplierQuality[[#This Row],[Date]],"yyyy")</f>
        <v>2019</v>
      </c>
      <c r="D2845" s="2" t="s">
        <v>207</v>
      </c>
      <c r="E2845" s="2" t="s">
        <v>64</v>
      </c>
      <c r="F2845" s="2" t="s">
        <v>24</v>
      </c>
      <c r="G2845">
        <v>127</v>
      </c>
      <c r="H2845" s="2" t="str">
        <f>VLOOKUP(SupplierQuality[[#This Row],[MaterialID]],Table4[#All],2,0)</f>
        <v>Crates</v>
      </c>
      <c r="I2845">
        <v>2</v>
      </c>
      <c r="J2845" s="2" t="str">
        <f>_xlfn.XLOOKUP(SupplierQuality[[#This Row],[Defect Type ID]],Table5[ID],Table5[Defect Type],"Not found",0)</f>
        <v>Rejected</v>
      </c>
      <c r="K2845">
        <v>188</v>
      </c>
      <c r="L2845" s="2" t="str">
        <f>_xlfn.XLOOKUP(SupplierQuality[[#This Row],[DefectID]],Table2[ID],Table2[Defect],"Not found",0)</f>
        <v>Wrong Flaps</v>
      </c>
      <c r="M2845" s="3">
        <v>816900</v>
      </c>
      <c r="N2845" s="3">
        <v>1955</v>
      </c>
      <c r="O2845" s="6">
        <f>SupplierQuality[[#This Row],[Total Downtime Minutes]]/60</f>
        <v>32.583333333333336</v>
      </c>
      <c r="P2845" s="4">
        <v>406</v>
      </c>
      <c r="Q2845" s="4">
        <f>SupplierQuality[[#This Row],[Total Defect Qty]]*SupplierQuality[[#This Row],[Unit Price]]</f>
        <v>331661400</v>
      </c>
    </row>
    <row r="2846" spans="1:17" x14ac:dyDescent="0.25">
      <c r="A2846" s="1">
        <v>43533</v>
      </c>
      <c r="B2846" s="5" t="str">
        <f>TEXT(SupplierQuality[[#This Row],[Date]],"mmm")</f>
        <v>Mar</v>
      </c>
      <c r="C2846" s="5" t="str">
        <f>TEXT(SupplierQuality[[#This Row],[Date]],"yyyy")</f>
        <v>2019</v>
      </c>
      <c r="D2846" s="2" t="s">
        <v>93</v>
      </c>
      <c r="E2846" s="2" t="s">
        <v>32</v>
      </c>
      <c r="F2846" s="2" t="s">
        <v>42</v>
      </c>
      <c r="G2846">
        <v>124</v>
      </c>
      <c r="H2846" s="2" t="str">
        <f>VLOOKUP(SupplierQuality[[#This Row],[MaterialID]],Table4[#All],2,0)</f>
        <v>Drives</v>
      </c>
      <c r="I2846">
        <v>3</v>
      </c>
      <c r="J2846" s="2" t="str">
        <f>_xlfn.XLOOKUP(SupplierQuality[[#This Row],[Defect Type ID]],Table5[ID],Table5[Defect Type],"Not found",0)</f>
        <v>Impact</v>
      </c>
      <c r="K2846">
        <v>33</v>
      </c>
      <c r="L2846" s="2" t="str">
        <f>_xlfn.XLOOKUP(SupplierQuality[[#This Row],[DefectID]],Table2[ID],Table2[Defect],"Not found",0)</f>
        <v>No Bar Code</v>
      </c>
      <c r="M2846" s="3">
        <v>805529</v>
      </c>
      <c r="N2846" s="3">
        <v>4716</v>
      </c>
      <c r="O2846" s="6">
        <f>SupplierQuality[[#This Row],[Total Downtime Minutes]]/60</f>
        <v>78.599999999999994</v>
      </c>
      <c r="P2846" s="4">
        <v>294</v>
      </c>
      <c r="Q2846" s="4">
        <f>SupplierQuality[[#This Row],[Total Defect Qty]]*SupplierQuality[[#This Row],[Unit Price]]</f>
        <v>236825526</v>
      </c>
    </row>
    <row r="2847" spans="1:17" x14ac:dyDescent="0.25">
      <c r="A2847" s="1">
        <v>43533</v>
      </c>
      <c r="B2847" s="5" t="str">
        <f>TEXT(SupplierQuality[[#This Row],[Date]],"mmm")</f>
        <v>Mar</v>
      </c>
      <c r="C2847" s="5" t="str">
        <f>TEXT(SupplierQuality[[#This Row],[Date]],"yyyy")</f>
        <v>2019</v>
      </c>
      <c r="D2847" s="2" t="s">
        <v>215</v>
      </c>
      <c r="E2847" s="2" t="s">
        <v>27</v>
      </c>
      <c r="F2847" s="2" t="s">
        <v>24</v>
      </c>
      <c r="G2847">
        <v>119</v>
      </c>
      <c r="H2847" s="2" t="str">
        <f>VLOOKUP(SupplierQuality[[#This Row],[MaterialID]],Table4[#All],2,0)</f>
        <v>Batteries</v>
      </c>
      <c r="I2847">
        <v>3</v>
      </c>
      <c r="J2847" s="2" t="str">
        <f>_xlfn.XLOOKUP(SupplierQuality[[#This Row],[Defect Type ID]],Table5[ID],Table5[Defect Type],"Not found",0)</f>
        <v>Impact</v>
      </c>
      <c r="K2847">
        <v>228</v>
      </c>
      <c r="L2847" s="2" t="str">
        <f>_xlfn.XLOOKUP(SupplierQuality[[#This Row],[DefectID]],Table2[ID],Table2[Defect],"Not found",0)</f>
        <v>Container Out of Spec</v>
      </c>
      <c r="M2847" s="3">
        <v>791839</v>
      </c>
      <c r="N2847" s="3">
        <v>1465</v>
      </c>
      <c r="O2847" s="6">
        <f>SupplierQuality[[#This Row],[Total Downtime Minutes]]/60</f>
        <v>24.416666666666668</v>
      </c>
      <c r="P2847" s="4">
        <v>526</v>
      </c>
      <c r="Q2847" s="4">
        <f>SupplierQuality[[#This Row],[Total Defect Qty]]*SupplierQuality[[#This Row],[Unit Price]]</f>
        <v>416507314</v>
      </c>
    </row>
    <row r="2848" spans="1:17" x14ac:dyDescent="0.25">
      <c r="A2848" s="1">
        <v>43533</v>
      </c>
      <c r="B2848" s="5" t="str">
        <f>TEXT(SupplierQuality[[#This Row],[Date]],"mmm")</f>
        <v>Mar</v>
      </c>
      <c r="C2848" s="5" t="str">
        <f>TEXT(SupplierQuality[[#This Row],[Date]],"yyyy")</f>
        <v>2019</v>
      </c>
      <c r="D2848" s="2" t="s">
        <v>279</v>
      </c>
      <c r="E2848" s="2" t="s">
        <v>23</v>
      </c>
      <c r="F2848" s="2" t="s">
        <v>24</v>
      </c>
      <c r="G2848">
        <v>112</v>
      </c>
      <c r="H2848" s="2" t="str">
        <f>VLOOKUP(SupplierQuality[[#This Row],[MaterialID]],Table4[#All],2,0)</f>
        <v>Glass</v>
      </c>
      <c r="I2848">
        <v>2</v>
      </c>
      <c r="J2848" s="2" t="str">
        <f>_xlfn.XLOOKUP(SupplierQuality[[#This Row],[Defect Type ID]],Table5[ID],Table5[Defect Type],"Not found",0)</f>
        <v>Rejected</v>
      </c>
      <c r="K2848">
        <v>151</v>
      </c>
      <c r="L2848" s="2" t="str">
        <f>_xlfn.XLOOKUP(SupplierQuality[[#This Row],[DefectID]],Table2[ID],Table2[Defect],"Not found",0)</f>
        <v>Does Not Run</v>
      </c>
      <c r="M2848" s="3">
        <v>748421</v>
      </c>
      <c r="N2848" s="3">
        <v>1308</v>
      </c>
      <c r="O2848" s="6">
        <f>SupplierQuality[[#This Row],[Total Downtime Minutes]]/60</f>
        <v>21.8</v>
      </c>
      <c r="P2848" s="4">
        <v>512</v>
      </c>
      <c r="Q2848" s="4">
        <f>SupplierQuality[[#This Row],[Total Defect Qty]]*SupplierQuality[[#This Row],[Unit Price]]</f>
        <v>383191552</v>
      </c>
    </row>
    <row r="2849" spans="1:17" x14ac:dyDescent="0.25">
      <c r="A2849" s="1">
        <v>43533</v>
      </c>
      <c r="B2849" s="5" t="str">
        <f>TEXT(SupplierQuality[[#This Row],[Date]],"mmm")</f>
        <v>Mar</v>
      </c>
      <c r="C2849" s="5" t="str">
        <f>TEXT(SupplierQuality[[#This Row],[Date]],"yyyy")</f>
        <v>2019</v>
      </c>
      <c r="D2849" s="2" t="s">
        <v>247</v>
      </c>
      <c r="E2849" s="2" t="s">
        <v>49</v>
      </c>
      <c r="F2849" s="2" t="s">
        <v>24</v>
      </c>
      <c r="G2849">
        <v>119</v>
      </c>
      <c r="H2849" s="2" t="str">
        <f>VLOOKUP(SupplierQuality[[#This Row],[MaterialID]],Table4[#All],2,0)</f>
        <v>Batteries</v>
      </c>
      <c r="I2849">
        <v>1</v>
      </c>
      <c r="J2849" s="2" t="str">
        <f>_xlfn.XLOOKUP(SupplierQuality[[#This Row],[Defect Type ID]],Table5[ID],Table5[Defect Type],"Not found",0)</f>
        <v>No Impact</v>
      </c>
      <c r="K2849">
        <v>156</v>
      </c>
      <c r="L2849" s="2" t="str">
        <f>_xlfn.XLOOKUP(SupplierQuality[[#This Row],[DefectID]],Table2[ID],Table2[Defect],"Not found",0)</f>
        <v>Crack</v>
      </c>
      <c r="M2849" s="3">
        <v>676761</v>
      </c>
      <c r="N2849" s="3">
        <v>4177</v>
      </c>
      <c r="O2849" s="6">
        <f>SupplierQuality[[#This Row],[Total Downtime Minutes]]/60</f>
        <v>69.61666666666666</v>
      </c>
      <c r="P2849" s="4">
        <v>382</v>
      </c>
      <c r="Q2849" s="4">
        <f>SupplierQuality[[#This Row],[Total Defect Qty]]*SupplierQuality[[#This Row],[Unit Price]]</f>
        <v>258522702</v>
      </c>
    </row>
    <row r="2850" spans="1:17" x14ac:dyDescent="0.25">
      <c r="A2850" s="1">
        <v>43533</v>
      </c>
      <c r="B2850" s="5" t="str">
        <f>TEXT(SupplierQuality[[#This Row],[Date]],"mmm")</f>
        <v>Mar</v>
      </c>
      <c r="C2850" s="5" t="str">
        <f>TEXT(SupplierQuality[[#This Row],[Date]],"yyyy")</f>
        <v>2019</v>
      </c>
      <c r="D2850" s="2" t="s">
        <v>189</v>
      </c>
      <c r="E2850" s="2" t="s">
        <v>19</v>
      </c>
      <c r="F2850" s="2" t="s">
        <v>14</v>
      </c>
      <c r="G2850">
        <v>114</v>
      </c>
      <c r="H2850" s="2" t="str">
        <f>VLOOKUP(SupplierQuality[[#This Row],[MaterialID]],Table4[#All],2,0)</f>
        <v>Carton</v>
      </c>
      <c r="I2850">
        <v>2</v>
      </c>
      <c r="J2850" s="2" t="str">
        <f>_xlfn.XLOOKUP(SupplierQuality[[#This Row],[Defect Type ID]],Table5[ID],Table5[Defect Type],"Not found",0)</f>
        <v>Rejected</v>
      </c>
      <c r="K2850">
        <v>147</v>
      </c>
      <c r="L2850" s="2" t="str">
        <f>_xlfn.XLOOKUP(SupplierQuality[[#This Row],[DefectID]],Table2[ID],Table2[Defect],"Not found",0)</f>
        <v>Shallow Slots</v>
      </c>
      <c r="M2850" s="3">
        <v>651622</v>
      </c>
      <c r="N2850" s="3">
        <v>614</v>
      </c>
      <c r="O2850" s="6">
        <f>SupplierQuality[[#This Row],[Total Downtime Minutes]]/60</f>
        <v>10.233333333333333</v>
      </c>
      <c r="P2850" s="4">
        <v>396</v>
      </c>
      <c r="Q2850" s="4">
        <f>SupplierQuality[[#This Row],[Total Defect Qty]]*SupplierQuality[[#This Row],[Unit Price]]</f>
        <v>258042312</v>
      </c>
    </row>
    <row r="2851" spans="1:17" x14ac:dyDescent="0.25">
      <c r="A2851" s="1">
        <v>43533</v>
      </c>
      <c r="B2851" s="5" t="str">
        <f>TEXT(SupplierQuality[[#This Row],[Date]],"mmm")</f>
        <v>Mar</v>
      </c>
      <c r="C2851" s="5" t="str">
        <f>TEXT(SupplierQuality[[#This Row],[Date]],"yyyy")</f>
        <v>2019</v>
      </c>
      <c r="D2851" s="2" t="s">
        <v>124</v>
      </c>
      <c r="E2851" s="2" t="s">
        <v>30</v>
      </c>
      <c r="F2851" s="2" t="s">
        <v>14</v>
      </c>
      <c r="G2851">
        <v>120</v>
      </c>
      <c r="H2851" s="2" t="str">
        <f>VLOOKUP(SupplierQuality[[#This Row],[MaterialID]],Table4[#All],2,0)</f>
        <v>Film</v>
      </c>
      <c r="I2851">
        <v>1</v>
      </c>
      <c r="J2851" s="2" t="str">
        <f>_xlfn.XLOOKUP(SupplierQuality[[#This Row],[Defect Type ID]],Table5[ID],Table5[Defect Type],"Not found",0)</f>
        <v>No Impact</v>
      </c>
      <c r="K2851">
        <v>33</v>
      </c>
      <c r="L2851" s="2" t="str">
        <f>_xlfn.XLOOKUP(SupplierQuality[[#This Row],[DefectID]],Table2[ID],Table2[Defect],"Not found",0)</f>
        <v>No Bar Code</v>
      </c>
      <c r="M2851" s="3">
        <v>422882</v>
      </c>
      <c r="N2851" s="3">
        <v>1683</v>
      </c>
      <c r="O2851" s="6">
        <f>SupplierQuality[[#This Row],[Total Downtime Minutes]]/60</f>
        <v>28.05</v>
      </c>
      <c r="P2851" s="4">
        <v>400</v>
      </c>
      <c r="Q2851" s="4">
        <f>SupplierQuality[[#This Row],[Total Defect Qty]]*SupplierQuality[[#This Row],[Unit Price]]</f>
        <v>169152800</v>
      </c>
    </row>
    <row r="2852" spans="1:17" x14ac:dyDescent="0.25">
      <c r="A2852" s="1">
        <v>43533</v>
      </c>
      <c r="B2852" s="5" t="str">
        <f>TEXT(SupplierQuality[[#This Row],[Date]],"mmm")</f>
        <v>Mar</v>
      </c>
      <c r="C2852" s="5" t="str">
        <f>TEXT(SupplierQuality[[#This Row],[Date]],"yyyy")</f>
        <v>2019</v>
      </c>
      <c r="D2852" s="2" t="s">
        <v>320</v>
      </c>
      <c r="E2852" s="2" t="s">
        <v>38</v>
      </c>
      <c r="F2852" s="2" t="s">
        <v>17</v>
      </c>
      <c r="G2852">
        <v>131</v>
      </c>
      <c r="H2852" s="2" t="str">
        <f>VLOOKUP(SupplierQuality[[#This Row],[MaterialID]],Table4[#All],2,0)</f>
        <v>Valves</v>
      </c>
      <c r="I2852">
        <v>1</v>
      </c>
      <c r="J2852" s="2" t="str">
        <f>_xlfn.XLOOKUP(SupplierQuality[[#This Row],[Defect Type ID]],Table5[ID],Table5[Defect Type],"Not found",0)</f>
        <v>No Impact</v>
      </c>
      <c r="K2852">
        <v>226</v>
      </c>
      <c r="L2852" s="2" t="str">
        <f>_xlfn.XLOOKUP(SupplierQuality[[#This Row],[DefectID]],Table2[ID],Table2[Defect],"Not found",0)</f>
        <v>Streaks</v>
      </c>
      <c r="M2852" s="3">
        <v>373984</v>
      </c>
      <c r="N2852" s="3">
        <v>2274</v>
      </c>
      <c r="O2852" s="6">
        <f>SupplierQuality[[#This Row],[Total Downtime Minutes]]/60</f>
        <v>37.9</v>
      </c>
      <c r="P2852" s="4">
        <v>530</v>
      </c>
      <c r="Q2852" s="4">
        <f>SupplierQuality[[#This Row],[Total Defect Qty]]*SupplierQuality[[#This Row],[Unit Price]]</f>
        <v>198211520</v>
      </c>
    </row>
    <row r="2853" spans="1:17" x14ac:dyDescent="0.25">
      <c r="A2853" s="1">
        <v>43533</v>
      </c>
      <c r="B2853" s="5" t="str">
        <f>TEXT(SupplierQuality[[#This Row],[Date]],"mmm")</f>
        <v>Mar</v>
      </c>
      <c r="C2853" s="5" t="str">
        <f>TEXT(SupplierQuality[[#This Row],[Date]],"yyyy")</f>
        <v>2019</v>
      </c>
      <c r="D2853" s="2" t="s">
        <v>132</v>
      </c>
      <c r="E2853" s="2" t="s">
        <v>52</v>
      </c>
      <c r="F2853" s="2" t="s">
        <v>24</v>
      </c>
      <c r="G2853">
        <v>130</v>
      </c>
      <c r="H2853" s="2" t="str">
        <f>VLOOKUP(SupplierQuality[[#This Row],[MaterialID]],Table4[#All],2,0)</f>
        <v>Packaging</v>
      </c>
      <c r="I2853">
        <v>3</v>
      </c>
      <c r="J2853" s="2" t="str">
        <f>_xlfn.XLOOKUP(SupplierQuality[[#This Row],[Defect Type ID]],Table5[ID],Table5[Defect Type],"Not found",0)</f>
        <v>Impact</v>
      </c>
      <c r="K2853">
        <v>39</v>
      </c>
      <c r="L2853" s="2" t="str">
        <f>_xlfn.XLOOKUP(SupplierQuality[[#This Row],[DefectID]],Table2[ID],Table2[Defect],"Not found",0)</f>
        <v>Sporadic Adhesive</v>
      </c>
      <c r="M2853" s="3">
        <v>281736</v>
      </c>
      <c r="N2853" s="3">
        <v>4359</v>
      </c>
      <c r="O2853" s="6">
        <f>SupplierQuality[[#This Row],[Total Downtime Minutes]]/60</f>
        <v>72.650000000000006</v>
      </c>
      <c r="P2853" s="4">
        <v>390</v>
      </c>
      <c r="Q2853" s="4">
        <f>SupplierQuality[[#This Row],[Total Defect Qty]]*SupplierQuality[[#This Row],[Unit Price]]</f>
        <v>109877040</v>
      </c>
    </row>
    <row r="2854" spans="1:17" x14ac:dyDescent="0.25">
      <c r="A2854" s="1">
        <v>43533</v>
      </c>
      <c r="B2854" s="5" t="str">
        <f>TEXT(SupplierQuality[[#This Row],[Date]],"mmm")</f>
        <v>Mar</v>
      </c>
      <c r="C2854" s="5" t="str">
        <f>TEXT(SupplierQuality[[#This Row],[Date]],"yyyy")</f>
        <v>2019</v>
      </c>
      <c r="D2854" s="2" t="s">
        <v>252</v>
      </c>
      <c r="E2854" s="2" t="s">
        <v>11</v>
      </c>
      <c r="F2854" s="2" t="s">
        <v>24</v>
      </c>
      <c r="G2854">
        <v>126</v>
      </c>
      <c r="H2854" s="2" t="str">
        <f>VLOOKUP(SupplierQuality[[#This Row],[MaterialID]],Table4[#All],2,0)</f>
        <v>Motors</v>
      </c>
      <c r="I2854">
        <v>3</v>
      </c>
      <c r="J2854" s="2" t="str">
        <f>_xlfn.XLOOKUP(SupplierQuality[[#This Row],[Defect Type ID]],Table5[ID],Table5[Defect Type],"Not found",0)</f>
        <v>Impact</v>
      </c>
      <c r="K2854">
        <v>259</v>
      </c>
      <c r="L2854" s="2" t="str">
        <f>_xlfn.XLOOKUP(SupplierQuality[[#This Row],[DefectID]],Table2[ID],Table2[Defect],"Not found",0)</f>
        <v>Coating</v>
      </c>
      <c r="M2854" s="3">
        <v>280336</v>
      </c>
      <c r="N2854" s="3">
        <v>1753</v>
      </c>
      <c r="O2854" s="6">
        <f>SupplierQuality[[#This Row],[Total Downtime Minutes]]/60</f>
        <v>29.216666666666665</v>
      </c>
      <c r="P2854" s="4">
        <v>371</v>
      </c>
      <c r="Q2854" s="4">
        <f>SupplierQuality[[#This Row],[Total Defect Qty]]*SupplierQuality[[#This Row],[Unit Price]]</f>
        <v>104004656</v>
      </c>
    </row>
    <row r="2855" spans="1:17" x14ac:dyDescent="0.25">
      <c r="A2855" s="1">
        <v>43533</v>
      </c>
      <c r="B2855" s="5" t="str">
        <f>TEXT(SupplierQuality[[#This Row],[Date]],"mmm")</f>
        <v>Mar</v>
      </c>
      <c r="C2855" s="5" t="str">
        <f>TEXT(SupplierQuality[[#This Row],[Date]],"yyyy")</f>
        <v>2019</v>
      </c>
      <c r="D2855" s="2" t="s">
        <v>305</v>
      </c>
      <c r="E2855" s="2" t="s">
        <v>38</v>
      </c>
      <c r="F2855" s="2" t="s">
        <v>24</v>
      </c>
      <c r="G2855">
        <v>118</v>
      </c>
      <c r="H2855" s="2" t="str">
        <f>VLOOKUP(SupplierQuality[[#This Row],[MaterialID]],Table4[#All],2,0)</f>
        <v>Corrugate</v>
      </c>
      <c r="I2855">
        <v>3</v>
      </c>
      <c r="J2855" s="2" t="str">
        <f>_xlfn.XLOOKUP(SupplierQuality[[#This Row],[Defect Type ID]],Table5[ID],Table5[Defect Type],"Not found",0)</f>
        <v>Impact</v>
      </c>
      <c r="K2855">
        <v>131</v>
      </c>
      <c r="L2855" s="2" t="str">
        <f>_xlfn.XLOOKUP(SupplierQuality[[#This Row],[DefectID]],Table2[ID],Table2[Defect],"Not found",0)</f>
        <v>Out of Specification</v>
      </c>
      <c r="M2855" s="3">
        <v>249009</v>
      </c>
      <c r="N2855" s="3">
        <v>4602</v>
      </c>
      <c r="O2855" s="6">
        <f>SupplierQuality[[#This Row],[Total Downtime Minutes]]/60</f>
        <v>76.7</v>
      </c>
      <c r="P2855" s="4">
        <v>490</v>
      </c>
      <c r="Q2855" s="4">
        <f>SupplierQuality[[#This Row],[Total Defect Qty]]*SupplierQuality[[#This Row],[Unit Price]]</f>
        <v>122014410</v>
      </c>
    </row>
    <row r="2856" spans="1:17" x14ac:dyDescent="0.25">
      <c r="A2856" s="1">
        <v>43533</v>
      </c>
      <c r="B2856" s="5" t="str">
        <f>TEXT(SupplierQuality[[#This Row],[Date]],"mmm")</f>
        <v>Mar</v>
      </c>
      <c r="C2856" s="5" t="str">
        <f>TEXT(SupplierQuality[[#This Row],[Date]],"yyyy")</f>
        <v>2019</v>
      </c>
      <c r="D2856" s="2" t="s">
        <v>311</v>
      </c>
      <c r="E2856" s="2" t="s">
        <v>21</v>
      </c>
      <c r="F2856" s="2" t="s">
        <v>42</v>
      </c>
      <c r="G2856">
        <v>133</v>
      </c>
      <c r="H2856" s="2" t="str">
        <f>VLOOKUP(SupplierQuality[[#This Row],[MaterialID]],Table4[#All],2,0)</f>
        <v>Wires</v>
      </c>
      <c r="I2856">
        <v>1</v>
      </c>
      <c r="J2856" s="2" t="str">
        <f>_xlfn.XLOOKUP(SupplierQuality[[#This Row],[Defect Type ID]],Table5[ID],Table5[Defect Type],"Not found",0)</f>
        <v>No Impact</v>
      </c>
      <c r="K2856">
        <v>60</v>
      </c>
      <c r="L2856" s="2" t="str">
        <f>_xlfn.XLOOKUP(SupplierQuality[[#This Row],[DefectID]],Table2[ID],Table2[Defect],"Not found",0)</f>
        <v>Unsealed Cartons</v>
      </c>
      <c r="M2856" s="3">
        <v>190068</v>
      </c>
      <c r="N2856" s="3">
        <v>1258</v>
      </c>
      <c r="O2856" s="6">
        <f>SupplierQuality[[#This Row],[Total Downtime Minutes]]/60</f>
        <v>20.966666666666665</v>
      </c>
      <c r="P2856" s="4">
        <v>666</v>
      </c>
      <c r="Q2856" s="4">
        <f>SupplierQuality[[#This Row],[Total Defect Qty]]*SupplierQuality[[#This Row],[Unit Price]]</f>
        <v>126585288</v>
      </c>
    </row>
    <row r="2857" spans="1:17" x14ac:dyDescent="0.25">
      <c r="A2857" s="1">
        <v>43533</v>
      </c>
      <c r="B2857" s="5" t="str">
        <f>TEXT(SupplierQuality[[#This Row],[Date]],"mmm")</f>
        <v>Mar</v>
      </c>
      <c r="C2857" s="5" t="str">
        <f>TEXT(SupplierQuality[[#This Row],[Date]],"yyyy")</f>
        <v>2019</v>
      </c>
      <c r="D2857" s="2" t="s">
        <v>149</v>
      </c>
      <c r="E2857" s="2" t="s">
        <v>34</v>
      </c>
      <c r="F2857" s="2" t="s">
        <v>24</v>
      </c>
      <c r="G2857">
        <v>131</v>
      </c>
      <c r="H2857" s="2" t="str">
        <f>VLOOKUP(SupplierQuality[[#This Row],[MaterialID]],Table4[#All],2,0)</f>
        <v>Valves</v>
      </c>
      <c r="I2857">
        <v>2</v>
      </c>
      <c r="J2857" s="2" t="str">
        <f>_xlfn.XLOOKUP(SupplierQuality[[#This Row],[Defect Type ID]],Table5[ID],Table5[Defect Type],"Not found",0)</f>
        <v>Rejected</v>
      </c>
      <c r="K2857">
        <v>30</v>
      </c>
      <c r="L2857" s="2" t="str">
        <f>_xlfn.XLOOKUP(SupplierQuality[[#This Row],[DefectID]],Table2[ID],Table2[Defect],"Not found",0)</f>
        <v>Too Stiff</v>
      </c>
      <c r="M2857" s="3">
        <v>159518</v>
      </c>
      <c r="N2857" s="3">
        <v>4809</v>
      </c>
      <c r="O2857" s="6">
        <f>SupplierQuality[[#This Row],[Total Downtime Minutes]]/60</f>
        <v>80.150000000000006</v>
      </c>
      <c r="P2857" s="4">
        <v>401</v>
      </c>
      <c r="Q2857" s="4">
        <f>SupplierQuality[[#This Row],[Total Defect Qty]]*SupplierQuality[[#This Row],[Unit Price]]</f>
        <v>63966718</v>
      </c>
    </row>
    <row r="2858" spans="1:17" x14ac:dyDescent="0.25">
      <c r="A2858" s="1">
        <v>43533</v>
      </c>
      <c r="B2858" s="5" t="str">
        <f>TEXT(SupplierQuality[[#This Row],[Date]],"mmm")</f>
        <v>Mar</v>
      </c>
      <c r="C2858" s="5" t="str">
        <f>TEXT(SupplierQuality[[#This Row],[Date]],"yyyy")</f>
        <v>2019</v>
      </c>
      <c r="D2858" s="2" t="s">
        <v>298</v>
      </c>
      <c r="E2858" s="2" t="s">
        <v>98</v>
      </c>
      <c r="F2858" s="2" t="s">
        <v>17</v>
      </c>
      <c r="G2858">
        <v>123</v>
      </c>
      <c r="H2858" s="2" t="str">
        <f>VLOOKUP(SupplierQuality[[#This Row],[MaterialID]],Table4[#All],2,0)</f>
        <v>Pump</v>
      </c>
      <c r="I2858">
        <v>2</v>
      </c>
      <c r="J2858" s="2" t="str">
        <f>_xlfn.XLOOKUP(SupplierQuality[[#This Row],[Defect Type ID]],Table5[ID],Table5[Defect Type],"Not found",0)</f>
        <v>Rejected</v>
      </c>
      <c r="K2858">
        <v>152</v>
      </c>
      <c r="L2858" s="2" t="str">
        <f>_xlfn.XLOOKUP(SupplierQuality[[#This Row],[DefectID]],Table2[ID],Table2[Defect],"Not found",0)</f>
        <v>Component Failure</v>
      </c>
      <c r="M2858" s="3">
        <v>153769</v>
      </c>
      <c r="N2858" s="3">
        <v>3428</v>
      </c>
      <c r="O2858" s="6">
        <f>SupplierQuality[[#This Row],[Total Downtime Minutes]]/60</f>
        <v>57.133333333333333</v>
      </c>
      <c r="P2858" s="4">
        <v>466</v>
      </c>
      <c r="Q2858" s="4">
        <f>SupplierQuality[[#This Row],[Total Defect Qty]]*SupplierQuality[[#This Row],[Unit Price]]</f>
        <v>71656354</v>
      </c>
    </row>
    <row r="2859" spans="1:17" x14ac:dyDescent="0.25">
      <c r="A2859" s="1">
        <v>43533</v>
      </c>
      <c r="B2859" s="5" t="str">
        <f>TEXT(SupplierQuality[[#This Row],[Date]],"mmm")</f>
        <v>Mar</v>
      </c>
      <c r="C2859" s="5" t="str">
        <f>TEXT(SupplierQuality[[#This Row],[Date]],"yyyy")</f>
        <v>2019</v>
      </c>
      <c r="D2859" s="2" t="s">
        <v>293</v>
      </c>
      <c r="E2859" s="2" t="s">
        <v>11</v>
      </c>
      <c r="F2859" s="2" t="s">
        <v>14</v>
      </c>
      <c r="G2859">
        <v>132</v>
      </c>
      <c r="H2859" s="2" t="str">
        <f>VLOOKUP(SupplierQuality[[#This Row],[MaterialID]],Table4[#All],2,0)</f>
        <v>Printed Materials</v>
      </c>
      <c r="I2859">
        <v>3</v>
      </c>
      <c r="J2859" s="2" t="str">
        <f>_xlfn.XLOOKUP(SupplierQuality[[#This Row],[Defect Type ID]],Table5[ID],Table5[Defect Type],"Not found",0)</f>
        <v>Impact</v>
      </c>
      <c r="K2859">
        <v>215</v>
      </c>
      <c r="L2859" s="2" t="str">
        <f>_xlfn.XLOOKUP(SupplierQuality[[#This Row],[DefectID]],Table2[ID],Table2[Defect],"Not found",0)</f>
        <v>No Torque</v>
      </c>
      <c r="M2859" s="3">
        <v>80582</v>
      </c>
      <c r="N2859" s="3">
        <v>2731</v>
      </c>
      <c r="O2859" s="6">
        <f>SupplierQuality[[#This Row],[Total Downtime Minutes]]/60</f>
        <v>45.516666666666666</v>
      </c>
      <c r="P2859" s="4">
        <v>330</v>
      </c>
      <c r="Q2859" s="4">
        <f>SupplierQuality[[#This Row],[Total Defect Qty]]*SupplierQuality[[#This Row],[Unit Price]]</f>
        <v>26592060</v>
      </c>
    </row>
    <row r="2860" spans="1:17" x14ac:dyDescent="0.25">
      <c r="A2860" s="1">
        <v>43534</v>
      </c>
      <c r="B2860" s="5" t="str">
        <f>TEXT(SupplierQuality[[#This Row],[Date]],"mmm")</f>
        <v>Mar</v>
      </c>
      <c r="C2860" s="5" t="str">
        <f>TEXT(SupplierQuality[[#This Row],[Date]],"yyyy")</f>
        <v>2019</v>
      </c>
      <c r="D2860" s="2" t="s">
        <v>200</v>
      </c>
      <c r="E2860" s="2" t="s">
        <v>52</v>
      </c>
      <c r="F2860" s="2" t="s">
        <v>17</v>
      </c>
      <c r="G2860">
        <v>114</v>
      </c>
      <c r="H2860" s="2" t="str">
        <f>VLOOKUP(SupplierQuality[[#This Row],[MaterialID]],Table4[#All],2,0)</f>
        <v>Carton</v>
      </c>
      <c r="I2860">
        <v>2</v>
      </c>
      <c r="J2860" s="2" t="str">
        <f>_xlfn.XLOOKUP(SupplierQuality[[#This Row],[Defect Type ID]],Table5[ID],Table5[Defect Type],"Not found",0)</f>
        <v>Rejected</v>
      </c>
      <c r="K2860">
        <v>109</v>
      </c>
      <c r="L2860" s="2" t="str">
        <f>_xlfn.XLOOKUP(SupplierQuality[[#This Row],[DefectID]],Table2[ID],Table2[Defect],"Not found",0)</f>
        <v>Inside Scoring</v>
      </c>
      <c r="M2860" s="3">
        <v>540736</v>
      </c>
      <c r="N2860" s="3">
        <v>2734</v>
      </c>
      <c r="O2860" s="6">
        <f>SupplierQuality[[#This Row],[Total Downtime Minutes]]/60</f>
        <v>45.56666666666667</v>
      </c>
      <c r="P2860" s="4">
        <v>386</v>
      </c>
      <c r="Q2860" s="4">
        <f>SupplierQuality[[#This Row],[Total Defect Qty]]*SupplierQuality[[#This Row],[Unit Price]]</f>
        <v>208724096</v>
      </c>
    </row>
    <row r="2861" spans="1:17" x14ac:dyDescent="0.25">
      <c r="A2861" s="1">
        <v>43534</v>
      </c>
      <c r="B2861" s="5" t="str">
        <f>TEXT(SupplierQuality[[#This Row],[Date]],"mmm")</f>
        <v>Mar</v>
      </c>
      <c r="C2861" s="5" t="str">
        <f>TEXT(SupplierQuality[[#This Row],[Date]],"yyyy")</f>
        <v>2019</v>
      </c>
      <c r="D2861" s="2" t="s">
        <v>268</v>
      </c>
      <c r="E2861" s="2" t="s">
        <v>71</v>
      </c>
      <c r="F2861" s="2" t="s">
        <v>14</v>
      </c>
      <c r="G2861">
        <v>113</v>
      </c>
      <c r="H2861" s="2" t="str">
        <f>VLOOKUP(SupplierQuality[[#This Row],[MaterialID]],Table4[#All],2,0)</f>
        <v>Raw Materials</v>
      </c>
      <c r="I2861">
        <v>3</v>
      </c>
      <c r="J2861" s="2" t="str">
        <f>_xlfn.XLOOKUP(SupplierQuality[[#This Row],[Defect Type ID]],Table5[ID],Table5[Defect Type],"Not found",0)</f>
        <v>Impact</v>
      </c>
      <c r="K2861">
        <v>78</v>
      </c>
      <c r="L2861" s="2" t="str">
        <f>_xlfn.XLOOKUP(SupplierQuality[[#This Row],[DefectID]],Table2[ID],Table2[Defect],"Not found",0)</f>
        <v>No Shipment Info</v>
      </c>
      <c r="M2861" s="3">
        <v>504852</v>
      </c>
      <c r="N2861" s="3">
        <v>3013</v>
      </c>
      <c r="O2861" s="6">
        <f>SupplierQuality[[#This Row],[Total Downtime Minutes]]/60</f>
        <v>50.216666666666669</v>
      </c>
      <c r="P2861" s="4">
        <v>279</v>
      </c>
      <c r="Q2861" s="4">
        <f>SupplierQuality[[#This Row],[Total Defect Qty]]*SupplierQuality[[#This Row],[Unit Price]]</f>
        <v>140853708</v>
      </c>
    </row>
    <row r="2862" spans="1:17" x14ac:dyDescent="0.25">
      <c r="A2862" s="1">
        <v>43534</v>
      </c>
      <c r="B2862" s="5" t="str">
        <f>TEXT(SupplierQuality[[#This Row],[Date]],"mmm")</f>
        <v>Mar</v>
      </c>
      <c r="C2862" s="5" t="str">
        <f>TEXT(SupplierQuality[[#This Row],[Date]],"yyyy")</f>
        <v>2019</v>
      </c>
      <c r="D2862" s="2" t="s">
        <v>260</v>
      </c>
      <c r="E2862" s="2" t="s">
        <v>21</v>
      </c>
      <c r="F2862" s="2" t="s">
        <v>14</v>
      </c>
      <c r="G2862">
        <v>117</v>
      </c>
      <c r="H2862" s="2" t="str">
        <f>VLOOKUP(SupplierQuality[[#This Row],[MaterialID]],Table4[#All],2,0)</f>
        <v>Labels</v>
      </c>
      <c r="I2862">
        <v>2</v>
      </c>
      <c r="J2862" s="2" t="str">
        <f>_xlfn.XLOOKUP(SupplierQuality[[#This Row],[Defect Type ID]],Table5[ID],Table5[Defect Type],"Not found",0)</f>
        <v>Rejected</v>
      </c>
      <c r="K2862">
        <v>242</v>
      </c>
      <c r="L2862" s="2" t="str">
        <f>_xlfn.XLOOKUP(SupplierQuality[[#This Row],[DefectID]],Table2[ID],Table2[Defect],"Not found",0)</f>
        <v>Wrong Check</v>
      </c>
      <c r="M2862" s="3">
        <v>463461</v>
      </c>
      <c r="N2862" s="3">
        <v>2312</v>
      </c>
      <c r="O2862" s="6">
        <f>SupplierQuality[[#This Row],[Total Downtime Minutes]]/60</f>
        <v>38.533333333333331</v>
      </c>
      <c r="P2862" s="4">
        <v>369</v>
      </c>
      <c r="Q2862" s="4">
        <f>SupplierQuality[[#This Row],[Total Defect Qty]]*SupplierQuality[[#This Row],[Unit Price]]</f>
        <v>171017109</v>
      </c>
    </row>
    <row r="2863" spans="1:17" x14ac:dyDescent="0.25">
      <c r="A2863" s="1">
        <v>43534</v>
      </c>
      <c r="B2863" s="5" t="str">
        <f>TEXT(SupplierQuality[[#This Row],[Date]],"mmm")</f>
        <v>Mar</v>
      </c>
      <c r="C2863" s="5" t="str">
        <f>TEXT(SupplierQuality[[#This Row],[Date]],"yyyy")</f>
        <v>2019</v>
      </c>
      <c r="D2863" s="2" t="s">
        <v>213</v>
      </c>
      <c r="E2863" s="2" t="s">
        <v>13</v>
      </c>
      <c r="F2863" s="2" t="s">
        <v>17</v>
      </c>
      <c r="G2863">
        <v>132</v>
      </c>
      <c r="H2863" s="2" t="str">
        <f>VLOOKUP(SupplierQuality[[#This Row],[MaterialID]],Table4[#All],2,0)</f>
        <v>Printed Materials</v>
      </c>
      <c r="I2863">
        <v>2</v>
      </c>
      <c r="J2863" s="2" t="str">
        <f>_xlfn.XLOOKUP(SupplierQuality[[#This Row],[Defect Type ID]],Table5[ID],Table5[Defect Type],"Not found",0)</f>
        <v>Rejected</v>
      </c>
      <c r="K2863">
        <v>223</v>
      </c>
      <c r="L2863" s="2" t="str">
        <f>_xlfn.XLOOKUP(SupplierQuality[[#This Row],[DefectID]],Table2[ID],Table2[Defect],"Not found",0)</f>
        <v>No Varnish</v>
      </c>
      <c r="M2863" s="3">
        <v>302030</v>
      </c>
      <c r="N2863" s="3">
        <v>3821</v>
      </c>
      <c r="O2863" s="6">
        <f>SupplierQuality[[#This Row],[Total Downtime Minutes]]/60</f>
        <v>63.68333333333333</v>
      </c>
      <c r="P2863" s="4">
        <v>511</v>
      </c>
      <c r="Q2863" s="4">
        <f>SupplierQuality[[#This Row],[Total Defect Qty]]*SupplierQuality[[#This Row],[Unit Price]]</f>
        <v>154337330</v>
      </c>
    </row>
    <row r="2864" spans="1:17" x14ac:dyDescent="0.25">
      <c r="A2864" s="1">
        <v>43534</v>
      </c>
      <c r="B2864" s="5" t="str">
        <f>TEXT(SupplierQuality[[#This Row],[Date]],"mmm")</f>
        <v>Mar</v>
      </c>
      <c r="C2864" s="5" t="str">
        <f>TEXT(SupplierQuality[[#This Row],[Date]],"yyyy")</f>
        <v>2019</v>
      </c>
      <c r="D2864" s="2" t="s">
        <v>12</v>
      </c>
      <c r="E2864" s="2" t="s">
        <v>36</v>
      </c>
      <c r="F2864" s="2" t="s">
        <v>14</v>
      </c>
      <c r="G2864">
        <v>123</v>
      </c>
      <c r="H2864" s="2" t="str">
        <f>VLOOKUP(SupplierQuality[[#This Row],[MaterialID]],Table4[#All],2,0)</f>
        <v>Pump</v>
      </c>
      <c r="I2864">
        <v>3</v>
      </c>
      <c r="J2864" s="2" t="str">
        <f>_xlfn.XLOOKUP(SupplierQuality[[#This Row],[Defect Type ID]],Table5[ID],Table5[Defect Type],"Not found",0)</f>
        <v>Impact</v>
      </c>
      <c r="K2864">
        <v>76</v>
      </c>
      <c r="L2864" s="2" t="str">
        <f>_xlfn.XLOOKUP(SupplierQuality[[#This Row],[DefectID]],Table2[ID],Table2[Defect],"Not found",0)</f>
        <v>Errors in Packaging</v>
      </c>
      <c r="M2864" s="3">
        <v>280393</v>
      </c>
      <c r="N2864" s="3">
        <v>1827</v>
      </c>
      <c r="O2864" s="6">
        <f>SupplierQuality[[#This Row],[Total Downtime Minutes]]/60</f>
        <v>30.45</v>
      </c>
      <c r="P2864" s="4">
        <v>337</v>
      </c>
      <c r="Q2864" s="4">
        <f>SupplierQuality[[#This Row],[Total Defect Qty]]*SupplierQuality[[#This Row],[Unit Price]]</f>
        <v>94492441</v>
      </c>
    </row>
    <row r="2865" spans="1:17" x14ac:dyDescent="0.25">
      <c r="A2865" s="1">
        <v>43534</v>
      </c>
      <c r="B2865" s="5" t="str">
        <f>TEXT(SupplierQuality[[#This Row],[Date]],"mmm")</f>
        <v>Mar</v>
      </c>
      <c r="C2865" s="5" t="str">
        <f>TEXT(SupplierQuality[[#This Row],[Date]],"yyyy")</f>
        <v>2019</v>
      </c>
      <c r="D2865" s="2" t="s">
        <v>305</v>
      </c>
      <c r="E2865" s="2" t="s">
        <v>55</v>
      </c>
      <c r="F2865" s="2" t="s">
        <v>17</v>
      </c>
      <c r="G2865">
        <v>130</v>
      </c>
      <c r="H2865" s="2" t="str">
        <f>VLOOKUP(SupplierQuality[[#This Row],[MaterialID]],Table4[#All],2,0)</f>
        <v>Packaging</v>
      </c>
      <c r="I2865">
        <v>2</v>
      </c>
      <c r="J2865" s="2" t="str">
        <f>_xlfn.XLOOKUP(SupplierQuality[[#This Row],[Defect Type ID]],Table5[ID],Table5[Defect Type],"Not found",0)</f>
        <v>Rejected</v>
      </c>
      <c r="K2865">
        <v>129</v>
      </c>
      <c r="L2865" s="2" t="str">
        <f>_xlfn.XLOOKUP(SupplierQuality[[#This Row],[DefectID]],Table2[ID],Table2[Defect],"Not found",0)</f>
        <v>Color Variation</v>
      </c>
      <c r="M2865" s="3">
        <v>140815</v>
      </c>
      <c r="N2865" s="3">
        <v>4711</v>
      </c>
      <c r="O2865" s="6">
        <f>SupplierQuality[[#This Row],[Total Downtime Minutes]]/60</f>
        <v>78.516666666666666</v>
      </c>
      <c r="P2865" s="4">
        <v>458</v>
      </c>
      <c r="Q2865" s="4">
        <f>SupplierQuality[[#This Row],[Total Defect Qty]]*SupplierQuality[[#This Row],[Unit Price]]</f>
        <v>64493270</v>
      </c>
    </row>
    <row r="2866" spans="1:17" x14ac:dyDescent="0.25">
      <c r="A2866" s="1">
        <v>43534</v>
      </c>
      <c r="B2866" s="5" t="str">
        <f>TEXT(SupplierQuality[[#This Row],[Date]],"mmm")</f>
        <v>Mar</v>
      </c>
      <c r="C2866" s="5" t="str">
        <f>TEXT(SupplierQuality[[#This Row],[Date]],"yyyy")</f>
        <v>2019</v>
      </c>
      <c r="D2866" s="2" t="s">
        <v>357</v>
      </c>
      <c r="E2866" s="2" t="s">
        <v>45</v>
      </c>
      <c r="F2866" s="2" t="s">
        <v>14</v>
      </c>
      <c r="G2866">
        <v>114</v>
      </c>
      <c r="H2866" s="2" t="str">
        <f>VLOOKUP(SupplierQuality[[#This Row],[MaterialID]],Table4[#All],2,0)</f>
        <v>Carton</v>
      </c>
      <c r="I2866">
        <v>2</v>
      </c>
      <c r="J2866" s="2" t="str">
        <f>_xlfn.XLOOKUP(SupplierQuality[[#This Row],[Defect Type ID]],Table5[ID],Table5[Defect Type],"Not found",0)</f>
        <v>Rejected</v>
      </c>
      <c r="K2866">
        <v>247</v>
      </c>
      <c r="L2866" s="2" t="str">
        <f>_xlfn.XLOOKUP(SupplierQuality[[#This Row],[DefectID]],Table2[ID],Table2[Defect],"Not found",0)</f>
        <v>Splinter</v>
      </c>
      <c r="M2866" s="3">
        <v>89379</v>
      </c>
      <c r="N2866" s="3">
        <v>1099</v>
      </c>
      <c r="O2866" s="6">
        <f>SupplierQuality[[#This Row],[Total Downtime Minutes]]/60</f>
        <v>18.316666666666666</v>
      </c>
      <c r="P2866" s="4">
        <v>669</v>
      </c>
      <c r="Q2866" s="4">
        <f>SupplierQuality[[#This Row],[Total Defect Qty]]*SupplierQuality[[#This Row],[Unit Price]]</f>
        <v>59794551</v>
      </c>
    </row>
    <row r="2867" spans="1:17" x14ac:dyDescent="0.25">
      <c r="A2867" s="1">
        <v>43535</v>
      </c>
      <c r="B2867" s="5" t="str">
        <f>TEXT(SupplierQuality[[#This Row],[Date]],"mmm")</f>
        <v>Mar</v>
      </c>
      <c r="C2867" s="5" t="str">
        <f>TEXT(SupplierQuality[[#This Row],[Date]],"yyyy")</f>
        <v>2019</v>
      </c>
      <c r="D2867" s="2" t="s">
        <v>121</v>
      </c>
      <c r="E2867" s="2" t="s">
        <v>27</v>
      </c>
      <c r="F2867" s="2" t="s">
        <v>14</v>
      </c>
      <c r="G2867">
        <v>128</v>
      </c>
      <c r="H2867" s="2" t="str">
        <f>VLOOKUP(SupplierQuality[[#This Row],[MaterialID]],Table4[#All],2,0)</f>
        <v>Tape</v>
      </c>
      <c r="I2867">
        <v>2</v>
      </c>
      <c r="J2867" s="2" t="str">
        <f>_xlfn.XLOOKUP(SupplierQuality[[#This Row],[Defect Type ID]],Table5[ID],Table5[Defect Type],"Not found",0)</f>
        <v>Rejected</v>
      </c>
      <c r="K2867">
        <v>83</v>
      </c>
      <c r="L2867" s="2" t="str">
        <f>_xlfn.XLOOKUP(SupplierQuality[[#This Row],[DefectID]],Table2[ID],Table2[Defect],"Not found",0)</f>
        <v>Loose Core</v>
      </c>
      <c r="M2867" s="3">
        <v>801313</v>
      </c>
      <c r="N2867" s="3">
        <v>2163</v>
      </c>
      <c r="O2867" s="6">
        <f>SupplierQuality[[#This Row],[Total Downtime Minutes]]/60</f>
        <v>36.049999999999997</v>
      </c>
      <c r="P2867" s="4">
        <v>549</v>
      </c>
      <c r="Q2867" s="4">
        <f>SupplierQuality[[#This Row],[Total Defect Qty]]*SupplierQuality[[#This Row],[Unit Price]]</f>
        <v>439920837</v>
      </c>
    </row>
    <row r="2868" spans="1:17" x14ac:dyDescent="0.25">
      <c r="A2868" s="1">
        <v>43535</v>
      </c>
      <c r="B2868" s="5" t="str">
        <f>TEXT(SupplierQuality[[#This Row],[Date]],"mmm")</f>
        <v>Mar</v>
      </c>
      <c r="C2868" s="5" t="str">
        <f>TEXT(SupplierQuality[[#This Row],[Date]],"yyyy")</f>
        <v>2019</v>
      </c>
      <c r="D2868" s="2" t="s">
        <v>57</v>
      </c>
      <c r="E2868" s="2" t="s">
        <v>55</v>
      </c>
      <c r="F2868" s="2" t="s">
        <v>14</v>
      </c>
      <c r="G2868">
        <v>114</v>
      </c>
      <c r="H2868" s="2" t="str">
        <f>VLOOKUP(SupplierQuality[[#This Row],[MaterialID]],Table4[#All],2,0)</f>
        <v>Carton</v>
      </c>
      <c r="I2868">
        <v>2</v>
      </c>
      <c r="J2868" s="2" t="str">
        <f>_xlfn.XLOOKUP(SupplierQuality[[#This Row],[Defect Type ID]],Table5[ID],Table5[Defect Type],"Not found",0)</f>
        <v>Rejected</v>
      </c>
      <c r="K2868">
        <v>185</v>
      </c>
      <c r="L2868" s="2" t="str">
        <f>_xlfn.XLOOKUP(SupplierQuality[[#This Row],[DefectID]],Table2[ID],Table2[Defect],"Not found",0)</f>
        <v>Soft Tops</v>
      </c>
      <c r="M2868" s="3">
        <v>765763</v>
      </c>
      <c r="N2868" s="3">
        <v>2329</v>
      </c>
      <c r="O2868" s="6">
        <f>SupplierQuality[[#This Row],[Total Downtime Minutes]]/60</f>
        <v>38.81666666666667</v>
      </c>
      <c r="P2868" s="4">
        <v>660</v>
      </c>
      <c r="Q2868" s="4">
        <f>SupplierQuality[[#This Row],[Total Defect Qty]]*SupplierQuality[[#This Row],[Unit Price]]</f>
        <v>505403580</v>
      </c>
    </row>
    <row r="2869" spans="1:17" x14ac:dyDescent="0.25">
      <c r="A2869" s="1">
        <v>43535</v>
      </c>
      <c r="B2869" s="5" t="str">
        <f>TEXT(SupplierQuality[[#This Row],[Date]],"mmm")</f>
        <v>Mar</v>
      </c>
      <c r="C2869" s="5" t="str">
        <f>TEXT(SupplierQuality[[#This Row],[Date]],"yyyy")</f>
        <v>2019</v>
      </c>
      <c r="D2869" s="2" t="s">
        <v>202</v>
      </c>
      <c r="E2869" s="2" t="s">
        <v>41</v>
      </c>
      <c r="F2869" s="2" t="s">
        <v>17</v>
      </c>
      <c r="G2869">
        <v>115</v>
      </c>
      <c r="H2869" s="2" t="str">
        <f>VLOOKUP(SupplierQuality[[#This Row],[MaterialID]],Table4[#All],2,0)</f>
        <v>Controllers</v>
      </c>
      <c r="I2869">
        <v>1</v>
      </c>
      <c r="J2869" s="2" t="str">
        <f>_xlfn.XLOOKUP(SupplierQuality[[#This Row],[Defect Type ID]],Table5[ID],Table5[Defect Type],"Not found",0)</f>
        <v>No Impact</v>
      </c>
      <c r="K2869">
        <v>64</v>
      </c>
      <c r="L2869" s="2" t="str">
        <f>_xlfn.XLOOKUP(SupplierQuality[[#This Row],[DefectID]],Table2[ID],Table2[Defect],"Not found",0)</f>
        <v>Cut Box</v>
      </c>
      <c r="M2869" s="3">
        <v>718581</v>
      </c>
      <c r="N2869" s="3">
        <v>3175</v>
      </c>
      <c r="O2869" s="6">
        <f>SupplierQuality[[#This Row],[Total Downtime Minutes]]/60</f>
        <v>52.916666666666664</v>
      </c>
      <c r="P2869" s="4">
        <v>321</v>
      </c>
      <c r="Q2869" s="4">
        <f>SupplierQuality[[#This Row],[Total Defect Qty]]*SupplierQuality[[#This Row],[Unit Price]]</f>
        <v>230664501</v>
      </c>
    </row>
    <row r="2870" spans="1:17" x14ac:dyDescent="0.25">
      <c r="A2870" s="1">
        <v>43535</v>
      </c>
      <c r="B2870" s="5" t="str">
        <f>TEXT(SupplierQuality[[#This Row],[Date]],"mmm")</f>
        <v>Mar</v>
      </c>
      <c r="C2870" s="5" t="str">
        <f>TEXT(SupplierQuality[[#This Row],[Date]],"yyyy")</f>
        <v>2019</v>
      </c>
      <c r="D2870" s="2" t="s">
        <v>22</v>
      </c>
      <c r="E2870" s="2" t="s">
        <v>41</v>
      </c>
      <c r="F2870" s="2" t="s">
        <v>691</v>
      </c>
      <c r="G2870">
        <v>127</v>
      </c>
      <c r="H2870" s="2" t="str">
        <f>VLOOKUP(SupplierQuality[[#This Row],[MaterialID]],Table4[#All],2,0)</f>
        <v>Crates</v>
      </c>
      <c r="I2870">
        <v>3</v>
      </c>
      <c r="J2870" s="2" t="str">
        <f>_xlfn.XLOOKUP(SupplierQuality[[#This Row],[Defect Type ID]],Table5[ID],Table5[Defect Type],"Not found",0)</f>
        <v>Impact</v>
      </c>
      <c r="K2870">
        <v>186</v>
      </c>
      <c r="L2870" s="2" t="str">
        <f>_xlfn.XLOOKUP(SupplierQuality[[#This Row],[DefectID]],Table2[ID],Table2[Defect],"Not found",0)</f>
        <v>Torn Packaging</v>
      </c>
      <c r="M2870" s="3">
        <v>676281</v>
      </c>
      <c r="N2870" s="3">
        <v>871</v>
      </c>
      <c r="O2870" s="6">
        <f>SupplierQuality[[#This Row],[Total Downtime Minutes]]/60</f>
        <v>14.516666666666667</v>
      </c>
      <c r="P2870" s="4">
        <v>357</v>
      </c>
      <c r="Q2870" s="4">
        <f>SupplierQuality[[#This Row],[Total Defect Qty]]*SupplierQuality[[#This Row],[Unit Price]]</f>
        <v>241432317</v>
      </c>
    </row>
    <row r="2871" spans="1:17" x14ac:dyDescent="0.25">
      <c r="A2871" s="1">
        <v>43535</v>
      </c>
      <c r="B2871" s="5" t="str">
        <f>TEXT(SupplierQuality[[#This Row],[Date]],"mmm")</f>
        <v>Mar</v>
      </c>
      <c r="C2871" s="5" t="str">
        <f>TEXT(SupplierQuality[[#This Row],[Date]],"yyyy")</f>
        <v>2019</v>
      </c>
      <c r="D2871" s="2" t="s">
        <v>270</v>
      </c>
      <c r="E2871" s="2" t="s">
        <v>49</v>
      </c>
      <c r="F2871" s="2" t="s">
        <v>14</v>
      </c>
      <c r="G2871">
        <v>116</v>
      </c>
      <c r="H2871" s="2" t="str">
        <f>VLOOKUP(SupplierQuality[[#This Row],[MaterialID]],Table4[#All],2,0)</f>
        <v>Molds</v>
      </c>
      <c r="I2871">
        <v>2</v>
      </c>
      <c r="J2871" s="2" t="str">
        <f>_xlfn.XLOOKUP(SupplierQuality[[#This Row],[Defect Type ID]],Table5[ID],Table5[Defect Type],"Not found",0)</f>
        <v>Rejected</v>
      </c>
      <c r="K2871">
        <v>195</v>
      </c>
      <c r="L2871" s="2" t="str">
        <f>_xlfn.XLOOKUP(SupplierQuality[[#This Row],[DefectID]],Table2[ID],Table2[Defect],"Not found",0)</f>
        <v>Crooked</v>
      </c>
      <c r="M2871" s="3">
        <v>476745</v>
      </c>
      <c r="N2871" s="3">
        <v>668</v>
      </c>
      <c r="O2871" s="6">
        <f>SupplierQuality[[#This Row],[Total Downtime Minutes]]/60</f>
        <v>11.133333333333333</v>
      </c>
      <c r="P2871" s="4">
        <v>697</v>
      </c>
      <c r="Q2871" s="4">
        <f>SupplierQuality[[#This Row],[Total Defect Qty]]*SupplierQuality[[#This Row],[Unit Price]]</f>
        <v>332291265</v>
      </c>
    </row>
    <row r="2872" spans="1:17" x14ac:dyDescent="0.25">
      <c r="A2872" s="1">
        <v>43535</v>
      </c>
      <c r="B2872" s="5" t="str">
        <f>TEXT(SupplierQuality[[#This Row],[Date]],"mmm")</f>
        <v>Mar</v>
      </c>
      <c r="C2872" s="5" t="str">
        <f>TEXT(SupplierQuality[[#This Row],[Date]],"yyyy")</f>
        <v>2019</v>
      </c>
      <c r="D2872" s="2" t="s">
        <v>255</v>
      </c>
      <c r="E2872" s="2" t="s">
        <v>74</v>
      </c>
      <c r="F2872" s="2" t="s">
        <v>14</v>
      </c>
      <c r="G2872">
        <v>121</v>
      </c>
      <c r="H2872" s="2" t="str">
        <f>VLOOKUP(SupplierQuality[[#This Row],[MaterialID]],Table4[#All],2,0)</f>
        <v>Composites</v>
      </c>
      <c r="I2872">
        <v>2</v>
      </c>
      <c r="J2872" s="2" t="str">
        <f>_xlfn.XLOOKUP(SupplierQuality[[#This Row],[Defect Type ID]],Table5[ID],Table5[Defect Type],"Not found",0)</f>
        <v>Rejected</v>
      </c>
      <c r="K2872">
        <v>96</v>
      </c>
      <c r="L2872" s="2" t="str">
        <f>_xlfn.XLOOKUP(SupplierQuality[[#This Row],[DefectID]],Table2[ID],Table2[Defect],"Not found",0)</f>
        <v>Film Not Intact</v>
      </c>
      <c r="M2872" s="3">
        <v>410674</v>
      </c>
      <c r="N2872" s="3">
        <v>4086</v>
      </c>
      <c r="O2872" s="6">
        <f>SupplierQuality[[#This Row],[Total Downtime Minutes]]/60</f>
        <v>68.099999999999994</v>
      </c>
      <c r="P2872" s="4">
        <v>393</v>
      </c>
      <c r="Q2872" s="4">
        <f>SupplierQuality[[#This Row],[Total Defect Qty]]*SupplierQuality[[#This Row],[Unit Price]]</f>
        <v>161394882</v>
      </c>
    </row>
    <row r="2873" spans="1:17" x14ac:dyDescent="0.25">
      <c r="A2873" s="1">
        <v>43535</v>
      </c>
      <c r="B2873" s="5" t="str">
        <f>TEXT(SupplierQuality[[#This Row],[Date]],"mmm")</f>
        <v>Mar</v>
      </c>
      <c r="C2873" s="5" t="str">
        <f>TEXT(SupplierQuality[[#This Row],[Date]],"yyyy")</f>
        <v>2019</v>
      </c>
      <c r="D2873" s="2" t="s">
        <v>239</v>
      </c>
      <c r="E2873" s="2" t="s">
        <v>84</v>
      </c>
      <c r="F2873" s="2" t="s">
        <v>14</v>
      </c>
      <c r="G2873">
        <v>116</v>
      </c>
      <c r="H2873" s="2" t="str">
        <f>VLOOKUP(SupplierQuality[[#This Row],[MaterialID]],Table4[#All],2,0)</f>
        <v>Molds</v>
      </c>
      <c r="I2873">
        <v>3</v>
      </c>
      <c r="J2873" s="2" t="str">
        <f>_xlfn.XLOOKUP(SupplierQuality[[#This Row],[Defect Type ID]],Table5[ID],Table5[Defect Type],"Not found",0)</f>
        <v>Impact</v>
      </c>
      <c r="K2873">
        <v>15</v>
      </c>
      <c r="L2873" s="2" t="str">
        <f>_xlfn.XLOOKUP(SupplierQuality[[#This Row],[DefectID]],Table2[ID],Table2[Defect],"Not found",0)</f>
        <v>Tubs Stuck</v>
      </c>
      <c r="M2873" s="3">
        <v>384384</v>
      </c>
      <c r="N2873" s="3">
        <v>4233</v>
      </c>
      <c r="O2873" s="6">
        <f>SupplierQuality[[#This Row],[Total Downtime Minutes]]/60</f>
        <v>70.55</v>
      </c>
      <c r="P2873" s="4">
        <v>556</v>
      </c>
      <c r="Q2873" s="4">
        <f>SupplierQuality[[#This Row],[Total Defect Qty]]*SupplierQuality[[#This Row],[Unit Price]]</f>
        <v>213717504</v>
      </c>
    </row>
    <row r="2874" spans="1:17" x14ac:dyDescent="0.25">
      <c r="A2874" s="1">
        <v>43535</v>
      </c>
      <c r="B2874" s="5" t="str">
        <f>TEXT(SupplierQuality[[#This Row],[Date]],"mmm")</f>
        <v>Mar</v>
      </c>
      <c r="C2874" s="5" t="str">
        <f>TEXT(SupplierQuality[[#This Row],[Date]],"yyyy")</f>
        <v>2019</v>
      </c>
      <c r="D2874" s="2" t="s">
        <v>204</v>
      </c>
      <c r="E2874" s="2" t="s">
        <v>47</v>
      </c>
      <c r="F2874" s="2" t="s">
        <v>14</v>
      </c>
      <c r="G2874">
        <v>132</v>
      </c>
      <c r="H2874" s="2" t="str">
        <f>VLOOKUP(SupplierQuality[[#This Row],[MaterialID]],Table4[#All],2,0)</f>
        <v>Printed Materials</v>
      </c>
      <c r="I2874">
        <v>1</v>
      </c>
      <c r="J2874" s="2" t="str">
        <f>_xlfn.XLOOKUP(SupplierQuality[[#This Row],[Defect Type ID]],Table5[ID],Table5[Defect Type],"Not found",0)</f>
        <v>No Impact</v>
      </c>
      <c r="K2874">
        <v>31</v>
      </c>
      <c r="L2874" s="2" t="str">
        <f>_xlfn.XLOOKUP(SupplierQuality[[#This Row],[DefectID]],Table2[ID],Table2[Defect],"Not found",0)</f>
        <v>Tension Issues</v>
      </c>
      <c r="M2874" s="3">
        <v>319678</v>
      </c>
      <c r="N2874" s="3">
        <v>144</v>
      </c>
      <c r="O2874" s="6">
        <f>SupplierQuality[[#This Row],[Total Downtime Minutes]]/60</f>
        <v>2.4</v>
      </c>
      <c r="P2874" s="4">
        <v>316</v>
      </c>
      <c r="Q2874" s="4">
        <f>SupplierQuality[[#This Row],[Total Defect Qty]]*SupplierQuality[[#This Row],[Unit Price]]</f>
        <v>101018248</v>
      </c>
    </row>
    <row r="2875" spans="1:17" x14ac:dyDescent="0.25">
      <c r="A2875" s="1">
        <v>43535</v>
      </c>
      <c r="B2875" s="5" t="str">
        <f>TEXT(SupplierQuality[[#This Row],[Date]],"mmm")</f>
        <v>Mar</v>
      </c>
      <c r="C2875" s="5" t="str">
        <f>TEXT(SupplierQuality[[#This Row],[Date]],"yyyy")</f>
        <v>2019</v>
      </c>
      <c r="D2875" s="2" t="s">
        <v>156</v>
      </c>
      <c r="E2875" s="2" t="s">
        <v>16</v>
      </c>
      <c r="F2875" s="2" t="s">
        <v>17</v>
      </c>
      <c r="G2875">
        <v>120</v>
      </c>
      <c r="H2875" s="2" t="str">
        <f>VLOOKUP(SupplierQuality[[#This Row],[MaterialID]],Table4[#All],2,0)</f>
        <v>Film</v>
      </c>
      <c r="I2875">
        <v>1</v>
      </c>
      <c r="J2875" s="2" t="str">
        <f>_xlfn.XLOOKUP(SupplierQuality[[#This Row],[Defect Type ID]],Table5[ID],Table5[Defect Type],"Not found",0)</f>
        <v>No Impact</v>
      </c>
      <c r="K2875">
        <v>159</v>
      </c>
      <c r="L2875" s="2" t="str">
        <f>_xlfn.XLOOKUP(SupplierQuality[[#This Row],[DefectID]],Table2[ID],Table2[Defect],"Not found",0)</f>
        <v>No Insert</v>
      </c>
      <c r="M2875" s="3">
        <v>184141</v>
      </c>
      <c r="N2875" s="3">
        <v>3851</v>
      </c>
      <c r="O2875" s="6">
        <f>SupplierQuality[[#This Row],[Total Downtime Minutes]]/60</f>
        <v>64.183333333333337</v>
      </c>
      <c r="P2875" s="4">
        <v>505</v>
      </c>
      <c r="Q2875" s="4">
        <f>SupplierQuality[[#This Row],[Total Defect Qty]]*SupplierQuality[[#This Row],[Unit Price]]</f>
        <v>92991205</v>
      </c>
    </row>
    <row r="2876" spans="1:17" x14ac:dyDescent="0.25">
      <c r="A2876" s="1">
        <v>43535</v>
      </c>
      <c r="B2876" s="5" t="str">
        <f>TEXT(SupplierQuality[[#This Row],[Date]],"mmm")</f>
        <v>Mar</v>
      </c>
      <c r="C2876" s="5" t="str">
        <f>TEXT(SupplierQuality[[#This Row],[Date]],"yyyy")</f>
        <v>2019</v>
      </c>
      <c r="D2876" s="2" t="s">
        <v>141</v>
      </c>
      <c r="E2876" s="2" t="s">
        <v>52</v>
      </c>
      <c r="F2876" s="2" t="s">
        <v>17</v>
      </c>
      <c r="G2876">
        <v>113</v>
      </c>
      <c r="H2876" s="2" t="str">
        <f>VLOOKUP(SupplierQuality[[#This Row],[MaterialID]],Table4[#All],2,0)</f>
        <v>Raw Materials</v>
      </c>
      <c r="I2876">
        <v>1</v>
      </c>
      <c r="J2876" s="2" t="str">
        <f>_xlfn.XLOOKUP(SupplierQuality[[#This Row],[Defect Type ID]],Table5[ID],Table5[Defect Type],"Not found",0)</f>
        <v>No Impact</v>
      </c>
      <c r="K2876">
        <v>112</v>
      </c>
      <c r="L2876" s="2" t="str">
        <f>_xlfn.XLOOKUP(SupplierQuality[[#This Row],[DefectID]],Table2[ID],Table2[Defect],"Not found",0)</f>
        <v>Gaps</v>
      </c>
      <c r="M2876" s="3">
        <v>2499</v>
      </c>
      <c r="N2876" s="3">
        <v>3929</v>
      </c>
      <c r="O2876" s="6">
        <f>SupplierQuality[[#This Row],[Total Downtime Minutes]]/60</f>
        <v>65.483333333333334</v>
      </c>
      <c r="P2876" s="4">
        <v>370</v>
      </c>
      <c r="Q2876" s="4">
        <f>SupplierQuality[[#This Row],[Total Defect Qty]]*SupplierQuality[[#This Row],[Unit Price]]</f>
        <v>924630</v>
      </c>
    </row>
    <row r="2877" spans="1:17" x14ac:dyDescent="0.25">
      <c r="A2877" s="1">
        <v>43536</v>
      </c>
      <c r="B2877" s="5" t="str">
        <f>TEXT(SupplierQuality[[#This Row],[Date]],"mmm")</f>
        <v>Mar</v>
      </c>
      <c r="C2877" s="5" t="str">
        <f>TEXT(SupplierQuality[[#This Row],[Date]],"yyyy")</f>
        <v>2019</v>
      </c>
      <c r="D2877" s="2" t="s">
        <v>250</v>
      </c>
      <c r="E2877" s="2" t="s">
        <v>32</v>
      </c>
      <c r="F2877" s="2" t="s">
        <v>691</v>
      </c>
      <c r="G2877">
        <v>131</v>
      </c>
      <c r="H2877" s="2" t="str">
        <f>VLOOKUP(SupplierQuality[[#This Row],[MaterialID]],Table4[#All],2,0)</f>
        <v>Valves</v>
      </c>
      <c r="I2877">
        <v>3</v>
      </c>
      <c r="J2877" s="2" t="str">
        <f>_xlfn.XLOOKUP(SupplierQuality[[#This Row],[Defect Type ID]],Table5[ID],Table5[Defect Type],"Not found",0)</f>
        <v>Impact</v>
      </c>
      <c r="K2877">
        <v>32</v>
      </c>
      <c r="L2877" s="2" t="str">
        <f>_xlfn.XLOOKUP(SupplierQuality[[#This Row],[DefectID]],Table2[ID],Table2[Defect],"Not found",0)</f>
        <v>Wrong Shade of Color</v>
      </c>
      <c r="M2877" s="3">
        <v>994833</v>
      </c>
      <c r="N2877" s="3">
        <v>1621</v>
      </c>
      <c r="O2877" s="6">
        <f>SupplierQuality[[#This Row],[Total Downtime Minutes]]/60</f>
        <v>27.016666666666666</v>
      </c>
      <c r="P2877" s="4">
        <v>602</v>
      </c>
      <c r="Q2877" s="4">
        <f>SupplierQuality[[#This Row],[Total Defect Qty]]*SupplierQuality[[#This Row],[Unit Price]]</f>
        <v>598889466</v>
      </c>
    </row>
    <row r="2878" spans="1:17" x14ac:dyDescent="0.25">
      <c r="A2878" s="1">
        <v>43536</v>
      </c>
      <c r="B2878" s="5" t="str">
        <f>TEXT(SupplierQuality[[#This Row],[Date]],"mmm")</f>
        <v>Mar</v>
      </c>
      <c r="C2878" s="5" t="str">
        <f>TEXT(SupplierQuality[[#This Row],[Date]],"yyyy")</f>
        <v>2019</v>
      </c>
      <c r="D2878" s="2" t="s">
        <v>180</v>
      </c>
      <c r="E2878" s="2" t="s">
        <v>67</v>
      </c>
      <c r="F2878" s="2" t="s">
        <v>691</v>
      </c>
      <c r="G2878">
        <v>119</v>
      </c>
      <c r="H2878" s="2" t="str">
        <f>VLOOKUP(SupplierQuality[[#This Row],[MaterialID]],Table4[#All],2,0)</f>
        <v>Batteries</v>
      </c>
      <c r="I2878">
        <v>2</v>
      </c>
      <c r="J2878" s="2" t="str">
        <f>_xlfn.XLOOKUP(SupplierQuality[[#This Row],[Defect Type ID]],Table5[ID],Table5[Defect Type],"Not found",0)</f>
        <v>Rejected</v>
      </c>
      <c r="K2878">
        <v>18</v>
      </c>
      <c r="L2878" s="2" t="str">
        <f>_xlfn.XLOOKUP(SupplierQuality[[#This Row],[DefectID]],Table2[ID],Table2[Defect],"Not found",0)</f>
        <v>Too Heavy</v>
      </c>
      <c r="M2878" s="3">
        <v>946132</v>
      </c>
      <c r="N2878" s="3">
        <v>4189</v>
      </c>
      <c r="O2878" s="6">
        <f>SupplierQuality[[#This Row],[Total Downtime Minutes]]/60</f>
        <v>69.816666666666663</v>
      </c>
      <c r="P2878" s="4">
        <v>640</v>
      </c>
      <c r="Q2878" s="4">
        <f>SupplierQuality[[#This Row],[Total Defect Qty]]*SupplierQuality[[#This Row],[Unit Price]]</f>
        <v>605524480</v>
      </c>
    </row>
    <row r="2879" spans="1:17" x14ac:dyDescent="0.25">
      <c r="A2879" s="1">
        <v>43536</v>
      </c>
      <c r="B2879" s="5" t="str">
        <f>TEXT(SupplierQuality[[#This Row],[Date]],"mmm")</f>
        <v>Mar</v>
      </c>
      <c r="C2879" s="5" t="str">
        <f>TEXT(SupplierQuality[[#This Row],[Date]],"yyyy")</f>
        <v>2019</v>
      </c>
      <c r="D2879" s="2" t="s">
        <v>159</v>
      </c>
      <c r="E2879" s="2" t="s">
        <v>98</v>
      </c>
      <c r="F2879" s="2" t="s">
        <v>17</v>
      </c>
      <c r="G2879">
        <v>123</v>
      </c>
      <c r="H2879" s="2" t="str">
        <f>VLOOKUP(SupplierQuality[[#This Row],[MaterialID]],Table4[#All],2,0)</f>
        <v>Pump</v>
      </c>
      <c r="I2879">
        <v>2</v>
      </c>
      <c r="J2879" s="2" t="str">
        <f>_xlfn.XLOOKUP(SupplierQuality[[#This Row],[Defect Type ID]],Table5[ID],Table5[Defect Type],"Not found",0)</f>
        <v>Rejected</v>
      </c>
      <c r="K2879">
        <v>94</v>
      </c>
      <c r="L2879" s="2" t="str">
        <f>_xlfn.XLOOKUP(SupplierQuality[[#This Row],[DefectID]],Table2[ID],Table2[Defect],"Not found",0)</f>
        <v>Stones and Sand</v>
      </c>
      <c r="M2879" s="3">
        <v>889756</v>
      </c>
      <c r="N2879" s="3">
        <v>3657</v>
      </c>
      <c r="O2879" s="6">
        <f>SupplierQuality[[#This Row],[Total Downtime Minutes]]/60</f>
        <v>60.95</v>
      </c>
      <c r="P2879" s="4">
        <v>386</v>
      </c>
      <c r="Q2879" s="4">
        <f>SupplierQuality[[#This Row],[Total Defect Qty]]*SupplierQuality[[#This Row],[Unit Price]]</f>
        <v>343445816</v>
      </c>
    </row>
    <row r="2880" spans="1:17" x14ac:dyDescent="0.25">
      <c r="A2880" s="1">
        <v>43536</v>
      </c>
      <c r="B2880" s="5" t="str">
        <f>TEXT(SupplierQuality[[#This Row],[Date]],"mmm")</f>
        <v>Mar</v>
      </c>
      <c r="C2880" s="5" t="str">
        <f>TEXT(SupplierQuality[[#This Row],[Date]],"yyyy")</f>
        <v>2019</v>
      </c>
      <c r="D2880" s="2" t="s">
        <v>284</v>
      </c>
      <c r="E2880" s="2" t="s">
        <v>36</v>
      </c>
      <c r="F2880" s="2" t="s">
        <v>691</v>
      </c>
      <c r="G2880">
        <v>133</v>
      </c>
      <c r="H2880" s="2" t="str">
        <f>VLOOKUP(SupplierQuality[[#This Row],[MaterialID]],Table4[#All],2,0)</f>
        <v>Wires</v>
      </c>
      <c r="I2880">
        <v>1</v>
      </c>
      <c r="J2880" s="2" t="str">
        <f>_xlfn.XLOOKUP(SupplierQuality[[#This Row],[Defect Type ID]],Table5[ID],Table5[Defect Type],"Not found",0)</f>
        <v>No Impact</v>
      </c>
      <c r="K2880">
        <v>152</v>
      </c>
      <c r="L2880" s="2" t="str">
        <f>_xlfn.XLOOKUP(SupplierQuality[[#This Row],[DefectID]],Table2[ID],Table2[Defect],"Not found",0)</f>
        <v>Component Failure</v>
      </c>
      <c r="M2880" s="3">
        <v>887133</v>
      </c>
      <c r="N2880" s="3">
        <v>3191</v>
      </c>
      <c r="O2880" s="6">
        <f>SupplierQuality[[#This Row],[Total Downtime Minutes]]/60</f>
        <v>53.18333333333333</v>
      </c>
      <c r="P2880" s="4">
        <v>633</v>
      </c>
      <c r="Q2880" s="4">
        <f>SupplierQuality[[#This Row],[Total Defect Qty]]*SupplierQuality[[#This Row],[Unit Price]]</f>
        <v>561555189</v>
      </c>
    </row>
    <row r="2881" spans="1:17" x14ac:dyDescent="0.25">
      <c r="A2881" s="1">
        <v>43536</v>
      </c>
      <c r="B2881" s="5" t="str">
        <f>TEXT(SupplierQuality[[#This Row],[Date]],"mmm")</f>
        <v>Mar</v>
      </c>
      <c r="C2881" s="5" t="str">
        <f>TEXT(SupplierQuality[[#This Row],[Date]],"yyyy")</f>
        <v>2019</v>
      </c>
      <c r="D2881" s="2" t="s">
        <v>90</v>
      </c>
      <c r="E2881" s="2" t="s">
        <v>84</v>
      </c>
      <c r="F2881" s="2" t="s">
        <v>17</v>
      </c>
      <c r="G2881">
        <v>124</v>
      </c>
      <c r="H2881" s="2" t="str">
        <f>VLOOKUP(SupplierQuality[[#This Row],[MaterialID]],Table4[#All],2,0)</f>
        <v>Drives</v>
      </c>
      <c r="I2881">
        <v>1</v>
      </c>
      <c r="J2881" s="2" t="str">
        <f>_xlfn.XLOOKUP(SupplierQuality[[#This Row],[Defect Type ID]],Table5[ID],Table5[Defect Type],"Not found",0)</f>
        <v>No Impact</v>
      </c>
      <c r="K2881">
        <v>97</v>
      </c>
      <c r="L2881" s="2" t="str">
        <f>_xlfn.XLOOKUP(SupplierQuality[[#This Row],[DefectID]],Table2[ID],Table2[Defect],"Not found",0)</f>
        <v>Bad Carton Packaging</v>
      </c>
      <c r="M2881" s="3">
        <v>762884</v>
      </c>
      <c r="N2881" s="3">
        <v>1237</v>
      </c>
      <c r="O2881" s="6">
        <f>SupplierQuality[[#This Row],[Total Downtime Minutes]]/60</f>
        <v>20.616666666666667</v>
      </c>
      <c r="P2881" s="4">
        <v>419</v>
      </c>
      <c r="Q2881" s="4">
        <f>SupplierQuality[[#This Row],[Total Defect Qty]]*SupplierQuality[[#This Row],[Unit Price]]</f>
        <v>319648396</v>
      </c>
    </row>
    <row r="2882" spans="1:17" x14ac:dyDescent="0.25">
      <c r="A2882" s="1">
        <v>43536</v>
      </c>
      <c r="B2882" s="5" t="str">
        <f>TEXT(SupplierQuality[[#This Row],[Date]],"mmm")</f>
        <v>Mar</v>
      </c>
      <c r="C2882" s="5" t="str">
        <f>TEXT(SupplierQuality[[#This Row],[Date]],"yyyy")</f>
        <v>2019</v>
      </c>
      <c r="D2882" s="2" t="s">
        <v>343</v>
      </c>
      <c r="E2882" s="2" t="s">
        <v>23</v>
      </c>
      <c r="F2882" s="2" t="s">
        <v>691</v>
      </c>
      <c r="G2882">
        <v>127</v>
      </c>
      <c r="H2882" s="2" t="str">
        <f>VLOOKUP(SupplierQuality[[#This Row],[MaterialID]],Table4[#All],2,0)</f>
        <v>Crates</v>
      </c>
      <c r="I2882">
        <v>3</v>
      </c>
      <c r="J2882" s="2" t="str">
        <f>_xlfn.XLOOKUP(SupplierQuality[[#This Row],[Defect Type ID]],Table5[ID],Table5[Defect Type],"Not found",0)</f>
        <v>Impact</v>
      </c>
      <c r="K2882">
        <v>98</v>
      </c>
      <c r="L2882" s="2" t="str">
        <f>_xlfn.XLOOKUP(SupplierQuality[[#This Row],[DefectID]],Table2[ID],Table2[Defect],"Not found",0)</f>
        <v>Damaged Rolls</v>
      </c>
      <c r="M2882" s="3">
        <v>136395</v>
      </c>
      <c r="N2882" s="3">
        <v>3320</v>
      </c>
      <c r="O2882" s="6">
        <f>SupplierQuality[[#This Row],[Total Downtime Minutes]]/60</f>
        <v>55.333333333333336</v>
      </c>
      <c r="P2882" s="4">
        <v>371</v>
      </c>
      <c r="Q2882" s="4">
        <f>SupplierQuality[[#This Row],[Total Defect Qty]]*SupplierQuality[[#This Row],[Unit Price]]</f>
        <v>50602545</v>
      </c>
    </row>
    <row r="2883" spans="1:17" x14ac:dyDescent="0.25">
      <c r="A2883" s="1">
        <v>43536</v>
      </c>
      <c r="B2883" s="5" t="str">
        <f>TEXT(SupplierQuality[[#This Row],[Date]],"mmm")</f>
        <v>Mar</v>
      </c>
      <c r="C2883" s="5" t="str">
        <f>TEXT(SupplierQuality[[#This Row],[Date]],"yyyy")</f>
        <v>2019</v>
      </c>
      <c r="D2883" s="2" t="s">
        <v>289</v>
      </c>
      <c r="E2883" s="2" t="s">
        <v>55</v>
      </c>
      <c r="F2883" s="2" t="s">
        <v>14</v>
      </c>
      <c r="G2883">
        <v>129</v>
      </c>
      <c r="H2883" s="2" t="str">
        <f>VLOOKUP(SupplierQuality[[#This Row],[MaterialID]],Table4[#All],2,0)</f>
        <v>Mechanicals</v>
      </c>
      <c r="I2883">
        <v>2</v>
      </c>
      <c r="J2883" s="2" t="str">
        <f>_xlfn.XLOOKUP(SupplierQuality[[#This Row],[Defect Type ID]],Table5[ID],Table5[Defect Type],"Not found",0)</f>
        <v>Rejected</v>
      </c>
      <c r="K2883">
        <v>178</v>
      </c>
      <c r="L2883" s="2" t="str">
        <f>_xlfn.XLOOKUP(SupplierQuality[[#This Row],[DefectID]],Table2[ID],Table2[Defect],"Not found",0)</f>
        <v>Corrugate Falling Apart</v>
      </c>
      <c r="M2883" s="3">
        <v>111486</v>
      </c>
      <c r="N2883" s="3">
        <v>3297</v>
      </c>
      <c r="O2883" s="6">
        <f>SupplierQuality[[#This Row],[Total Downtime Minutes]]/60</f>
        <v>54.95</v>
      </c>
      <c r="P2883" s="4">
        <v>530</v>
      </c>
      <c r="Q2883" s="4">
        <f>SupplierQuality[[#This Row],[Total Defect Qty]]*SupplierQuality[[#This Row],[Unit Price]]</f>
        <v>59087580</v>
      </c>
    </row>
    <row r="2884" spans="1:17" x14ac:dyDescent="0.25">
      <c r="A2884" s="1">
        <v>43536</v>
      </c>
      <c r="B2884" s="5" t="str">
        <f>TEXT(SupplierQuality[[#This Row],[Date]],"mmm")</f>
        <v>Mar</v>
      </c>
      <c r="C2884" s="5" t="str">
        <f>TEXT(SupplierQuality[[#This Row],[Date]],"yyyy")</f>
        <v>2019</v>
      </c>
      <c r="D2884" s="2" t="s">
        <v>272</v>
      </c>
      <c r="E2884" s="2" t="s">
        <v>30</v>
      </c>
      <c r="F2884" s="2" t="s">
        <v>691</v>
      </c>
      <c r="G2884">
        <v>125</v>
      </c>
      <c r="H2884" s="2" t="str">
        <f>VLOOKUP(SupplierQuality[[#This Row],[MaterialID]],Table4[#All],2,0)</f>
        <v>Hardware</v>
      </c>
      <c r="I2884">
        <v>1</v>
      </c>
      <c r="J2884" s="2" t="str">
        <f>_xlfn.XLOOKUP(SupplierQuality[[#This Row],[Defect Type ID]],Table5[ID],Table5[Defect Type],"Not found",0)</f>
        <v>No Impact</v>
      </c>
      <c r="K2884">
        <v>155</v>
      </c>
      <c r="L2884" s="2" t="str">
        <f>_xlfn.XLOOKUP(SupplierQuality[[#This Row],[DefectID]],Table2[ID],Table2[Defect],"Not found",0)</f>
        <v>Wrong Specification</v>
      </c>
      <c r="M2884" s="3">
        <v>24296</v>
      </c>
      <c r="N2884" s="3">
        <v>4618</v>
      </c>
      <c r="O2884" s="6">
        <f>SupplierQuality[[#This Row],[Total Downtime Minutes]]/60</f>
        <v>76.966666666666669</v>
      </c>
      <c r="P2884" s="4">
        <v>534</v>
      </c>
      <c r="Q2884" s="4">
        <f>SupplierQuality[[#This Row],[Total Defect Qty]]*SupplierQuality[[#This Row],[Unit Price]]</f>
        <v>12974064</v>
      </c>
    </row>
    <row r="2885" spans="1:17" x14ac:dyDescent="0.25">
      <c r="A2885" s="1">
        <v>43537</v>
      </c>
      <c r="B2885" s="5" t="str">
        <f>TEXT(SupplierQuality[[#This Row],[Date]],"mmm")</f>
        <v>Mar</v>
      </c>
      <c r="C2885" s="5" t="str">
        <f>TEXT(SupplierQuality[[#This Row],[Date]],"yyyy")</f>
        <v>2019</v>
      </c>
      <c r="D2885" s="2" t="s">
        <v>206</v>
      </c>
      <c r="E2885" s="2" t="s">
        <v>58</v>
      </c>
      <c r="F2885" s="2" t="s">
        <v>17</v>
      </c>
      <c r="G2885">
        <v>133</v>
      </c>
      <c r="H2885" s="2" t="str">
        <f>VLOOKUP(SupplierQuality[[#This Row],[MaterialID]],Table4[#All],2,0)</f>
        <v>Wires</v>
      </c>
      <c r="I2885">
        <v>1</v>
      </c>
      <c r="J2885" s="2" t="str">
        <f>_xlfn.XLOOKUP(SupplierQuality[[#This Row],[Defect Type ID]],Table5[ID],Table5[Defect Type],"Not found",0)</f>
        <v>No Impact</v>
      </c>
      <c r="K2885">
        <v>90</v>
      </c>
      <c r="L2885" s="2" t="str">
        <f>_xlfn.XLOOKUP(SupplierQuality[[#This Row],[DefectID]],Table2[ID],Table2[Defect],"Not found",0)</f>
        <v>Warping</v>
      </c>
      <c r="M2885" s="3">
        <v>966092</v>
      </c>
      <c r="N2885" s="3">
        <v>2425</v>
      </c>
      <c r="O2885" s="6">
        <f>SupplierQuality[[#This Row],[Total Downtime Minutes]]/60</f>
        <v>40.416666666666664</v>
      </c>
      <c r="P2885" s="4">
        <v>325</v>
      </c>
      <c r="Q2885" s="4">
        <f>SupplierQuality[[#This Row],[Total Defect Qty]]*SupplierQuality[[#This Row],[Unit Price]]</f>
        <v>313979900</v>
      </c>
    </row>
    <row r="2886" spans="1:17" x14ac:dyDescent="0.25">
      <c r="A2886" s="1">
        <v>43537</v>
      </c>
      <c r="B2886" s="5" t="str">
        <f>TEXT(SupplierQuality[[#This Row],[Date]],"mmm")</f>
        <v>Mar</v>
      </c>
      <c r="C2886" s="5" t="str">
        <f>TEXT(SupplierQuality[[#This Row],[Date]],"yyyy")</f>
        <v>2019</v>
      </c>
      <c r="D2886" s="2" t="s">
        <v>87</v>
      </c>
      <c r="E2886" s="2" t="s">
        <v>119</v>
      </c>
      <c r="F2886" s="2" t="s">
        <v>17</v>
      </c>
      <c r="G2886">
        <v>112</v>
      </c>
      <c r="H2886" s="2" t="str">
        <f>VLOOKUP(SupplierQuality[[#This Row],[MaterialID]],Table4[#All],2,0)</f>
        <v>Glass</v>
      </c>
      <c r="I2886">
        <v>3</v>
      </c>
      <c r="J2886" s="2" t="str">
        <f>_xlfn.XLOOKUP(SupplierQuality[[#This Row],[Defect Type ID]],Table5[ID],Table5[Defect Type],"Not found",0)</f>
        <v>Impact</v>
      </c>
      <c r="K2886">
        <v>83</v>
      </c>
      <c r="L2886" s="2" t="str">
        <f>_xlfn.XLOOKUP(SupplierQuality[[#This Row],[DefectID]],Table2[ID],Table2[Defect],"Not found",0)</f>
        <v>Loose Core</v>
      </c>
      <c r="M2886" s="3">
        <v>864000</v>
      </c>
      <c r="N2886" s="3">
        <v>2232</v>
      </c>
      <c r="O2886" s="6">
        <f>SupplierQuality[[#This Row],[Total Downtime Minutes]]/60</f>
        <v>37.200000000000003</v>
      </c>
      <c r="P2886" s="4">
        <v>426</v>
      </c>
      <c r="Q2886" s="4">
        <f>SupplierQuality[[#This Row],[Total Defect Qty]]*SupplierQuality[[#This Row],[Unit Price]]</f>
        <v>368064000</v>
      </c>
    </row>
    <row r="2887" spans="1:17" x14ac:dyDescent="0.25">
      <c r="A2887" s="1">
        <v>43537</v>
      </c>
      <c r="B2887" s="5" t="str">
        <f>TEXT(SupplierQuality[[#This Row],[Date]],"mmm")</f>
        <v>Mar</v>
      </c>
      <c r="C2887" s="5" t="str">
        <f>TEXT(SupplierQuality[[#This Row],[Date]],"yyyy")</f>
        <v>2019</v>
      </c>
      <c r="D2887" s="2" t="s">
        <v>347</v>
      </c>
      <c r="E2887" s="2" t="s">
        <v>19</v>
      </c>
      <c r="F2887" s="2" t="s">
        <v>17</v>
      </c>
      <c r="G2887">
        <v>133</v>
      </c>
      <c r="H2887" s="2" t="str">
        <f>VLOOKUP(SupplierQuality[[#This Row],[MaterialID]],Table4[#All],2,0)</f>
        <v>Wires</v>
      </c>
      <c r="I2887">
        <v>3</v>
      </c>
      <c r="J2887" s="2" t="str">
        <f>_xlfn.XLOOKUP(SupplierQuality[[#This Row],[Defect Type ID]],Table5[ID],Table5[Defect Type],"Not found",0)</f>
        <v>Impact</v>
      </c>
      <c r="K2887">
        <v>120</v>
      </c>
      <c r="L2887" s="2" t="str">
        <f>_xlfn.XLOOKUP(SupplierQuality[[#This Row],[DefectID]],Table2[ID],Table2[Defect],"Not found",0)</f>
        <v>No Disk</v>
      </c>
      <c r="M2887" s="3">
        <v>621985</v>
      </c>
      <c r="N2887" s="3">
        <v>3503</v>
      </c>
      <c r="O2887" s="6">
        <f>SupplierQuality[[#This Row],[Total Downtime Minutes]]/60</f>
        <v>58.383333333333333</v>
      </c>
      <c r="P2887" s="4">
        <v>443</v>
      </c>
      <c r="Q2887" s="4">
        <f>SupplierQuality[[#This Row],[Total Defect Qty]]*SupplierQuality[[#This Row],[Unit Price]]</f>
        <v>275539355</v>
      </c>
    </row>
    <row r="2888" spans="1:17" x14ac:dyDescent="0.25">
      <c r="A2888" s="1">
        <v>43537</v>
      </c>
      <c r="B2888" s="5" t="str">
        <f>TEXT(SupplierQuality[[#This Row],[Date]],"mmm")</f>
        <v>Mar</v>
      </c>
      <c r="C2888" s="5" t="str">
        <f>TEXT(SupplierQuality[[#This Row],[Date]],"yyyy")</f>
        <v>2019</v>
      </c>
      <c r="D2888" s="2" t="s">
        <v>319</v>
      </c>
      <c r="E2888" s="2" t="s">
        <v>27</v>
      </c>
      <c r="F2888" s="2" t="s">
        <v>17</v>
      </c>
      <c r="G2888">
        <v>112</v>
      </c>
      <c r="H2888" s="2" t="str">
        <f>VLOOKUP(SupplierQuality[[#This Row],[MaterialID]],Table4[#All],2,0)</f>
        <v>Glass</v>
      </c>
      <c r="I2888">
        <v>3</v>
      </c>
      <c r="J2888" s="2" t="str">
        <f>_xlfn.XLOOKUP(SupplierQuality[[#This Row],[Defect Type ID]],Table5[ID],Table5[Defect Type],"Not found",0)</f>
        <v>Impact</v>
      </c>
      <c r="K2888">
        <v>133</v>
      </c>
      <c r="L2888" s="2" t="str">
        <f>_xlfn.XLOOKUP(SupplierQuality[[#This Row],[DefectID]],Table2[ID],Table2[Defect],"Not found",0)</f>
        <v>Skewed Cartons</v>
      </c>
      <c r="M2888" s="3">
        <v>504113</v>
      </c>
      <c r="N2888" s="3">
        <v>575</v>
      </c>
      <c r="O2888" s="6">
        <f>SupplierQuality[[#This Row],[Total Downtime Minutes]]/60</f>
        <v>9.5833333333333339</v>
      </c>
      <c r="P2888" s="4">
        <v>352</v>
      </c>
      <c r="Q2888" s="4">
        <f>SupplierQuality[[#This Row],[Total Defect Qty]]*SupplierQuality[[#This Row],[Unit Price]]</f>
        <v>177447776</v>
      </c>
    </row>
    <row r="2889" spans="1:17" x14ac:dyDescent="0.25">
      <c r="A2889" s="1">
        <v>43537</v>
      </c>
      <c r="B2889" s="5" t="str">
        <f>TEXT(SupplierQuality[[#This Row],[Date]],"mmm")</f>
        <v>Mar</v>
      </c>
      <c r="C2889" s="5" t="str">
        <f>TEXT(SupplierQuality[[#This Row],[Date]],"yyyy")</f>
        <v>2019</v>
      </c>
      <c r="D2889" s="2" t="s">
        <v>132</v>
      </c>
      <c r="E2889" s="2" t="s">
        <v>62</v>
      </c>
      <c r="F2889" s="2" t="s">
        <v>17</v>
      </c>
      <c r="G2889">
        <v>131</v>
      </c>
      <c r="H2889" s="2" t="str">
        <f>VLOOKUP(SupplierQuality[[#This Row],[MaterialID]],Table4[#All],2,0)</f>
        <v>Valves</v>
      </c>
      <c r="I2889">
        <v>2</v>
      </c>
      <c r="J2889" s="2" t="str">
        <f>_xlfn.XLOOKUP(SupplierQuality[[#This Row],[Defect Type ID]],Table5[ID],Table5[Defect Type],"Not found",0)</f>
        <v>Rejected</v>
      </c>
      <c r="K2889">
        <v>158</v>
      </c>
      <c r="L2889" s="2" t="str">
        <f>_xlfn.XLOOKUP(SupplierQuality[[#This Row],[DefectID]],Table2[ID],Table2[Defect],"Not found",0)</f>
        <v>Irregular Shape</v>
      </c>
      <c r="M2889" s="3">
        <v>478863</v>
      </c>
      <c r="N2889" s="3">
        <v>682</v>
      </c>
      <c r="O2889" s="6">
        <f>SupplierQuality[[#This Row],[Total Downtime Minutes]]/60</f>
        <v>11.366666666666667</v>
      </c>
      <c r="P2889" s="4">
        <v>341</v>
      </c>
      <c r="Q2889" s="4">
        <f>SupplierQuality[[#This Row],[Total Defect Qty]]*SupplierQuality[[#This Row],[Unit Price]]</f>
        <v>163292283</v>
      </c>
    </row>
    <row r="2890" spans="1:17" x14ac:dyDescent="0.25">
      <c r="A2890" s="1">
        <v>43537</v>
      </c>
      <c r="B2890" s="5" t="str">
        <f>TEXT(SupplierQuality[[#This Row],[Date]],"mmm")</f>
        <v>Mar</v>
      </c>
      <c r="C2890" s="5" t="str">
        <f>TEXT(SupplierQuality[[#This Row],[Date]],"yyyy")</f>
        <v>2019</v>
      </c>
      <c r="D2890" s="2" t="s">
        <v>177</v>
      </c>
      <c r="E2890" s="2" t="s">
        <v>58</v>
      </c>
      <c r="F2890" s="2" t="s">
        <v>17</v>
      </c>
      <c r="G2890">
        <v>123</v>
      </c>
      <c r="H2890" s="2" t="str">
        <f>VLOOKUP(SupplierQuality[[#This Row],[MaterialID]],Table4[#All],2,0)</f>
        <v>Pump</v>
      </c>
      <c r="I2890">
        <v>3</v>
      </c>
      <c r="J2890" s="2" t="str">
        <f>_xlfn.XLOOKUP(SupplierQuality[[#This Row],[Defect Type ID]],Table5[ID],Table5[Defect Type],"Not found",0)</f>
        <v>Impact</v>
      </c>
      <c r="K2890">
        <v>124</v>
      </c>
      <c r="L2890" s="2" t="str">
        <f>_xlfn.XLOOKUP(SupplierQuality[[#This Row],[DefectID]],Table2[ID],Table2[Defect],"Not found",0)</f>
        <v>Print Impression</v>
      </c>
      <c r="M2890" s="3">
        <v>356479</v>
      </c>
      <c r="N2890" s="3">
        <v>2361</v>
      </c>
      <c r="O2890" s="6">
        <f>SupplierQuality[[#This Row],[Total Downtime Minutes]]/60</f>
        <v>39.35</v>
      </c>
      <c r="P2890" s="4">
        <v>589</v>
      </c>
      <c r="Q2890" s="4">
        <f>SupplierQuality[[#This Row],[Total Defect Qty]]*SupplierQuality[[#This Row],[Unit Price]]</f>
        <v>209966131</v>
      </c>
    </row>
    <row r="2891" spans="1:17" x14ac:dyDescent="0.25">
      <c r="A2891" s="1">
        <v>43537</v>
      </c>
      <c r="B2891" s="5" t="str">
        <f>TEXT(SupplierQuality[[#This Row],[Date]],"mmm")</f>
        <v>Mar</v>
      </c>
      <c r="C2891" s="5" t="str">
        <f>TEXT(SupplierQuality[[#This Row],[Date]],"yyyy")</f>
        <v>2019</v>
      </c>
      <c r="D2891" s="2" t="s">
        <v>358</v>
      </c>
      <c r="E2891" s="2" t="s">
        <v>67</v>
      </c>
      <c r="F2891" s="2" t="s">
        <v>17</v>
      </c>
      <c r="G2891">
        <v>131</v>
      </c>
      <c r="H2891" s="2" t="str">
        <f>VLOOKUP(SupplierQuality[[#This Row],[MaterialID]],Table4[#All],2,0)</f>
        <v>Valves</v>
      </c>
      <c r="I2891">
        <v>2</v>
      </c>
      <c r="J2891" s="2" t="str">
        <f>_xlfn.XLOOKUP(SupplierQuality[[#This Row],[Defect Type ID]],Table5[ID],Table5[Defect Type],"Not found",0)</f>
        <v>Rejected</v>
      </c>
      <c r="K2891">
        <v>150</v>
      </c>
      <c r="L2891" s="2" t="str">
        <f>_xlfn.XLOOKUP(SupplierQuality[[#This Row],[DefectID]],Table2[ID],Table2[Defect],"Not found",0)</f>
        <v>Bad Bond</v>
      </c>
      <c r="M2891" s="3">
        <v>354761</v>
      </c>
      <c r="N2891" s="3">
        <v>146</v>
      </c>
      <c r="O2891" s="6">
        <f>SupplierQuality[[#This Row],[Total Downtime Minutes]]/60</f>
        <v>2.4333333333333331</v>
      </c>
      <c r="P2891" s="4">
        <v>649</v>
      </c>
      <c r="Q2891" s="4">
        <f>SupplierQuality[[#This Row],[Total Defect Qty]]*SupplierQuality[[#This Row],[Unit Price]]</f>
        <v>230239889</v>
      </c>
    </row>
    <row r="2892" spans="1:17" x14ac:dyDescent="0.25">
      <c r="A2892" s="1">
        <v>43537</v>
      </c>
      <c r="B2892" s="5" t="str">
        <f>TEXT(SupplierQuality[[#This Row],[Date]],"mmm")</f>
        <v>Mar</v>
      </c>
      <c r="C2892" s="5" t="str">
        <f>TEXT(SupplierQuality[[#This Row],[Date]],"yyyy")</f>
        <v>2019</v>
      </c>
      <c r="D2892" s="2" t="s">
        <v>316</v>
      </c>
      <c r="E2892" s="2" t="s">
        <v>74</v>
      </c>
      <c r="F2892" s="2" t="s">
        <v>17</v>
      </c>
      <c r="G2892">
        <v>116</v>
      </c>
      <c r="H2892" s="2" t="str">
        <f>VLOOKUP(SupplierQuality[[#This Row],[MaterialID]],Table4[#All],2,0)</f>
        <v>Molds</v>
      </c>
      <c r="I2892">
        <v>3</v>
      </c>
      <c r="J2892" s="2" t="str">
        <f>_xlfn.XLOOKUP(SupplierQuality[[#This Row],[Defect Type ID]],Table5[ID],Table5[Defect Type],"Not found",0)</f>
        <v>Impact</v>
      </c>
      <c r="K2892">
        <v>57</v>
      </c>
      <c r="L2892" s="2" t="str">
        <f>_xlfn.XLOOKUP(SupplierQuality[[#This Row],[DefectID]],Table2[ID],Table2[Defect],"Not found",0)</f>
        <v>Incorrect Labeling</v>
      </c>
      <c r="M2892" s="3">
        <v>337078</v>
      </c>
      <c r="N2892" s="3">
        <v>4935</v>
      </c>
      <c r="O2892" s="6">
        <f>SupplierQuality[[#This Row],[Total Downtime Minutes]]/60</f>
        <v>82.25</v>
      </c>
      <c r="P2892" s="4">
        <v>308</v>
      </c>
      <c r="Q2892" s="4">
        <f>SupplierQuality[[#This Row],[Total Defect Qty]]*SupplierQuality[[#This Row],[Unit Price]]</f>
        <v>103820024</v>
      </c>
    </row>
    <row r="2893" spans="1:17" x14ac:dyDescent="0.25">
      <c r="A2893" s="1">
        <v>43537</v>
      </c>
      <c r="B2893" s="5" t="str">
        <f>TEXT(SupplierQuality[[#This Row],[Date]],"mmm")</f>
        <v>Mar</v>
      </c>
      <c r="C2893" s="5" t="str">
        <f>TEXT(SupplierQuality[[#This Row],[Date]],"yyyy")</f>
        <v>2019</v>
      </c>
      <c r="D2893" s="2" t="s">
        <v>234</v>
      </c>
      <c r="E2893" s="2" t="s">
        <v>47</v>
      </c>
      <c r="F2893" s="2" t="s">
        <v>17</v>
      </c>
      <c r="G2893">
        <v>125</v>
      </c>
      <c r="H2893" s="2" t="str">
        <f>VLOOKUP(SupplierQuality[[#This Row],[MaterialID]],Table4[#All],2,0)</f>
        <v>Hardware</v>
      </c>
      <c r="I2893">
        <v>2</v>
      </c>
      <c r="J2893" s="2" t="str">
        <f>_xlfn.XLOOKUP(SupplierQuality[[#This Row],[Defect Type ID]],Table5[ID],Table5[Defect Type],"Not found",0)</f>
        <v>Rejected</v>
      </c>
      <c r="K2893">
        <v>90</v>
      </c>
      <c r="L2893" s="2" t="str">
        <f>_xlfn.XLOOKUP(SupplierQuality[[#This Row],[DefectID]],Table2[ID],Table2[Defect],"Not found",0)</f>
        <v>Warping</v>
      </c>
      <c r="M2893" s="3">
        <v>220424</v>
      </c>
      <c r="N2893" s="3">
        <v>350</v>
      </c>
      <c r="O2893" s="6">
        <f>SupplierQuality[[#This Row],[Total Downtime Minutes]]/60</f>
        <v>5.833333333333333</v>
      </c>
      <c r="P2893" s="4">
        <v>362</v>
      </c>
      <c r="Q2893" s="4">
        <f>SupplierQuality[[#This Row],[Total Defect Qty]]*SupplierQuality[[#This Row],[Unit Price]]</f>
        <v>79793488</v>
      </c>
    </row>
    <row r="2894" spans="1:17" x14ac:dyDescent="0.25">
      <c r="A2894" s="1">
        <v>43537</v>
      </c>
      <c r="B2894" s="5" t="str">
        <f>TEXT(SupplierQuality[[#This Row],[Date]],"mmm")</f>
        <v>Mar</v>
      </c>
      <c r="C2894" s="5" t="str">
        <f>TEXT(SupplierQuality[[#This Row],[Date]],"yyyy")</f>
        <v>2019</v>
      </c>
      <c r="D2894" s="2" t="s">
        <v>174</v>
      </c>
      <c r="E2894" s="2" t="s">
        <v>38</v>
      </c>
      <c r="F2894" s="2" t="s">
        <v>17</v>
      </c>
      <c r="G2894">
        <v>125</v>
      </c>
      <c r="H2894" s="2" t="str">
        <f>VLOOKUP(SupplierQuality[[#This Row],[MaterialID]],Table4[#All],2,0)</f>
        <v>Hardware</v>
      </c>
      <c r="I2894">
        <v>3</v>
      </c>
      <c r="J2894" s="2" t="str">
        <f>_xlfn.XLOOKUP(SupplierQuality[[#This Row],[Defect Type ID]],Table5[ID],Table5[Defect Type],"Not found",0)</f>
        <v>Impact</v>
      </c>
      <c r="K2894">
        <v>236</v>
      </c>
      <c r="L2894" s="2" t="str">
        <f>_xlfn.XLOOKUP(SupplierQuality[[#This Row],[DefectID]],Table2[ID],Table2[Defect],"Not found",0)</f>
        <v>Cuts</v>
      </c>
      <c r="M2894" s="3">
        <v>158551</v>
      </c>
      <c r="N2894" s="3">
        <v>1308</v>
      </c>
      <c r="O2894" s="6">
        <f>SupplierQuality[[#This Row],[Total Downtime Minutes]]/60</f>
        <v>21.8</v>
      </c>
      <c r="P2894" s="4">
        <v>458</v>
      </c>
      <c r="Q2894" s="4">
        <f>SupplierQuality[[#This Row],[Total Defect Qty]]*SupplierQuality[[#This Row],[Unit Price]]</f>
        <v>72616358</v>
      </c>
    </row>
    <row r="2895" spans="1:17" x14ac:dyDescent="0.25">
      <c r="A2895" s="1">
        <v>43537</v>
      </c>
      <c r="B2895" s="5" t="str">
        <f>TEXT(SupplierQuality[[#This Row],[Date]],"mmm")</f>
        <v>Mar</v>
      </c>
      <c r="C2895" s="5" t="str">
        <f>TEXT(SupplierQuality[[#This Row],[Date]],"yyyy")</f>
        <v>2019</v>
      </c>
      <c r="D2895" s="2" t="s">
        <v>317</v>
      </c>
      <c r="E2895" s="2" t="s">
        <v>32</v>
      </c>
      <c r="F2895" s="2" t="s">
        <v>17</v>
      </c>
      <c r="G2895">
        <v>116</v>
      </c>
      <c r="H2895" s="2" t="str">
        <f>VLOOKUP(SupplierQuality[[#This Row],[MaterialID]],Table4[#All],2,0)</f>
        <v>Molds</v>
      </c>
      <c r="I2895">
        <v>2</v>
      </c>
      <c r="J2895" s="2" t="str">
        <f>_xlfn.XLOOKUP(SupplierQuality[[#This Row],[Defect Type ID]],Table5[ID],Table5[Defect Type],"Not found",0)</f>
        <v>Rejected</v>
      </c>
      <c r="K2895">
        <v>101</v>
      </c>
      <c r="L2895" s="2" t="str">
        <f>_xlfn.XLOOKUP(SupplierQuality[[#This Row],[DefectID]],Table2[ID],Table2[Defect],"Not found",0)</f>
        <v>No Print</v>
      </c>
      <c r="M2895" s="3">
        <v>87565</v>
      </c>
      <c r="N2895" s="3">
        <v>4563</v>
      </c>
      <c r="O2895" s="6">
        <f>SupplierQuality[[#This Row],[Total Downtime Minutes]]/60</f>
        <v>76.05</v>
      </c>
      <c r="P2895" s="4">
        <v>665</v>
      </c>
      <c r="Q2895" s="4">
        <f>SupplierQuality[[#This Row],[Total Defect Qty]]*SupplierQuality[[#This Row],[Unit Price]]</f>
        <v>58230725</v>
      </c>
    </row>
    <row r="2896" spans="1:17" x14ac:dyDescent="0.25">
      <c r="A2896" s="1">
        <v>43539</v>
      </c>
      <c r="B2896" s="5" t="str">
        <f>TEXT(SupplierQuality[[#This Row],[Date]],"mmm")</f>
        <v>Mar</v>
      </c>
      <c r="C2896" s="5" t="str">
        <f>TEXT(SupplierQuality[[#This Row],[Date]],"yyyy")</f>
        <v>2019</v>
      </c>
      <c r="D2896" s="2" t="s">
        <v>356</v>
      </c>
      <c r="E2896" s="2" t="s">
        <v>104</v>
      </c>
      <c r="F2896" s="2" t="s">
        <v>24</v>
      </c>
      <c r="G2896">
        <v>131</v>
      </c>
      <c r="H2896" s="2" t="str">
        <f>VLOOKUP(SupplierQuality[[#This Row],[MaterialID]],Table4[#All],2,0)</f>
        <v>Valves</v>
      </c>
      <c r="I2896">
        <v>1</v>
      </c>
      <c r="J2896" s="2" t="str">
        <f>_xlfn.XLOOKUP(SupplierQuality[[#This Row],[Defect Type ID]],Table5[ID],Table5[Defect Type],"Not found",0)</f>
        <v>No Impact</v>
      </c>
      <c r="K2896">
        <v>256</v>
      </c>
      <c r="L2896" s="2" t="str">
        <f>_xlfn.XLOOKUP(SupplierQuality[[#This Row],[DefectID]],Table2[ID],Table2[Defect],"Not found",0)</f>
        <v>Incomplete Tops</v>
      </c>
      <c r="M2896" s="3">
        <v>889025</v>
      </c>
      <c r="N2896" s="3">
        <v>2508</v>
      </c>
      <c r="O2896" s="6">
        <f>SupplierQuality[[#This Row],[Total Downtime Minutes]]/60</f>
        <v>41.8</v>
      </c>
      <c r="P2896" s="4">
        <v>597</v>
      </c>
      <c r="Q2896" s="4">
        <f>SupplierQuality[[#This Row],[Total Defect Qty]]*SupplierQuality[[#This Row],[Unit Price]]</f>
        <v>530747925</v>
      </c>
    </row>
    <row r="2897" spans="1:17" x14ac:dyDescent="0.25">
      <c r="A2897" s="1">
        <v>43539</v>
      </c>
      <c r="B2897" s="5" t="str">
        <f>TEXT(SupplierQuality[[#This Row],[Date]],"mmm")</f>
        <v>Mar</v>
      </c>
      <c r="C2897" s="5" t="str">
        <f>TEXT(SupplierQuality[[#This Row],[Date]],"yyyy")</f>
        <v>2019</v>
      </c>
      <c r="D2897" s="2" t="s">
        <v>345</v>
      </c>
      <c r="E2897" s="2" t="s">
        <v>27</v>
      </c>
      <c r="F2897" s="2" t="s">
        <v>24</v>
      </c>
      <c r="G2897">
        <v>126</v>
      </c>
      <c r="H2897" s="2" t="str">
        <f>VLOOKUP(SupplierQuality[[#This Row],[MaterialID]],Table4[#All],2,0)</f>
        <v>Motors</v>
      </c>
      <c r="I2897">
        <v>3</v>
      </c>
      <c r="J2897" s="2" t="str">
        <f>_xlfn.XLOOKUP(SupplierQuality[[#This Row],[Defect Type ID]],Table5[ID],Table5[Defect Type],"Not found",0)</f>
        <v>Impact</v>
      </c>
      <c r="K2897">
        <v>69</v>
      </c>
      <c r="L2897" s="2" t="str">
        <f>_xlfn.XLOOKUP(SupplierQuality[[#This Row],[DefectID]],Table2[ID],Table2[Defect],"Not found",0)</f>
        <v>Wrong Makeup</v>
      </c>
      <c r="M2897" s="3">
        <v>840837</v>
      </c>
      <c r="N2897" s="3">
        <v>2205</v>
      </c>
      <c r="O2897" s="6">
        <f>SupplierQuality[[#This Row],[Total Downtime Minutes]]/60</f>
        <v>36.75</v>
      </c>
      <c r="P2897" s="4">
        <v>589</v>
      </c>
      <c r="Q2897" s="4">
        <f>SupplierQuality[[#This Row],[Total Defect Qty]]*SupplierQuality[[#This Row],[Unit Price]]</f>
        <v>495252993</v>
      </c>
    </row>
    <row r="2898" spans="1:17" x14ac:dyDescent="0.25">
      <c r="A2898" s="1">
        <v>43539</v>
      </c>
      <c r="B2898" s="5" t="str">
        <f>TEXT(SupplierQuality[[#This Row],[Date]],"mmm")</f>
        <v>Mar</v>
      </c>
      <c r="C2898" s="5" t="str">
        <f>TEXT(SupplierQuality[[#This Row],[Date]],"yyyy")</f>
        <v>2019</v>
      </c>
      <c r="D2898" s="2" t="s">
        <v>254</v>
      </c>
      <c r="E2898" s="2" t="s">
        <v>49</v>
      </c>
      <c r="F2898" s="2" t="s">
        <v>691</v>
      </c>
      <c r="G2898">
        <v>113</v>
      </c>
      <c r="H2898" s="2" t="str">
        <f>VLOOKUP(SupplierQuality[[#This Row],[MaterialID]],Table4[#All],2,0)</f>
        <v>Raw Materials</v>
      </c>
      <c r="I2898">
        <v>2</v>
      </c>
      <c r="J2898" s="2" t="str">
        <f>_xlfn.XLOOKUP(SupplierQuality[[#This Row],[Defect Type ID]],Table5[ID],Table5[Defect Type],"Not found",0)</f>
        <v>Rejected</v>
      </c>
      <c r="K2898">
        <v>12</v>
      </c>
      <c r="L2898" s="2" t="str">
        <f>_xlfn.XLOOKUP(SupplierQuality[[#This Row],[DefectID]],Table2[ID],Table2[Defect],"Not found",0)</f>
        <v>Integrity Failure</v>
      </c>
      <c r="M2898" s="3">
        <v>840560</v>
      </c>
      <c r="N2898" s="3">
        <v>4892</v>
      </c>
      <c r="O2898" s="6">
        <f>SupplierQuality[[#This Row],[Total Downtime Minutes]]/60</f>
        <v>81.533333333333331</v>
      </c>
      <c r="P2898" s="4">
        <v>519</v>
      </c>
      <c r="Q2898" s="4">
        <f>SupplierQuality[[#This Row],[Total Defect Qty]]*SupplierQuality[[#This Row],[Unit Price]]</f>
        <v>436250640</v>
      </c>
    </row>
    <row r="2899" spans="1:17" x14ac:dyDescent="0.25">
      <c r="A2899" s="1">
        <v>43539</v>
      </c>
      <c r="B2899" s="5" t="str">
        <f>TEXT(SupplierQuality[[#This Row],[Date]],"mmm")</f>
        <v>Mar</v>
      </c>
      <c r="C2899" s="5" t="str">
        <f>TEXT(SupplierQuality[[#This Row],[Date]],"yyyy")</f>
        <v>2019</v>
      </c>
      <c r="D2899" s="2" t="s">
        <v>288</v>
      </c>
      <c r="E2899" s="2" t="s">
        <v>11</v>
      </c>
      <c r="F2899" s="2" t="s">
        <v>14</v>
      </c>
      <c r="G2899">
        <v>130</v>
      </c>
      <c r="H2899" s="2" t="str">
        <f>VLOOKUP(SupplierQuality[[#This Row],[MaterialID]],Table4[#All],2,0)</f>
        <v>Packaging</v>
      </c>
      <c r="I2899">
        <v>1</v>
      </c>
      <c r="J2899" s="2" t="str">
        <f>_xlfn.XLOOKUP(SupplierQuality[[#This Row],[Defect Type ID]],Table5[ID],Table5[Defect Type],"Not found",0)</f>
        <v>No Impact</v>
      </c>
      <c r="K2899">
        <v>73</v>
      </c>
      <c r="L2899" s="2" t="str">
        <f>_xlfn.XLOOKUP(SupplierQuality[[#This Row],[DefectID]],Table2[ID],Table2[Defect],"Not found",0)</f>
        <v>No Slip Sheets</v>
      </c>
      <c r="M2899" s="3">
        <v>834748</v>
      </c>
      <c r="N2899" s="3">
        <v>4473</v>
      </c>
      <c r="O2899" s="6">
        <f>SupplierQuality[[#This Row],[Total Downtime Minutes]]/60</f>
        <v>74.55</v>
      </c>
      <c r="P2899" s="4">
        <v>557</v>
      </c>
      <c r="Q2899" s="4">
        <f>SupplierQuality[[#This Row],[Total Defect Qty]]*SupplierQuality[[#This Row],[Unit Price]]</f>
        <v>464954636</v>
      </c>
    </row>
    <row r="2900" spans="1:17" x14ac:dyDescent="0.25">
      <c r="A2900" s="1">
        <v>43539</v>
      </c>
      <c r="B2900" s="5" t="str">
        <f>TEXT(SupplierQuality[[#This Row],[Date]],"mmm")</f>
        <v>Mar</v>
      </c>
      <c r="C2900" s="5" t="str">
        <f>TEXT(SupplierQuality[[#This Row],[Date]],"yyyy")</f>
        <v>2019</v>
      </c>
      <c r="D2900" s="2" t="s">
        <v>29</v>
      </c>
      <c r="E2900" s="2" t="s">
        <v>36</v>
      </c>
      <c r="F2900" s="2" t="s">
        <v>691</v>
      </c>
      <c r="G2900">
        <v>129</v>
      </c>
      <c r="H2900" s="2" t="str">
        <f>VLOOKUP(SupplierQuality[[#This Row],[MaterialID]],Table4[#All],2,0)</f>
        <v>Mechanicals</v>
      </c>
      <c r="I2900">
        <v>3</v>
      </c>
      <c r="J2900" s="2" t="str">
        <f>_xlfn.XLOOKUP(SupplierQuality[[#This Row],[Defect Type ID]],Table5[ID],Table5[Defect Type],"Not found",0)</f>
        <v>Impact</v>
      </c>
      <c r="K2900">
        <v>12</v>
      </c>
      <c r="L2900" s="2" t="str">
        <f>_xlfn.XLOOKUP(SupplierQuality[[#This Row],[DefectID]],Table2[ID],Table2[Defect],"Not found",0)</f>
        <v>Integrity Failure</v>
      </c>
      <c r="M2900" s="3">
        <v>769437</v>
      </c>
      <c r="N2900" s="3">
        <v>474</v>
      </c>
      <c r="O2900" s="6">
        <f>SupplierQuality[[#This Row],[Total Downtime Minutes]]/60</f>
        <v>7.9</v>
      </c>
      <c r="P2900" s="4">
        <v>391</v>
      </c>
      <c r="Q2900" s="4">
        <f>SupplierQuality[[#This Row],[Total Defect Qty]]*SupplierQuality[[#This Row],[Unit Price]]</f>
        <v>300849867</v>
      </c>
    </row>
    <row r="2901" spans="1:17" x14ac:dyDescent="0.25">
      <c r="A2901" s="1">
        <v>43539</v>
      </c>
      <c r="B2901" s="5" t="str">
        <f>TEXT(SupplierQuality[[#This Row],[Date]],"mmm")</f>
        <v>Mar</v>
      </c>
      <c r="C2901" s="5" t="str">
        <f>TEXT(SupplierQuality[[#This Row],[Date]],"yyyy")</f>
        <v>2019</v>
      </c>
      <c r="D2901" s="2" t="s">
        <v>282</v>
      </c>
      <c r="E2901" s="2" t="s">
        <v>13</v>
      </c>
      <c r="F2901" s="2" t="s">
        <v>14</v>
      </c>
      <c r="G2901">
        <v>126</v>
      </c>
      <c r="H2901" s="2" t="str">
        <f>VLOOKUP(SupplierQuality[[#This Row],[MaterialID]],Table4[#All],2,0)</f>
        <v>Motors</v>
      </c>
      <c r="I2901">
        <v>1</v>
      </c>
      <c r="J2901" s="2" t="str">
        <f>_xlfn.XLOOKUP(SupplierQuality[[#This Row],[Defect Type ID]],Table5[ID],Table5[Defect Type],"Not found",0)</f>
        <v>No Impact</v>
      </c>
      <c r="K2901">
        <v>165</v>
      </c>
      <c r="L2901" s="2" t="str">
        <f>_xlfn.XLOOKUP(SupplierQuality[[#This Row],[DefectID]],Table2[ID],Table2[Defect],"Not found",0)</f>
        <v>Material Separation</v>
      </c>
      <c r="M2901" s="3">
        <v>754241</v>
      </c>
      <c r="N2901" s="3">
        <v>3909</v>
      </c>
      <c r="O2901" s="6">
        <f>SupplierQuality[[#This Row],[Total Downtime Minutes]]/60</f>
        <v>65.150000000000006</v>
      </c>
      <c r="P2901" s="4">
        <v>405</v>
      </c>
      <c r="Q2901" s="4">
        <f>SupplierQuality[[#This Row],[Total Defect Qty]]*SupplierQuality[[#This Row],[Unit Price]]</f>
        <v>305467605</v>
      </c>
    </row>
    <row r="2902" spans="1:17" x14ac:dyDescent="0.25">
      <c r="A2902" s="1">
        <v>43539</v>
      </c>
      <c r="B2902" s="5" t="str">
        <f>TEXT(SupplierQuality[[#This Row],[Date]],"mmm")</f>
        <v>Mar</v>
      </c>
      <c r="C2902" s="5" t="str">
        <f>TEXT(SupplierQuality[[#This Row],[Date]],"yyyy")</f>
        <v>2019</v>
      </c>
      <c r="D2902" s="2" t="s">
        <v>331</v>
      </c>
      <c r="E2902" s="2" t="s">
        <v>119</v>
      </c>
      <c r="F2902" s="2" t="s">
        <v>691</v>
      </c>
      <c r="G2902">
        <v>115</v>
      </c>
      <c r="H2902" s="2" t="str">
        <f>VLOOKUP(SupplierQuality[[#This Row],[MaterialID]],Table4[#All],2,0)</f>
        <v>Controllers</v>
      </c>
      <c r="I2902">
        <v>3</v>
      </c>
      <c r="J2902" s="2" t="str">
        <f>_xlfn.XLOOKUP(SupplierQuality[[#This Row],[Defect Type ID]],Table5[ID],Table5[Defect Type],"Not found",0)</f>
        <v>Impact</v>
      </c>
      <c r="K2902">
        <v>8</v>
      </c>
      <c r="L2902" s="2" t="str">
        <f>_xlfn.XLOOKUP(SupplierQuality[[#This Row],[DefectID]],Table2[ID],Table2[Defect],"Not found",0)</f>
        <v>Printing Defects</v>
      </c>
      <c r="M2902" s="3">
        <v>625493</v>
      </c>
      <c r="N2902" s="3">
        <v>4838</v>
      </c>
      <c r="O2902" s="6">
        <f>SupplierQuality[[#This Row],[Total Downtime Minutes]]/60</f>
        <v>80.63333333333334</v>
      </c>
      <c r="P2902" s="4">
        <v>663</v>
      </c>
      <c r="Q2902" s="4">
        <f>SupplierQuality[[#This Row],[Total Defect Qty]]*SupplierQuality[[#This Row],[Unit Price]]</f>
        <v>414701859</v>
      </c>
    </row>
    <row r="2903" spans="1:17" x14ac:dyDescent="0.25">
      <c r="A2903" s="1">
        <v>43539</v>
      </c>
      <c r="B2903" s="5" t="str">
        <f>TEXT(SupplierQuality[[#This Row],[Date]],"mmm")</f>
        <v>Mar</v>
      </c>
      <c r="C2903" s="5" t="str">
        <f>TEXT(SupplierQuality[[#This Row],[Date]],"yyyy")</f>
        <v>2019</v>
      </c>
      <c r="D2903" s="2" t="s">
        <v>222</v>
      </c>
      <c r="E2903" s="2" t="s">
        <v>98</v>
      </c>
      <c r="F2903" s="2" t="s">
        <v>17</v>
      </c>
      <c r="G2903">
        <v>116</v>
      </c>
      <c r="H2903" s="2" t="str">
        <f>VLOOKUP(SupplierQuality[[#This Row],[MaterialID]],Table4[#All],2,0)</f>
        <v>Molds</v>
      </c>
      <c r="I2903">
        <v>2</v>
      </c>
      <c r="J2903" s="2" t="str">
        <f>_xlfn.XLOOKUP(SupplierQuality[[#This Row],[Defect Type ID]],Table5[ID],Table5[Defect Type],"Not found",0)</f>
        <v>Rejected</v>
      </c>
      <c r="K2903">
        <v>263</v>
      </c>
      <c r="L2903" s="2" t="str">
        <f>_xlfn.XLOOKUP(SupplierQuality[[#This Row],[DefectID]],Table2[ID],Table2[Defect],"Not found",0)</f>
        <v>Packaging Wrong</v>
      </c>
      <c r="M2903" s="3">
        <v>531209</v>
      </c>
      <c r="N2903" s="3">
        <v>4231</v>
      </c>
      <c r="O2903" s="6">
        <f>SupplierQuality[[#This Row],[Total Downtime Minutes]]/60</f>
        <v>70.516666666666666</v>
      </c>
      <c r="P2903" s="4">
        <v>639</v>
      </c>
      <c r="Q2903" s="4">
        <f>SupplierQuality[[#This Row],[Total Defect Qty]]*SupplierQuality[[#This Row],[Unit Price]]</f>
        <v>339442551</v>
      </c>
    </row>
    <row r="2904" spans="1:17" x14ac:dyDescent="0.25">
      <c r="A2904" s="1">
        <v>43539</v>
      </c>
      <c r="B2904" s="5" t="str">
        <f>TEXT(SupplierQuality[[#This Row],[Date]],"mmm")</f>
        <v>Mar</v>
      </c>
      <c r="C2904" s="5" t="str">
        <f>TEXT(SupplierQuality[[#This Row],[Date]],"yyyy")</f>
        <v>2019</v>
      </c>
      <c r="D2904" s="2" t="s">
        <v>231</v>
      </c>
      <c r="E2904" s="2" t="s">
        <v>27</v>
      </c>
      <c r="F2904" s="2" t="s">
        <v>24</v>
      </c>
      <c r="G2904">
        <v>117</v>
      </c>
      <c r="H2904" s="2" t="str">
        <f>VLOOKUP(SupplierQuality[[#This Row],[MaterialID]],Table4[#All],2,0)</f>
        <v>Labels</v>
      </c>
      <c r="I2904">
        <v>3</v>
      </c>
      <c r="J2904" s="2" t="str">
        <f>_xlfn.XLOOKUP(SupplierQuality[[#This Row],[Defect Type ID]],Table5[ID],Table5[Defect Type],"Not found",0)</f>
        <v>Impact</v>
      </c>
      <c r="K2904">
        <v>258</v>
      </c>
      <c r="L2904" s="2" t="str">
        <f>_xlfn.XLOOKUP(SupplierQuality[[#This Row],[DefectID]],Table2[ID],Table2[Defect],"Not found",0)</f>
        <v>Gages Broken</v>
      </c>
      <c r="M2904" s="3">
        <v>344231</v>
      </c>
      <c r="N2904" s="3">
        <v>4055</v>
      </c>
      <c r="O2904" s="6">
        <f>SupplierQuality[[#This Row],[Total Downtime Minutes]]/60</f>
        <v>67.583333333333329</v>
      </c>
      <c r="P2904" s="4">
        <v>563</v>
      </c>
      <c r="Q2904" s="4">
        <f>SupplierQuality[[#This Row],[Total Defect Qty]]*SupplierQuality[[#This Row],[Unit Price]]</f>
        <v>193802053</v>
      </c>
    </row>
    <row r="2905" spans="1:17" x14ac:dyDescent="0.25">
      <c r="A2905" s="1">
        <v>43539</v>
      </c>
      <c r="B2905" s="5" t="str">
        <f>TEXT(SupplierQuality[[#This Row],[Date]],"mmm")</f>
        <v>Mar</v>
      </c>
      <c r="C2905" s="5" t="str">
        <f>TEXT(SupplierQuality[[#This Row],[Date]],"yyyy")</f>
        <v>2019</v>
      </c>
      <c r="D2905" s="2" t="s">
        <v>197</v>
      </c>
      <c r="E2905" s="2" t="s">
        <v>32</v>
      </c>
      <c r="F2905" s="2" t="s">
        <v>691</v>
      </c>
      <c r="G2905">
        <v>131</v>
      </c>
      <c r="H2905" s="2" t="str">
        <f>VLOOKUP(SupplierQuality[[#This Row],[MaterialID]],Table4[#All],2,0)</f>
        <v>Valves</v>
      </c>
      <c r="I2905">
        <v>1</v>
      </c>
      <c r="J2905" s="2" t="str">
        <f>_xlfn.XLOOKUP(SupplierQuality[[#This Row],[Defect Type ID]],Table5[ID],Table5[Defect Type],"Not found",0)</f>
        <v>No Impact</v>
      </c>
      <c r="K2905">
        <v>40</v>
      </c>
      <c r="L2905" s="2" t="str">
        <f>_xlfn.XLOOKUP(SupplierQuality[[#This Row],[DefectID]],Table2[ID],Table2[Defect],"Not found",0)</f>
        <v>Wrong Spec Date</v>
      </c>
      <c r="M2905" s="3">
        <v>341315</v>
      </c>
      <c r="N2905" s="3">
        <v>1466</v>
      </c>
      <c r="O2905" s="6">
        <f>SupplierQuality[[#This Row],[Total Downtime Minutes]]/60</f>
        <v>24.433333333333334</v>
      </c>
      <c r="P2905" s="4">
        <v>573</v>
      </c>
      <c r="Q2905" s="4">
        <f>SupplierQuality[[#This Row],[Total Defect Qty]]*SupplierQuality[[#This Row],[Unit Price]]</f>
        <v>195573495</v>
      </c>
    </row>
    <row r="2906" spans="1:17" x14ac:dyDescent="0.25">
      <c r="A2906" s="1">
        <v>43539</v>
      </c>
      <c r="B2906" s="5" t="str">
        <f>TEXT(SupplierQuality[[#This Row],[Date]],"mmm")</f>
        <v>Mar</v>
      </c>
      <c r="C2906" s="5" t="str">
        <f>TEXT(SupplierQuality[[#This Row],[Date]],"yyyy")</f>
        <v>2019</v>
      </c>
      <c r="D2906" s="2" t="s">
        <v>118</v>
      </c>
      <c r="E2906" s="2" t="s">
        <v>55</v>
      </c>
      <c r="F2906" s="2" t="s">
        <v>17</v>
      </c>
      <c r="G2906">
        <v>114</v>
      </c>
      <c r="H2906" s="2" t="str">
        <f>VLOOKUP(SupplierQuality[[#This Row],[MaterialID]],Table4[#All],2,0)</f>
        <v>Carton</v>
      </c>
      <c r="I2906">
        <v>2</v>
      </c>
      <c r="J2906" s="2" t="str">
        <f>_xlfn.XLOOKUP(SupplierQuality[[#This Row],[Defect Type ID]],Table5[ID],Table5[Defect Type],"Not found",0)</f>
        <v>Rejected</v>
      </c>
      <c r="K2906">
        <v>197</v>
      </c>
      <c r="L2906" s="2" t="str">
        <f>_xlfn.XLOOKUP(SupplierQuality[[#This Row],[DefectID]],Table2[ID],Table2[Defect],"Not found",0)</f>
        <v>Assembly Issues</v>
      </c>
      <c r="M2906" s="3">
        <v>309917</v>
      </c>
      <c r="N2906" s="3">
        <v>3932</v>
      </c>
      <c r="O2906" s="6">
        <f>SupplierQuality[[#This Row],[Total Downtime Minutes]]/60</f>
        <v>65.533333333333331</v>
      </c>
      <c r="P2906" s="4">
        <v>325</v>
      </c>
      <c r="Q2906" s="4">
        <f>SupplierQuality[[#This Row],[Total Defect Qty]]*SupplierQuality[[#This Row],[Unit Price]]</f>
        <v>100723025</v>
      </c>
    </row>
    <row r="2907" spans="1:17" x14ac:dyDescent="0.25">
      <c r="A2907" s="1">
        <v>43539</v>
      </c>
      <c r="B2907" s="5" t="str">
        <f>TEXT(SupplierQuality[[#This Row],[Date]],"mmm")</f>
        <v>Mar</v>
      </c>
      <c r="C2907" s="5" t="str">
        <f>TEXT(SupplierQuality[[#This Row],[Date]],"yyyy")</f>
        <v>2019</v>
      </c>
      <c r="D2907" s="2" t="s">
        <v>116</v>
      </c>
      <c r="E2907" s="2" t="s">
        <v>58</v>
      </c>
      <c r="F2907" s="2" t="s">
        <v>691</v>
      </c>
      <c r="G2907">
        <v>114</v>
      </c>
      <c r="H2907" s="2" t="str">
        <f>VLOOKUP(SupplierQuality[[#This Row],[MaterialID]],Table4[#All],2,0)</f>
        <v>Carton</v>
      </c>
      <c r="I2907">
        <v>3</v>
      </c>
      <c r="J2907" s="2" t="str">
        <f>_xlfn.XLOOKUP(SupplierQuality[[#This Row],[Defect Type ID]],Table5[ID],Table5[Defect Type],"Not found",0)</f>
        <v>Impact</v>
      </c>
      <c r="K2907">
        <v>215</v>
      </c>
      <c r="L2907" s="2" t="str">
        <f>_xlfn.XLOOKUP(SupplierQuality[[#This Row],[DefectID]],Table2[ID],Table2[Defect],"Not found",0)</f>
        <v>No Torque</v>
      </c>
      <c r="M2907" s="3">
        <v>234021</v>
      </c>
      <c r="N2907" s="3">
        <v>422</v>
      </c>
      <c r="O2907" s="6">
        <f>SupplierQuality[[#This Row],[Total Downtime Minutes]]/60</f>
        <v>7.0333333333333332</v>
      </c>
      <c r="P2907" s="4">
        <v>452</v>
      </c>
      <c r="Q2907" s="4">
        <f>SupplierQuality[[#This Row],[Total Defect Qty]]*SupplierQuality[[#This Row],[Unit Price]]</f>
        <v>105777492</v>
      </c>
    </row>
    <row r="2908" spans="1:17" x14ac:dyDescent="0.25">
      <c r="A2908" s="1">
        <v>43539</v>
      </c>
      <c r="B2908" s="5" t="str">
        <f>TEXT(SupplierQuality[[#This Row],[Date]],"mmm")</f>
        <v>Mar</v>
      </c>
      <c r="C2908" s="5" t="str">
        <f>TEXT(SupplierQuality[[#This Row],[Date]],"yyyy")</f>
        <v>2019</v>
      </c>
      <c r="D2908" s="2" t="s">
        <v>131</v>
      </c>
      <c r="E2908" s="2" t="s">
        <v>60</v>
      </c>
      <c r="F2908" s="2" t="s">
        <v>24</v>
      </c>
      <c r="G2908">
        <v>130</v>
      </c>
      <c r="H2908" s="2" t="str">
        <f>VLOOKUP(SupplierQuality[[#This Row],[MaterialID]],Table4[#All],2,0)</f>
        <v>Packaging</v>
      </c>
      <c r="I2908">
        <v>2</v>
      </c>
      <c r="J2908" s="2" t="str">
        <f>_xlfn.XLOOKUP(SupplierQuality[[#This Row],[Defect Type ID]],Table5[ID],Table5[Defect Type],"Not found",0)</f>
        <v>Rejected</v>
      </c>
      <c r="K2908">
        <v>71</v>
      </c>
      <c r="L2908" s="2" t="str">
        <f>_xlfn.XLOOKUP(SupplierQuality[[#This Row],[DefectID]],Table2[ID],Table2[Defect],"Not found",0)</f>
        <v>Incorrect Dimensions</v>
      </c>
      <c r="M2908" s="3">
        <v>153562</v>
      </c>
      <c r="N2908" s="3">
        <v>1349</v>
      </c>
      <c r="O2908" s="6">
        <f>SupplierQuality[[#This Row],[Total Downtime Minutes]]/60</f>
        <v>22.483333333333334</v>
      </c>
      <c r="P2908" s="4">
        <v>622</v>
      </c>
      <c r="Q2908" s="4">
        <f>SupplierQuality[[#This Row],[Total Defect Qty]]*SupplierQuality[[#This Row],[Unit Price]]</f>
        <v>95515564</v>
      </c>
    </row>
    <row r="2909" spans="1:17" x14ac:dyDescent="0.25">
      <c r="A2909" s="1">
        <v>43539</v>
      </c>
      <c r="B2909" s="5" t="str">
        <f>TEXT(SupplierQuality[[#This Row],[Date]],"mmm")</f>
        <v>Mar</v>
      </c>
      <c r="C2909" s="5" t="str">
        <f>TEXT(SupplierQuality[[#This Row],[Date]],"yyyy")</f>
        <v>2019</v>
      </c>
      <c r="D2909" s="2" t="s">
        <v>33</v>
      </c>
      <c r="E2909" s="2" t="s">
        <v>98</v>
      </c>
      <c r="F2909" s="2" t="s">
        <v>24</v>
      </c>
      <c r="G2909">
        <v>117</v>
      </c>
      <c r="H2909" s="2" t="str">
        <f>VLOOKUP(SupplierQuality[[#This Row],[MaterialID]],Table4[#All],2,0)</f>
        <v>Labels</v>
      </c>
      <c r="I2909">
        <v>3</v>
      </c>
      <c r="J2909" s="2" t="str">
        <f>_xlfn.XLOOKUP(SupplierQuality[[#This Row],[Defect Type ID]],Table5[ID],Table5[Defect Type],"Not found",0)</f>
        <v>Impact</v>
      </c>
      <c r="K2909">
        <v>168</v>
      </c>
      <c r="L2909" s="2" t="str">
        <f>_xlfn.XLOOKUP(SupplierQuality[[#This Row],[DefectID]],Table2[ID],Table2[Defect],"Not found",0)</f>
        <v>Top Too Small</v>
      </c>
      <c r="M2909" s="3">
        <v>128114</v>
      </c>
      <c r="N2909" s="3">
        <v>1449</v>
      </c>
      <c r="O2909" s="6">
        <f>SupplierQuality[[#This Row],[Total Downtime Minutes]]/60</f>
        <v>24.15</v>
      </c>
      <c r="P2909" s="4">
        <v>553</v>
      </c>
      <c r="Q2909" s="4">
        <f>SupplierQuality[[#This Row],[Total Defect Qty]]*SupplierQuality[[#This Row],[Unit Price]]</f>
        <v>70847042</v>
      </c>
    </row>
    <row r="2910" spans="1:17" x14ac:dyDescent="0.25">
      <c r="A2910" s="1">
        <v>43539</v>
      </c>
      <c r="B2910" s="5" t="str">
        <f>TEXT(SupplierQuality[[#This Row],[Date]],"mmm")</f>
        <v>Mar</v>
      </c>
      <c r="C2910" s="5" t="str">
        <f>TEXT(SupplierQuality[[#This Row],[Date]],"yyyy")</f>
        <v>2019</v>
      </c>
      <c r="D2910" s="2" t="s">
        <v>152</v>
      </c>
      <c r="E2910" s="2" t="s">
        <v>23</v>
      </c>
      <c r="F2910" s="2" t="s">
        <v>14</v>
      </c>
      <c r="G2910">
        <v>133</v>
      </c>
      <c r="H2910" s="2" t="str">
        <f>VLOOKUP(SupplierQuality[[#This Row],[MaterialID]],Table4[#All],2,0)</f>
        <v>Wires</v>
      </c>
      <c r="I2910">
        <v>2</v>
      </c>
      <c r="J2910" s="2" t="str">
        <f>_xlfn.XLOOKUP(SupplierQuality[[#This Row],[Defect Type ID]],Table5[ID],Table5[Defect Type],"Not found",0)</f>
        <v>Rejected</v>
      </c>
      <c r="K2910">
        <v>82</v>
      </c>
      <c r="L2910" s="2" t="str">
        <f>_xlfn.XLOOKUP(SupplierQuality[[#This Row],[DefectID]],Table2[ID],Table2[Defect],"Not found",0)</f>
        <v>Mixed Parts</v>
      </c>
      <c r="M2910" s="3">
        <v>82309</v>
      </c>
      <c r="N2910" s="3">
        <v>4410</v>
      </c>
      <c r="O2910" s="6">
        <f>SupplierQuality[[#This Row],[Total Downtime Minutes]]/60</f>
        <v>73.5</v>
      </c>
      <c r="P2910" s="4">
        <v>653</v>
      </c>
      <c r="Q2910" s="4">
        <f>SupplierQuality[[#This Row],[Total Defect Qty]]*SupplierQuality[[#This Row],[Unit Price]]</f>
        <v>53747777</v>
      </c>
    </row>
    <row r="2911" spans="1:17" x14ac:dyDescent="0.25">
      <c r="A2911" s="1">
        <v>43539</v>
      </c>
      <c r="B2911" s="5" t="str">
        <f>TEXT(SupplierQuality[[#This Row],[Date]],"mmm")</f>
        <v>Mar</v>
      </c>
      <c r="C2911" s="5" t="str">
        <f>TEXT(SupplierQuality[[#This Row],[Date]],"yyyy")</f>
        <v>2019</v>
      </c>
      <c r="D2911" s="2" t="s">
        <v>290</v>
      </c>
      <c r="E2911" s="2" t="s">
        <v>49</v>
      </c>
      <c r="F2911" s="2" t="s">
        <v>691</v>
      </c>
      <c r="G2911">
        <v>132</v>
      </c>
      <c r="H2911" s="2" t="str">
        <f>VLOOKUP(SupplierQuality[[#This Row],[MaterialID]],Table4[#All],2,0)</f>
        <v>Printed Materials</v>
      </c>
      <c r="I2911">
        <v>3</v>
      </c>
      <c r="J2911" s="2" t="str">
        <f>_xlfn.XLOOKUP(SupplierQuality[[#This Row],[Defect Type ID]],Table5[ID],Table5[Defect Type],"Not found",0)</f>
        <v>Impact</v>
      </c>
      <c r="K2911">
        <v>203</v>
      </c>
      <c r="L2911" s="2" t="str">
        <f>_xlfn.XLOOKUP(SupplierQuality[[#This Row],[DefectID]],Table2[ID],Table2[Defect],"Not found",0)</f>
        <v>Color Deviation</v>
      </c>
      <c r="M2911" s="3">
        <v>74316</v>
      </c>
      <c r="N2911" s="3">
        <v>4457</v>
      </c>
      <c r="O2911" s="6">
        <f>SupplierQuality[[#This Row],[Total Downtime Minutes]]/60</f>
        <v>74.283333333333331</v>
      </c>
      <c r="P2911" s="4">
        <v>432</v>
      </c>
      <c r="Q2911" s="4">
        <f>SupplierQuality[[#This Row],[Total Defect Qty]]*SupplierQuality[[#This Row],[Unit Price]]</f>
        <v>32104512</v>
      </c>
    </row>
    <row r="2912" spans="1:17" x14ac:dyDescent="0.25">
      <c r="A2912" s="1">
        <v>43539</v>
      </c>
      <c r="B2912" s="5" t="str">
        <f>TEXT(SupplierQuality[[#This Row],[Date]],"mmm")</f>
        <v>Mar</v>
      </c>
      <c r="C2912" s="5" t="str">
        <f>TEXT(SupplierQuality[[#This Row],[Date]],"yyyy")</f>
        <v>2019</v>
      </c>
      <c r="D2912" s="2" t="s">
        <v>357</v>
      </c>
      <c r="E2912" s="2" t="s">
        <v>11</v>
      </c>
      <c r="F2912" s="2" t="s">
        <v>14</v>
      </c>
      <c r="G2912">
        <v>116</v>
      </c>
      <c r="H2912" s="2" t="str">
        <f>VLOOKUP(SupplierQuality[[#This Row],[MaterialID]],Table4[#All],2,0)</f>
        <v>Molds</v>
      </c>
      <c r="I2912">
        <v>1</v>
      </c>
      <c r="J2912" s="2" t="str">
        <f>_xlfn.XLOOKUP(SupplierQuality[[#This Row],[Defect Type ID]],Table5[ID],Table5[Defect Type],"Not found",0)</f>
        <v>No Impact</v>
      </c>
      <c r="K2912">
        <v>17</v>
      </c>
      <c r="L2912" s="2" t="str">
        <f>_xlfn.XLOOKUP(SupplierQuality[[#This Row],[DefectID]],Table2[ID],Table2[Defect],"Not found",0)</f>
        <v>Folding - Wrong Crease</v>
      </c>
      <c r="M2912" s="3">
        <v>9093</v>
      </c>
      <c r="N2912" s="3">
        <v>4879</v>
      </c>
      <c r="O2912" s="6">
        <f>SupplierQuality[[#This Row],[Total Downtime Minutes]]/60</f>
        <v>81.316666666666663</v>
      </c>
      <c r="P2912" s="4">
        <v>547</v>
      </c>
      <c r="Q2912" s="4">
        <f>SupplierQuality[[#This Row],[Total Defect Qty]]*SupplierQuality[[#This Row],[Unit Price]]</f>
        <v>4973871</v>
      </c>
    </row>
    <row r="2913" spans="1:17" x14ac:dyDescent="0.25">
      <c r="A2913" s="1">
        <v>43540</v>
      </c>
      <c r="B2913" s="5" t="str">
        <f>TEXT(SupplierQuality[[#This Row],[Date]],"mmm")</f>
        <v>Mar</v>
      </c>
      <c r="C2913" s="5" t="str">
        <f>TEXT(SupplierQuality[[#This Row],[Date]],"yyyy")</f>
        <v>2019</v>
      </c>
      <c r="D2913" s="2" t="s">
        <v>90</v>
      </c>
      <c r="E2913" s="2" t="s">
        <v>52</v>
      </c>
      <c r="F2913" s="2" t="s">
        <v>14</v>
      </c>
      <c r="G2913">
        <v>131</v>
      </c>
      <c r="H2913" s="2" t="str">
        <f>VLOOKUP(SupplierQuality[[#This Row],[MaterialID]],Table4[#All],2,0)</f>
        <v>Valves</v>
      </c>
      <c r="I2913">
        <v>2</v>
      </c>
      <c r="J2913" s="2" t="str">
        <f>_xlfn.XLOOKUP(SupplierQuality[[#This Row],[Defect Type ID]],Table5[ID],Table5[Defect Type],"Not found",0)</f>
        <v>Rejected</v>
      </c>
      <c r="K2913">
        <v>116</v>
      </c>
      <c r="L2913" s="2" t="str">
        <f>_xlfn.XLOOKUP(SupplierQuality[[#This Row],[DefectID]],Table2[ID],Table2[Defect],"Not found",0)</f>
        <v>Scuffed Packaging</v>
      </c>
      <c r="M2913" s="3">
        <v>919363</v>
      </c>
      <c r="N2913" s="3">
        <v>4986</v>
      </c>
      <c r="O2913" s="6">
        <f>SupplierQuality[[#This Row],[Total Downtime Minutes]]/60</f>
        <v>83.1</v>
      </c>
      <c r="P2913" s="4">
        <v>660</v>
      </c>
      <c r="Q2913" s="4">
        <f>SupplierQuality[[#This Row],[Total Defect Qty]]*SupplierQuality[[#This Row],[Unit Price]]</f>
        <v>606779580</v>
      </c>
    </row>
    <row r="2914" spans="1:17" x14ac:dyDescent="0.25">
      <c r="A2914" s="1">
        <v>43540</v>
      </c>
      <c r="B2914" s="5" t="str">
        <f>TEXT(SupplierQuality[[#This Row],[Date]],"mmm")</f>
        <v>Mar</v>
      </c>
      <c r="C2914" s="5" t="str">
        <f>TEXT(SupplierQuality[[#This Row],[Date]],"yyyy")</f>
        <v>2019</v>
      </c>
      <c r="D2914" s="2" t="s">
        <v>199</v>
      </c>
      <c r="E2914" s="2" t="s">
        <v>60</v>
      </c>
      <c r="F2914" s="2" t="s">
        <v>24</v>
      </c>
      <c r="G2914">
        <v>113</v>
      </c>
      <c r="H2914" s="2" t="str">
        <f>VLOOKUP(SupplierQuality[[#This Row],[MaterialID]],Table4[#All],2,0)</f>
        <v>Raw Materials</v>
      </c>
      <c r="I2914">
        <v>2</v>
      </c>
      <c r="J2914" s="2" t="str">
        <f>_xlfn.XLOOKUP(SupplierQuality[[#This Row],[Defect Type ID]],Table5[ID],Table5[Defect Type],"Not found",0)</f>
        <v>Rejected</v>
      </c>
      <c r="K2914">
        <v>62</v>
      </c>
      <c r="L2914" s="2" t="str">
        <f>_xlfn.XLOOKUP(SupplierQuality[[#This Row],[DefectID]],Table2[ID],Table2[Defect],"Not found",0)</f>
        <v>Damaged</v>
      </c>
      <c r="M2914" s="3">
        <v>890367</v>
      </c>
      <c r="N2914" s="3">
        <v>1520</v>
      </c>
      <c r="O2914" s="6">
        <f>SupplierQuality[[#This Row],[Total Downtime Minutes]]/60</f>
        <v>25.333333333333332</v>
      </c>
      <c r="P2914" s="4">
        <v>414</v>
      </c>
      <c r="Q2914" s="4">
        <f>SupplierQuality[[#This Row],[Total Defect Qty]]*SupplierQuality[[#This Row],[Unit Price]]</f>
        <v>368611938</v>
      </c>
    </row>
    <row r="2915" spans="1:17" x14ac:dyDescent="0.25">
      <c r="A2915" s="1">
        <v>43540</v>
      </c>
      <c r="B2915" s="5" t="str">
        <f>TEXT(SupplierQuality[[#This Row],[Date]],"mmm")</f>
        <v>Mar</v>
      </c>
      <c r="C2915" s="5" t="str">
        <f>TEXT(SupplierQuality[[#This Row],[Date]],"yyyy")</f>
        <v>2019</v>
      </c>
      <c r="D2915" s="2" t="s">
        <v>109</v>
      </c>
      <c r="E2915" s="2" t="s">
        <v>23</v>
      </c>
      <c r="F2915" s="2" t="s">
        <v>17</v>
      </c>
      <c r="G2915">
        <v>129</v>
      </c>
      <c r="H2915" s="2" t="str">
        <f>VLOOKUP(SupplierQuality[[#This Row],[MaterialID]],Table4[#All],2,0)</f>
        <v>Mechanicals</v>
      </c>
      <c r="I2915">
        <v>2</v>
      </c>
      <c r="J2915" s="2" t="str">
        <f>_xlfn.XLOOKUP(SupplierQuality[[#This Row],[Defect Type ID]],Table5[ID],Table5[Defect Type],"Not found",0)</f>
        <v>Rejected</v>
      </c>
      <c r="K2915">
        <v>204</v>
      </c>
      <c r="L2915" s="2" t="str">
        <f>_xlfn.XLOOKUP(SupplierQuality[[#This Row],[DefectID]],Table2[ID],Table2[Defect],"Not found",0)</f>
        <v>Cut Wires</v>
      </c>
      <c r="M2915" s="3">
        <v>838587</v>
      </c>
      <c r="N2915" s="3">
        <v>2086</v>
      </c>
      <c r="O2915" s="6">
        <f>SupplierQuality[[#This Row],[Total Downtime Minutes]]/60</f>
        <v>34.766666666666666</v>
      </c>
      <c r="P2915" s="4">
        <v>560</v>
      </c>
      <c r="Q2915" s="4">
        <f>SupplierQuality[[#This Row],[Total Defect Qty]]*SupplierQuality[[#This Row],[Unit Price]]</f>
        <v>469608720</v>
      </c>
    </row>
    <row r="2916" spans="1:17" x14ac:dyDescent="0.25">
      <c r="A2916" s="1">
        <v>43540</v>
      </c>
      <c r="B2916" s="5" t="str">
        <f>TEXT(SupplierQuality[[#This Row],[Date]],"mmm")</f>
        <v>Mar</v>
      </c>
      <c r="C2916" s="5" t="str">
        <f>TEXT(SupplierQuality[[#This Row],[Date]],"yyyy")</f>
        <v>2019</v>
      </c>
      <c r="D2916" s="2" t="s">
        <v>164</v>
      </c>
      <c r="E2916" s="2" t="s">
        <v>19</v>
      </c>
      <c r="F2916" s="2" t="s">
        <v>14</v>
      </c>
      <c r="G2916">
        <v>124</v>
      </c>
      <c r="H2916" s="2" t="str">
        <f>VLOOKUP(SupplierQuality[[#This Row],[MaterialID]],Table4[#All],2,0)</f>
        <v>Drives</v>
      </c>
      <c r="I2916">
        <v>1</v>
      </c>
      <c r="J2916" s="2" t="str">
        <f>_xlfn.XLOOKUP(SupplierQuality[[#This Row],[Defect Type ID]],Table5[ID],Table5[Defect Type],"Not found",0)</f>
        <v>No Impact</v>
      </c>
      <c r="K2916">
        <v>75</v>
      </c>
      <c r="L2916" s="2" t="str">
        <f>_xlfn.XLOOKUP(SupplierQuality[[#This Row],[DefectID]],Table2[ID],Table2[Defect],"Not found",0)</f>
        <v>Crushed Sidewalls</v>
      </c>
      <c r="M2916" s="3">
        <v>778471</v>
      </c>
      <c r="N2916" s="3">
        <v>1828</v>
      </c>
      <c r="O2916" s="6">
        <f>SupplierQuality[[#This Row],[Total Downtime Minutes]]/60</f>
        <v>30.466666666666665</v>
      </c>
      <c r="P2916" s="4">
        <v>291</v>
      </c>
      <c r="Q2916" s="4">
        <f>SupplierQuality[[#This Row],[Total Defect Qty]]*SupplierQuality[[#This Row],[Unit Price]]</f>
        <v>226535061</v>
      </c>
    </row>
    <row r="2917" spans="1:17" x14ac:dyDescent="0.25">
      <c r="A2917" s="1">
        <v>43540</v>
      </c>
      <c r="B2917" s="5" t="str">
        <f>TEXT(SupplierQuality[[#This Row],[Date]],"mmm")</f>
        <v>Mar</v>
      </c>
      <c r="C2917" s="5" t="str">
        <f>TEXT(SupplierQuality[[#This Row],[Date]],"yyyy")</f>
        <v>2019</v>
      </c>
      <c r="D2917" s="2" t="s">
        <v>48</v>
      </c>
      <c r="E2917" s="2" t="s">
        <v>62</v>
      </c>
      <c r="F2917" s="2" t="s">
        <v>24</v>
      </c>
      <c r="G2917">
        <v>133</v>
      </c>
      <c r="H2917" s="2" t="str">
        <f>VLOOKUP(SupplierQuality[[#This Row],[MaterialID]],Table4[#All],2,0)</f>
        <v>Wires</v>
      </c>
      <c r="I2917">
        <v>3</v>
      </c>
      <c r="J2917" s="2" t="str">
        <f>_xlfn.XLOOKUP(SupplierQuality[[#This Row],[Defect Type ID]],Table5[ID],Table5[Defect Type],"Not found",0)</f>
        <v>Impact</v>
      </c>
      <c r="K2917">
        <v>46</v>
      </c>
      <c r="L2917" s="2" t="str">
        <f>_xlfn.XLOOKUP(SupplierQuality[[#This Row],[DefectID]],Table2[ID],Table2[Defect],"Not found",0)</f>
        <v>Narrow Tops</v>
      </c>
      <c r="M2917" s="3">
        <v>496679</v>
      </c>
      <c r="N2917" s="3">
        <v>2054</v>
      </c>
      <c r="O2917" s="6">
        <f>SupplierQuality[[#This Row],[Total Downtime Minutes]]/60</f>
        <v>34.233333333333334</v>
      </c>
      <c r="P2917" s="4">
        <v>511</v>
      </c>
      <c r="Q2917" s="4">
        <f>SupplierQuality[[#This Row],[Total Defect Qty]]*SupplierQuality[[#This Row],[Unit Price]]</f>
        <v>253802969</v>
      </c>
    </row>
    <row r="2918" spans="1:17" x14ac:dyDescent="0.25">
      <c r="A2918" s="1">
        <v>43540</v>
      </c>
      <c r="B2918" s="5" t="str">
        <f>TEXT(SupplierQuality[[#This Row],[Date]],"mmm")</f>
        <v>Mar</v>
      </c>
      <c r="C2918" s="5" t="str">
        <f>TEXT(SupplierQuality[[#This Row],[Date]],"yyyy")</f>
        <v>2019</v>
      </c>
      <c r="D2918" s="2" t="s">
        <v>268</v>
      </c>
      <c r="E2918" s="2" t="s">
        <v>98</v>
      </c>
      <c r="F2918" s="2" t="s">
        <v>14</v>
      </c>
      <c r="G2918">
        <v>123</v>
      </c>
      <c r="H2918" s="2" t="str">
        <f>VLOOKUP(SupplierQuality[[#This Row],[MaterialID]],Table4[#All],2,0)</f>
        <v>Pump</v>
      </c>
      <c r="I2918">
        <v>2</v>
      </c>
      <c r="J2918" s="2" t="str">
        <f>_xlfn.XLOOKUP(SupplierQuality[[#This Row],[Defect Type ID]],Table5[ID],Table5[Defect Type],"Not found",0)</f>
        <v>Rejected</v>
      </c>
      <c r="K2918">
        <v>118</v>
      </c>
      <c r="L2918" s="2" t="str">
        <f>_xlfn.XLOOKUP(SupplierQuality[[#This Row],[DefectID]],Table2[ID],Table2[Defect],"Not found",0)</f>
        <v>Wrong Parts</v>
      </c>
      <c r="M2918" s="3">
        <v>346018</v>
      </c>
      <c r="N2918" s="3">
        <v>619</v>
      </c>
      <c r="O2918" s="6">
        <f>SupplierQuality[[#This Row],[Total Downtime Minutes]]/60</f>
        <v>10.316666666666666</v>
      </c>
      <c r="P2918" s="4">
        <v>563</v>
      </c>
      <c r="Q2918" s="4">
        <f>SupplierQuality[[#This Row],[Total Defect Qty]]*SupplierQuality[[#This Row],[Unit Price]]</f>
        <v>194808134</v>
      </c>
    </row>
    <row r="2919" spans="1:17" x14ac:dyDescent="0.25">
      <c r="A2919" s="1">
        <v>43540</v>
      </c>
      <c r="B2919" s="5" t="str">
        <f>TEXT(SupplierQuality[[#This Row],[Date]],"mmm")</f>
        <v>Mar</v>
      </c>
      <c r="C2919" s="5" t="str">
        <f>TEXT(SupplierQuality[[#This Row],[Date]],"yyyy")</f>
        <v>2019</v>
      </c>
      <c r="D2919" s="2" t="s">
        <v>161</v>
      </c>
      <c r="E2919" s="2" t="s">
        <v>38</v>
      </c>
      <c r="F2919" s="2" t="s">
        <v>14</v>
      </c>
      <c r="G2919">
        <v>120</v>
      </c>
      <c r="H2919" s="2" t="str">
        <f>VLOOKUP(SupplierQuality[[#This Row],[MaterialID]],Table4[#All],2,0)</f>
        <v>Film</v>
      </c>
      <c r="I2919">
        <v>1</v>
      </c>
      <c r="J2919" s="2" t="str">
        <f>_xlfn.XLOOKUP(SupplierQuality[[#This Row],[Defect Type ID]],Table5[ID],Table5[Defect Type],"Not found",0)</f>
        <v>No Impact</v>
      </c>
      <c r="K2919">
        <v>267</v>
      </c>
      <c r="L2919" s="2" t="str">
        <f>_xlfn.XLOOKUP(SupplierQuality[[#This Row],[DefectID]],Table2[ID],Table2[Defect],"Not found",0)</f>
        <v>Wrong Qty</v>
      </c>
      <c r="M2919" s="3">
        <v>285918</v>
      </c>
      <c r="N2919" s="3">
        <v>1957</v>
      </c>
      <c r="O2919" s="6">
        <f>SupplierQuality[[#This Row],[Total Downtime Minutes]]/60</f>
        <v>32.616666666666667</v>
      </c>
      <c r="P2919" s="4">
        <v>457</v>
      </c>
      <c r="Q2919" s="4">
        <f>SupplierQuality[[#This Row],[Total Defect Qty]]*SupplierQuality[[#This Row],[Unit Price]]</f>
        <v>130664526</v>
      </c>
    </row>
    <row r="2920" spans="1:17" x14ac:dyDescent="0.25">
      <c r="A2920" s="1">
        <v>43540</v>
      </c>
      <c r="B2920" s="5" t="str">
        <f>TEXT(SupplierQuality[[#This Row],[Date]],"mmm")</f>
        <v>Mar</v>
      </c>
      <c r="C2920" s="5" t="str">
        <f>TEXT(SupplierQuality[[#This Row],[Date]],"yyyy")</f>
        <v>2019</v>
      </c>
      <c r="D2920" s="2" t="s">
        <v>283</v>
      </c>
      <c r="E2920" s="2" t="s">
        <v>21</v>
      </c>
      <c r="F2920" s="2" t="s">
        <v>24</v>
      </c>
      <c r="G2920">
        <v>133</v>
      </c>
      <c r="H2920" s="2" t="str">
        <f>VLOOKUP(SupplierQuality[[#This Row],[MaterialID]],Table4[#All],2,0)</f>
        <v>Wires</v>
      </c>
      <c r="I2920">
        <v>2</v>
      </c>
      <c r="J2920" s="2" t="str">
        <f>_xlfn.XLOOKUP(SupplierQuality[[#This Row],[Defect Type ID]],Table5[ID],Table5[Defect Type],"Not found",0)</f>
        <v>Rejected</v>
      </c>
      <c r="K2920">
        <v>172</v>
      </c>
      <c r="L2920" s="2" t="str">
        <f>_xlfn.XLOOKUP(SupplierQuality[[#This Row],[DefectID]],Table2[ID],Table2[Defect],"Not found",0)</f>
        <v>Holes</v>
      </c>
      <c r="M2920" s="3">
        <v>167809</v>
      </c>
      <c r="N2920" s="3">
        <v>2475</v>
      </c>
      <c r="O2920" s="6">
        <f>SupplierQuality[[#This Row],[Total Downtime Minutes]]/60</f>
        <v>41.25</v>
      </c>
      <c r="P2920" s="4">
        <v>501</v>
      </c>
      <c r="Q2920" s="4">
        <f>SupplierQuality[[#This Row],[Total Defect Qty]]*SupplierQuality[[#This Row],[Unit Price]]</f>
        <v>84072309</v>
      </c>
    </row>
    <row r="2921" spans="1:17" x14ac:dyDescent="0.25">
      <c r="A2921" s="1">
        <v>43540</v>
      </c>
      <c r="B2921" s="5" t="str">
        <f>TEXT(SupplierQuality[[#This Row],[Date]],"mmm")</f>
        <v>Mar</v>
      </c>
      <c r="C2921" s="5" t="str">
        <f>TEXT(SupplierQuality[[#This Row],[Date]],"yyyy")</f>
        <v>2019</v>
      </c>
      <c r="D2921" s="2" t="s">
        <v>319</v>
      </c>
      <c r="E2921" s="2" t="s">
        <v>74</v>
      </c>
      <c r="F2921" s="2" t="s">
        <v>14</v>
      </c>
      <c r="G2921">
        <v>133</v>
      </c>
      <c r="H2921" s="2" t="str">
        <f>VLOOKUP(SupplierQuality[[#This Row],[MaterialID]],Table4[#All],2,0)</f>
        <v>Wires</v>
      </c>
      <c r="I2921">
        <v>2</v>
      </c>
      <c r="J2921" s="2" t="str">
        <f>_xlfn.XLOOKUP(SupplierQuality[[#This Row],[Defect Type ID]],Table5[ID],Table5[Defect Type],"Not found",0)</f>
        <v>Rejected</v>
      </c>
      <c r="K2921">
        <v>214</v>
      </c>
      <c r="L2921" s="2" t="str">
        <f>_xlfn.XLOOKUP(SupplierQuality[[#This Row],[DefectID]],Table2[ID],Table2[Defect],"Not found",0)</f>
        <v>Bad Insert</v>
      </c>
      <c r="M2921" s="3">
        <v>78575</v>
      </c>
      <c r="N2921" s="3">
        <v>549</v>
      </c>
      <c r="O2921" s="6">
        <f>SupplierQuality[[#This Row],[Total Downtime Minutes]]/60</f>
        <v>9.15</v>
      </c>
      <c r="P2921" s="4">
        <v>545</v>
      </c>
      <c r="Q2921" s="4">
        <f>SupplierQuality[[#This Row],[Total Defect Qty]]*SupplierQuality[[#This Row],[Unit Price]]</f>
        <v>42823375</v>
      </c>
    </row>
    <row r="2922" spans="1:17" x14ac:dyDescent="0.25">
      <c r="A2922" s="1">
        <v>43540</v>
      </c>
      <c r="B2922" s="5" t="str">
        <f>TEXT(SupplierQuality[[#This Row],[Date]],"mmm")</f>
        <v>Mar</v>
      </c>
      <c r="C2922" s="5" t="str">
        <f>TEXT(SupplierQuality[[#This Row],[Date]],"yyyy")</f>
        <v>2019</v>
      </c>
      <c r="D2922" s="2" t="s">
        <v>90</v>
      </c>
      <c r="E2922" s="2" t="s">
        <v>84</v>
      </c>
      <c r="F2922" s="2" t="s">
        <v>24</v>
      </c>
      <c r="G2922">
        <v>133</v>
      </c>
      <c r="H2922" s="2" t="str">
        <f>VLOOKUP(SupplierQuality[[#This Row],[MaterialID]],Table4[#All],2,0)</f>
        <v>Wires</v>
      </c>
      <c r="I2922">
        <v>2</v>
      </c>
      <c r="J2922" s="2" t="str">
        <f>_xlfn.XLOOKUP(SupplierQuality[[#This Row],[Defect Type ID]],Table5[ID],Table5[Defect Type],"Not found",0)</f>
        <v>Rejected</v>
      </c>
      <c r="K2922">
        <v>242</v>
      </c>
      <c r="L2922" s="2" t="str">
        <f>_xlfn.XLOOKUP(SupplierQuality[[#This Row],[DefectID]],Table2[ID],Table2[Defect],"Not found",0)</f>
        <v>Wrong Check</v>
      </c>
      <c r="M2922" s="3">
        <v>45444</v>
      </c>
      <c r="N2922" s="3">
        <v>3420</v>
      </c>
      <c r="O2922" s="6">
        <f>SupplierQuality[[#This Row],[Total Downtime Minutes]]/60</f>
        <v>57</v>
      </c>
      <c r="P2922" s="4">
        <v>607</v>
      </c>
      <c r="Q2922" s="4">
        <f>SupplierQuality[[#This Row],[Total Defect Qty]]*SupplierQuality[[#This Row],[Unit Price]]</f>
        <v>27584508</v>
      </c>
    </row>
    <row r="2923" spans="1:17" x14ac:dyDescent="0.25">
      <c r="A2923" s="1">
        <v>43541</v>
      </c>
      <c r="B2923" s="5" t="str">
        <f>TEXT(SupplierQuality[[#This Row],[Date]],"mmm")</f>
        <v>Mar</v>
      </c>
      <c r="C2923" s="5" t="str">
        <f>TEXT(SupplierQuality[[#This Row],[Date]],"yyyy")</f>
        <v>2019</v>
      </c>
      <c r="D2923" s="2" t="s">
        <v>187</v>
      </c>
      <c r="E2923" s="2" t="s">
        <v>34</v>
      </c>
      <c r="F2923" s="2" t="s">
        <v>17</v>
      </c>
      <c r="G2923">
        <v>119</v>
      </c>
      <c r="H2923" s="2" t="str">
        <f>VLOOKUP(SupplierQuality[[#This Row],[MaterialID]],Table4[#All],2,0)</f>
        <v>Batteries</v>
      </c>
      <c r="I2923">
        <v>2</v>
      </c>
      <c r="J2923" s="2" t="str">
        <f>_xlfn.XLOOKUP(SupplierQuality[[#This Row],[Defect Type ID]],Table5[ID],Table5[Defect Type],"Not found",0)</f>
        <v>Rejected</v>
      </c>
      <c r="K2923">
        <v>202</v>
      </c>
      <c r="L2923" s="2" t="str">
        <f>_xlfn.XLOOKUP(SupplierQuality[[#This Row],[DefectID]],Table2[ID],Table2[Defect],"Not found",0)</f>
        <v>Wrong Surface</v>
      </c>
      <c r="M2923" s="3">
        <v>760776</v>
      </c>
      <c r="N2923" s="3">
        <v>3253</v>
      </c>
      <c r="O2923" s="6">
        <f>SupplierQuality[[#This Row],[Total Downtime Minutes]]/60</f>
        <v>54.216666666666669</v>
      </c>
      <c r="P2923" s="4">
        <v>649</v>
      </c>
      <c r="Q2923" s="4">
        <f>SupplierQuality[[#This Row],[Total Defect Qty]]*SupplierQuality[[#This Row],[Unit Price]]</f>
        <v>493743624</v>
      </c>
    </row>
    <row r="2924" spans="1:17" x14ac:dyDescent="0.25">
      <c r="A2924" s="1">
        <v>43541</v>
      </c>
      <c r="B2924" s="5" t="str">
        <f>TEXT(SupplierQuality[[#This Row],[Date]],"mmm")</f>
        <v>Mar</v>
      </c>
      <c r="C2924" s="5" t="str">
        <f>TEXT(SupplierQuality[[#This Row],[Date]],"yyyy")</f>
        <v>2019</v>
      </c>
      <c r="D2924" s="2" t="s">
        <v>229</v>
      </c>
      <c r="E2924" s="2" t="s">
        <v>84</v>
      </c>
      <c r="F2924" s="2" t="s">
        <v>14</v>
      </c>
      <c r="G2924">
        <v>132</v>
      </c>
      <c r="H2924" s="2" t="str">
        <f>VLOOKUP(SupplierQuality[[#This Row],[MaterialID]],Table4[#All],2,0)</f>
        <v>Printed Materials</v>
      </c>
      <c r="I2924">
        <v>3</v>
      </c>
      <c r="J2924" s="2" t="str">
        <f>_xlfn.XLOOKUP(SupplierQuality[[#This Row],[Defect Type ID]],Table5[ID],Table5[Defect Type],"Not found",0)</f>
        <v>Impact</v>
      </c>
      <c r="K2924">
        <v>101</v>
      </c>
      <c r="L2924" s="2" t="str">
        <f>_xlfn.XLOOKUP(SupplierQuality[[#This Row],[DefectID]],Table2[ID],Table2[Defect],"Not found",0)</f>
        <v>No Print</v>
      </c>
      <c r="M2924" s="3">
        <v>544704</v>
      </c>
      <c r="N2924" s="3">
        <v>5000</v>
      </c>
      <c r="O2924" s="6">
        <f>SupplierQuality[[#This Row],[Total Downtime Minutes]]/60</f>
        <v>83.333333333333329</v>
      </c>
      <c r="P2924" s="4">
        <v>497</v>
      </c>
      <c r="Q2924" s="4">
        <f>SupplierQuality[[#This Row],[Total Defect Qty]]*SupplierQuality[[#This Row],[Unit Price]]</f>
        <v>270717888</v>
      </c>
    </row>
    <row r="2925" spans="1:17" x14ac:dyDescent="0.25">
      <c r="A2925" s="1">
        <v>43541</v>
      </c>
      <c r="B2925" s="5" t="str">
        <f>TEXT(SupplierQuality[[#This Row],[Date]],"mmm")</f>
        <v>Mar</v>
      </c>
      <c r="C2925" s="5" t="str">
        <f>TEXT(SupplierQuality[[#This Row],[Date]],"yyyy")</f>
        <v>2019</v>
      </c>
      <c r="D2925" s="2" t="s">
        <v>300</v>
      </c>
      <c r="E2925" s="2" t="s">
        <v>55</v>
      </c>
      <c r="F2925" s="2" t="s">
        <v>24</v>
      </c>
      <c r="G2925">
        <v>127</v>
      </c>
      <c r="H2925" s="2" t="str">
        <f>VLOOKUP(SupplierQuality[[#This Row],[MaterialID]],Table4[#All],2,0)</f>
        <v>Crates</v>
      </c>
      <c r="I2925">
        <v>1</v>
      </c>
      <c r="J2925" s="2" t="str">
        <f>_xlfn.XLOOKUP(SupplierQuality[[#This Row],[Defect Type ID]],Table5[ID],Table5[Defect Type],"Not found",0)</f>
        <v>No Impact</v>
      </c>
      <c r="K2925">
        <v>244</v>
      </c>
      <c r="L2925" s="2" t="str">
        <f>_xlfn.XLOOKUP(SupplierQuality[[#This Row],[DefectID]],Table2[ID],Table2[Defect],"Not found",0)</f>
        <v>Spacing Between Labels</v>
      </c>
      <c r="M2925" s="3">
        <v>495963</v>
      </c>
      <c r="N2925" s="3">
        <v>3672</v>
      </c>
      <c r="O2925" s="6">
        <f>SupplierQuality[[#This Row],[Total Downtime Minutes]]/60</f>
        <v>61.2</v>
      </c>
      <c r="P2925" s="4">
        <v>492</v>
      </c>
      <c r="Q2925" s="4">
        <f>SupplierQuality[[#This Row],[Total Defect Qty]]*SupplierQuality[[#This Row],[Unit Price]]</f>
        <v>244013796</v>
      </c>
    </row>
    <row r="2926" spans="1:17" x14ac:dyDescent="0.25">
      <c r="A2926" s="1">
        <v>43541</v>
      </c>
      <c r="B2926" s="5" t="str">
        <f>TEXT(SupplierQuality[[#This Row],[Date]],"mmm")</f>
        <v>Mar</v>
      </c>
      <c r="C2926" s="5" t="str">
        <f>TEXT(SupplierQuality[[#This Row],[Date]],"yyyy")</f>
        <v>2019</v>
      </c>
      <c r="D2926" s="2" t="s">
        <v>233</v>
      </c>
      <c r="E2926" s="2" t="s">
        <v>104</v>
      </c>
      <c r="F2926" s="2" t="s">
        <v>14</v>
      </c>
      <c r="G2926">
        <v>125</v>
      </c>
      <c r="H2926" s="2" t="str">
        <f>VLOOKUP(SupplierQuality[[#This Row],[MaterialID]],Table4[#All],2,0)</f>
        <v>Hardware</v>
      </c>
      <c r="I2926">
        <v>1</v>
      </c>
      <c r="J2926" s="2" t="str">
        <f>_xlfn.XLOOKUP(SupplierQuality[[#This Row],[Defect Type ID]],Table5[ID],Table5[Defect Type],"Not found",0)</f>
        <v>No Impact</v>
      </c>
      <c r="K2926">
        <v>250</v>
      </c>
      <c r="L2926" s="2" t="str">
        <f>_xlfn.XLOOKUP(SupplierQuality[[#This Row],[DefectID]],Table2[ID],Table2[Defect],"Not found",0)</f>
        <v>Tampered</v>
      </c>
      <c r="M2926" s="3">
        <v>456376</v>
      </c>
      <c r="N2926" s="3">
        <v>2880</v>
      </c>
      <c r="O2926" s="6">
        <f>SupplierQuality[[#This Row],[Total Downtime Minutes]]/60</f>
        <v>48</v>
      </c>
      <c r="P2926" s="4">
        <v>683</v>
      </c>
      <c r="Q2926" s="4">
        <f>SupplierQuality[[#This Row],[Total Defect Qty]]*SupplierQuality[[#This Row],[Unit Price]]</f>
        <v>311704808</v>
      </c>
    </row>
    <row r="2927" spans="1:17" x14ac:dyDescent="0.25">
      <c r="A2927" s="1">
        <v>43541</v>
      </c>
      <c r="B2927" s="5" t="str">
        <f>TEXT(SupplierQuality[[#This Row],[Date]],"mmm")</f>
        <v>Mar</v>
      </c>
      <c r="C2927" s="5" t="str">
        <f>TEXT(SupplierQuality[[#This Row],[Date]],"yyyy")</f>
        <v>2019</v>
      </c>
      <c r="D2927" s="2" t="s">
        <v>235</v>
      </c>
      <c r="E2927" s="2" t="s">
        <v>38</v>
      </c>
      <c r="F2927" s="2" t="s">
        <v>17</v>
      </c>
      <c r="G2927">
        <v>112</v>
      </c>
      <c r="H2927" s="2" t="str">
        <f>VLOOKUP(SupplierQuality[[#This Row],[MaterialID]],Table4[#All],2,0)</f>
        <v>Glass</v>
      </c>
      <c r="I2927">
        <v>3</v>
      </c>
      <c r="J2927" s="2" t="str">
        <f>_xlfn.XLOOKUP(SupplierQuality[[#This Row],[Defect Type ID]],Table5[ID],Table5[Defect Type],"Not found",0)</f>
        <v>Impact</v>
      </c>
      <c r="K2927">
        <v>239</v>
      </c>
      <c r="L2927" s="2" t="str">
        <f>_xlfn.XLOOKUP(SupplierQuality[[#This Row],[DefectID]],Table2[ID],Table2[Defect],"Not found",0)</f>
        <v>Scratch</v>
      </c>
      <c r="M2927" s="3">
        <v>371812</v>
      </c>
      <c r="N2927" s="3">
        <v>3876</v>
      </c>
      <c r="O2927" s="6">
        <f>SupplierQuality[[#This Row],[Total Downtime Minutes]]/60</f>
        <v>64.599999999999994</v>
      </c>
      <c r="P2927" s="4">
        <v>474</v>
      </c>
      <c r="Q2927" s="4">
        <f>SupplierQuality[[#This Row],[Total Defect Qty]]*SupplierQuality[[#This Row],[Unit Price]]</f>
        <v>176238888</v>
      </c>
    </row>
    <row r="2928" spans="1:17" x14ac:dyDescent="0.25">
      <c r="A2928" s="1">
        <v>43541</v>
      </c>
      <c r="B2928" s="5" t="str">
        <f>TEXT(SupplierQuality[[#This Row],[Date]],"mmm")</f>
        <v>Mar</v>
      </c>
      <c r="C2928" s="5" t="str">
        <f>TEXT(SupplierQuality[[#This Row],[Date]],"yyyy")</f>
        <v>2019</v>
      </c>
      <c r="D2928" s="2" t="s">
        <v>310</v>
      </c>
      <c r="E2928" s="2" t="s">
        <v>98</v>
      </c>
      <c r="F2928" s="2" t="s">
        <v>17</v>
      </c>
      <c r="G2928">
        <v>114</v>
      </c>
      <c r="H2928" s="2" t="str">
        <f>VLOOKUP(SupplierQuality[[#This Row],[MaterialID]],Table4[#All],2,0)</f>
        <v>Carton</v>
      </c>
      <c r="I2928">
        <v>2</v>
      </c>
      <c r="J2928" s="2" t="str">
        <f>_xlfn.XLOOKUP(SupplierQuality[[#This Row],[Defect Type ID]],Table5[ID],Table5[Defect Type],"Not found",0)</f>
        <v>Rejected</v>
      </c>
      <c r="K2928">
        <v>225</v>
      </c>
      <c r="L2928" s="2" t="str">
        <f>_xlfn.XLOOKUP(SupplierQuality[[#This Row],[DefectID]],Table2[ID],Table2[Defect],"Not found",0)</f>
        <v>Ejector Pin Wrong</v>
      </c>
      <c r="M2928" s="3">
        <v>333268</v>
      </c>
      <c r="N2928" s="3">
        <v>2734</v>
      </c>
      <c r="O2928" s="6">
        <f>SupplierQuality[[#This Row],[Total Downtime Minutes]]/60</f>
        <v>45.56666666666667</v>
      </c>
      <c r="P2928" s="4">
        <v>317</v>
      </c>
      <c r="Q2928" s="4">
        <f>SupplierQuality[[#This Row],[Total Defect Qty]]*SupplierQuality[[#This Row],[Unit Price]]</f>
        <v>105645956</v>
      </c>
    </row>
    <row r="2929" spans="1:17" x14ac:dyDescent="0.25">
      <c r="A2929" s="1">
        <v>43541</v>
      </c>
      <c r="B2929" s="5" t="str">
        <f>TEXT(SupplierQuality[[#This Row],[Date]],"mmm")</f>
        <v>Mar</v>
      </c>
      <c r="C2929" s="5" t="str">
        <f>TEXT(SupplierQuality[[#This Row],[Date]],"yyyy")</f>
        <v>2019</v>
      </c>
      <c r="D2929" s="2" t="s">
        <v>144</v>
      </c>
      <c r="E2929" s="2" t="s">
        <v>38</v>
      </c>
      <c r="F2929" s="2" t="s">
        <v>14</v>
      </c>
      <c r="G2929">
        <v>130</v>
      </c>
      <c r="H2929" s="2" t="str">
        <f>VLOOKUP(SupplierQuality[[#This Row],[MaterialID]],Table4[#All],2,0)</f>
        <v>Packaging</v>
      </c>
      <c r="I2929">
        <v>1</v>
      </c>
      <c r="J2929" s="2" t="str">
        <f>_xlfn.XLOOKUP(SupplierQuality[[#This Row],[Defect Type ID]],Table5[ID],Table5[Defect Type],"Not found",0)</f>
        <v>No Impact</v>
      </c>
      <c r="K2929">
        <v>193</v>
      </c>
      <c r="L2929" s="2" t="str">
        <f>_xlfn.XLOOKUP(SupplierQuality[[#This Row],[DefectID]],Table2[ID],Table2[Defect],"Not found",0)</f>
        <v>Loose Fit</v>
      </c>
      <c r="M2929" s="3">
        <v>273785</v>
      </c>
      <c r="N2929" s="3">
        <v>804</v>
      </c>
      <c r="O2929" s="6">
        <f>SupplierQuality[[#This Row],[Total Downtime Minutes]]/60</f>
        <v>13.4</v>
      </c>
      <c r="P2929" s="4">
        <v>336</v>
      </c>
      <c r="Q2929" s="4">
        <f>SupplierQuality[[#This Row],[Total Defect Qty]]*SupplierQuality[[#This Row],[Unit Price]]</f>
        <v>91991760</v>
      </c>
    </row>
    <row r="2930" spans="1:17" x14ac:dyDescent="0.25">
      <c r="A2930" s="1">
        <v>43541</v>
      </c>
      <c r="B2930" s="5" t="str">
        <f>TEXT(SupplierQuality[[#This Row],[Date]],"mmm")</f>
        <v>Mar</v>
      </c>
      <c r="C2930" s="5" t="str">
        <f>TEXT(SupplierQuality[[#This Row],[Date]],"yyyy")</f>
        <v>2019</v>
      </c>
      <c r="D2930" s="2" t="s">
        <v>345</v>
      </c>
      <c r="E2930" s="2" t="s">
        <v>47</v>
      </c>
      <c r="F2930" s="2" t="s">
        <v>17</v>
      </c>
      <c r="G2930">
        <v>127</v>
      </c>
      <c r="H2930" s="2" t="str">
        <f>VLOOKUP(SupplierQuality[[#This Row],[MaterialID]],Table4[#All],2,0)</f>
        <v>Crates</v>
      </c>
      <c r="I2930">
        <v>3</v>
      </c>
      <c r="J2930" s="2" t="str">
        <f>_xlfn.XLOOKUP(SupplierQuality[[#This Row],[Defect Type ID]],Table5[ID],Table5[Defect Type],"Not found",0)</f>
        <v>Impact</v>
      </c>
      <c r="K2930">
        <v>264</v>
      </c>
      <c r="L2930" s="2" t="str">
        <f>_xlfn.XLOOKUP(SupplierQuality[[#This Row],[DefectID]],Table2[ID],Table2[Defect],"Not found",0)</f>
        <v>Off-set</v>
      </c>
      <c r="M2930" s="3">
        <v>245463</v>
      </c>
      <c r="N2930" s="3">
        <v>488</v>
      </c>
      <c r="O2930" s="6">
        <f>SupplierQuality[[#This Row],[Total Downtime Minutes]]/60</f>
        <v>8.1333333333333329</v>
      </c>
      <c r="P2930" s="4">
        <v>582</v>
      </c>
      <c r="Q2930" s="4">
        <f>SupplierQuality[[#This Row],[Total Defect Qty]]*SupplierQuality[[#This Row],[Unit Price]]</f>
        <v>142859466</v>
      </c>
    </row>
    <row r="2931" spans="1:17" x14ac:dyDescent="0.25">
      <c r="A2931" s="1">
        <v>43541</v>
      </c>
      <c r="B2931" s="5" t="str">
        <f>TEXT(SupplierQuality[[#This Row],[Date]],"mmm")</f>
        <v>Mar</v>
      </c>
      <c r="C2931" s="5" t="str">
        <f>TEXT(SupplierQuality[[#This Row],[Date]],"yyyy")</f>
        <v>2019</v>
      </c>
      <c r="D2931" s="2" t="s">
        <v>291</v>
      </c>
      <c r="E2931" s="2" t="s">
        <v>55</v>
      </c>
      <c r="F2931" s="2" t="s">
        <v>17</v>
      </c>
      <c r="G2931">
        <v>130</v>
      </c>
      <c r="H2931" s="2" t="str">
        <f>VLOOKUP(SupplierQuality[[#This Row],[MaterialID]],Table4[#All],2,0)</f>
        <v>Packaging</v>
      </c>
      <c r="I2931">
        <v>1</v>
      </c>
      <c r="J2931" s="2" t="str">
        <f>_xlfn.XLOOKUP(SupplierQuality[[#This Row],[Defect Type ID]],Table5[ID],Table5[Defect Type],"Not found",0)</f>
        <v>No Impact</v>
      </c>
      <c r="K2931">
        <v>215</v>
      </c>
      <c r="L2931" s="2" t="str">
        <f>_xlfn.XLOOKUP(SupplierQuality[[#This Row],[DefectID]],Table2[ID],Table2[Defect],"Not found",0)</f>
        <v>No Torque</v>
      </c>
      <c r="M2931" s="3">
        <v>205510</v>
      </c>
      <c r="N2931" s="3">
        <v>4697</v>
      </c>
      <c r="O2931" s="6">
        <f>SupplierQuality[[#This Row],[Total Downtime Minutes]]/60</f>
        <v>78.283333333333331</v>
      </c>
      <c r="P2931" s="4">
        <v>656</v>
      </c>
      <c r="Q2931" s="4">
        <f>SupplierQuality[[#This Row],[Total Defect Qty]]*SupplierQuality[[#This Row],[Unit Price]]</f>
        <v>134814560</v>
      </c>
    </row>
    <row r="2932" spans="1:17" x14ac:dyDescent="0.25">
      <c r="A2932" s="1">
        <v>43542</v>
      </c>
      <c r="B2932" s="5" t="str">
        <f>TEXT(SupplierQuality[[#This Row],[Date]],"mmm")</f>
        <v>Mar</v>
      </c>
      <c r="C2932" s="5" t="str">
        <f>TEXT(SupplierQuality[[#This Row],[Date]],"yyyy")</f>
        <v>2019</v>
      </c>
      <c r="D2932" s="2" t="s">
        <v>198</v>
      </c>
      <c r="E2932" s="2" t="s">
        <v>16</v>
      </c>
      <c r="F2932" s="2" t="s">
        <v>691</v>
      </c>
      <c r="G2932">
        <v>116</v>
      </c>
      <c r="H2932" s="2" t="str">
        <f>VLOOKUP(SupplierQuality[[#This Row],[MaterialID]],Table4[#All],2,0)</f>
        <v>Molds</v>
      </c>
      <c r="I2932">
        <v>1</v>
      </c>
      <c r="J2932" s="2" t="str">
        <f>_xlfn.XLOOKUP(SupplierQuality[[#This Row],[Defect Type ID]],Table5[ID],Table5[Defect Type],"Not found",0)</f>
        <v>No Impact</v>
      </c>
      <c r="K2932">
        <v>47</v>
      </c>
      <c r="L2932" s="2" t="str">
        <f>_xlfn.XLOOKUP(SupplierQuality[[#This Row],[DefectID]],Table2[ID],Table2[Defect],"Not found",0)</f>
        <v>Packaging Damaged</v>
      </c>
      <c r="M2932" s="3">
        <v>914128</v>
      </c>
      <c r="N2932" s="3">
        <v>4775</v>
      </c>
      <c r="O2932" s="6">
        <f>SupplierQuality[[#This Row],[Total Downtime Minutes]]/60</f>
        <v>79.583333333333329</v>
      </c>
      <c r="P2932" s="4">
        <v>382</v>
      </c>
      <c r="Q2932" s="4">
        <f>SupplierQuality[[#This Row],[Total Defect Qty]]*SupplierQuality[[#This Row],[Unit Price]]</f>
        <v>349196896</v>
      </c>
    </row>
    <row r="2933" spans="1:17" x14ac:dyDescent="0.25">
      <c r="A2933" s="1">
        <v>43542</v>
      </c>
      <c r="B2933" s="5" t="str">
        <f>TEXT(SupplierQuality[[#This Row],[Date]],"mmm")</f>
        <v>Mar</v>
      </c>
      <c r="C2933" s="5" t="str">
        <f>TEXT(SupplierQuality[[#This Row],[Date]],"yyyy")</f>
        <v>2019</v>
      </c>
      <c r="D2933" s="2" t="s">
        <v>217</v>
      </c>
      <c r="E2933" s="2" t="s">
        <v>32</v>
      </c>
      <c r="F2933" s="2" t="s">
        <v>14</v>
      </c>
      <c r="G2933">
        <v>123</v>
      </c>
      <c r="H2933" s="2" t="str">
        <f>VLOOKUP(SupplierQuality[[#This Row],[MaterialID]],Table4[#All],2,0)</f>
        <v>Pump</v>
      </c>
      <c r="I2933">
        <v>1</v>
      </c>
      <c r="J2933" s="2" t="str">
        <f>_xlfn.XLOOKUP(SupplierQuality[[#This Row],[Defect Type ID]],Table5[ID],Table5[Defect Type],"Not found",0)</f>
        <v>No Impact</v>
      </c>
      <c r="K2933">
        <v>232</v>
      </c>
      <c r="L2933" s="2" t="str">
        <f>_xlfn.XLOOKUP(SupplierQuality[[#This Row],[DefectID]],Table2[ID],Table2[Defect],"Not found",0)</f>
        <v>Wrong Coloring</v>
      </c>
      <c r="M2933" s="3">
        <v>901595</v>
      </c>
      <c r="N2933" s="3">
        <v>3591</v>
      </c>
      <c r="O2933" s="6">
        <f>SupplierQuality[[#This Row],[Total Downtime Minutes]]/60</f>
        <v>59.85</v>
      </c>
      <c r="P2933" s="4">
        <v>606</v>
      </c>
      <c r="Q2933" s="4">
        <f>SupplierQuality[[#This Row],[Total Defect Qty]]*SupplierQuality[[#This Row],[Unit Price]]</f>
        <v>546366570</v>
      </c>
    </row>
    <row r="2934" spans="1:17" x14ac:dyDescent="0.25">
      <c r="A2934" s="1">
        <v>43542</v>
      </c>
      <c r="B2934" s="5" t="str">
        <f>TEXT(SupplierQuality[[#This Row],[Date]],"mmm")</f>
        <v>Mar</v>
      </c>
      <c r="C2934" s="5" t="str">
        <f>TEXT(SupplierQuality[[#This Row],[Date]],"yyyy")</f>
        <v>2019</v>
      </c>
      <c r="D2934" s="2" t="s">
        <v>254</v>
      </c>
      <c r="E2934" s="2" t="s">
        <v>27</v>
      </c>
      <c r="F2934" s="2" t="s">
        <v>691</v>
      </c>
      <c r="G2934">
        <v>115</v>
      </c>
      <c r="H2934" s="2" t="str">
        <f>VLOOKUP(SupplierQuality[[#This Row],[MaterialID]],Table4[#All],2,0)</f>
        <v>Controllers</v>
      </c>
      <c r="I2934">
        <v>2</v>
      </c>
      <c r="J2934" s="2" t="str">
        <f>_xlfn.XLOOKUP(SupplierQuality[[#This Row],[Defect Type ID]],Table5[ID],Table5[Defect Type],"Not found",0)</f>
        <v>Rejected</v>
      </c>
      <c r="K2934">
        <v>2</v>
      </c>
      <c r="L2934" s="2" t="str">
        <f>_xlfn.XLOOKUP(SupplierQuality[[#This Row],[DefectID]],Table2[ID],Table2[Defect],"Not found",0)</f>
        <v>Not Certified</v>
      </c>
      <c r="M2934" s="3">
        <v>867533</v>
      </c>
      <c r="N2934" s="3">
        <v>3729</v>
      </c>
      <c r="O2934" s="6">
        <f>SupplierQuality[[#This Row],[Total Downtime Minutes]]/60</f>
        <v>62.15</v>
      </c>
      <c r="P2934" s="4">
        <v>517</v>
      </c>
      <c r="Q2934" s="4">
        <f>SupplierQuality[[#This Row],[Total Defect Qty]]*SupplierQuality[[#This Row],[Unit Price]]</f>
        <v>448514561</v>
      </c>
    </row>
    <row r="2935" spans="1:17" x14ac:dyDescent="0.25">
      <c r="A2935" s="1">
        <v>43542</v>
      </c>
      <c r="B2935" s="5" t="str">
        <f>TEXT(SupplierQuality[[#This Row],[Date]],"mmm")</f>
        <v>Mar</v>
      </c>
      <c r="C2935" s="5" t="str">
        <f>TEXT(SupplierQuality[[#This Row],[Date]],"yyyy")</f>
        <v>2019</v>
      </c>
      <c r="D2935" s="2" t="s">
        <v>346</v>
      </c>
      <c r="E2935" s="2" t="s">
        <v>55</v>
      </c>
      <c r="F2935" s="2" t="s">
        <v>17</v>
      </c>
      <c r="G2935">
        <v>117</v>
      </c>
      <c r="H2935" s="2" t="str">
        <f>VLOOKUP(SupplierQuality[[#This Row],[MaterialID]],Table4[#All],2,0)</f>
        <v>Labels</v>
      </c>
      <c r="I2935">
        <v>2</v>
      </c>
      <c r="J2935" s="2" t="str">
        <f>_xlfn.XLOOKUP(SupplierQuality[[#This Row],[Defect Type ID]],Table5[ID],Table5[Defect Type],"Not found",0)</f>
        <v>Rejected</v>
      </c>
      <c r="K2935">
        <v>220</v>
      </c>
      <c r="L2935" s="2" t="str">
        <f>_xlfn.XLOOKUP(SupplierQuality[[#This Row],[DefectID]],Table2[ID],Table2[Defect],"Not found",0)</f>
        <v>No Lock</v>
      </c>
      <c r="M2935" s="3">
        <v>830245</v>
      </c>
      <c r="N2935" s="3">
        <v>3276</v>
      </c>
      <c r="O2935" s="6">
        <f>SupplierQuality[[#This Row],[Total Downtime Minutes]]/60</f>
        <v>54.6</v>
      </c>
      <c r="P2935" s="4">
        <v>503</v>
      </c>
      <c r="Q2935" s="4">
        <f>SupplierQuality[[#This Row],[Total Defect Qty]]*SupplierQuality[[#This Row],[Unit Price]]</f>
        <v>417613235</v>
      </c>
    </row>
    <row r="2936" spans="1:17" x14ac:dyDescent="0.25">
      <c r="A2936" s="1">
        <v>43542</v>
      </c>
      <c r="B2936" s="5" t="str">
        <f>TEXT(SupplierQuality[[#This Row],[Date]],"mmm")</f>
        <v>Mar</v>
      </c>
      <c r="C2936" s="5" t="str">
        <f>TEXT(SupplierQuality[[#This Row],[Date]],"yyyy")</f>
        <v>2019</v>
      </c>
      <c r="D2936" s="2" t="s">
        <v>228</v>
      </c>
      <c r="E2936" s="2" t="s">
        <v>23</v>
      </c>
      <c r="F2936" s="2" t="s">
        <v>17</v>
      </c>
      <c r="G2936">
        <v>130</v>
      </c>
      <c r="H2936" s="2" t="str">
        <f>VLOOKUP(SupplierQuality[[#This Row],[MaterialID]],Table4[#All],2,0)</f>
        <v>Packaging</v>
      </c>
      <c r="I2936">
        <v>2</v>
      </c>
      <c r="J2936" s="2" t="str">
        <f>_xlfn.XLOOKUP(SupplierQuality[[#This Row],[Defect Type ID]],Table5[ID],Table5[Defect Type],"Not found",0)</f>
        <v>Rejected</v>
      </c>
      <c r="K2936">
        <v>43</v>
      </c>
      <c r="L2936" s="2" t="str">
        <f>_xlfn.XLOOKUP(SupplierQuality[[#This Row],[DefectID]],Table2[ID],Table2[Defect],"Not found",0)</f>
        <v>Creases / Wrinkles</v>
      </c>
      <c r="M2936" s="3">
        <v>817161</v>
      </c>
      <c r="N2936" s="3">
        <v>1512</v>
      </c>
      <c r="O2936" s="6">
        <f>SupplierQuality[[#This Row],[Total Downtime Minutes]]/60</f>
        <v>25.2</v>
      </c>
      <c r="P2936" s="4">
        <v>651</v>
      </c>
      <c r="Q2936" s="4">
        <f>SupplierQuality[[#This Row],[Total Defect Qty]]*SupplierQuality[[#This Row],[Unit Price]]</f>
        <v>531971811</v>
      </c>
    </row>
    <row r="2937" spans="1:17" x14ac:dyDescent="0.25">
      <c r="A2937" s="1">
        <v>43542</v>
      </c>
      <c r="B2937" s="5" t="str">
        <f>TEXT(SupplierQuality[[#This Row],[Date]],"mmm")</f>
        <v>Mar</v>
      </c>
      <c r="C2937" s="5" t="str">
        <f>TEXT(SupplierQuality[[#This Row],[Date]],"yyyy")</f>
        <v>2019</v>
      </c>
      <c r="D2937" s="2" t="s">
        <v>356</v>
      </c>
      <c r="E2937" s="2" t="s">
        <v>23</v>
      </c>
      <c r="F2937" s="2" t="s">
        <v>691</v>
      </c>
      <c r="G2937">
        <v>133</v>
      </c>
      <c r="H2937" s="2" t="str">
        <f>VLOOKUP(SupplierQuality[[#This Row],[MaterialID]],Table4[#All],2,0)</f>
        <v>Wires</v>
      </c>
      <c r="I2937">
        <v>1</v>
      </c>
      <c r="J2937" s="2" t="str">
        <f>_xlfn.XLOOKUP(SupplierQuality[[#This Row],[Defect Type ID]],Table5[ID],Table5[Defect Type],"Not found",0)</f>
        <v>No Impact</v>
      </c>
      <c r="K2937">
        <v>234</v>
      </c>
      <c r="L2937" s="2" t="str">
        <f>_xlfn.XLOOKUP(SupplierQuality[[#This Row],[DefectID]],Table2[ID],Table2[Defect],"Not found",0)</f>
        <v>Packaging Issues</v>
      </c>
      <c r="M2937" s="3">
        <v>753252</v>
      </c>
      <c r="N2937" s="3">
        <v>1602</v>
      </c>
      <c r="O2937" s="6">
        <f>SupplierQuality[[#This Row],[Total Downtime Minutes]]/60</f>
        <v>26.7</v>
      </c>
      <c r="P2937" s="4">
        <v>632</v>
      </c>
      <c r="Q2937" s="4">
        <f>SupplierQuality[[#This Row],[Total Defect Qty]]*SupplierQuality[[#This Row],[Unit Price]]</f>
        <v>476055264</v>
      </c>
    </row>
    <row r="2938" spans="1:17" x14ac:dyDescent="0.25">
      <c r="A2938" s="1">
        <v>43542</v>
      </c>
      <c r="B2938" s="5" t="str">
        <f>TEXT(SupplierQuality[[#This Row],[Date]],"mmm")</f>
        <v>Mar</v>
      </c>
      <c r="C2938" s="5" t="str">
        <f>TEXT(SupplierQuality[[#This Row],[Date]],"yyyy")</f>
        <v>2019</v>
      </c>
      <c r="D2938" s="2" t="s">
        <v>310</v>
      </c>
      <c r="E2938" s="2" t="s">
        <v>23</v>
      </c>
      <c r="F2938" s="2" t="s">
        <v>691</v>
      </c>
      <c r="G2938">
        <v>115</v>
      </c>
      <c r="H2938" s="2" t="str">
        <f>VLOOKUP(SupplierQuality[[#This Row],[MaterialID]],Table4[#All],2,0)</f>
        <v>Controllers</v>
      </c>
      <c r="I2938">
        <v>3</v>
      </c>
      <c r="J2938" s="2" t="str">
        <f>_xlfn.XLOOKUP(SupplierQuality[[#This Row],[Defect Type ID]],Table5[ID],Table5[Defect Type],"Not found",0)</f>
        <v>Impact</v>
      </c>
      <c r="K2938">
        <v>238</v>
      </c>
      <c r="L2938" s="2" t="str">
        <f>_xlfn.XLOOKUP(SupplierQuality[[#This Row],[DefectID]],Table2[ID],Table2[Defect],"Not found",0)</f>
        <v>No Docs</v>
      </c>
      <c r="M2938" s="3">
        <v>732925</v>
      </c>
      <c r="N2938" s="3">
        <v>4196</v>
      </c>
      <c r="O2938" s="6">
        <f>SupplierQuality[[#This Row],[Total Downtime Minutes]]/60</f>
        <v>69.933333333333337</v>
      </c>
      <c r="P2938" s="4">
        <v>490</v>
      </c>
      <c r="Q2938" s="4">
        <f>SupplierQuality[[#This Row],[Total Defect Qty]]*SupplierQuality[[#This Row],[Unit Price]]</f>
        <v>359133250</v>
      </c>
    </row>
    <row r="2939" spans="1:17" x14ac:dyDescent="0.25">
      <c r="A2939" s="1">
        <v>43542</v>
      </c>
      <c r="B2939" s="5" t="str">
        <f>TEXT(SupplierQuality[[#This Row],[Date]],"mmm")</f>
        <v>Mar</v>
      </c>
      <c r="C2939" s="5" t="str">
        <f>TEXT(SupplierQuality[[#This Row],[Date]],"yyyy")</f>
        <v>2019</v>
      </c>
      <c r="D2939" s="2" t="s">
        <v>12</v>
      </c>
      <c r="E2939" s="2" t="s">
        <v>36</v>
      </c>
      <c r="F2939" s="2" t="s">
        <v>42</v>
      </c>
      <c r="G2939">
        <v>123</v>
      </c>
      <c r="H2939" s="2" t="str">
        <f>VLOOKUP(SupplierQuality[[#This Row],[MaterialID]],Table4[#All],2,0)</f>
        <v>Pump</v>
      </c>
      <c r="I2939">
        <v>1</v>
      </c>
      <c r="J2939" s="2" t="str">
        <f>_xlfn.XLOOKUP(SupplierQuality[[#This Row],[Defect Type ID]],Table5[ID],Table5[Defect Type],"Not found",0)</f>
        <v>No Impact</v>
      </c>
      <c r="K2939">
        <v>24</v>
      </c>
      <c r="L2939" s="2" t="str">
        <f>_xlfn.XLOOKUP(SupplierQuality[[#This Row],[DefectID]],Table2[ID],Table2[Defect],"Not found",0)</f>
        <v>Not Cleaned</v>
      </c>
      <c r="M2939" s="3">
        <v>732109</v>
      </c>
      <c r="N2939" s="3">
        <v>4385</v>
      </c>
      <c r="O2939" s="6">
        <f>SupplierQuality[[#This Row],[Total Downtime Minutes]]/60</f>
        <v>73.083333333333329</v>
      </c>
      <c r="P2939" s="4">
        <v>659</v>
      </c>
      <c r="Q2939" s="4">
        <f>SupplierQuality[[#This Row],[Total Defect Qty]]*SupplierQuality[[#This Row],[Unit Price]]</f>
        <v>482459831</v>
      </c>
    </row>
    <row r="2940" spans="1:17" x14ac:dyDescent="0.25">
      <c r="A2940" s="1">
        <v>43542</v>
      </c>
      <c r="B2940" s="5" t="str">
        <f>TEXT(SupplierQuality[[#This Row],[Date]],"mmm")</f>
        <v>Mar</v>
      </c>
      <c r="C2940" s="5" t="str">
        <f>TEXT(SupplierQuality[[#This Row],[Date]],"yyyy")</f>
        <v>2019</v>
      </c>
      <c r="D2940" s="2" t="s">
        <v>284</v>
      </c>
      <c r="E2940" s="2" t="s">
        <v>36</v>
      </c>
      <c r="F2940" s="2" t="s">
        <v>17</v>
      </c>
      <c r="G2940">
        <v>117</v>
      </c>
      <c r="H2940" s="2" t="str">
        <f>VLOOKUP(SupplierQuality[[#This Row],[MaterialID]],Table4[#All],2,0)</f>
        <v>Labels</v>
      </c>
      <c r="I2940">
        <v>3</v>
      </c>
      <c r="J2940" s="2" t="str">
        <f>_xlfn.XLOOKUP(SupplierQuality[[#This Row],[Defect Type ID]],Table5[ID],Table5[Defect Type],"Not found",0)</f>
        <v>Impact</v>
      </c>
      <c r="K2940">
        <v>106</v>
      </c>
      <c r="L2940" s="2" t="str">
        <f>_xlfn.XLOOKUP(SupplierQuality[[#This Row],[DefectID]],Table2[ID],Table2[Defect],"Not found",0)</f>
        <v>Parting Tops</v>
      </c>
      <c r="M2940" s="3">
        <v>677448</v>
      </c>
      <c r="N2940" s="3">
        <v>863</v>
      </c>
      <c r="O2940" s="6">
        <f>SupplierQuality[[#This Row],[Total Downtime Minutes]]/60</f>
        <v>14.383333333333333</v>
      </c>
      <c r="P2940" s="4">
        <v>556</v>
      </c>
      <c r="Q2940" s="4">
        <f>SupplierQuality[[#This Row],[Total Defect Qty]]*SupplierQuality[[#This Row],[Unit Price]]</f>
        <v>376661088</v>
      </c>
    </row>
    <row r="2941" spans="1:17" x14ac:dyDescent="0.25">
      <c r="A2941" s="1">
        <v>43542</v>
      </c>
      <c r="B2941" s="5" t="str">
        <f>TEXT(SupplierQuality[[#This Row],[Date]],"mmm")</f>
        <v>Mar</v>
      </c>
      <c r="C2941" s="5" t="str">
        <f>TEXT(SupplierQuality[[#This Row],[Date]],"yyyy")</f>
        <v>2019</v>
      </c>
      <c r="D2941" s="2" t="s">
        <v>321</v>
      </c>
      <c r="E2941" s="2" t="s">
        <v>71</v>
      </c>
      <c r="F2941" s="2" t="s">
        <v>17</v>
      </c>
      <c r="G2941">
        <v>112</v>
      </c>
      <c r="H2941" s="2" t="str">
        <f>VLOOKUP(SupplierQuality[[#This Row],[MaterialID]],Table4[#All],2,0)</f>
        <v>Glass</v>
      </c>
      <c r="I2941">
        <v>3</v>
      </c>
      <c r="J2941" s="2" t="str">
        <f>_xlfn.XLOOKUP(SupplierQuality[[#This Row],[Defect Type ID]],Table5[ID],Table5[Defect Type],"Not found",0)</f>
        <v>Impact</v>
      </c>
      <c r="K2941">
        <v>253</v>
      </c>
      <c r="L2941" s="2" t="str">
        <f>_xlfn.XLOOKUP(SupplierQuality[[#This Row],[DefectID]],Table2[ID],Table2[Defect],"Not found",0)</f>
        <v>Warped  Sheets</v>
      </c>
      <c r="M2941" s="3">
        <v>641264</v>
      </c>
      <c r="N2941" s="3">
        <v>158</v>
      </c>
      <c r="O2941" s="6">
        <f>SupplierQuality[[#This Row],[Total Downtime Minutes]]/60</f>
        <v>2.6333333333333333</v>
      </c>
      <c r="P2941" s="4">
        <v>678</v>
      </c>
      <c r="Q2941" s="4">
        <f>SupplierQuality[[#This Row],[Total Defect Qty]]*SupplierQuality[[#This Row],[Unit Price]]</f>
        <v>434776992</v>
      </c>
    </row>
    <row r="2942" spans="1:17" x14ac:dyDescent="0.25">
      <c r="A2942" s="1">
        <v>43542</v>
      </c>
      <c r="B2942" s="5" t="str">
        <f>TEXT(SupplierQuality[[#This Row],[Date]],"mmm")</f>
        <v>Mar</v>
      </c>
      <c r="C2942" s="5" t="str">
        <f>TEXT(SupplierQuality[[#This Row],[Date]],"yyyy")</f>
        <v>2019</v>
      </c>
      <c r="D2942" s="2" t="s">
        <v>215</v>
      </c>
      <c r="E2942" s="2" t="s">
        <v>104</v>
      </c>
      <c r="F2942" s="2" t="s">
        <v>17</v>
      </c>
      <c r="G2942">
        <v>122</v>
      </c>
      <c r="H2942" s="2" t="str">
        <f>VLOOKUP(SupplierQuality[[#This Row],[MaterialID]],Table4[#All],2,0)</f>
        <v>Electrolytes</v>
      </c>
      <c r="I2942">
        <v>3</v>
      </c>
      <c r="J2942" s="2" t="str">
        <f>_xlfn.XLOOKUP(SupplierQuality[[#This Row],[Defect Type ID]],Table5[ID],Table5[Defect Type],"Not found",0)</f>
        <v>Impact</v>
      </c>
      <c r="K2942">
        <v>67</v>
      </c>
      <c r="L2942" s="2" t="str">
        <f>_xlfn.XLOOKUP(SupplierQuality[[#This Row],[DefectID]],Table2[ID],Table2[Defect],"Not found",0)</f>
        <v>Bad Film</v>
      </c>
      <c r="M2942" s="3">
        <v>553790</v>
      </c>
      <c r="N2942" s="3">
        <v>4893</v>
      </c>
      <c r="O2942" s="6">
        <f>SupplierQuality[[#This Row],[Total Downtime Minutes]]/60</f>
        <v>81.55</v>
      </c>
      <c r="P2942" s="4">
        <v>597</v>
      </c>
      <c r="Q2942" s="4">
        <f>SupplierQuality[[#This Row],[Total Defect Qty]]*SupplierQuality[[#This Row],[Unit Price]]</f>
        <v>330612630</v>
      </c>
    </row>
    <row r="2943" spans="1:17" x14ac:dyDescent="0.25">
      <c r="A2943" s="1">
        <v>43542</v>
      </c>
      <c r="B2943" s="5" t="str">
        <f>TEXT(SupplierQuality[[#This Row],[Date]],"mmm")</f>
        <v>Mar</v>
      </c>
      <c r="C2943" s="5" t="str">
        <f>TEXT(SupplierQuality[[#This Row],[Date]],"yyyy")</f>
        <v>2019</v>
      </c>
      <c r="D2943" s="2" t="s">
        <v>302</v>
      </c>
      <c r="E2943" s="2" t="s">
        <v>36</v>
      </c>
      <c r="F2943" s="2" t="s">
        <v>17</v>
      </c>
      <c r="G2943">
        <v>124</v>
      </c>
      <c r="H2943" s="2" t="str">
        <f>VLOOKUP(SupplierQuality[[#This Row],[MaterialID]],Table4[#All],2,0)</f>
        <v>Drives</v>
      </c>
      <c r="I2943">
        <v>2</v>
      </c>
      <c r="J2943" s="2" t="str">
        <f>_xlfn.XLOOKUP(SupplierQuality[[#This Row],[Defect Type ID]],Table5[ID],Table5[Defect Type],"Not found",0)</f>
        <v>Rejected</v>
      </c>
      <c r="K2943">
        <v>221</v>
      </c>
      <c r="L2943" s="2" t="str">
        <f>_xlfn.XLOOKUP(SupplierQuality[[#This Row],[DefectID]],Table2[ID],Table2[Defect],"Not found",0)</f>
        <v>Excessive Grease</v>
      </c>
      <c r="M2943" s="3">
        <v>518130</v>
      </c>
      <c r="N2943" s="3">
        <v>3953</v>
      </c>
      <c r="O2943" s="6">
        <f>SupplierQuality[[#This Row],[Total Downtime Minutes]]/60</f>
        <v>65.88333333333334</v>
      </c>
      <c r="P2943" s="4">
        <v>523</v>
      </c>
      <c r="Q2943" s="4">
        <f>SupplierQuality[[#This Row],[Total Defect Qty]]*SupplierQuality[[#This Row],[Unit Price]]</f>
        <v>270981990</v>
      </c>
    </row>
    <row r="2944" spans="1:17" x14ac:dyDescent="0.25">
      <c r="A2944" s="1">
        <v>43542</v>
      </c>
      <c r="B2944" s="5" t="str">
        <f>TEXT(SupplierQuality[[#This Row],[Date]],"mmm")</f>
        <v>Mar</v>
      </c>
      <c r="C2944" s="5" t="str">
        <f>TEXT(SupplierQuality[[#This Row],[Date]],"yyyy")</f>
        <v>2019</v>
      </c>
      <c r="D2944" s="2" t="s">
        <v>100</v>
      </c>
      <c r="E2944" s="2" t="s">
        <v>34</v>
      </c>
      <c r="F2944" s="2" t="s">
        <v>14</v>
      </c>
      <c r="G2944">
        <v>117</v>
      </c>
      <c r="H2944" s="2" t="str">
        <f>VLOOKUP(SupplierQuality[[#This Row],[MaterialID]],Table4[#All],2,0)</f>
        <v>Labels</v>
      </c>
      <c r="I2944">
        <v>2</v>
      </c>
      <c r="J2944" s="2" t="str">
        <f>_xlfn.XLOOKUP(SupplierQuality[[#This Row],[Defect Type ID]],Table5[ID],Table5[Defect Type],"Not found",0)</f>
        <v>Rejected</v>
      </c>
      <c r="K2944">
        <v>72</v>
      </c>
      <c r="L2944" s="2" t="str">
        <f>_xlfn.XLOOKUP(SupplierQuality[[#This Row],[DefectID]],Table2[ID],Table2[Defect],"Not found",0)</f>
        <v>Wrong Label</v>
      </c>
      <c r="M2944" s="3">
        <v>223112</v>
      </c>
      <c r="N2944" s="3">
        <v>4199</v>
      </c>
      <c r="O2944" s="6">
        <f>SupplierQuality[[#This Row],[Total Downtime Minutes]]/60</f>
        <v>69.983333333333334</v>
      </c>
      <c r="P2944" s="4">
        <v>579</v>
      </c>
      <c r="Q2944" s="4">
        <f>SupplierQuality[[#This Row],[Total Defect Qty]]*SupplierQuality[[#This Row],[Unit Price]]</f>
        <v>129181848</v>
      </c>
    </row>
    <row r="2945" spans="1:17" x14ac:dyDescent="0.25">
      <c r="A2945" s="1">
        <v>43542</v>
      </c>
      <c r="B2945" s="5" t="str">
        <f>TEXT(SupplierQuality[[#This Row],[Date]],"mmm")</f>
        <v>Mar</v>
      </c>
      <c r="C2945" s="5" t="str">
        <f>TEXT(SupplierQuality[[#This Row],[Date]],"yyyy")</f>
        <v>2019</v>
      </c>
      <c r="D2945" s="2" t="s">
        <v>157</v>
      </c>
      <c r="E2945" s="2" t="s">
        <v>71</v>
      </c>
      <c r="F2945" s="2" t="s">
        <v>17</v>
      </c>
      <c r="G2945">
        <v>133</v>
      </c>
      <c r="H2945" s="2" t="str">
        <f>VLOOKUP(SupplierQuality[[#This Row],[MaterialID]],Table4[#All],2,0)</f>
        <v>Wires</v>
      </c>
      <c r="I2945">
        <v>3</v>
      </c>
      <c r="J2945" s="2" t="str">
        <f>_xlfn.XLOOKUP(SupplierQuality[[#This Row],[Defect Type ID]],Table5[ID],Table5[Defect Type],"Not found",0)</f>
        <v>Impact</v>
      </c>
      <c r="K2945">
        <v>132</v>
      </c>
      <c r="L2945" s="2" t="str">
        <f>_xlfn.XLOOKUP(SupplierQuality[[#This Row],[DefectID]],Table2[ID],Table2[Defect],"Not found",0)</f>
        <v>Wrong Labeling</v>
      </c>
      <c r="M2945" s="3">
        <v>117231</v>
      </c>
      <c r="N2945" s="3">
        <v>3595</v>
      </c>
      <c r="O2945" s="6">
        <f>SupplierQuality[[#This Row],[Total Downtime Minutes]]/60</f>
        <v>59.916666666666664</v>
      </c>
      <c r="P2945" s="4">
        <v>670</v>
      </c>
      <c r="Q2945" s="4">
        <f>SupplierQuality[[#This Row],[Total Defect Qty]]*SupplierQuality[[#This Row],[Unit Price]]</f>
        <v>78544770</v>
      </c>
    </row>
    <row r="2946" spans="1:17" x14ac:dyDescent="0.25">
      <c r="A2946" s="1">
        <v>43543</v>
      </c>
      <c r="B2946" s="5" t="str">
        <f>TEXT(SupplierQuality[[#This Row],[Date]],"mmm")</f>
        <v>Mar</v>
      </c>
      <c r="C2946" s="5" t="str">
        <f>TEXT(SupplierQuality[[#This Row],[Date]],"yyyy")</f>
        <v>2019</v>
      </c>
      <c r="D2946" s="2" t="s">
        <v>143</v>
      </c>
      <c r="E2946" s="2" t="s">
        <v>36</v>
      </c>
      <c r="F2946" s="2" t="s">
        <v>17</v>
      </c>
      <c r="G2946">
        <v>122</v>
      </c>
      <c r="H2946" s="2" t="str">
        <f>VLOOKUP(SupplierQuality[[#This Row],[MaterialID]],Table4[#All],2,0)</f>
        <v>Electrolytes</v>
      </c>
      <c r="I2946">
        <v>3</v>
      </c>
      <c r="J2946" s="2" t="str">
        <f>_xlfn.XLOOKUP(SupplierQuality[[#This Row],[Defect Type ID]],Table5[ID],Table5[Defect Type],"Not found",0)</f>
        <v>Impact</v>
      </c>
      <c r="K2946">
        <v>91</v>
      </c>
      <c r="L2946" s="2" t="str">
        <f>_xlfn.XLOOKUP(SupplierQuality[[#This Row],[DefectID]],Table2[ID],Table2[Defect],"Not found",0)</f>
        <v>Contamination</v>
      </c>
      <c r="M2946" s="3">
        <v>982237</v>
      </c>
      <c r="N2946" s="3">
        <v>1265</v>
      </c>
      <c r="O2946" s="6">
        <f>SupplierQuality[[#This Row],[Total Downtime Minutes]]/60</f>
        <v>21.083333333333332</v>
      </c>
      <c r="P2946" s="4">
        <v>278</v>
      </c>
      <c r="Q2946" s="4">
        <f>SupplierQuality[[#This Row],[Total Defect Qty]]*SupplierQuality[[#This Row],[Unit Price]]</f>
        <v>273061886</v>
      </c>
    </row>
    <row r="2947" spans="1:17" x14ac:dyDescent="0.25">
      <c r="A2947" s="1">
        <v>43543</v>
      </c>
      <c r="B2947" s="5" t="str">
        <f>TEXT(SupplierQuality[[#This Row],[Date]],"mmm")</f>
        <v>Mar</v>
      </c>
      <c r="C2947" s="5" t="str">
        <f>TEXT(SupplierQuality[[#This Row],[Date]],"yyyy")</f>
        <v>2019</v>
      </c>
      <c r="D2947" s="2" t="s">
        <v>193</v>
      </c>
      <c r="E2947" s="2" t="s">
        <v>16</v>
      </c>
      <c r="F2947" s="2" t="s">
        <v>24</v>
      </c>
      <c r="G2947">
        <v>118</v>
      </c>
      <c r="H2947" s="2" t="str">
        <f>VLOOKUP(SupplierQuality[[#This Row],[MaterialID]],Table4[#All],2,0)</f>
        <v>Corrugate</v>
      </c>
      <c r="I2947">
        <v>2</v>
      </c>
      <c r="J2947" s="2" t="str">
        <f>_xlfn.XLOOKUP(SupplierQuality[[#This Row],[Defect Type ID]],Table5[ID],Table5[Defect Type],"Not found",0)</f>
        <v>Rejected</v>
      </c>
      <c r="K2947">
        <v>21</v>
      </c>
      <c r="L2947" s="2" t="str">
        <f>_xlfn.XLOOKUP(SupplierQuality[[#This Row],[DefectID]],Table2[ID],Table2[Defect],"Not found",0)</f>
        <v>Material Handling/ Shipping Requirements Error</v>
      </c>
      <c r="M2947" s="3">
        <v>888909</v>
      </c>
      <c r="N2947" s="3">
        <v>4232</v>
      </c>
      <c r="O2947" s="6">
        <f>SupplierQuality[[#This Row],[Total Downtime Minutes]]/60</f>
        <v>70.533333333333331</v>
      </c>
      <c r="P2947" s="4">
        <v>513</v>
      </c>
      <c r="Q2947" s="4">
        <f>SupplierQuality[[#This Row],[Total Defect Qty]]*SupplierQuality[[#This Row],[Unit Price]]</f>
        <v>456010317</v>
      </c>
    </row>
    <row r="2948" spans="1:17" x14ac:dyDescent="0.25">
      <c r="A2948" s="1">
        <v>43543</v>
      </c>
      <c r="B2948" s="5" t="str">
        <f>TEXT(SupplierQuality[[#This Row],[Date]],"mmm")</f>
        <v>Mar</v>
      </c>
      <c r="C2948" s="5" t="str">
        <f>TEXT(SupplierQuality[[#This Row],[Date]],"yyyy")</f>
        <v>2019</v>
      </c>
      <c r="D2948" s="2" t="s">
        <v>317</v>
      </c>
      <c r="E2948" s="2" t="s">
        <v>119</v>
      </c>
      <c r="F2948" s="2" t="s">
        <v>14</v>
      </c>
      <c r="G2948">
        <v>118</v>
      </c>
      <c r="H2948" s="2" t="str">
        <f>VLOOKUP(SupplierQuality[[#This Row],[MaterialID]],Table4[#All],2,0)</f>
        <v>Corrugate</v>
      </c>
      <c r="I2948">
        <v>3</v>
      </c>
      <c r="J2948" s="2" t="str">
        <f>_xlfn.XLOOKUP(SupplierQuality[[#This Row],[Defect Type ID]],Table5[ID],Table5[Defect Type],"Not found",0)</f>
        <v>Impact</v>
      </c>
      <c r="K2948">
        <v>267</v>
      </c>
      <c r="L2948" s="2" t="str">
        <f>_xlfn.XLOOKUP(SupplierQuality[[#This Row],[DefectID]],Table2[ID],Table2[Defect],"Not found",0)</f>
        <v>Wrong Qty</v>
      </c>
      <c r="M2948" s="3">
        <v>878381</v>
      </c>
      <c r="N2948" s="3">
        <v>4906</v>
      </c>
      <c r="O2948" s="6">
        <f>SupplierQuality[[#This Row],[Total Downtime Minutes]]/60</f>
        <v>81.766666666666666</v>
      </c>
      <c r="P2948" s="4">
        <v>333</v>
      </c>
      <c r="Q2948" s="4">
        <f>SupplierQuality[[#This Row],[Total Defect Qty]]*SupplierQuality[[#This Row],[Unit Price]]</f>
        <v>292500873</v>
      </c>
    </row>
    <row r="2949" spans="1:17" x14ac:dyDescent="0.25">
      <c r="A2949" s="1">
        <v>43543</v>
      </c>
      <c r="B2949" s="5" t="str">
        <f>TEXT(SupplierQuality[[#This Row],[Date]],"mmm")</f>
        <v>Mar</v>
      </c>
      <c r="C2949" s="5" t="str">
        <f>TEXT(SupplierQuality[[#This Row],[Date]],"yyyy")</f>
        <v>2019</v>
      </c>
      <c r="D2949" s="2" t="s">
        <v>124</v>
      </c>
      <c r="E2949" s="2" t="s">
        <v>36</v>
      </c>
      <c r="F2949" s="2" t="s">
        <v>42</v>
      </c>
      <c r="G2949">
        <v>118</v>
      </c>
      <c r="H2949" s="2" t="str">
        <f>VLOOKUP(SupplierQuality[[#This Row],[MaterialID]],Table4[#All],2,0)</f>
        <v>Corrugate</v>
      </c>
      <c r="I2949">
        <v>1</v>
      </c>
      <c r="J2949" s="2" t="str">
        <f>_xlfn.XLOOKUP(SupplierQuality[[#This Row],[Defect Type ID]],Table5[ID],Table5[Defect Type],"Not found",0)</f>
        <v>No Impact</v>
      </c>
      <c r="K2949">
        <v>91</v>
      </c>
      <c r="L2949" s="2" t="str">
        <f>_xlfn.XLOOKUP(SupplierQuality[[#This Row],[DefectID]],Table2[ID],Table2[Defect],"Not found",0)</f>
        <v>Contamination</v>
      </c>
      <c r="M2949" s="3">
        <v>825365</v>
      </c>
      <c r="N2949" s="3">
        <v>2555</v>
      </c>
      <c r="O2949" s="6">
        <f>SupplierQuality[[#This Row],[Total Downtime Minutes]]/60</f>
        <v>42.583333333333336</v>
      </c>
      <c r="P2949" s="4">
        <v>422</v>
      </c>
      <c r="Q2949" s="4">
        <f>SupplierQuality[[#This Row],[Total Defect Qty]]*SupplierQuality[[#This Row],[Unit Price]]</f>
        <v>348304030</v>
      </c>
    </row>
    <row r="2950" spans="1:17" x14ac:dyDescent="0.25">
      <c r="A2950" s="1">
        <v>43543</v>
      </c>
      <c r="B2950" s="5" t="str">
        <f>TEXT(SupplierQuality[[#This Row],[Date]],"mmm")</f>
        <v>Mar</v>
      </c>
      <c r="C2950" s="5" t="str">
        <f>TEXT(SupplierQuality[[#This Row],[Date]],"yyyy")</f>
        <v>2019</v>
      </c>
      <c r="D2950" s="2" t="s">
        <v>228</v>
      </c>
      <c r="E2950" s="2" t="s">
        <v>104</v>
      </c>
      <c r="F2950" s="2" t="s">
        <v>14</v>
      </c>
      <c r="G2950">
        <v>113</v>
      </c>
      <c r="H2950" s="2" t="str">
        <f>VLOOKUP(SupplierQuality[[#This Row],[MaterialID]],Table4[#All],2,0)</f>
        <v>Raw Materials</v>
      </c>
      <c r="I2950">
        <v>1</v>
      </c>
      <c r="J2950" s="2" t="str">
        <f>_xlfn.XLOOKUP(SupplierQuality[[#This Row],[Defect Type ID]],Table5[ID],Table5[Defect Type],"Not found",0)</f>
        <v>No Impact</v>
      </c>
      <c r="K2950">
        <v>266</v>
      </c>
      <c r="L2950" s="2" t="str">
        <f>_xlfn.XLOOKUP(SupplierQuality[[#This Row],[DefectID]],Table2[ID],Table2[Defect],"Not found",0)</f>
        <v>Liner Issues</v>
      </c>
      <c r="M2950" s="3">
        <v>801747</v>
      </c>
      <c r="N2950" s="3">
        <v>1700</v>
      </c>
      <c r="O2950" s="6">
        <f>SupplierQuality[[#This Row],[Total Downtime Minutes]]/60</f>
        <v>28.333333333333332</v>
      </c>
      <c r="P2950" s="4">
        <v>409</v>
      </c>
      <c r="Q2950" s="4">
        <f>SupplierQuality[[#This Row],[Total Defect Qty]]*SupplierQuality[[#This Row],[Unit Price]]</f>
        <v>327914523</v>
      </c>
    </row>
    <row r="2951" spans="1:17" x14ac:dyDescent="0.25">
      <c r="A2951" s="1">
        <v>43543</v>
      </c>
      <c r="B2951" s="5" t="str">
        <f>TEXT(SupplierQuality[[#This Row],[Date]],"mmm")</f>
        <v>Mar</v>
      </c>
      <c r="C2951" s="5" t="str">
        <f>TEXT(SupplierQuality[[#This Row],[Date]],"yyyy")</f>
        <v>2019</v>
      </c>
      <c r="D2951" s="2" t="s">
        <v>48</v>
      </c>
      <c r="E2951" s="2" t="s">
        <v>16</v>
      </c>
      <c r="F2951" s="2" t="s">
        <v>14</v>
      </c>
      <c r="G2951">
        <v>118</v>
      </c>
      <c r="H2951" s="2" t="str">
        <f>VLOOKUP(SupplierQuality[[#This Row],[MaterialID]],Table4[#All],2,0)</f>
        <v>Corrugate</v>
      </c>
      <c r="I2951">
        <v>1</v>
      </c>
      <c r="J2951" s="2" t="str">
        <f>_xlfn.XLOOKUP(SupplierQuality[[#This Row],[Defect Type ID]],Table5[ID],Table5[Defect Type],"Not found",0)</f>
        <v>No Impact</v>
      </c>
      <c r="K2951">
        <v>63</v>
      </c>
      <c r="L2951" s="2" t="str">
        <f>_xlfn.XLOOKUP(SupplierQuality[[#This Row],[DefectID]],Table2[ID],Table2[Defect],"Not found",0)</f>
        <v>Bad Finish</v>
      </c>
      <c r="M2951" s="3">
        <v>784523</v>
      </c>
      <c r="N2951" s="3">
        <v>247</v>
      </c>
      <c r="O2951" s="6">
        <f>SupplierQuality[[#This Row],[Total Downtime Minutes]]/60</f>
        <v>4.1166666666666663</v>
      </c>
      <c r="P2951" s="4">
        <v>642</v>
      </c>
      <c r="Q2951" s="4">
        <f>SupplierQuality[[#This Row],[Total Defect Qty]]*SupplierQuality[[#This Row],[Unit Price]]</f>
        <v>503663766</v>
      </c>
    </row>
    <row r="2952" spans="1:17" x14ac:dyDescent="0.25">
      <c r="A2952" s="1">
        <v>43543</v>
      </c>
      <c r="B2952" s="5" t="str">
        <f>TEXT(SupplierQuality[[#This Row],[Date]],"mmm")</f>
        <v>Mar</v>
      </c>
      <c r="C2952" s="5" t="str">
        <f>TEXT(SupplierQuality[[#This Row],[Date]],"yyyy")</f>
        <v>2019</v>
      </c>
      <c r="D2952" s="2" t="s">
        <v>232</v>
      </c>
      <c r="E2952" s="2" t="s">
        <v>45</v>
      </c>
      <c r="F2952" s="2" t="s">
        <v>14</v>
      </c>
      <c r="G2952">
        <v>133</v>
      </c>
      <c r="H2952" s="2" t="str">
        <f>VLOOKUP(SupplierQuality[[#This Row],[MaterialID]],Table4[#All],2,0)</f>
        <v>Wires</v>
      </c>
      <c r="I2952">
        <v>1</v>
      </c>
      <c r="J2952" s="2" t="str">
        <f>_xlfn.XLOOKUP(SupplierQuality[[#This Row],[Defect Type ID]],Table5[ID],Table5[Defect Type],"Not found",0)</f>
        <v>No Impact</v>
      </c>
      <c r="K2952">
        <v>204</v>
      </c>
      <c r="L2952" s="2" t="str">
        <f>_xlfn.XLOOKUP(SupplierQuality[[#This Row],[DefectID]],Table2[ID],Table2[Defect],"Not found",0)</f>
        <v>Cut Wires</v>
      </c>
      <c r="M2952" s="3">
        <v>690442</v>
      </c>
      <c r="N2952" s="3">
        <v>1480</v>
      </c>
      <c r="O2952" s="6">
        <f>SupplierQuality[[#This Row],[Total Downtime Minutes]]/60</f>
        <v>24.666666666666668</v>
      </c>
      <c r="P2952" s="4">
        <v>444</v>
      </c>
      <c r="Q2952" s="4">
        <f>SupplierQuality[[#This Row],[Total Defect Qty]]*SupplierQuality[[#This Row],[Unit Price]]</f>
        <v>306556248</v>
      </c>
    </row>
    <row r="2953" spans="1:17" x14ac:dyDescent="0.25">
      <c r="A2953" s="1">
        <v>43543</v>
      </c>
      <c r="B2953" s="5" t="str">
        <f>TEXT(SupplierQuality[[#This Row],[Date]],"mmm")</f>
        <v>Mar</v>
      </c>
      <c r="C2953" s="5" t="str">
        <f>TEXT(SupplierQuality[[#This Row],[Date]],"yyyy")</f>
        <v>2019</v>
      </c>
      <c r="D2953" s="2" t="s">
        <v>242</v>
      </c>
      <c r="E2953" s="2" t="s">
        <v>60</v>
      </c>
      <c r="F2953" s="2" t="s">
        <v>42</v>
      </c>
      <c r="G2953">
        <v>117</v>
      </c>
      <c r="H2953" s="2" t="str">
        <f>VLOOKUP(SupplierQuality[[#This Row],[MaterialID]],Table4[#All],2,0)</f>
        <v>Labels</v>
      </c>
      <c r="I2953">
        <v>2</v>
      </c>
      <c r="J2953" s="2" t="str">
        <f>_xlfn.XLOOKUP(SupplierQuality[[#This Row],[Defect Type ID]],Table5[ID],Table5[Defect Type],"Not found",0)</f>
        <v>Rejected</v>
      </c>
      <c r="K2953">
        <v>178</v>
      </c>
      <c r="L2953" s="2" t="str">
        <f>_xlfn.XLOOKUP(SupplierQuality[[#This Row],[DefectID]],Table2[ID],Table2[Defect],"Not found",0)</f>
        <v>Corrugate Falling Apart</v>
      </c>
      <c r="M2953" s="3">
        <v>454994</v>
      </c>
      <c r="N2953" s="3">
        <v>1367</v>
      </c>
      <c r="O2953" s="6">
        <f>SupplierQuality[[#This Row],[Total Downtime Minutes]]/60</f>
        <v>22.783333333333335</v>
      </c>
      <c r="P2953" s="4">
        <v>561</v>
      </c>
      <c r="Q2953" s="4">
        <f>SupplierQuality[[#This Row],[Total Defect Qty]]*SupplierQuality[[#This Row],[Unit Price]]</f>
        <v>255251634</v>
      </c>
    </row>
    <row r="2954" spans="1:17" x14ac:dyDescent="0.25">
      <c r="A2954" s="1">
        <v>43543</v>
      </c>
      <c r="B2954" s="5" t="str">
        <f>TEXT(SupplierQuality[[#This Row],[Date]],"mmm")</f>
        <v>Mar</v>
      </c>
      <c r="C2954" s="5" t="str">
        <f>TEXT(SupplierQuality[[#This Row],[Date]],"yyyy")</f>
        <v>2019</v>
      </c>
      <c r="D2954" s="2" t="s">
        <v>255</v>
      </c>
      <c r="E2954" s="2" t="s">
        <v>52</v>
      </c>
      <c r="F2954" s="2" t="s">
        <v>14</v>
      </c>
      <c r="G2954">
        <v>120</v>
      </c>
      <c r="H2954" s="2" t="str">
        <f>VLOOKUP(SupplierQuality[[#This Row],[MaterialID]],Table4[#All],2,0)</f>
        <v>Film</v>
      </c>
      <c r="I2954">
        <v>1</v>
      </c>
      <c r="J2954" s="2" t="str">
        <f>_xlfn.XLOOKUP(SupplierQuality[[#This Row],[Defect Type ID]],Table5[ID],Table5[Defect Type],"Not found",0)</f>
        <v>No Impact</v>
      </c>
      <c r="K2954">
        <v>11</v>
      </c>
      <c r="L2954" s="2" t="str">
        <f>_xlfn.XLOOKUP(SupplierQuality[[#This Row],[DefectID]],Table2[ID],Table2[Defect],"Not found",0)</f>
        <v>Misaligned Slots</v>
      </c>
      <c r="M2954" s="3">
        <v>384428</v>
      </c>
      <c r="N2954" s="3">
        <v>3317</v>
      </c>
      <c r="O2954" s="6">
        <f>SupplierQuality[[#This Row],[Total Downtime Minutes]]/60</f>
        <v>55.283333333333331</v>
      </c>
      <c r="P2954" s="4">
        <v>320</v>
      </c>
      <c r="Q2954" s="4">
        <f>SupplierQuality[[#This Row],[Total Defect Qty]]*SupplierQuality[[#This Row],[Unit Price]]</f>
        <v>123016960</v>
      </c>
    </row>
    <row r="2955" spans="1:17" x14ac:dyDescent="0.25">
      <c r="A2955" s="1">
        <v>43543</v>
      </c>
      <c r="B2955" s="5" t="str">
        <f>TEXT(SupplierQuality[[#This Row],[Date]],"mmm")</f>
        <v>Mar</v>
      </c>
      <c r="C2955" s="5" t="str">
        <f>TEXT(SupplierQuality[[#This Row],[Date]],"yyyy")</f>
        <v>2019</v>
      </c>
      <c r="D2955" s="2" t="s">
        <v>106</v>
      </c>
      <c r="E2955" s="2" t="s">
        <v>38</v>
      </c>
      <c r="F2955" s="2" t="s">
        <v>691</v>
      </c>
      <c r="G2955">
        <v>131</v>
      </c>
      <c r="H2955" s="2" t="str">
        <f>VLOOKUP(SupplierQuality[[#This Row],[MaterialID]],Table4[#All],2,0)</f>
        <v>Valves</v>
      </c>
      <c r="I2955">
        <v>3</v>
      </c>
      <c r="J2955" s="2" t="str">
        <f>_xlfn.XLOOKUP(SupplierQuality[[#This Row],[Defect Type ID]],Table5[ID],Table5[Defect Type],"Not found",0)</f>
        <v>Impact</v>
      </c>
      <c r="K2955">
        <v>208</v>
      </c>
      <c r="L2955" s="2" t="str">
        <f>_xlfn.XLOOKUP(SupplierQuality[[#This Row],[DefectID]],Table2[ID],Table2[Defect],"Not found",0)</f>
        <v>Missing Liner</v>
      </c>
      <c r="M2955" s="3">
        <v>236881</v>
      </c>
      <c r="N2955" s="3">
        <v>2349</v>
      </c>
      <c r="O2955" s="6">
        <f>SupplierQuality[[#This Row],[Total Downtime Minutes]]/60</f>
        <v>39.15</v>
      </c>
      <c r="P2955" s="4">
        <v>421</v>
      </c>
      <c r="Q2955" s="4">
        <f>SupplierQuality[[#This Row],[Total Defect Qty]]*SupplierQuality[[#This Row],[Unit Price]]</f>
        <v>99726901</v>
      </c>
    </row>
    <row r="2956" spans="1:17" x14ac:dyDescent="0.25">
      <c r="A2956" s="1">
        <v>43543</v>
      </c>
      <c r="B2956" s="5" t="str">
        <f>TEXT(SupplierQuality[[#This Row],[Date]],"mmm")</f>
        <v>Mar</v>
      </c>
      <c r="C2956" s="5" t="str">
        <f>TEXT(SupplierQuality[[#This Row],[Date]],"yyyy")</f>
        <v>2019</v>
      </c>
      <c r="D2956" s="2" t="s">
        <v>247</v>
      </c>
      <c r="E2956" s="2" t="s">
        <v>16</v>
      </c>
      <c r="F2956" s="2" t="s">
        <v>14</v>
      </c>
      <c r="G2956">
        <v>133</v>
      </c>
      <c r="H2956" s="2" t="str">
        <f>VLOOKUP(SupplierQuality[[#This Row],[MaterialID]],Table4[#All],2,0)</f>
        <v>Wires</v>
      </c>
      <c r="I2956">
        <v>3</v>
      </c>
      <c r="J2956" s="2" t="str">
        <f>_xlfn.XLOOKUP(SupplierQuality[[#This Row],[Defect Type ID]],Table5[ID],Table5[Defect Type],"Not found",0)</f>
        <v>Impact</v>
      </c>
      <c r="K2956">
        <v>112</v>
      </c>
      <c r="L2956" s="2" t="str">
        <f>_xlfn.XLOOKUP(SupplierQuality[[#This Row],[DefectID]],Table2[ID],Table2[Defect],"Not found",0)</f>
        <v>Gaps</v>
      </c>
      <c r="M2956" s="3">
        <v>151712</v>
      </c>
      <c r="N2956" s="3">
        <v>784</v>
      </c>
      <c r="O2956" s="6">
        <f>SupplierQuality[[#This Row],[Total Downtime Minutes]]/60</f>
        <v>13.066666666666666</v>
      </c>
      <c r="P2956" s="4">
        <v>611</v>
      </c>
      <c r="Q2956" s="4">
        <f>SupplierQuality[[#This Row],[Total Defect Qty]]*SupplierQuality[[#This Row],[Unit Price]]</f>
        <v>92696032</v>
      </c>
    </row>
    <row r="2957" spans="1:17" x14ac:dyDescent="0.25">
      <c r="A2957" s="1">
        <v>43543</v>
      </c>
      <c r="B2957" s="5" t="str">
        <f>TEXT(SupplierQuality[[#This Row],[Date]],"mmm")</f>
        <v>Mar</v>
      </c>
      <c r="C2957" s="5" t="str">
        <f>TEXT(SupplierQuality[[#This Row],[Date]],"yyyy")</f>
        <v>2019</v>
      </c>
      <c r="D2957" s="2" t="s">
        <v>340</v>
      </c>
      <c r="E2957" s="2" t="s">
        <v>27</v>
      </c>
      <c r="F2957" s="2" t="s">
        <v>14</v>
      </c>
      <c r="G2957">
        <v>119</v>
      </c>
      <c r="H2957" s="2" t="str">
        <f>VLOOKUP(SupplierQuality[[#This Row],[MaterialID]],Table4[#All],2,0)</f>
        <v>Batteries</v>
      </c>
      <c r="I2957">
        <v>2</v>
      </c>
      <c r="J2957" s="2" t="str">
        <f>_xlfn.XLOOKUP(SupplierQuality[[#This Row],[Defect Type ID]],Table5[ID],Table5[Defect Type],"Not found",0)</f>
        <v>Rejected</v>
      </c>
      <c r="K2957">
        <v>112</v>
      </c>
      <c r="L2957" s="2" t="str">
        <f>_xlfn.XLOOKUP(SupplierQuality[[#This Row],[DefectID]],Table2[ID],Table2[Defect],"Not found",0)</f>
        <v>Gaps</v>
      </c>
      <c r="M2957" s="3">
        <v>37821</v>
      </c>
      <c r="N2957" s="3">
        <v>2348</v>
      </c>
      <c r="O2957" s="6">
        <f>SupplierQuality[[#This Row],[Total Downtime Minutes]]/60</f>
        <v>39.133333333333333</v>
      </c>
      <c r="P2957" s="4">
        <v>596</v>
      </c>
      <c r="Q2957" s="4">
        <f>SupplierQuality[[#This Row],[Total Defect Qty]]*SupplierQuality[[#This Row],[Unit Price]]</f>
        <v>22541316</v>
      </c>
    </row>
    <row r="2958" spans="1:17" x14ac:dyDescent="0.25">
      <c r="A2958" s="1">
        <v>43545</v>
      </c>
      <c r="B2958" s="5" t="str">
        <f>TEXT(SupplierQuality[[#This Row],[Date]],"mmm")</f>
        <v>Mar</v>
      </c>
      <c r="C2958" s="5" t="str">
        <f>TEXT(SupplierQuality[[#This Row],[Date]],"yyyy")</f>
        <v>2019</v>
      </c>
      <c r="D2958" s="2" t="s">
        <v>144</v>
      </c>
      <c r="E2958" s="2" t="s">
        <v>74</v>
      </c>
      <c r="F2958" s="2" t="s">
        <v>17</v>
      </c>
      <c r="G2958">
        <v>131</v>
      </c>
      <c r="H2958" s="2" t="str">
        <f>VLOOKUP(SupplierQuality[[#This Row],[MaterialID]],Table4[#All],2,0)</f>
        <v>Valves</v>
      </c>
      <c r="I2958">
        <v>1</v>
      </c>
      <c r="J2958" s="2" t="str">
        <f>_xlfn.XLOOKUP(SupplierQuality[[#This Row],[Defect Type ID]],Table5[ID],Table5[Defect Type],"Not found",0)</f>
        <v>No Impact</v>
      </c>
      <c r="K2958">
        <v>155</v>
      </c>
      <c r="L2958" s="2" t="str">
        <f>_xlfn.XLOOKUP(SupplierQuality[[#This Row],[DefectID]],Table2[ID],Table2[Defect],"Not found",0)</f>
        <v>Wrong Specification</v>
      </c>
      <c r="M2958" s="3">
        <v>851915</v>
      </c>
      <c r="N2958" s="3">
        <v>4270</v>
      </c>
      <c r="O2958" s="6">
        <f>SupplierQuality[[#This Row],[Total Downtime Minutes]]/60</f>
        <v>71.166666666666671</v>
      </c>
      <c r="P2958" s="4">
        <v>694</v>
      </c>
      <c r="Q2958" s="4">
        <f>SupplierQuality[[#This Row],[Total Defect Qty]]*SupplierQuality[[#This Row],[Unit Price]]</f>
        <v>591229010</v>
      </c>
    </row>
    <row r="2959" spans="1:17" x14ac:dyDescent="0.25">
      <c r="A2959" s="1">
        <v>43545</v>
      </c>
      <c r="B2959" s="5" t="str">
        <f>TEXT(SupplierQuality[[#This Row],[Date]],"mmm")</f>
        <v>Mar</v>
      </c>
      <c r="C2959" s="5" t="str">
        <f>TEXT(SupplierQuality[[#This Row],[Date]],"yyyy")</f>
        <v>2019</v>
      </c>
      <c r="D2959" s="2" t="s">
        <v>182</v>
      </c>
      <c r="E2959" s="2" t="s">
        <v>47</v>
      </c>
      <c r="F2959" s="2" t="s">
        <v>17</v>
      </c>
      <c r="G2959">
        <v>119</v>
      </c>
      <c r="H2959" s="2" t="str">
        <f>VLOOKUP(SupplierQuality[[#This Row],[MaterialID]],Table4[#All],2,0)</f>
        <v>Batteries</v>
      </c>
      <c r="I2959">
        <v>2</v>
      </c>
      <c r="J2959" s="2" t="str">
        <f>_xlfn.XLOOKUP(SupplierQuality[[#This Row],[Defect Type ID]],Table5[ID],Table5[Defect Type],"Not found",0)</f>
        <v>Rejected</v>
      </c>
      <c r="K2959">
        <v>26</v>
      </c>
      <c r="L2959" s="2" t="str">
        <f>_xlfn.XLOOKUP(SupplierQuality[[#This Row],[DefectID]],Table2[ID],Table2[Defect],"Not found",0)</f>
        <v>Poor  Adhesion</v>
      </c>
      <c r="M2959" s="3">
        <v>604732</v>
      </c>
      <c r="N2959" s="3">
        <v>1698</v>
      </c>
      <c r="O2959" s="6">
        <f>SupplierQuality[[#This Row],[Total Downtime Minutes]]/60</f>
        <v>28.3</v>
      </c>
      <c r="P2959" s="4">
        <v>517</v>
      </c>
      <c r="Q2959" s="4">
        <f>SupplierQuality[[#This Row],[Total Defect Qty]]*SupplierQuality[[#This Row],[Unit Price]]</f>
        <v>312646444</v>
      </c>
    </row>
    <row r="2960" spans="1:17" x14ac:dyDescent="0.25">
      <c r="A2960" s="1">
        <v>43545</v>
      </c>
      <c r="B2960" s="5" t="str">
        <f>TEXT(SupplierQuality[[#This Row],[Date]],"mmm")</f>
        <v>Mar</v>
      </c>
      <c r="C2960" s="5" t="str">
        <f>TEXT(SupplierQuality[[#This Row],[Date]],"yyyy")</f>
        <v>2019</v>
      </c>
      <c r="D2960" s="2" t="s">
        <v>346</v>
      </c>
      <c r="E2960" s="2" t="s">
        <v>38</v>
      </c>
      <c r="F2960" s="2" t="s">
        <v>17</v>
      </c>
      <c r="G2960">
        <v>122</v>
      </c>
      <c r="H2960" s="2" t="str">
        <f>VLOOKUP(SupplierQuality[[#This Row],[MaterialID]],Table4[#All],2,0)</f>
        <v>Electrolytes</v>
      </c>
      <c r="I2960">
        <v>2</v>
      </c>
      <c r="J2960" s="2" t="str">
        <f>_xlfn.XLOOKUP(SupplierQuality[[#This Row],[Defect Type ID]],Table5[ID],Table5[Defect Type],"Not found",0)</f>
        <v>Rejected</v>
      </c>
      <c r="K2960">
        <v>133</v>
      </c>
      <c r="L2960" s="2" t="str">
        <f>_xlfn.XLOOKUP(SupplierQuality[[#This Row],[DefectID]],Table2[ID],Table2[Defect],"Not found",0)</f>
        <v>Skewed Cartons</v>
      </c>
      <c r="M2960" s="3">
        <v>54650</v>
      </c>
      <c r="N2960" s="3">
        <v>4522</v>
      </c>
      <c r="O2960" s="6">
        <f>SupplierQuality[[#This Row],[Total Downtime Minutes]]/60</f>
        <v>75.36666666666666</v>
      </c>
      <c r="P2960" s="4">
        <v>550</v>
      </c>
      <c r="Q2960" s="4">
        <f>SupplierQuality[[#This Row],[Total Defect Qty]]*SupplierQuality[[#This Row],[Unit Price]]</f>
        <v>30057500</v>
      </c>
    </row>
    <row r="2961" spans="1:17" x14ac:dyDescent="0.25">
      <c r="A2961" s="1">
        <v>43546</v>
      </c>
      <c r="B2961" s="5" t="str">
        <f>TEXT(SupplierQuality[[#This Row],[Date]],"mmm")</f>
        <v>Mar</v>
      </c>
      <c r="C2961" s="5" t="str">
        <f>TEXT(SupplierQuality[[#This Row],[Date]],"yyyy")</f>
        <v>2019</v>
      </c>
      <c r="D2961" s="2" t="s">
        <v>144</v>
      </c>
      <c r="E2961" s="2" t="s">
        <v>52</v>
      </c>
      <c r="F2961" s="2" t="s">
        <v>24</v>
      </c>
      <c r="G2961">
        <v>129</v>
      </c>
      <c r="H2961" s="2" t="str">
        <f>VLOOKUP(SupplierQuality[[#This Row],[MaterialID]],Table4[#All],2,0)</f>
        <v>Mechanicals</v>
      </c>
      <c r="I2961">
        <v>2</v>
      </c>
      <c r="J2961" s="2" t="str">
        <f>_xlfn.XLOOKUP(SupplierQuality[[#This Row],[Defect Type ID]],Table5[ID],Table5[Defect Type],"Not found",0)</f>
        <v>Rejected</v>
      </c>
      <c r="K2961">
        <v>212</v>
      </c>
      <c r="L2961" s="2" t="str">
        <f>_xlfn.XLOOKUP(SupplierQuality[[#This Row],[DefectID]],Table2[ID],Table2[Defect],"Not found",0)</f>
        <v>Burnt</v>
      </c>
      <c r="M2961" s="3">
        <v>981478</v>
      </c>
      <c r="N2961" s="3">
        <v>3202</v>
      </c>
      <c r="O2961" s="6">
        <f>SupplierQuality[[#This Row],[Total Downtime Minutes]]/60</f>
        <v>53.366666666666667</v>
      </c>
      <c r="P2961" s="4">
        <v>564</v>
      </c>
      <c r="Q2961" s="4">
        <f>SupplierQuality[[#This Row],[Total Defect Qty]]*SupplierQuality[[#This Row],[Unit Price]]</f>
        <v>553553592</v>
      </c>
    </row>
    <row r="2962" spans="1:17" x14ac:dyDescent="0.25">
      <c r="A2962" s="1">
        <v>43546</v>
      </c>
      <c r="B2962" s="5" t="str">
        <f>TEXT(SupplierQuality[[#This Row],[Date]],"mmm")</f>
        <v>Mar</v>
      </c>
      <c r="C2962" s="5" t="str">
        <f>TEXT(SupplierQuality[[#This Row],[Date]],"yyyy")</f>
        <v>2019</v>
      </c>
      <c r="D2962" s="2" t="s">
        <v>316</v>
      </c>
      <c r="E2962" s="2" t="s">
        <v>107</v>
      </c>
      <c r="F2962" s="2" t="s">
        <v>17</v>
      </c>
      <c r="G2962">
        <v>125</v>
      </c>
      <c r="H2962" s="2" t="str">
        <f>VLOOKUP(SupplierQuality[[#This Row],[MaterialID]],Table4[#All],2,0)</f>
        <v>Hardware</v>
      </c>
      <c r="I2962">
        <v>2</v>
      </c>
      <c r="J2962" s="2" t="str">
        <f>_xlfn.XLOOKUP(SupplierQuality[[#This Row],[Defect Type ID]],Table5[ID],Table5[Defect Type],"Not found",0)</f>
        <v>Rejected</v>
      </c>
      <c r="K2962">
        <v>36</v>
      </c>
      <c r="L2962" s="2" t="str">
        <f>_xlfn.XLOOKUP(SupplierQuality[[#This Row],[DefectID]],Table2[ID],Table2[Defect],"Not found",0)</f>
        <v>Scrap attached</v>
      </c>
      <c r="M2962" s="3">
        <v>964789</v>
      </c>
      <c r="N2962" s="3">
        <v>599</v>
      </c>
      <c r="O2962" s="6">
        <f>SupplierQuality[[#This Row],[Total Downtime Minutes]]/60</f>
        <v>9.9833333333333325</v>
      </c>
      <c r="P2962" s="4">
        <v>640</v>
      </c>
      <c r="Q2962" s="4">
        <f>SupplierQuality[[#This Row],[Total Defect Qty]]*SupplierQuality[[#This Row],[Unit Price]]</f>
        <v>617464960</v>
      </c>
    </row>
    <row r="2963" spans="1:17" x14ac:dyDescent="0.25">
      <c r="A2963" s="1">
        <v>43546</v>
      </c>
      <c r="B2963" s="5" t="str">
        <f>TEXT(SupplierQuality[[#This Row],[Date]],"mmm")</f>
        <v>Mar</v>
      </c>
      <c r="C2963" s="5" t="str">
        <f>TEXT(SupplierQuality[[#This Row],[Date]],"yyyy")</f>
        <v>2019</v>
      </c>
      <c r="D2963" s="2" t="s">
        <v>262</v>
      </c>
      <c r="E2963" s="2" t="s">
        <v>19</v>
      </c>
      <c r="F2963" s="2" t="s">
        <v>14</v>
      </c>
      <c r="G2963">
        <v>129</v>
      </c>
      <c r="H2963" s="2" t="str">
        <f>VLOOKUP(SupplierQuality[[#This Row],[MaterialID]],Table4[#All],2,0)</f>
        <v>Mechanicals</v>
      </c>
      <c r="I2963">
        <v>1</v>
      </c>
      <c r="J2963" s="2" t="str">
        <f>_xlfn.XLOOKUP(SupplierQuality[[#This Row],[Defect Type ID]],Table5[ID],Table5[Defect Type],"Not found",0)</f>
        <v>No Impact</v>
      </c>
      <c r="K2963">
        <v>236</v>
      </c>
      <c r="L2963" s="2" t="str">
        <f>_xlfn.XLOOKUP(SupplierQuality[[#This Row],[DefectID]],Table2[ID],Table2[Defect],"Not found",0)</f>
        <v>Cuts</v>
      </c>
      <c r="M2963" s="3">
        <v>930710</v>
      </c>
      <c r="N2963" s="3">
        <v>2927</v>
      </c>
      <c r="O2963" s="6">
        <f>SupplierQuality[[#This Row],[Total Downtime Minutes]]/60</f>
        <v>48.783333333333331</v>
      </c>
      <c r="P2963" s="4">
        <v>665</v>
      </c>
      <c r="Q2963" s="4">
        <f>SupplierQuality[[#This Row],[Total Defect Qty]]*SupplierQuality[[#This Row],[Unit Price]]</f>
        <v>618922150</v>
      </c>
    </row>
    <row r="2964" spans="1:17" x14ac:dyDescent="0.25">
      <c r="A2964" s="1">
        <v>43546</v>
      </c>
      <c r="B2964" s="5" t="str">
        <f>TEXT(SupplierQuality[[#This Row],[Date]],"mmm")</f>
        <v>Mar</v>
      </c>
      <c r="C2964" s="5" t="str">
        <f>TEXT(SupplierQuality[[#This Row],[Date]],"yyyy")</f>
        <v>2019</v>
      </c>
      <c r="D2964" s="2" t="s">
        <v>286</v>
      </c>
      <c r="E2964" s="2" t="s">
        <v>13</v>
      </c>
      <c r="F2964" s="2" t="s">
        <v>17</v>
      </c>
      <c r="G2964">
        <v>126</v>
      </c>
      <c r="H2964" s="2" t="str">
        <f>VLOOKUP(SupplierQuality[[#This Row],[MaterialID]],Table4[#All],2,0)</f>
        <v>Motors</v>
      </c>
      <c r="I2964">
        <v>1</v>
      </c>
      <c r="J2964" s="2" t="str">
        <f>_xlfn.XLOOKUP(SupplierQuality[[#This Row],[Defect Type ID]],Table5[ID],Table5[Defect Type],"Not found",0)</f>
        <v>No Impact</v>
      </c>
      <c r="K2964">
        <v>219</v>
      </c>
      <c r="L2964" s="2" t="str">
        <f>_xlfn.XLOOKUP(SupplierQuality[[#This Row],[DefectID]],Table2[ID],Table2[Defect],"Not found",0)</f>
        <v>Short Valves</v>
      </c>
      <c r="M2964" s="3">
        <v>923154</v>
      </c>
      <c r="N2964" s="3">
        <v>3902</v>
      </c>
      <c r="O2964" s="6">
        <f>SupplierQuality[[#This Row],[Total Downtime Minutes]]/60</f>
        <v>65.033333333333331</v>
      </c>
      <c r="P2964" s="4">
        <v>478</v>
      </c>
      <c r="Q2964" s="4">
        <f>SupplierQuality[[#This Row],[Total Defect Qty]]*SupplierQuality[[#This Row],[Unit Price]]</f>
        <v>441267612</v>
      </c>
    </row>
    <row r="2965" spans="1:17" x14ac:dyDescent="0.25">
      <c r="A2965" s="1">
        <v>43546</v>
      </c>
      <c r="B2965" s="5" t="str">
        <f>TEXT(SupplierQuality[[#This Row],[Date]],"mmm")</f>
        <v>Mar</v>
      </c>
      <c r="C2965" s="5" t="str">
        <f>TEXT(SupplierQuality[[#This Row],[Date]],"yyyy")</f>
        <v>2019</v>
      </c>
      <c r="D2965" s="2" t="s">
        <v>202</v>
      </c>
      <c r="E2965" s="2" t="s">
        <v>64</v>
      </c>
      <c r="F2965" s="2" t="s">
        <v>17</v>
      </c>
      <c r="G2965">
        <v>124</v>
      </c>
      <c r="H2965" s="2" t="str">
        <f>VLOOKUP(SupplierQuality[[#This Row],[MaterialID]],Table4[#All],2,0)</f>
        <v>Drives</v>
      </c>
      <c r="I2965">
        <v>2</v>
      </c>
      <c r="J2965" s="2" t="str">
        <f>_xlfn.XLOOKUP(SupplierQuality[[#This Row],[Defect Type ID]],Table5[ID],Table5[Defect Type],"Not found",0)</f>
        <v>Rejected</v>
      </c>
      <c r="K2965">
        <v>205</v>
      </c>
      <c r="L2965" s="2" t="str">
        <f>_xlfn.XLOOKUP(SupplierQuality[[#This Row],[DefectID]],Table2[ID],Table2[Defect],"Not found",0)</f>
        <v>Wrong Consistency</v>
      </c>
      <c r="M2965" s="3">
        <v>721169</v>
      </c>
      <c r="N2965" s="3">
        <v>1309</v>
      </c>
      <c r="O2965" s="6">
        <f>SupplierQuality[[#This Row],[Total Downtime Minutes]]/60</f>
        <v>21.816666666666666</v>
      </c>
      <c r="P2965" s="4">
        <v>496</v>
      </c>
      <c r="Q2965" s="4">
        <f>SupplierQuality[[#This Row],[Total Defect Qty]]*SupplierQuality[[#This Row],[Unit Price]]</f>
        <v>357699824</v>
      </c>
    </row>
    <row r="2966" spans="1:17" x14ac:dyDescent="0.25">
      <c r="A2966" s="1">
        <v>43546</v>
      </c>
      <c r="B2966" s="5" t="str">
        <f>TEXT(SupplierQuality[[#This Row],[Date]],"mmm")</f>
        <v>Mar</v>
      </c>
      <c r="C2966" s="5" t="str">
        <f>TEXT(SupplierQuality[[#This Row],[Date]],"yyyy")</f>
        <v>2019</v>
      </c>
      <c r="D2966" s="2" t="s">
        <v>99</v>
      </c>
      <c r="E2966" s="2" t="s">
        <v>32</v>
      </c>
      <c r="F2966" s="2" t="s">
        <v>17</v>
      </c>
      <c r="G2966">
        <v>125</v>
      </c>
      <c r="H2966" s="2" t="str">
        <f>VLOOKUP(SupplierQuality[[#This Row],[MaterialID]],Table4[#All],2,0)</f>
        <v>Hardware</v>
      </c>
      <c r="I2966">
        <v>1</v>
      </c>
      <c r="J2966" s="2" t="str">
        <f>_xlfn.XLOOKUP(SupplierQuality[[#This Row],[Defect Type ID]],Table5[ID],Table5[Defect Type],"Not found",0)</f>
        <v>No Impact</v>
      </c>
      <c r="K2966">
        <v>150</v>
      </c>
      <c r="L2966" s="2" t="str">
        <f>_xlfn.XLOOKUP(SupplierQuality[[#This Row],[DefectID]],Table2[ID],Table2[Defect],"Not found",0)</f>
        <v>Bad Bond</v>
      </c>
      <c r="M2966" s="3">
        <v>696512</v>
      </c>
      <c r="N2966" s="3">
        <v>2335</v>
      </c>
      <c r="O2966" s="6">
        <f>SupplierQuality[[#This Row],[Total Downtime Minutes]]/60</f>
        <v>38.916666666666664</v>
      </c>
      <c r="P2966" s="4">
        <v>407</v>
      </c>
      <c r="Q2966" s="4">
        <f>SupplierQuality[[#This Row],[Total Defect Qty]]*SupplierQuality[[#This Row],[Unit Price]]</f>
        <v>283480384</v>
      </c>
    </row>
    <row r="2967" spans="1:17" x14ac:dyDescent="0.25">
      <c r="A2967" s="1">
        <v>43546</v>
      </c>
      <c r="B2967" s="5" t="str">
        <f>TEXT(SupplierQuality[[#This Row],[Date]],"mmm")</f>
        <v>Mar</v>
      </c>
      <c r="C2967" s="5" t="str">
        <f>TEXT(SupplierQuality[[#This Row],[Date]],"yyyy")</f>
        <v>2019</v>
      </c>
      <c r="D2967" s="2" t="s">
        <v>299</v>
      </c>
      <c r="E2967" s="2" t="s">
        <v>30</v>
      </c>
      <c r="F2967" s="2" t="s">
        <v>691</v>
      </c>
      <c r="G2967">
        <v>121</v>
      </c>
      <c r="H2967" s="2" t="str">
        <f>VLOOKUP(SupplierQuality[[#This Row],[MaterialID]],Table4[#All],2,0)</f>
        <v>Composites</v>
      </c>
      <c r="I2967">
        <v>3</v>
      </c>
      <c r="J2967" s="2" t="str">
        <f>_xlfn.XLOOKUP(SupplierQuality[[#This Row],[Defect Type ID]],Table5[ID],Table5[Defect Type],"Not found",0)</f>
        <v>Impact</v>
      </c>
      <c r="K2967">
        <v>166</v>
      </c>
      <c r="L2967" s="2" t="str">
        <f>_xlfn.XLOOKUP(SupplierQuality[[#This Row],[DefectID]],Table2[ID],Table2[Defect],"Not found",0)</f>
        <v>Failed Tension Test</v>
      </c>
      <c r="M2967" s="3">
        <v>631689</v>
      </c>
      <c r="N2967" s="3">
        <v>2112</v>
      </c>
      <c r="O2967" s="6">
        <f>SupplierQuality[[#This Row],[Total Downtime Minutes]]/60</f>
        <v>35.200000000000003</v>
      </c>
      <c r="P2967" s="4">
        <v>518</v>
      </c>
      <c r="Q2967" s="4">
        <f>SupplierQuality[[#This Row],[Total Defect Qty]]*SupplierQuality[[#This Row],[Unit Price]]</f>
        <v>327214902</v>
      </c>
    </row>
    <row r="2968" spans="1:17" x14ac:dyDescent="0.25">
      <c r="A2968" s="1">
        <v>43546</v>
      </c>
      <c r="B2968" s="5" t="str">
        <f>TEXT(SupplierQuality[[#This Row],[Date]],"mmm")</f>
        <v>Mar</v>
      </c>
      <c r="C2968" s="5" t="str">
        <f>TEXT(SupplierQuality[[#This Row],[Date]],"yyyy")</f>
        <v>2019</v>
      </c>
      <c r="D2968" s="2" t="s">
        <v>350</v>
      </c>
      <c r="E2968" s="2" t="s">
        <v>47</v>
      </c>
      <c r="F2968" s="2" t="s">
        <v>14</v>
      </c>
      <c r="G2968">
        <v>125</v>
      </c>
      <c r="H2968" s="2" t="str">
        <f>VLOOKUP(SupplierQuality[[#This Row],[MaterialID]],Table4[#All],2,0)</f>
        <v>Hardware</v>
      </c>
      <c r="I2968">
        <v>3</v>
      </c>
      <c r="J2968" s="2" t="str">
        <f>_xlfn.XLOOKUP(SupplierQuality[[#This Row],[Defect Type ID]],Table5[ID],Table5[Defect Type],"Not found",0)</f>
        <v>Impact</v>
      </c>
      <c r="K2968">
        <v>128</v>
      </c>
      <c r="L2968" s="2" t="str">
        <f>_xlfn.XLOOKUP(SupplierQuality[[#This Row],[DefectID]],Table2[ID],Table2[Defect],"Not found",0)</f>
        <v>Incorrect Vertical Size</v>
      </c>
      <c r="M2968" s="3">
        <v>623382</v>
      </c>
      <c r="N2968" s="3">
        <v>1037</v>
      </c>
      <c r="O2968" s="6">
        <f>SupplierQuality[[#This Row],[Total Downtime Minutes]]/60</f>
        <v>17.283333333333335</v>
      </c>
      <c r="P2968" s="4">
        <v>370</v>
      </c>
      <c r="Q2968" s="4">
        <f>SupplierQuality[[#This Row],[Total Defect Qty]]*SupplierQuality[[#This Row],[Unit Price]]</f>
        <v>230651340</v>
      </c>
    </row>
    <row r="2969" spans="1:17" x14ac:dyDescent="0.25">
      <c r="A2969" s="1">
        <v>43546</v>
      </c>
      <c r="B2969" s="5" t="str">
        <f>TEXT(SupplierQuality[[#This Row],[Date]],"mmm")</f>
        <v>Mar</v>
      </c>
      <c r="C2969" s="5" t="str">
        <f>TEXT(SupplierQuality[[#This Row],[Date]],"yyyy")</f>
        <v>2019</v>
      </c>
      <c r="D2969" s="2" t="s">
        <v>152</v>
      </c>
      <c r="E2969" s="2" t="s">
        <v>34</v>
      </c>
      <c r="F2969" s="2" t="s">
        <v>14</v>
      </c>
      <c r="G2969">
        <v>127</v>
      </c>
      <c r="H2969" s="2" t="str">
        <f>VLOOKUP(SupplierQuality[[#This Row],[MaterialID]],Table4[#All],2,0)</f>
        <v>Crates</v>
      </c>
      <c r="I2969">
        <v>1</v>
      </c>
      <c r="J2969" s="2" t="str">
        <f>_xlfn.XLOOKUP(SupplierQuality[[#This Row],[Defect Type ID]],Table5[ID],Table5[Defect Type],"Not found",0)</f>
        <v>No Impact</v>
      </c>
      <c r="K2969">
        <v>214</v>
      </c>
      <c r="L2969" s="2" t="str">
        <f>_xlfn.XLOOKUP(SupplierQuality[[#This Row],[DefectID]],Table2[ID],Table2[Defect],"Not found",0)</f>
        <v>Bad Insert</v>
      </c>
      <c r="M2969" s="3">
        <v>608738</v>
      </c>
      <c r="N2969" s="3">
        <v>4374</v>
      </c>
      <c r="O2969" s="6">
        <f>SupplierQuality[[#This Row],[Total Downtime Minutes]]/60</f>
        <v>72.900000000000006</v>
      </c>
      <c r="P2969" s="4">
        <v>665</v>
      </c>
      <c r="Q2969" s="4">
        <f>SupplierQuality[[#This Row],[Total Defect Qty]]*SupplierQuality[[#This Row],[Unit Price]]</f>
        <v>404810770</v>
      </c>
    </row>
    <row r="2970" spans="1:17" x14ac:dyDescent="0.25">
      <c r="A2970" s="1">
        <v>43546</v>
      </c>
      <c r="B2970" s="5" t="str">
        <f>TEXT(SupplierQuality[[#This Row],[Date]],"mmm")</f>
        <v>Mar</v>
      </c>
      <c r="C2970" s="5" t="str">
        <f>TEXT(SupplierQuality[[#This Row],[Date]],"yyyy")</f>
        <v>2019</v>
      </c>
      <c r="D2970" s="2" t="s">
        <v>250</v>
      </c>
      <c r="E2970" s="2" t="s">
        <v>104</v>
      </c>
      <c r="F2970" s="2" t="s">
        <v>24</v>
      </c>
      <c r="G2970">
        <v>125</v>
      </c>
      <c r="H2970" s="2" t="str">
        <f>VLOOKUP(SupplierQuality[[#This Row],[MaterialID]],Table4[#All],2,0)</f>
        <v>Hardware</v>
      </c>
      <c r="I2970">
        <v>1</v>
      </c>
      <c r="J2970" s="2" t="str">
        <f>_xlfn.XLOOKUP(SupplierQuality[[#This Row],[Defect Type ID]],Table5[ID],Table5[Defect Type],"Not found",0)</f>
        <v>No Impact</v>
      </c>
      <c r="K2970">
        <v>162</v>
      </c>
      <c r="L2970" s="2" t="str">
        <f>_xlfn.XLOOKUP(SupplierQuality[[#This Row],[DefectID]],Table2[ID],Table2[Defect],"Not found",0)</f>
        <v>Moisture</v>
      </c>
      <c r="M2970" s="3">
        <v>585812</v>
      </c>
      <c r="N2970" s="3">
        <v>3692</v>
      </c>
      <c r="O2970" s="6">
        <f>SupplierQuality[[#This Row],[Total Downtime Minutes]]/60</f>
        <v>61.533333333333331</v>
      </c>
      <c r="P2970" s="4">
        <v>569</v>
      </c>
      <c r="Q2970" s="4">
        <f>SupplierQuality[[#This Row],[Total Defect Qty]]*SupplierQuality[[#This Row],[Unit Price]]</f>
        <v>333327028</v>
      </c>
    </row>
    <row r="2971" spans="1:17" x14ac:dyDescent="0.25">
      <c r="A2971" s="1">
        <v>43546</v>
      </c>
      <c r="B2971" s="5" t="str">
        <f>TEXT(SupplierQuality[[#This Row],[Date]],"mmm")</f>
        <v>Mar</v>
      </c>
      <c r="C2971" s="5" t="str">
        <f>TEXT(SupplierQuality[[#This Row],[Date]],"yyyy")</f>
        <v>2019</v>
      </c>
      <c r="D2971" s="2" t="s">
        <v>260</v>
      </c>
      <c r="E2971" s="2" t="s">
        <v>11</v>
      </c>
      <c r="F2971" s="2" t="s">
        <v>24</v>
      </c>
      <c r="G2971">
        <v>118</v>
      </c>
      <c r="H2971" s="2" t="str">
        <f>VLOOKUP(SupplierQuality[[#This Row],[MaterialID]],Table4[#All],2,0)</f>
        <v>Corrugate</v>
      </c>
      <c r="I2971">
        <v>1</v>
      </c>
      <c r="J2971" s="2" t="str">
        <f>_xlfn.XLOOKUP(SupplierQuality[[#This Row],[Defect Type ID]],Table5[ID],Table5[Defect Type],"Not found",0)</f>
        <v>No Impact</v>
      </c>
      <c r="K2971">
        <v>127</v>
      </c>
      <c r="L2971" s="2" t="str">
        <f>_xlfn.XLOOKUP(SupplierQuality[[#This Row],[DefectID]],Table2[ID],Table2[Defect],"Not found",0)</f>
        <v>Defective Rims</v>
      </c>
      <c r="M2971" s="3">
        <v>426033</v>
      </c>
      <c r="N2971" s="3">
        <v>4814</v>
      </c>
      <c r="O2971" s="6">
        <f>SupplierQuality[[#This Row],[Total Downtime Minutes]]/60</f>
        <v>80.233333333333334</v>
      </c>
      <c r="P2971" s="4">
        <v>328</v>
      </c>
      <c r="Q2971" s="4">
        <f>SupplierQuality[[#This Row],[Total Defect Qty]]*SupplierQuality[[#This Row],[Unit Price]]</f>
        <v>139738824</v>
      </c>
    </row>
    <row r="2972" spans="1:17" x14ac:dyDescent="0.25">
      <c r="A2972" s="1">
        <v>43546</v>
      </c>
      <c r="B2972" s="5" t="str">
        <f>TEXT(SupplierQuality[[#This Row],[Date]],"mmm")</f>
        <v>Mar</v>
      </c>
      <c r="C2972" s="5" t="str">
        <f>TEXT(SupplierQuality[[#This Row],[Date]],"yyyy")</f>
        <v>2019</v>
      </c>
      <c r="D2972" s="2" t="s">
        <v>342</v>
      </c>
      <c r="E2972" s="2" t="s">
        <v>71</v>
      </c>
      <c r="F2972" s="2" t="s">
        <v>14</v>
      </c>
      <c r="G2972">
        <v>126</v>
      </c>
      <c r="H2972" s="2" t="str">
        <f>VLOOKUP(SupplierQuality[[#This Row],[MaterialID]],Table4[#All],2,0)</f>
        <v>Motors</v>
      </c>
      <c r="I2972">
        <v>2</v>
      </c>
      <c r="J2972" s="2" t="str">
        <f>_xlfn.XLOOKUP(SupplierQuality[[#This Row],[Defect Type ID]],Table5[ID],Table5[Defect Type],"Not found",0)</f>
        <v>Rejected</v>
      </c>
      <c r="K2972">
        <v>73</v>
      </c>
      <c r="L2972" s="2" t="str">
        <f>_xlfn.XLOOKUP(SupplierQuality[[#This Row],[DefectID]],Table2[ID],Table2[Defect],"Not found",0)</f>
        <v>No Slip Sheets</v>
      </c>
      <c r="M2972" s="3">
        <v>145884</v>
      </c>
      <c r="N2972" s="3">
        <v>1663</v>
      </c>
      <c r="O2972" s="6">
        <f>SupplierQuality[[#This Row],[Total Downtime Minutes]]/60</f>
        <v>27.716666666666665</v>
      </c>
      <c r="P2972" s="4">
        <v>437</v>
      </c>
      <c r="Q2972" s="4">
        <f>SupplierQuality[[#This Row],[Total Defect Qty]]*SupplierQuality[[#This Row],[Unit Price]]</f>
        <v>63751308</v>
      </c>
    </row>
    <row r="2973" spans="1:17" x14ac:dyDescent="0.25">
      <c r="A2973" s="1">
        <v>43546</v>
      </c>
      <c r="B2973" s="5" t="str">
        <f>TEXT(SupplierQuality[[#This Row],[Date]],"mmm")</f>
        <v>Mar</v>
      </c>
      <c r="C2973" s="5" t="str">
        <f>TEXT(SupplierQuality[[#This Row],[Date]],"yyyy")</f>
        <v>2019</v>
      </c>
      <c r="D2973" s="2" t="s">
        <v>200</v>
      </c>
      <c r="E2973" s="2" t="s">
        <v>21</v>
      </c>
      <c r="F2973" s="2" t="s">
        <v>14</v>
      </c>
      <c r="G2973">
        <v>131</v>
      </c>
      <c r="H2973" s="2" t="str">
        <f>VLOOKUP(SupplierQuality[[#This Row],[MaterialID]],Table4[#All],2,0)</f>
        <v>Valves</v>
      </c>
      <c r="I2973">
        <v>1</v>
      </c>
      <c r="J2973" s="2" t="str">
        <f>_xlfn.XLOOKUP(SupplierQuality[[#This Row],[Defect Type ID]],Table5[ID],Table5[Defect Type],"Not found",0)</f>
        <v>No Impact</v>
      </c>
      <c r="K2973">
        <v>196</v>
      </c>
      <c r="L2973" s="2" t="str">
        <f>_xlfn.XLOOKUP(SupplierQuality[[#This Row],[DefectID]],Table2[ID],Table2[Defect],"Not found",0)</f>
        <v>Wrong Finish</v>
      </c>
      <c r="M2973" s="3">
        <v>71146</v>
      </c>
      <c r="N2973" s="3">
        <v>4283</v>
      </c>
      <c r="O2973" s="6">
        <f>SupplierQuality[[#This Row],[Total Downtime Minutes]]/60</f>
        <v>71.38333333333334</v>
      </c>
      <c r="P2973" s="4">
        <v>505</v>
      </c>
      <c r="Q2973" s="4">
        <f>SupplierQuality[[#This Row],[Total Defect Qty]]*SupplierQuality[[#This Row],[Unit Price]]</f>
        <v>35928730</v>
      </c>
    </row>
    <row r="2974" spans="1:17" x14ac:dyDescent="0.25">
      <c r="A2974" s="1">
        <v>43546</v>
      </c>
      <c r="B2974" s="5" t="str">
        <f>TEXT(SupplierQuality[[#This Row],[Date]],"mmm")</f>
        <v>Mar</v>
      </c>
      <c r="C2974" s="5" t="str">
        <f>TEXT(SupplierQuality[[#This Row],[Date]],"yyyy")</f>
        <v>2019</v>
      </c>
      <c r="D2974" s="2" t="s">
        <v>197</v>
      </c>
      <c r="E2974" s="2" t="s">
        <v>98</v>
      </c>
      <c r="F2974" s="2" t="s">
        <v>14</v>
      </c>
      <c r="G2974">
        <v>130</v>
      </c>
      <c r="H2974" s="2" t="str">
        <f>VLOOKUP(SupplierQuality[[#This Row],[MaterialID]],Table4[#All],2,0)</f>
        <v>Packaging</v>
      </c>
      <c r="I2974">
        <v>2</v>
      </c>
      <c r="J2974" s="2" t="str">
        <f>_xlfn.XLOOKUP(SupplierQuality[[#This Row],[Defect Type ID]],Table5[ID],Table5[Defect Type],"Not found",0)</f>
        <v>Rejected</v>
      </c>
      <c r="K2974">
        <v>113</v>
      </c>
      <c r="L2974" s="2" t="str">
        <f>_xlfn.XLOOKUP(SupplierQuality[[#This Row],[DefectID]],Table2[ID],Table2[Defect],"Not found",0)</f>
        <v>Packaging Integrity</v>
      </c>
      <c r="M2974" s="3">
        <v>29246</v>
      </c>
      <c r="N2974" s="3">
        <v>1363</v>
      </c>
      <c r="O2974" s="6">
        <f>SupplierQuality[[#This Row],[Total Downtime Minutes]]/60</f>
        <v>22.716666666666665</v>
      </c>
      <c r="P2974" s="4">
        <v>617</v>
      </c>
      <c r="Q2974" s="4">
        <f>SupplierQuality[[#This Row],[Total Defect Qty]]*SupplierQuality[[#This Row],[Unit Price]]</f>
        <v>18044782</v>
      </c>
    </row>
    <row r="2975" spans="1:17" x14ac:dyDescent="0.25">
      <c r="A2975" s="1">
        <v>43547</v>
      </c>
      <c r="B2975" s="5" t="str">
        <f>TEXT(SupplierQuality[[#This Row],[Date]],"mmm")</f>
        <v>Mar</v>
      </c>
      <c r="C2975" s="5" t="str">
        <f>TEXT(SupplierQuality[[#This Row],[Date]],"yyyy")</f>
        <v>2019</v>
      </c>
      <c r="D2975" s="2" t="s">
        <v>173</v>
      </c>
      <c r="E2975" s="2" t="s">
        <v>52</v>
      </c>
      <c r="F2975" s="2" t="s">
        <v>42</v>
      </c>
      <c r="G2975">
        <v>131</v>
      </c>
      <c r="H2975" s="2" t="str">
        <f>VLOOKUP(SupplierQuality[[#This Row],[MaterialID]],Table4[#All],2,0)</f>
        <v>Valves</v>
      </c>
      <c r="I2975">
        <v>2</v>
      </c>
      <c r="J2975" s="2" t="str">
        <f>_xlfn.XLOOKUP(SupplierQuality[[#This Row],[Defect Type ID]],Table5[ID],Table5[Defect Type],"Not found",0)</f>
        <v>Rejected</v>
      </c>
      <c r="K2975">
        <v>152</v>
      </c>
      <c r="L2975" s="2" t="str">
        <f>_xlfn.XLOOKUP(SupplierQuality[[#This Row],[DefectID]],Table2[ID],Table2[Defect],"Not found",0)</f>
        <v>Component Failure</v>
      </c>
      <c r="M2975" s="3">
        <v>939492</v>
      </c>
      <c r="N2975" s="3">
        <v>259</v>
      </c>
      <c r="O2975" s="6">
        <f>SupplierQuality[[#This Row],[Total Downtime Minutes]]/60</f>
        <v>4.3166666666666664</v>
      </c>
      <c r="P2975" s="4">
        <v>332</v>
      </c>
      <c r="Q2975" s="4">
        <f>SupplierQuality[[#This Row],[Total Defect Qty]]*SupplierQuality[[#This Row],[Unit Price]]</f>
        <v>311911344</v>
      </c>
    </row>
    <row r="2976" spans="1:17" x14ac:dyDescent="0.25">
      <c r="A2976" s="1">
        <v>43547</v>
      </c>
      <c r="B2976" s="5" t="str">
        <f>TEXT(SupplierQuality[[#This Row],[Date]],"mmm")</f>
        <v>Mar</v>
      </c>
      <c r="C2976" s="5" t="str">
        <f>TEXT(SupplierQuality[[#This Row],[Date]],"yyyy")</f>
        <v>2019</v>
      </c>
      <c r="D2976" s="2" t="s">
        <v>151</v>
      </c>
      <c r="E2976" s="2" t="s">
        <v>67</v>
      </c>
      <c r="F2976" s="2" t="s">
        <v>14</v>
      </c>
      <c r="G2976">
        <v>120</v>
      </c>
      <c r="H2976" s="2" t="str">
        <f>VLOOKUP(SupplierQuality[[#This Row],[MaterialID]],Table4[#All],2,0)</f>
        <v>Film</v>
      </c>
      <c r="I2976">
        <v>1</v>
      </c>
      <c r="J2976" s="2" t="str">
        <f>_xlfn.XLOOKUP(SupplierQuality[[#This Row],[Defect Type ID]],Table5[ID],Table5[Defect Type],"Not found",0)</f>
        <v>No Impact</v>
      </c>
      <c r="K2976">
        <v>185</v>
      </c>
      <c r="L2976" s="2" t="str">
        <f>_xlfn.XLOOKUP(SupplierQuality[[#This Row],[DefectID]],Table2[ID],Table2[Defect],"Not found",0)</f>
        <v>Soft Tops</v>
      </c>
      <c r="M2976" s="3">
        <v>784327</v>
      </c>
      <c r="N2976" s="3">
        <v>1784</v>
      </c>
      <c r="O2976" s="6">
        <f>SupplierQuality[[#This Row],[Total Downtime Minutes]]/60</f>
        <v>29.733333333333334</v>
      </c>
      <c r="P2976" s="4">
        <v>348</v>
      </c>
      <c r="Q2976" s="4">
        <f>SupplierQuality[[#This Row],[Total Defect Qty]]*SupplierQuality[[#This Row],[Unit Price]]</f>
        <v>272945796</v>
      </c>
    </row>
    <row r="2977" spans="1:17" x14ac:dyDescent="0.25">
      <c r="A2977" s="1">
        <v>43547</v>
      </c>
      <c r="B2977" s="5" t="str">
        <f>TEXT(SupplierQuality[[#This Row],[Date]],"mmm")</f>
        <v>Mar</v>
      </c>
      <c r="C2977" s="5" t="str">
        <f>TEXT(SupplierQuality[[#This Row],[Date]],"yyyy")</f>
        <v>2019</v>
      </c>
      <c r="D2977" s="2" t="s">
        <v>112</v>
      </c>
      <c r="E2977" s="2" t="s">
        <v>16</v>
      </c>
      <c r="F2977" s="2" t="s">
        <v>14</v>
      </c>
      <c r="G2977">
        <v>118</v>
      </c>
      <c r="H2977" s="2" t="str">
        <f>VLOOKUP(SupplierQuality[[#This Row],[MaterialID]],Table4[#All],2,0)</f>
        <v>Corrugate</v>
      </c>
      <c r="I2977">
        <v>2</v>
      </c>
      <c r="J2977" s="2" t="str">
        <f>_xlfn.XLOOKUP(SupplierQuality[[#This Row],[Defect Type ID]],Table5[ID],Table5[Defect Type],"Not found",0)</f>
        <v>Rejected</v>
      </c>
      <c r="K2977">
        <v>27</v>
      </c>
      <c r="L2977" s="2" t="str">
        <f>_xlfn.XLOOKUP(SupplierQuality[[#This Row],[DefectID]],Table2[ID],Table2[Defect],"Not found",0)</f>
        <v>Damaged Secondary Packaging</v>
      </c>
      <c r="M2977" s="3">
        <v>761554</v>
      </c>
      <c r="N2977" s="3">
        <v>2519</v>
      </c>
      <c r="O2977" s="6">
        <f>SupplierQuality[[#This Row],[Total Downtime Minutes]]/60</f>
        <v>41.983333333333334</v>
      </c>
      <c r="P2977" s="4">
        <v>395</v>
      </c>
      <c r="Q2977" s="4">
        <f>SupplierQuality[[#This Row],[Total Defect Qty]]*SupplierQuality[[#This Row],[Unit Price]]</f>
        <v>300813830</v>
      </c>
    </row>
    <row r="2978" spans="1:17" x14ac:dyDescent="0.25">
      <c r="A2978" s="1">
        <v>43547</v>
      </c>
      <c r="B2978" s="5" t="str">
        <f>TEXT(SupplierQuality[[#This Row],[Date]],"mmm")</f>
        <v>Mar</v>
      </c>
      <c r="C2978" s="5" t="str">
        <f>TEXT(SupplierQuality[[#This Row],[Date]],"yyyy")</f>
        <v>2019</v>
      </c>
      <c r="D2978" s="2" t="s">
        <v>346</v>
      </c>
      <c r="E2978" s="2" t="s">
        <v>74</v>
      </c>
      <c r="F2978" s="2" t="s">
        <v>14</v>
      </c>
      <c r="G2978">
        <v>126</v>
      </c>
      <c r="H2978" s="2" t="str">
        <f>VLOOKUP(SupplierQuality[[#This Row],[MaterialID]],Table4[#All],2,0)</f>
        <v>Motors</v>
      </c>
      <c r="I2978">
        <v>1</v>
      </c>
      <c r="J2978" s="2" t="str">
        <f>_xlfn.XLOOKUP(SupplierQuality[[#This Row],[Defect Type ID]],Table5[ID],Table5[Defect Type],"Not found",0)</f>
        <v>No Impact</v>
      </c>
      <c r="K2978">
        <v>27</v>
      </c>
      <c r="L2978" s="2" t="str">
        <f>_xlfn.XLOOKUP(SupplierQuality[[#This Row],[DefectID]],Table2[ID],Table2[Defect],"Not found",0)</f>
        <v>Damaged Secondary Packaging</v>
      </c>
      <c r="M2978" s="3">
        <v>548014</v>
      </c>
      <c r="N2978" s="3">
        <v>300</v>
      </c>
      <c r="O2978" s="6">
        <f>SupplierQuality[[#This Row],[Total Downtime Minutes]]/60</f>
        <v>5</v>
      </c>
      <c r="P2978" s="4">
        <v>487</v>
      </c>
      <c r="Q2978" s="4">
        <f>SupplierQuality[[#This Row],[Total Defect Qty]]*SupplierQuality[[#This Row],[Unit Price]]</f>
        <v>266882818</v>
      </c>
    </row>
    <row r="2979" spans="1:17" x14ac:dyDescent="0.25">
      <c r="A2979" s="1">
        <v>43547</v>
      </c>
      <c r="B2979" s="5" t="str">
        <f>TEXT(SupplierQuality[[#This Row],[Date]],"mmm")</f>
        <v>Mar</v>
      </c>
      <c r="C2979" s="5" t="str">
        <f>TEXT(SupplierQuality[[#This Row],[Date]],"yyyy")</f>
        <v>2019</v>
      </c>
      <c r="D2979" s="2" t="s">
        <v>213</v>
      </c>
      <c r="E2979" s="2" t="s">
        <v>21</v>
      </c>
      <c r="F2979" s="2" t="s">
        <v>42</v>
      </c>
      <c r="G2979">
        <v>123</v>
      </c>
      <c r="H2979" s="2" t="str">
        <f>VLOOKUP(SupplierQuality[[#This Row],[MaterialID]],Table4[#All],2,0)</f>
        <v>Pump</v>
      </c>
      <c r="I2979">
        <v>2</v>
      </c>
      <c r="J2979" s="2" t="str">
        <f>_xlfn.XLOOKUP(SupplierQuality[[#This Row],[Defect Type ID]],Table5[ID],Table5[Defect Type],"Not found",0)</f>
        <v>Rejected</v>
      </c>
      <c r="K2979">
        <v>202</v>
      </c>
      <c r="L2979" s="2" t="str">
        <f>_xlfn.XLOOKUP(SupplierQuality[[#This Row],[DefectID]],Table2[ID],Table2[Defect],"Not found",0)</f>
        <v>Wrong Surface</v>
      </c>
      <c r="M2979" s="3">
        <v>423505</v>
      </c>
      <c r="N2979" s="3">
        <v>2371</v>
      </c>
      <c r="O2979" s="6">
        <f>SupplierQuality[[#This Row],[Total Downtime Minutes]]/60</f>
        <v>39.516666666666666</v>
      </c>
      <c r="P2979" s="4">
        <v>428</v>
      </c>
      <c r="Q2979" s="4">
        <f>SupplierQuality[[#This Row],[Total Defect Qty]]*SupplierQuality[[#This Row],[Unit Price]]</f>
        <v>181260140</v>
      </c>
    </row>
    <row r="2980" spans="1:17" x14ac:dyDescent="0.25">
      <c r="A2980" s="1">
        <v>43547</v>
      </c>
      <c r="B2980" s="5" t="str">
        <f>TEXT(SupplierQuality[[#This Row],[Date]],"mmm")</f>
        <v>Mar</v>
      </c>
      <c r="C2980" s="5" t="str">
        <f>TEXT(SupplierQuality[[#This Row],[Date]],"yyyy")</f>
        <v>2019</v>
      </c>
      <c r="D2980" s="2" t="s">
        <v>173</v>
      </c>
      <c r="E2980" s="2" t="s">
        <v>38</v>
      </c>
      <c r="F2980" s="2" t="s">
        <v>14</v>
      </c>
      <c r="G2980">
        <v>127</v>
      </c>
      <c r="H2980" s="2" t="str">
        <f>VLOOKUP(SupplierQuality[[#This Row],[MaterialID]],Table4[#All],2,0)</f>
        <v>Crates</v>
      </c>
      <c r="I2980">
        <v>2</v>
      </c>
      <c r="J2980" s="2" t="str">
        <f>_xlfn.XLOOKUP(SupplierQuality[[#This Row],[Defect Type ID]],Table5[ID],Table5[Defect Type],"Not found",0)</f>
        <v>Rejected</v>
      </c>
      <c r="K2980">
        <v>192</v>
      </c>
      <c r="L2980" s="2" t="str">
        <f>_xlfn.XLOOKUP(SupplierQuality[[#This Row],[DefectID]],Table2[ID],Table2[Defect],"Not found",0)</f>
        <v>Open Caps</v>
      </c>
      <c r="M2980" s="3">
        <v>308349</v>
      </c>
      <c r="N2980" s="3">
        <v>3460</v>
      </c>
      <c r="O2980" s="6">
        <f>SupplierQuality[[#This Row],[Total Downtime Minutes]]/60</f>
        <v>57.666666666666664</v>
      </c>
      <c r="P2980" s="4">
        <v>649</v>
      </c>
      <c r="Q2980" s="4">
        <f>SupplierQuality[[#This Row],[Total Defect Qty]]*SupplierQuality[[#This Row],[Unit Price]]</f>
        <v>200118501</v>
      </c>
    </row>
    <row r="2981" spans="1:17" x14ac:dyDescent="0.25">
      <c r="A2981" s="1">
        <v>43547</v>
      </c>
      <c r="B2981" s="5" t="str">
        <f>TEXT(SupplierQuality[[#This Row],[Date]],"mmm")</f>
        <v>Mar</v>
      </c>
      <c r="C2981" s="5" t="str">
        <f>TEXT(SupplierQuality[[#This Row],[Date]],"yyyy")</f>
        <v>2019</v>
      </c>
      <c r="D2981" s="2" t="s">
        <v>260</v>
      </c>
      <c r="E2981" s="2" t="s">
        <v>74</v>
      </c>
      <c r="F2981" s="2" t="s">
        <v>24</v>
      </c>
      <c r="G2981">
        <v>120</v>
      </c>
      <c r="H2981" s="2" t="str">
        <f>VLOOKUP(SupplierQuality[[#This Row],[MaterialID]],Table4[#All],2,0)</f>
        <v>Film</v>
      </c>
      <c r="I2981">
        <v>2</v>
      </c>
      <c r="J2981" s="2" t="str">
        <f>_xlfn.XLOOKUP(SupplierQuality[[#This Row],[Defect Type ID]],Table5[ID],Table5[Defect Type],"Not found",0)</f>
        <v>Rejected</v>
      </c>
      <c r="K2981">
        <v>111</v>
      </c>
      <c r="L2981" s="2" t="str">
        <f>_xlfn.XLOOKUP(SupplierQuality[[#This Row],[DefectID]],Table2[ID],Table2[Defect],"Not found",0)</f>
        <v>Insufficient Parts</v>
      </c>
      <c r="M2981" s="3">
        <v>230960</v>
      </c>
      <c r="N2981" s="3">
        <v>3165</v>
      </c>
      <c r="O2981" s="6">
        <f>SupplierQuality[[#This Row],[Total Downtime Minutes]]/60</f>
        <v>52.75</v>
      </c>
      <c r="P2981" s="4">
        <v>691</v>
      </c>
      <c r="Q2981" s="4">
        <f>SupplierQuality[[#This Row],[Total Defect Qty]]*SupplierQuality[[#This Row],[Unit Price]]</f>
        <v>159593360</v>
      </c>
    </row>
    <row r="2982" spans="1:17" x14ac:dyDescent="0.25">
      <c r="A2982" s="1">
        <v>43547</v>
      </c>
      <c r="B2982" s="5" t="str">
        <f>TEXT(SupplierQuality[[#This Row],[Date]],"mmm")</f>
        <v>Mar</v>
      </c>
      <c r="C2982" s="5" t="str">
        <f>TEXT(SupplierQuality[[#This Row],[Date]],"yyyy")</f>
        <v>2019</v>
      </c>
      <c r="D2982" s="2" t="s">
        <v>10</v>
      </c>
      <c r="E2982" s="2" t="s">
        <v>21</v>
      </c>
      <c r="F2982" s="2" t="s">
        <v>14</v>
      </c>
      <c r="G2982">
        <v>123</v>
      </c>
      <c r="H2982" s="2" t="str">
        <f>VLOOKUP(SupplierQuality[[#This Row],[MaterialID]],Table4[#All],2,0)</f>
        <v>Pump</v>
      </c>
      <c r="I2982">
        <v>3</v>
      </c>
      <c r="J2982" s="2" t="str">
        <f>_xlfn.XLOOKUP(SupplierQuality[[#This Row],[Defect Type ID]],Table5[ID],Table5[Defect Type],"Not found",0)</f>
        <v>Impact</v>
      </c>
      <c r="K2982">
        <v>140</v>
      </c>
      <c r="L2982" s="2" t="str">
        <f>_xlfn.XLOOKUP(SupplierQuality[[#This Row],[DefectID]],Table2[ID],Table2[Defect],"Not found",0)</f>
        <v>No Liner</v>
      </c>
      <c r="M2982" s="3">
        <v>87878</v>
      </c>
      <c r="N2982" s="3">
        <v>4561</v>
      </c>
      <c r="O2982" s="6">
        <f>SupplierQuality[[#This Row],[Total Downtime Minutes]]/60</f>
        <v>76.016666666666666</v>
      </c>
      <c r="P2982" s="4">
        <v>488</v>
      </c>
      <c r="Q2982" s="4">
        <f>SupplierQuality[[#This Row],[Total Defect Qty]]*SupplierQuality[[#This Row],[Unit Price]]</f>
        <v>42884464</v>
      </c>
    </row>
    <row r="2983" spans="1:17" x14ac:dyDescent="0.25">
      <c r="A2983" s="1">
        <v>43548</v>
      </c>
      <c r="B2983" s="5" t="str">
        <f>TEXT(SupplierQuality[[#This Row],[Date]],"mmm")</f>
        <v>Mar</v>
      </c>
      <c r="C2983" s="5" t="str">
        <f>TEXT(SupplierQuality[[#This Row],[Date]],"yyyy")</f>
        <v>2019</v>
      </c>
      <c r="D2983" s="2" t="s">
        <v>133</v>
      </c>
      <c r="E2983" s="2" t="s">
        <v>47</v>
      </c>
      <c r="F2983" s="2" t="s">
        <v>14</v>
      </c>
      <c r="G2983">
        <v>125</v>
      </c>
      <c r="H2983" s="2" t="str">
        <f>VLOOKUP(SupplierQuality[[#This Row],[MaterialID]],Table4[#All],2,0)</f>
        <v>Hardware</v>
      </c>
      <c r="I2983">
        <v>1</v>
      </c>
      <c r="J2983" s="2" t="str">
        <f>_xlfn.XLOOKUP(SupplierQuality[[#This Row],[Defect Type ID]],Table5[ID],Table5[Defect Type],"Not found",0)</f>
        <v>No Impact</v>
      </c>
      <c r="K2983">
        <v>122</v>
      </c>
      <c r="L2983" s="2" t="str">
        <f>_xlfn.XLOOKUP(SupplierQuality[[#This Row],[DefectID]],Table2[ID],Table2[Defect],"Not found",0)</f>
        <v>Wrinkles / Scratches/ Scuffing</v>
      </c>
      <c r="M2983" s="3">
        <v>894374</v>
      </c>
      <c r="N2983" s="3">
        <v>841</v>
      </c>
      <c r="O2983" s="6">
        <f>SupplierQuality[[#This Row],[Total Downtime Minutes]]/60</f>
        <v>14.016666666666667</v>
      </c>
      <c r="P2983" s="4">
        <v>685</v>
      </c>
      <c r="Q2983" s="4">
        <f>SupplierQuality[[#This Row],[Total Defect Qty]]*SupplierQuality[[#This Row],[Unit Price]]</f>
        <v>612646190</v>
      </c>
    </row>
    <row r="2984" spans="1:17" x14ac:dyDescent="0.25">
      <c r="A2984" s="1">
        <v>43548</v>
      </c>
      <c r="B2984" s="5" t="str">
        <f>TEXT(SupplierQuality[[#This Row],[Date]],"mmm")</f>
        <v>Mar</v>
      </c>
      <c r="C2984" s="5" t="str">
        <f>TEXT(SupplierQuality[[#This Row],[Date]],"yyyy")</f>
        <v>2019</v>
      </c>
      <c r="D2984" s="2" t="s">
        <v>76</v>
      </c>
      <c r="E2984" s="2" t="s">
        <v>16</v>
      </c>
      <c r="F2984" s="2" t="s">
        <v>17</v>
      </c>
      <c r="G2984">
        <v>115</v>
      </c>
      <c r="H2984" s="2" t="str">
        <f>VLOOKUP(SupplierQuality[[#This Row],[MaterialID]],Table4[#All],2,0)</f>
        <v>Controllers</v>
      </c>
      <c r="I2984">
        <v>3</v>
      </c>
      <c r="J2984" s="2" t="str">
        <f>_xlfn.XLOOKUP(SupplierQuality[[#This Row],[Defect Type ID]],Table5[ID],Table5[Defect Type],"Not found",0)</f>
        <v>Impact</v>
      </c>
      <c r="K2984">
        <v>226</v>
      </c>
      <c r="L2984" s="2" t="str">
        <f>_xlfn.XLOOKUP(SupplierQuality[[#This Row],[DefectID]],Table2[ID],Table2[Defect],"Not found",0)</f>
        <v>Streaks</v>
      </c>
      <c r="M2984" s="3">
        <v>803999</v>
      </c>
      <c r="N2984" s="3">
        <v>2683</v>
      </c>
      <c r="O2984" s="6">
        <f>SupplierQuality[[#This Row],[Total Downtime Minutes]]/60</f>
        <v>44.716666666666669</v>
      </c>
      <c r="P2984" s="4">
        <v>693</v>
      </c>
      <c r="Q2984" s="4">
        <f>SupplierQuality[[#This Row],[Total Defect Qty]]*SupplierQuality[[#This Row],[Unit Price]]</f>
        <v>557171307</v>
      </c>
    </row>
    <row r="2985" spans="1:17" x14ac:dyDescent="0.25">
      <c r="A2985" s="1">
        <v>43548</v>
      </c>
      <c r="B2985" s="5" t="str">
        <f>TEXT(SupplierQuality[[#This Row],[Date]],"mmm")</f>
        <v>Mar</v>
      </c>
      <c r="C2985" s="5" t="str">
        <f>TEXT(SupplierQuality[[#This Row],[Date]],"yyyy")</f>
        <v>2019</v>
      </c>
      <c r="D2985" s="2" t="s">
        <v>200</v>
      </c>
      <c r="E2985" s="2" t="s">
        <v>16</v>
      </c>
      <c r="F2985" s="2" t="s">
        <v>14</v>
      </c>
      <c r="G2985">
        <v>128</v>
      </c>
      <c r="H2985" s="2" t="str">
        <f>VLOOKUP(SupplierQuality[[#This Row],[MaterialID]],Table4[#All],2,0)</f>
        <v>Tape</v>
      </c>
      <c r="I2985">
        <v>1</v>
      </c>
      <c r="J2985" s="2" t="str">
        <f>_xlfn.XLOOKUP(SupplierQuality[[#This Row],[Defect Type ID]],Table5[ID],Table5[Defect Type],"Not found",0)</f>
        <v>No Impact</v>
      </c>
      <c r="K2985">
        <v>1</v>
      </c>
      <c r="L2985" s="2" t="str">
        <f>_xlfn.XLOOKUP(SupplierQuality[[#This Row],[DefectID]],Table2[ID],Table2[Defect],"Not found",0)</f>
        <v>Bad Bearings</v>
      </c>
      <c r="M2985" s="3">
        <v>680317</v>
      </c>
      <c r="N2985" s="3">
        <v>535</v>
      </c>
      <c r="O2985" s="6">
        <f>SupplierQuality[[#This Row],[Total Downtime Minutes]]/60</f>
        <v>8.9166666666666661</v>
      </c>
      <c r="P2985" s="4">
        <v>476</v>
      </c>
      <c r="Q2985" s="4">
        <f>SupplierQuality[[#This Row],[Total Defect Qty]]*SupplierQuality[[#This Row],[Unit Price]]</f>
        <v>323830892</v>
      </c>
    </row>
    <row r="2986" spans="1:17" x14ac:dyDescent="0.25">
      <c r="A2986" s="1">
        <v>43548</v>
      </c>
      <c r="B2986" s="5" t="str">
        <f>TEXT(SupplierQuality[[#This Row],[Date]],"mmm")</f>
        <v>Mar</v>
      </c>
      <c r="C2986" s="5" t="str">
        <f>TEXT(SupplierQuality[[#This Row],[Date]],"yyyy")</f>
        <v>2019</v>
      </c>
      <c r="D2986" s="2" t="s">
        <v>155</v>
      </c>
      <c r="E2986" s="2" t="s">
        <v>23</v>
      </c>
      <c r="F2986" s="2" t="s">
        <v>14</v>
      </c>
      <c r="G2986">
        <v>126</v>
      </c>
      <c r="H2986" s="2" t="str">
        <f>VLOOKUP(SupplierQuality[[#This Row],[MaterialID]],Table4[#All],2,0)</f>
        <v>Motors</v>
      </c>
      <c r="I2986">
        <v>2</v>
      </c>
      <c r="J2986" s="2" t="str">
        <f>_xlfn.XLOOKUP(SupplierQuality[[#This Row],[Defect Type ID]],Table5[ID],Table5[Defect Type],"Not found",0)</f>
        <v>Rejected</v>
      </c>
      <c r="K2986">
        <v>233</v>
      </c>
      <c r="L2986" s="2" t="str">
        <f>_xlfn.XLOOKUP(SupplierQuality[[#This Row],[DefectID]],Table2[ID],Table2[Defect],"Not found",0)</f>
        <v>Wrong Drive</v>
      </c>
      <c r="M2986" s="3">
        <v>492393</v>
      </c>
      <c r="N2986" s="3">
        <v>389</v>
      </c>
      <c r="O2986" s="6">
        <f>SupplierQuality[[#This Row],[Total Downtime Minutes]]/60</f>
        <v>6.4833333333333334</v>
      </c>
      <c r="P2986" s="4">
        <v>506</v>
      </c>
      <c r="Q2986" s="4">
        <f>SupplierQuality[[#This Row],[Total Defect Qty]]*SupplierQuality[[#This Row],[Unit Price]]</f>
        <v>249150858</v>
      </c>
    </row>
    <row r="2987" spans="1:17" x14ac:dyDescent="0.25">
      <c r="A2987" s="1">
        <v>43548</v>
      </c>
      <c r="B2987" s="5" t="str">
        <f>TEXT(SupplierQuality[[#This Row],[Date]],"mmm")</f>
        <v>Mar</v>
      </c>
      <c r="C2987" s="5" t="str">
        <f>TEXT(SupplierQuality[[#This Row],[Date]],"yyyy")</f>
        <v>2019</v>
      </c>
      <c r="D2987" s="2" t="s">
        <v>316</v>
      </c>
      <c r="E2987" s="2" t="s">
        <v>55</v>
      </c>
      <c r="F2987" s="2" t="s">
        <v>691</v>
      </c>
      <c r="G2987">
        <v>127</v>
      </c>
      <c r="H2987" s="2" t="str">
        <f>VLOOKUP(SupplierQuality[[#This Row],[MaterialID]],Table4[#All],2,0)</f>
        <v>Crates</v>
      </c>
      <c r="I2987">
        <v>1</v>
      </c>
      <c r="J2987" s="2" t="str">
        <f>_xlfn.XLOOKUP(SupplierQuality[[#This Row],[Defect Type ID]],Table5[ID],Table5[Defect Type],"Not found",0)</f>
        <v>No Impact</v>
      </c>
      <c r="K2987">
        <v>150</v>
      </c>
      <c r="L2987" s="2" t="str">
        <f>_xlfn.XLOOKUP(SupplierQuality[[#This Row],[DefectID]],Table2[ID],Table2[Defect],"Not found",0)</f>
        <v>Bad Bond</v>
      </c>
      <c r="M2987" s="3">
        <v>397897</v>
      </c>
      <c r="N2987" s="3">
        <v>1205</v>
      </c>
      <c r="O2987" s="6">
        <f>SupplierQuality[[#This Row],[Total Downtime Minutes]]/60</f>
        <v>20.083333333333332</v>
      </c>
      <c r="P2987" s="4">
        <v>696</v>
      </c>
      <c r="Q2987" s="4">
        <f>SupplierQuality[[#This Row],[Total Defect Qty]]*SupplierQuality[[#This Row],[Unit Price]]</f>
        <v>276936312</v>
      </c>
    </row>
    <row r="2988" spans="1:17" x14ac:dyDescent="0.25">
      <c r="A2988" s="1">
        <v>43548</v>
      </c>
      <c r="B2988" s="5" t="str">
        <f>TEXT(SupplierQuality[[#This Row],[Date]],"mmm")</f>
        <v>Mar</v>
      </c>
      <c r="C2988" s="5" t="str">
        <f>TEXT(SupplierQuality[[#This Row],[Date]],"yyyy")</f>
        <v>2019</v>
      </c>
      <c r="D2988" s="2" t="s">
        <v>199</v>
      </c>
      <c r="E2988" s="2" t="s">
        <v>55</v>
      </c>
      <c r="F2988" s="2" t="s">
        <v>14</v>
      </c>
      <c r="G2988">
        <v>126</v>
      </c>
      <c r="H2988" s="2" t="str">
        <f>VLOOKUP(SupplierQuality[[#This Row],[MaterialID]],Table4[#All],2,0)</f>
        <v>Motors</v>
      </c>
      <c r="I2988">
        <v>3</v>
      </c>
      <c r="J2988" s="2" t="str">
        <f>_xlfn.XLOOKUP(SupplierQuality[[#This Row],[Defect Type ID]],Table5[ID],Table5[Defect Type],"Not found",0)</f>
        <v>Impact</v>
      </c>
      <c r="K2988">
        <v>247</v>
      </c>
      <c r="L2988" s="2" t="str">
        <f>_xlfn.XLOOKUP(SupplierQuality[[#This Row],[DefectID]],Table2[ID],Table2[Defect],"Not found",0)</f>
        <v>Splinter</v>
      </c>
      <c r="M2988" s="3">
        <v>390184</v>
      </c>
      <c r="N2988" s="3">
        <v>3994</v>
      </c>
      <c r="O2988" s="6">
        <f>SupplierQuality[[#This Row],[Total Downtime Minutes]]/60</f>
        <v>66.566666666666663</v>
      </c>
      <c r="P2988" s="4">
        <v>344</v>
      </c>
      <c r="Q2988" s="4">
        <f>SupplierQuality[[#This Row],[Total Defect Qty]]*SupplierQuality[[#This Row],[Unit Price]]</f>
        <v>134223296</v>
      </c>
    </row>
    <row r="2989" spans="1:17" x14ac:dyDescent="0.25">
      <c r="A2989" s="1">
        <v>43548</v>
      </c>
      <c r="B2989" s="5" t="str">
        <f>TEXT(SupplierQuality[[#This Row],[Date]],"mmm")</f>
        <v>Mar</v>
      </c>
      <c r="C2989" s="5" t="str">
        <f>TEXT(SupplierQuality[[#This Row],[Date]],"yyyy")</f>
        <v>2019</v>
      </c>
      <c r="D2989" s="2" t="s">
        <v>204</v>
      </c>
      <c r="E2989" s="2" t="s">
        <v>36</v>
      </c>
      <c r="F2989" s="2" t="s">
        <v>14</v>
      </c>
      <c r="G2989">
        <v>115</v>
      </c>
      <c r="H2989" s="2" t="str">
        <f>VLOOKUP(SupplierQuality[[#This Row],[MaterialID]],Table4[#All],2,0)</f>
        <v>Controllers</v>
      </c>
      <c r="I2989">
        <v>2</v>
      </c>
      <c r="J2989" s="2" t="str">
        <f>_xlfn.XLOOKUP(SupplierQuality[[#This Row],[Defect Type ID]],Table5[ID],Table5[Defect Type],"Not found",0)</f>
        <v>Rejected</v>
      </c>
      <c r="K2989">
        <v>196</v>
      </c>
      <c r="L2989" s="2" t="str">
        <f>_xlfn.XLOOKUP(SupplierQuality[[#This Row],[DefectID]],Table2[ID],Table2[Defect],"Not found",0)</f>
        <v>Wrong Finish</v>
      </c>
      <c r="M2989" s="3">
        <v>348160</v>
      </c>
      <c r="N2989" s="3">
        <v>4194</v>
      </c>
      <c r="O2989" s="6">
        <f>SupplierQuality[[#This Row],[Total Downtime Minutes]]/60</f>
        <v>69.900000000000006</v>
      </c>
      <c r="P2989" s="4">
        <v>329</v>
      </c>
      <c r="Q2989" s="4">
        <f>SupplierQuality[[#This Row],[Total Defect Qty]]*SupplierQuality[[#This Row],[Unit Price]]</f>
        <v>114544640</v>
      </c>
    </row>
    <row r="2990" spans="1:17" x14ac:dyDescent="0.25">
      <c r="A2990" s="1">
        <v>43548</v>
      </c>
      <c r="B2990" s="5" t="str">
        <f>TEXT(SupplierQuality[[#This Row],[Date]],"mmm")</f>
        <v>Mar</v>
      </c>
      <c r="C2990" s="5" t="str">
        <f>TEXT(SupplierQuality[[#This Row],[Date]],"yyyy")</f>
        <v>2019</v>
      </c>
      <c r="D2990" s="2" t="s">
        <v>170</v>
      </c>
      <c r="E2990" s="2" t="s">
        <v>21</v>
      </c>
      <c r="F2990" s="2" t="s">
        <v>691</v>
      </c>
      <c r="G2990">
        <v>123</v>
      </c>
      <c r="H2990" s="2" t="str">
        <f>VLOOKUP(SupplierQuality[[#This Row],[MaterialID]],Table4[#All],2,0)</f>
        <v>Pump</v>
      </c>
      <c r="I2990">
        <v>2</v>
      </c>
      <c r="J2990" s="2" t="str">
        <f>_xlfn.XLOOKUP(SupplierQuality[[#This Row],[Defect Type ID]],Table5[ID],Table5[Defect Type],"Not found",0)</f>
        <v>Rejected</v>
      </c>
      <c r="K2990">
        <v>256</v>
      </c>
      <c r="L2990" s="2" t="str">
        <f>_xlfn.XLOOKUP(SupplierQuality[[#This Row],[DefectID]],Table2[ID],Table2[Defect],"Not found",0)</f>
        <v>Incomplete Tops</v>
      </c>
      <c r="M2990" s="3">
        <v>336525</v>
      </c>
      <c r="N2990" s="3">
        <v>4017</v>
      </c>
      <c r="O2990" s="6">
        <f>SupplierQuality[[#This Row],[Total Downtime Minutes]]/60</f>
        <v>66.95</v>
      </c>
      <c r="P2990" s="4">
        <v>523</v>
      </c>
      <c r="Q2990" s="4">
        <f>SupplierQuality[[#This Row],[Total Defect Qty]]*SupplierQuality[[#This Row],[Unit Price]]</f>
        <v>176002575</v>
      </c>
    </row>
    <row r="2991" spans="1:17" x14ac:dyDescent="0.25">
      <c r="A2991" s="1">
        <v>43548</v>
      </c>
      <c r="B2991" s="5" t="str">
        <f>TEXT(SupplierQuality[[#This Row],[Date]],"mmm")</f>
        <v>Mar</v>
      </c>
      <c r="C2991" s="5" t="str">
        <f>TEXT(SupplierQuality[[#This Row],[Date]],"yyyy")</f>
        <v>2019</v>
      </c>
      <c r="D2991" s="2" t="s">
        <v>326</v>
      </c>
      <c r="E2991" s="2" t="s">
        <v>60</v>
      </c>
      <c r="F2991" s="2" t="s">
        <v>42</v>
      </c>
      <c r="G2991">
        <v>124</v>
      </c>
      <c r="H2991" s="2" t="str">
        <f>VLOOKUP(SupplierQuality[[#This Row],[MaterialID]],Table4[#All],2,0)</f>
        <v>Drives</v>
      </c>
      <c r="I2991">
        <v>2</v>
      </c>
      <c r="J2991" s="2" t="str">
        <f>_xlfn.XLOOKUP(SupplierQuality[[#This Row],[Defect Type ID]],Table5[ID],Table5[Defect Type],"Not found",0)</f>
        <v>Rejected</v>
      </c>
      <c r="K2991">
        <v>197</v>
      </c>
      <c r="L2991" s="2" t="str">
        <f>_xlfn.XLOOKUP(SupplierQuality[[#This Row],[DefectID]],Table2[ID],Table2[Defect],"Not found",0)</f>
        <v>Assembly Issues</v>
      </c>
      <c r="M2991" s="3">
        <v>323819</v>
      </c>
      <c r="N2991" s="3">
        <v>590</v>
      </c>
      <c r="O2991" s="6">
        <f>SupplierQuality[[#This Row],[Total Downtime Minutes]]/60</f>
        <v>9.8333333333333339</v>
      </c>
      <c r="P2991" s="4">
        <v>539</v>
      </c>
      <c r="Q2991" s="4">
        <f>SupplierQuality[[#This Row],[Total Defect Qty]]*SupplierQuality[[#This Row],[Unit Price]]</f>
        <v>174538441</v>
      </c>
    </row>
    <row r="2992" spans="1:17" x14ac:dyDescent="0.25">
      <c r="A2992" s="1">
        <v>43548</v>
      </c>
      <c r="B2992" s="5" t="str">
        <f>TEXT(SupplierQuality[[#This Row],[Date]],"mmm")</f>
        <v>Mar</v>
      </c>
      <c r="C2992" s="5" t="str">
        <f>TEXT(SupplierQuality[[#This Row],[Date]],"yyyy")</f>
        <v>2019</v>
      </c>
      <c r="D2992" s="2" t="s">
        <v>242</v>
      </c>
      <c r="E2992" s="2" t="s">
        <v>45</v>
      </c>
      <c r="F2992" s="2" t="s">
        <v>17</v>
      </c>
      <c r="G2992">
        <v>124</v>
      </c>
      <c r="H2992" s="2" t="str">
        <f>VLOOKUP(SupplierQuality[[#This Row],[MaterialID]],Table4[#All],2,0)</f>
        <v>Drives</v>
      </c>
      <c r="I2992">
        <v>1</v>
      </c>
      <c r="J2992" s="2" t="str">
        <f>_xlfn.XLOOKUP(SupplierQuality[[#This Row],[Defect Type ID]],Table5[ID],Table5[Defect Type],"Not found",0)</f>
        <v>No Impact</v>
      </c>
      <c r="K2992">
        <v>233</v>
      </c>
      <c r="L2992" s="2" t="str">
        <f>_xlfn.XLOOKUP(SupplierQuality[[#This Row],[DefectID]],Table2[ID],Table2[Defect],"Not found",0)</f>
        <v>Wrong Drive</v>
      </c>
      <c r="M2992" s="3">
        <v>271197</v>
      </c>
      <c r="N2992" s="3">
        <v>4955</v>
      </c>
      <c r="O2992" s="6">
        <f>SupplierQuality[[#This Row],[Total Downtime Minutes]]/60</f>
        <v>82.583333333333329</v>
      </c>
      <c r="P2992" s="4">
        <v>524</v>
      </c>
      <c r="Q2992" s="4">
        <f>SupplierQuality[[#This Row],[Total Defect Qty]]*SupplierQuality[[#This Row],[Unit Price]]</f>
        <v>142107228</v>
      </c>
    </row>
    <row r="2993" spans="1:17" x14ac:dyDescent="0.25">
      <c r="A2993" s="1">
        <v>43548</v>
      </c>
      <c r="B2993" s="5" t="str">
        <f>TEXT(SupplierQuality[[#This Row],[Date]],"mmm")</f>
        <v>Mar</v>
      </c>
      <c r="C2993" s="5" t="str">
        <f>TEXT(SupplierQuality[[#This Row],[Date]],"yyyy")</f>
        <v>2019</v>
      </c>
      <c r="D2993" s="2" t="s">
        <v>133</v>
      </c>
      <c r="E2993" s="2" t="s">
        <v>58</v>
      </c>
      <c r="F2993" s="2" t="s">
        <v>42</v>
      </c>
      <c r="G2993">
        <v>133</v>
      </c>
      <c r="H2993" s="2" t="str">
        <f>VLOOKUP(SupplierQuality[[#This Row],[MaterialID]],Table4[#All],2,0)</f>
        <v>Wires</v>
      </c>
      <c r="I2993">
        <v>2</v>
      </c>
      <c r="J2993" s="2" t="str">
        <f>_xlfn.XLOOKUP(SupplierQuality[[#This Row],[Defect Type ID]],Table5[ID],Table5[Defect Type],"Not found",0)</f>
        <v>Rejected</v>
      </c>
      <c r="K2993">
        <v>108</v>
      </c>
      <c r="L2993" s="2" t="str">
        <f>_xlfn.XLOOKUP(SupplierQuality[[#This Row],[DefectID]],Table2[ID],Table2[Defect],"Not found",0)</f>
        <v>Wrong Tails</v>
      </c>
      <c r="M2993" s="3">
        <v>118970</v>
      </c>
      <c r="N2993" s="3">
        <v>1826</v>
      </c>
      <c r="O2993" s="6">
        <f>SupplierQuality[[#This Row],[Total Downtime Minutes]]/60</f>
        <v>30.433333333333334</v>
      </c>
      <c r="P2993" s="4">
        <v>459</v>
      </c>
      <c r="Q2993" s="4">
        <f>SupplierQuality[[#This Row],[Total Defect Qty]]*SupplierQuality[[#This Row],[Unit Price]]</f>
        <v>54607230</v>
      </c>
    </row>
    <row r="2994" spans="1:17" x14ac:dyDescent="0.25">
      <c r="A2994" s="1">
        <v>43548</v>
      </c>
      <c r="B2994" s="5" t="str">
        <f>TEXT(SupplierQuality[[#This Row],[Date]],"mmm")</f>
        <v>Mar</v>
      </c>
      <c r="C2994" s="5" t="str">
        <f>TEXT(SupplierQuality[[#This Row],[Date]],"yyyy")</f>
        <v>2019</v>
      </c>
      <c r="D2994" s="2" t="s">
        <v>235</v>
      </c>
      <c r="E2994" s="2" t="s">
        <v>104</v>
      </c>
      <c r="F2994" s="2" t="s">
        <v>17</v>
      </c>
      <c r="G2994">
        <v>120</v>
      </c>
      <c r="H2994" s="2" t="str">
        <f>VLOOKUP(SupplierQuality[[#This Row],[MaterialID]],Table4[#All],2,0)</f>
        <v>Film</v>
      </c>
      <c r="I2994">
        <v>1</v>
      </c>
      <c r="J2994" s="2" t="str">
        <f>_xlfn.XLOOKUP(SupplierQuality[[#This Row],[Defect Type ID]],Table5[ID],Table5[Defect Type],"Not found",0)</f>
        <v>No Impact</v>
      </c>
      <c r="K2994">
        <v>143</v>
      </c>
      <c r="L2994" s="2" t="str">
        <f>_xlfn.XLOOKUP(SupplierQuality[[#This Row],[DefectID]],Table2[ID],Table2[Defect],"Not found",0)</f>
        <v>Bowed</v>
      </c>
      <c r="M2994" s="3">
        <v>118269</v>
      </c>
      <c r="N2994" s="3">
        <v>3033</v>
      </c>
      <c r="O2994" s="6">
        <f>SupplierQuality[[#This Row],[Total Downtime Minutes]]/60</f>
        <v>50.55</v>
      </c>
      <c r="P2994" s="4">
        <v>306</v>
      </c>
      <c r="Q2994" s="4">
        <f>SupplierQuality[[#This Row],[Total Defect Qty]]*SupplierQuality[[#This Row],[Unit Price]]</f>
        <v>36190314</v>
      </c>
    </row>
    <row r="2995" spans="1:17" x14ac:dyDescent="0.25">
      <c r="A2995" s="1">
        <v>43548</v>
      </c>
      <c r="B2995" s="5" t="str">
        <f>TEXT(SupplierQuality[[#This Row],[Date]],"mmm")</f>
        <v>Mar</v>
      </c>
      <c r="C2995" s="5" t="str">
        <f>TEXT(SupplierQuality[[#This Row],[Date]],"yyyy")</f>
        <v>2019</v>
      </c>
      <c r="D2995" s="2" t="s">
        <v>336</v>
      </c>
      <c r="E2995" s="2" t="s">
        <v>36</v>
      </c>
      <c r="F2995" s="2" t="s">
        <v>691</v>
      </c>
      <c r="G2995">
        <v>131</v>
      </c>
      <c r="H2995" s="2" t="str">
        <f>VLOOKUP(SupplierQuality[[#This Row],[MaterialID]],Table4[#All],2,0)</f>
        <v>Valves</v>
      </c>
      <c r="I2995">
        <v>1</v>
      </c>
      <c r="J2995" s="2" t="str">
        <f>_xlfn.XLOOKUP(SupplierQuality[[#This Row],[Defect Type ID]],Table5[ID],Table5[Defect Type],"Not found",0)</f>
        <v>No Impact</v>
      </c>
      <c r="K2995">
        <v>238</v>
      </c>
      <c r="L2995" s="2" t="str">
        <f>_xlfn.XLOOKUP(SupplierQuality[[#This Row],[DefectID]],Table2[ID],Table2[Defect],"Not found",0)</f>
        <v>No Docs</v>
      </c>
      <c r="M2995" s="3">
        <v>98566</v>
      </c>
      <c r="N2995" s="3">
        <v>4274</v>
      </c>
      <c r="O2995" s="6">
        <f>SupplierQuality[[#This Row],[Total Downtime Minutes]]/60</f>
        <v>71.233333333333334</v>
      </c>
      <c r="P2995" s="4">
        <v>448</v>
      </c>
      <c r="Q2995" s="4">
        <f>SupplierQuality[[#This Row],[Total Defect Qty]]*SupplierQuality[[#This Row],[Unit Price]]</f>
        <v>44157568</v>
      </c>
    </row>
    <row r="2996" spans="1:17" x14ac:dyDescent="0.25">
      <c r="A2996" s="1">
        <v>43548</v>
      </c>
      <c r="B2996" s="5" t="str">
        <f>TEXT(SupplierQuality[[#This Row],[Date]],"mmm")</f>
        <v>Mar</v>
      </c>
      <c r="C2996" s="5" t="str">
        <f>TEXT(SupplierQuality[[#This Row],[Date]],"yyyy")</f>
        <v>2019</v>
      </c>
      <c r="D2996" s="2" t="s">
        <v>289</v>
      </c>
      <c r="E2996" s="2" t="s">
        <v>107</v>
      </c>
      <c r="F2996" s="2" t="s">
        <v>17</v>
      </c>
      <c r="G2996">
        <v>124</v>
      </c>
      <c r="H2996" s="2" t="str">
        <f>VLOOKUP(SupplierQuality[[#This Row],[MaterialID]],Table4[#All],2,0)</f>
        <v>Drives</v>
      </c>
      <c r="I2996">
        <v>2</v>
      </c>
      <c r="J2996" s="2" t="str">
        <f>_xlfn.XLOOKUP(SupplierQuality[[#This Row],[Defect Type ID]],Table5[ID],Table5[Defect Type],"Not found",0)</f>
        <v>Rejected</v>
      </c>
      <c r="K2996">
        <v>37</v>
      </c>
      <c r="L2996" s="2" t="str">
        <f>_xlfn.XLOOKUP(SupplierQuality[[#This Row],[DefectID]],Table2[ID],Table2[Defect],"Not found",0)</f>
        <v>Foreign Material</v>
      </c>
      <c r="M2996" s="3">
        <v>90557</v>
      </c>
      <c r="N2996" s="3">
        <v>2612</v>
      </c>
      <c r="O2996" s="6">
        <f>SupplierQuality[[#This Row],[Total Downtime Minutes]]/60</f>
        <v>43.533333333333331</v>
      </c>
      <c r="P2996" s="4">
        <v>522</v>
      </c>
      <c r="Q2996" s="4">
        <f>SupplierQuality[[#This Row],[Total Defect Qty]]*SupplierQuality[[#This Row],[Unit Price]]</f>
        <v>47270754</v>
      </c>
    </row>
    <row r="2997" spans="1:17" x14ac:dyDescent="0.25">
      <c r="A2997" s="1">
        <v>43549</v>
      </c>
      <c r="B2997" s="5" t="str">
        <f>TEXT(SupplierQuality[[#This Row],[Date]],"mmm")</f>
        <v>Mar</v>
      </c>
      <c r="C2997" s="5" t="str">
        <f>TEXT(SupplierQuality[[#This Row],[Date]],"yyyy")</f>
        <v>2019</v>
      </c>
      <c r="D2997" s="2" t="s">
        <v>93</v>
      </c>
      <c r="E2997" s="2" t="s">
        <v>36</v>
      </c>
      <c r="F2997" s="2" t="s">
        <v>14</v>
      </c>
      <c r="G2997">
        <v>133</v>
      </c>
      <c r="H2997" s="2" t="str">
        <f>VLOOKUP(SupplierQuality[[#This Row],[MaterialID]],Table4[#All],2,0)</f>
        <v>Wires</v>
      </c>
      <c r="I2997">
        <v>1</v>
      </c>
      <c r="J2997" s="2" t="str">
        <f>_xlfn.XLOOKUP(SupplierQuality[[#This Row],[Defect Type ID]],Table5[ID],Table5[Defect Type],"Not found",0)</f>
        <v>No Impact</v>
      </c>
      <c r="K2997">
        <v>24</v>
      </c>
      <c r="L2997" s="2" t="str">
        <f>_xlfn.XLOOKUP(SupplierQuality[[#This Row],[DefectID]],Table2[ID],Table2[Defect],"Not found",0)</f>
        <v>Not Cleaned</v>
      </c>
      <c r="M2997" s="3">
        <v>986093</v>
      </c>
      <c r="N2997" s="3">
        <v>4196</v>
      </c>
      <c r="O2997" s="6">
        <f>SupplierQuality[[#This Row],[Total Downtime Minutes]]/60</f>
        <v>69.933333333333337</v>
      </c>
      <c r="P2997" s="4">
        <v>330</v>
      </c>
      <c r="Q2997" s="4">
        <f>SupplierQuality[[#This Row],[Total Defect Qty]]*SupplierQuality[[#This Row],[Unit Price]]</f>
        <v>325410690</v>
      </c>
    </row>
    <row r="2998" spans="1:17" x14ac:dyDescent="0.25">
      <c r="A2998" s="1">
        <v>43549</v>
      </c>
      <c r="B2998" s="5" t="str">
        <f>TEXT(SupplierQuality[[#This Row],[Date]],"mmm")</f>
        <v>Mar</v>
      </c>
      <c r="C2998" s="5" t="str">
        <f>TEXT(SupplierQuality[[#This Row],[Date]],"yyyy")</f>
        <v>2019</v>
      </c>
      <c r="D2998" s="2" t="s">
        <v>310</v>
      </c>
      <c r="E2998" s="2" t="s">
        <v>27</v>
      </c>
      <c r="F2998" s="2" t="s">
        <v>17</v>
      </c>
      <c r="G2998">
        <v>116</v>
      </c>
      <c r="H2998" s="2" t="str">
        <f>VLOOKUP(SupplierQuality[[#This Row],[MaterialID]],Table4[#All],2,0)</f>
        <v>Molds</v>
      </c>
      <c r="I2998">
        <v>1</v>
      </c>
      <c r="J2998" s="2" t="str">
        <f>_xlfn.XLOOKUP(SupplierQuality[[#This Row],[Defect Type ID]],Table5[ID],Table5[Defect Type],"Not found",0)</f>
        <v>No Impact</v>
      </c>
      <c r="K2998">
        <v>103</v>
      </c>
      <c r="L2998" s="2" t="str">
        <f>_xlfn.XLOOKUP(SupplierQuality[[#This Row],[DefectID]],Table2[ID],Table2[Defect],"Not found",0)</f>
        <v>No Fill</v>
      </c>
      <c r="M2998" s="3">
        <v>935084</v>
      </c>
      <c r="N2998" s="3">
        <v>3138</v>
      </c>
      <c r="O2998" s="6">
        <f>SupplierQuality[[#This Row],[Total Downtime Minutes]]/60</f>
        <v>52.3</v>
      </c>
      <c r="P2998" s="4">
        <v>426</v>
      </c>
      <c r="Q2998" s="4">
        <f>SupplierQuality[[#This Row],[Total Defect Qty]]*SupplierQuality[[#This Row],[Unit Price]]</f>
        <v>398345784</v>
      </c>
    </row>
    <row r="2999" spans="1:17" x14ac:dyDescent="0.25">
      <c r="A2999" s="1">
        <v>43549</v>
      </c>
      <c r="B2999" s="5" t="str">
        <f>TEXT(SupplierQuality[[#This Row],[Date]],"mmm")</f>
        <v>Mar</v>
      </c>
      <c r="C2999" s="5" t="str">
        <f>TEXT(SupplierQuality[[#This Row],[Date]],"yyyy")</f>
        <v>2019</v>
      </c>
      <c r="D2999" s="2" t="s">
        <v>116</v>
      </c>
      <c r="E2999" s="2" t="s">
        <v>84</v>
      </c>
      <c r="F2999" s="2" t="s">
        <v>14</v>
      </c>
      <c r="G2999">
        <v>114</v>
      </c>
      <c r="H2999" s="2" t="str">
        <f>VLOOKUP(SupplierQuality[[#This Row],[MaterialID]],Table4[#All],2,0)</f>
        <v>Carton</v>
      </c>
      <c r="I2999">
        <v>1</v>
      </c>
      <c r="J2999" s="2" t="str">
        <f>_xlfn.XLOOKUP(SupplierQuality[[#This Row],[Defect Type ID]],Table5[ID],Table5[Defect Type],"Not found",0)</f>
        <v>No Impact</v>
      </c>
      <c r="K2999">
        <v>89</v>
      </c>
      <c r="L2999" s="2" t="str">
        <f>_xlfn.XLOOKUP(SupplierQuality[[#This Row],[DefectID]],Table2[ID],Table2[Defect],"Not found",0)</f>
        <v>Delamination</v>
      </c>
      <c r="M2999" s="3">
        <v>930407</v>
      </c>
      <c r="N2999" s="3">
        <v>4962</v>
      </c>
      <c r="O2999" s="6">
        <f>SupplierQuality[[#This Row],[Total Downtime Minutes]]/60</f>
        <v>82.7</v>
      </c>
      <c r="P2999" s="4">
        <v>619</v>
      </c>
      <c r="Q2999" s="4">
        <f>SupplierQuality[[#This Row],[Total Defect Qty]]*SupplierQuality[[#This Row],[Unit Price]]</f>
        <v>575921933</v>
      </c>
    </row>
    <row r="3000" spans="1:17" x14ac:dyDescent="0.25">
      <c r="A3000" s="1">
        <v>43549</v>
      </c>
      <c r="B3000" s="5" t="str">
        <f>TEXT(SupplierQuality[[#This Row],[Date]],"mmm")</f>
        <v>Mar</v>
      </c>
      <c r="C3000" s="5" t="str">
        <f>TEXT(SupplierQuality[[#This Row],[Date]],"yyyy")</f>
        <v>2019</v>
      </c>
      <c r="D3000" s="2" t="s">
        <v>133</v>
      </c>
      <c r="E3000" s="2" t="s">
        <v>60</v>
      </c>
      <c r="F3000" s="2" t="s">
        <v>17</v>
      </c>
      <c r="G3000">
        <v>128</v>
      </c>
      <c r="H3000" s="2" t="str">
        <f>VLOOKUP(SupplierQuality[[#This Row],[MaterialID]],Table4[#All],2,0)</f>
        <v>Tape</v>
      </c>
      <c r="I3000">
        <v>3</v>
      </c>
      <c r="J3000" s="2" t="str">
        <f>_xlfn.XLOOKUP(SupplierQuality[[#This Row],[Defect Type ID]],Table5[ID],Table5[Defect Type],"Not found",0)</f>
        <v>Impact</v>
      </c>
      <c r="K3000">
        <v>147</v>
      </c>
      <c r="L3000" s="2" t="str">
        <f>_xlfn.XLOOKUP(SupplierQuality[[#This Row],[DefectID]],Table2[ID],Table2[Defect],"Not found",0)</f>
        <v>Shallow Slots</v>
      </c>
      <c r="M3000" s="3">
        <v>749408</v>
      </c>
      <c r="N3000" s="3">
        <v>2256</v>
      </c>
      <c r="O3000" s="6">
        <f>SupplierQuality[[#This Row],[Total Downtime Minutes]]/60</f>
        <v>37.6</v>
      </c>
      <c r="P3000" s="4">
        <v>535</v>
      </c>
      <c r="Q3000" s="4">
        <f>SupplierQuality[[#This Row],[Total Defect Qty]]*SupplierQuality[[#This Row],[Unit Price]]</f>
        <v>400933280</v>
      </c>
    </row>
    <row r="3001" spans="1:17" x14ac:dyDescent="0.25">
      <c r="A3001" s="1">
        <v>43549</v>
      </c>
      <c r="B3001" s="5" t="str">
        <f>TEXT(SupplierQuality[[#This Row],[Date]],"mmm")</f>
        <v>Mar</v>
      </c>
      <c r="C3001" s="5" t="str">
        <f>TEXT(SupplierQuality[[#This Row],[Date]],"yyyy")</f>
        <v>2019</v>
      </c>
      <c r="D3001" s="2" t="s">
        <v>159</v>
      </c>
      <c r="E3001" s="2" t="s">
        <v>16</v>
      </c>
      <c r="F3001" s="2" t="s">
        <v>691</v>
      </c>
      <c r="G3001">
        <v>126</v>
      </c>
      <c r="H3001" s="2" t="str">
        <f>VLOOKUP(SupplierQuality[[#This Row],[MaterialID]],Table4[#All],2,0)</f>
        <v>Motors</v>
      </c>
      <c r="I3001">
        <v>1</v>
      </c>
      <c r="J3001" s="2" t="str">
        <f>_xlfn.XLOOKUP(SupplierQuality[[#This Row],[Defect Type ID]],Table5[ID],Table5[Defect Type],"Not found",0)</f>
        <v>No Impact</v>
      </c>
      <c r="K3001">
        <v>29</v>
      </c>
      <c r="L3001" s="2" t="str">
        <f>_xlfn.XLOOKUP(SupplierQuality[[#This Row],[DefectID]],Table2[ID],Table2[Defect],"Not found",0)</f>
        <v>Out of Spec</v>
      </c>
      <c r="M3001" s="3">
        <v>663821</v>
      </c>
      <c r="N3001" s="3">
        <v>362</v>
      </c>
      <c r="O3001" s="6">
        <f>SupplierQuality[[#This Row],[Total Downtime Minutes]]/60</f>
        <v>6.0333333333333332</v>
      </c>
      <c r="P3001" s="4">
        <v>489</v>
      </c>
      <c r="Q3001" s="4">
        <f>SupplierQuality[[#This Row],[Total Defect Qty]]*SupplierQuality[[#This Row],[Unit Price]]</f>
        <v>324608469</v>
      </c>
    </row>
    <row r="3002" spans="1:17" x14ac:dyDescent="0.25">
      <c r="A3002" s="1">
        <v>43549</v>
      </c>
      <c r="B3002" s="5" t="str">
        <f>TEXT(SupplierQuality[[#This Row],[Date]],"mmm")</f>
        <v>Mar</v>
      </c>
      <c r="C3002" s="5" t="str">
        <f>TEXT(SupplierQuality[[#This Row],[Date]],"yyyy")</f>
        <v>2019</v>
      </c>
      <c r="D3002" s="2" t="s">
        <v>336</v>
      </c>
      <c r="E3002" s="2" t="s">
        <v>67</v>
      </c>
      <c r="F3002" s="2" t="s">
        <v>17</v>
      </c>
      <c r="G3002">
        <v>128</v>
      </c>
      <c r="H3002" s="2" t="str">
        <f>VLOOKUP(SupplierQuality[[#This Row],[MaterialID]],Table4[#All],2,0)</f>
        <v>Tape</v>
      </c>
      <c r="I3002">
        <v>3</v>
      </c>
      <c r="J3002" s="2" t="str">
        <f>_xlfn.XLOOKUP(SupplierQuality[[#This Row],[Defect Type ID]],Table5[ID],Table5[Defect Type],"Not found",0)</f>
        <v>Impact</v>
      </c>
      <c r="K3002">
        <v>229</v>
      </c>
      <c r="L3002" s="2" t="str">
        <f>_xlfn.XLOOKUP(SupplierQuality[[#This Row],[DefectID]],Table2[ID],Table2[Defect],"Not found",0)</f>
        <v>Carton Delamination</v>
      </c>
      <c r="M3002" s="3">
        <v>322311</v>
      </c>
      <c r="N3002" s="3">
        <v>2247</v>
      </c>
      <c r="O3002" s="6">
        <f>SupplierQuality[[#This Row],[Total Downtime Minutes]]/60</f>
        <v>37.450000000000003</v>
      </c>
      <c r="P3002" s="4">
        <v>616</v>
      </c>
      <c r="Q3002" s="4">
        <f>SupplierQuality[[#This Row],[Total Defect Qty]]*SupplierQuality[[#This Row],[Unit Price]]</f>
        <v>198543576</v>
      </c>
    </row>
    <row r="3003" spans="1:17" x14ac:dyDescent="0.25">
      <c r="A3003" s="1">
        <v>43549</v>
      </c>
      <c r="B3003" s="5" t="str">
        <f>TEXT(SupplierQuality[[#This Row],[Date]],"mmm")</f>
        <v>Mar</v>
      </c>
      <c r="C3003" s="5" t="str">
        <f>TEXT(SupplierQuality[[#This Row],[Date]],"yyyy")</f>
        <v>2019</v>
      </c>
      <c r="D3003" s="2" t="s">
        <v>282</v>
      </c>
      <c r="E3003" s="2" t="s">
        <v>32</v>
      </c>
      <c r="F3003" s="2" t="s">
        <v>17</v>
      </c>
      <c r="G3003">
        <v>118</v>
      </c>
      <c r="H3003" s="2" t="str">
        <f>VLOOKUP(SupplierQuality[[#This Row],[MaterialID]],Table4[#All],2,0)</f>
        <v>Corrugate</v>
      </c>
      <c r="I3003">
        <v>1</v>
      </c>
      <c r="J3003" s="2" t="str">
        <f>_xlfn.XLOOKUP(SupplierQuality[[#This Row],[Defect Type ID]],Table5[ID],Table5[Defect Type],"Not found",0)</f>
        <v>No Impact</v>
      </c>
      <c r="K3003">
        <v>65</v>
      </c>
      <c r="L3003" s="2" t="str">
        <f>_xlfn.XLOOKUP(SupplierQuality[[#This Row],[DefectID]],Table2[ID],Table2[Defect],"Not found",0)</f>
        <v>Slitting Erorrs</v>
      </c>
      <c r="M3003" s="3">
        <v>165304</v>
      </c>
      <c r="N3003" s="3">
        <v>4027</v>
      </c>
      <c r="O3003" s="6">
        <f>SupplierQuality[[#This Row],[Total Downtime Minutes]]/60</f>
        <v>67.11666666666666</v>
      </c>
      <c r="P3003" s="4">
        <v>459</v>
      </c>
      <c r="Q3003" s="4">
        <f>SupplierQuality[[#This Row],[Total Defect Qty]]*SupplierQuality[[#This Row],[Unit Price]]</f>
        <v>75874536</v>
      </c>
    </row>
    <row r="3004" spans="1:17" x14ac:dyDescent="0.25">
      <c r="A3004" s="1">
        <v>43549</v>
      </c>
      <c r="B3004" s="5" t="str">
        <f>TEXT(SupplierQuality[[#This Row],[Date]],"mmm")</f>
        <v>Mar</v>
      </c>
      <c r="C3004" s="5" t="str">
        <f>TEXT(SupplierQuality[[#This Row],[Date]],"yyyy")</f>
        <v>2019</v>
      </c>
      <c r="D3004" s="2" t="s">
        <v>314</v>
      </c>
      <c r="E3004" s="2" t="s">
        <v>45</v>
      </c>
      <c r="F3004" s="2" t="s">
        <v>17</v>
      </c>
      <c r="G3004">
        <v>130</v>
      </c>
      <c r="H3004" s="2" t="str">
        <f>VLOOKUP(SupplierQuality[[#This Row],[MaterialID]],Table4[#All],2,0)</f>
        <v>Packaging</v>
      </c>
      <c r="I3004">
        <v>2</v>
      </c>
      <c r="J3004" s="2" t="str">
        <f>_xlfn.XLOOKUP(SupplierQuality[[#This Row],[Defect Type ID]],Table5[ID],Table5[Defect Type],"Not found",0)</f>
        <v>Rejected</v>
      </c>
      <c r="K3004">
        <v>165</v>
      </c>
      <c r="L3004" s="2" t="str">
        <f>_xlfn.XLOOKUP(SupplierQuality[[#This Row],[DefectID]],Table2[ID],Table2[Defect],"Not found",0)</f>
        <v>Material Separation</v>
      </c>
      <c r="M3004" s="3">
        <v>67005</v>
      </c>
      <c r="N3004" s="3">
        <v>1952</v>
      </c>
      <c r="O3004" s="6">
        <f>SupplierQuality[[#This Row],[Total Downtime Minutes]]/60</f>
        <v>32.533333333333331</v>
      </c>
      <c r="P3004" s="4">
        <v>491</v>
      </c>
      <c r="Q3004" s="4">
        <f>SupplierQuality[[#This Row],[Total Defect Qty]]*SupplierQuality[[#This Row],[Unit Price]]</f>
        <v>32899455</v>
      </c>
    </row>
    <row r="3005" spans="1:17" x14ac:dyDescent="0.25">
      <c r="A3005" s="1">
        <v>43550</v>
      </c>
      <c r="B3005" s="5" t="str">
        <f>TEXT(SupplierQuality[[#This Row],[Date]],"mmm")</f>
        <v>Mar</v>
      </c>
      <c r="C3005" s="5" t="str">
        <f>TEXT(SupplierQuality[[#This Row],[Date]],"yyyy")</f>
        <v>2019</v>
      </c>
      <c r="D3005" s="2" t="s">
        <v>65</v>
      </c>
      <c r="E3005" s="2" t="s">
        <v>58</v>
      </c>
      <c r="F3005" s="2" t="s">
        <v>24</v>
      </c>
      <c r="G3005">
        <v>120</v>
      </c>
      <c r="H3005" s="2" t="str">
        <f>VLOOKUP(SupplierQuality[[#This Row],[MaterialID]],Table4[#All],2,0)</f>
        <v>Film</v>
      </c>
      <c r="I3005">
        <v>1</v>
      </c>
      <c r="J3005" s="2" t="str">
        <f>_xlfn.XLOOKUP(SupplierQuality[[#This Row],[Defect Type ID]],Table5[ID],Table5[Defect Type],"Not found",0)</f>
        <v>No Impact</v>
      </c>
      <c r="K3005">
        <v>243</v>
      </c>
      <c r="L3005" s="2" t="str">
        <f>_xlfn.XLOOKUP(SupplierQuality[[#This Row],[DefectID]],Table2[ID],Table2[Defect],"Not found",0)</f>
        <v>Tops Bent</v>
      </c>
      <c r="M3005" s="3">
        <v>851488</v>
      </c>
      <c r="N3005" s="3">
        <v>3006</v>
      </c>
      <c r="O3005" s="6">
        <f>SupplierQuality[[#This Row],[Total Downtime Minutes]]/60</f>
        <v>50.1</v>
      </c>
      <c r="P3005" s="4">
        <v>498</v>
      </c>
      <c r="Q3005" s="4">
        <f>SupplierQuality[[#This Row],[Total Defect Qty]]*SupplierQuality[[#This Row],[Unit Price]]</f>
        <v>424041024</v>
      </c>
    </row>
    <row r="3006" spans="1:17" x14ac:dyDescent="0.25">
      <c r="A3006" s="1">
        <v>43550</v>
      </c>
      <c r="B3006" s="5" t="str">
        <f>TEXT(SupplierQuality[[#This Row],[Date]],"mmm")</f>
        <v>Mar</v>
      </c>
      <c r="C3006" s="5" t="str">
        <f>TEXT(SupplierQuality[[#This Row],[Date]],"yyyy")</f>
        <v>2019</v>
      </c>
      <c r="D3006" s="2" t="s">
        <v>80</v>
      </c>
      <c r="E3006" s="2" t="s">
        <v>38</v>
      </c>
      <c r="F3006" s="2" t="s">
        <v>24</v>
      </c>
      <c r="G3006">
        <v>115</v>
      </c>
      <c r="H3006" s="2" t="str">
        <f>VLOOKUP(SupplierQuality[[#This Row],[MaterialID]],Table4[#All],2,0)</f>
        <v>Controllers</v>
      </c>
      <c r="I3006">
        <v>1</v>
      </c>
      <c r="J3006" s="2" t="str">
        <f>_xlfn.XLOOKUP(SupplierQuality[[#This Row],[Defect Type ID]],Table5[ID],Table5[Defect Type],"Not found",0)</f>
        <v>No Impact</v>
      </c>
      <c r="K3006">
        <v>10</v>
      </c>
      <c r="L3006" s="2" t="str">
        <f>_xlfn.XLOOKUP(SupplierQuality[[#This Row],[DefectID]],Table2[ID],Table2[Defect],"Not found",0)</f>
        <v>Wrong material</v>
      </c>
      <c r="M3006" s="3">
        <v>496684</v>
      </c>
      <c r="N3006" s="3">
        <v>3528</v>
      </c>
      <c r="O3006" s="6">
        <f>SupplierQuality[[#This Row],[Total Downtime Minutes]]/60</f>
        <v>58.8</v>
      </c>
      <c r="P3006" s="4">
        <v>441</v>
      </c>
      <c r="Q3006" s="4">
        <f>SupplierQuality[[#This Row],[Total Defect Qty]]*SupplierQuality[[#This Row],[Unit Price]]</f>
        <v>219037644</v>
      </c>
    </row>
    <row r="3007" spans="1:17" x14ac:dyDescent="0.25">
      <c r="A3007" s="1">
        <v>43550</v>
      </c>
      <c r="B3007" s="5" t="str">
        <f>TEXT(SupplierQuality[[#This Row],[Date]],"mmm")</f>
        <v>Mar</v>
      </c>
      <c r="C3007" s="5" t="str">
        <f>TEXT(SupplierQuality[[#This Row],[Date]],"yyyy")</f>
        <v>2019</v>
      </c>
      <c r="D3007" s="2" t="s">
        <v>282</v>
      </c>
      <c r="E3007" s="2" t="s">
        <v>16</v>
      </c>
      <c r="F3007" s="2" t="s">
        <v>75</v>
      </c>
      <c r="G3007">
        <v>112</v>
      </c>
      <c r="H3007" s="2" t="str">
        <f>VLOOKUP(SupplierQuality[[#This Row],[MaterialID]],Table4[#All],2,0)</f>
        <v>Glass</v>
      </c>
      <c r="I3007">
        <v>3</v>
      </c>
      <c r="J3007" s="2" t="str">
        <f>_xlfn.XLOOKUP(SupplierQuality[[#This Row],[Defect Type ID]],Table5[ID],Table5[Defect Type],"Not found",0)</f>
        <v>Impact</v>
      </c>
      <c r="K3007">
        <v>75</v>
      </c>
      <c r="L3007" s="2" t="str">
        <f>_xlfn.XLOOKUP(SupplierQuality[[#This Row],[DefectID]],Table2[ID],Table2[Defect],"Not found",0)</f>
        <v>Crushed Sidewalls</v>
      </c>
      <c r="M3007" s="3">
        <v>494023</v>
      </c>
      <c r="N3007" s="3">
        <v>852</v>
      </c>
      <c r="O3007" s="6">
        <f>SupplierQuality[[#This Row],[Total Downtime Minutes]]/60</f>
        <v>14.2</v>
      </c>
      <c r="P3007" s="4">
        <v>484</v>
      </c>
      <c r="Q3007" s="4">
        <f>SupplierQuality[[#This Row],[Total Defect Qty]]*SupplierQuality[[#This Row],[Unit Price]]</f>
        <v>239107132</v>
      </c>
    </row>
    <row r="3008" spans="1:17" x14ac:dyDescent="0.25">
      <c r="A3008" s="1">
        <v>43550</v>
      </c>
      <c r="B3008" s="5" t="str">
        <f>TEXT(SupplierQuality[[#This Row],[Date]],"mmm")</f>
        <v>Mar</v>
      </c>
      <c r="C3008" s="5" t="str">
        <f>TEXT(SupplierQuality[[#This Row],[Date]],"yyyy")</f>
        <v>2019</v>
      </c>
      <c r="D3008" s="2" t="s">
        <v>291</v>
      </c>
      <c r="E3008" s="2" t="s">
        <v>45</v>
      </c>
      <c r="F3008" s="2" t="s">
        <v>17</v>
      </c>
      <c r="G3008">
        <v>130</v>
      </c>
      <c r="H3008" s="2" t="str">
        <f>VLOOKUP(SupplierQuality[[#This Row],[MaterialID]],Table4[#All],2,0)</f>
        <v>Packaging</v>
      </c>
      <c r="I3008">
        <v>1</v>
      </c>
      <c r="J3008" s="2" t="str">
        <f>_xlfn.XLOOKUP(SupplierQuality[[#This Row],[Defect Type ID]],Table5[ID],Table5[Defect Type],"Not found",0)</f>
        <v>No Impact</v>
      </c>
      <c r="K3008">
        <v>13</v>
      </c>
      <c r="L3008" s="2" t="str">
        <f>_xlfn.XLOOKUP(SupplierQuality[[#This Row],[DefectID]],Table2[ID],Table2[Defect],"Not found",0)</f>
        <v>Damaged in Transit</v>
      </c>
      <c r="M3008" s="3">
        <v>108038</v>
      </c>
      <c r="N3008" s="3">
        <v>1049</v>
      </c>
      <c r="O3008" s="6">
        <f>SupplierQuality[[#This Row],[Total Downtime Minutes]]/60</f>
        <v>17.483333333333334</v>
      </c>
      <c r="P3008" s="4">
        <v>668</v>
      </c>
      <c r="Q3008" s="4">
        <f>SupplierQuality[[#This Row],[Total Defect Qty]]*SupplierQuality[[#This Row],[Unit Price]]</f>
        <v>72169384</v>
      </c>
    </row>
    <row r="3009" spans="1:17" x14ac:dyDescent="0.25">
      <c r="A3009" s="1">
        <v>43550</v>
      </c>
      <c r="B3009" s="5" t="str">
        <f>TEXT(SupplierQuality[[#This Row],[Date]],"mmm")</f>
        <v>Mar</v>
      </c>
      <c r="C3009" s="5" t="str">
        <f>TEXT(SupplierQuality[[#This Row],[Date]],"yyyy")</f>
        <v>2019</v>
      </c>
      <c r="D3009" s="2" t="s">
        <v>361</v>
      </c>
      <c r="E3009" s="2" t="s">
        <v>119</v>
      </c>
      <c r="F3009" s="2" t="s">
        <v>75</v>
      </c>
      <c r="G3009">
        <v>125</v>
      </c>
      <c r="H3009" s="2" t="str">
        <f>VLOOKUP(SupplierQuality[[#This Row],[MaterialID]],Table4[#All],2,0)</f>
        <v>Hardware</v>
      </c>
      <c r="I3009">
        <v>2</v>
      </c>
      <c r="J3009" s="2" t="str">
        <f>_xlfn.XLOOKUP(SupplierQuality[[#This Row],[Defect Type ID]],Table5[ID],Table5[Defect Type],"Not found",0)</f>
        <v>Rejected</v>
      </c>
      <c r="K3009">
        <v>24</v>
      </c>
      <c r="L3009" s="2" t="str">
        <f>_xlfn.XLOOKUP(SupplierQuality[[#This Row],[DefectID]],Table2[ID],Table2[Defect],"Not found",0)</f>
        <v>Not Cleaned</v>
      </c>
      <c r="M3009" s="3">
        <v>20277</v>
      </c>
      <c r="N3009" s="3">
        <v>792</v>
      </c>
      <c r="O3009" s="6">
        <f>SupplierQuality[[#This Row],[Total Downtime Minutes]]/60</f>
        <v>13.2</v>
      </c>
      <c r="P3009" s="4">
        <v>694</v>
      </c>
      <c r="Q3009" s="4">
        <f>SupplierQuality[[#This Row],[Total Defect Qty]]*SupplierQuality[[#This Row],[Unit Price]]</f>
        <v>14072238</v>
      </c>
    </row>
    <row r="3010" spans="1:17" x14ac:dyDescent="0.25">
      <c r="A3010" s="1">
        <v>43551</v>
      </c>
      <c r="B3010" s="5" t="str">
        <f>TEXT(SupplierQuality[[#This Row],[Date]],"mmm")</f>
        <v>Mar</v>
      </c>
      <c r="C3010" s="5" t="str">
        <f>TEXT(SupplierQuality[[#This Row],[Date]],"yyyy")</f>
        <v>2019</v>
      </c>
      <c r="D3010" s="2" t="s">
        <v>287</v>
      </c>
      <c r="E3010" s="2" t="s">
        <v>98</v>
      </c>
      <c r="F3010" s="2" t="s">
        <v>17</v>
      </c>
      <c r="G3010">
        <v>125</v>
      </c>
      <c r="H3010" s="2" t="str">
        <f>VLOOKUP(SupplierQuality[[#This Row],[MaterialID]],Table4[#All],2,0)</f>
        <v>Hardware</v>
      </c>
      <c r="I3010">
        <v>1</v>
      </c>
      <c r="J3010" s="2" t="str">
        <f>_xlfn.XLOOKUP(SupplierQuality[[#This Row],[Defect Type ID]],Table5[ID],Table5[Defect Type],"Not found",0)</f>
        <v>No Impact</v>
      </c>
      <c r="K3010">
        <v>186</v>
      </c>
      <c r="L3010" s="2" t="str">
        <f>_xlfn.XLOOKUP(SupplierQuality[[#This Row],[DefectID]],Table2[ID],Table2[Defect],"Not found",0)</f>
        <v>Torn Packaging</v>
      </c>
      <c r="M3010" s="3">
        <v>806174</v>
      </c>
      <c r="N3010" s="3">
        <v>2692</v>
      </c>
      <c r="O3010" s="6">
        <f>SupplierQuality[[#This Row],[Total Downtime Minutes]]/60</f>
        <v>44.866666666666667</v>
      </c>
      <c r="P3010" s="4">
        <v>326</v>
      </c>
      <c r="Q3010" s="4">
        <f>SupplierQuality[[#This Row],[Total Defect Qty]]*SupplierQuality[[#This Row],[Unit Price]]</f>
        <v>262812724</v>
      </c>
    </row>
    <row r="3011" spans="1:17" x14ac:dyDescent="0.25">
      <c r="A3011" s="1">
        <v>43552</v>
      </c>
      <c r="B3011" s="5" t="str">
        <f>TEXT(SupplierQuality[[#This Row],[Date]],"mmm")</f>
        <v>Mar</v>
      </c>
      <c r="C3011" s="5" t="str">
        <f>TEXT(SupplierQuality[[#This Row],[Date]],"yyyy")</f>
        <v>2019</v>
      </c>
      <c r="D3011" s="2" t="s">
        <v>281</v>
      </c>
      <c r="E3011" s="2" t="s">
        <v>11</v>
      </c>
      <c r="F3011" s="2" t="s">
        <v>17</v>
      </c>
      <c r="G3011">
        <v>128</v>
      </c>
      <c r="H3011" s="2" t="str">
        <f>VLOOKUP(SupplierQuality[[#This Row],[MaterialID]],Table4[#All],2,0)</f>
        <v>Tape</v>
      </c>
      <c r="I3011">
        <v>3</v>
      </c>
      <c r="J3011" s="2" t="str">
        <f>_xlfn.XLOOKUP(SupplierQuality[[#This Row],[Defect Type ID]],Table5[ID],Table5[Defect Type],"Not found",0)</f>
        <v>Impact</v>
      </c>
      <c r="K3011">
        <v>167</v>
      </c>
      <c r="L3011" s="2" t="str">
        <f>_xlfn.XLOOKUP(SupplierQuality[[#This Row],[DefectID]],Table2[ID],Table2[Defect],"Not found",0)</f>
        <v>Missing Packaging</v>
      </c>
      <c r="M3011" s="3">
        <v>914783</v>
      </c>
      <c r="N3011" s="3">
        <v>4900</v>
      </c>
      <c r="O3011" s="6">
        <f>SupplierQuality[[#This Row],[Total Downtime Minutes]]/60</f>
        <v>81.666666666666671</v>
      </c>
      <c r="P3011" s="4">
        <v>462</v>
      </c>
      <c r="Q3011" s="4">
        <f>SupplierQuality[[#This Row],[Total Defect Qty]]*SupplierQuality[[#This Row],[Unit Price]]</f>
        <v>422629746</v>
      </c>
    </row>
    <row r="3012" spans="1:17" x14ac:dyDescent="0.25">
      <c r="A3012" s="1">
        <v>43552</v>
      </c>
      <c r="B3012" s="5" t="str">
        <f>TEXT(SupplierQuality[[#This Row],[Date]],"mmm")</f>
        <v>Mar</v>
      </c>
      <c r="C3012" s="5" t="str">
        <f>TEXT(SupplierQuality[[#This Row],[Date]],"yyyy")</f>
        <v>2019</v>
      </c>
      <c r="D3012" s="2" t="s">
        <v>87</v>
      </c>
      <c r="E3012" s="2" t="s">
        <v>32</v>
      </c>
      <c r="F3012" s="2" t="s">
        <v>17</v>
      </c>
      <c r="G3012">
        <v>125</v>
      </c>
      <c r="H3012" s="2" t="str">
        <f>VLOOKUP(SupplierQuality[[#This Row],[MaterialID]],Table4[#All],2,0)</f>
        <v>Hardware</v>
      </c>
      <c r="I3012">
        <v>1</v>
      </c>
      <c r="J3012" s="2" t="str">
        <f>_xlfn.XLOOKUP(SupplierQuality[[#This Row],[Defect Type ID]],Table5[ID],Table5[Defect Type],"Not found",0)</f>
        <v>No Impact</v>
      </c>
      <c r="K3012">
        <v>76</v>
      </c>
      <c r="L3012" s="2" t="str">
        <f>_xlfn.XLOOKUP(SupplierQuality[[#This Row],[DefectID]],Table2[ID],Table2[Defect],"Not found",0)</f>
        <v>Errors in Packaging</v>
      </c>
      <c r="M3012" s="3">
        <v>557456</v>
      </c>
      <c r="N3012" s="3">
        <v>1549</v>
      </c>
      <c r="O3012" s="6">
        <f>SupplierQuality[[#This Row],[Total Downtime Minutes]]/60</f>
        <v>25.816666666666666</v>
      </c>
      <c r="P3012" s="4">
        <v>507</v>
      </c>
      <c r="Q3012" s="4">
        <f>SupplierQuality[[#This Row],[Total Defect Qty]]*SupplierQuality[[#This Row],[Unit Price]]</f>
        <v>282630192</v>
      </c>
    </row>
    <row r="3013" spans="1:17" x14ac:dyDescent="0.25">
      <c r="A3013" s="1">
        <v>43553</v>
      </c>
      <c r="B3013" s="5" t="str">
        <f>TEXT(SupplierQuality[[#This Row],[Date]],"mmm")</f>
        <v>Mar</v>
      </c>
      <c r="C3013" s="5" t="str">
        <f>TEXT(SupplierQuality[[#This Row],[Date]],"yyyy")</f>
        <v>2019</v>
      </c>
      <c r="D3013" s="2" t="s">
        <v>310</v>
      </c>
      <c r="E3013" s="2" t="s">
        <v>107</v>
      </c>
      <c r="F3013" s="2" t="s">
        <v>691</v>
      </c>
      <c r="G3013">
        <v>131</v>
      </c>
      <c r="H3013" s="2" t="str">
        <f>VLOOKUP(SupplierQuality[[#This Row],[MaterialID]],Table4[#All],2,0)</f>
        <v>Valves</v>
      </c>
      <c r="I3013">
        <v>2</v>
      </c>
      <c r="J3013" s="2" t="str">
        <f>_xlfn.XLOOKUP(SupplierQuality[[#This Row],[Defect Type ID]],Table5[ID],Table5[Defect Type],"Not found",0)</f>
        <v>Rejected</v>
      </c>
      <c r="K3013">
        <v>210</v>
      </c>
      <c r="L3013" s="2" t="str">
        <f>_xlfn.XLOOKUP(SupplierQuality[[#This Row],[DefectID]],Table2[ID],Table2[Defect],"Not found",0)</f>
        <v>Overlapping Seam</v>
      </c>
      <c r="M3013" s="3">
        <v>765963</v>
      </c>
      <c r="N3013" s="3">
        <v>4710</v>
      </c>
      <c r="O3013" s="6">
        <f>SupplierQuality[[#This Row],[Total Downtime Minutes]]/60</f>
        <v>78.5</v>
      </c>
      <c r="P3013" s="4">
        <v>546</v>
      </c>
      <c r="Q3013" s="4">
        <f>SupplierQuality[[#This Row],[Total Defect Qty]]*SupplierQuality[[#This Row],[Unit Price]]</f>
        <v>418215798</v>
      </c>
    </row>
    <row r="3014" spans="1:17" x14ac:dyDescent="0.25">
      <c r="A3014" s="1">
        <v>43553</v>
      </c>
      <c r="B3014" s="5" t="str">
        <f>TEXT(SupplierQuality[[#This Row],[Date]],"mmm")</f>
        <v>Mar</v>
      </c>
      <c r="C3014" s="5" t="str">
        <f>TEXT(SupplierQuality[[#This Row],[Date]],"yyyy")</f>
        <v>2019</v>
      </c>
      <c r="D3014" s="2" t="s">
        <v>114</v>
      </c>
      <c r="E3014" s="2" t="s">
        <v>71</v>
      </c>
      <c r="F3014" s="2" t="s">
        <v>24</v>
      </c>
      <c r="G3014">
        <v>121</v>
      </c>
      <c r="H3014" s="2" t="str">
        <f>VLOOKUP(SupplierQuality[[#This Row],[MaterialID]],Table4[#All],2,0)</f>
        <v>Composites</v>
      </c>
      <c r="I3014">
        <v>1</v>
      </c>
      <c r="J3014" s="2" t="str">
        <f>_xlfn.XLOOKUP(SupplierQuality[[#This Row],[Defect Type ID]],Table5[ID],Table5[Defect Type],"Not found",0)</f>
        <v>No Impact</v>
      </c>
      <c r="K3014">
        <v>142</v>
      </c>
      <c r="L3014" s="2" t="str">
        <f>_xlfn.XLOOKUP(SupplierQuality[[#This Row],[DefectID]],Table2[ID],Table2[Defect],"Not found",0)</f>
        <v>Thin Packaging</v>
      </c>
      <c r="M3014" s="3">
        <v>437958</v>
      </c>
      <c r="N3014" s="3">
        <v>932</v>
      </c>
      <c r="O3014" s="6">
        <f>SupplierQuality[[#This Row],[Total Downtime Minutes]]/60</f>
        <v>15.533333333333333</v>
      </c>
      <c r="P3014" s="4">
        <v>641</v>
      </c>
      <c r="Q3014" s="4">
        <f>SupplierQuality[[#This Row],[Total Defect Qty]]*SupplierQuality[[#This Row],[Unit Price]]</f>
        <v>280731078</v>
      </c>
    </row>
    <row r="3015" spans="1:17" x14ac:dyDescent="0.25">
      <c r="A3015" s="1">
        <v>43553</v>
      </c>
      <c r="B3015" s="5" t="str">
        <f>TEXT(SupplierQuality[[#This Row],[Date]],"mmm")</f>
        <v>Mar</v>
      </c>
      <c r="C3015" s="5" t="str">
        <f>TEXT(SupplierQuality[[#This Row],[Date]],"yyyy")</f>
        <v>2019</v>
      </c>
      <c r="D3015" s="2" t="s">
        <v>198</v>
      </c>
      <c r="E3015" s="2" t="s">
        <v>64</v>
      </c>
      <c r="F3015" s="2" t="s">
        <v>691</v>
      </c>
      <c r="G3015">
        <v>123</v>
      </c>
      <c r="H3015" s="2" t="str">
        <f>VLOOKUP(SupplierQuality[[#This Row],[MaterialID]],Table4[#All],2,0)</f>
        <v>Pump</v>
      </c>
      <c r="I3015">
        <v>3</v>
      </c>
      <c r="J3015" s="2" t="str">
        <f>_xlfn.XLOOKUP(SupplierQuality[[#This Row],[Defect Type ID]],Table5[ID],Table5[Defect Type],"Not found",0)</f>
        <v>Impact</v>
      </c>
      <c r="K3015">
        <v>66</v>
      </c>
      <c r="L3015" s="2" t="str">
        <f>_xlfn.XLOOKUP(SupplierQuality[[#This Row],[DefectID]],Table2[ID],Table2[Defect],"Not found",0)</f>
        <v>Splice</v>
      </c>
      <c r="M3015" s="3">
        <v>391678</v>
      </c>
      <c r="N3015" s="3">
        <v>2119</v>
      </c>
      <c r="O3015" s="6">
        <f>SupplierQuality[[#This Row],[Total Downtime Minutes]]/60</f>
        <v>35.31666666666667</v>
      </c>
      <c r="P3015" s="4">
        <v>333</v>
      </c>
      <c r="Q3015" s="4">
        <f>SupplierQuality[[#This Row],[Total Defect Qty]]*SupplierQuality[[#This Row],[Unit Price]]</f>
        <v>130428774</v>
      </c>
    </row>
    <row r="3016" spans="1:17" x14ac:dyDescent="0.25">
      <c r="A3016" s="1">
        <v>43553</v>
      </c>
      <c r="B3016" s="5" t="str">
        <f>TEXT(SupplierQuality[[#This Row],[Date]],"mmm")</f>
        <v>Mar</v>
      </c>
      <c r="C3016" s="5" t="str">
        <f>TEXT(SupplierQuality[[#This Row],[Date]],"yyyy")</f>
        <v>2019</v>
      </c>
      <c r="D3016" s="2" t="s">
        <v>320</v>
      </c>
      <c r="E3016" s="2" t="s">
        <v>36</v>
      </c>
      <c r="F3016" s="2" t="s">
        <v>14</v>
      </c>
      <c r="G3016">
        <v>122</v>
      </c>
      <c r="H3016" s="2" t="str">
        <f>VLOOKUP(SupplierQuality[[#This Row],[MaterialID]],Table4[#All],2,0)</f>
        <v>Electrolytes</v>
      </c>
      <c r="I3016">
        <v>2</v>
      </c>
      <c r="J3016" s="2" t="str">
        <f>_xlfn.XLOOKUP(SupplierQuality[[#This Row],[Defect Type ID]],Table5[ID],Table5[Defect Type],"Not found",0)</f>
        <v>Rejected</v>
      </c>
      <c r="K3016">
        <v>9</v>
      </c>
      <c r="L3016" s="2" t="str">
        <f>_xlfn.XLOOKUP(SupplierQuality[[#This Row],[DefectID]],Table2[ID],Table2[Defect],"Not found",0)</f>
        <v>Bad Seams</v>
      </c>
      <c r="M3016" s="3">
        <v>278467</v>
      </c>
      <c r="N3016" s="3">
        <v>469</v>
      </c>
      <c r="O3016" s="6">
        <f>SupplierQuality[[#This Row],[Total Downtime Minutes]]/60</f>
        <v>7.8166666666666664</v>
      </c>
      <c r="P3016" s="4">
        <v>353</v>
      </c>
      <c r="Q3016" s="4">
        <f>SupplierQuality[[#This Row],[Total Defect Qty]]*SupplierQuality[[#This Row],[Unit Price]]</f>
        <v>98298851</v>
      </c>
    </row>
    <row r="3017" spans="1:17" x14ac:dyDescent="0.25">
      <c r="A3017" s="1">
        <v>43553</v>
      </c>
      <c r="B3017" s="5" t="str">
        <f>TEXT(SupplierQuality[[#This Row],[Date]],"mmm")</f>
        <v>Mar</v>
      </c>
      <c r="C3017" s="5" t="str">
        <f>TEXT(SupplierQuality[[#This Row],[Date]],"yyyy")</f>
        <v>2019</v>
      </c>
      <c r="D3017" s="2" t="s">
        <v>283</v>
      </c>
      <c r="E3017" s="2" t="s">
        <v>36</v>
      </c>
      <c r="F3017" s="2" t="s">
        <v>691</v>
      </c>
      <c r="G3017">
        <v>119</v>
      </c>
      <c r="H3017" s="2" t="str">
        <f>VLOOKUP(SupplierQuality[[#This Row],[MaterialID]],Table4[#All],2,0)</f>
        <v>Batteries</v>
      </c>
      <c r="I3017">
        <v>2</v>
      </c>
      <c r="J3017" s="2" t="str">
        <f>_xlfn.XLOOKUP(SupplierQuality[[#This Row],[Defect Type ID]],Table5[ID],Table5[Defect Type],"Not found",0)</f>
        <v>Rejected</v>
      </c>
      <c r="K3017">
        <v>244</v>
      </c>
      <c r="L3017" s="2" t="str">
        <f>_xlfn.XLOOKUP(SupplierQuality[[#This Row],[DefectID]],Table2[ID],Table2[Defect],"Not found",0)</f>
        <v>Spacing Between Labels</v>
      </c>
      <c r="M3017" s="3">
        <v>237481</v>
      </c>
      <c r="N3017" s="3">
        <v>2549</v>
      </c>
      <c r="O3017" s="6">
        <f>SupplierQuality[[#This Row],[Total Downtime Minutes]]/60</f>
        <v>42.483333333333334</v>
      </c>
      <c r="P3017" s="4">
        <v>350</v>
      </c>
      <c r="Q3017" s="4">
        <f>SupplierQuality[[#This Row],[Total Defect Qty]]*SupplierQuality[[#This Row],[Unit Price]]</f>
        <v>83118350</v>
      </c>
    </row>
    <row r="3018" spans="1:17" x14ac:dyDescent="0.25">
      <c r="A3018" s="1">
        <v>43554</v>
      </c>
      <c r="B3018" s="5" t="str">
        <f>TEXT(SupplierQuality[[#This Row],[Date]],"mmm")</f>
        <v>Mar</v>
      </c>
      <c r="C3018" s="5" t="str">
        <f>TEXT(SupplierQuality[[#This Row],[Date]],"yyyy")</f>
        <v>2019</v>
      </c>
      <c r="D3018" s="2" t="s">
        <v>88</v>
      </c>
      <c r="E3018" s="2" t="s">
        <v>30</v>
      </c>
      <c r="F3018" s="2" t="s">
        <v>17</v>
      </c>
      <c r="G3018">
        <v>128</v>
      </c>
      <c r="H3018" s="2" t="str">
        <f>VLOOKUP(SupplierQuality[[#This Row],[MaterialID]],Table4[#All],2,0)</f>
        <v>Tape</v>
      </c>
      <c r="I3018">
        <v>2</v>
      </c>
      <c r="J3018" s="2" t="str">
        <f>_xlfn.XLOOKUP(SupplierQuality[[#This Row],[Defect Type ID]],Table5[ID],Table5[Defect Type],"Not found",0)</f>
        <v>Rejected</v>
      </c>
      <c r="K3018">
        <v>175</v>
      </c>
      <c r="L3018" s="2" t="str">
        <f>_xlfn.XLOOKUP(SupplierQuality[[#This Row],[DefectID]],Table2[ID],Table2[Defect],"Not found",0)</f>
        <v>Wrong Horizontal Scores</v>
      </c>
      <c r="M3018" s="3">
        <v>944836</v>
      </c>
      <c r="N3018" s="3">
        <v>3919</v>
      </c>
      <c r="O3018" s="6">
        <f>SupplierQuality[[#This Row],[Total Downtime Minutes]]/60</f>
        <v>65.316666666666663</v>
      </c>
      <c r="P3018" s="4">
        <v>523</v>
      </c>
      <c r="Q3018" s="4">
        <f>SupplierQuality[[#This Row],[Total Defect Qty]]*SupplierQuality[[#This Row],[Unit Price]]</f>
        <v>494149228</v>
      </c>
    </row>
    <row r="3019" spans="1:17" x14ac:dyDescent="0.25">
      <c r="A3019" s="1">
        <v>43554</v>
      </c>
      <c r="B3019" s="5" t="str">
        <f>TEXT(SupplierQuality[[#This Row],[Date]],"mmm")</f>
        <v>Mar</v>
      </c>
      <c r="C3019" s="5" t="str">
        <f>TEXT(SupplierQuality[[#This Row],[Date]],"yyyy")</f>
        <v>2019</v>
      </c>
      <c r="D3019" s="2" t="s">
        <v>184</v>
      </c>
      <c r="E3019" s="2" t="s">
        <v>62</v>
      </c>
      <c r="F3019" s="2" t="s">
        <v>14</v>
      </c>
      <c r="G3019">
        <v>115</v>
      </c>
      <c r="H3019" s="2" t="str">
        <f>VLOOKUP(SupplierQuality[[#This Row],[MaterialID]],Table4[#All],2,0)</f>
        <v>Controllers</v>
      </c>
      <c r="I3019">
        <v>3</v>
      </c>
      <c r="J3019" s="2" t="str">
        <f>_xlfn.XLOOKUP(SupplierQuality[[#This Row],[Defect Type ID]],Table5[ID],Table5[Defect Type],"Not found",0)</f>
        <v>Impact</v>
      </c>
      <c r="K3019">
        <v>66</v>
      </c>
      <c r="L3019" s="2" t="str">
        <f>_xlfn.XLOOKUP(SupplierQuality[[#This Row],[DefectID]],Table2[ID],Table2[Defect],"Not found",0)</f>
        <v>Splice</v>
      </c>
      <c r="M3019" s="3">
        <v>906572</v>
      </c>
      <c r="N3019" s="3">
        <v>1847</v>
      </c>
      <c r="O3019" s="6">
        <f>SupplierQuality[[#This Row],[Total Downtime Minutes]]/60</f>
        <v>30.783333333333335</v>
      </c>
      <c r="P3019" s="4">
        <v>402</v>
      </c>
      <c r="Q3019" s="4">
        <f>SupplierQuality[[#This Row],[Total Defect Qty]]*SupplierQuality[[#This Row],[Unit Price]]</f>
        <v>364441944</v>
      </c>
    </row>
    <row r="3020" spans="1:17" x14ac:dyDescent="0.25">
      <c r="A3020" s="1">
        <v>43554</v>
      </c>
      <c r="B3020" s="5" t="str">
        <f>TEXT(SupplierQuality[[#This Row],[Date]],"mmm")</f>
        <v>Mar</v>
      </c>
      <c r="C3020" s="5" t="str">
        <f>TEXT(SupplierQuality[[#This Row],[Date]],"yyyy")</f>
        <v>2019</v>
      </c>
      <c r="D3020" s="2" t="s">
        <v>159</v>
      </c>
      <c r="E3020" s="2" t="s">
        <v>47</v>
      </c>
      <c r="F3020" s="2" t="s">
        <v>14</v>
      </c>
      <c r="G3020">
        <v>114</v>
      </c>
      <c r="H3020" s="2" t="str">
        <f>VLOOKUP(SupplierQuality[[#This Row],[MaterialID]],Table4[#All],2,0)</f>
        <v>Carton</v>
      </c>
      <c r="I3020">
        <v>3</v>
      </c>
      <c r="J3020" s="2" t="str">
        <f>_xlfn.XLOOKUP(SupplierQuality[[#This Row],[Defect Type ID]],Table5[ID],Table5[Defect Type],"Not found",0)</f>
        <v>Impact</v>
      </c>
      <c r="K3020">
        <v>135</v>
      </c>
      <c r="L3020" s="2" t="str">
        <f>_xlfn.XLOOKUP(SupplierQuality[[#This Row],[DefectID]],Table2[ID],Table2[Defect],"Not found",0)</f>
        <v>Tops Short</v>
      </c>
      <c r="M3020" s="3">
        <v>827408</v>
      </c>
      <c r="N3020" s="3">
        <v>304</v>
      </c>
      <c r="O3020" s="6">
        <f>SupplierQuality[[#This Row],[Total Downtime Minutes]]/60</f>
        <v>5.0666666666666664</v>
      </c>
      <c r="P3020" s="4">
        <v>461</v>
      </c>
      <c r="Q3020" s="4">
        <f>SupplierQuality[[#This Row],[Total Defect Qty]]*SupplierQuality[[#This Row],[Unit Price]]</f>
        <v>381435088</v>
      </c>
    </row>
    <row r="3021" spans="1:17" x14ac:dyDescent="0.25">
      <c r="A3021" s="1">
        <v>43554</v>
      </c>
      <c r="B3021" s="5" t="str">
        <f>TEXT(SupplierQuality[[#This Row],[Date]],"mmm")</f>
        <v>Mar</v>
      </c>
      <c r="C3021" s="5" t="str">
        <f>TEXT(SupplierQuality[[#This Row],[Date]],"yyyy")</f>
        <v>2019</v>
      </c>
      <c r="D3021" s="2" t="s">
        <v>156</v>
      </c>
      <c r="E3021" s="2" t="s">
        <v>62</v>
      </c>
      <c r="F3021" s="2" t="s">
        <v>14</v>
      </c>
      <c r="G3021">
        <v>116</v>
      </c>
      <c r="H3021" s="2" t="str">
        <f>VLOOKUP(SupplierQuality[[#This Row],[MaterialID]],Table4[#All],2,0)</f>
        <v>Molds</v>
      </c>
      <c r="I3021">
        <v>3</v>
      </c>
      <c r="J3021" s="2" t="str">
        <f>_xlfn.XLOOKUP(SupplierQuality[[#This Row],[Defect Type ID]],Table5[ID],Table5[Defect Type],"Not found",0)</f>
        <v>Impact</v>
      </c>
      <c r="K3021">
        <v>143</v>
      </c>
      <c r="L3021" s="2" t="str">
        <f>_xlfn.XLOOKUP(SupplierQuality[[#This Row],[DefectID]],Table2[ID],Table2[Defect],"Not found",0)</f>
        <v>Bowed</v>
      </c>
      <c r="M3021" s="3">
        <v>805905</v>
      </c>
      <c r="N3021" s="3">
        <v>1456</v>
      </c>
      <c r="O3021" s="6">
        <f>SupplierQuality[[#This Row],[Total Downtime Minutes]]/60</f>
        <v>24.266666666666666</v>
      </c>
      <c r="P3021" s="4">
        <v>552</v>
      </c>
      <c r="Q3021" s="4">
        <f>SupplierQuality[[#This Row],[Total Defect Qty]]*SupplierQuality[[#This Row],[Unit Price]]</f>
        <v>444859560</v>
      </c>
    </row>
    <row r="3022" spans="1:17" x14ac:dyDescent="0.25">
      <c r="A3022" s="1">
        <v>43554</v>
      </c>
      <c r="B3022" s="5" t="str">
        <f>TEXT(SupplierQuality[[#This Row],[Date]],"mmm")</f>
        <v>Mar</v>
      </c>
      <c r="C3022" s="5" t="str">
        <f>TEXT(SupplierQuality[[#This Row],[Date]],"yyyy")</f>
        <v>2019</v>
      </c>
      <c r="D3022" s="2" t="s">
        <v>82</v>
      </c>
      <c r="E3022" s="2" t="s">
        <v>71</v>
      </c>
      <c r="F3022" s="2" t="s">
        <v>14</v>
      </c>
      <c r="G3022">
        <v>121</v>
      </c>
      <c r="H3022" s="2" t="str">
        <f>VLOOKUP(SupplierQuality[[#This Row],[MaterialID]],Table4[#All],2,0)</f>
        <v>Composites</v>
      </c>
      <c r="I3022">
        <v>1</v>
      </c>
      <c r="J3022" s="2" t="str">
        <f>_xlfn.XLOOKUP(SupplierQuality[[#This Row],[Defect Type ID]],Table5[ID],Table5[Defect Type],"Not found",0)</f>
        <v>No Impact</v>
      </c>
      <c r="K3022">
        <v>130</v>
      </c>
      <c r="L3022" s="2" t="str">
        <f>_xlfn.XLOOKUP(SupplierQuality[[#This Row],[DefectID]],Table2[ID],Table2[Defect],"Not found",0)</f>
        <v>No Close</v>
      </c>
      <c r="M3022" s="3">
        <v>641413</v>
      </c>
      <c r="N3022" s="3">
        <v>4342</v>
      </c>
      <c r="O3022" s="6">
        <f>SupplierQuality[[#This Row],[Total Downtime Minutes]]/60</f>
        <v>72.36666666666666</v>
      </c>
      <c r="P3022" s="4">
        <v>309</v>
      </c>
      <c r="Q3022" s="4">
        <f>SupplierQuality[[#This Row],[Total Defect Qty]]*SupplierQuality[[#This Row],[Unit Price]]</f>
        <v>198196617</v>
      </c>
    </row>
    <row r="3023" spans="1:17" x14ac:dyDescent="0.25">
      <c r="A3023" s="1">
        <v>43554</v>
      </c>
      <c r="B3023" s="5" t="str">
        <f>TEXT(SupplierQuality[[#This Row],[Date]],"mmm")</f>
        <v>Mar</v>
      </c>
      <c r="C3023" s="5" t="str">
        <f>TEXT(SupplierQuality[[#This Row],[Date]],"yyyy")</f>
        <v>2019</v>
      </c>
      <c r="D3023" s="2" t="s">
        <v>100</v>
      </c>
      <c r="E3023" s="2" t="s">
        <v>58</v>
      </c>
      <c r="F3023" s="2" t="s">
        <v>17</v>
      </c>
      <c r="G3023">
        <v>118</v>
      </c>
      <c r="H3023" s="2" t="str">
        <f>VLOOKUP(SupplierQuality[[#This Row],[MaterialID]],Table4[#All],2,0)</f>
        <v>Corrugate</v>
      </c>
      <c r="I3023">
        <v>2</v>
      </c>
      <c r="J3023" s="2" t="str">
        <f>_xlfn.XLOOKUP(SupplierQuality[[#This Row],[Defect Type ID]],Table5[ID],Table5[Defect Type],"Not found",0)</f>
        <v>Rejected</v>
      </c>
      <c r="K3023">
        <v>221</v>
      </c>
      <c r="L3023" s="2" t="str">
        <f>_xlfn.XLOOKUP(SupplierQuality[[#This Row],[DefectID]],Table2[ID],Table2[Defect],"Not found",0)</f>
        <v>Excessive Grease</v>
      </c>
      <c r="M3023" s="3">
        <v>466992</v>
      </c>
      <c r="N3023" s="3">
        <v>3463</v>
      </c>
      <c r="O3023" s="6">
        <f>SupplierQuality[[#This Row],[Total Downtime Minutes]]/60</f>
        <v>57.716666666666669</v>
      </c>
      <c r="P3023" s="4">
        <v>405</v>
      </c>
      <c r="Q3023" s="4">
        <f>SupplierQuality[[#This Row],[Total Defect Qty]]*SupplierQuality[[#This Row],[Unit Price]]</f>
        <v>189131760</v>
      </c>
    </row>
    <row r="3024" spans="1:17" x14ac:dyDescent="0.25">
      <c r="A3024" s="1">
        <v>43554</v>
      </c>
      <c r="B3024" s="5" t="str">
        <f>TEXT(SupplierQuality[[#This Row],[Date]],"mmm")</f>
        <v>Mar</v>
      </c>
      <c r="C3024" s="5" t="str">
        <f>TEXT(SupplierQuality[[#This Row],[Date]],"yyyy")</f>
        <v>2019</v>
      </c>
      <c r="D3024" s="2" t="s">
        <v>156</v>
      </c>
      <c r="E3024" s="2" t="s">
        <v>55</v>
      </c>
      <c r="F3024" s="2" t="s">
        <v>14</v>
      </c>
      <c r="G3024">
        <v>121</v>
      </c>
      <c r="H3024" s="2" t="str">
        <f>VLOOKUP(SupplierQuality[[#This Row],[MaterialID]],Table4[#All],2,0)</f>
        <v>Composites</v>
      </c>
      <c r="I3024">
        <v>1</v>
      </c>
      <c r="J3024" s="2" t="str">
        <f>_xlfn.XLOOKUP(SupplierQuality[[#This Row],[Defect Type ID]],Table5[ID],Table5[Defect Type],"Not found",0)</f>
        <v>No Impact</v>
      </c>
      <c r="K3024">
        <v>184</v>
      </c>
      <c r="L3024" s="2" t="str">
        <f>_xlfn.XLOOKUP(SupplierQuality[[#This Row],[DefectID]],Table2[ID],Table2[Defect],"Not found",0)</f>
        <v>Leaking Packaging</v>
      </c>
      <c r="M3024" s="3">
        <v>76234</v>
      </c>
      <c r="N3024" s="3">
        <v>803</v>
      </c>
      <c r="O3024" s="6">
        <f>SupplierQuality[[#This Row],[Total Downtime Minutes]]/60</f>
        <v>13.383333333333333</v>
      </c>
      <c r="P3024" s="4">
        <v>600</v>
      </c>
      <c r="Q3024" s="4">
        <f>SupplierQuality[[#This Row],[Total Defect Qty]]*SupplierQuality[[#This Row],[Unit Price]]</f>
        <v>45740400</v>
      </c>
    </row>
    <row r="3025" spans="1:17" x14ac:dyDescent="0.25">
      <c r="A3025" s="1">
        <v>43554</v>
      </c>
      <c r="B3025" s="5" t="str">
        <f>TEXT(SupplierQuality[[#This Row],[Date]],"mmm")</f>
        <v>Mar</v>
      </c>
      <c r="C3025" s="5" t="str">
        <f>TEXT(SupplierQuality[[#This Row],[Date]],"yyyy")</f>
        <v>2019</v>
      </c>
      <c r="D3025" s="2" t="s">
        <v>227</v>
      </c>
      <c r="E3025" s="2" t="s">
        <v>62</v>
      </c>
      <c r="F3025" s="2" t="s">
        <v>14</v>
      </c>
      <c r="G3025">
        <v>115</v>
      </c>
      <c r="H3025" s="2" t="str">
        <f>VLOOKUP(SupplierQuality[[#This Row],[MaterialID]],Table4[#All],2,0)</f>
        <v>Controllers</v>
      </c>
      <c r="I3025">
        <v>3</v>
      </c>
      <c r="J3025" s="2" t="str">
        <f>_xlfn.XLOOKUP(SupplierQuality[[#This Row],[Defect Type ID]],Table5[ID],Table5[Defect Type],"Not found",0)</f>
        <v>Impact</v>
      </c>
      <c r="K3025">
        <v>98</v>
      </c>
      <c r="L3025" s="2" t="str">
        <f>_xlfn.XLOOKUP(SupplierQuality[[#This Row],[DefectID]],Table2[ID],Table2[Defect],"Not found",0)</f>
        <v>Damaged Rolls</v>
      </c>
      <c r="M3025" s="3">
        <v>65262</v>
      </c>
      <c r="N3025" s="3">
        <v>4940</v>
      </c>
      <c r="O3025" s="6">
        <f>SupplierQuality[[#This Row],[Total Downtime Minutes]]/60</f>
        <v>82.333333333333329</v>
      </c>
      <c r="P3025" s="4">
        <v>601</v>
      </c>
      <c r="Q3025" s="4">
        <f>SupplierQuality[[#This Row],[Total Defect Qty]]*SupplierQuality[[#This Row],[Unit Price]]</f>
        <v>39222462</v>
      </c>
    </row>
    <row r="3026" spans="1:17" x14ac:dyDescent="0.25">
      <c r="A3026" s="1">
        <v>43554</v>
      </c>
      <c r="B3026" s="5" t="str">
        <f>TEXT(SupplierQuality[[#This Row],[Date]],"mmm")</f>
        <v>Mar</v>
      </c>
      <c r="C3026" s="5" t="str">
        <f>TEXT(SupplierQuality[[#This Row],[Date]],"yyyy")</f>
        <v>2019</v>
      </c>
      <c r="D3026" s="2" t="s">
        <v>170</v>
      </c>
      <c r="E3026" s="2" t="s">
        <v>45</v>
      </c>
      <c r="F3026" s="2" t="s">
        <v>14</v>
      </c>
      <c r="G3026">
        <v>125</v>
      </c>
      <c r="H3026" s="2" t="str">
        <f>VLOOKUP(SupplierQuality[[#This Row],[MaterialID]],Table4[#All],2,0)</f>
        <v>Hardware</v>
      </c>
      <c r="I3026">
        <v>1</v>
      </c>
      <c r="J3026" s="2" t="str">
        <f>_xlfn.XLOOKUP(SupplierQuality[[#This Row],[Defect Type ID]],Table5[ID],Table5[Defect Type],"Not found",0)</f>
        <v>No Impact</v>
      </c>
      <c r="K3026">
        <v>54</v>
      </c>
      <c r="L3026" s="2" t="str">
        <f>_xlfn.XLOOKUP(SupplierQuality[[#This Row],[DefectID]],Table2[ID],Table2[Defect],"Not found",0)</f>
        <v>Sealed Together Internally</v>
      </c>
      <c r="M3026" s="3">
        <v>51643</v>
      </c>
      <c r="N3026" s="3">
        <v>3714</v>
      </c>
      <c r="O3026" s="6">
        <f>SupplierQuality[[#This Row],[Total Downtime Minutes]]/60</f>
        <v>61.9</v>
      </c>
      <c r="P3026" s="4">
        <v>482</v>
      </c>
      <c r="Q3026" s="4">
        <f>SupplierQuality[[#This Row],[Total Defect Qty]]*SupplierQuality[[#This Row],[Unit Price]]</f>
        <v>24891926</v>
      </c>
    </row>
    <row r="3027" spans="1:17" x14ac:dyDescent="0.25">
      <c r="A3027" s="1">
        <v>43555</v>
      </c>
      <c r="B3027" s="5" t="str">
        <f>TEXT(SupplierQuality[[#This Row],[Date]],"mmm")</f>
        <v>Mar</v>
      </c>
      <c r="C3027" s="5" t="str">
        <f>TEXT(SupplierQuality[[#This Row],[Date]],"yyyy")</f>
        <v>2019</v>
      </c>
      <c r="D3027" s="2" t="s">
        <v>349</v>
      </c>
      <c r="E3027" s="2" t="s">
        <v>16</v>
      </c>
      <c r="F3027" s="2" t="s">
        <v>24</v>
      </c>
      <c r="G3027">
        <v>113</v>
      </c>
      <c r="H3027" s="2" t="str">
        <f>VLOOKUP(SupplierQuality[[#This Row],[MaterialID]],Table4[#All],2,0)</f>
        <v>Raw Materials</v>
      </c>
      <c r="I3027">
        <v>3</v>
      </c>
      <c r="J3027" s="2" t="str">
        <f>_xlfn.XLOOKUP(SupplierQuality[[#This Row],[Defect Type ID]],Table5[ID],Table5[Defect Type],"Not found",0)</f>
        <v>Impact</v>
      </c>
      <c r="K3027">
        <v>88</v>
      </c>
      <c r="L3027" s="2" t="str">
        <f>_xlfn.XLOOKUP(SupplierQuality[[#This Row],[DefectID]],Table2[ID],Table2[Defect],"Not found",0)</f>
        <v>Cracked</v>
      </c>
      <c r="M3027" s="3">
        <v>891543</v>
      </c>
      <c r="N3027" s="3">
        <v>455</v>
      </c>
      <c r="O3027" s="6">
        <f>SupplierQuality[[#This Row],[Total Downtime Minutes]]/60</f>
        <v>7.583333333333333</v>
      </c>
      <c r="P3027" s="4">
        <v>379</v>
      </c>
      <c r="Q3027" s="4">
        <f>SupplierQuality[[#This Row],[Total Defect Qty]]*SupplierQuality[[#This Row],[Unit Price]]</f>
        <v>337894797</v>
      </c>
    </row>
    <row r="3028" spans="1:17" x14ac:dyDescent="0.25">
      <c r="A3028" s="1">
        <v>43555</v>
      </c>
      <c r="B3028" s="5" t="str">
        <f>TEXT(SupplierQuality[[#This Row],[Date]],"mmm")</f>
        <v>Mar</v>
      </c>
      <c r="C3028" s="5" t="str">
        <f>TEXT(SupplierQuality[[#This Row],[Date]],"yyyy")</f>
        <v>2019</v>
      </c>
      <c r="D3028" s="2" t="s">
        <v>12</v>
      </c>
      <c r="E3028" s="2" t="s">
        <v>84</v>
      </c>
      <c r="F3028" s="2" t="s">
        <v>691</v>
      </c>
      <c r="G3028">
        <v>126</v>
      </c>
      <c r="H3028" s="2" t="str">
        <f>VLOOKUP(SupplierQuality[[#This Row],[MaterialID]],Table4[#All],2,0)</f>
        <v>Motors</v>
      </c>
      <c r="I3028">
        <v>3</v>
      </c>
      <c r="J3028" s="2" t="str">
        <f>_xlfn.XLOOKUP(SupplierQuality[[#This Row],[Defect Type ID]],Table5[ID],Table5[Defect Type],"Not found",0)</f>
        <v>Impact</v>
      </c>
      <c r="K3028">
        <v>207</v>
      </c>
      <c r="L3028" s="2" t="str">
        <f>_xlfn.XLOOKUP(SupplierQuality[[#This Row],[DefectID]],Table2[ID],Table2[Defect],"Not found",0)</f>
        <v>Wrong Cut</v>
      </c>
      <c r="M3028" s="3">
        <v>840471</v>
      </c>
      <c r="N3028" s="3">
        <v>1340</v>
      </c>
      <c r="O3028" s="6">
        <f>SupplierQuality[[#This Row],[Total Downtime Minutes]]/60</f>
        <v>22.333333333333332</v>
      </c>
      <c r="P3028" s="4">
        <v>509</v>
      </c>
      <c r="Q3028" s="4">
        <f>SupplierQuality[[#This Row],[Total Defect Qty]]*SupplierQuality[[#This Row],[Unit Price]]</f>
        <v>427799739</v>
      </c>
    </row>
    <row r="3029" spans="1:17" x14ac:dyDescent="0.25">
      <c r="A3029" s="1">
        <v>43555</v>
      </c>
      <c r="B3029" s="5" t="str">
        <f>TEXT(SupplierQuality[[#This Row],[Date]],"mmm")</f>
        <v>Mar</v>
      </c>
      <c r="C3029" s="5" t="str">
        <f>TEXT(SupplierQuality[[#This Row],[Date]],"yyyy")</f>
        <v>2019</v>
      </c>
      <c r="D3029" s="2" t="s">
        <v>231</v>
      </c>
      <c r="E3029" s="2" t="s">
        <v>107</v>
      </c>
      <c r="F3029" s="2" t="s">
        <v>14</v>
      </c>
      <c r="G3029">
        <v>114</v>
      </c>
      <c r="H3029" s="2" t="str">
        <f>VLOOKUP(SupplierQuality[[#This Row],[MaterialID]],Table4[#All],2,0)</f>
        <v>Carton</v>
      </c>
      <c r="I3029">
        <v>3</v>
      </c>
      <c r="J3029" s="2" t="str">
        <f>_xlfn.XLOOKUP(SupplierQuality[[#This Row],[Defect Type ID]],Table5[ID],Table5[Defect Type],"Not found",0)</f>
        <v>Impact</v>
      </c>
      <c r="K3029">
        <v>267</v>
      </c>
      <c r="L3029" s="2" t="str">
        <f>_xlfn.XLOOKUP(SupplierQuality[[#This Row],[DefectID]],Table2[ID],Table2[Defect],"Not found",0)</f>
        <v>Wrong Qty</v>
      </c>
      <c r="M3029" s="3">
        <v>811305</v>
      </c>
      <c r="N3029" s="3">
        <v>2286</v>
      </c>
      <c r="O3029" s="6">
        <f>SupplierQuality[[#This Row],[Total Downtime Minutes]]/60</f>
        <v>38.1</v>
      </c>
      <c r="P3029" s="4">
        <v>378</v>
      </c>
      <c r="Q3029" s="4">
        <f>SupplierQuality[[#This Row],[Total Defect Qty]]*SupplierQuality[[#This Row],[Unit Price]]</f>
        <v>306673290</v>
      </c>
    </row>
    <row r="3030" spans="1:17" x14ac:dyDescent="0.25">
      <c r="A3030" s="1">
        <v>43555</v>
      </c>
      <c r="B3030" s="5" t="str">
        <f>TEXT(SupplierQuality[[#This Row],[Date]],"mmm")</f>
        <v>Mar</v>
      </c>
      <c r="C3030" s="5" t="str">
        <f>TEXT(SupplierQuality[[#This Row],[Date]],"yyyy")</f>
        <v>2019</v>
      </c>
      <c r="D3030" s="2" t="s">
        <v>77</v>
      </c>
      <c r="E3030" s="2" t="s">
        <v>49</v>
      </c>
      <c r="F3030" s="2" t="s">
        <v>14</v>
      </c>
      <c r="G3030">
        <v>126</v>
      </c>
      <c r="H3030" s="2" t="str">
        <f>VLOOKUP(SupplierQuality[[#This Row],[MaterialID]],Table4[#All],2,0)</f>
        <v>Motors</v>
      </c>
      <c r="I3030">
        <v>2</v>
      </c>
      <c r="J3030" s="2" t="str">
        <f>_xlfn.XLOOKUP(SupplierQuality[[#This Row],[Defect Type ID]],Table5[ID],Table5[Defect Type],"Not found",0)</f>
        <v>Rejected</v>
      </c>
      <c r="K3030">
        <v>159</v>
      </c>
      <c r="L3030" s="2" t="str">
        <f>_xlfn.XLOOKUP(SupplierQuality[[#This Row],[DefectID]],Table2[ID],Table2[Defect],"Not found",0)</f>
        <v>No Insert</v>
      </c>
      <c r="M3030" s="3">
        <v>410840</v>
      </c>
      <c r="N3030" s="3">
        <v>10</v>
      </c>
      <c r="O3030" s="6">
        <f>SupplierQuality[[#This Row],[Total Downtime Minutes]]/60</f>
        <v>0.16666666666666666</v>
      </c>
      <c r="P3030" s="4">
        <v>654</v>
      </c>
      <c r="Q3030" s="4">
        <f>SupplierQuality[[#This Row],[Total Defect Qty]]*SupplierQuality[[#This Row],[Unit Price]]</f>
        <v>268689360</v>
      </c>
    </row>
    <row r="3031" spans="1:17" x14ac:dyDescent="0.25">
      <c r="A3031" s="1">
        <v>43555</v>
      </c>
      <c r="B3031" s="5" t="str">
        <f>TEXT(SupplierQuality[[#This Row],[Date]],"mmm")</f>
        <v>Mar</v>
      </c>
      <c r="C3031" s="5" t="str">
        <f>TEXT(SupplierQuality[[#This Row],[Date]],"yyyy")</f>
        <v>2019</v>
      </c>
      <c r="D3031" s="2" t="s">
        <v>347</v>
      </c>
      <c r="E3031" s="2" t="s">
        <v>84</v>
      </c>
      <c r="F3031" s="2" t="s">
        <v>24</v>
      </c>
      <c r="G3031">
        <v>132</v>
      </c>
      <c r="H3031" s="2" t="str">
        <f>VLOOKUP(SupplierQuality[[#This Row],[MaterialID]],Table4[#All],2,0)</f>
        <v>Printed Materials</v>
      </c>
      <c r="I3031">
        <v>2</v>
      </c>
      <c r="J3031" s="2" t="str">
        <f>_xlfn.XLOOKUP(SupplierQuality[[#This Row],[Defect Type ID]],Table5[ID],Table5[Defect Type],"Not found",0)</f>
        <v>Rejected</v>
      </c>
      <c r="K3031">
        <v>173</v>
      </c>
      <c r="L3031" s="2" t="str">
        <f>_xlfn.XLOOKUP(SupplierQuality[[#This Row],[DefectID]],Table2[ID],Table2[Defect],"Not found",0)</f>
        <v>Defective Packaging</v>
      </c>
      <c r="M3031" s="3">
        <v>209604</v>
      </c>
      <c r="N3031" s="3">
        <v>2981</v>
      </c>
      <c r="O3031" s="6">
        <f>SupplierQuality[[#This Row],[Total Downtime Minutes]]/60</f>
        <v>49.68333333333333</v>
      </c>
      <c r="P3031" s="4">
        <v>282</v>
      </c>
      <c r="Q3031" s="4">
        <f>SupplierQuality[[#This Row],[Total Defect Qty]]*SupplierQuality[[#This Row],[Unit Price]]</f>
        <v>59108328</v>
      </c>
    </row>
    <row r="3032" spans="1:17" x14ac:dyDescent="0.25">
      <c r="A3032" s="1">
        <v>43555</v>
      </c>
      <c r="B3032" s="5" t="str">
        <f>TEXT(SupplierQuality[[#This Row],[Date]],"mmm")</f>
        <v>Mar</v>
      </c>
      <c r="C3032" s="5" t="str">
        <f>TEXT(SupplierQuality[[#This Row],[Date]],"yyyy")</f>
        <v>2019</v>
      </c>
      <c r="D3032" s="2" t="s">
        <v>26</v>
      </c>
      <c r="E3032" s="2" t="s">
        <v>55</v>
      </c>
      <c r="F3032" s="2" t="s">
        <v>24</v>
      </c>
      <c r="G3032">
        <v>127</v>
      </c>
      <c r="H3032" s="2" t="str">
        <f>VLOOKUP(SupplierQuality[[#This Row],[MaterialID]],Table4[#All],2,0)</f>
        <v>Crates</v>
      </c>
      <c r="I3032">
        <v>3</v>
      </c>
      <c r="J3032" s="2" t="str">
        <f>_xlfn.XLOOKUP(SupplierQuality[[#This Row],[Defect Type ID]],Table5[ID],Table5[Defect Type],"Not found",0)</f>
        <v>Impact</v>
      </c>
      <c r="K3032">
        <v>60</v>
      </c>
      <c r="L3032" s="2" t="str">
        <f>_xlfn.XLOOKUP(SupplierQuality[[#This Row],[DefectID]],Table2[ID],Table2[Defect],"Not found",0)</f>
        <v>Unsealed Cartons</v>
      </c>
      <c r="M3032" s="3">
        <v>195546</v>
      </c>
      <c r="N3032" s="3">
        <v>420</v>
      </c>
      <c r="O3032" s="6">
        <f>SupplierQuality[[#This Row],[Total Downtime Minutes]]/60</f>
        <v>7</v>
      </c>
      <c r="P3032" s="4">
        <v>627</v>
      </c>
      <c r="Q3032" s="4">
        <f>SupplierQuality[[#This Row],[Total Defect Qty]]*SupplierQuality[[#This Row],[Unit Price]]</f>
        <v>122607342</v>
      </c>
    </row>
    <row r="3033" spans="1:17" x14ac:dyDescent="0.25">
      <c r="A3033" s="1">
        <v>43555</v>
      </c>
      <c r="B3033" s="5" t="str">
        <f>TEXT(SupplierQuality[[#This Row],[Date]],"mmm")</f>
        <v>Mar</v>
      </c>
      <c r="C3033" s="5" t="str">
        <f>TEXT(SupplierQuality[[#This Row],[Date]],"yyyy")</f>
        <v>2019</v>
      </c>
      <c r="D3033" s="2" t="s">
        <v>258</v>
      </c>
      <c r="E3033" s="2" t="s">
        <v>13</v>
      </c>
      <c r="F3033" s="2" t="s">
        <v>14</v>
      </c>
      <c r="G3033">
        <v>125</v>
      </c>
      <c r="H3033" s="2" t="str">
        <f>VLOOKUP(SupplierQuality[[#This Row],[MaterialID]],Table4[#All],2,0)</f>
        <v>Hardware</v>
      </c>
      <c r="I3033">
        <v>2</v>
      </c>
      <c r="J3033" s="2" t="str">
        <f>_xlfn.XLOOKUP(SupplierQuality[[#This Row],[Defect Type ID]],Table5[ID],Table5[Defect Type],"Not found",0)</f>
        <v>Rejected</v>
      </c>
      <c r="K3033">
        <v>218</v>
      </c>
      <c r="L3033" s="2" t="str">
        <f>_xlfn.XLOOKUP(SupplierQuality[[#This Row],[DefectID]],Table2[ID],Table2[Defect],"Not found",0)</f>
        <v>Rough Tops</v>
      </c>
      <c r="M3033" s="3">
        <v>82591</v>
      </c>
      <c r="N3033" s="3">
        <v>406</v>
      </c>
      <c r="O3033" s="6">
        <f>SupplierQuality[[#This Row],[Total Downtime Minutes]]/60</f>
        <v>6.7666666666666666</v>
      </c>
      <c r="P3033" s="4">
        <v>481</v>
      </c>
      <c r="Q3033" s="4">
        <f>SupplierQuality[[#This Row],[Total Defect Qty]]*SupplierQuality[[#This Row],[Unit Price]]</f>
        <v>39726271</v>
      </c>
    </row>
    <row r="3034" spans="1:17" x14ac:dyDescent="0.25">
      <c r="A3034" s="1">
        <v>43556</v>
      </c>
      <c r="B3034" s="5" t="str">
        <f>TEXT(SupplierQuality[[#This Row],[Date]],"mmm")</f>
        <v>Apr</v>
      </c>
      <c r="C3034" s="5" t="str">
        <f>TEXT(SupplierQuality[[#This Row],[Date]],"yyyy")</f>
        <v>2019</v>
      </c>
      <c r="D3034" s="2" t="s">
        <v>283</v>
      </c>
      <c r="E3034" s="2" t="s">
        <v>13</v>
      </c>
      <c r="F3034" s="2" t="s">
        <v>14</v>
      </c>
      <c r="G3034">
        <v>113</v>
      </c>
      <c r="H3034" s="2" t="str">
        <f>VLOOKUP(SupplierQuality[[#This Row],[MaterialID]],Table4[#All],2,0)</f>
        <v>Raw Materials</v>
      </c>
      <c r="I3034">
        <v>3</v>
      </c>
      <c r="J3034" s="2" t="str">
        <f>_xlfn.XLOOKUP(SupplierQuality[[#This Row],[Defect Type ID]],Table5[ID],Table5[Defect Type],"Not found",0)</f>
        <v>Impact</v>
      </c>
      <c r="K3034">
        <v>244</v>
      </c>
      <c r="L3034" s="2" t="str">
        <f>_xlfn.XLOOKUP(SupplierQuality[[#This Row],[DefectID]],Table2[ID],Table2[Defect],"Not found",0)</f>
        <v>Spacing Between Labels</v>
      </c>
      <c r="M3034" s="3">
        <v>981191</v>
      </c>
      <c r="N3034" s="3">
        <v>4199</v>
      </c>
      <c r="O3034" s="6">
        <f>SupplierQuality[[#This Row],[Total Downtime Minutes]]/60</f>
        <v>69.983333333333334</v>
      </c>
      <c r="P3034" s="4">
        <v>570</v>
      </c>
      <c r="Q3034" s="4">
        <f>SupplierQuality[[#This Row],[Total Defect Qty]]*SupplierQuality[[#This Row],[Unit Price]]</f>
        <v>559278870</v>
      </c>
    </row>
    <row r="3035" spans="1:17" x14ac:dyDescent="0.25">
      <c r="A3035" s="1">
        <v>43556</v>
      </c>
      <c r="B3035" s="5" t="str">
        <f>TEXT(SupplierQuality[[#This Row],[Date]],"mmm")</f>
        <v>Apr</v>
      </c>
      <c r="C3035" s="5" t="str">
        <f>TEXT(SupplierQuality[[#This Row],[Date]],"yyyy")</f>
        <v>2019</v>
      </c>
      <c r="D3035" s="2" t="s">
        <v>242</v>
      </c>
      <c r="E3035" s="2" t="s">
        <v>71</v>
      </c>
      <c r="F3035" s="2" t="s">
        <v>24</v>
      </c>
      <c r="G3035">
        <v>129</v>
      </c>
      <c r="H3035" s="2" t="str">
        <f>VLOOKUP(SupplierQuality[[#This Row],[MaterialID]],Table4[#All],2,0)</f>
        <v>Mechanicals</v>
      </c>
      <c r="I3035">
        <v>2</v>
      </c>
      <c r="J3035" s="2" t="str">
        <f>_xlfn.XLOOKUP(SupplierQuality[[#This Row],[Defect Type ID]],Table5[ID],Table5[Defect Type],"Not found",0)</f>
        <v>Rejected</v>
      </c>
      <c r="K3035">
        <v>182</v>
      </c>
      <c r="L3035" s="2" t="str">
        <f>_xlfn.XLOOKUP(SupplierQuality[[#This Row],[DefectID]],Table2[ID],Table2[Defect],"Not found",0)</f>
        <v>Bad Tops</v>
      </c>
      <c r="M3035" s="3">
        <v>851767</v>
      </c>
      <c r="N3035" s="3">
        <v>1477</v>
      </c>
      <c r="O3035" s="6">
        <f>SupplierQuality[[#This Row],[Total Downtime Minutes]]/60</f>
        <v>24.616666666666667</v>
      </c>
      <c r="P3035" s="4">
        <v>375</v>
      </c>
      <c r="Q3035" s="4">
        <f>SupplierQuality[[#This Row],[Total Defect Qty]]*SupplierQuality[[#This Row],[Unit Price]]</f>
        <v>319412625</v>
      </c>
    </row>
    <row r="3036" spans="1:17" x14ac:dyDescent="0.25">
      <c r="A3036" s="1">
        <v>43556</v>
      </c>
      <c r="B3036" s="5" t="str">
        <f>TEXT(SupplierQuality[[#This Row],[Date]],"mmm")</f>
        <v>Apr</v>
      </c>
      <c r="C3036" s="5" t="str">
        <f>TEXT(SupplierQuality[[#This Row],[Date]],"yyyy")</f>
        <v>2019</v>
      </c>
      <c r="D3036" s="2" t="s">
        <v>316</v>
      </c>
      <c r="E3036" s="2" t="s">
        <v>98</v>
      </c>
      <c r="F3036" s="2" t="s">
        <v>14</v>
      </c>
      <c r="G3036">
        <v>123</v>
      </c>
      <c r="H3036" s="2" t="str">
        <f>VLOOKUP(SupplierQuality[[#This Row],[MaterialID]],Table4[#All],2,0)</f>
        <v>Pump</v>
      </c>
      <c r="I3036">
        <v>2</v>
      </c>
      <c r="J3036" s="2" t="str">
        <f>_xlfn.XLOOKUP(SupplierQuality[[#This Row],[Defect Type ID]],Table5[ID],Table5[Defect Type],"Not found",0)</f>
        <v>Rejected</v>
      </c>
      <c r="K3036">
        <v>190</v>
      </c>
      <c r="L3036" s="2" t="str">
        <f>_xlfn.XLOOKUP(SupplierQuality[[#This Row],[DefectID]],Table2[ID],Table2[Defect],"Not found",0)</f>
        <v>Bad Distribution</v>
      </c>
      <c r="M3036" s="3">
        <v>713287</v>
      </c>
      <c r="N3036" s="3">
        <v>259</v>
      </c>
      <c r="O3036" s="6">
        <f>SupplierQuality[[#This Row],[Total Downtime Minutes]]/60</f>
        <v>4.3166666666666664</v>
      </c>
      <c r="P3036" s="4">
        <v>682</v>
      </c>
      <c r="Q3036" s="4">
        <f>SupplierQuality[[#This Row],[Total Defect Qty]]*SupplierQuality[[#This Row],[Unit Price]]</f>
        <v>486461734</v>
      </c>
    </row>
    <row r="3037" spans="1:17" x14ac:dyDescent="0.25">
      <c r="A3037" s="1">
        <v>43556</v>
      </c>
      <c r="B3037" s="5" t="str">
        <f>TEXT(SupplierQuality[[#This Row],[Date]],"mmm")</f>
        <v>Apr</v>
      </c>
      <c r="C3037" s="5" t="str">
        <f>TEXT(SupplierQuality[[#This Row],[Date]],"yyyy")</f>
        <v>2019</v>
      </c>
      <c r="D3037" s="2" t="s">
        <v>37</v>
      </c>
      <c r="E3037" s="2" t="s">
        <v>11</v>
      </c>
      <c r="F3037" s="2" t="s">
        <v>42</v>
      </c>
      <c r="G3037">
        <v>120</v>
      </c>
      <c r="H3037" s="2" t="str">
        <f>VLOOKUP(SupplierQuality[[#This Row],[MaterialID]],Table4[#All],2,0)</f>
        <v>Film</v>
      </c>
      <c r="I3037">
        <v>2</v>
      </c>
      <c r="J3037" s="2" t="str">
        <f>_xlfn.XLOOKUP(SupplierQuality[[#This Row],[Defect Type ID]],Table5[ID],Table5[Defect Type],"Not found",0)</f>
        <v>Rejected</v>
      </c>
      <c r="K3037">
        <v>103</v>
      </c>
      <c r="L3037" s="2" t="str">
        <f>_xlfn.XLOOKUP(SupplierQuality[[#This Row],[DefectID]],Table2[ID],Table2[Defect],"Not found",0)</f>
        <v>No Fill</v>
      </c>
      <c r="M3037" s="3">
        <v>680125</v>
      </c>
      <c r="N3037" s="3">
        <v>654</v>
      </c>
      <c r="O3037" s="6">
        <f>SupplierQuality[[#This Row],[Total Downtime Minutes]]/60</f>
        <v>10.9</v>
      </c>
      <c r="P3037" s="4">
        <v>524</v>
      </c>
      <c r="Q3037" s="4">
        <f>SupplierQuality[[#This Row],[Total Defect Qty]]*SupplierQuality[[#This Row],[Unit Price]]</f>
        <v>356385500</v>
      </c>
    </row>
    <row r="3038" spans="1:17" x14ac:dyDescent="0.25">
      <c r="A3038" s="1">
        <v>43556</v>
      </c>
      <c r="B3038" s="5" t="str">
        <f>TEXT(SupplierQuality[[#This Row],[Date]],"mmm")</f>
        <v>Apr</v>
      </c>
      <c r="C3038" s="5" t="str">
        <f>TEXT(SupplierQuality[[#This Row],[Date]],"yyyy")</f>
        <v>2019</v>
      </c>
      <c r="D3038" s="2" t="s">
        <v>314</v>
      </c>
      <c r="E3038" s="2" t="s">
        <v>45</v>
      </c>
      <c r="F3038" s="2" t="s">
        <v>24</v>
      </c>
      <c r="G3038">
        <v>116</v>
      </c>
      <c r="H3038" s="2" t="str">
        <f>VLOOKUP(SupplierQuality[[#This Row],[MaterialID]],Table4[#All],2,0)</f>
        <v>Molds</v>
      </c>
      <c r="I3038">
        <v>2</v>
      </c>
      <c r="J3038" s="2" t="str">
        <f>_xlfn.XLOOKUP(SupplierQuality[[#This Row],[Defect Type ID]],Table5[ID],Table5[Defect Type],"Not found",0)</f>
        <v>Rejected</v>
      </c>
      <c r="K3038">
        <v>63</v>
      </c>
      <c r="L3038" s="2" t="str">
        <f>_xlfn.XLOOKUP(SupplierQuality[[#This Row],[DefectID]],Table2[ID],Table2[Defect],"Not found",0)</f>
        <v>Bad Finish</v>
      </c>
      <c r="M3038" s="3">
        <v>344588</v>
      </c>
      <c r="N3038" s="3">
        <v>2034</v>
      </c>
      <c r="O3038" s="6">
        <f>SupplierQuality[[#This Row],[Total Downtime Minutes]]/60</f>
        <v>33.9</v>
      </c>
      <c r="P3038" s="4">
        <v>304</v>
      </c>
      <c r="Q3038" s="4">
        <f>SupplierQuality[[#This Row],[Total Defect Qty]]*SupplierQuality[[#This Row],[Unit Price]]</f>
        <v>104754752</v>
      </c>
    </row>
    <row r="3039" spans="1:17" x14ac:dyDescent="0.25">
      <c r="A3039" s="1">
        <v>43556</v>
      </c>
      <c r="B3039" s="5" t="str">
        <f>TEXT(SupplierQuality[[#This Row],[Date]],"mmm")</f>
        <v>Apr</v>
      </c>
      <c r="C3039" s="5" t="str">
        <f>TEXT(SupplierQuality[[#This Row],[Date]],"yyyy")</f>
        <v>2019</v>
      </c>
      <c r="D3039" s="2" t="s">
        <v>252</v>
      </c>
      <c r="E3039" s="2" t="s">
        <v>58</v>
      </c>
      <c r="F3039" s="2" t="s">
        <v>24</v>
      </c>
      <c r="G3039">
        <v>127</v>
      </c>
      <c r="H3039" s="2" t="str">
        <f>VLOOKUP(SupplierQuality[[#This Row],[MaterialID]],Table4[#All],2,0)</f>
        <v>Crates</v>
      </c>
      <c r="I3039">
        <v>2</v>
      </c>
      <c r="J3039" s="2" t="str">
        <f>_xlfn.XLOOKUP(SupplierQuality[[#This Row],[Defect Type ID]],Table5[ID],Table5[Defect Type],"Not found",0)</f>
        <v>Rejected</v>
      </c>
      <c r="K3039">
        <v>122</v>
      </c>
      <c r="L3039" s="2" t="str">
        <f>_xlfn.XLOOKUP(SupplierQuality[[#This Row],[DefectID]],Table2[ID],Table2[Defect],"Not found",0)</f>
        <v>Wrinkles / Scratches/ Scuffing</v>
      </c>
      <c r="M3039" s="3">
        <v>315154</v>
      </c>
      <c r="N3039" s="3">
        <v>1688</v>
      </c>
      <c r="O3039" s="6">
        <f>SupplierQuality[[#This Row],[Total Downtime Minutes]]/60</f>
        <v>28.133333333333333</v>
      </c>
      <c r="P3039" s="4">
        <v>697</v>
      </c>
      <c r="Q3039" s="4">
        <f>SupplierQuality[[#This Row],[Total Defect Qty]]*SupplierQuality[[#This Row],[Unit Price]]</f>
        <v>219662338</v>
      </c>
    </row>
    <row r="3040" spans="1:17" x14ac:dyDescent="0.25">
      <c r="A3040" s="1">
        <v>43556</v>
      </c>
      <c r="B3040" s="5" t="str">
        <f>TEXT(SupplierQuality[[#This Row],[Date]],"mmm")</f>
        <v>Apr</v>
      </c>
      <c r="C3040" s="5" t="str">
        <f>TEXT(SupplierQuality[[#This Row],[Date]],"yyyy")</f>
        <v>2019</v>
      </c>
      <c r="D3040" s="2" t="s">
        <v>146</v>
      </c>
      <c r="E3040" s="2" t="s">
        <v>32</v>
      </c>
      <c r="F3040" s="2" t="s">
        <v>24</v>
      </c>
      <c r="G3040">
        <v>122</v>
      </c>
      <c r="H3040" s="2" t="str">
        <f>VLOOKUP(SupplierQuality[[#This Row],[MaterialID]],Table4[#All],2,0)</f>
        <v>Electrolytes</v>
      </c>
      <c r="I3040">
        <v>1</v>
      </c>
      <c r="J3040" s="2" t="str">
        <f>_xlfn.XLOOKUP(SupplierQuality[[#This Row],[Defect Type ID]],Table5[ID],Table5[Defect Type],"Not found",0)</f>
        <v>No Impact</v>
      </c>
      <c r="K3040">
        <v>3</v>
      </c>
      <c r="L3040" s="2" t="str">
        <f>_xlfn.XLOOKUP(SupplierQuality[[#This Row],[DefectID]],Table2[ID],Table2[Defect],"Not found",0)</f>
        <v>Dirty</v>
      </c>
      <c r="M3040" s="3">
        <v>306912</v>
      </c>
      <c r="N3040" s="3">
        <v>4957</v>
      </c>
      <c r="O3040" s="6">
        <f>SupplierQuality[[#This Row],[Total Downtime Minutes]]/60</f>
        <v>82.61666666666666</v>
      </c>
      <c r="P3040" s="4">
        <v>382</v>
      </c>
      <c r="Q3040" s="4">
        <f>SupplierQuality[[#This Row],[Total Defect Qty]]*SupplierQuality[[#This Row],[Unit Price]]</f>
        <v>117240384</v>
      </c>
    </row>
    <row r="3041" spans="1:17" x14ac:dyDescent="0.25">
      <c r="A3041" s="1">
        <v>43556</v>
      </c>
      <c r="B3041" s="5" t="str">
        <f>TEXT(SupplierQuality[[#This Row],[Date]],"mmm")</f>
        <v>Apr</v>
      </c>
      <c r="C3041" s="5" t="str">
        <f>TEXT(SupplierQuality[[#This Row],[Date]],"yyyy")</f>
        <v>2019</v>
      </c>
      <c r="D3041" s="2" t="s">
        <v>91</v>
      </c>
      <c r="E3041" s="2" t="s">
        <v>45</v>
      </c>
      <c r="F3041" s="2" t="s">
        <v>14</v>
      </c>
      <c r="G3041">
        <v>116</v>
      </c>
      <c r="H3041" s="2" t="str">
        <f>VLOOKUP(SupplierQuality[[#This Row],[MaterialID]],Table4[#All],2,0)</f>
        <v>Molds</v>
      </c>
      <c r="I3041">
        <v>2</v>
      </c>
      <c r="J3041" s="2" t="str">
        <f>_xlfn.XLOOKUP(SupplierQuality[[#This Row],[Defect Type ID]],Table5[ID],Table5[Defect Type],"Not found",0)</f>
        <v>Rejected</v>
      </c>
      <c r="K3041">
        <v>55</v>
      </c>
      <c r="L3041" s="2" t="str">
        <f>_xlfn.XLOOKUP(SupplierQuality[[#This Row],[DefectID]],Table2[ID],Table2[Defect],"Not found",0)</f>
        <v>Wrong Fasteners</v>
      </c>
      <c r="M3041" s="3">
        <v>290976</v>
      </c>
      <c r="N3041" s="3">
        <v>2396</v>
      </c>
      <c r="O3041" s="6">
        <f>SupplierQuality[[#This Row],[Total Downtime Minutes]]/60</f>
        <v>39.93333333333333</v>
      </c>
      <c r="P3041" s="4">
        <v>418</v>
      </c>
      <c r="Q3041" s="4">
        <f>SupplierQuality[[#This Row],[Total Defect Qty]]*SupplierQuality[[#This Row],[Unit Price]]</f>
        <v>121627968</v>
      </c>
    </row>
    <row r="3042" spans="1:17" x14ac:dyDescent="0.25">
      <c r="A3042" s="1">
        <v>43556</v>
      </c>
      <c r="B3042" s="5" t="str">
        <f>TEXT(SupplierQuality[[#This Row],[Date]],"mmm")</f>
        <v>Apr</v>
      </c>
      <c r="C3042" s="5" t="str">
        <f>TEXT(SupplierQuality[[#This Row],[Date]],"yyyy")</f>
        <v>2019</v>
      </c>
      <c r="D3042" s="2" t="s">
        <v>96</v>
      </c>
      <c r="E3042" s="2" t="s">
        <v>16</v>
      </c>
      <c r="F3042" s="2" t="s">
        <v>42</v>
      </c>
      <c r="G3042">
        <v>130</v>
      </c>
      <c r="H3042" s="2" t="str">
        <f>VLOOKUP(SupplierQuality[[#This Row],[MaterialID]],Table4[#All],2,0)</f>
        <v>Packaging</v>
      </c>
      <c r="I3042">
        <v>1</v>
      </c>
      <c r="J3042" s="2" t="str">
        <f>_xlfn.XLOOKUP(SupplierQuality[[#This Row],[Defect Type ID]],Table5[ID],Table5[Defect Type],"Not found",0)</f>
        <v>No Impact</v>
      </c>
      <c r="K3042">
        <v>81</v>
      </c>
      <c r="L3042" s="2" t="str">
        <f>_xlfn.XLOOKUP(SupplierQuality[[#This Row],[DefectID]],Table2[ID],Table2[Defect],"Not found",0)</f>
        <v>Bad Shots</v>
      </c>
      <c r="M3042" s="3">
        <v>254483</v>
      </c>
      <c r="N3042" s="3">
        <v>2310</v>
      </c>
      <c r="O3042" s="6">
        <f>SupplierQuality[[#This Row],[Total Downtime Minutes]]/60</f>
        <v>38.5</v>
      </c>
      <c r="P3042" s="4">
        <v>353</v>
      </c>
      <c r="Q3042" s="4">
        <f>SupplierQuality[[#This Row],[Total Defect Qty]]*SupplierQuality[[#This Row],[Unit Price]]</f>
        <v>89832499</v>
      </c>
    </row>
    <row r="3043" spans="1:17" x14ac:dyDescent="0.25">
      <c r="A3043" s="1">
        <v>43556</v>
      </c>
      <c r="B3043" s="5" t="str">
        <f>TEXT(SupplierQuality[[#This Row],[Date]],"mmm")</f>
        <v>Apr</v>
      </c>
      <c r="C3043" s="5" t="str">
        <f>TEXT(SupplierQuality[[#This Row],[Date]],"yyyy")</f>
        <v>2019</v>
      </c>
      <c r="D3043" s="2" t="s">
        <v>302</v>
      </c>
      <c r="E3043" s="2" t="s">
        <v>47</v>
      </c>
      <c r="F3043" s="2" t="s">
        <v>24</v>
      </c>
      <c r="G3043">
        <v>112</v>
      </c>
      <c r="H3043" s="2" t="str">
        <f>VLOOKUP(SupplierQuality[[#This Row],[MaterialID]],Table4[#All],2,0)</f>
        <v>Glass</v>
      </c>
      <c r="I3043">
        <v>3</v>
      </c>
      <c r="J3043" s="2" t="str">
        <f>_xlfn.XLOOKUP(SupplierQuality[[#This Row],[Defect Type ID]],Table5[ID],Table5[Defect Type],"Not found",0)</f>
        <v>Impact</v>
      </c>
      <c r="K3043">
        <v>17</v>
      </c>
      <c r="L3043" s="2" t="str">
        <f>_xlfn.XLOOKUP(SupplierQuality[[#This Row],[DefectID]],Table2[ID],Table2[Defect],"Not found",0)</f>
        <v>Folding - Wrong Crease</v>
      </c>
      <c r="M3043" s="3">
        <v>226938</v>
      </c>
      <c r="N3043" s="3">
        <v>2093</v>
      </c>
      <c r="O3043" s="6">
        <f>SupplierQuality[[#This Row],[Total Downtime Minutes]]/60</f>
        <v>34.883333333333333</v>
      </c>
      <c r="P3043" s="4">
        <v>685</v>
      </c>
      <c r="Q3043" s="4">
        <f>SupplierQuality[[#This Row],[Total Defect Qty]]*SupplierQuality[[#This Row],[Unit Price]]</f>
        <v>155452530</v>
      </c>
    </row>
    <row r="3044" spans="1:17" x14ac:dyDescent="0.25">
      <c r="A3044" s="1">
        <v>43556</v>
      </c>
      <c r="B3044" s="5" t="str">
        <f>TEXT(SupplierQuality[[#This Row],[Date]],"mmm")</f>
        <v>Apr</v>
      </c>
      <c r="C3044" s="5" t="str">
        <f>TEXT(SupplierQuality[[#This Row],[Date]],"yyyy")</f>
        <v>2019</v>
      </c>
      <c r="D3044" s="2" t="s">
        <v>179</v>
      </c>
      <c r="E3044" s="2" t="s">
        <v>60</v>
      </c>
      <c r="F3044" s="2" t="s">
        <v>24</v>
      </c>
      <c r="G3044">
        <v>119</v>
      </c>
      <c r="H3044" s="2" t="str">
        <f>VLOOKUP(SupplierQuality[[#This Row],[MaterialID]],Table4[#All],2,0)</f>
        <v>Batteries</v>
      </c>
      <c r="I3044">
        <v>3</v>
      </c>
      <c r="J3044" s="2" t="str">
        <f>_xlfn.XLOOKUP(SupplierQuality[[#This Row],[Defect Type ID]],Table5[ID],Table5[Defect Type],"Not found",0)</f>
        <v>Impact</v>
      </c>
      <c r="K3044">
        <v>192</v>
      </c>
      <c r="L3044" s="2" t="str">
        <f>_xlfn.XLOOKUP(SupplierQuality[[#This Row],[DefectID]],Table2[ID],Table2[Defect],"Not found",0)</f>
        <v>Open Caps</v>
      </c>
      <c r="M3044" s="3">
        <v>188238</v>
      </c>
      <c r="N3044" s="3">
        <v>4868</v>
      </c>
      <c r="O3044" s="6">
        <f>SupplierQuality[[#This Row],[Total Downtime Minutes]]/60</f>
        <v>81.13333333333334</v>
      </c>
      <c r="P3044" s="4">
        <v>495</v>
      </c>
      <c r="Q3044" s="4">
        <f>SupplierQuality[[#This Row],[Total Defect Qty]]*SupplierQuality[[#This Row],[Unit Price]]</f>
        <v>93177810</v>
      </c>
    </row>
    <row r="3045" spans="1:17" x14ac:dyDescent="0.25">
      <c r="A3045" s="1">
        <v>43556</v>
      </c>
      <c r="B3045" s="5" t="str">
        <f>TEXT(SupplierQuality[[#This Row],[Date]],"mmm")</f>
        <v>Apr</v>
      </c>
      <c r="C3045" s="5" t="str">
        <f>TEXT(SupplierQuality[[#This Row],[Date]],"yyyy")</f>
        <v>2019</v>
      </c>
      <c r="D3045" s="2" t="s">
        <v>111</v>
      </c>
      <c r="E3045" s="2" t="s">
        <v>11</v>
      </c>
      <c r="F3045" s="2" t="s">
        <v>24</v>
      </c>
      <c r="G3045">
        <v>114</v>
      </c>
      <c r="H3045" s="2" t="str">
        <f>VLOOKUP(SupplierQuality[[#This Row],[MaterialID]],Table4[#All],2,0)</f>
        <v>Carton</v>
      </c>
      <c r="I3045">
        <v>1</v>
      </c>
      <c r="J3045" s="2" t="str">
        <f>_xlfn.XLOOKUP(SupplierQuality[[#This Row],[Defect Type ID]],Table5[ID],Table5[Defect Type],"Not found",0)</f>
        <v>No Impact</v>
      </c>
      <c r="K3045">
        <v>113</v>
      </c>
      <c r="L3045" s="2" t="str">
        <f>_xlfn.XLOOKUP(SupplierQuality[[#This Row],[DefectID]],Table2[ID],Table2[Defect],"Not found",0)</f>
        <v>Packaging Integrity</v>
      </c>
      <c r="M3045" s="3">
        <v>143870</v>
      </c>
      <c r="N3045" s="3">
        <v>831</v>
      </c>
      <c r="O3045" s="6">
        <f>SupplierQuality[[#This Row],[Total Downtime Minutes]]/60</f>
        <v>13.85</v>
      </c>
      <c r="P3045" s="4">
        <v>296</v>
      </c>
      <c r="Q3045" s="4">
        <f>SupplierQuality[[#This Row],[Total Defect Qty]]*SupplierQuality[[#This Row],[Unit Price]]</f>
        <v>42585520</v>
      </c>
    </row>
    <row r="3046" spans="1:17" x14ac:dyDescent="0.25">
      <c r="A3046" s="1">
        <v>43556</v>
      </c>
      <c r="B3046" s="5" t="str">
        <f>TEXT(SupplierQuality[[#This Row],[Date]],"mmm")</f>
        <v>Apr</v>
      </c>
      <c r="C3046" s="5" t="str">
        <f>TEXT(SupplierQuality[[#This Row],[Date]],"yyyy")</f>
        <v>2019</v>
      </c>
      <c r="D3046" s="2" t="s">
        <v>121</v>
      </c>
      <c r="E3046" s="2" t="s">
        <v>47</v>
      </c>
      <c r="F3046" s="2" t="s">
        <v>24</v>
      </c>
      <c r="G3046">
        <v>117</v>
      </c>
      <c r="H3046" s="2" t="str">
        <f>VLOOKUP(SupplierQuality[[#This Row],[MaterialID]],Table4[#All],2,0)</f>
        <v>Labels</v>
      </c>
      <c r="I3046">
        <v>1</v>
      </c>
      <c r="J3046" s="2" t="str">
        <f>_xlfn.XLOOKUP(SupplierQuality[[#This Row],[Defect Type ID]],Table5[ID],Table5[Defect Type],"Not found",0)</f>
        <v>No Impact</v>
      </c>
      <c r="K3046">
        <v>116</v>
      </c>
      <c r="L3046" s="2" t="str">
        <f>_xlfn.XLOOKUP(SupplierQuality[[#This Row],[DefectID]],Table2[ID],Table2[Defect],"Not found",0)</f>
        <v>Scuffed Packaging</v>
      </c>
      <c r="M3046" s="3">
        <v>123901</v>
      </c>
      <c r="N3046" s="3">
        <v>2015</v>
      </c>
      <c r="O3046" s="6">
        <f>SupplierQuality[[#This Row],[Total Downtime Minutes]]/60</f>
        <v>33.583333333333336</v>
      </c>
      <c r="P3046" s="4">
        <v>599</v>
      </c>
      <c r="Q3046" s="4">
        <f>SupplierQuality[[#This Row],[Total Defect Qty]]*SupplierQuality[[#This Row],[Unit Price]]</f>
        <v>74216699</v>
      </c>
    </row>
    <row r="3047" spans="1:17" x14ac:dyDescent="0.25">
      <c r="A3047" s="1">
        <v>43557</v>
      </c>
      <c r="B3047" s="5" t="str">
        <f>TEXT(SupplierQuality[[#This Row],[Date]],"mmm")</f>
        <v>Apr</v>
      </c>
      <c r="C3047" s="5" t="str">
        <f>TEXT(SupplierQuality[[#This Row],[Date]],"yyyy")</f>
        <v>2019</v>
      </c>
      <c r="D3047" s="2" t="s">
        <v>144</v>
      </c>
      <c r="E3047" s="2" t="s">
        <v>21</v>
      </c>
      <c r="F3047" s="2" t="s">
        <v>14</v>
      </c>
      <c r="G3047">
        <v>116</v>
      </c>
      <c r="H3047" s="2" t="str">
        <f>VLOOKUP(SupplierQuality[[#This Row],[MaterialID]],Table4[#All],2,0)</f>
        <v>Molds</v>
      </c>
      <c r="I3047">
        <v>1</v>
      </c>
      <c r="J3047" s="2" t="str">
        <f>_xlfn.XLOOKUP(SupplierQuality[[#This Row],[Defect Type ID]],Table5[ID],Table5[Defect Type],"Not found",0)</f>
        <v>No Impact</v>
      </c>
      <c r="K3047">
        <v>115</v>
      </c>
      <c r="L3047" s="2" t="str">
        <f>_xlfn.XLOOKUP(SupplierQuality[[#This Row],[DefectID]],Table2[ID],Table2[Defect],"Not found",0)</f>
        <v>Roll Tension</v>
      </c>
      <c r="M3047" s="3">
        <v>971971</v>
      </c>
      <c r="N3047" s="3">
        <v>1546</v>
      </c>
      <c r="O3047" s="6">
        <f>SupplierQuality[[#This Row],[Total Downtime Minutes]]/60</f>
        <v>25.766666666666666</v>
      </c>
      <c r="P3047" s="4">
        <v>669</v>
      </c>
      <c r="Q3047" s="4">
        <f>SupplierQuality[[#This Row],[Total Defect Qty]]*SupplierQuality[[#This Row],[Unit Price]]</f>
        <v>650248599</v>
      </c>
    </row>
    <row r="3048" spans="1:17" x14ac:dyDescent="0.25">
      <c r="A3048" s="1">
        <v>43557</v>
      </c>
      <c r="B3048" s="5" t="str">
        <f>TEXT(SupplierQuality[[#This Row],[Date]],"mmm")</f>
        <v>Apr</v>
      </c>
      <c r="C3048" s="5" t="str">
        <f>TEXT(SupplierQuality[[#This Row],[Date]],"yyyy")</f>
        <v>2019</v>
      </c>
      <c r="D3048" s="2" t="s">
        <v>301</v>
      </c>
      <c r="E3048" s="2" t="s">
        <v>49</v>
      </c>
      <c r="F3048" s="2" t="s">
        <v>42</v>
      </c>
      <c r="G3048">
        <v>130</v>
      </c>
      <c r="H3048" s="2" t="str">
        <f>VLOOKUP(SupplierQuality[[#This Row],[MaterialID]],Table4[#All],2,0)</f>
        <v>Packaging</v>
      </c>
      <c r="I3048">
        <v>1</v>
      </c>
      <c r="J3048" s="2" t="str">
        <f>_xlfn.XLOOKUP(SupplierQuality[[#This Row],[Defect Type ID]],Table5[ID],Table5[Defect Type],"Not found",0)</f>
        <v>No Impact</v>
      </c>
      <c r="K3048">
        <v>135</v>
      </c>
      <c r="L3048" s="2" t="str">
        <f>_xlfn.XLOOKUP(SupplierQuality[[#This Row],[DefectID]],Table2[ID],Table2[Defect],"Not found",0)</f>
        <v>Tops Short</v>
      </c>
      <c r="M3048" s="3">
        <v>826714</v>
      </c>
      <c r="N3048" s="3">
        <v>1204</v>
      </c>
      <c r="O3048" s="6">
        <f>SupplierQuality[[#This Row],[Total Downtime Minutes]]/60</f>
        <v>20.066666666666666</v>
      </c>
      <c r="P3048" s="4">
        <v>643</v>
      </c>
      <c r="Q3048" s="4">
        <f>SupplierQuality[[#This Row],[Total Defect Qty]]*SupplierQuality[[#This Row],[Unit Price]]</f>
        <v>531577102</v>
      </c>
    </row>
    <row r="3049" spans="1:17" x14ac:dyDescent="0.25">
      <c r="A3049" s="1">
        <v>43557</v>
      </c>
      <c r="B3049" s="5" t="str">
        <f>TEXT(SupplierQuality[[#This Row],[Date]],"mmm")</f>
        <v>Apr</v>
      </c>
      <c r="C3049" s="5" t="str">
        <f>TEXT(SupplierQuality[[#This Row],[Date]],"yyyy")</f>
        <v>2019</v>
      </c>
      <c r="D3049" s="2" t="s">
        <v>120</v>
      </c>
      <c r="E3049" s="2" t="s">
        <v>74</v>
      </c>
      <c r="F3049" s="2" t="s">
        <v>14</v>
      </c>
      <c r="G3049">
        <v>124</v>
      </c>
      <c r="H3049" s="2" t="str">
        <f>VLOOKUP(SupplierQuality[[#This Row],[MaterialID]],Table4[#All],2,0)</f>
        <v>Drives</v>
      </c>
      <c r="I3049">
        <v>1</v>
      </c>
      <c r="J3049" s="2" t="str">
        <f>_xlfn.XLOOKUP(SupplierQuality[[#This Row],[Defect Type ID]],Table5[ID],Table5[Defect Type],"Not found",0)</f>
        <v>No Impact</v>
      </c>
      <c r="K3049">
        <v>9</v>
      </c>
      <c r="L3049" s="2" t="str">
        <f>_xlfn.XLOOKUP(SupplierQuality[[#This Row],[DefectID]],Table2[ID],Table2[Defect],"Not found",0)</f>
        <v>Bad Seams</v>
      </c>
      <c r="M3049" s="3">
        <v>701235</v>
      </c>
      <c r="N3049" s="3">
        <v>2881</v>
      </c>
      <c r="O3049" s="6">
        <f>SupplierQuality[[#This Row],[Total Downtime Minutes]]/60</f>
        <v>48.016666666666666</v>
      </c>
      <c r="P3049" s="4">
        <v>672</v>
      </c>
      <c r="Q3049" s="4">
        <f>SupplierQuality[[#This Row],[Total Defect Qty]]*SupplierQuality[[#This Row],[Unit Price]]</f>
        <v>471229920</v>
      </c>
    </row>
    <row r="3050" spans="1:17" x14ac:dyDescent="0.25">
      <c r="A3050" s="1">
        <v>43557</v>
      </c>
      <c r="B3050" s="5" t="str">
        <f>TEXT(SupplierQuality[[#This Row],[Date]],"mmm")</f>
        <v>Apr</v>
      </c>
      <c r="C3050" s="5" t="str">
        <f>TEXT(SupplierQuality[[#This Row],[Date]],"yyyy")</f>
        <v>2019</v>
      </c>
      <c r="D3050" s="2" t="s">
        <v>281</v>
      </c>
      <c r="E3050" s="2" t="s">
        <v>71</v>
      </c>
      <c r="F3050" s="2" t="s">
        <v>75</v>
      </c>
      <c r="G3050">
        <v>124</v>
      </c>
      <c r="H3050" s="2" t="str">
        <f>VLOOKUP(SupplierQuality[[#This Row],[MaterialID]],Table4[#All],2,0)</f>
        <v>Drives</v>
      </c>
      <c r="I3050">
        <v>1</v>
      </c>
      <c r="J3050" s="2" t="str">
        <f>_xlfn.XLOOKUP(SupplierQuality[[#This Row],[Defect Type ID]],Table5[ID],Table5[Defect Type],"Not found",0)</f>
        <v>No Impact</v>
      </c>
      <c r="K3050">
        <v>213</v>
      </c>
      <c r="L3050" s="2" t="str">
        <f>_xlfn.XLOOKUP(SupplierQuality[[#This Row],[DefectID]],Table2[ID],Table2[Defect],"Not found",0)</f>
        <v>Broken Valve Seal</v>
      </c>
      <c r="M3050" s="3">
        <v>547658</v>
      </c>
      <c r="N3050" s="3">
        <v>1235</v>
      </c>
      <c r="O3050" s="6">
        <f>SupplierQuality[[#This Row],[Total Downtime Minutes]]/60</f>
        <v>20.583333333333332</v>
      </c>
      <c r="P3050" s="4">
        <v>626</v>
      </c>
      <c r="Q3050" s="4">
        <f>SupplierQuality[[#This Row],[Total Defect Qty]]*SupplierQuality[[#This Row],[Unit Price]]</f>
        <v>342833908</v>
      </c>
    </row>
    <row r="3051" spans="1:17" x14ac:dyDescent="0.25">
      <c r="A3051" s="1">
        <v>43557</v>
      </c>
      <c r="B3051" s="5" t="str">
        <f>TEXT(SupplierQuality[[#This Row],[Date]],"mmm")</f>
        <v>Apr</v>
      </c>
      <c r="C3051" s="5" t="str">
        <f>TEXT(SupplierQuality[[#This Row],[Date]],"yyyy")</f>
        <v>2019</v>
      </c>
      <c r="D3051" s="2" t="s">
        <v>86</v>
      </c>
      <c r="E3051" s="2" t="s">
        <v>41</v>
      </c>
      <c r="F3051" s="2" t="s">
        <v>14</v>
      </c>
      <c r="G3051">
        <v>116</v>
      </c>
      <c r="H3051" s="2" t="str">
        <f>VLOOKUP(SupplierQuality[[#This Row],[MaterialID]],Table4[#All],2,0)</f>
        <v>Molds</v>
      </c>
      <c r="I3051">
        <v>2</v>
      </c>
      <c r="J3051" s="2" t="str">
        <f>_xlfn.XLOOKUP(SupplierQuality[[#This Row],[Defect Type ID]],Table5[ID],Table5[Defect Type],"Not found",0)</f>
        <v>Rejected</v>
      </c>
      <c r="K3051">
        <v>71</v>
      </c>
      <c r="L3051" s="2" t="str">
        <f>_xlfn.XLOOKUP(SupplierQuality[[#This Row],[DefectID]],Table2[ID],Table2[Defect],"Not found",0)</f>
        <v>Incorrect Dimensions</v>
      </c>
      <c r="M3051" s="3">
        <v>285533</v>
      </c>
      <c r="N3051" s="3">
        <v>2983</v>
      </c>
      <c r="O3051" s="6">
        <f>SupplierQuality[[#This Row],[Total Downtime Minutes]]/60</f>
        <v>49.716666666666669</v>
      </c>
      <c r="P3051" s="4">
        <v>556</v>
      </c>
      <c r="Q3051" s="4">
        <f>SupplierQuality[[#This Row],[Total Defect Qty]]*SupplierQuality[[#This Row],[Unit Price]]</f>
        <v>158756348</v>
      </c>
    </row>
    <row r="3052" spans="1:17" x14ac:dyDescent="0.25">
      <c r="A3052" s="1">
        <v>43557</v>
      </c>
      <c r="B3052" s="5" t="str">
        <f>TEXT(SupplierQuality[[#This Row],[Date]],"mmm")</f>
        <v>Apr</v>
      </c>
      <c r="C3052" s="5" t="str">
        <f>TEXT(SupplierQuality[[#This Row],[Date]],"yyyy")</f>
        <v>2019</v>
      </c>
      <c r="D3052" s="2" t="s">
        <v>234</v>
      </c>
      <c r="E3052" s="2" t="s">
        <v>27</v>
      </c>
      <c r="F3052" s="2" t="s">
        <v>14</v>
      </c>
      <c r="G3052">
        <v>112</v>
      </c>
      <c r="H3052" s="2" t="str">
        <f>VLOOKUP(SupplierQuality[[#This Row],[MaterialID]],Table4[#All],2,0)</f>
        <v>Glass</v>
      </c>
      <c r="I3052">
        <v>1</v>
      </c>
      <c r="J3052" s="2" t="str">
        <f>_xlfn.XLOOKUP(SupplierQuality[[#This Row],[Defect Type ID]],Table5[ID],Table5[Defect Type],"Not found",0)</f>
        <v>No Impact</v>
      </c>
      <c r="K3052">
        <v>191</v>
      </c>
      <c r="L3052" s="2" t="str">
        <f>_xlfn.XLOOKUP(SupplierQuality[[#This Row],[DefectID]],Table2[ID],Table2[Defect],"Not found",0)</f>
        <v>Misformed Parts</v>
      </c>
      <c r="M3052" s="3">
        <v>218146</v>
      </c>
      <c r="N3052" s="3">
        <v>708</v>
      </c>
      <c r="O3052" s="6">
        <f>SupplierQuality[[#This Row],[Total Downtime Minutes]]/60</f>
        <v>11.8</v>
      </c>
      <c r="P3052" s="4">
        <v>674</v>
      </c>
      <c r="Q3052" s="4">
        <f>SupplierQuality[[#This Row],[Total Defect Qty]]*SupplierQuality[[#This Row],[Unit Price]]</f>
        <v>147030404</v>
      </c>
    </row>
    <row r="3053" spans="1:17" x14ac:dyDescent="0.25">
      <c r="A3053" s="1">
        <v>43558</v>
      </c>
      <c r="B3053" s="5" t="str">
        <f>TEXT(SupplierQuality[[#This Row],[Date]],"mmm")</f>
        <v>Apr</v>
      </c>
      <c r="C3053" s="5" t="str">
        <f>TEXT(SupplierQuality[[#This Row],[Date]],"yyyy")</f>
        <v>2019</v>
      </c>
      <c r="D3053" s="2" t="s">
        <v>245</v>
      </c>
      <c r="E3053" s="2" t="s">
        <v>74</v>
      </c>
      <c r="F3053" s="2" t="s">
        <v>14</v>
      </c>
      <c r="G3053">
        <v>122</v>
      </c>
      <c r="H3053" s="2" t="str">
        <f>VLOOKUP(SupplierQuality[[#This Row],[MaterialID]],Table4[#All],2,0)</f>
        <v>Electrolytes</v>
      </c>
      <c r="I3053">
        <v>3</v>
      </c>
      <c r="J3053" s="2" t="str">
        <f>_xlfn.XLOOKUP(SupplierQuality[[#This Row],[Defect Type ID]],Table5[ID],Table5[Defect Type],"Not found",0)</f>
        <v>Impact</v>
      </c>
      <c r="K3053">
        <v>21</v>
      </c>
      <c r="L3053" s="2" t="str">
        <f>_xlfn.XLOOKUP(SupplierQuality[[#This Row],[DefectID]],Table2[ID],Table2[Defect],"Not found",0)</f>
        <v>Material Handling/ Shipping Requirements Error</v>
      </c>
      <c r="M3053" s="3">
        <v>356640</v>
      </c>
      <c r="N3053" s="3">
        <v>3306</v>
      </c>
      <c r="O3053" s="6">
        <f>SupplierQuality[[#This Row],[Total Downtime Minutes]]/60</f>
        <v>55.1</v>
      </c>
      <c r="P3053" s="4">
        <v>578</v>
      </c>
      <c r="Q3053" s="4">
        <f>SupplierQuality[[#This Row],[Total Defect Qty]]*SupplierQuality[[#This Row],[Unit Price]]</f>
        <v>206137920</v>
      </c>
    </row>
    <row r="3054" spans="1:17" x14ac:dyDescent="0.25">
      <c r="A3054" s="1">
        <v>43558</v>
      </c>
      <c r="B3054" s="5" t="str">
        <f>TEXT(SupplierQuality[[#This Row],[Date]],"mmm")</f>
        <v>Apr</v>
      </c>
      <c r="C3054" s="5" t="str">
        <f>TEXT(SupplierQuality[[#This Row],[Date]],"yyyy")</f>
        <v>2019</v>
      </c>
      <c r="D3054" s="2" t="s">
        <v>348</v>
      </c>
      <c r="E3054" s="2" t="s">
        <v>34</v>
      </c>
      <c r="F3054" s="2" t="s">
        <v>14</v>
      </c>
      <c r="G3054">
        <v>119</v>
      </c>
      <c r="H3054" s="2" t="str">
        <f>VLOOKUP(SupplierQuality[[#This Row],[MaterialID]],Table4[#All],2,0)</f>
        <v>Batteries</v>
      </c>
      <c r="I3054">
        <v>1</v>
      </c>
      <c r="J3054" s="2" t="str">
        <f>_xlfn.XLOOKUP(SupplierQuality[[#This Row],[Defect Type ID]],Table5[ID],Table5[Defect Type],"Not found",0)</f>
        <v>No Impact</v>
      </c>
      <c r="K3054">
        <v>24</v>
      </c>
      <c r="L3054" s="2" t="str">
        <f>_xlfn.XLOOKUP(SupplierQuality[[#This Row],[DefectID]],Table2[ID],Table2[Defect],"Not found",0)</f>
        <v>Not Cleaned</v>
      </c>
      <c r="M3054" s="3">
        <v>1184</v>
      </c>
      <c r="N3054" s="3">
        <v>4594</v>
      </c>
      <c r="O3054" s="6">
        <f>SupplierQuality[[#This Row],[Total Downtime Minutes]]/60</f>
        <v>76.566666666666663</v>
      </c>
      <c r="P3054" s="4">
        <v>567</v>
      </c>
      <c r="Q3054" s="4">
        <f>SupplierQuality[[#This Row],[Total Defect Qty]]*SupplierQuality[[#This Row],[Unit Price]]</f>
        <v>671328</v>
      </c>
    </row>
    <row r="3055" spans="1:17" x14ac:dyDescent="0.25">
      <c r="A3055" s="1">
        <v>43559</v>
      </c>
      <c r="B3055" s="5" t="str">
        <f>TEXT(SupplierQuality[[#This Row],[Date]],"mmm")</f>
        <v>Apr</v>
      </c>
      <c r="C3055" s="5" t="str">
        <f>TEXT(SupplierQuality[[#This Row],[Date]],"yyyy")</f>
        <v>2019</v>
      </c>
      <c r="D3055" s="2" t="s">
        <v>290</v>
      </c>
      <c r="E3055" s="2" t="s">
        <v>41</v>
      </c>
      <c r="F3055" s="2" t="s">
        <v>17</v>
      </c>
      <c r="G3055">
        <v>128</v>
      </c>
      <c r="H3055" s="2" t="str">
        <f>VLOOKUP(SupplierQuality[[#This Row],[MaterialID]],Table4[#All],2,0)</f>
        <v>Tape</v>
      </c>
      <c r="I3055">
        <v>2</v>
      </c>
      <c r="J3055" s="2" t="str">
        <f>_xlfn.XLOOKUP(SupplierQuality[[#This Row],[Defect Type ID]],Table5[ID],Table5[Defect Type],"Not found",0)</f>
        <v>Rejected</v>
      </c>
      <c r="K3055">
        <v>11</v>
      </c>
      <c r="L3055" s="2" t="str">
        <f>_xlfn.XLOOKUP(SupplierQuality[[#This Row],[DefectID]],Table2[ID],Table2[Defect],"Not found",0)</f>
        <v>Misaligned Slots</v>
      </c>
      <c r="M3055" s="3">
        <v>646938</v>
      </c>
      <c r="N3055" s="3">
        <v>3766</v>
      </c>
      <c r="O3055" s="6">
        <f>SupplierQuality[[#This Row],[Total Downtime Minutes]]/60</f>
        <v>62.766666666666666</v>
      </c>
      <c r="P3055" s="4">
        <v>593</v>
      </c>
      <c r="Q3055" s="4">
        <f>SupplierQuality[[#This Row],[Total Defect Qty]]*SupplierQuality[[#This Row],[Unit Price]]</f>
        <v>383634234</v>
      </c>
    </row>
    <row r="3056" spans="1:17" x14ac:dyDescent="0.25">
      <c r="A3056" s="1">
        <v>43559</v>
      </c>
      <c r="B3056" s="5" t="str">
        <f>TEXT(SupplierQuality[[#This Row],[Date]],"mmm")</f>
        <v>Apr</v>
      </c>
      <c r="C3056" s="5" t="str">
        <f>TEXT(SupplierQuality[[#This Row],[Date]],"yyyy")</f>
        <v>2019</v>
      </c>
      <c r="D3056" s="2" t="s">
        <v>178</v>
      </c>
      <c r="E3056" s="2" t="s">
        <v>58</v>
      </c>
      <c r="F3056" s="2" t="s">
        <v>17</v>
      </c>
      <c r="G3056">
        <v>126</v>
      </c>
      <c r="H3056" s="2" t="str">
        <f>VLOOKUP(SupplierQuality[[#This Row],[MaterialID]],Table4[#All],2,0)</f>
        <v>Motors</v>
      </c>
      <c r="I3056">
        <v>1</v>
      </c>
      <c r="J3056" s="2" t="str">
        <f>_xlfn.XLOOKUP(SupplierQuality[[#This Row],[Defect Type ID]],Table5[ID],Table5[Defect Type],"Not found",0)</f>
        <v>No Impact</v>
      </c>
      <c r="K3056">
        <v>21</v>
      </c>
      <c r="L3056" s="2" t="str">
        <f>_xlfn.XLOOKUP(SupplierQuality[[#This Row],[DefectID]],Table2[ID],Table2[Defect],"Not found",0)</f>
        <v>Material Handling/ Shipping Requirements Error</v>
      </c>
      <c r="M3056" s="3">
        <v>376906</v>
      </c>
      <c r="N3056" s="3">
        <v>2564</v>
      </c>
      <c r="O3056" s="6">
        <f>SupplierQuality[[#This Row],[Total Downtime Minutes]]/60</f>
        <v>42.733333333333334</v>
      </c>
      <c r="P3056" s="4">
        <v>482</v>
      </c>
      <c r="Q3056" s="4">
        <f>SupplierQuality[[#This Row],[Total Defect Qty]]*SupplierQuality[[#This Row],[Unit Price]]</f>
        <v>181668692</v>
      </c>
    </row>
    <row r="3057" spans="1:17" x14ac:dyDescent="0.25">
      <c r="A3057" s="1">
        <v>43561</v>
      </c>
      <c r="B3057" s="5" t="str">
        <f>TEXT(SupplierQuality[[#This Row],[Date]],"mmm")</f>
        <v>Apr</v>
      </c>
      <c r="C3057" s="5" t="str">
        <f>TEXT(SupplierQuality[[#This Row],[Date]],"yyyy")</f>
        <v>2019</v>
      </c>
      <c r="D3057" s="2" t="s">
        <v>135</v>
      </c>
      <c r="E3057" s="2" t="s">
        <v>34</v>
      </c>
      <c r="F3057" s="2" t="s">
        <v>14</v>
      </c>
      <c r="G3057">
        <v>115</v>
      </c>
      <c r="H3057" s="2" t="str">
        <f>VLOOKUP(SupplierQuality[[#This Row],[MaterialID]],Table4[#All],2,0)</f>
        <v>Controllers</v>
      </c>
      <c r="I3057">
        <v>3</v>
      </c>
      <c r="J3057" s="2" t="str">
        <f>_xlfn.XLOOKUP(SupplierQuality[[#This Row],[Defect Type ID]],Table5[ID],Table5[Defect Type],"Not found",0)</f>
        <v>Impact</v>
      </c>
      <c r="K3057">
        <v>86</v>
      </c>
      <c r="L3057" s="2" t="str">
        <f>_xlfn.XLOOKUP(SupplierQuality[[#This Row],[DefectID]],Table2[ID],Table2[Defect],"Not found",0)</f>
        <v>Smeared Print</v>
      </c>
      <c r="M3057" s="3">
        <v>721881</v>
      </c>
      <c r="N3057" s="3">
        <v>1765</v>
      </c>
      <c r="O3057" s="6">
        <f>SupplierQuality[[#This Row],[Total Downtime Minutes]]/60</f>
        <v>29.416666666666668</v>
      </c>
      <c r="P3057" s="4">
        <v>559</v>
      </c>
      <c r="Q3057" s="4">
        <f>SupplierQuality[[#This Row],[Total Defect Qty]]*SupplierQuality[[#This Row],[Unit Price]]</f>
        <v>403531479</v>
      </c>
    </row>
    <row r="3058" spans="1:17" x14ac:dyDescent="0.25">
      <c r="A3058" s="1">
        <v>43561</v>
      </c>
      <c r="B3058" s="5" t="str">
        <f>TEXT(SupplierQuality[[#This Row],[Date]],"mmm")</f>
        <v>Apr</v>
      </c>
      <c r="C3058" s="5" t="str">
        <f>TEXT(SupplierQuality[[#This Row],[Date]],"yyyy")</f>
        <v>2019</v>
      </c>
      <c r="D3058" s="2" t="s">
        <v>283</v>
      </c>
      <c r="E3058" s="2" t="s">
        <v>36</v>
      </c>
      <c r="F3058" s="2" t="s">
        <v>14</v>
      </c>
      <c r="G3058">
        <v>122</v>
      </c>
      <c r="H3058" s="2" t="str">
        <f>VLOOKUP(SupplierQuality[[#This Row],[MaterialID]],Table4[#All],2,0)</f>
        <v>Electrolytes</v>
      </c>
      <c r="I3058">
        <v>2</v>
      </c>
      <c r="J3058" s="2" t="str">
        <f>_xlfn.XLOOKUP(SupplierQuality[[#This Row],[Defect Type ID]],Table5[ID],Table5[Defect Type],"Not found",0)</f>
        <v>Rejected</v>
      </c>
      <c r="K3058">
        <v>243</v>
      </c>
      <c r="L3058" s="2" t="str">
        <f>_xlfn.XLOOKUP(SupplierQuality[[#This Row],[DefectID]],Table2[ID],Table2[Defect],"Not found",0)</f>
        <v>Tops Bent</v>
      </c>
      <c r="M3058" s="3">
        <v>674156</v>
      </c>
      <c r="N3058" s="3">
        <v>2891</v>
      </c>
      <c r="O3058" s="6">
        <f>SupplierQuality[[#This Row],[Total Downtime Minutes]]/60</f>
        <v>48.18333333333333</v>
      </c>
      <c r="P3058" s="4">
        <v>278</v>
      </c>
      <c r="Q3058" s="4">
        <f>SupplierQuality[[#This Row],[Total Defect Qty]]*SupplierQuality[[#This Row],[Unit Price]]</f>
        <v>187415368</v>
      </c>
    </row>
    <row r="3059" spans="1:17" x14ac:dyDescent="0.25">
      <c r="A3059" s="1">
        <v>43561</v>
      </c>
      <c r="B3059" s="5" t="str">
        <f>TEXT(SupplierQuality[[#This Row],[Date]],"mmm")</f>
        <v>Apr</v>
      </c>
      <c r="C3059" s="5" t="str">
        <f>TEXT(SupplierQuality[[#This Row],[Date]],"yyyy")</f>
        <v>2019</v>
      </c>
      <c r="D3059" s="2" t="s">
        <v>57</v>
      </c>
      <c r="E3059" s="2" t="s">
        <v>30</v>
      </c>
      <c r="F3059" s="2" t="s">
        <v>75</v>
      </c>
      <c r="G3059">
        <v>120</v>
      </c>
      <c r="H3059" s="2" t="str">
        <f>VLOOKUP(SupplierQuality[[#This Row],[MaterialID]],Table4[#All],2,0)</f>
        <v>Film</v>
      </c>
      <c r="I3059">
        <v>2</v>
      </c>
      <c r="J3059" s="2" t="str">
        <f>_xlfn.XLOOKUP(SupplierQuality[[#This Row],[Defect Type ID]],Table5[ID],Table5[Defect Type],"Not found",0)</f>
        <v>Rejected</v>
      </c>
      <c r="K3059">
        <v>177</v>
      </c>
      <c r="L3059" s="2" t="str">
        <f>_xlfn.XLOOKUP(SupplierQuality[[#This Row],[DefectID]],Table2[ID],Table2[Defect],"Not found",0)</f>
        <v>Weak Bands</v>
      </c>
      <c r="M3059" s="3">
        <v>395519</v>
      </c>
      <c r="N3059" s="3">
        <v>246</v>
      </c>
      <c r="O3059" s="6">
        <f>SupplierQuality[[#This Row],[Total Downtime Minutes]]/60</f>
        <v>4.0999999999999996</v>
      </c>
      <c r="P3059" s="4">
        <v>576</v>
      </c>
      <c r="Q3059" s="4">
        <f>SupplierQuality[[#This Row],[Total Defect Qty]]*SupplierQuality[[#This Row],[Unit Price]]</f>
        <v>227818944</v>
      </c>
    </row>
    <row r="3060" spans="1:17" x14ac:dyDescent="0.25">
      <c r="A3060" s="1">
        <v>43561</v>
      </c>
      <c r="B3060" s="5" t="str">
        <f>TEXT(SupplierQuality[[#This Row],[Date]],"mmm")</f>
        <v>Apr</v>
      </c>
      <c r="C3060" s="5" t="str">
        <f>TEXT(SupplierQuality[[#This Row],[Date]],"yyyy")</f>
        <v>2019</v>
      </c>
      <c r="D3060" s="2" t="s">
        <v>276</v>
      </c>
      <c r="E3060" s="2" t="s">
        <v>62</v>
      </c>
      <c r="F3060" s="2" t="s">
        <v>17</v>
      </c>
      <c r="G3060">
        <v>132</v>
      </c>
      <c r="H3060" s="2" t="str">
        <f>VLOOKUP(SupplierQuality[[#This Row],[MaterialID]],Table4[#All],2,0)</f>
        <v>Printed Materials</v>
      </c>
      <c r="I3060">
        <v>3</v>
      </c>
      <c r="J3060" s="2" t="str">
        <f>_xlfn.XLOOKUP(SupplierQuality[[#This Row],[Defect Type ID]],Table5[ID],Table5[Defect Type],"Not found",0)</f>
        <v>Impact</v>
      </c>
      <c r="K3060">
        <v>199</v>
      </c>
      <c r="L3060" s="2" t="str">
        <f>_xlfn.XLOOKUP(SupplierQuality[[#This Row],[DefectID]],Table2[ID],Table2[Defect],"Not found",0)</f>
        <v>Bad Welding</v>
      </c>
      <c r="M3060" s="3">
        <v>250759</v>
      </c>
      <c r="N3060" s="3">
        <v>4087</v>
      </c>
      <c r="O3060" s="6">
        <f>SupplierQuality[[#This Row],[Total Downtime Minutes]]/60</f>
        <v>68.11666666666666</v>
      </c>
      <c r="P3060" s="4">
        <v>547</v>
      </c>
      <c r="Q3060" s="4">
        <f>SupplierQuality[[#This Row],[Total Defect Qty]]*SupplierQuality[[#This Row],[Unit Price]]</f>
        <v>137165173</v>
      </c>
    </row>
    <row r="3061" spans="1:17" x14ac:dyDescent="0.25">
      <c r="A3061" s="1">
        <v>43561</v>
      </c>
      <c r="B3061" s="5" t="str">
        <f>TEXT(SupplierQuality[[#This Row],[Date]],"mmm")</f>
        <v>Apr</v>
      </c>
      <c r="C3061" s="5" t="str">
        <f>TEXT(SupplierQuality[[#This Row],[Date]],"yyyy")</f>
        <v>2019</v>
      </c>
      <c r="D3061" s="2" t="s">
        <v>15</v>
      </c>
      <c r="E3061" s="2" t="s">
        <v>71</v>
      </c>
      <c r="F3061" s="2" t="s">
        <v>24</v>
      </c>
      <c r="G3061">
        <v>122</v>
      </c>
      <c r="H3061" s="2" t="str">
        <f>VLOOKUP(SupplierQuality[[#This Row],[MaterialID]],Table4[#All],2,0)</f>
        <v>Electrolytes</v>
      </c>
      <c r="I3061">
        <v>2</v>
      </c>
      <c r="J3061" s="2" t="str">
        <f>_xlfn.XLOOKUP(SupplierQuality[[#This Row],[Defect Type ID]],Table5[ID],Table5[Defect Type],"Not found",0)</f>
        <v>Rejected</v>
      </c>
      <c r="K3061">
        <v>13</v>
      </c>
      <c r="L3061" s="2" t="str">
        <f>_xlfn.XLOOKUP(SupplierQuality[[#This Row],[DefectID]],Table2[ID],Table2[Defect],"Not found",0)</f>
        <v>Damaged in Transit</v>
      </c>
      <c r="M3061" s="3">
        <v>131689</v>
      </c>
      <c r="N3061" s="3">
        <v>889</v>
      </c>
      <c r="O3061" s="6">
        <f>SupplierQuality[[#This Row],[Total Downtime Minutes]]/60</f>
        <v>14.816666666666666</v>
      </c>
      <c r="P3061" s="4">
        <v>582</v>
      </c>
      <c r="Q3061" s="4">
        <f>SupplierQuality[[#This Row],[Total Defect Qty]]*SupplierQuality[[#This Row],[Unit Price]]</f>
        <v>76642998</v>
      </c>
    </row>
    <row r="3062" spans="1:17" x14ac:dyDescent="0.25">
      <c r="A3062" s="1">
        <v>43561</v>
      </c>
      <c r="B3062" s="5" t="str">
        <f>TEXT(SupplierQuality[[#This Row],[Date]],"mmm")</f>
        <v>Apr</v>
      </c>
      <c r="C3062" s="5" t="str">
        <f>TEXT(SupplierQuality[[#This Row],[Date]],"yyyy")</f>
        <v>2019</v>
      </c>
      <c r="D3062" s="2" t="s">
        <v>184</v>
      </c>
      <c r="E3062" s="2" t="s">
        <v>36</v>
      </c>
      <c r="F3062" s="2" t="s">
        <v>17</v>
      </c>
      <c r="G3062">
        <v>118</v>
      </c>
      <c r="H3062" s="2" t="str">
        <f>VLOOKUP(SupplierQuality[[#This Row],[MaterialID]],Table4[#All],2,0)</f>
        <v>Corrugate</v>
      </c>
      <c r="I3062">
        <v>2</v>
      </c>
      <c r="J3062" s="2" t="str">
        <f>_xlfn.XLOOKUP(SupplierQuality[[#This Row],[Defect Type ID]],Table5[ID],Table5[Defect Type],"Not found",0)</f>
        <v>Rejected</v>
      </c>
      <c r="K3062">
        <v>129</v>
      </c>
      <c r="L3062" s="2" t="str">
        <f>_xlfn.XLOOKUP(SupplierQuality[[#This Row],[DefectID]],Table2[ID],Table2[Defect],"Not found",0)</f>
        <v>Color Variation</v>
      </c>
      <c r="M3062" s="3">
        <v>75234</v>
      </c>
      <c r="N3062" s="3">
        <v>194</v>
      </c>
      <c r="O3062" s="6">
        <f>SupplierQuality[[#This Row],[Total Downtime Minutes]]/60</f>
        <v>3.2333333333333334</v>
      </c>
      <c r="P3062" s="4">
        <v>511</v>
      </c>
      <c r="Q3062" s="4">
        <f>SupplierQuality[[#This Row],[Total Defect Qty]]*SupplierQuality[[#This Row],[Unit Price]]</f>
        <v>38444574</v>
      </c>
    </row>
    <row r="3063" spans="1:17" x14ac:dyDescent="0.25">
      <c r="A3063" s="1">
        <v>43562</v>
      </c>
      <c r="B3063" s="5" t="str">
        <f>TEXT(SupplierQuality[[#This Row],[Date]],"mmm")</f>
        <v>Apr</v>
      </c>
      <c r="C3063" s="5" t="str">
        <f>TEXT(SupplierQuality[[#This Row],[Date]],"yyyy")</f>
        <v>2019</v>
      </c>
      <c r="D3063" s="2" t="s">
        <v>161</v>
      </c>
      <c r="E3063" s="2" t="s">
        <v>104</v>
      </c>
      <c r="F3063" s="2" t="s">
        <v>17</v>
      </c>
      <c r="G3063">
        <v>118</v>
      </c>
      <c r="H3063" s="2" t="str">
        <f>VLOOKUP(SupplierQuality[[#This Row],[MaterialID]],Table4[#All],2,0)</f>
        <v>Corrugate</v>
      </c>
      <c r="I3063">
        <v>2</v>
      </c>
      <c r="J3063" s="2" t="str">
        <f>_xlfn.XLOOKUP(SupplierQuality[[#This Row],[Defect Type ID]],Table5[ID],Table5[Defect Type],"Not found",0)</f>
        <v>Rejected</v>
      </c>
      <c r="K3063">
        <v>85</v>
      </c>
      <c r="L3063" s="2" t="str">
        <f>_xlfn.XLOOKUP(SupplierQuality[[#This Row],[DefectID]],Table2[ID],Table2[Defect],"Not found",0)</f>
        <v>Bad Print</v>
      </c>
      <c r="M3063" s="3">
        <v>645262</v>
      </c>
      <c r="N3063" s="3">
        <v>2145</v>
      </c>
      <c r="O3063" s="6">
        <f>SupplierQuality[[#This Row],[Total Downtime Minutes]]/60</f>
        <v>35.75</v>
      </c>
      <c r="P3063" s="4">
        <v>632</v>
      </c>
      <c r="Q3063" s="4">
        <f>SupplierQuality[[#This Row],[Total Defect Qty]]*SupplierQuality[[#This Row],[Unit Price]]</f>
        <v>407805584</v>
      </c>
    </row>
    <row r="3064" spans="1:17" x14ac:dyDescent="0.25">
      <c r="A3064" s="1">
        <v>43562</v>
      </c>
      <c r="B3064" s="5" t="str">
        <f>TEXT(SupplierQuality[[#This Row],[Date]],"mmm")</f>
        <v>Apr</v>
      </c>
      <c r="C3064" s="5" t="str">
        <f>TEXT(SupplierQuality[[#This Row],[Date]],"yyyy")</f>
        <v>2019</v>
      </c>
      <c r="D3064" s="2" t="s">
        <v>306</v>
      </c>
      <c r="E3064" s="2" t="s">
        <v>67</v>
      </c>
      <c r="F3064" s="2" t="s">
        <v>17</v>
      </c>
      <c r="G3064">
        <v>128</v>
      </c>
      <c r="H3064" s="2" t="str">
        <f>VLOOKUP(SupplierQuality[[#This Row],[MaterialID]],Table4[#All],2,0)</f>
        <v>Tape</v>
      </c>
      <c r="I3064">
        <v>1</v>
      </c>
      <c r="J3064" s="2" t="str">
        <f>_xlfn.XLOOKUP(SupplierQuality[[#This Row],[Defect Type ID]],Table5[ID],Table5[Defect Type],"Not found",0)</f>
        <v>No Impact</v>
      </c>
      <c r="K3064">
        <v>115</v>
      </c>
      <c r="L3064" s="2" t="str">
        <f>_xlfn.XLOOKUP(SupplierQuality[[#This Row],[DefectID]],Table2[ID],Table2[Defect],"Not found",0)</f>
        <v>Roll Tension</v>
      </c>
      <c r="M3064" s="3">
        <v>548316</v>
      </c>
      <c r="N3064" s="3">
        <v>1462</v>
      </c>
      <c r="O3064" s="6">
        <f>SupplierQuality[[#This Row],[Total Downtime Minutes]]/60</f>
        <v>24.366666666666667</v>
      </c>
      <c r="P3064" s="4">
        <v>367</v>
      </c>
      <c r="Q3064" s="4">
        <f>SupplierQuality[[#This Row],[Total Defect Qty]]*SupplierQuality[[#This Row],[Unit Price]]</f>
        <v>201231972</v>
      </c>
    </row>
    <row r="3065" spans="1:17" x14ac:dyDescent="0.25">
      <c r="A3065" s="1">
        <v>43562</v>
      </c>
      <c r="B3065" s="5" t="str">
        <f>TEXT(SupplierQuality[[#This Row],[Date]],"mmm")</f>
        <v>Apr</v>
      </c>
      <c r="C3065" s="5" t="str">
        <f>TEXT(SupplierQuality[[#This Row],[Date]],"yyyy")</f>
        <v>2019</v>
      </c>
      <c r="D3065" s="2" t="s">
        <v>282</v>
      </c>
      <c r="E3065" s="2" t="s">
        <v>55</v>
      </c>
      <c r="F3065" s="2" t="s">
        <v>14</v>
      </c>
      <c r="G3065">
        <v>115</v>
      </c>
      <c r="H3065" s="2" t="str">
        <f>VLOOKUP(SupplierQuality[[#This Row],[MaterialID]],Table4[#All],2,0)</f>
        <v>Controllers</v>
      </c>
      <c r="I3065">
        <v>3</v>
      </c>
      <c r="J3065" s="2" t="str">
        <f>_xlfn.XLOOKUP(SupplierQuality[[#This Row],[Defect Type ID]],Table5[ID],Table5[Defect Type],"Not found",0)</f>
        <v>Impact</v>
      </c>
      <c r="K3065">
        <v>210</v>
      </c>
      <c r="L3065" s="2" t="str">
        <f>_xlfn.XLOOKUP(SupplierQuality[[#This Row],[DefectID]],Table2[ID],Table2[Defect],"Not found",0)</f>
        <v>Overlapping Seam</v>
      </c>
      <c r="M3065" s="3">
        <v>373589</v>
      </c>
      <c r="N3065" s="3">
        <v>480</v>
      </c>
      <c r="O3065" s="6">
        <f>SupplierQuality[[#This Row],[Total Downtime Minutes]]/60</f>
        <v>8</v>
      </c>
      <c r="P3065" s="4">
        <v>449</v>
      </c>
      <c r="Q3065" s="4">
        <f>SupplierQuality[[#This Row],[Total Defect Qty]]*SupplierQuality[[#This Row],[Unit Price]]</f>
        <v>167741461</v>
      </c>
    </row>
    <row r="3066" spans="1:17" x14ac:dyDescent="0.25">
      <c r="A3066" s="1">
        <v>43562</v>
      </c>
      <c r="B3066" s="5" t="str">
        <f>TEXT(SupplierQuality[[#This Row],[Date]],"mmm")</f>
        <v>Apr</v>
      </c>
      <c r="C3066" s="5" t="str">
        <f>TEXT(SupplierQuality[[#This Row],[Date]],"yyyy")</f>
        <v>2019</v>
      </c>
      <c r="D3066" s="2" t="s">
        <v>267</v>
      </c>
      <c r="E3066" s="2" t="s">
        <v>23</v>
      </c>
      <c r="F3066" s="2" t="s">
        <v>14</v>
      </c>
      <c r="G3066">
        <v>129</v>
      </c>
      <c r="H3066" s="2" t="str">
        <f>VLOOKUP(SupplierQuality[[#This Row],[MaterialID]],Table4[#All],2,0)</f>
        <v>Mechanicals</v>
      </c>
      <c r="I3066">
        <v>3</v>
      </c>
      <c r="J3066" s="2" t="str">
        <f>_xlfn.XLOOKUP(SupplierQuality[[#This Row],[Defect Type ID]],Table5[ID],Table5[Defect Type],"Not found",0)</f>
        <v>Impact</v>
      </c>
      <c r="K3066">
        <v>222</v>
      </c>
      <c r="L3066" s="2" t="str">
        <f>_xlfn.XLOOKUP(SupplierQuality[[#This Row],[DefectID]],Table2[ID],Table2[Defect],"Not found",0)</f>
        <v>Bad Valves</v>
      </c>
      <c r="M3066" s="3">
        <v>209264</v>
      </c>
      <c r="N3066" s="3">
        <v>335</v>
      </c>
      <c r="O3066" s="6">
        <f>SupplierQuality[[#This Row],[Total Downtime Minutes]]/60</f>
        <v>5.583333333333333</v>
      </c>
      <c r="P3066" s="4">
        <v>329</v>
      </c>
      <c r="Q3066" s="4">
        <f>SupplierQuality[[#This Row],[Total Defect Qty]]*SupplierQuality[[#This Row],[Unit Price]]</f>
        <v>68847856</v>
      </c>
    </row>
    <row r="3067" spans="1:17" x14ac:dyDescent="0.25">
      <c r="A3067" s="1">
        <v>43563</v>
      </c>
      <c r="B3067" s="5" t="str">
        <f>TEXT(SupplierQuality[[#This Row],[Date]],"mmm")</f>
        <v>Apr</v>
      </c>
      <c r="C3067" s="5" t="str">
        <f>TEXT(SupplierQuality[[#This Row],[Date]],"yyyy")</f>
        <v>2019</v>
      </c>
      <c r="D3067" s="2" t="s">
        <v>176</v>
      </c>
      <c r="E3067" s="2" t="s">
        <v>16</v>
      </c>
      <c r="F3067" s="2" t="s">
        <v>42</v>
      </c>
      <c r="G3067">
        <v>122</v>
      </c>
      <c r="H3067" s="2" t="str">
        <f>VLOOKUP(SupplierQuality[[#This Row],[MaterialID]],Table4[#All],2,0)</f>
        <v>Electrolytes</v>
      </c>
      <c r="I3067">
        <v>1</v>
      </c>
      <c r="J3067" s="2" t="str">
        <f>_xlfn.XLOOKUP(SupplierQuality[[#This Row],[Defect Type ID]],Table5[ID],Table5[Defect Type],"Not found",0)</f>
        <v>No Impact</v>
      </c>
      <c r="K3067">
        <v>255</v>
      </c>
      <c r="L3067" s="2" t="str">
        <f>_xlfn.XLOOKUP(SupplierQuality[[#This Row],[DefectID]],Table2[ID],Table2[Defect],"Not found",0)</f>
        <v>Components Stuck</v>
      </c>
      <c r="M3067" s="3">
        <v>828929</v>
      </c>
      <c r="N3067" s="3">
        <v>158</v>
      </c>
      <c r="O3067" s="6">
        <f>SupplierQuality[[#This Row],[Total Downtime Minutes]]/60</f>
        <v>2.6333333333333333</v>
      </c>
      <c r="P3067" s="4">
        <v>518</v>
      </c>
      <c r="Q3067" s="4">
        <f>SupplierQuality[[#This Row],[Total Defect Qty]]*SupplierQuality[[#This Row],[Unit Price]]</f>
        <v>429385222</v>
      </c>
    </row>
    <row r="3068" spans="1:17" x14ac:dyDescent="0.25">
      <c r="A3068" s="1">
        <v>43563</v>
      </c>
      <c r="B3068" s="5" t="str">
        <f>TEXT(SupplierQuality[[#This Row],[Date]],"mmm")</f>
        <v>Apr</v>
      </c>
      <c r="C3068" s="5" t="str">
        <f>TEXT(SupplierQuality[[#This Row],[Date]],"yyyy")</f>
        <v>2019</v>
      </c>
      <c r="D3068" s="2" t="s">
        <v>248</v>
      </c>
      <c r="E3068" s="2" t="s">
        <v>13</v>
      </c>
      <c r="F3068" s="2" t="s">
        <v>24</v>
      </c>
      <c r="G3068">
        <v>114</v>
      </c>
      <c r="H3068" s="2" t="str">
        <f>VLOOKUP(SupplierQuality[[#This Row],[MaterialID]],Table4[#All],2,0)</f>
        <v>Carton</v>
      </c>
      <c r="I3068">
        <v>2</v>
      </c>
      <c r="J3068" s="2" t="str">
        <f>_xlfn.XLOOKUP(SupplierQuality[[#This Row],[Defect Type ID]],Table5[ID],Table5[Defect Type],"Not found",0)</f>
        <v>Rejected</v>
      </c>
      <c r="K3068">
        <v>131</v>
      </c>
      <c r="L3068" s="2" t="str">
        <f>_xlfn.XLOOKUP(SupplierQuality[[#This Row],[DefectID]],Table2[ID],Table2[Defect],"Not found",0)</f>
        <v>Out of Specification</v>
      </c>
      <c r="M3068" s="3">
        <v>773373</v>
      </c>
      <c r="N3068" s="3">
        <v>941</v>
      </c>
      <c r="O3068" s="6">
        <f>SupplierQuality[[#This Row],[Total Downtime Minutes]]/60</f>
        <v>15.683333333333334</v>
      </c>
      <c r="P3068" s="4">
        <v>688</v>
      </c>
      <c r="Q3068" s="4">
        <f>SupplierQuality[[#This Row],[Total Defect Qty]]*SupplierQuality[[#This Row],[Unit Price]]</f>
        <v>532080624</v>
      </c>
    </row>
    <row r="3069" spans="1:17" x14ac:dyDescent="0.25">
      <c r="A3069" s="1">
        <v>43563</v>
      </c>
      <c r="B3069" s="5" t="str">
        <f>TEXT(SupplierQuality[[#This Row],[Date]],"mmm")</f>
        <v>Apr</v>
      </c>
      <c r="C3069" s="5" t="str">
        <f>TEXT(SupplierQuality[[#This Row],[Date]],"yyyy")</f>
        <v>2019</v>
      </c>
      <c r="D3069" s="2" t="s">
        <v>91</v>
      </c>
      <c r="E3069" s="2" t="s">
        <v>84</v>
      </c>
      <c r="F3069" s="2" t="s">
        <v>24</v>
      </c>
      <c r="G3069">
        <v>114</v>
      </c>
      <c r="H3069" s="2" t="str">
        <f>VLOOKUP(SupplierQuality[[#This Row],[MaterialID]],Table4[#All],2,0)</f>
        <v>Carton</v>
      </c>
      <c r="I3069">
        <v>2</v>
      </c>
      <c r="J3069" s="2" t="str">
        <f>_xlfn.XLOOKUP(SupplierQuality[[#This Row],[Defect Type ID]],Table5[ID],Table5[Defect Type],"Not found",0)</f>
        <v>Rejected</v>
      </c>
      <c r="K3069">
        <v>57</v>
      </c>
      <c r="L3069" s="2" t="str">
        <f>_xlfn.XLOOKUP(SupplierQuality[[#This Row],[DefectID]],Table2[ID],Table2[Defect],"Not found",0)</f>
        <v>Incorrect Labeling</v>
      </c>
      <c r="M3069" s="3">
        <v>636284</v>
      </c>
      <c r="N3069" s="3">
        <v>4754</v>
      </c>
      <c r="O3069" s="6">
        <f>SupplierQuality[[#This Row],[Total Downtime Minutes]]/60</f>
        <v>79.233333333333334</v>
      </c>
      <c r="P3069" s="4">
        <v>469</v>
      </c>
      <c r="Q3069" s="4">
        <f>SupplierQuality[[#This Row],[Total Defect Qty]]*SupplierQuality[[#This Row],[Unit Price]]</f>
        <v>298417196</v>
      </c>
    </row>
    <row r="3070" spans="1:17" x14ac:dyDescent="0.25">
      <c r="A3070" s="1">
        <v>43563</v>
      </c>
      <c r="B3070" s="5" t="str">
        <f>TEXT(SupplierQuality[[#This Row],[Date]],"mmm")</f>
        <v>Apr</v>
      </c>
      <c r="C3070" s="5" t="str">
        <f>TEXT(SupplierQuality[[#This Row],[Date]],"yyyy")</f>
        <v>2019</v>
      </c>
      <c r="D3070" s="2" t="s">
        <v>201</v>
      </c>
      <c r="E3070" s="2" t="s">
        <v>107</v>
      </c>
      <c r="F3070" s="2" t="s">
        <v>14</v>
      </c>
      <c r="G3070">
        <v>128</v>
      </c>
      <c r="H3070" s="2" t="str">
        <f>VLOOKUP(SupplierQuality[[#This Row],[MaterialID]],Table4[#All],2,0)</f>
        <v>Tape</v>
      </c>
      <c r="I3070">
        <v>1</v>
      </c>
      <c r="J3070" s="2" t="str">
        <f>_xlfn.XLOOKUP(SupplierQuality[[#This Row],[Defect Type ID]],Table5[ID],Table5[Defect Type],"Not found",0)</f>
        <v>No Impact</v>
      </c>
      <c r="K3070">
        <v>41</v>
      </c>
      <c r="L3070" s="2" t="str">
        <f>_xlfn.XLOOKUP(SupplierQuality[[#This Row],[DefectID]],Table2[ID],Table2[Defect],"Not found",0)</f>
        <v>Bad Tiles</v>
      </c>
      <c r="M3070" s="3">
        <v>465028</v>
      </c>
      <c r="N3070" s="3">
        <v>12</v>
      </c>
      <c r="O3070" s="6">
        <f>SupplierQuality[[#This Row],[Total Downtime Minutes]]/60</f>
        <v>0.2</v>
      </c>
      <c r="P3070" s="4">
        <v>499</v>
      </c>
      <c r="Q3070" s="4">
        <f>SupplierQuality[[#This Row],[Total Defect Qty]]*SupplierQuality[[#This Row],[Unit Price]]</f>
        <v>232048972</v>
      </c>
    </row>
    <row r="3071" spans="1:17" x14ac:dyDescent="0.25">
      <c r="A3071" s="1">
        <v>43563</v>
      </c>
      <c r="B3071" s="5" t="str">
        <f>TEXT(SupplierQuality[[#This Row],[Date]],"mmm")</f>
        <v>Apr</v>
      </c>
      <c r="C3071" s="5" t="str">
        <f>TEXT(SupplierQuality[[#This Row],[Date]],"yyyy")</f>
        <v>2019</v>
      </c>
      <c r="D3071" s="2" t="s">
        <v>304</v>
      </c>
      <c r="E3071" s="2" t="s">
        <v>107</v>
      </c>
      <c r="F3071" s="2" t="s">
        <v>17</v>
      </c>
      <c r="G3071">
        <v>124</v>
      </c>
      <c r="H3071" s="2" t="str">
        <f>VLOOKUP(SupplierQuality[[#This Row],[MaterialID]],Table4[#All],2,0)</f>
        <v>Drives</v>
      </c>
      <c r="I3071">
        <v>1</v>
      </c>
      <c r="J3071" s="2" t="str">
        <f>_xlfn.XLOOKUP(SupplierQuality[[#This Row],[Defect Type ID]],Table5[ID],Table5[Defect Type],"Not found",0)</f>
        <v>No Impact</v>
      </c>
      <c r="K3071">
        <v>205</v>
      </c>
      <c r="L3071" s="2" t="str">
        <f>_xlfn.XLOOKUP(SupplierQuality[[#This Row],[DefectID]],Table2[ID],Table2[Defect],"Not found",0)</f>
        <v>Wrong Consistency</v>
      </c>
      <c r="M3071" s="3">
        <v>97428</v>
      </c>
      <c r="N3071" s="3">
        <v>4661</v>
      </c>
      <c r="O3071" s="6">
        <f>SupplierQuality[[#This Row],[Total Downtime Minutes]]/60</f>
        <v>77.683333333333337</v>
      </c>
      <c r="P3071" s="4">
        <v>406</v>
      </c>
      <c r="Q3071" s="4">
        <f>SupplierQuality[[#This Row],[Total Defect Qty]]*SupplierQuality[[#This Row],[Unit Price]]</f>
        <v>39555768</v>
      </c>
    </row>
    <row r="3072" spans="1:17" x14ac:dyDescent="0.25">
      <c r="A3072" s="1">
        <v>43563</v>
      </c>
      <c r="B3072" s="5" t="str">
        <f>TEXT(SupplierQuality[[#This Row],[Date]],"mmm")</f>
        <v>Apr</v>
      </c>
      <c r="C3072" s="5" t="str">
        <f>TEXT(SupplierQuality[[#This Row],[Date]],"yyyy")</f>
        <v>2019</v>
      </c>
      <c r="D3072" s="2" t="s">
        <v>268</v>
      </c>
      <c r="E3072" s="2" t="s">
        <v>62</v>
      </c>
      <c r="F3072" s="2" t="s">
        <v>24</v>
      </c>
      <c r="G3072">
        <v>120</v>
      </c>
      <c r="H3072" s="2" t="str">
        <f>VLOOKUP(SupplierQuality[[#This Row],[MaterialID]],Table4[#All],2,0)</f>
        <v>Film</v>
      </c>
      <c r="I3072">
        <v>1</v>
      </c>
      <c r="J3072" s="2" t="str">
        <f>_xlfn.XLOOKUP(SupplierQuality[[#This Row],[Defect Type ID]],Table5[ID],Table5[Defect Type],"Not found",0)</f>
        <v>No Impact</v>
      </c>
      <c r="K3072">
        <v>53</v>
      </c>
      <c r="L3072" s="2" t="str">
        <f>_xlfn.XLOOKUP(SupplierQuality[[#This Row],[DefectID]],Table2[ID],Table2[Defect],"Not found",0)</f>
        <v>Incorrect Material</v>
      </c>
      <c r="M3072" s="3">
        <v>86100</v>
      </c>
      <c r="N3072" s="3">
        <v>4950</v>
      </c>
      <c r="O3072" s="6">
        <f>SupplierQuality[[#This Row],[Total Downtime Minutes]]/60</f>
        <v>82.5</v>
      </c>
      <c r="P3072" s="4">
        <v>566</v>
      </c>
      <c r="Q3072" s="4">
        <f>SupplierQuality[[#This Row],[Total Defect Qty]]*SupplierQuality[[#This Row],[Unit Price]]</f>
        <v>48732600</v>
      </c>
    </row>
    <row r="3073" spans="1:17" x14ac:dyDescent="0.25">
      <c r="A3073" s="1">
        <v>43563</v>
      </c>
      <c r="B3073" s="5" t="str">
        <f>TEXT(SupplierQuality[[#This Row],[Date]],"mmm")</f>
        <v>Apr</v>
      </c>
      <c r="C3073" s="5" t="str">
        <f>TEXT(SupplierQuality[[#This Row],[Date]],"yyyy")</f>
        <v>2019</v>
      </c>
      <c r="D3073" s="2" t="s">
        <v>26</v>
      </c>
      <c r="E3073" s="2" t="s">
        <v>104</v>
      </c>
      <c r="F3073" s="2" t="s">
        <v>75</v>
      </c>
      <c r="G3073">
        <v>133</v>
      </c>
      <c r="H3073" s="2" t="str">
        <f>VLOOKUP(SupplierQuality[[#This Row],[MaterialID]],Table4[#All],2,0)</f>
        <v>Wires</v>
      </c>
      <c r="I3073">
        <v>1</v>
      </c>
      <c r="J3073" s="2" t="str">
        <f>_xlfn.XLOOKUP(SupplierQuality[[#This Row],[Defect Type ID]],Table5[ID],Table5[Defect Type],"Not found",0)</f>
        <v>No Impact</v>
      </c>
      <c r="K3073">
        <v>94</v>
      </c>
      <c r="L3073" s="2" t="str">
        <f>_xlfn.XLOOKUP(SupplierQuality[[#This Row],[DefectID]],Table2[ID],Table2[Defect],"Not found",0)</f>
        <v>Stones and Sand</v>
      </c>
      <c r="M3073" s="3">
        <v>82404</v>
      </c>
      <c r="N3073" s="3">
        <v>1675</v>
      </c>
      <c r="O3073" s="6">
        <f>SupplierQuality[[#This Row],[Total Downtime Minutes]]/60</f>
        <v>27.916666666666668</v>
      </c>
      <c r="P3073" s="4">
        <v>582</v>
      </c>
      <c r="Q3073" s="4">
        <f>SupplierQuality[[#This Row],[Total Defect Qty]]*SupplierQuality[[#This Row],[Unit Price]]</f>
        <v>47959128</v>
      </c>
    </row>
    <row r="3074" spans="1:17" x14ac:dyDescent="0.25">
      <c r="A3074" s="1">
        <v>43564</v>
      </c>
      <c r="B3074" s="5" t="str">
        <f>TEXT(SupplierQuality[[#This Row],[Date]],"mmm")</f>
        <v>Apr</v>
      </c>
      <c r="C3074" s="5" t="str">
        <f>TEXT(SupplierQuality[[#This Row],[Date]],"yyyy")</f>
        <v>2019</v>
      </c>
      <c r="D3074" s="2" t="s">
        <v>351</v>
      </c>
      <c r="E3074" s="2" t="s">
        <v>16</v>
      </c>
      <c r="F3074" s="2" t="s">
        <v>14</v>
      </c>
      <c r="G3074">
        <v>125</v>
      </c>
      <c r="H3074" s="2" t="str">
        <f>VLOOKUP(SupplierQuality[[#This Row],[MaterialID]],Table4[#All],2,0)</f>
        <v>Hardware</v>
      </c>
      <c r="I3074">
        <v>3</v>
      </c>
      <c r="J3074" s="2" t="str">
        <f>_xlfn.XLOOKUP(SupplierQuality[[#This Row],[Defect Type ID]],Table5[ID],Table5[Defect Type],"Not found",0)</f>
        <v>Impact</v>
      </c>
      <c r="K3074">
        <v>12</v>
      </c>
      <c r="L3074" s="2" t="str">
        <f>_xlfn.XLOOKUP(SupplierQuality[[#This Row],[DefectID]],Table2[ID],Table2[Defect],"Not found",0)</f>
        <v>Integrity Failure</v>
      </c>
      <c r="M3074" s="3">
        <v>975972</v>
      </c>
      <c r="N3074" s="3">
        <v>2612</v>
      </c>
      <c r="O3074" s="6">
        <f>SupplierQuality[[#This Row],[Total Downtime Minutes]]/60</f>
        <v>43.533333333333331</v>
      </c>
      <c r="P3074" s="4">
        <v>280</v>
      </c>
      <c r="Q3074" s="4">
        <f>SupplierQuality[[#This Row],[Total Defect Qty]]*SupplierQuality[[#This Row],[Unit Price]]</f>
        <v>273272160</v>
      </c>
    </row>
    <row r="3075" spans="1:17" x14ac:dyDescent="0.25">
      <c r="A3075" s="1">
        <v>43564</v>
      </c>
      <c r="B3075" s="5" t="str">
        <f>TEXT(SupplierQuality[[#This Row],[Date]],"mmm")</f>
        <v>Apr</v>
      </c>
      <c r="C3075" s="5" t="str">
        <f>TEXT(SupplierQuality[[#This Row],[Date]],"yyyy")</f>
        <v>2019</v>
      </c>
      <c r="D3075" s="2" t="s">
        <v>162</v>
      </c>
      <c r="E3075" s="2" t="s">
        <v>55</v>
      </c>
      <c r="F3075" s="2" t="s">
        <v>14</v>
      </c>
      <c r="G3075">
        <v>122</v>
      </c>
      <c r="H3075" s="2" t="str">
        <f>VLOOKUP(SupplierQuality[[#This Row],[MaterialID]],Table4[#All],2,0)</f>
        <v>Electrolytes</v>
      </c>
      <c r="I3075">
        <v>2</v>
      </c>
      <c r="J3075" s="2" t="str">
        <f>_xlfn.XLOOKUP(SupplierQuality[[#This Row],[Defect Type ID]],Table5[ID],Table5[Defect Type],"Not found",0)</f>
        <v>Rejected</v>
      </c>
      <c r="K3075">
        <v>17</v>
      </c>
      <c r="L3075" s="2" t="str">
        <f>_xlfn.XLOOKUP(SupplierQuality[[#This Row],[DefectID]],Table2[ID],Table2[Defect],"Not found",0)</f>
        <v>Folding - Wrong Crease</v>
      </c>
      <c r="M3075" s="3">
        <v>963346</v>
      </c>
      <c r="N3075" s="3">
        <v>727</v>
      </c>
      <c r="O3075" s="6">
        <f>SupplierQuality[[#This Row],[Total Downtime Minutes]]/60</f>
        <v>12.116666666666667</v>
      </c>
      <c r="P3075" s="4">
        <v>653</v>
      </c>
      <c r="Q3075" s="4">
        <f>SupplierQuality[[#This Row],[Total Defect Qty]]*SupplierQuality[[#This Row],[Unit Price]]</f>
        <v>629064938</v>
      </c>
    </row>
    <row r="3076" spans="1:17" x14ac:dyDescent="0.25">
      <c r="A3076" s="1">
        <v>43564</v>
      </c>
      <c r="B3076" s="5" t="str">
        <f>TEXT(SupplierQuality[[#This Row],[Date]],"mmm")</f>
        <v>Apr</v>
      </c>
      <c r="C3076" s="5" t="str">
        <f>TEXT(SupplierQuality[[#This Row],[Date]],"yyyy")</f>
        <v>2019</v>
      </c>
      <c r="D3076" s="2" t="s">
        <v>312</v>
      </c>
      <c r="E3076" s="2" t="s">
        <v>13</v>
      </c>
      <c r="F3076" s="2" t="s">
        <v>42</v>
      </c>
      <c r="G3076">
        <v>118</v>
      </c>
      <c r="H3076" s="2" t="str">
        <f>VLOOKUP(SupplierQuality[[#This Row],[MaterialID]],Table4[#All],2,0)</f>
        <v>Corrugate</v>
      </c>
      <c r="I3076">
        <v>3</v>
      </c>
      <c r="J3076" s="2" t="str">
        <f>_xlfn.XLOOKUP(SupplierQuality[[#This Row],[Defect Type ID]],Table5[ID],Table5[Defect Type],"Not found",0)</f>
        <v>Impact</v>
      </c>
      <c r="K3076">
        <v>31</v>
      </c>
      <c r="L3076" s="2" t="str">
        <f>_xlfn.XLOOKUP(SupplierQuality[[#This Row],[DefectID]],Table2[ID],Table2[Defect],"Not found",0)</f>
        <v>Tension Issues</v>
      </c>
      <c r="M3076" s="3">
        <v>864271</v>
      </c>
      <c r="N3076" s="3">
        <v>1275</v>
      </c>
      <c r="O3076" s="6">
        <f>SupplierQuality[[#This Row],[Total Downtime Minutes]]/60</f>
        <v>21.25</v>
      </c>
      <c r="P3076" s="4">
        <v>435</v>
      </c>
      <c r="Q3076" s="4">
        <f>SupplierQuality[[#This Row],[Total Defect Qty]]*SupplierQuality[[#This Row],[Unit Price]]</f>
        <v>375957885</v>
      </c>
    </row>
    <row r="3077" spans="1:17" x14ac:dyDescent="0.25">
      <c r="A3077" s="1">
        <v>43564</v>
      </c>
      <c r="B3077" s="5" t="str">
        <f>TEXT(SupplierQuality[[#This Row],[Date]],"mmm")</f>
        <v>Apr</v>
      </c>
      <c r="C3077" s="5" t="str">
        <f>TEXT(SupplierQuality[[#This Row],[Date]],"yyyy")</f>
        <v>2019</v>
      </c>
      <c r="D3077" s="2" t="s">
        <v>46</v>
      </c>
      <c r="E3077" s="2" t="s">
        <v>47</v>
      </c>
      <c r="F3077" s="2" t="s">
        <v>42</v>
      </c>
      <c r="G3077">
        <v>126</v>
      </c>
      <c r="H3077" s="2" t="str">
        <f>VLOOKUP(SupplierQuality[[#This Row],[MaterialID]],Table4[#All],2,0)</f>
        <v>Motors</v>
      </c>
      <c r="I3077">
        <v>2</v>
      </c>
      <c r="J3077" s="2" t="str">
        <f>_xlfn.XLOOKUP(SupplierQuality[[#This Row],[Defect Type ID]],Table5[ID],Table5[Defect Type],"Not found",0)</f>
        <v>Rejected</v>
      </c>
      <c r="K3077">
        <v>65</v>
      </c>
      <c r="L3077" s="2" t="str">
        <f>_xlfn.XLOOKUP(SupplierQuality[[#This Row],[DefectID]],Table2[ID],Table2[Defect],"Not found",0)</f>
        <v>Slitting Erorrs</v>
      </c>
      <c r="M3077" s="3">
        <v>756994</v>
      </c>
      <c r="N3077" s="3">
        <v>2791</v>
      </c>
      <c r="O3077" s="6">
        <f>SupplierQuality[[#This Row],[Total Downtime Minutes]]/60</f>
        <v>46.516666666666666</v>
      </c>
      <c r="P3077" s="4">
        <v>508</v>
      </c>
      <c r="Q3077" s="4">
        <f>SupplierQuality[[#This Row],[Total Defect Qty]]*SupplierQuality[[#This Row],[Unit Price]]</f>
        <v>384552952</v>
      </c>
    </row>
    <row r="3078" spans="1:17" x14ac:dyDescent="0.25">
      <c r="A3078" s="1">
        <v>43564</v>
      </c>
      <c r="B3078" s="5" t="str">
        <f>TEXT(SupplierQuality[[#This Row],[Date]],"mmm")</f>
        <v>Apr</v>
      </c>
      <c r="C3078" s="5" t="str">
        <f>TEXT(SupplierQuality[[#This Row],[Date]],"yyyy")</f>
        <v>2019</v>
      </c>
      <c r="D3078" s="2" t="s">
        <v>354</v>
      </c>
      <c r="E3078" s="2" t="s">
        <v>62</v>
      </c>
      <c r="F3078" s="2" t="s">
        <v>14</v>
      </c>
      <c r="G3078">
        <v>121</v>
      </c>
      <c r="H3078" s="2" t="str">
        <f>VLOOKUP(SupplierQuality[[#This Row],[MaterialID]],Table4[#All],2,0)</f>
        <v>Composites</v>
      </c>
      <c r="I3078">
        <v>3</v>
      </c>
      <c r="J3078" s="2" t="str">
        <f>_xlfn.XLOOKUP(SupplierQuality[[#This Row],[Defect Type ID]],Table5[ID],Table5[Defect Type],"Not found",0)</f>
        <v>Impact</v>
      </c>
      <c r="K3078">
        <v>38</v>
      </c>
      <c r="L3078" s="2" t="str">
        <f>_xlfn.XLOOKUP(SupplierQuality[[#This Row],[DefectID]],Table2[ID],Table2[Defect],"Not found",0)</f>
        <v>Skewed</v>
      </c>
      <c r="M3078" s="3">
        <v>709380</v>
      </c>
      <c r="N3078" s="3">
        <v>3564</v>
      </c>
      <c r="O3078" s="6">
        <f>SupplierQuality[[#This Row],[Total Downtime Minutes]]/60</f>
        <v>59.4</v>
      </c>
      <c r="P3078" s="4">
        <v>538</v>
      </c>
      <c r="Q3078" s="4">
        <f>SupplierQuality[[#This Row],[Total Defect Qty]]*SupplierQuality[[#This Row],[Unit Price]]</f>
        <v>381646440</v>
      </c>
    </row>
    <row r="3079" spans="1:17" x14ac:dyDescent="0.25">
      <c r="A3079" s="1">
        <v>43564</v>
      </c>
      <c r="B3079" s="5" t="str">
        <f>TEXT(SupplierQuality[[#This Row],[Date]],"mmm")</f>
        <v>Apr</v>
      </c>
      <c r="C3079" s="5" t="str">
        <f>TEXT(SupplierQuality[[#This Row],[Date]],"yyyy")</f>
        <v>2019</v>
      </c>
      <c r="D3079" s="2" t="s">
        <v>22</v>
      </c>
      <c r="E3079" s="2" t="s">
        <v>30</v>
      </c>
      <c r="F3079" s="2" t="s">
        <v>14</v>
      </c>
      <c r="G3079">
        <v>120</v>
      </c>
      <c r="H3079" s="2" t="str">
        <f>VLOOKUP(SupplierQuality[[#This Row],[MaterialID]],Table4[#All],2,0)</f>
        <v>Film</v>
      </c>
      <c r="I3079">
        <v>3</v>
      </c>
      <c r="J3079" s="2" t="str">
        <f>_xlfn.XLOOKUP(SupplierQuality[[#This Row],[Defect Type ID]],Table5[ID],Table5[Defect Type],"Not found",0)</f>
        <v>Impact</v>
      </c>
      <c r="K3079">
        <v>51</v>
      </c>
      <c r="L3079" s="2" t="str">
        <f>_xlfn.XLOOKUP(SupplierQuality[[#This Row],[DefectID]],Table2[ID],Table2[Defect],"Not found",0)</f>
        <v>Foreign objects found</v>
      </c>
      <c r="M3079" s="3">
        <v>360620</v>
      </c>
      <c r="N3079" s="3">
        <v>484</v>
      </c>
      <c r="O3079" s="6">
        <f>SupplierQuality[[#This Row],[Total Downtime Minutes]]/60</f>
        <v>8.0666666666666664</v>
      </c>
      <c r="P3079" s="4">
        <v>676</v>
      </c>
      <c r="Q3079" s="4">
        <f>SupplierQuality[[#This Row],[Total Defect Qty]]*SupplierQuality[[#This Row],[Unit Price]]</f>
        <v>243779120</v>
      </c>
    </row>
    <row r="3080" spans="1:17" x14ac:dyDescent="0.25">
      <c r="A3080" s="1">
        <v>43564</v>
      </c>
      <c r="B3080" s="5" t="str">
        <f>TEXT(SupplierQuality[[#This Row],[Date]],"mmm")</f>
        <v>Apr</v>
      </c>
      <c r="C3080" s="5" t="str">
        <f>TEXT(SupplierQuality[[#This Row],[Date]],"yyyy")</f>
        <v>2019</v>
      </c>
      <c r="D3080" s="2" t="s">
        <v>350</v>
      </c>
      <c r="E3080" s="2" t="s">
        <v>74</v>
      </c>
      <c r="F3080" s="2" t="s">
        <v>42</v>
      </c>
      <c r="G3080">
        <v>132</v>
      </c>
      <c r="H3080" s="2" t="str">
        <f>VLOOKUP(SupplierQuality[[#This Row],[MaterialID]],Table4[#All],2,0)</f>
        <v>Printed Materials</v>
      </c>
      <c r="I3080">
        <v>2</v>
      </c>
      <c r="J3080" s="2" t="str">
        <f>_xlfn.XLOOKUP(SupplierQuality[[#This Row],[Defect Type ID]],Table5[ID],Table5[Defect Type],"Not found",0)</f>
        <v>Rejected</v>
      </c>
      <c r="K3080">
        <v>141</v>
      </c>
      <c r="L3080" s="2" t="str">
        <f>_xlfn.XLOOKUP(SupplierQuality[[#This Row],[DefectID]],Table2[ID],Table2[Defect],"Not found",0)</f>
        <v>Wrong Size</v>
      </c>
      <c r="M3080" s="3">
        <v>332671</v>
      </c>
      <c r="N3080" s="3">
        <v>2632</v>
      </c>
      <c r="O3080" s="6">
        <f>SupplierQuality[[#This Row],[Total Downtime Minutes]]/60</f>
        <v>43.866666666666667</v>
      </c>
      <c r="P3080" s="4">
        <v>310</v>
      </c>
      <c r="Q3080" s="4">
        <f>SupplierQuality[[#This Row],[Total Defect Qty]]*SupplierQuality[[#This Row],[Unit Price]]</f>
        <v>103128010</v>
      </c>
    </row>
    <row r="3081" spans="1:17" x14ac:dyDescent="0.25">
      <c r="A3081" s="1">
        <v>43565</v>
      </c>
      <c r="B3081" s="5" t="str">
        <f>TEXT(SupplierQuality[[#This Row],[Date]],"mmm")</f>
        <v>Apr</v>
      </c>
      <c r="C3081" s="5" t="str">
        <f>TEXT(SupplierQuality[[#This Row],[Date]],"yyyy")</f>
        <v>2019</v>
      </c>
      <c r="D3081" s="2" t="s">
        <v>91</v>
      </c>
      <c r="E3081" s="2" t="s">
        <v>47</v>
      </c>
      <c r="F3081" s="2" t="s">
        <v>17</v>
      </c>
      <c r="G3081">
        <v>128</v>
      </c>
      <c r="H3081" s="2" t="str">
        <f>VLOOKUP(SupplierQuality[[#This Row],[MaterialID]],Table4[#All],2,0)</f>
        <v>Tape</v>
      </c>
      <c r="I3081">
        <v>1</v>
      </c>
      <c r="J3081" s="2" t="str">
        <f>_xlfn.XLOOKUP(SupplierQuality[[#This Row],[Defect Type ID]],Table5[ID],Table5[Defect Type],"Not found",0)</f>
        <v>No Impact</v>
      </c>
      <c r="K3081">
        <v>33</v>
      </c>
      <c r="L3081" s="2" t="str">
        <f>_xlfn.XLOOKUP(SupplierQuality[[#This Row],[DefectID]],Table2[ID],Table2[Defect],"Not found",0)</f>
        <v>No Bar Code</v>
      </c>
      <c r="M3081" s="3">
        <v>933207</v>
      </c>
      <c r="N3081" s="3">
        <v>4689</v>
      </c>
      <c r="O3081" s="6">
        <f>SupplierQuality[[#This Row],[Total Downtime Minutes]]/60</f>
        <v>78.150000000000006</v>
      </c>
      <c r="P3081" s="4">
        <v>582</v>
      </c>
      <c r="Q3081" s="4">
        <f>SupplierQuality[[#This Row],[Total Defect Qty]]*SupplierQuality[[#This Row],[Unit Price]]</f>
        <v>543126474</v>
      </c>
    </row>
    <row r="3082" spans="1:17" x14ac:dyDescent="0.25">
      <c r="A3082" s="1">
        <v>43565</v>
      </c>
      <c r="B3082" s="5" t="str">
        <f>TEXT(SupplierQuality[[#This Row],[Date]],"mmm")</f>
        <v>Apr</v>
      </c>
      <c r="C3082" s="5" t="str">
        <f>TEXT(SupplierQuality[[#This Row],[Date]],"yyyy")</f>
        <v>2019</v>
      </c>
      <c r="D3082" s="2" t="s">
        <v>72</v>
      </c>
      <c r="E3082" s="2" t="s">
        <v>84</v>
      </c>
      <c r="F3082" s="2" t="s">
        <v>17</v>
      </c>
      <c r="G3082">
        <v>123</v>
      </c>
      <c r="H3082" s="2" t="str">
        <f>VLOOKUP(SupplierQuality[[#This Row],[MaterialID]],Table4[#All],2,0)</f>
        <v>Pump</v>
      </c>
      <c r="I3082">
        <v>3</v>
      </c>
      <c r="J3082" s="2" t="str">
        <f>_xlfn.XLOOKUP(SupplierQuality[[#This Row],[Defect Type ID]],Table5[ID],Table5[Defect Type],"Not found",0)</f>
        <v>Impact</v>
      </c>
      <c r="K3082">
        <v>50</v>
      </c>
      <c r="L3082" s="2" t="str">
        <f>_xlfn.XLOOKUP(SupplierQuality[[#This Row],[DefectID]],Table2[ID],Table2[Defect],"Not found",0)</f>
        <v>Out of Support</v>
      </c>
      <c r="M3082" s="3">
        <v>676604</v>
      </c>
      <c r="N3082" s="3">
        <v>636</v>
      </c>
      <c r="O3082" s="6">
        <f>SupplierQuality[[#This Row],[Total Downtime Minutes]]/60</f>
        <v>10.6</v>
      </c>
      <c r="P3082" s="4">
        <v>695</v>
      </c>
      <c r="Q3082" s="4">
        <f>SupplierQuality[[#This Row],[Total Defect Qty]]*SupplierQuality[[#This Row],[Unit Price]]</f>
        <v>470239780</v>
      </c>
    </row>
    <row r="3083" spans="1:17" x14ac:dyDescent="0.25">
      <c r="A3083" s="1">
        <v>43565</v>
      </c>
      <c r="B3083" s="5" t="str">
        <f>TEXT(SupplierQuality[[#This Row],[Date]],"mmm")</f>
        <v>Apr</v>
      </c>
      <c r="C3083" s="5" t="str">
        <f>TEXT(SupplierQuality[[#This Row],[Date]],"yyyy")</f>
        <v>2019</v>
      </c>
      <c r="D3083" s="2" t="s">
        <v>253</v>
      </c>
      <c r="E3083" s="2" t="s">
        <v>119</v>
      </c>
      <c r="F3083" s="2" t="s">
        <v>17</v>
      </c>
      <c r="G3083">
        <v>112</v>
      </c>
      <c r="H3083" s="2" t="str">
        <f>VLOOKUP(SupplierQuality[[#This Row],[MaterialID]],Table4[#All],2,0)</f>
        <v>Glass</v>
      </c>
      <c r="I3083">
        <v>2</v>
      </c>
      <c r="J3083" s="2" t="str">
        <f>_xlfn.XLOOKUP(SupplierQuality[[#This Row],[Defect Type ID]],Table5[ID],Table5[Defect Type],"Not found",0)</f>
        <v>Rejected</v>
      </c>
      <c r="K3083">
        <v>213</v>
      </c>
      <c r="L3083" s="2" t="str">
        <f>_xlfn.XLOOKUP(SupplierQuality[[#This Row],[DefectID]],Table2[ID],Table2[Defect],"Not found",0)</f>
        <v>Broken Valve Seal</v>
      </c>
      <c r="M3083" s="3">
        <v>569455</v>
      </c>
      <c r="N3083" s="3">
        <v>4228</v>
      </c>
      <c r="O3083" s="6">
        <f>SupplierQuality[[#This Row],[Total Downtime Minutes]]/60</f>
        <v>70.466666666666669</v>
      </c>
      <c r="P3083" s="4">
        <v>531</v>
      </c>
      <c r="Q3083" s="4">
        <f>SupplierQuality[[#This Row],[Total Defect Qty]]*SupplierQuality[[#This Row],[Unit Price]]</f>
        <v>302380605</v>
      </c>
    </row>
    <row r="3084" spans="1:17" x14ac:dyDescent="0.25">
      <c r="A3084" s="1">
        <v>43565</v>
      </c>
      <c r="B3084" s="5" t="str">
        <f>TEXT(SupplierQuality[[#This Row],[Date]],"mmm")</f>
        <v>Apr</v>
      </c>
      <c r="C3084" s="5" t="str">
        <f>TEXT(SupplierQuality[[#This Row],[Date]],"yyyy")</f>
        <v>2019</v>
      </c>
      <c r="D3084" s="2" t="s">
        <v>112</v>
      </c>
      <c r="E3084" s="2" t="s">
        <v>119</v>
      </c>
      <c r="F3084" s="2" t="s">
        <v>17</v>
      </c>
      <c r="G3084">
        <v>114</v>
      </c>
      <c r="H3084" s="2" t="str">
        <f>VLOOKUP(SupplierQuality[[#This Row],[MaterialID]],Table4[#All],2,0)</f>
        <v>Carton</v>
      </c>
      <c r="I3084">
        <v>2</v>
      </c>
      <c r="J3084" s="2" t="str">
        <f>_xlfn.XLOOKUP(SupplierQuality[[#This Row],[Defect Type ID]],Table5[ID],Table5[Defect Type],"Not found",0)</f>
        <v>Rejected</v>
      </c>
      <c r="K3084">
        <v>139</v>
      </c>
      <c r="L3084" s="2" t="str">
        <f>_xlfn.XLOOKUP(SupplierQuality[[#This Row],[DefectID]],Table2[ID],Table2[Defect],"Not found",0)</f>
        <v>Incorrect Color</v>
      </c>
      <c r="M3084" s="3">
        <v>542905</v>
      </c>
      <c r="N3084" s="3">
        <v>677</v>
      </c>
      <c r="O3084" s="6">
        <f>SupplierQuality[[#This Row],[Total Downtime Minutes]]/60</f>
        <v>11.283333333333333</v>
      </c>
      <c r="P3084" s="4">
        <v>554</v>
      </c>
      <c r="Q3084" s="4">
        <f>SupplierQuality[[#This Row],[Total Defect Qty]]*SupplierQuality[[#This Row],[Unit Price]]</f>
        <v>300769370</v>
      </c>
    </row>
    <row r="3085" spans="1:17" x14ac:dyDescent="0.25">
      <c r="A3085" s="1">
        <v>43565</v>
      </c>
      <c r="B3085" s="5" t="str">
        <f>TEXT(SupplierQuality[[#This Row],[Date]],"mmm")</f>
        <v>Apr</v>
      </c>
      <c r="C3085" s="5" t="str">
        <f>TEXT(SupplierQuality[[#This Row],[Date]],"yyyy")</f>
        <v>2019</v>
      </c>
      <c r="D3085" s="2" t="s">
        <v>168</v>
      </c>
      <c r="E3085" s="2" t="s">
        <v>13</v>
      </c>
      <c r="F3085" s="2" t="s">
        <v>17</v>
      </c>
      <c r="G3085">
        <v>127</v>
      </c>
      <c r="H3085" s="2" t="str">
        <f>VLOOKUP(SupplierQuality[[#This Row],[MaterialID]],Table4[#All],2,0)</f>
        <v>Crates</v>
      </c>
      <c r="I3085">
        <v>1</v>
      </c>
      <c r="J3085" s="2" t="str">
        <f>_xlfn.XLOOKUP(SupplierQuality[[#This Row],[Defect Type ID]],Table5[ID],Table5[Defect Type],"Not found",0)</f>
        <v>No Impact</v>
      </c>
      <c r="K3085">
        <v>264</v>
      </c>
      <c r="L3085" s="2" t="str">
        <f>_xlfn.XLOOKUP(SupplierQuality[[#This Row],[DefectID]],Table2[ID],Table2[Defect],"Not found",0)</f>
        <v>Off-set</v>
      </c>
      <c r="M3085" s="3">
        <v>501233</v>
      </c>
      <c r="N3085" s="3">
        <v>2685</v>
      </c>
      <c r="O3085" s="6">
        <f>SupplierQuality[[#This Row],[Total Downtime Minutes]]/60</f>
        <v>44.75</v>
      </c>
      <c r="P3085" s="4">
        <v>651</v>
      </c>
      <c r="Q3085" s="4">
        <f>SupplierQuality[[#This Row],[Total Defect Qty]]*SupplierQuality[[#This Row],[Unit Price]]</f>
        <v>326302683</v>
      </c>
    </row>
    <row r="3086" spans="1:17" x14ac:dyDescent="0.25">
      <c r="A3086" s="1">
        <v>43565</v>
      </c>
      <c r="B3086" s="5" t="str">
        <f>TEXT(SupplierQuality[[#This Row],[Date]],"mmm")</f>
        <v>Apr</v>
      </c>
      <c r="C3086" s="5" t="str">
        <f>TEXT(SupplierQuality[[#This Row],[Date]],"yyyy")</f>
        <v>2019</v>
      </c>
      <c r="D3086" s="2" t="s">
        <v>108</v>
      </c>
      <c r="E3086" s="2" t="s">
        <v>58</v>
      </c>
      <c r="F3086" s="2" t="s">
        <v>24</v>
      </c>
      <c r="G3086">
        <v>123</v>
      </c>
      <c r="H3086" s="2" t="str">
        <f>VLOOKUP(SupplierQuality[[#This Row],[MaterialID]],Table4[#All],2,0)</f>
        <v>Pump</v>
      </c>
      <c r="I3086">
        <v>1</v>
      </c>
      <c r="J3086" s="2" t="str">
        <f>_xlfn.XLOOKUP(SupplierQuality[[#This Row],[Defect Type ID]],Table5[ID],Table5[Defect Type],"Not found",0)</f>
        <v>No Impact</v>
      </c>
      <c r="K3086">
        <v>162</v>
      </c>
      <c r="L3086" s="2" t="str">
        <f>_xlfn.XLOOKUP(SupplierQuality[[#This Row],[DefectID]],Table2[ID],Table2[Defect],"Not found",0)</f>
        <v>Moisture</v>
      </c>
      <c r="M3086" s="3">
        <v>463440</v>
      </c>
      <c r="N3086" s="3">
        <v>4135</v>
      </c>
      <c r="O3086" s="6">
        <f>SupplierQuality[[#This Row],[Total Downtime Minutes]]/60</f>
        <v>68.916666666666671</v>
      </c>
      <c r="P3086" s="4">
        <v>377</v>
      </c>
      <c r="Q3086" s="4">
        <f>SupplierQuality[[#This Row],[Total Defect Qty]]*SupplierQuality[[#This Row],[Unit Price]]</f>
        <v>174716880</v>
      </c>
    </row>
    <row r="3087" spans="1:17" x14ac:dyDescent="0.25">
      <c r="A3087" s="1">
        <v>43567</v>
      </c>
      <c r="B3087" s="5" t="str">
        <f>TEXT(SupplierQuality[[#This Row],[Date]],"mmm")</f>
        <v>Apr</v>
      </c>
      <c r="C3087" s="5" t="str">
        <f>TEXT(SupplierQuality[[#This Row],[Date]],"yyyy")</f>
        <v>2019</v>
      </c>
      <c r="D3087" s="2" t="s">
        <v>286</v>
      </c>
      <c r="E3087" s="2" t="s">
        <v>71</v>
      </c>
      <c r="F3087" s="2" t="s">
        <v>14</v>
      </c>
      <c r="G3087">
        <v>121</v>
      </c>
      <c r="H3087" s="2" t="str">
        <f>VLOOKUP(SupplierQuality[[#This Row],[MaterialID]],Table4[#All],2,0)</f>
        <v>Composites</v>
      </c>
      <c r="I3087">
        <v>3</v>
      </c>
      <c r="J3087" s="2" t="str">
        <f>_xlfn.XLOOKUP(SupplierQuality[[#This Row],[Defect Type ID]],Table5[ID],Table5[Defect Type],"Not found",0)</f>
        <v>Impact</v>
      </c>
      <c r="K3087">
        <v>254</v>
      </c>
      <c r="L3087" s="2" t="str">
        <f>_xlfn.XLOOKUP(SupplierQuality[[#This Row],[DefectID]],Table2[ID],Table2[Defect],"Not found",0)</f>
        <v>Wrong Bond</v>
      </c>
      <c r="M3087" s="3">
        <v>822712</v>
      </c>
      <c r="N3087" s="3">
        <v>4052</v>
      </c>
      <c r="O3087" s="6">
        <f>SupplierQuality[[#This Row],[Total Downtime Minutes]]/60</f>
        <v>67.533333333333331</v>
      </c>
      <c r="P3087" s="4">
        <v>675</v>
      </c>
      <c r="Q3087" s="4">
        <f>SupplierQuality[[#This Row],[Total Defect Qty]]*SupplierQuality[[#This Row],[Unit Price]]</f>
        <v>555330600</v>
      </c>
    </row>
    <row r="3088" spans="1:17" x14ac:dyDescent="0.25">
      <c r="A3088" s="1">
        <v>43567</v>
      </c>
      <c r="B3088" s="5" t="str">
        <f>TEXT(SupplierQuality[[#This Row],[Date]],"mmm")</f>
        <v>Apr</v>
      </c>
      <c r="C3088" s="5" t="str">
        <f>TEXT(SupplierQuality[[#This Row],[Date]],"yyyy")</f>
        <v>2019</v>
      </c>
      <c r="D3088" s="2" t="s">
        <v>192</v>
      </c>
      <c r="E3088" s="2" t="s">
        <v>60</v>
      </c>
      <c r="F3088" s="2" t="s">
        <v>17</v>
      </c>
      <c r="G3088">
        <v>125</v>
      </c>
      <c r="H3088" s="2" t="str">
        <f>VLOOKUP(SupplierQuality[[#This Row],[MaterialID]],Table4[#All],2,0)</f>
        <v>Hardware</v>
      </c>
      <c r="I3088">
        <v>3</v>
      </c>
      <c r="J3088" s="2" t="str">
        <f>_xlfn.XLOOKUP(SupplierQuality[[#This Row],[Defect Type ID]],Table5[ID],Table5[Defect Type],"Not found",0)</f>
        <v>Impact</v>
      </c>
      <c r="K3088">
        <v>244</v>
      </c>
      <c r="L3088" s="2" t="str">
        <f>_xlfn.XLOOKUP(SupplierQuality[[#This Row],[DefectID]],Table2[ID],Table2[Defect],"Not found",0)</f>
        <v>Spacing Between Labels</v>
      </c>
      <c r="M3088" s="3">
        <v>793964</v>
      </c>
      <c r="N3088" s="3">
        <v>2645</v>
      </c>
      <c r="O3088" s="6">
        <f>SupplierQuality[[#This Row],[Total Downtime Minutes]]/60</f>
        <v>44.083333333333336</v>
      </c>
      <c r="P3088" s="4">
        <v>431</v>
      </c>
      <c r="Q3088" s="4">
        <f>SupplierQuality[[#This Row],[Total Defect Qty]]*SupplierQuality[[#This Row],[Unit Price]]</f>
        <v>342198484</v>
      </c>
    </row>
    <row r="3089" spans="1:17" x14ac:dyDescent="0.25">
      <c r="A3089" s="1">
        <v>43567</v>
      </c>
      <c r="B3089" s="5" t="str">
        <f>TEXT(SupplierQuality[[#This Row],[Date]],"mmm")</f>
        <v>Apr</v>
      </c>
      <c r="C3089" s="5" t="str">
        <f>TEXT(SupplierQuality[[#This Row],[Date]],"yyyy")</f>
        <v>2019</v>
      </c>
      <c r="D3089" s="2" t="s">
        <v>270</v>
      </c>
      <c r="E3089" s="2" t="s">
        <v>60</v>
      </c>
      <c r="F3089" s="2" t="s">
        <v>24</v>
      </c>
      <c r="G3089">
        <v>115</v>
      </c>
      <c r="H3089" s="2" t="str">
        <f>VLOOKUP(SupplierQuality[[#This Row],[MaterialID]],Table4[#All],2,0)</f>
        <v>Controllers</v>
      </c>
      <c r="I3089">
        <v>3</v>
      </c>
      <c r="J3089" s="2" t="str">
        <f>_xlfn.XLOOKUP(SupplierQuality[[#This Row],[Defect Type ID]],Table5[ID],Table5[Defect Type],"Not found",0)</f>
        <v>Impact</v>
      </c>
      <c r="K3089">
        <v>82</v>
      </c>
      <c r="L3089" s="2" t="str">
        <f>_xlfn.XLOOKUP(SupplierQuality[[#This Row],[DefectID]],Table2[ID],Table2[Defect],"Not found",0)</f>
        <v>Mixed Parts</v>
      </c>
      <c r="M3089" s="3">
        <v>531599</v>
      </c>
      <c r="N3089" s="3">
        <v>2033</v>
      </c>
      <c r="O3089" s="6">
        <f>SupplierQuality[[#This Row],[Total Downtime Minutes]]/60</f>
        <v>33.883333333333333</v>
      </c>
      <c r="P3089" s="4">
        <v>428</v>
      </c>
      <c r="Q3089" s="4">
        <f>SupplierQuality[[#This Row],[Total Defect Qty]]*SupplierQuality[[#This Row],[Unit Price]]</f>
        <v>227524372</v>
      </c>
    </row>
    <row r="3090" spans="1:17" x14ac:dyDescent="0.25">
      <c r="A3090" s="1">
        <v>43567</v>
      </c>
      <c r="B3090" s="5" t="str">
        <f>TEXT(SupplierQuality[[#This Row],[Date]],"mmm")</f>
        <v>Apr</v>
      </c>
      <c r="C3090" s="5" t="str">
        <f>TEXT(SupplierQuality[[#This Row],[Date]],"yyyy")</f>
        <v>2019</v>
      </c>
      <c r="D3090" s="2" t="s">
        <v>236</v>
      </c>
      <c r="E3090" s="2" t="s">
        <v>16</v>
      </c>
      <c r="F3090" s="2" t="s">
        <v>14</v>
      </c>
      <c r="G3090">
        <v>121</v>
      </c>
      <c r="H3090" s="2" t="str">
        <f>VLOOKUP(SupplierQuality[[#This Row],[MaterialID]],Table4[#All],2,0)</f>
        <v>Composites</v>
      </c>
      <c r="I3090">
        <v>1</v>
      </c>
      <c r="J3090" s="2" t="str">
        <f>_xlfn.XLOOKUP(SupplierQuality[[#This Row],[Defect Type ID]],Table5[ID],Table5[Defect Type],"Not found",0)</f>
        <v>No Impact</v>
      </c>
      <c r="K3090">
        <v>72</v>
      </c>
      <c r="L3090" s="2" t="str">
        <f>_xlfn.XLOOKUP(SupplierQuality[[#This Row],[DefectID]],Table2[ID],Table2[Defect],"Not found",0)</f>
        <v>Wrong Label</v>
      </c>
      <c r="M3090" s="3">
        <v>487464</v>
      </c>
      <c r="N3090" s="3">
        <v>3752</v>
      </c>
      <c r="O3090" s="6">
        <f>SupplierQuality[[#This Row],[Total Downtime Minutes]]/60</f>
        <v>62.533333333333331</v>
      </c>
      <c r="P3090" s="4">
        <v>395</v>
      </c>
      <c r="Q3090" s="4">
        <f>SupplierQuality[[#This Row],[Total Defect Qty]]*SupplierQuality[[#This Row],[Unit Price]]</f>
        <v>192548280</v>
      </c>
    </row>
    <row r="3091" spans="1:17" x14ac:dyDescent="0.25">
      <c r="A3091" s="1">
        <v>43567</v>
      </c>
      <c r="B3091" s="5" t="str">
        <f>TEXT(SupplierQuality[[#This Row],[Date]],"mmm")</f>
        <v>Apr</v>
      </c>
      <c r="C3091" s="5" t="str">
        <f>TEXT(SupplierQuality[[#This Row],[Date]],"yyyy")</f>
        <v>2019</v>
      </c>
      <c r="D3091" s="2" t="s">
        <v>160</v>
      </c>
      <c r="E3091" s="2" t="s">
        <v>13</v>
      </c>
      <c r="F3091" s="2" t="s">
        <v>24</v>
      </c>
      <c r="G3091">
        <v>127</v>
      </c>
      <c r="H3091" s="2" t="str">
        <f>VLOOKUP(SupplierQuality[[#This Row],[MaterialID]],Table4[#All],2,0)</f>
        <v>Crates</v>
      </c>
      <c r="I3091">
        <v>2</v>
      </c>
      <c r="J3091" s="2" t="str">
        <f>_xlfn.XLOOKUP(SupplierQuality[[#This Row],[Defect Type ID]],Table5[ID],Table5[Defect Type],"Not found",0)</f>
        <v>Rejected</v>
      </c>
      <c r="K3091">
        <v>28</v>
      </c>
      <c r="L3091" s="2" t="str">
        <f>_xlfn.XLOOKUP(SupplierQuality[[#This Row],[DefectID]],Table2[ID],Table2[Defect],"Not found",0)</f>
        <v>Poor Fit</v>
      </c>
      <c r="M3091" s="3">
        <v>144583</v>
      </c>
      <c r="N3091" s="3">
        <v>3140</v>
      </c>
      <c r="O3091" s="6">
        <f>SupplierQuality[[#This Row],[Total Downtime Minutes]]/60</f>
        <v>52.333333333333336</v>
      </c>
      <c r="P3091" s="4">
        <v>336</v>
      </c>
      <c r="Q3091" s="4">
        <f>SupplierQuality[[#This Row],[Total Defect Qty]]*SupplierQuality[[#This Row],[Unit Price]]</f>
        <v>48579888</v>
      </c>
    </row>
    <row r="3092" spans="1:17" x14ac:dyDescent="0.25">
      <c r="A3092" s="1">
        <v>43567</v>
      </c>
      <c r="B3092" s="5" t="str">
        <f>TEXT(SupplierQuality[[#This Row],[Date]],"mmm")</f>
        <v>Apr</v>
      </c>
      <c r="C3092" s="5" t="str">
        <f>TEXT(SupplierQuality[[#This Row],[Date]],"yyyy")</f>
        <v>2019</v>
      </c>
      <c r="D3092" s="2" t="s">
        <v>318</v>
      </c>
      <c r="E3092" s="2" t="s">
        <v>55</v>
      </c>
      <c r="F3092" s="2" t="s">
        <v>24</v>
      </c>
      <c r="G3092">
        <v>129</v>
      </c>
      <c r="H3092" s="2" t="str">
        <f>VLOOKUP(SupplierQuality[[#This Row],[MaterialID]],Table4[#All],2,0)</f>
        <v>Mechanicals</v>
      </c>
      <c r="I3092">
        <v>2</v>
      </c>
      <c r="J3092" s="2" t="str">
        <f>_xlfn.XLOOKUP(SupplierQuality[[#This Row],[Defect Type ID]],Table5[ID],Table5[Defect Type],"Not found",0)</f>
        <v>Rejected</v>
      </c>
      <c r="K3092">
        <v>30</v>
      </c>
      <c r="L3092" s="2" t="str">
        <f>_xlfn.XLOOKUP(SupplierQuality[[#This Row],[DefectID]],Table2[ID],Table2[Defect],"Not found",0)</f>
        <v>Too Stiff</v>
      </c>
      <c r="M3092" s="3">
        <v>136687</v>
      </c>
      <c r="N3092" s="3">
        <v>1856</v>
      </c>
      <c r="O3092" s="6">
        <f>SupplierQuality[[#This Row],[Total Downtime Minutes]]/60</f>
        <v>30.933333333333334</v>
      </c>
      <c r="P3092" s="4">
        <v>370</v>
      </c>
      <c r="Q3092" s="4">
        <f>SupplierQuality[[#This Row],[Total Defect Qty]]*SupplierQuality[[#This Row],[Unit Price]]</f>
        <v>50574190</v>
      </c>
    </row>
    <row r="3093" spans="1:17" x14ac:dyDescent="0.25">
      <c r="A3093" s="1">
        <v>43567</v>
      </c>
      <c r="B3093" s="5" t="str">
        <f>TEXT(SupplierQuality[[#This Row],[Date]],"mmm")</f>
        <v>Apr</v>
      </c>
      <c r="C3093" s="5" t="str">
        <f>TEXT(SupplierQuality[[#This Row],[Date]],"yyyy")</f>
        <v>2019</v>
      </c>
      <c r="D3093" s="2" t="s">
        <v>166</v>
      </c>
      <c r="E3093" s="2" t="s">
        <v>84</v>
      </c>
      <c r="F3093" s="2" t="s">
        <v>691</v>
      </c>
      <c r="G3093">
        <v>133</v>
      </c>
      <c r="H3093" s="2" t="str">
        <f>VLOOKUP(SupplierQuality[[#This Row],[MaterialID]],Table4[#All],2,0)</f>
        <v>Wires</v>
      </c>
      <c r="I3093">
        <v>3</v>
      </c>
      <c r="J3093" s="2" t="str">
        <f>_xlfn.XLOOKUP(SupplierQuality[[#This Row],[Defect Type ID]],Table5[ID],Table5[Defect Type],"Not found",0)</f>
        <v>Impact</v>
      </c>
      <c r="K3093">
        <v>264</v>
      </c>
      <c r="L3093" s="2" t="str">
        <f>_xlfn.XLOOKUP(SupplierQuality[[#This Row],[DefectID]],Table2[ID],Table2[Defect],"Not found",0)</f>
        <v>Off-set</v>
      </c>
      <c r="M3093" s="3">
        <v>128142</v>
      </c>
      <c r="N3093" s="3">
        <v>1026</v>
      </c>
      <c r="O3093" s="6">
        <f>SupplierQuality[[#This Row],[Total Downtime Minutes]]/60</f>
        <v>17.100000000000001</v>
      </c>
      <c r="P3093" s="4">
        <v>626</v>
      </c>
      <c r="Q3093" s="4">
        <f>SupplierQuality[[#This Row],[Total Defect Qty]]*SupplierQuality[[#This Row],[Unit Price]]</f>
        <v>80216892</v>
      </c>
    </row>
    <row r="3094" spans="1:17" x14ac:dyDescent="0.25">
      <c r="A3094" s="1">
        <v>43567</v>
      </c>
      <c r="B3094" s="5" t="str">
        <f>TEXT(SupplierQuality[[#This Row],[Date]],"mmm")</f>
        <v>Apr</v>
      </c>
      <c r="C3094" s="5" t="str">
        <f>TEXT(SupplierQuality[[#This Row],[Date]],"yyyy")</f>
        <v>2019</v>
      </c>
      <c r="D3094" s="2" t="s">
        <v>339</v>
      </c>
      <c r="E3094" s="2" t="s">
        <v>74</v>
      </c>
      <c r="F3094" s="2" t="s">
        <v>14</v>
      </c>
      <c r="G3094">
        <v>128</v>
      </c>
      <c r="H3094" s="2" t="str">
        <f>VLOOKUP(SupplierQuality[[#This Row],[MaterialID]],Table4[#All],2,0)</f>
        <v>Tape</v>
      </c>
      <c r="I3094">
        <v>2</v>
      </c>
      <c r="J3094" s="2" t="str">
        <f>_xlfn.XLOOKUP(SupplierQuality[[#This Row],[Defect Type ID]],Table5[ID],Table5[Defect Type],"Not found",0)</f>
        <v>Rejected</v>
      </c>
      <c r="K3094">
        <v>85</v>
      </c>
      <c r="L3094" s="2" t="str">
        <f>_xlfn.XLOOKUP(SupplierQuality[[#This Row],[DefectID]],Table2[ID],Table2[Defect],"Not found",0)</f>
        <v>Bad Print</v>
      </c>
      <c r="M3094" s="3">
        <v>125768</v>
      </c>
      <c r="N3094" s="3">
        <v>4262</v>
      </c>
      <c r="O3094" s="6">
        <f>SupplierQuality[[#This Row],[Total Downtime Minutes]]/60</f>
        <v>71.033333333333331</v>
      </c>
      <c r="P3094" s="4">
        <v>675</v>
      </c>
      <c r="Q3094" s="4">
        <f>SupplierQuality[[#This Row],[Total Defect Qty]]*SupplierQuality[[#This Row],[Unit Price]]</f>
        <v>84893400</v>
      </c>
    </row>
    <row r="3095" spans="1:17" x14ac:dyDescent="0.25">
      <c r="A3095" s="1">
        <v>43567</v>
      </c>
      <c r="B3095" s="5" t="str">
        <f>TEXT(SupplierQuality[[#This Row],[Date]],"mmm")</f>
        <v>Apr</v>
      </c>
      <c r="C3095" s="5" t="str">
        <f>TEXT(SupplierQuality[[#This Row],[Date]],"yyyy")</f>
        <v>2019</v>
      </c>
      <c r="D3095" s="2" t="s">
        <v>115</v>
      </c>
      <c r="E3095" s="2" t="s">
        <v>16</v>
      </c>
      <c r="F3095" s="2" t="s">
        <v>24</v>
      </c>
      <c r="G3095">
        <v>119</v>
      </c>
      <c r="H3095" s="2" t="str">
        <f>VLOOKUP(SupplierQuality[[#This Row],[MaterialID]],Table4[#All],2,0)</f>
        <v>Batteries</v>
      </c>
      <c r="I3095">
        <v>1</v>
      </c>
      <c r="J3095" s="2" t="str">
        <f>_xlfn.XLOOKUP(SupplierQuality[[#This Row],[Defect Type ID]],Table5[ID],Table5[Defect Type],"Not found",0)</f>
        <v>No Impact</v>
      </c>
      <c r="K3095">
        <v>230</v>
      </c>
      <c r="L3095" s="2" t="str">
        <f>_xlfn.XLOOKUP(SupplierQuality[[#This Row],[DefectID]],Table2[ID],Table2[Defect],"Not found",0)</f>
        <v>Deep Slots</v>
      </c>
      <c r="M3095" s="3">
        <v>72089</v>
      </c>
      <c r="N3095" s="3">
        <v>219</v>
      </c>
      <c r="O3095" s="6">
        <f>SupplierQuality[[#This Row],[Total Downtime Minutes]]/60</f>
        <v>3.65</v>
      </c>
      <c r="P3095" s="4">
        <v>356</v>
      </c>
      <c r="Q3095" s="4">
        <f>SupplierQuality[[#This Row],[Total Defect Qty]]*SupplierQuality[[#This Row],[Unit Price]]</f>
        <v>25663684</v>
      </c>
    </row>
    <row r="3096" spans="1:17" x14ac:dyDescent="0.25">
      <c r="A3096" s="1">
        <v>43567</v>
      </c>
      <c r="B3096" s="5" t="str">
        <f>TEXT(SupplierQuality[[#This Row],[Date]],"mmm")</f>
        <v>Apr</v>
      </c>
      <c r="C3096" s="5" t="str">
        <f>TEXT(SupplierQuality[[#This Row],[Date]],"yyyy")</f>
        <v>2019</v>
      </c>
      <c r="D3096" s="2" t="s">
        <v>169</v>
      </c>
      <c r="E3096" s="2" t="s">
        <v>47</v>
      </c>
      <c r="F3096" s="2" t="s">
        <v>24</v>
      </c>
      <c r="G3096">
        <v>123</v>
      </c>
      <c r="H3096" s="2" t="str">
        <f>VLOOKUP(SupplierQuality[[#This Row],[MaterialID]],Table4[#All],2,0)</f>
        <v>Pump</v>
      </c>
      <c r="I3096">
        <v>1</v>
      </c>
      <c r="J3096" s="2" t="str">
        <f>_xlfn.XLOOKUP(SupplierQuality[[#This Row],[Defect Type ID]],Table5[ID],Table5[Defect Type],"Not found",0)</f>
        <v>No Impact</v>
      </c>
      <c r="K3096">
        <v>142</v>
      </c>
      <c r="L3096" s="2" t="str">
        <f>_xlfn.XLOOKUP(SupplierQuality[[#This Row],[DefectID]],Table2[ID],Table2[Defect],"Not found",0)</f>
        <v>Thin Packaging</v>
      </c>
      <c r="M3096" s="3">
        <v>51581</v>
      </c>
      <c r="N3096" s="3">
        <v>3706</v>
      </c>
      <c r="O3096" s="6">
        <f>SupplierQuality[[#This Row],[Total Downtime Minutes]]/60</f>
        <v>61.766666666666666</v>
      </c>
      <c r="P3096" s="4">
        <v>330</v>
      </c>
      <c r="Q3096" s="4">
        <f>SupplierQuality[[#This Row],[Total Defect Qty]]*SupplierQuality[[#This Row],[Unit Price]]</f>
        <v>17021730</v>
      </c>
    </row>
    <row r="3097" spans="1:17" x14ac:dyDescent="0.25">
      <c r="A3097" s="1">
        <v>43568</v>
      </c>
      <c r="B3097" s="5" t="str">
        <f>TEXT(SupplierQuality[[#This Row],[Date]],"mmm")</f>
        <v>Apr</v>
      </c>
      <c r="C3097" s="5" t="str">
        <f>TEXT(SupplierQuality[[#This Row],[Date]],"yyyy")</f>
        <v>2019</v>
      </c>
      <c r="D3097" s="2" t="s">
        <v>248</v>
      </c>
      <c r="E3097" s="2" t="s">
        <v>47</v>
      </c>
      <c r="F3097" s="2" t="s">
        <v>14</v>
      </c>
      <c r="G3097">
        <v>116</v>
      </c>
      <c r="H3097" s="2" t="str">
        <f>VLOOKUP(SupplierQuality[[#This Row],[MaterialID]],Table4[#All],2,0)</f>
        <v>Molds</v>
      </c>
      <c r="I3097">
        <v>2</v>
      </c>
      <c r="J3097" s="2" t="str">
        <f>_xlfn.XLOOKUP(SupplierQuality[[#This Row],[Defect Type ID]],Table5[ID],Table5[Defect Type],"Not found",0)</f>
        <v>Rejected</v>
      </c>
      <c r="K3097">
        <v>245</v>
      </c>
      <c r="L3097" s="2" t="str">
        <f>_xlfn.XLOOKUP(SupplierQuality[[#This Row],[DefectID]],Table2[ID],Table2[Defect],"Not found",0)</f>
        <v>Roll Pattern</v>
      </c>
      <c r="M3097" s="3">
        <v>905796</v>
      </c>
      <c r="N3097" s="3">
        <v>1300</v>
      </c>
      <c r="O3097" s="6">
        <f>SupplierQuality[[#This Row],[Total Downtime Minutes]]/60</f>
        <v>21.666666666666668</v>
      </c>
      <c r="P3097" s="4">
        <v>311</v>
      </c>
      <c r="Q3097" s="4">
        <f>SupplierQuality[[#This Row],[Total Defect Qty]]*SupplierQuality[[#This Row],[Unit Price]]</f>
        <v>281702556</v>
      </c>
    </row>
    <row r="3098" spans="1:17" x14ac:dyDescent="0.25">
      <c r="A3098" s="1">
        <v>43568</v>
      </c>
      <c r="B3098" s="5" t="str">
        <f>TEXT(SupplierQuality[[#This Row],[Date]],"mmm")</f>
        <v>Apr</v>
      </c>
      <c r="C3098" s="5" t="str">
        <f>TEXT(SupplierQuality[[#This Row],[Date]],"yyyy")</f>
        <v>2019</v>
      </c>
      <c r="D3098" s="2" t="s">
        <v>240</v>
      </c>
      <c r="E3098" s="2" t="s">
        <v>34</v>
      </c>
      <c r="F3098" s="2" t="s">
        <v>42</v>
      </c>
      <c r="G3098">
        <v>119</v>
      </c>
      <c r="H3098" s="2" t="str">
        <f>VLOOKUP(SupplierQuality[[#This Row],[MaterialID]],Table4[#All],2,0)</f>
        <v>Batteries</v>
      </c>
      <c r="I3098">
        <v>3</v>
      </c>
      <c r="J3098" s="2" t="str">
        <f>_xlfn.XLOOKUP(SupplierQuality[[#This Row],[Defect Type ID]],Table5[ID],Table5[Defect Type],"Not found",0)</f>
        <v>Impact</v>
      </c>
      <c r="K3098">
        <v>28</v>
      </c>
      <c r="L3098" s="2" t="str">
        <f>_xlfn.XLOOKUP(SupplierQuality[[#This Row],[DefectID]],Table2[ID],Table2[Defect],"Not found",0)</f>
        <v>Poor Fit</v>
      </c>
      <c r="M3098" s="3">
        <v>763876</v>
      </c>
      <c r="N3098" s="3">
        <v>1824</v>
      </c>
      <c r="O3098" s="6">
        <f>SupplierQuality[[#This Row],[Total Downtime Minutes]]/60</f>
        <v>30.4</v>
      </c>
      <c r="P3098" s="4">
        <v>551</v>
      </c>
      <c r="Q3098" s="4">
        <f>SupplierQuality[[#This Row],[Total Defect Qty]]*SupplierQuality[[#This Row],[Unit Price]]</f>
        <v>420895676</v>
      </c>
    </row>
    <row r="3099" spans="1:17" x14ac:dyDescent="0.25">
      <c r="A3099" s="1">
        <v>43568</v>
      </c>
      <c r="B3099" s="5" t="str">
        <f>TEXT(SupplierQuality[[#This Row],[Date]],"mmm")</f>
        <v>Apr</v>
      </c>
      <c r="C3099" s="5" t="str">
        <f>TEXT(SupplierQuality[[#This Row],[Date]],"yyyy")</f>
        <v>2019</v>
      </c>
      <c r="D3099" s="2" t="s">
        <v>327</v>
      </c>
      <c r="E3099" s="2" t="s">
        <v>84</v>
      </c>
      <c r="F3099" s="2" t="s">
        <v>14</v>
      </c>
      <c r="G3099">
        <v>133</v>
      </c>
      <c r="H3099" s="2" t="str">
        <f>VLOOKUP(SupplierQuality[[#This Row],[MaterialID]],Table4[#All],2,0)</f>
        <v>Wires</v>
      </c>
      <c r="I3099">
        <v>1</v>
      </c>
      <c r="J3099" s="2" t="str">
        <f>_xlfn.XLOOKUP(SupplierQuality[[#This Row],[Defect Type ID]],Table5[ID],Table5[Defect Type],"Not found",0)</f>
        <v>No Impact</v>
      </c>
      <c r="K3099">
        <v>266</v>
      </c>
      <c r="L3099" s="2" t="str">
        <f>_xlfn.XLOOKUP(SupplierQuality[[#This Row],[DefectID]],Table2[ID],Table2[Defect],"Not found",0)</f>
        <v>Liner Issues</v>
      </c>
      <c r="M3099" s="3">
        <v>691996</v>
      </c>
      <c r="N3099" s="3">
        <v>408</v>
      </c>
      <c r="O3099" s="6">
        <f>SupplierQuality[[#This Row],[Total Downtime Minutes]]/60</f>
        <v>6.8</v>
      </c>
      <c r="P3099" s="4">
        <v>496</v>
      </c>
      <c r="Q3099" s="4">
        <f>SupplierQuality[[#This Row],[Total Defect Qty]]*SupplierQuality[[#This Row],[Unit Price]]</f>
        <v>343230016</v>
      </c>
    </row>
    <row r="3100" spans="1:17" x14ac:dyDescent="0.25">
      <c r="A3100" s="1">
        <v>43568</v>
      </c>
      <c r="B3100" s="5" t="str">
        <f>TEXT(SupplierQuality[[#This Row],[Date]],"mmm")</f>
        <v>Apr</v>
      </c>
      <c r="C3100" s="5" t="str">
        <f>TEXT(SupplierQuality[[#This Row],[Date]],"yyyy")</f>
        <v>2019</v>
      </c>
      <c r="D3100" s="2" t="s">
        <v>313</v>
      </c>
      <c r="E3100" s="2" t="s">
        <v>36</v>
      </c>
      <c r="F3100" s="2" t="s">
        <v>14</v>
      </c>
      <c r="G3100">
        <v>118</v>
      </c>
      <c r="H3100" s="2" t="str">
        <f>VLOOKUP(SupplierQuality[[#This Row],[MaterialID]],Table4[#All],2,0)</f>
        <v>Corrugate</v>
      </c>
      <c r="I3100">
        <v>2</v>
      </c>
      <c r="J3100" s="2" t="str">
        <f>_xlfn.XLOOKUP(SupplierQuality[[#This Row],[Defect Type ID]],Table5[ID],Table5[Defect Type],"Not found",0)</f>
        <v>Rejected</v>
      </c>
      <c r="K3100">
        <v>13</v>
      </c>
      <c r="L3100" s="2" t="str">
        <f>_xlfn.XLOOKUP(SupplierQuality[[#This Row],[DefectID]],Table2[ID],Table2[Defect],"Not found",0)</f>
        <v>Damaged in Transit</v>
      </c>
      <c r="M3100" s="3">
        <v>547114</v>
      </c>
      <c r="N3100" s="3">
        <v>4247</v>
      </c>
      <c r="O3100" s="6">
        <f>SupplierQuality[[#This Row],[Total Downtime Minutes]]/60</f>
        <v>70.783333333333331</v>
      </c>
      <c r="P3100" s="4">
        <v>492</v>
      </c>
      <c r="Q3100" s="4">
        <f>SupplierQuality[[#This Row],[Total Defect Qty]]*SupplierQuality[[#This Row],[Unit Price]]</f>
        <v>269180088</v>
      </c>
    </row>
    <row r="3101" spans="1:17" x14ac:dyDescent="0.25">
      <c r="A3101" s="1">
        <v>43568</v>
      </c>
      <c r="B3101" s="5" t="str">
        <f>TEXT(SupplierQuality[[#This Row],[Date]],"mmm")</f>
        <v>Apr</v>
      </c>
      <c r="C3101" s="5" t="str">
        <f>TEXT(SupplierQuality[[#This Row],[Date]],"yyyy")</f>
        <v>2019</v>
      </c>
      <c r="D3101" s="2" t="s">
        <v>201</v>
      </c>
      <c r="E3101" s="2" t="s">
        <v>45</v>
      </c>
      <c r="F3101" s="2" t="s">
        <v>14</v>
      </c>
      <c r="G3101">
        <v>131</v>
      </c>
      <c r="H3101" s="2" t="str">
        <f>VLOOKUP(SupplierQuality[[#This Row],[MaterialID]],Table4[#All],2,0)</f>
        <v>Valves</v>
      </c>
      <c r="I3101">
        <v>3</v>
      </c>
      <c r="J3101" s="2" t="str">
        <f>_xlfn.XLOOKUP(SupplierQuality[[#This Row],[Defect Type ID]],Table5[ID],Table5[Defect Type],"Not found",0)</f>
        <v>Impact</v>
      </c>
      <c r="K3101">
        <v>166</v>
      </c>
      <c r="L3101" s="2" t="str">
        <f>_xlfn.XLOOKUP(SupplierQuality[[#This Row],[DefectID]],Table2[ID],Table2[Defect],"Not found",0)</f>
        <v>Failed Tension Test</v>
      </c>
      <c r="M3101" s="3">
        <v>434574</v>
      </c>
      <c r="N3101" s="3">
        <v>651</v>
      </c>
      <c r="O3101" s="6">
        <f>SupplierQuality[[#This Row],[Total Downtime Minutes]]/60</f>
        <v>10.85</v>
      </c>
      <c r="P3101" s="4">
        <v>503</v>
      </c>
      <c r="Q3101" s="4">
        <f>SupplierQuality[[#This Row],[Total Defect Qty]]*SupplierQuality[[#This Row],[Unit Price]]</f>
        <v>218590722</v>
      </c>
    </row>
    <row r="3102" spans="1:17" x14ac:dyDescent="0.25">
      <c r="A3102" s="1">
        <v>43568</v>
      </c>
      <c r="B3102" s="5" t="str">
        <f>TEXT(SupplierQuality[[#This Row],[Date]],"mmm")</f>
        <v>Apr</v>
      </c>
      <c r="C3102" s="5" t="str">
        <f>TEXT(SupplierQuality[[#This Row],[Date]],"yyyy")</f>
        <v>2019</v>
      </c>
      <c r="D3102" s="2" t="s">
        <v>328</v>
      </c>
      <c r="E3102" s="2" t="s">
        <v>13</v>
      </c>
      <c r="F3102" s="2" t="s">
        <v>14</v>
      </c>
      <c r="G3102">
        <v>118</v>
      </c>
      <c r="H3102" s="2" t="str">
        <f>VLOOKUP(SupplierQuality[[#This Row],[MaterialID]],Table4[#All],2,0)</f>
        <v>Corrugate</v>
      </c>
      <c r="I3102">
        <v>3</v>
      </c>
      <c r="J3102" s="2" t="str">
        <f>_xlfn.XLOOKUP(SupplierQuality[[#This Row],[Defect Type ID]],Table5[ID],Table5[Defect Type],"Not found",0)</f>
        <v>Impact</v>
      </c>
      <c r="K3102">
        <v>175</v>
      </c>
      <c r="L3102" s="2" t="str">
        <f>_xlfn.XLOOKUP(SupplierQuality[[#This Row],[DefectID]],Table2[ID],Table2[Defect],"Not found",0)</f>
        <v>Wrong Horizontal Scores</v>
      </c>
      <c r="M3102" s="3">
        <v>284999</v>
      </c>
      <c r="N3102" s="3">
        <v>4828</v>
      </c>
      <c r="O3102" s="6">
        <f>SupplierQuality[[#This Row],[Total Downtime Minutes]]/60</f>
        <v>80.466666666666669</v>
      </c>
      <c r="P3102" s="4">
        <v>586</v>
      </c>
      <c r="Q3102" s="4">
        <f>SupplierQuality[[#This Row],[Total Defect Qty]]*SupplierQuality[[#This Row],[Unit Price]]</f>
        <v>167009414</v>
      </c>
    </row>
    <row r="3103" spans="1:17" x14ac:dyDescent="0.25">
      <c r="A3103" s="1">
        <v>43568</v>
      </c>
      <c r="B3103" s="5" t="str">
        <f>TEXT(SupplierQuality[[#This Row],[Date]],"mmm")</f>
        <v>Apr</v>
      </c>
      <c r="C3103" s="5" t="str">
        <f>TEXT(SupplierQuality[[#This Row],[Date]],"yyyy")</f>
        <v>2019</v>
      </c>
      <c r="D3103" s="2" t="s">
        <v>245</v>
      </c>
      <c r="E3103" s="2" t="s">
        <v>64</v>
      </c>
      <c r="F3103" s="2" t="s">
        <v>14</v>
      </c>
      <c r="G3103">
        <v>126</v>
      </c>
      <c r="H3103" s="2" t="str">
        <f>VLOOKUP(SupplierQuality[[#This Row],[MaterialID]],Table4[#All],2,0)</f>
        <v>Motors</v>
      </c>
      <c r="I3103">
        <v>2</v>
      </c>
      <c r="J3103" s="2" t="str">
        <f>_xlfn.XLOOKUP(SupplierQuality[[#This Row],[Defect Type ID]],Table5[ID],Table5[Defect Type],"Not found",0)</f>
        <v>Rejected</v>
      </c>
      <c r="K3103">
        <v>121</v>
      </c>
      <c r="L3103" s="2" t="str">
        <f>_xlfn.XLOOKUP(SupplierQuality[[#This Row],[DefectID]],Table2[ID],Table2[Defect],"Not found",0)</f>
        <v>Odor</v>
      </c>
      <c r="M3103" s="3">
        <v>252117</v>
      </c>
      <c r="N3103" s="3">
        <v>2431</v>
      </c>
      <c r="O3103" s="6">
        <f>SupplierQuality[[#This Row],[Total Downtime Minutes]]/60</f>
        <v>40.516666666666666</v>
      </c>
      <c r="P3103" s="4">
        <v>635</v>
      </c>
      <c r="Q3103" s="4">
        <f>SupplierQuality[[#This Row],[Total Defect Qty]]*SupplierQuality[[#This Row],[Unit Price]]</f>
        <v>160094295</v>
      </c>
    </row>
    <row r="3104" spans="1:17" x14ac:dyDescent="0.25">
      <c r="A3104" s="1">
        <v>43568</v>
      </c>
      <c r="B3104" s="5" t="str">
        <f>TEXT(SupplierQuality[[#This Row],[Date]],"mmm")</f>
        <v>Apr</v>
      </c>
      <c r="C3104" s="5" t="str">
        <f>TEXT(SupplierQuality[[#This Row],[Date]],"yyyy")</f>
        <v>2019</v>
      </c>
      <c r="D3104" s="2" t="s">
        <v>33</v>
      </c>
      <c r="E3104" s="2" t="s">
        <v>84</v>
      </c>
      <c r="F3104" s="2" t="s">
        <v>14</v>
      </c>
      <c r="G3104">
        <v>112</v>
      </c>
      <c r="H3104" s="2" t="str">
        <f>VLOOKUP(SupplierQuality[[#This Row],[MaterialID]],Table4[#All],2,0)</f>
        <v>Glass</v>
      </c>
      <c r="I3104">
        <v>1</v>
      </c>
      <c r="J3104" s="2" t="str">
        <f>_xlfn.XLOOKUP(SupplierQuality[[#This Row],[Defect Type ID]],Table5[ID],Table5[Defect Type],"Not found",0)</f>
        <v>No Impact</v>
      </c>
      <c r="K3104">
        <v>117</v>
      </c>
      <c r="L3104" s="2" t="str">
        <f>_xlfn.XLOOKUP(SupplierQuality[[#This Row],[DefectID]],Table2[ID],Table2[Defect],"Not found",0)</f>
        <v>Opened containers</v>
      </c>
      <c r="M3104" s="3">
        <v>237272</v>
      </c>
      <c r="N3104" s="3">
        <v>601</v>
      </c>
      <c r="O3104" s="6">
        <f>SupplierQuality[[#This Row],[Total Downtime Minutes]]/60</f>
        <v>10.016666666666667</v>
      </c>
      <c r="P3104" s="4">
        <v>613</v>
      </c>
      <c r="Q3104" s="4">
        <f>SupplierQuality[[#This Row],[Total Defect Qty]]*SupplierQuality[[#This Row],[Unit Price]]</f>
        <v>145447736</v>
      </c>
    </row>
    <row r="3105" spans="1:17" x14ac:dyDescent="0.25">
      <c r="A3105" s="1">
        <v>43568</v>
      </c>
      <c r="B3105" s="5" t="str">
        <f>TEXT(SupplierQuality[[#This Row],[Date]],"mmm")</f>
        <v>Apr</v>
      </c>
      <c r="C3105" s="5" t="str">
        <f>TEXT(SupplierQuality[[#This Row],[Date]],"yyyy")</f>
        <v>2019</v>
      </c>
      <c r="D3105" s="2" t="s">
        <v>92</v>
      </c>
      <c r="E3105" s="2" t="s">
        <v>84</v>
      </c>
      <c r="F3105" s="2" t="s">
        <v>14</v>
      </c>
      <c r="G3105">
        <v>129</v>
      </c>
      <c r="H3105" s="2" t="str">
        <f>VLOOKUP(SupplierQuality[[#This Row],[MaterialID]],Table4[#All],2,0)</f>
        <v>Mechanicals</v>
      </c>
      <c r="I3105">
        <v>3</v>
      </c>
      <c r="J3105" s="2" t="str">
        <f>_xlfn.XLOOKUP(SupplierQuality[[#This Row],[Defect Type ID]],Table5[ID],Table5[Defect Type],"Not found",0)</f>
        <v>Impact</v>
      </c>
      <c r="K3105">
        <v>246</v>
      </c>
      <c r="L3105" s="2" t="str">
        <f>_xlfn.XLOOKUP(SupplierQuality[[#This Row],[DefectID]],Table2[ID],Table2[Defect],"Not found",0)</f>
        <v>Wrong Item</v>
      </c>
      <c r="M3105" s="3">
        <v>183616</v>
      </c>
      <c r="N3105" s="3">
        <v>373</v>
      </c>
      <c r="O3105" s="6">
        <f>SupplierQuality[[#This Row],[Total Downtime Minutes]]/60</f>
        <v>6.2166666666666668</v>
      </c>
      <c r="P3105" s="4">
        <v>317</v>
      </c>
      <c r="Q3105" s="4">
        <f>SupplierQuality[[#This Row],[Total Defect Qty]]*SupplierQuality[[#This Row],[Unit Price]]</f>
        <v>58206272</v>
      </c>
    </row>
    <row r="3106" spans="1:17" x14ac:dyDescent="0.25">
      <c r="A3106" s="1">
        <v>43568</v>
      </c>
      <c r="B3106" s="5" t="str">
        <f>TEXT(SupplierQuality[[#This Row],[Date]],"mmm")</f>
        <v>Apr</v>
      </c>
      <c r="C3106" s="5" t="str">
        <f>TEXT(SupplierQuality[[#This Row],[Date]],"yyyy")</f>
        <v>2019</v>
      </c>
      <c r="D3106" s="2" t="s">
        <v>125</v>
      </c>
      <c r="E3106" s="2" t="s">
        <v>34</v>
      </c>
      <c r="F3106" s="2" t="s">
        <v>14</v>
      </c>
      <c r="G3106">
        <v>124</v>
      </c>
      <c r="H3106" s="2" t="str">
        <f>VLOOKUP(SupplierQuality[[#This Row],[MaterialID]],Table4[#All],2,0)</f>
        <v>Drives</v>
      </c>
      <c r="I3106">
        <v>3</v>
      </c>
      <c r="J3106" s="2" t="str">
        <f>_xlfn.XLOOKUP(SupplierQuality[[#This Row],[Defect Type ID]],Table5[ID],Table5[Defect Type],"Not found",0)</f>
        <v>Impact</v>
      </c>
      <c r="K3106">
        <v>191</v>
      </c>
      <c r="L3106" s="2" t="str">
        <f>_xlfn.XLOOKUP(SupplierQuality[[#This Row],[DefectID]],Table2[ID],Table2[Defect],"Not found",0)</f>
        <v>Misformed Parts</v>
      </c>
      <c r="M3106" s="3">
        <v>85791</v>
      </c>
      <c r="N3106" s="3">
        <v>3907</v>
      </c>
      <c r="O3106" s="6">
        <f>SupplierQuality[[#This Row],[Total Downtime Minutes]]/60</f>
        <v>65.11666666666666</v>
      </c>
      <c r="P3106" s="4">
        <v>694</v>
      </c>
      <c r="Q3106" s="4">
        <f>SupplierQuality[[#This Row],[Total Defect Qty]]*SupplierQuality[[#This Row],[Unit Price]]</f>
        <v>59538954</v>
      </c>
    </row>
    <row r="3107" spans="1:17" x14ac:dyDescent="0.25">
      <c r="A3107" s="1">
        <v>43569</v>
      </c>
      <c r="B3107" s="5" t="str">
        <f>TEXT(SupplierQuality[[#This Row],[Date]],"mmm")</f>
        <v>Apr</v>
      </c>
      <c r="C3107" s="5" t="str">
        <f>TEXT(SupplierQuality[[#This Row],[Date]],"yyyy")</f>
        <v>2019</v>
      </c>
      <c r="D3107" s="2" t="s">
        <v>89</v>
      </c>
      <c r="E3107" s="2" t="s">
        <v>60</v>
      </c>
      <c r="F3107" s="2" t="s">
        <v>17</v>
      </c>
      <c r="G3107">
        <v>132</v>
      </c>
      <c r="H3107" s="2" t="str">
        <f>VLOOKUP(SupplierQuality[[#This Row],[MaterialID]],Table4[#All],2,0)</f>
        <v>Printed Materials</v>
      </c>
      <c r="I3107">
        <v>1</v>
      </c>
      <c r="J3107" s="2" t="str">
        <f>_xlfn.XLOOKUP(SupplierQuality[[#This Row],[Defect Type ID]],Table5[ID],Table5[Defect Type],"Not found",0)</f>
        <v>No Impact</v>
      </c>
      <c r="K3107">
        <v>171</v>
      </c>
      <c r="L3107" s="2" t="str">
        <f>_xlfn.XLOOKUP(SupplierQuality[[#This Row],[DefectID]],Table2[ID],Table2[Defect],"Not found",0)</f>
        <v>Flaps - Incorrect Gap</v>
      </c>
      <c r="M3107" s="3">
        <v>917252</v>
      </c>
      <c r="N3107" s="3">
        <v>3981</v>
      </c>
      <c r="O3107" s="6">
        <f>SupplierQuality[[#This Row],[Total Downtime Minutes]]/60</f>
        <v>66.349999999999994</v>
      </c>
      <c r="P3107" s="4">
        <v>353</v>
      </c>
      <c r="Q3107" s="4">
        <f>SupplierQuality[[#This Row],[Total Defect Qty]]*SupplierQuality[[#This Row],[Unit Price]]</f>
        <v>323789956</v>
      </c>
    </row>
    <row r="3108" spans="1:17" x14ac:dyDescent="0.25">
      <c r="A3108" s="1">
        <v>43569</v>
      </c>
      <c r="B3108" s="5" t="str">
        <f>TEXT(SupplierQuality[[#This Row],[Date]],"mmm")</f>
        <v>Apr</v>
      </c>
      <c r="C3108" s="5" t="str">
        <f>TEXT(SupplierQuality[[#This Row],[Date]],"yyyy")</f>
        <v>2019</v>
      </c>
      <c r="D3108" s="2" t="s">
        <v>218</v>
      </c>
      <c r="E3108" s="2" t="s">
        <v>71</v>
      </c>
      <c r="F3108" s="2" t="s">
        <v>24</v>
      </c>
      <c r="G3108">
        <v>119</v>
      </c>
      <c r="H3108" s="2" t="str">
        <f>VLOOKUP(SupplierQuality[[#This Row],[MaterialID]],Table4[#All],2,0)</f>
        <v>Batteries</v>
      </c>
      <c r="I3108">
        <v>1</v>
      </c>
      <c r="J3108" s="2" t="str">
        <f>_xlfn.XLOOKUP(SupplierQuality[[#This Row],[Defect Type ID]],Table5[ID],Table5[Defect Type],"Not found",0)</f>
        <v>No Impact</v>
      </c>
      <c r="K3108">
        <v>198</v>
      </c>
      <c r="L3108" s="2" t="str">
        <f>_xlfn.XLOOKUP(SupplierQuality[[#This Row],[DefectID]],Table2[ID],Table2[Defect],"Not found",0)</f>
        <v>Missing Components</v>
      </c>
      <c r="M3108" s="3">
        <v>898954</v>
      </c>
      <c r="N3108" s="3">
        <v>3040</v>
      </c>
      <c r="O3108" s="6">
        <f>SupplierQuality[[#This Row],[Total Downtime Minutes]]/60</f>
        <v>50.666666666666664</v>
      </c>
      <c r="P3108" s="4">
        <v>587</v>
      </c>
      <c r="Q3108" s="4">
        <f>SupplierQuality[[#This Row],[Total Defect Qty]]*SupplierQuality[[#This Row],[Unit Price]]</f>
        <v>527685998</v>
      </c>
    </row>
    <row r="3109" spans="1:17" x14ac:dyDescent="0.25">
      <c r="A3109" s="1">
        <v>43569</v>
      </c>
      <c r="B3109" s="5" t="str">
        <f>TEXT(SupplierQuality[[#This Row],[Date]],"mmm")</f>
        <v>Apr</v>
      </c>
      <c r="C3109" s="5" t="str">
        <f>TEXT(SupplierQuality[[#This Row],[Date]],"yyyy")</f>
        <v>2019</v>
      </c>
      <c r="D3109" s="2" t="s">
        <v>123</v>
      </c>
      <c r="E3109" s="2" t="s">
        <v>11</v>
      </c>
      <c r="F3109" s="2" t="s">
        <v>691</v>
      </c>
      <c r="G3109">
        <v>115</v>
      </c>
      <c r="H3109" s="2" t="str">
        <f>VLOOKUP(SupplierQuality[[#This Row],[MaterialID]],Table4[#All],2,0)</f>
        <v>Controllers</v>
      </c>
      <c r="I3109">
        <v>2</v>
      </c>
      <c r="J3109" s="2" t="str">
        <f>_xlfn.XLOOKUP(SupplierQuality[[#This Row],[Defect Type ID]],Table5[ID],Table5[Defect Type],"Not found",0)</f>
        <v>Rejected</v>
      </c>
      <c r="K3109">
        <v>98</v>
      </c>
      <c r="L3109" s="2" t="str">
        <f>_xlfn.XLOOKUP(SupplierQuality[[#This Row],[DefectID]],Table2[ID],Table2[Defect],"Not found",0)</f>
        <v>Damaged Rolls</v>
      </c>
      <c r="M3109" s="3">
        <v>829524</v>
      </c>
      <c r="N3109" s="3">
        <v>1018</v>
      </c>
      <c r="O3109" s="6">
        <f>SupplierQuality[[#This Row],[Total Downtime Minutes]]/60</f>
        <v>16.966666666666665</v>
      </c>
      <c r="P3109" s="4">
        <v>452</v>
      </c>
      <c r="Q3109" s="4">
        <f>SupplierQuality[[#This Row],[Total Defect Qty]]*SupplierQuality[[#This Row],[Unit Price]]</f>
        <v>374944848</v>
      </c>
    </row>
    <row r="3110" spans="1:17" x14ac:dyDescent="0.25">
      <c r="A3110" s="1">
        <v>43569</v>
      </c>
      <c r="B3110" s="5" t="str">
        <f>TEXT(SupplierQuality[[#This Row],[Date]],"mmm")</f>
        <v>Apr</v>
      </c>
      <c r="C3110" s="5" t="str">
        <f>TEXT(SupplierQuality[[#This Row],[Date]],"yyyy")</f>
        <v>2019</v>
      </c>
      <c r="D3110" s="2" t="s">
        <v>349</v>
      </c>
      <c r="E3110" s="2" t="s">
        <v>67</v>
      </c>
      <c r="F3110" s="2" t="s">
        <v>17</v>
      </c>
      <c r="G3110">
        <v>131</v>
      </c>
      <c r="H3110" s="2" t="str">
        <f>VLOOKUP(SupplierQuality[[#This Row],[MaterialID]],Table4[#All],2,0)</f>
        <v>Valves</v>
      </c>
      <c r="I3110">
        <v>1</v>
      </c>
      <c r="J3110" s="2" t="str">
        <f>_xlfn.XLOOKUP(SupplierQuality[[#This Row],[Defect Type ID]],Table5[ID],Table5[Defect Type],"Not found",0)</f>
        <v>No Impact</v>
      </c>
      <c r="K3110">
        <v>264</v>
      </c>
      <c r="L3110" s="2" t="str">
        <f>_xlfn.XLOOKUP(SupplierQuality[[#This Row],[DefectID]],Table2[ID],Table2[Defect],"Not found",0)</f>
        <v>Off-set</v>
      </c>
      <c r="M3110" s="3">
        <v>788149</v>
      </c>
      <c r="N3110" s="3">
        <v>429</v>
      </c>
      <c r="O3110" s="6">
        <f>SupplierQuality[[#This Row],[Total Downtime Minutes]]/60</f>
        <v>7.15</v>
      </c>
      <c r="P3110" s="4">
        <v>336</v>
      </c>
      <c r="Q3110" s="4">
        <f>SupplierQuality[[#This Row],[Total Defect Qty]]*SupplierQuality[[#This Row],[Unit Price]]</f>
        <v>264818064</v>
      </c>
    </row>
    <row r="3111" spans="1:17" x14ac:dyDescent="0.25">
      <c r="A3111" s="1">
        <v>43569</v>
      </c>
      <c r="B3111" s="5" t="str">
        <f>TEXT(SupplierQuality[[#This Row],[Date]],"mmm")</f>
        <v>Apr</v>
      </c>
      <c r="C3111" s="5" t="str">
        <f>TEXT(SupplierQuality[[#This Row],[Date]],"yyyy")</f>
        <v>2019</v>
      </c>
      <c r="D3111" s="2" t="s">
        <v>316</v>
      </c>
      <c r="E3111" s="2" t="s">
        <v>41</v>
      </c>
      <c r="F3111" s="2" t="s">
        <v>24</v>
      </c>
      <c r="G3111">
        <v>120</v>
      </c>
      <c r="H3111" s="2" t="str">
        <f>VLOOKUP(SupplierQuality[[#This Row],[MaterialID]],Table4[#All],2,0)</f>
        <v>Film</v>
      </c>
      <c r="I3111">
        <v>3</v>
      </c>
      <c r="J3111" s="2" t="str">
        <f>_xlfn.XLOOKUP(SupplierQuality[[#This Row],[Defect Type ID]],Table5[ID],Table5[Defect Type],"Not found",0)</f>
        <v>Impact</v>
      </c>
      <c r="K3111">
        <v>3</v>
      </c>
      <c r="L3111" s="2" t="str">
        <f>_xlfn.XLOOKUP(SupplierQuality[[#This Row],[DefectID]],Table2[ID],Table2[Defect],"Not found",0)</f>
        <v>Dirty</v>
      </c>
      <c r="M3111" s="3">
        <v>686115</v>
      </c>
      <c r="N3111" s="3">
        <v>2564</v>
      </c>
      <c r="O3111" s="6">
        <f>SupplierQuality[[#This Row],[Total Downtime Minutes]]/60</f>
        <v>42.733333333333334</v>
      </c>
      <c r="P3111" s="4">
        <v>504</v>
      </c>
      <c r="Q3111" s="4">
        <f>SupplierQuality[[#This Row],[Total Defect Qty]]*SupplierQuality[[#This Row],[Unit Price]]</f>
        <v>345801960</v>
      </c>
    </row>
    <row r="3112" spans="1:17" x14ac:dyDescent="0.25">
      <c r="A3112" s="1">
        <v>43569</v>
      </c>
      <c r="B3112" s="5" t="str">
        <f>TEXT(SupplierQuality[[#This Row],[Date]],"mmm")</f>
        <v>Apr</v>
      </c>
      <c r="C3112" s="5" t="str">
        <f>TEXT(SupplierQuality[[#This Row],[Date]],"yyyy")</f>
        <v>2019</v>
      </c>
      <c r="D3112" s="2" t="s">
        <v>337</v>
      </c>
      <c r="E3112" s="2" t="s">
        <v>27</v>
      </c>
      <c r="F3112" s="2" t="s">
        <v>14</v>
      </c>
      <c r="G3112">
        <v>129</v>
      </c>
      <c r="H3112" s="2" t="str">
        <f>VLOOKUP(SupplierQuality[[#This Row],[MaterialID]],Table4[#All],2,0)</f>
        <v>Mechanicals</v>
      </c>
      <c r="I3112">
        <v>3</v>
      </c>
      <c r="J3112" s="2" t="str">
        <f>_xlfn.XLOOKUP(SupplierQuality[[#This Row],[Defect Type ID]],Table5[ID],Table5[Defect Type],"Not found",0)</f>
        <v>Impact</v>
      </c>
      <c r="K3112">
        <v>192</v>
      </c>
      <c r="L3112" s="2" t="str">
        <f>_xlfn.XLOOKUP(SupplierQuality[[#This Row],[DefectID]],Table2[ID],Table2[Defect],"Not found",0)</f>
        <v>Open Caps</v>
      </c>
      <c r="M3112" s="3">
        <v>532723</v>
      </c>
      <c r="N3112" s="3">
        <v>4466</v>
      </c>
      <c r="O3112" s="6">
        <f>SupplierQuality[[#This Row],[Total Downtime Minutes]]/60</f>
        <v>74.433333333333337</v>
      </c>
      <c r="P3112" s="4">
        <v>621</v>
      </c>
      <c r="Q3112" s="4">
        <f>SupplierQuality[[#This Row],[Total Defect Qty]]*SupplierQuality[[#This Row],[Unit Price]]</f>
        <v>330820983</v>
      </c>
    </row>
    <row r="3113" spans="1:17" x14ac:dyDescent="0.25">
      <c r="A3113" s="1">
        <v>43569</v>
      </c>
      <c r="B3113" s="5" t="str">
        <f>TEXT(SupplierQuality[[#This Row],[Date]],"mmm")</f>
        <v>Apr</v>
      </c>
      <c r="C3113" s="5" t="str">
        <f>TEXT(SupplierQuality[[#This Row],[Date]],"yyyy")</f>
        <v>2019</v>
      </c>
      <c r="D3113" s="2" t="s">
        <v>108</v>
      </c>
      <c r="E3113" s="2" t="s">
        <v>107</v>
      </c>
      <c r="F3113" s="2" t="s">
        <v>24</v>
      </c>
      <c r="G3113">
        <v>120</v>
      </c>
      <c r="H3113" s="2" t="str">
        <f>VLOOKUP(SupplierQuality[[#This Row],[MaterialID]],Table4[#All],2,0)</f>
        <v>Film</v>
      </c>
      <c r="I3113">
        <v>1</v>
      </c>
      <c r="J3113" s="2" t="str">
        <f>_xlfn.XLOOKUP(SupplierQuality[[#This Row],[Defect Type ID]],Table5[ID],Table5[Defect Type],"Not found",0)</f>
        <v>No Impact</v>
      </c>
      <c r="K3113">
        <v>193</v>
      </c>
      <c r="L3113" s="2" t="str">
        <f>_xlfn.XLOOKUP(SupplierQuality[[#This Row],[DefectID]],Table2[ID],Table2[Defect],"Not found",0)</f>
        <v>Loose Fit</v>
      </c>
      <c r="M3113" s="3">
        <v>448956</v>
      </c>
      <c r="N3113" s="3">
        <v>334</v>
      </c>
      <c r="O3113" s="6">
        <f>SupplierQuality[[#This Row],[Total Downtime Minutes]]/60</f>
        <v>5.5666666666666664</v>
      </c>
      <c r="P3113" s="4">
        <v>301</v>
      </c>
      <c r="Q3113" s="4">
        <f>SupplierQuality[[#This Row],[Total Defect Qty]]*SupplierQuality[[#This Row],[Unit Price]]</f>
        <v>135135756</v>
      </c>
    </row>
    <row r="3114" spans="1:17" x14ac:dyDescent="0.25">
      <c r="A3114" s="1">
        <v>43569</v>
      </c>
      <c r="B3114" s="5" t="str">
        <f>TEXT(SupplierQuality[[#This Row],[Date]],"mmm")</f>
        <v>Apr</v>
      </c>
      <c r="C3114" s="5" t="str">
        <f>TEXT(SupplierQuality[[#This Row],[Date]],"yyyy")</f>
        <v>2019</v>
      </c>
      <c r="D3114" s="2" t="s">
        <v>57</v>
      </c>
      <c r="E3114" s="2" t="s">
        <v>21</v>
      </c>
      <c r="F3114" s="2" t="s">
        <v>17</v>
      </c>
      <c r="G3114">
        <v>112</v>
      </c>
      <c r="H3114" s="2" t="str">
        <f>VLOOKUP(SupplierQuality[[#This Row],[MaterialID]],Table4[#All],2,0)</f>
        <v>Glass</v>
      </c>
      <c r="I3114">
        <v>3</v>
      </c>
      <c r="J3114" s="2" t="str">
        <f>_xlfn.XLOOKUP(SupplierQuality[[#This Row],[Defect Type ID]],Table5[ID],Table5[Defect Type],"Not found",0)</f>
        <v>Impact</v>
      </c>
      <c r="K3114">
        <v>207</v>
      </c>
      <c r="L3114" s="2" t="str">
        <f>_xlfn.XLOOKUP(SupplierQuality[[#This Row],[DefectID]],Table2[ID],Table2[Defect],"Not found",0)</f>
        <v>Wrong Cut</v>
      </c>
      <c r="M3114" s="3">
        <v>346453</v>
      </c>
      <c r="N3114" s="3">
        <v>2924</v>
      </c>
      <c r="O3114" s="6">
        <f>SupplierQuality[[#This Row],[Total Downtime Minutes]]/60</f>
        <v>48.733333333333334</v>
      </c>
      <c r="P3114" s="4">
        <v>594</v>
      </c>
      <c r="Q3114" s="4">
        <f>SupplierQuality[[#This Row],[Total Defect Qty]]*SupplierQuality[[#This Row],[Unit Price]]</f>
        <v>205793082</v>
      </c>
    </row>
    <row r="3115" spans="1:17" x14ac:dyDescent="0.25">
      <c r="A3115" s="1">
        <v>43569</v>
      </c>
      <c r="B3115" s="5" t="str">
        <f>TEXT(SupplierQuality[[#This Row],[Date]],"mmm")</f>
        <v>Apr</v>
      </c>
      <c r="C3115" s="5" t="str">
        <f>TEXT(SupplierQuality[[#This Row],[Date]],"yyyy")</f>
        <v>2019</v>
      </c>
      <c r="D3115" s="2" t="s">
        <v>81</v>
      </c>
      <c r="E3115" s="2" t="s">
        <v>23</v>
      </c>
      <c r="F3115" s="2" t="s">
        <v>17</v>
      </c>
      <c r="G3115">
        <v>115</v>
      </c>
      <c r="H3115" s="2" t="str">
        <f>VLOOKUP(SupplierQuality[[#This Row],[MaterialID]],Table4[#All],2,0)</f>
        <v>Controllers</v>
      </c>
      <c r="I3115">
        <v>2</v>
      </c>
      <c r="J3115" s="2" t="str">
        <f>_xlfn.XLOOKUP(SupplierQuality[[#This Row],[Defect Type ID]],Table5[ID],Table5[Defect Type],"Not found",0)</f>
        <v>Rejected</v>
      </c>
      <c r="K3115">
        <v>238</v>
      </c>
      <c r="L3115" s="2" t="str">
        <f>_xlfn.XLOOKUP(SupplierQuality[[#This Row],[DefectID]],Table2[ID],Table2[Defect],"Not found",0)</f>
        <v>No Docs</v>
      </c>
      <c r="M3115" s="3">
        <v>232865</v>
      </c>
      <c r="N3115" s="3">
        <v>1512</v>
      </c>
      <c r="O3115" s="6">
        <f>SupplierQuality[[#This Row],[Total Downtime Minutes]]/60</f>
        <v>25.2</v>
      </c>
      <c r="P3115" s="4">
        <v>642</v>
      </c>
      <c r="Q3115" s="4">
        <f>SupplierQuality[[#This Row],[Total Defect Qty]]*SupplierQuality[[#This Row],[Unit Price]]</f>
        <v>149499330</v>
      </c>
    </row>
    <row r="3116" spans="1:17" x14ac:dyDescent="0.25">
      <c r="A3116" s="1">
        <v>43569</v>
      </c>
      <c r="B3116" s="5" t="str">
        <f>TEXT(SupplierQuality[[#This Row],[Date]],"mmm")</f>
        <v>Apr</v>
      </c>
      <c r="C3116" s="5" t="str">
        <f>TEXT(SupplierQuality[[#This Row],[Date]],"yyyy")</f>
        <v>2019</v>
      </c>
      <c r="D3116" s="2" t="s">
        <v>296</v>
      </c>
      <c r="E3116" s="2" t="s">
        <v>21</v>
      </c>
      <c r="F3116" s="2" t="s">
        <v>24</v>
      </c>
      <c r="G3116">
        <v>117</v>
      </c>
      <c r="H3116" s="2" t="str">
        <f>VLOOKUP(SupplierQuality[[#This Row],[MaterialID]],Table4[#All],2,0)</f>
        <v>Labels</v>
      </c>
      <c r="I3116">
        <v>1</v>
      </c>
      <c r="J3116" s="2" t="str">
        <f>_xlfn.XLOOKUP(SupplierQuality[[#This Row],[Defect Type ID]],Table5[ID],Table5[Defect Type],"Not found",0)</f>
        <v>No Impact</v>
      </c>
      <c r="K3116">
        <v>256</v>
      </c>
      <c r="L3116" s="2" t="str">
        <f>_xlfn.XLOOKUP(SupplierQuality[[#This Row],[DefectID]],Table2[ID],Table2[Defect],"Not found",0)</f>
        <v>Incomplete Tops</v>
      </c>
      <c r="M3116" s="3">
        <v>193190</v>
      </c>
      <c r="N3116" s="3">
        <v>4149</v>
      </c>
      <c r="O3116" s="6">
        <f>SupplierQuality[[#This Row],[Total Downtime Minutes]]/60</f>
        <v>69.150000000000006</v>
      </c>
      <c r="P3116" s="4">
        <v>507</v>
      </c>
      <c r="Q3116" s="4">
        <f>SupplierQuality[[#This Row],[Total Defect Qty]]*SupplierQuality[[#This Row],[Unit Price]]</f>
        <v>97947330</v>
      </c>
    </row>
    <row r="3117" spans="1:17" x14ac:dyDescent="0.25">
      <c r="A3117" s="1">
        <v>43569</v>
      </c>
      <c r="B3117" s="5" t="str">
        <f>TEXT(SupplierQuality[[#This Row],[Date]],"mmm")</f>
        <v>Apr</v>
      </c>
      <c r="C3117" s="5" t="str">
        <f>TEXT(SupplierQuality[[#This Row],[Date]],"yyyy")</f>
        <v>2019</v>
      </c>
      <c r="D3117" s="2" t="s">
        <v>92</v>
      </c>
      <c r="E3117" s="2" t="s">
        <v>71</v>
      </c>
      <c r="F3117" s="2" t="s">
        <v>24</v>
      </c>
      <c r="G3117">
        <v>113</v>
      </c>
      <c r="H3117" s="2" t="str">
        <f>VLOOKUP(SupplierQuality[[#This Row],[MaterialID]],Table4[#All],2,0)</f>
        <v>Raw Materials</v>
      </c>
      <c r="I3117">
        <v>1</v>
      </c>
      <c r="J3117" s="2" t="str">
        <f>_xlfn.XLOOKUP(SupplierQuality[[#This Row],[Defect Type ID]],Table5[ID],Table5[Defect Type],"Not found",0)</f>
        <v>No Impact</v>
      </c>
      <c r="K3117">
        <v>208</v>
      </c>
      <c r="L3117" s="2" t="str">
        <f>_xlfn.XLOOKUP(SupplierQuality[[#This Row],[DefectID]],Table2[ID],Table2[Defect],"Not found",0)</f>
        <v>Missing Liner</v>
      </c>
      <c r="M3117" s="3">
        <v>155053</v>
      </c>
      <c r="N3117" s="3">
        <v>1640</v>
      </c>
      <c r="O3117" s="6">
        <f>SupplierQuality[[#This Row],[Total Downtime Minutes]]/60</f>
        <v>27.333333333333332</v>
      </c>
      <c r="P3117" s="4">
        <v>358</v>
      </c>
      <c r="Q3117" s="4">
        <f>SupplierQuality[[#This Row],[Total Defect Qty]]*SupplierQuality[[#This Row],[Unit Price]]</f>
        <v>55508974</v>
      </c>
    </row>
    <row r="3118" spans="1:17" x14ac:dyDescent="0.25">
      <c r="A3118" s="1">
        <v>43569</v>
      </c>
      <c r="B3118" s="5" t="str">
        <f>TEXT(SupplierQuality[[#This Row],[Date]],"mmm")</f>
        <v>Apr</v>
      </c>
      <c r="C3118" s="5" t="str">
        <f>TEXT(SupplierQuality[[#This Row],[Date]],"yyyy")</f>
        <v>2019</v>
      </c>
      <c r="D3118" s="2" t="s">
        <v>362</v>
      </c>
      <c r="E3118" s="2" t="s">
        <v>21</v>
      </c>
      <c r="F3118" s="2" t="s">
        <v>14</v>
      </c>
      <c r="G3118">
        <v>119</v>
      </c>
      <c r="H3118" s="2" t="str">
        <f>VLOOKUP(SupplierQuality[[#This Row],[MaterialID]],Table4[#All],2,0)</f>
        <v>Batteries</v>
      </c>
      <c r="I3118">
        <v>1</v>
      </c>
      <c r="J3118" s="2" t="str">
        <f>_xlfn.XLOOKUP(SupplierQuality[[#This Row],[Defect Type ID]],Table5[ID],Table5[Defect Type],"Not found",0)</f>
        <v>No Impact</v>
      </c>
      <c r="K3118">
        <v>70</v>
      </c>
      <c r="L3118" s="2" t="str">
        <f>_xlfn.XLOOKUP(SupplierQuality[[#This Row],[DefectID]],Table2[ID],Table2[Defect],"Not found",0)</f>
        <v>Dirty Material</v>
      </c>
      <c r="M3118" s="3">
        <v>125309</v>
      </c>
      <c r="N3118" s="3">
        <v>758</v>
      </c>
      <c r="O3118" s="6">
        <f>SupplierQuality[[#This Row],[Total Downtime Minutes]]/60</f>
        <v>12.633333333333333</v>
      </c>
      <c r="P3118" s="4">
        <v>507</v>
      </c>
      <c r="Q3118" s="4">
        <f>SupplierQuality[[#This Row],[Total Defect Qty]]*SupplierQuality[[#This Row],[Unit Price]]</f>
        <v>63531663</v>
      </c>
    </row>
    <row r="3119" spans="1:17" x14ac:dyDescent="0.25">
      <c r="A3119" s="1">
        <v>43569</v>
      </c>
      <c r="B3119" s="5" t="str">
        <f>TEXT(SupplierQuality[[#This Row],[Date]],"mmm")</f>
        <v>Apr</v>
      </c>
      <c r="C3119" s="5" t="str">
        <f>TEXT(SupplierQuality[[#This Row],[Date]],"yyyy")</f>
        <v>2019</v>
      </c>
      <c r="D3119" s="2" t="s">
        <v>127</v>
      </c>
      <c r="E3119" s="2" t="s">
        <v>34</v>
      </c>
      <c r="F3119" s="2" t="s">
        <v>17</v>
      </c>
      <c r="G3119">
        <v>113</v>
      </c>
      <c r="H3119" s="2" t="str">
        <f>VLOOKUP(SupplierQuality[[#This Row],[MaterialID]],Table4[#All],2,0)</f>
        <v>Raw Materials</v>
      </c>
      <c r="I3119">
        <v>3</v>
      </c>
      <c r="J3119" s="2" t="str">
        <f>_xlfn.XLOOKUP(SupplierQuality[[#This Row],[Defect Type ID]],Table5[ID],Table5[Defect Type],"Not found",0)</f>
        <v>Impact</v>
      </c>
      <c r="K3119">
        <v>90</v>
      </c>
      <c r="L3119" s="2" t="str">
        <f>_xlfn.XLOOKUP(SupplierQuality[[#This Row],[DefectID]],Table2[ID],Table2[Defect],"Not found",0)</f>
        <v>Warping</v>
      </c>
      <c r="M3119" s="3">
        <v>19491</v>
      </c>
      <c r="N3119" s="3">
        <v>4767</v>
      </c>
      <c r="O3119" s="6">
        <f>SupplierQuality[[#This Row],[Total Downtime Minutes]]/60</f>
        <v>79.45</v>
      </c>
      <c r="P3119" s="4">
        <v>292</v>
      </c>
      <c r="Q3119" s="4">
        <f>SupplierQuality[[#This Row],[Total Defect Qty]]*SupplierQuality[[#This Row],[Unit Price]]</f>
        <v>5691372</v>
      </c>
    </row>
    <row r="3120" spans="1:17" x14ac:dyDescent="0.25">
      <c r="A3120" s="1">
        <v>43570</v>
      </c>
      <c r="B3120" s="5" t="str">
        <f>TEXT(SupplierQuality[[#This Row],[Date]],"mmm")</f>
        <v>Apr</v>
      </c>
      <c r="C3120" s="5" t="str">
        <f>TEXT(SupplierQuality[[#This Row],[Date]],"yyyy")</f>
        <v>2019</v>
      </c>
      <c r="D3120" s="2" t="s">
        <v>260</v>
      </c>
      <c r="E3120" s="2" t="s">
        <v>64</v>
      </c>
      <c r="F3120" s="2" t="s">
        <v>17</v>
      </c>
      <c r="G3120">
        <v>117</v>
      </c>
      <c r="H3120" s="2" t="str">
        <f>VLOOKUP(SupplierQuality[[#This Row],[MaterialID]],Table4[#All],2,0)</f>
        <v>Labels</v>
      </c>
      <c r="I3120">
        <v>1</v>
      </c>
      <c r="J3120" s="2" t="str">
        <f>_xlfn.XLOOKUP(SupplierQuality[[#This Row],[Defect Type ID]],Table5[ID],Table5[Defect Type],"Not found",0)</f>
        <v>No Impact</v>
      </c>
      <c r="K3120">
        <v>198</v>
      </c>
      <c r="L3120" s="2" t="str">
        <f>_xlfn.XLOOKUP(SupplierQuality[[#This Row],[DefectID]],Table2[ID],Table2[Defect],"Not found",0)</f>
        <v>Missing Components</v>
      </c>
      <c r="M3120" s="3">
        <v>890410</v>
      </c>
      <c r="N3120" s="3">
        <v>1066</v>
      </c>
      <c r="O3120" s="6">
        <f>SupplierQuality[[#This Row],[Total Downtime Minutes]]/60</f>
        <v>17.766666666666666</v>
      </c>
      <c r="P3120" s="4">
        <v>558</v>
      </c>
      <c r="Q3120" s="4">
        <f>SupplierQuality[[#This Row],[Total Defect Qty]]*SupplierQuality[[#This Row],[Unit Price]]</f>
        <v>496848780</v>
      </c>
    </row>
    <row r="3121" spans="1:17" x14ac:dyDescent="0.25">
      <c r="A3121" s="1">
        <v>43570</v>
      </c>
      <c r="B3121" s="5" t="str">
        <f>TEXT(SupplierQuality[[#This Row],[Date]],"mmm")</f>
        <v>Apr</v>
      </c>
      <c r="C3121" s="5" t="str">
        <f>TEXT(SupplierQuality[[#This Row],[Date]],"yyyy")</f>
        <v>2019</v>
      </c>
      <c r="D3121" s="2" t="s">
        <v>149</v>
      </c>
      <c r="E3121" s="2" t="s">
        <v>23</v>
      </c>
      <c r="F3121" s="2" t="s">
        <v>14</v>
      </c>
      <c r="G3121">
        <v>131</v>
      </c>
      <c r="H3121" s="2" t="str">
        <f>VLOOKUP(SupplierQuality[[#This Row],[MaterialID]],Table4[#All],2,0)</f>
        <v>Valves</v>
      </c>
      <c r="I3121">
        <v>1</v>
      </c>
      <c r="J3121" s="2" t="str">
        <f>_xlfn.XLOOKUP(SupplierQuality[[#This Row],[Defect Type ID]],Table5[ID],Table5[Defect Type],"Not found",0)</f>
        <v>No Impact</v>
      </c>
      <c r="K3121">
        <v>36</v>
      </c>
      <c r="L3121" s="2" t="str">
        <f>_xlfn.XLOOKUP(SupplierQuality[[#This Row],[DefectID]],Table2[ID],Table2[Defect],"Not found",0)</f>
        <v>Scrap attached</v>
      </c>
      <c r="M3121" s="3">
        <v>876312</v>
      </c>
      <c r="N3121" s="3">
        <v>1502</v>
      </c>
      <c r="O3121" s="6">
        <f>SupplierQuality[[#This Row],[Total Downtime Minutes]]/60</f>
        <v>25.033333333333335</v>
      </c>
      <c r="P3121" s="4">
        <v>674</v>
      </c>
      <c r="Q3121" s="4">
        <f>SupplierQuality[[#This Row],[Total Defect Qty]]*SupplierQuality[[#This Row],[Unit Price]]</f>
        <v>590634288</v>
      </c>
    </row>
    <row r="3122" spans="1:17" x14ac:dyDescent="0.25">
      <c r="A3122" s="1">
        <v>43570</v>
      </c>
      <c r="B3122" s="5" t="str">
        <f>TEXT(SupplierQuality[[#This Row],[Date]],"mmm")</f>
        <v>Apr</v>
      </c>
      <c r="C3122" s="5" t="str">
        <f>TEXT(SupplierQuality[[#This Row],[Date]],"yyyy")</f>
        <v>2019</v>
      </c>
      <c r="D3122" s="2" t="s">
        <v>80</v>
      </c>
      <c r="E3122" s="2" t="s">
        <v>55</v>
      </c>
      <c r="F3122" s="2" t="s">
        <v>17</v>
      </c>
      <c r="G3122">
        <v>114</v>
      </c>
      <c r="H3122" s="2" t="str">
        <f>VLOOKUP(SupplierQuality[[#This Row],[MaterialID]],Table4[#All],2,0)</f>
        <v>Carton</v>
      </c>
      <c r="I3122">
        <v>1</v>
      </c>
      <c r="J3122" s="2" t="str">
        <f>_xlfn.XLOOKUP(SupplierQuality[[#This Row],[Defect Type ID]],Table5[ID],Table5[Defect Type],"Not found",0)</f>
        <v>No Impact</v>
      </c>
      <c r="K3122">
        <v>195</v>
      </c>
      <c r="L3122" s="2" t="str">
        <f>_xlfn.XLOOKUP(SupplierQuality[[#This Row],[DefectID]],Table2[ID],Table2[Defect],"Not found",0)</f>
        <v>Crooked</v>
      </c>
      <c r="M3122" s="3">
        <v>779607</v>
      </c>
      <c r="N3122" s="3">
        <v>13</v>
      </c>
      <c r="O3122" s="6">
        <f>SupplierQuality[[#This Row],[Total Downtime Minutes]]/60</f>
        <v>0.21666666666666667</v>
      </c>
      <c r="P3122" s="4">
        <v>636</v>
      </c>
      <c r="Q3122" s="4">
        <f>SupplierQuality[[#This Row],[Total Defect Qty]]*SupplierQuality[[#This Row],[Unit Price]]</f>
        <v>495830052</v>
      </c>
    </row>
    <row r="3123" spans="1:17" x14ac:dyDescent="0.25">
      <c r="A3123" s="1">
        <v>43570</v>
      </c>
      <c r="B3123" s="5" t="str">
        <f>TEXT(SupplierQuality[[#This Row],[Date]],"mmm")</f>
        <v>Apr</v>
      </c>
      <c r="C3123" s="5" t="str">
        <f>TEXT(SupplierQuality[[#This Row],[Date]],"yyyy")</f>
        <v>2019</v>
      </c>
      <c r="D3123" s="2" t="s">
        <v>46</v>
      </c>
      <c r="E3123" s="2" t="s">
        <v>19</v>
      </c>
      <c r="F3123" s="2" t="s">
        <v>24</v>
      </c>
      <c r="G3123">
        <v>116</v>
      </c>
      <c r="H3123" s="2" t="str">
        <f>VLOOKUP(SupplierQuality[[#This Row],[MaterialID]],Table4[#All],2,0)</f>
        <v>Molds</v>
      </c>
      <c r="I3123">
        <v>2</v>
      </c>
      <c r="J3123" s="2" t="str">
        <f>_xlfn.XLOOKUP(SupplierQuality[[#This Row],[Defect Type ID]],Table5[ID],Table5[Defect Type],"Not found",0)</f>
        <v>Rejected</v>
      </c>
      <c r="K3123">
        <v>15</v>
      </c>
      <c r="L3123" s="2" t="str">
        <f>_xlfn.XLOOKUP(SupplierQuality[[#This Row],[DefectID]],Table2[ID],Table2[Defect],"Not found",0)</f>
        <v>Tubs Stuck</v>
      </c>
      <c r="M3123" s="3">
        <v>579740</v>
      </c>
      <c r="N3123" s="3">
        <v>4515</v>
      </c>
      <c r="O3123" s="6">
        <f>SupplierQuality[[#This Row],[Total Downtime Minutes]]/60</f>
        <v>75.25</v>
      </c>
      <c r="P3123" s="4">
        <v>489</v>
      </c>
      <c r="Q3123" s="4">
        <f>SupplierQuality[[#This Row],[Total Defect Qty]]*SupplierQuality[[#This Row],[Unit Price]]</f>
        <v>283492860</v>
      </c>
    </row>
    <row r="3124" spans="1:17" x14ac:dyDescent="0.25">
      <c r="A3124" s="1">
        <v>43570</v>
      </c>
      <c r="B3124" s="5" t="str">
        <f>TEXT(SupplierQuality[[#This Row],[Date]],"mmm")</f>
        <v>Apr</v>
      </c>
      <c r="C3124" s="5" t="str">
        <f>TEXT(SupplierQuality[[#This Row],[Date]],"yyyy")</f>
        <v>2019</v>
      </c>
      <c r="D3124" s="2" t="s">
        <v>10</v>
      </c>
      <c r="E3124" s="2" t="s">
        <v>32</v>
      </c>
      <c r="F3124" s="2" t="s">
        <v>14</v>
      </c>
      <c r="G3124">
        <v>129</v>
      </c>
      <c r="H3124" s="2" t="str">
        <f>VLOOKUP(SupplierQuality[[#This Row],[MaterialID]],Table4[#All],2,0)</f>
        <v>Mechanicals</v>
      </c>
      <c r="I3124">
        <v>3</v>
      </c>
      <c r="J3124" s="2" t="str">
        <f>_xlfn.XLOOKUP(SupplierQuality[[#This Row],[Defect Type ID]],Table5[ID],Table5[Defect Type],"Not found",0)</f>
        <v>Impact</v>
      </c>
      <c r="K3124">
        <v>266</v>
      </c>
      <c r="L3124" s="2" t="str">
        <f>_xlfn.XLOOKUP(SupplierQuality[[#This Row],[DefectID]],Table2[ID],Table2[Defect],"Not found",0)</f>
        <v>Liner Issues</v>
      </c>
      <c r="M3124" s="3">
        <v>393501</v>
      </c>
      <c r="N3124" s="3">
        <v>543</v>
      </c>
      <c r="O3124" s="6">
        <f>SupplierQuality[[#This Row],[Total Downtime Minutes]]/60</f>
        <v>9.0500000000000007</v>
      </c>
      <c r="P3124" s="4">
        <v>364</v>
      </c>
      <c r="Q3124" s="4">
        <f>SupplierQuality[[#This Row],[Total Defect Qty]]*SupplierQuality[[#This Row],[Unit Price]]</f>
        <v>143234364</v>
      </c>
    </row>
    <row r="3125" spans="1:17" x14ac:dyDescent="0.25">
      <c r="A3125" s="1">
        <v>43570</v>
      </c>
      <c r="B3125" s="5" t="str">
        <f>TEXT(SupplierQuality[[#This Row],[Date]],"mmm")</f>
        <v>Apr</v>
      </c>
      <c r="C3125" s="5" t="str">
        <f>TEXT(SupplierQuality[[#This Row],[Date]],"yyyy")</f>
        <v>2019</v>
      </c>
      <c r="D3125" s="2" t="s">
        <v>177</v>
      </c>
      <c r="E3125" s="2" t="s">
        <v>19</v>
      </c>
      <c r="F3125" s="2" t="s">
        <v>17</v>
      </c>
      <c r="G3125">
        <v>125</v>
      </c>
      <c r="H3125" s="2" t="str">
        <f>VLOOKUP(SupplierQuality[[#This Row],[MaterialID]],Table4[#All],2,0)</f>
        <v>Hardware</v>
      </c>
      <c r="I3125">
        <v>1</v>
      </c>
      <c r="J3125" s="2" t="str">
        <f>_xlfn.XLOOKUP(SupplierQuality[[#This Row],[Defect Type ID]],Table5[ID],Table5[Defect Type],"Not found",0)</f>
        <v>No Impact</v>
      </c>
      <c r="K3125">
        <v>38</v>
      </c>
      <c r="L3125" s="2" t="str">
        <f>_xlfn.XLOOKUP(SupplierQuality[[#This Row],[DefectID]],Table2[ID],Table2[Defect],"Not found",0)</f>
        <v>Skewed</v>
      </c>
      <c r="M3125" s="3">
        <v>325890</v>
      </c>
      <c r="N3125" s="3">
        <v>4725</v>
      </c>
      <c r="O3125" s="6">
        <f>SupplierQuality[[#This Row],[Total Downtime Minutes]]/60</f>
        <v>78.75</v>
      </c>
      <c r="P3125" s="4">
        <v>365</v>
      </c>
      <c r="Q3125" s="4">
        <f>SupplierQuality[[#This Row],[Total Defect Qty]]*SupplierQuality[[#This Row],[Unit Price]]</f>
        <v>118949850</v>
      </c>
    </row>
    <row r="3126" spans="1:17" x14ac:dyDescent="0.25">
      <c r="A3126" s="1">
        <v>43570</v>
      </c>
      <c r="B3126" s="5" t="str">
        <f>TEXT(SupplierQuality[[#This Row],[Date]],"mmm")</f>
        <v>Apr</v>
      </c>
      <c r="C3126" s="5" t="str">
        <f>TEXT(SupplierQuality[[#This Row],[Date]],"yyyy")</f>
        <v>2019</v>
      </c>
      <c r="D3126" s="2" t="s">
        <v>88</v>
      </c>
      <c r="E3126" s="2" t="s">
        <v>32</v>
      </c>
      <c r="F3126" s="2" t="s">
        <v>24</v>
      </c>
      <c r="G3126">
        <v>116</v>
      </c>
      <c r="H3126" s="2" t="str">
        <f>VLOOKUP(SupplierQuality[[#This Row],[MaterialID]],Table4[#All],2,0)</f>
        <v>Molds</v>
      </c>
      <c r="I3126">
        <v>3</v>
      </c>
      <c r="J3126" s="2" t="str">
        <f>_xlfn.XLOOKUP(SupplierQuality[[#This Row],[Defect Type ID]],Table5[ID],Table5[Defect Type],"Not found",0)</f>
        <v>Impact</v>
      </c>
      <c r="K3126">
        <v>193</v>
      </c>
      <c r="L3126" s="2" t="str">
        <f>_xlfn.XLOOKUP(SupplierQuality[[#This Row],[DefectID]],Table2[ID],Table2[Defect],"Not found",0)</f>
        <v>Loose Fit</v>
      </c>
      <c r="M3126" s="3">
        <v>199646</v>
      </c>
      <c r="N3126" s="3">
        <v>636</v>
      </c>
      <c r="O3126" s="6">
        <f>SupplierQuality[[#This Row],[Total Downtime Minutes]]/60</f>
        <v>10.6</v>
      </c>
      <c r="P3126" s="4">
        <v>497</v>
      </c>
      <c r="Q3126" s="4">
        <f>SupplierQuality[[#This Row],[Total Defect Qty]]*SupplierQuality[[#This Row],[Unit Price]]</f>
        <v>99224062</v>
      </c>
    </row>
    <row r="3127" spans="1:17" x14ac:dyDescent="0.25">
      <c r="A3127" s="1">
        <v>43570</v>
      </c>
      <c r="B3127" s="5" t="str">
        <f>TEXT(SupplierQuality[[#This Row],[Date]],"mmm")</f>
        <v>Apr</v>
      </c>
      <c r="C3127" s="5" t="str">
        <f>TEXT(SupplierQuality[[#This Row],[Date]],"yyyy")</f>
        <v>2019</v>
      </c>
      <c r="D3127" s="2" t="s">
        <v>311</v>
      </c>
      <c r="E3127" s="2" t="s">
        <v>58</v>
      </c>
      <c r="F3127" s="2" t="s">
        <v>42</v>
      </c>
      <c r="G3127">
        <v>119</v>
      </c>
      <c r="H3127" s="2" t="str">
        <f>VLOOKUP(SupplierQuality[[#This Row],[MaterialID]],Table4[#All],2,0)</f>
        <v>Batteries</v>
      </c>
      <c r="I3127">
        <v>1</v>
      </c>
      <c r="J3127" s="2" t="str">
        <f>_xlfn.XLOOKUP(SupplierQuality[[#This Row],[Defect Type ID]],Table5[ID],Table5[Defect Type],"Not found",0)</f>
        <v>No Impact</v>
      </c>
      <c r="K3127">
        <v>4</v>
      </c>
      <c r="L3127" s="2" t="str">
        <f>_xlfn.XLOOKUP(SupplierQuality[[#This Row],[DefectID]],Table2[ID],Table2[Defect],"Not found",0)</f>
        <v>Warped</v>
      </c>
      <c r="M3127" s="3">
        <v>133218</v>
      </c>
      <c r="N3127" s="3">
        <v>3926</v>
      </c>
      <c r="O3127" s="6">
        <f>SupplierQuality[[#This Row],[Total Downtime Minutes]]/60</f>
        <v>65.433333333333337</v>
      </c>
      <c r="P3127" s="4">
        <v>380</v>
      </c>
      <c r="Q3127" s="4">
        <f>SupplierQuality[[#This Row],[Total Defect Qty]]*SupplierQuality[[#This Row],[Unit Price]]</f>
        <v>50622840</v>
      </c>
    </row>
    <row r="3128" spans="1:17" x14ac:dyDescent="0.25">
      <c r="A3128" s="1">
        <v>43571</v>
      </c>
      <c r="B3128" s="5" t="str">
        <f>TEXT(SupplierQuality[[#This Row],[Date]],"mmm")</f>
        <v>Apr</v>
      </c>
      <c r="C3128" s="5" t="str">
        <f>TEXT(SupplierQuality[[#This Row],[Date]],"yyyy")</f>
        <v>2019</v>
      </c>
      <c r="D3128" s="2" t="s">
        <v>215</v>
      </c>
      <c r="E3128" s="2" t="s">
        <v>13</v>
      </c>
      <c r="F3128" s="2" t="s">
        <v>691</v>
      </c>
      <c r="G3128">
        <v>117</v>
      </c>
      <c r="H3128" s="2" t="str">
        <f>VLOOKUP(SupplierQuality[[#This Row],[MaterialID]],Table4[#All],2,0)</f>
        <v>Labels</v>
      </c>
      <c r="I3128">
        <v>3</v>
      </c>
      <c r="J3128" s="2" t="str">
        <f>_xlfn.XLOOKUP(SupplierQuality[[#This Row],[Defect Type ID]],Table5[ID],Table5[Defect Type],"Not found",0)</f>
        <v>Impact</v>
      </c>
      <c r="K3128">
        <v>148</v>
      </c>
      <c r="L3128" s="2" t="str">
        <f>_xlfn.XLOOKUP(SupplierQuality[[#This Row],[DefectID]],Table2[ID],Table2[Defect],"Not found",0)</f>
        <v>Dents</v>
      </c>
      <c r="M3128" s="3">
        <v>853040</v>
      </c>
      <c r="N3128" s="3">
        <v>1394</v>
      </c>
      <c r="O3128" s="6">
        <f>SupplierQuality[[#This Row],[Total Downtime Minutes]]/60</f>
        <v>23.233333333333334</v>
      </c>
      <c r="P3128" s="4">
        <v>293</v>
      </c>
      <c r="Q3128" s="4">
        <f>SupplierQuality[[#This Row],[Total Defect Qty]]*SupplierQuality[[#This Row],[Unit Price]]</f>
        <v>249940720</v>
      </c>
    </row>
    <row r="3129" spans="1:17" x14ac:dyDescent="0.25">
      <c r="A3129" s="1">
        <v>43571</v>
      </c>
      <c r="B3129" s="5" t="str">
        <f>TEXT(SupplierQuality[[#This Row],[Date]],"mmm")</f>
        <v>Apr</v>
      </c>
      <c r="C3129" s="5" t="str">
        <f>TEXT(SupplierQuality[[#This Row],[Date]],"yyyy")</f>
        <v>2019</v>
      </c>
      <c r="D3129" s="2" t="s">
        <v>273</v>
      </c>
      <c r="E3129" s="2" t="s">
        <v>62</v>
      </c>
      <c r="F3129" s="2" t="s">
        <v>14</v>
      </c>
      <c r="G3129">
        <v>125</v>
      </c>
      <c r="H3129" s="2" t="str">
        <f>VLOOKUP(SupplierQuality[[#This Row],[MaterialID]],Table4[#All],2,0)</f>
        <v>Hardware</v>
      </c>
      <c r="I3129">
        <v>2</v>
      </c>
      <c r="J3129" s="2" t="str">
        <f>_xlfn.XLOOKUP(SupplierQuality[[#This Row],[Defect Type ID]],Table5[ID],Table5[Defect Type],"Not found",0)</f>
        <v>Rejected</v>
      </c>
      <c r="K3129">
        <v>188</v>
      </c>
      <c r="L3129" s="2" t="str">
        <f>_xlfn.XLOOKUP(SupplierQuality[[#This Row],[DefectID]],Table2[ID],Table2[Defect],"Not found",0)</f>
        <v>Wrong Flaps</v>
      </c>
      <c r="M3129" s="3">
        <v>521309</v>
      </c>
      <c r="N3129" s="3">
        <v>471</v>
      </c>
      <c r="O3129" s="6">
        <f>SupplierQuality[[#This Row],[Total Downtime Minutes]]/60</f>
        <v>7.85</v>
      </c>
      <c r="P3129" s="4">
        <v>303</v>
      </c>
      <c r="Q3129" s="4">
        <f>SupplierQuality[[#This Row],[Total Defect Qty]]*SupplierQuality[[#This Row],[Unit Price]]</f>
        <v>157956627</v>
      </c>
    </row>
    <row r="3130" spans="1:17" x14ac:dyDescent="0.25">
      <c r="A3130" s="1">
        <v>43571</v>
      </c>
      <c r="B3130" s="5" t="str">
        <f>TEXT(SupplierQuality[[#This Row],[Date]],"mmm")</f>
        <v>Apr</v>
      </c>
      <c r="C3130" s="5" t="str">
        <f>TEXT(SupplierQuality[[#This Row],[Date]],"yyyy")</f>
        <v>2019</v>
      </c>
      <c r="D3130" s="2" t="s">
        <v>312</v>
      </c>
      <c r="E3130" s="2" t="s">
        <v>13</v>
      </c>
      <c r="F3130" s="2" t="s">
        <v>24</v>
      </c>
      <c r="G3130">
        <v>129</v>
      </c>
      <c r="H3130" s="2" t="str">
        <f>VLOOKUP(SupplierQuality[[#This Row],[MaterialID]],Table4[#All],2,0)</f>
        <v>Mechanicals</v>
      </c>
      <c r="I3130">
        <v>2</v>
      </c>
      <c r="J3130" s="2" t="str">
        <f>_xlfn.XLOOKUP(SupplierQuality[[#This Row],[Defect Type ID]],Table5[ID],Table5[Defect Type],"Not found",0)</f>
        <v>Rejected</v>
      </c>
      <c r="K3130">
        <v>72</v>
      </c>
      <c r="L3130" s="2" t="str">
        <f>_xlfn.XLOOKUP(SupplierQuality[[#This Row],[DefectID]],Table2[ID],Table2[Defect],"Not found",0)</f>
        <v>Wrong Label</v>
      </c>
      <c r="M3130" s="3">
        <v>342077</v>
      </c>
      <c r="N3130" s="3">
        <v>2845</v>
      </c>
      <c r="O3130" s="6">
        <f>SupplierQuality[[#This Row],[Total Downtime Minutes]]/60</f>
        <v>47.416666666666664</v>
      </c>
      <c r="P3130" s="4">
        <v>573</v>
      </c>
      <c r="Q3130" s="4">
        <f>SupplierQuality[[#This Row],[Total Defect Qty]]*SupplierQuality[[#This Row],[Unit Price]]</f>
        <v>196010121</v>
      </c>
    </row>
    <row r="3131" spans="1:17" x14ac:dyDescent="0.25">
      <c r="A3131" s="1">
        <v>43571</v>
      </c>
      <c r="B3131" s="5" t="str">
        <f>TEXT(SupplierQuality[[#This Row],[Date]],"mmm")</f>
        <v>Apr</v>
      </c>
      <c r="C3131" s="5" t="str">
        <f>TEXT(SupplierQuality[[#This Row],[Date]],"yyyy")</f>
        <v>2019</v>
      </c>
      <c r="D3131" s="2" t="s">
        <v>92</v>
      </c>
      <c r="E3131" s="2" t="s">
        <v>98</v>
      </c>
      <c r="F3131" s="2" t="s">
        <v>691</v>
      </c>
      <c r="G3131">
        <v>124</v>
      </c>
      <c r="H3131" s="2" t="str">
        <f>VLOOKUP(SupplierQuality[[#This Row],[MaterialID]],Table4[#All],2,0)</f>
        <v>Drives</v>
      </c>
      <c r="I3131">
        <v>3</v>
      </c>
      <c r="J3131" s="2" t="str">
        <f>_xlfn.XLOOKUP(SupplierQuality[[#This Row],[Defect Type ID]],Table5[ID],Table5[Defect Type],"Not found",0)</f>
        <v>Impact</v>
      </c>
      <c r="K3131">
        <v>41</v>
      </c>
      <c r="L3131" s="2" t="str">
        <f>_xlfn.XLOOKUP(SupplierQuality[[#This Row],[DefectID]],Table2[ID],Table2[Defect],"Not found",0)</f>
        <v>Bad Tiles</v>
      </c>
      <c r="M3131" s="3">
        <v>268235</v>
      </c>
      <c r="N3131" s="3">
        <v>1130</v>
      </c>
      <c r="O3131" s="6">
        <f>SupplierQuality[[#This Row],[Total Downtime Minutes]]/60</f>
        <v>18.833333333333332</v>
      </c>
      <c r="P3131" s="4">
        <v>595</v>
      </c>
      <c r="Q3131" s="4">
        <f>SupplierQuality[[#This Row],[Total Defect Qty]]*SupplierQuality[[#This Row],[Unit Price]]</f>
        <v>159599825</v>
      </c>
    </row>
    <row r="3132" spans="1:17" x14ac:dyDescent="0.25">
      <c r="A3132" s="1">
        <v>43571</v>
      </c>
      <c r="B3132" s="5" t="str">
        <f>TEXT(SupplierQuality[[#This Row],[Date]],"mmm")</f>
        <v>Apr</v>
      </c>
      <c r="C3132" s="5" t="str">
        <f>TEXT(SupplierQuality[[#This Row],[Date]],"yyyy")</f>
        <v>2019</v>
      </c>
      <c r="D3132" s="2" t="s">
        <v>150</v>
      </c>
      <c r="E3132" s="2" t="s">
        <v>74</v>
      </c>
      <c r="F3132" s="2" t="s">
        <v>75</v>
      </c>
      <c r="G3132">
        <v>133</v>
      </c>
      <c r="H3132" s="2" t="str">
        <f>VLOOKUP(SupplierQuality[[#This Row],[MaterialID]],Table4[#All],2,0)</f>
        <v>Wires</v>
      </c>
      <c r="I3132">
        <v>1</v>
      </c>
      <c r="J3132" s="2" t="str">
        <f>_xlfn.XLOOKUP(SupplierQuality[[#This Row],[Defect Type ID]],Table5[ID],Table5[Defect Type],"Not found",0)</f>
        <v>No Impact</v>
      </c>
      <c r="K3132">
        <v>114</v>
      </c>
      <c r="L3132" s="2" t="str">
        <f>_xlfn.XLOOKUP(SupplierQuality[[#This Row],[DefectID]],Table2[ID],Table2[Defect],"Not found",0)</f>
        <v>Wrong Case Labels</v>
      </c>
      <c r="M3132" s="3">
        <v>262160</v>
      </c>
      <c r="N3132" s="3">
        <v>2575</v>
      </c>
      <c r="O3132" s="6">
        <f>SupplierQuality[[#This Row],[Total Downtime Minutes]]/60</f>
        <v>42.916666666666664</v>
      </c>
      <c r="P3132" s="4">
        <v>623</v>
      </c>
      <c r="Q3132" s="4">
        <f>SupplierQuality[[#This Row],[Total Defect Qty]]*SupplierQuality[[#This Row],[Unit Price]]</f>
        <v>163325680</v>
      </c>
    </row>
    <row r="3133" spans="1:17" x14ac:dyDescent="0.25">
      <c r="A3133" s="1">
        <v>43571</v>
      </c>
      <c r="B3133" s="5" t="str">
        <f>TEXT(SupplierQuality[[#This Row],[Date]],"mmm")</f>
        <v>Apr</v>
      </c>
      <c r="C3133" s="5" t="str">
        <f>TEXT(SupplierQuality[[#This Row],[Date]],"yyyy")</f>
        <v>2019</v>
      </c>
      <c r="D3133" s="2" t="s">
        <v>172</v>
      </c>
      <c r="E3133" s="2" t="s">
        <v>84</v>
      </c>
      <c r="F3133" s="2" t="s">
        <v>17</v>
      </c>
      <c r="G3133">
        <v>112</v>
      </c>
      <c r="H3133" s="2" t="str">
        <f>VLOOKUP(SupplierQuality[[#This Row],[MaterialID]],Table4[#All],2,0)</f>
        <v>Glass</v>
      </c>
      <c r="I3133">
        <v>2</v>
      </c>
      <c r="J3133" s="2" t="str">
        <f>_xlfn.XLOOKUP(SupplierQuality[[#This Row],[Defect Type ID]],Table5[ID],Table5[Defect Type],"Not found",0)</f>
        <v>Rejected</v>
      </c>
      <c r="K3133">
        <v>131</v>
      </c>
      <c r="L3133" s="2" t="str">
        <f>_xlfn.XLOOKUP(SupplierQuality[[#This Row],[DefectID]],Table2[ID],Table2[Defect],"Not found",0)</f>
        <v>Out of Specification</v>
      </c>
      <c r="M3133" s="3">
        <v>258812</v>
      </c>
      <c r="N3133" s="3">
        <v>751</v>
      </c>
      <c r="O3133" s="6">
        <f>SupplierQuality[[#This Row],[Total Downtime Minutes]]/60</f>
        <v>12.516666666666667</v>
      </c>
      <c r="P3133" s="4">
        <v>678</v>
      </c>
      <c r="Q3133" s="4">
        <f>SupplierQuality[[#This Row],[Total Defect Qty]]*SupplierQuality[[#This Row],[Unit Price]]</f>
        <v>175474536</v>
      </c>
    </row>
    <row r="3134" spans="1:17" x14ac:dyDescent="0.25">
      <c r="A3134" s="1">
        <v>43572</v>
      </c>
      <c r="B3134" s="5" t="str">
        <f>TEXT(SupplierQuality[[#This Row],[Date]],"mmm")</f>
        <v>Apr</v>
      </c>
      <c r="C3134" s="5" t="str">
        <f>TEXT(SupplierQuality[[#This Row],[Date]],"yyyy")</f>
        <v>2019</v>
      </c>
      <c r="D3134" s="2" t="s">
        <v>73</v>
      </c>
      <c r="E3134" s="2" t="s">
        <v>64</v>
      </c>
      <c r="F3134" s="2" t="s">
        <v>17</v>
      </c>
      <c r="G3134">
        <v>119</v>
      </c>
      <c r="H3134" s="2" t="str">
        <f>VLOOKUP(SupplierQuality[[#This Row],[MaterialID]],Table4[#All],2,0)</f>
        <v>Batteries</v>
      </c>
      <c r="I3134">
        <v>1</v>
      </c>
      <c r="J3134" s="2" t="str">
        <f>_xlfn.XLOOKUP(SupplierQuality[[#This Row],[Defect Type ID]],Table5[ID],Table5[Defect Type],"Not found",0)</f>
        <v>No Impact</v>
      </c>
      <c r="K3134">
        <v>218</v>
      </c>
      <c r="L3134" s="2" t="str">
        <f>_xlfn.XLOOKUP(SupplierQuality[[#This Row],[DefectID]],Table2[ID],Table2[Defect],"Not found",0)</f>
        <v>Rough Tops</v>
      </c>
      <c r="M3134" s="3">
        <v>872248</v>
      </c>
      <c r="N3134" s="3">
        <v>838</v>
      </c>
      <c r="O3134" s="6">
        <f>SupplierQuality[[#This Row],[Total Downtime Minutes]]/60</f>
        <v>13.966666666666667</v>
      </c>
      <c r="P3134" s="4">
        <v>569</v>
      </c>
      <c r="Q3134" s="4">
        <f>SupplierQuality[[#This Row],[Total Defect Qty]]*SupplierQuality[[#This Row],[Unit Price]]</f>
        <v>496309112</v>
      </c>
    </row>
    <row r="3135" spans="1:17" x14ac:dyDescent="0.25">
      <c r="A3135" s="1">
        <v>43572</v>
      </c>
      <c r="B3135" s="5" t="str">
        <f>TEXT(SupplierQuality[[#This Row],[Date]],"mmm")</f>
        <v>Apr</v>
      </c>
      <c r="C3135" s="5" t="str">
        <f>TEXT(SupplierQuality[[#This Row],[Date]],"yyyy")</f>
        <v>2019</v>
      </c>
      <c r="D3135" s="2" t="s">
        <v>316</v>
      </c>
      <c r="E3135" s="2" t="s">
        <v>71</v>
      </c>
      <c r="F3135" s="2" t="s">
        <v>17</v>
      </c>
      <c r="G3135">
        <v>124</v>
      </c>
      <c r="H3135" s="2" t="str">
        <f>VLOOKUP(SupplierQuality[[#This Row],[MaterialID]],Table4[#All],2,0)</f>
        <v>Drives</v>
      </c>
      <c r="I3135">
        <v>2</v>
      </c>
      <c r="J3135" s="2" t="str">
        <f>_xlfn.XLOOKUP(SupplierQuality[[#This Row],[Defect Type ID]],Table5[ID],Table5[Defect Type],"Not found",0)</f>
        <v>Rejected</v>
      </c>
      <c r="K3135">
        <v>225</v>
      </c>
      <c r="L3135" s="2" t="str">
        <f>_xlfn.XLOOKUP(SupplierQuality[[#This Row],[DefectID]],Table2[ID],Table2[Defect],"Not found",0)</f>
        <v>Ejector Pin Wrong</v>
      </c>
      <c r="M3135" s="3">
        <v>773717</v>
      </c>
      <c r="N3135" s="3">
        <v>1578</v>
      </c>
      <c r="O3135" s="6">
        <f>SupplierQuality[[#This Row],[Total Downtime Minutes]]/60</f>
        <v>26.3</v>
      </c>
      <c r="P3135" s="4">
        <v>299</v>
      </c>
      <c r="Q3135" s="4">
        <f>SupplierQuality[[#This Row],[Total Defect Qty]]*SupplierQuality[[#This Row],[Unit Price]]</f>
        <v>231341383</v>
      </c>
    </row>
    <row r="3136" spans="1:17" x14ac:dyDescent="0.25">
      <c r="A3136" s="1">
        <v>43572</v>
      </c>
      <c r="B3136" s="5" t="str">
        <f>TEXT(SupplierQuality[[#This Row],[Date]],"mmm")</f>
        <v>Apr</v>
      </c>
      <c r="C3136" s="5" t="str">
        <f>TEXT(SupplierQuality[[#This Row],[Date]],"yyyy")</f>
        <v>2019</v>
      </c>
      <c r="D3136" s="2" t="s">
        <v>227</v>
      </c>
      <c r="E3136" s="2" t="s">
        <v>13</v>
      </c>
      <c r="F3136" s="2" t="s">
        <v>17</v>
      </c>
      <c r="G3136">
        <v>129</v>
      </c>
      <c r="H3136" s="2" t="str">
        <f>VLOOKUP(SupplierQuality[[#This Row],[MaterialID]],Table4[#All],2,0)</f>
        <v>Mechanicals</v>
      </c>
      <c r="I3136">
        <v>3</v>
      </c>
      <c r="J3136" s="2" t="str">
        <f>_xlfn.XLOOKUP(SupplierQuality[[#This Row],[Defect Type ID]],Table5[ID],Table5[Defect Type],"Not found",0)</f>
        <v>Impact</v>
      </c>
      <c r="K3136">
        <v>80</v>
      </c>
      <c r="L3136" s="2" t="str">
        <f>_xlfn.XLOOKUP(SupplierQuality[[#This Row],[DefectID]],Table2[ID],Table2[Defect],"Not found",0)</f>
        <v>Bad Labels</v>
      </c>
      <c r="M3136" s="3">
        <v>565218</v>
      </c>
      <c r="N3136" s="3">
        <v>1437</v>
      </c>
      <c r="O3136" s="6">
        <f>SupplierQuality[[#This Row],[Total Downtime Minutes]]/60</f>
        <v>23.95</v>
      </c>
      <c r="P3136" s="4">
        <v>623</v>
      </c>
      <c r="Q3136" s="4">
        <f>SupplierQuality[[#This Row],[Total Defect Qty]]*SupplierQuality[[#This Row],[Unit Price]]</f>
        <v>352130814</v>
      </c>
    </row>
    <row r="3137" spans="1:17" x14ac:dyDescent="0.25">
      <c r="A3137" s="1">
        <v>43572</v>
      </c>
      <c r="B3137" s="5" t="str">
        <f>TEXT(SupplierQuality[[#This Row],[Date]],"mmm")</f>
        <v>Apr</v>
      </c>
      <c r="C3137" s="5" t="str">
        <f>TEXT(SupplierQuality[[#This Row],[Date]],"yyyy")</f>
        <v>2019</v>
      </c>
      <c r="D3137" s="2" t="s">
        <v>276</v>
      </c>
      <c r="E3137" s="2" t="s">
        <v>60</v>
      </c>
      <c r="F3137" s="2" t="s">
        <v>17</v>
      </c>
      <c r="G3137">
        <v>131</v>
      </c>
      <c r="H3137" s="2" t="str">
        <f>VLOOKUP(SupplierQuality[[#This Row],[MaterialID]],Table4[#All],2,0)</f>
        <v>Valves</v>
      </c>
      <c r="I3137">
        <v>3</v>
      </c>
      <c r="J3137" s="2" t="str">
        <f>_xlfn.XLOOKUP(SupplierQuality[[#This Row],[Defect Type ID]],Table5[ID],Table5[Defect Type],"Not found",0)</f>
        <v>Impact</v>
      </c>
      <c r="K3137">
        <v>64</v>
      </c>
      <c r="L3137" s="2" t="str">
        <f>_xlfn.XLOOKUP(SupplierQuality[[#This Row],[DefectID]],Table2[ID],Table2[Defect],"Not found",0)</f>
        <v>Cut Box</v>
      </c>
      <c r="M3137" s="3">
        <v>558904</v>
      </c>
      <c r="N3137" s="3">
        <v>2023</v>
      </c>
      <c r="O3137" s="6">
        <f>SupplierQuality[[#This Row],[Total Downtime Minutes]]/60</f>
        <v>33.716666666666669</v>
      </c>
      <c r="P3137" s="4">
        <v>444</v>
      </c>
      <c r="Q3137" s="4">
        <f>SupplierQuality[[#This Row],[Total Defect Qty]]*SupplierQuality[[#This Row],[Unit Price]]</f>
        <v>248153376</v>
      </c>
    </row>
    <row r="3138" spans="1:17" x14ac:dyDescent="0.25">
      <c r="A3138" s="1">
        <v>43572</v>
      </c>
      <c r="B3138" s="5" t="str">
        <f>TEXT(SupplierQuality[[#This Row],[Date]],"mmm")</f>
        <v>Apr</v>
      </c>
      <c r="C3138" s="5" t="str">
        <f>TEXT(SupplierQuality[[#This Row],[Date]],"yyyy")</f>
        <v>2019</v>
      </c>
      <c r="D3138" s="2" t="s">
        <v>240</v>
      </c>
      <c r="E3138" s="2" t="s">
        <v>30</v>
      </c>
      <c r="F3138" s="2" t="s">
        <v>17</v>
      </c>
      <c r="G3138">
        <v>128</v>
      </c>
      <c r="H3138" s="2" t="str">
        <f>VLOOKUP(SupplierQuality[[#This Row],[MaterialID]],Table4[#All],2,0)</f>
        <v>Tape</v>
      </c>
      <c r="I3138">
        <v>3</v>
      </c>
      <c r="J3138" s="2" t="str">
        <f>_xlfn.XLOOKUP(SupplierQuality[[#This Row],[Defect Type ID]],Table5[ID],Table5[Defect Type],"Not found",0)</f>
        <v>Impact</v>
      </c>
      <c r="K3138">
        <v>115</v>
      </c>
      <c r="L3138" s="2" t="str">
        <f>_xlfn.XLOOKUP(SupplierQuality[[#This Row],[DefectID]],Table2[ID],Table2[Defect],"Not found",0)</f>
        <v>Roll Tension</v>
      </c>
      <c r="M3138" s="3">
        <v>314605</v>
      </c>
      <c r="N3138" s="3">
        <v>2681</v>
      </c>
      <c r="O3138" s="6">
        <f>SupplierQuality[[#This Row],[Total Downtime Minutes]]/60</f>
        <v>44.68333333333333</v>
      </c>
      <c r="P3138" s="4">
        <v>687</v>
      </c>
      <c r="Q3138" s="4">
        <f>SupplierQuality[[#This Row],[Total Defect Qty]]*SupplierQuality[[#This Row],[Unit Price]]</f>
        <v>216133635</v>
      </c>
    </row>
    <row r="3139" spans="1:17" x14ac:dyDescent="0.25">
      <c r="A3139" s="1">
        <v>43574</v>
      </c>
      <c r="B3139" s="5" t="str">
        <f>TEXT(SupplierQuality[[#This Row],[Date]],"mmm")</f>
        <v>Apr</v>
      </c>
      <c r="C3139" s="5" t="str">
        <f>TEXT(SupplierQuality[[#This Row],[Date]],"yyyy")</f>
        <v>2019</v>
      </c>
      <c r="D3139" s="2" t="s">
        <v>277</v>
      </c>
      <c r="E3139" s="2" t="s">
        <v>38</v>
      </c>
      <c r="F3139" s="2" t="s">
        <v>691</v>
      </c>
      <c r="G3139">
        <v>128</v>
      </c>
      <c r="H3139" s="2" t="str">
        <f>VLOOKUP(SupplierQuality[[#This Row],[MaterialID]],Table4[#All],2,0)</f>
        <v>Tape</v>
      </c>
      <c r="I3139">
        <v>1</v>
      </c>
      <c r="J3139" s="2" t="str">
        <f>_xlfn.XLOOKUP(SupplierQuality[[#This Row],[Defect Type ID]],Table5[ID],Table5[Defect Type],"Not found",0)</f>
        <v>No Impact</v>
      </c>
      <c r="K3139">
        <v>255</v>
      </c>
      <c r="L3139" s="2" t="str">
        <f>_xlfn.XLOOKUP(SupplierQuality[[#This Row],[DefectID]],Table2[ID],Table2[Defect],"Not found",0)</f>
        <v>Components Stuck</v>
      </c>
      <c r="M3139" s="3">
        <v>991268</v>
      </c>
      <c r="N3139" s="3">
        <v>4291</v>
      </c>
      <c r="O3139" s="6">
        <f>SupplierQuality[[#This Row],[Total Downtime Minutes]]/60</f>
        <v>71.516666666666666</v>
      </c>
      <c r="P3139" s="4">
        <v>553</v>
      </c>
      <c r="Q3139" s="4">
        <f>SupplierQuality[[#This Row],[Total Defect Qty]]*SupplierQuality[[#This Row],[Unit Price]]</f>
        <v>548171204</v>
      </c>
    </row>
    <row r="3140" spans="1:17" x14ac:dyDescent="0.25">
      <c r="A3140" s="1">
        <v>43574</v>
      </c>
      <c r="B3140" s="5" t="str">
        <f>TEXT(SupplierQuality[[#This Row],[Date]],"mmm")</f>
        <v>Apr</v>
      </c>
      <c r="C3140" s="5" t="str">
        <f>TEXT(SupplierQuality[[#This Row],[Date]],"yyyy")</f>
        <v>2019</v>
      </c>
      <c r="D3140" s="2" t="s">
        <v>50</v>
      </c>
      <c r="E3140" s="2" t="s">
        <v>19</v>
      </c>
      <c r="F3140" s="2" t="s">
        <v>691</v>
      </c>
      <c r="G3140">
        <v>127</v>
      </c>
      <c r="H3140" s="2" t="str">
        <f>VLOOKUP(SupplierQuality[[#This Row],[MaterialID]],Table4[#All],2,0)</f>
        <v>Crates</v>
      </c>
      <c r="I3140">
        <v>2</v>
      </c>
      <c r="J3140" s="2" t="str">
        <f>_xlfn.XLOOKUP(SupplierQuality[[#This Row],[Defect Type ID]],Table5[ID],Table5[Defect Type],"Not found",0)</f>
        <v>Rejected</v>
      </c>
      <c r="K3140">
        <v>56</v>
      </c>
      <c r="L3140" s="2" t="str">
        <f>_xlfn.XLOOKUP(SupplierQuality[[#This Row],[DefectID]],Table2[ID],Table2[Defect],"Not found",0)</f>
        <v>Poor Pairing</v>
      </c>
      <c r="M3140" s="3">
        <v>975234</v>
      </c>
      <c r="N3140" s="3">
        <v>1511</v>
      </c>
      <c r="O3140" s="6">
        <f>SupplierQuality[[#This Row],[Total Downtime Minutes]]/60</f>
        <v>25.183333333333334</v>
      </c>
      <c r="P3140" s="4">
        <v>615</v>
      </c>
      <c r="Q3140" s="4">
        <f>SupplierQuality[[#This Row],[Total Defect Qty]]*SupplierQuality[[#This Row],[Unit Price]]</f>
        <v>599768910</v>
      </c>
    </row>
    <row r="3141" spans="1:17" x14ac:dyDescent="0.25">
      <c r="A3141" s="1">
        <v>43574</v>
      </c>
      <c r="B3141" s="5" t="str">
        <f>TEXT(SupplierQuality[[#This Row],[Date]],"mmm")</f>
        <v>Apr</v>
      </c>
      <c r="C3141" s="5" t="str">
        <f>TEXT(SupplierQuality[[#This Row],[Date]],"yyyy")</f>
        <v>2019</v>
      </c>
      <c r="D3141" s="2" t="s">
        <v>198</v>
      </c>
      <c r="E3141" s="2" t="s">
        <v>45</v>
      </c>
      <c r="F3141" s="2" t="s">
        <v>691</v>
      </c>
      <c r="G3141">
        <v>114</v>
      </c>
      <c r="H3141" s="2" t="str">
        <f>VLOOKUP(SupplierQuality[[#This Row],[MaterialID]],Table4[#All],2,0)</f>
        <v>Carton</v>
      </c>
      <c r="I3141">
        <v>3</v>
      </c>
      <c r="J3141" s="2" t="str">
        <f>_xlfn.XLOOKUP(SupplierQuality[[#This Row],[Defect Type ID]],Table5[ID],Table5[Defect Type],"Not found",0)</f>
        <v>Impact</v>
      </c>
      <c r="K3141">
        <v>49</v>
      </c>
      <c r="L3141" s="2" t="str">
        <f>_xlfn.XLOOKUP(SupplierQuality[[#This Row],[DefectID]],Table2[ID],Table2[Defect],"Not found",0)</f>
        <v>Matts</v>
      </c>
      <c r="M3141" s="3">
        <v>778432</v>
      </c>
      <c r="N3141" s="3">
        <v>2199</v>
      </c>
      <c r="O3141" s="6">
        <f>SupplierQuality[[#This Row],[Total Downtime Minutes]]/60</f>
        <v>36.65</v>
      </c>
      <c r="P3141" s="4">
        <v>319</v>
      </c>
      <c r="Q3141" s="4">
        <f>SupplierQuality[[#This Row],[Total Defect Qty]]*SupplierQuality[[#This Row],[Unit Price]]</f>
        <v>248319808</v>
      </c>
    </row>
    <row r="3142" spans="1:17" x14ac:dyDescent="0.25">
      <c r="A3142" s="1">
        <v>43574</v>
      </c>
      <c r="B3142" s="5" t="str">
        <f>TEXT(SupplierQuality[[#This Row],[Date]],"mmm")</f>
        <v>Apr</v>
      </c>
      <c r="C3142" s="5" t="str">
        <f>TEXT(SupplierQuality[[#This Row],[Date]],"yyyy")</f>
        <v>2019</v>
      </c>
      <c r="D3142" s="2" t="s">
        <v>171</v>
      </c>
      <c r="E3142" s="2" t="s">
        <v>34</v>
      </c>
      <c r="F3142" s="2" t="s">
        <v>14</v>
      </c>
      <c r="G3142">
        <v>124</v>
      </c>
      <c r="H3142" s="2" t="str">
        <f>VLOOKUP(SupplierQuality[[#This Row],[MaterialID]],Table4[#All],2,0)</f>
        <v>Drives</v>
      </c>
      <c r="I3142">
        <v>2</v>
      </c>
      <c r="J3142" s="2" t="str">
        <f>_xlfn.XLOOKUP(SupplierQuality[[#This Row],[Defect Type ID]],Table5[ID],Table5[Defect Type],"Not found",0)</f>
        <v>Rejected</v>
      </c>
      <c r="K3142">
        <v>239</v>
      </c>
      <c r="L3142" s="2" t="str">
        <f>_xlfn.XLOOKUP(SupplierQuality[[#This Row],[DefectID]],Table2[ID],Table2[Defect],"Not found",0)</f>
        <v>Scratch</v>
      </c>
      <c r="M3142" s="3">
        <v>761653</v>
      </c>
      <c r="N3142" s="3">
        <v>761</v>
      </c>
      <c r="O3142" s="6">
        <f>SupplierQuality[[#This Row],[Total Downtime Minutes]]/60</f>
        <v>12.683333333333334</v>
      </c>
      <c r="P3142" s="4">
        <v>639</v>
      </c>
      <c r="Q3142" s="4">
        <f>SupplierQuality[[#This Row],[Total Defect Qty]]*SupplierQuality[[#This Row],[Unit Price]]</f>
        <v>486696267</v>
      </c>
    </row>
    <row r="3143" spans="1:17" x14ac:dyDescent="0.25">
      <c r="A3143" s="1">
        <v>43574</v>
      </c>
      <c r="B3143" s="5" t="str">
        <f>TEXT(SupplierQuality[[#This Row],[Date]],"mmm")</f>
        <v>Apr</v>
      </c>
      <c r="C3143" s="5" t="str">
        <f>TEXT(SupplierQuality[[#This Row],[Date]],"yyyy")</f>
        <v>2019</v>
      </c>
      <c r="D3143" s="2" t="s">
        <v>257</v>
      </c>
      <c r="E3143" s="2" t="s">
        <v>49</v>
      </c>
      <c r="F3143" s="2" t="s">
        <v>14</v>
      </c>
      <c r="G3143">
        <v>125</v>
      </c>
      <c r="H3143" s="2" t="str">
        <f>VLOOKUP(SupplierQuality[[#This Row],[MaterialID]],Table4[#All],2,0)</f>
        <v>Hardware</v>
      </c>
      <c r="I3143">
        <v>3</v>
      </c>
      <c r="J3143" s="2" t="str">
        <f>_xlfn.XLOOKUP(SupplierQuality[[#This Row],[Defect Type ID]],Table5[ID],Table5[Defect Type],"Not found",0)</f>
        <v>Impact</v>
      </c>
      <c r="K3143">
        <v>268</v>
      </c>
      <c r="L3143" s="2" t="str">
        <f>_xlfn.XLOOKUP(SupplierQuality[[#This Row],[DefectID]],Table2[ID],Table2[Defect],"Not found",0)</f>
        <v>Sides Bad</v>
      </c>
      <c r="M3143" s="3">
        <v>756180</v>
      </c>
      <c r="N3143" s="3">
        <v>173</v>
      </c>
      <c r="O3143" s="6">
        <f>SupplierQuality[[#This Row],[Total Downtime Minutes]]/60</f>
        <v>2.8833333333333333</v>
      </c>
      <c r="P3143" s="4">
        <v>600</v>
      </c>
      <c r="Q3143" s="4">
        <f>SupplierQuality[[#This Row],[Total Defect Qty]]*SupplierQuality[[#This Row],[Unit Price]]</f>
        <v>453708000</v>
      </c>
    </row>
    <row r="3144" spans="1:17" x14ac:dyDescent="0.25">
      <c r="A3144" s="1">
        <v>43574</v>
      </c>
      <c r="B3144" s="5" t="str">
        <f>TEXT(SupplierQuality[[#This Row],[Date]],"mmm")</f>
        <v>Apr</v>
      </c>
      <c r="C3144" s="5" t="str">
        <f>TEXT(SupplierQuality[[#This Row],[Date]],"yyyy")</f>
        <v>2019</v>
      </c>
      <c r="D3144" s="2" t="s">
        <v>189</v>
      </c>
      <c r="E3144" s="2" t="s">
        <v>119</v>
      </c>
      <c r="F3144" s="2" t="s">
        <v>17</v>
      </c>
      <c r="G3144">
        <v>113</v>
      </c>
      <c r="H3144" s="2" t="str">
        <f>VLOOKUP(SupplierQuality[[#This Row],[MaterialID]],Table4[#All],2,0)</f>
        <v>Raw Materials</v>
      </c>
      <c r="I3144">
        <v>3</v>
      </c>
      <c r="J3144" s="2" t="str">
        <f>_xlfn.XLOOKUP(SupplierQuality[[#This Row],[Defect Type ID]],Table5[ID],Table5[Defect Type],"Not found",0)</f>
        <v>Impact</v>
      </c>
      <c r="K3144">
        <v>170</v>
      </c>
      <c r="L3144" s="2" t="str">
        <f>_xlfn.XLOOKUP(SupplierQuality[[#This Row],[DefectID]],Table2[ID],Table2[Defect],"Not found",0)</f>
        <v>Bad Fit</v>
      </c>
      <c r="M3144" s="3">
        <v>708090</v>
      </c>
      <c r="N3144" s="3">
        <v>1718</v>
      </c>
      <c r="O3144" s="6">
        <f>SupplierQuality[[#This Row],[Total Downtime Minutes]]/60</f>
        <v>28.633333333333333</v>
      </c>
      <c r="P3144" s="4">
        <v>660</v>
      </c>
      <c r="Q3144" s="4">
        <f>SupplierQuality[[#This Row],[Total Defect Qty]]*SupplierQuality[[#This Row],[Unit Price]]</f>
        <v>467339400</v>
      </c>
    </row>
    <row r="3145" spans="1:17" x14ac:dyDescent="0.25">
      <c r="A3145" s="1">
        <v>43574</v>
      </c>
      <c r="B3145" s="5" t="str">
        <f>TEXT(SupplierQuality[[#This Row],[Date]],"mmm")</f>
        <v>Apr</v>
      </c>
      <c r="C3145" s="5" t="str">
        <f>TEXT(SupplierQuality[[#This Row],[Date]],"yyyy")</f>
        <v>2019</v>
      </c>
      <c r="D3145" s="2" t="s">
        <v>250</v>
      </c>
      <c r="E3145" s="2" t="s">
        <v>32</v>
      </c>
      <c r="F3145" s="2" t="s">
        <v>691</v>
      </c>
      <c r="G3145">
        <v>113</v>
      </c>
      <c r="H3145" s="2" t="str">
        <f>VLOOKUP(SupplierQuality[[#This Row],[MaterialID]],Table4[#All],2,0)</f>
        <v>Raw Materials</v>
      </c>
      <c r="I3145">
        <v>2</v>
      </c>
      <c r="J3145" s="2" t="str">
        <f>_xlfn.XLOOKUP(SupplierQuality[[#This Row],[Defect Type ID]],Table5[ID],Table5[Defect Type],"Not found",0)</f>
        <v>Rejected</v>
      </c>
      <c r="K3145">
        <v>202</v>
      </c>
      <c r="L3145" s="2" t="str">
        <f>_xlfn.XLOOKUP(SupplierQuality[[#This Row],[DefectID]],Table2[ID],Table2[Defect],"Not found",0)</f>
        <v>Wrong Surface</v>
      </c>
      <c r="M3145" s="3">
        <v>609043</v>
      </c>
      <c r="N3145" s="3">
        <v>1955</v>
      </c>
      <c r="O3145" s="6">
        <f>SupplierQuality[[#This Row],[Total Downtime Minutes]]/60</f>
        <v>32.583333333333336</v>
      </c>
      <c r="P3145" s="4">
        <v>654</v>
      </c>
      <c r="Q3145" s="4">
        <f>SupplierQuality[[#This Row],[Total Defect Qty]]*SupplierQuality[[#This Row],[Unit Price]]</f>
        <v>398314122</v>
      </c>
    </row>
    <row r="3146" spans="1:17" x14ac:dyDescent="0.25">
      <c r="A3146" s="1">
        <v>43574</v>
      </c>
      <c r="B3146" s="5" t="str">
        <f>TEXT(SupplierQuality[[#This Row],[Date]],"mmm")</f>
        <v>Apr</v>
      </c>
      <c r="C3146" s="5" t="str">
        <f>TEXT(SupplierQuality[[#This Row],[Date]],"yyyy")</f>
        <v>2019</v>
      </c>
      <c r="D3146" s="2" t="s">
        <v>223</v>
      </c>
      <c r="E3146" s="2" t="s">
        <v>32</v>
      </c>
      <c r="F3146" s="2" t="s">
        <v>42</v>
      </c>
      <c r="G3146">
        <v>119</v>
      </c>
      <c r="H3146" s="2" t="str">
        <f>VLOOKUP(SupplierQuality[[#This Row],[MaterialID]],Table4[#All],2,0)</f>
        <v>Batteries</v>
      </c>
      <c r="I3146">
        <v>1</v>
      </c>
      <c r="J3146" s="2" t="str">
        <f>_xlfn.XLOOKUP(SupplierQuality[[#This Row],[Defect Type ID]],Table5[ID],Table5[Defect Type],"Not found",0)</f>
        <v>No Impact</v>
      </c>
      <c r="K3146">
        <v>32</v>
      </c>
      <c r="L3146" s="2" t="str">
        <f>_xlfn.XLOOKUP(SupplierQuality[[#This Row],[DefectID]],Table2[ID],Table2[Defect],"Not found",0)</f>
        <v>Wrong Shade of Color</v>
      </c>
      <c r="M3146" s="3">
        <v>550854</v>
      </c>
      <c r="N3146" s="3">
        <v>3208</v>
      </c>
      <c r="O3146" s="6">
        <f>SupplierQuality[[#This Row],[Total Downtime Minutes]]/60</f>
        <v>53.466666666666669</v>
      </c>
      <c r="P3146" s="4">
        <v>514</v>
      </c>
      <c r="Q3146" s="4">
        <f>SupplierQuality[[#This Row],[Total Defect Qty]]*SupplierQuality[[#This Row],[Unit Price]]</f>
        <v>283138956</v>
      </c>
    </row>
    <row r="3147" spans="1:17" x14ac:dyDescent="0.25">
      <c r="A3147" s="1">
        <v>43574</v>
      </c>
      <c r="B3147" s="5" t="str">
        <f>TEXT(SupplierQuality[[#This Row],[Date]],"mmm")</f>
        <v>Apr</v>
      </c>
      <c r="C3147" s="5" t="str">
        <f>TEXT(SupplierQuality[[#This Row],[Date]],"yyyy")</f>
        <v>2019</v>
      </c>
      <c r="D3147" s="2" t="s">
        <v>228</v>
      </c>
      <c r="E3147" s="2" t="s">
        <v>19</v>
      </c>
      <c r="F3147" s="2" t="s">
        <v>691</v>
      </c>
      <c r="G3147">
        <v>133</v>
      </c>
      <c r="H3147" s="2" t="str">
        <f>VLOOKUP(SupplierQuality[[#This Row],[MaterialID]],Table4[#All],2,0)</f>
        <v>Wires</v>
      </c>
      <c r="I3147">
        <v>3</v>
      </c>
      <c r="J3147" s="2" t="str">
        <f>_xlfn.XLOOKUP(SupplierQuality[[#This Row],[Defect Type ID]],Table5[ID],Table5[Defect Type],"Not found",0)</f>
        <v>Impact</v>
      </c>
      <c r="K3147">
        <v>204</v>
      </c>
      <c r="L3147" s="2" t="str">
        <f>_xlfn.XLOOKUP(SupplierQuality[[#This Row],[DefectID]],Table2[ID],Table2[Defect],"Not found",0)</f>
        <v>Cut Wires</v>
      </c>
      <c r="M3147" s="3">
        <v>447968</v>
      </c>
      <c r="N3147" s="3">
        <v>3798</v>
      </c>
      <c r="O3147" s="6">
        <f>SupplierQuality[[#This Row],[Total Downtime Minutes]]/60</f>
        <v>63.3</v>
      </c>
      <c r="P3147" s="4">
        <v>442</v>
      </c>
      <c r="Q3147" s="4">
        <f>SupplierQuality[[#This Row],[Total Defect Qty]]*SupplierQuality[[#This Row],[Unit Price]]</f>
        <v>198001856</v>
      </c>
    </row>
    <row r="3148" spans="1:17" x14ac:dyDescent="0.25">
      <c r="A3148" s="1">
        <v>43574</v>
      </c>
      <c r="B3148" s="5" t="str">
        <f>TEXT(SupplierQuality[[#This Row],[Date]],"mmm")</f>
        <v>Apr</v>
      </c>
      <c r="C3148" s="5" t="str">
        <f>TEXT(SupplierQuality[[#This Row],[Date]],"yyyy")</f>
        <v>2019</v>
      </c>
      <c r="D3148" s="2" t="s">
        <v>355</v>
      </c>
      <c r="E3148" s="2" t="s">
        <v>16</v>
      </c>
      <c r="F3148" s="2" t="s">
        <v>24</v>
      </c>
      <c r="G3148">
        <v>124</v>
      </c>
      <c r="H3148" s="2" t="str">
        <f>VLOOKUP(SupplierQuality[[#This Row],[MaterialID]],Table4[#All],2,0)</f>
        <v>Drives</v>
      </c>
      <c r="I3148">
        <v>3</v>
      </c>
      <c r="J3148" s="2" t="str">
        <f>_xlfn.XLOOKUP(SupplierQuality[[#This Row],[Defect Type ID]],Table5[ID],Table5[Defect Type],"Not found",0)</f>
        <v>Impact</v>
      </c>
      <c r="K3148">
        <v>153</v>
      </c>
      <c r="L3148" s="2" t="str">
        <f>_xlfn.XLOOKUP(SupplierQuality[[#This Row],[DefectID]],Table2[ID],Table2[Defect],"Not found",0)</f>
        <v>Over/Under Fill</v>
      </c>
      <c r="M3148" s="3">
        <v>291036</v>
      </c>
      <c r="N3148" s="3">
        <v>3403</v>
      </c>
      <c r="O3148" s="6">
        <f>SupplierQuality[[#This Row],[Total Downtime Minutes]]/60</f>
        <v>56.716666666666669</v>
      </c>
      <c r="P3148" s="4">
        <v>606</v>
      </c>
      <c r="Q3148" s="4">
        <f>SupplierQuality[[#This Row],[Total Defect Qty]]*SupplierQuality[[#This Row],[Unit Price]]</f>
        <v>176367816</v>
      </c>
    </row>
    <row r="3149" spans="1:17" x14ac:dyDescent="0.25">
      <c r="A3149" s="1">
        <v>43574</v>
      </c>
      <c r="B3149" s="5" t="str">
        <f>TEXT(SupplierQuality[[#This Row],[Date]],"mmm")</f>
        <v>Apr</v>
      </c>
      <c r="C3149" s="5" t="str">
        <f>TEXT(SupplierQuality[[#This Row],[Date]],"yyyy")</f>
        <v>2019</v>
      </c>
      <c r="D3149" s="2" t="s">
        <v>345</v>
      </c>
      <c r="E3149" s="2" t="s">
        <v>98</v>
      </c>
      <c r="F3149" s="2" t="s">
        <v>691</v>
      </c>
      <c r="G3149">
        <v>132</v>
      </c>
      <c r="H3149" s="2" t="str">
        <f>VLOOKUP(SupplierQuality[[#This Row],[MaterialID]],Table4[#All],2,0)</f>
        <v>Printed Materials</v>
      </c>
      <c r="I3149">
        <v>2</v>
      </c>
      <c r="J3149" s="2" t="str">
        <f>_xlfn.XLOOKUP(SupplierQuality[[#This Row],[Defect Type ID]],Table5[ID],Table5[Defect Type],"Not found",0)</f>
        <v>Rejected</v>
      </c>
      <c r="K3149">
        <v>195</v>
      </c>
      <c r="L3149" s="2" t="str">
        <f>_xlfn.XLOOKUP(SupplierQuality[[#This Row],[DefectID]],Table2[ID],Table2[Defect],"Not found",0)</f>
        <v>Crooked</v>
      </c>
      <c r="M3149" s="3">
        <v>273123</v>
      </c>
      <c r="N3149" s="3">
        <v>827</v>
      </c>
      <c r="O3149" s="6">
        <f>SupplierQuality[[#This Row],[Total Downtime Minutes]]/60</f>
        <v>13.783333333333333</v>
      </c>
      <c r="P3149" s="4">
        <v>547</v>
      </c>
      <c r="Q3149" s="4">
        <f>SupplierQuality[[#This Row],[Total Defect Qty]]*SupplierQuality[[#This Row],[Unit Price]]</f>
        <v>149398281</v>
      </c>
    </row>
    <row r="3150" spans="1:17" x14ac:dyDescent="0.25">
      <c r="A3150" s="1">
        <v>43574</v>
      </c>
      <c r="B3150" s="5" t="str">
        <f>TEXT(SupplierQuality[[#This Row],[Date]],"mmm")</f>
        <v>Apr</v>
      </c>
      <c r="C3150" s="5" t="str">
        <f>TEXT(SupplierQuality[[#This Row],[Date]],"yyyy")</f>
        <v>2019</v>
      </c>
      <c r="D3150" s="2" t="s">
        <v>267</v>
      </c>
      <c r="E3150" s="2" t="s">
        <v>58</v>
      </c>
      <c r="F3150" s="2" t="s">
        <v>17</v>
      </c>
      <c r="G3150">
        <v>116</v>
      </c>
      <c r="H3150" s="2" t="str">
        <f>VLOOKUP(SupplierQuality[[#This Row],[MaterialID]],Table4[#All],2,0)</f>
        <v>Molds</v>
      </c>
      <c r="I3150">
        <v>3</v>
      </c>
      <c r="J3150" s="2" t="str">
        <f>_xlfn.XLOOKUP(SupplierQuality[[#This Row],[Defect Type ID]],Table5[ID],Table5[Defect Type],"Not found",0)</f>
        <v>Impact</v>
      </c>
      <c r="K3150">
        <v>251</v>
      </c>
      <c r="L3150" s="2" t="str">
        <f>_xlfn.XLOOKUP(SupplierQuality[[#This Row],[DefectID]],Table2[ID],Table2[Defect],"Not found",0)</f>
        <v>Ink Smears</v>
      </c>
      <c r="M3150" s="3">
        <v>220634</v>
      </c>
      <c r="N3150" s="3">
        <v>1562</v>
      </c>
      <c r="O3150" s="6">
        <f>SupplierQuality[[#This Row],[Total Downtime Minutes]]/60</f>
        <v>26.033333333333335</v>
      </c>
      <c r="P3150" s="4">
        <v>512</v>
      </c>
      <c r="Q3150" s="4">
        <f>SupplierQuality[[#This Row],[Total Defect Qty]]*SupplierQuality[[#This Row],[Unit Price]]</f>
        <v>112964608</v>
      </c>
    </row>
    <row r="3151" spans="1:17" x14ac:dyDescent="0.25">
      <c r="A3151" s="1">
        <v>43574</v>
      </c>
      <c r="B3151" s="5" t="str">
        <f>TEXT(SupplierQuality[[#This Row],[Date]],"mmm")</f>
        <v>Apr</v>
      </c>
      <c r="C3151" s="5" t="str">
        <f>TEXT(SupplierQuality[[#This Row],[Date]],"yyyy")</f>
        <v>2019</v>
      </c>
      <c r="D3151" s="2" t="s">
        <v>70</v>
      </c>
      <c r="E3151" s="2" t="s">
        <v>67</v>
      </c>
      <c r="F3151" s="2" t="s">
        <v>691</v>
      </c>
      <c r="G3151">
        <v>120</v>
      </c>
      <c r="H3151" s="2" t="str">
        <f>VLOOKUP(SupplierQuality[[#This Row],[MaterialID]],Table4[#All],2,0)</f>
        <v>Film</v>
      </c>
      <c r="I3151">
        <v>1</v>
      </c>
      <c r="J3151" s="2" t="str">
        <f>_xlfn.XLOOKUP(SupplierQuality[[#This Row],[Defect Type ID]],Table5[ID],Table5[Defect Type],"Not found",0)</f>
        <v>No Impact</v>
      </c>
      <c r="K3151">
        <v>45</v>
      </c>
      <c r="L3151" s="2" t="str">
        <f>_xlfn.XLOOKUP(SupplierQuality[[#This Row],[DefectID]],Table2[ID],Table2[Defect],"Not found",0)</f>
        <v>Short Walls</v>
      </c>
      <c r="M3151" s="3">
        <v>214195</v>
      </c>
      <c r="N3151" s="3">
        <v>4282</v>
      </c>
      <c r="O3151" s="6">
        <f>SupplierQuality[[#This Row],[Total Downtime Minutes]]/60</f>
        <v>71.36666666666666</v>
      </c>
      <c r="P3151" s="4">
        <v>466</v>
      </c>
      <c r="Q3151" s="4">
        <f>SupplierQuality[[#This Row],[Total Defect Qty]]*SupplierQuality[[#This Row],[Unit Price]]</f>
        <v>99814870</v>
      </c>
    </row>
    <row r="3152" spans="1:17" x14ac:dyDescent="0.25">
      <c r="A3152" s="1">
        <v>43574</v>
      </c>
      <c r="B3152" s="5" t="str">
        <f>TEXT(SupplierQuality[[#This Row],[Date]],"mmm")</f>
        <v>Apr</v>
      </c>
      <c r="C3152" s="5" t="str">
        <f>TEXT(SupplierQuality[[#This Row],[Date]],"yyyy")</f>
        <v>2019</v>
      </c>
      <c r="D3152" s="2" t="s">
        <v>165</v>
      </c>
      <c r="E3152" s="2" t="s">
        <v>71</v>
      </c>
      <c r="F3152" s="2" t="s">
        <v>691</v>
      </c>
      <c r="G3152">
        <v>131</v>
      </c>
      <c r="H3152" s="2" t="str">
        <f>VLOOKUP(SupplierQuality[[#This Row],[MaterialID]],Table4[#All],2,0)</f>
        <v>Valves</v>
      </c>
      <c r="I3152">
        <v>1</v>
      </c>
      <c r="J3152" s="2" t="str">
        <f>_xlfn.XLOOKUP(SupplierQuality[[#This Row],[Defect Type ID]],Table5[ID],Table5[Defect Type],"Not found",0)</f>
        <v>No Impact</v>
      </c>
      <c r="K3152">
        <v>234</v>
      </c>
      <c r="L3152" s="2" t="str">
        <f>_xlfn.XLOOKUP(SupplierQuality[[#This Row],[DefectID]],Table2[ID],Table2[Defect],"Not found",0)</f>
        <v>Packaging Issues</v>
      </c>
      <c r="M3152" s="3">
        <v>198711</v>
      </c>
      <c r="N3152" s="3">
        <v>530</v>
      </c>
      <c r="O3152" s="6">
        <f>SupplierQuality[[#This Row],[Total Downtime Minutes]]/60</f>
        <v>8.8333333333333339</v>
      </c>
      <c r="P3152" s="4">
        <v>549</v>
      </c>
      <c r="Q3152" s="4">
        <f>SupplierQuality[[#This Row],[Total Defect Qty]]*SupplierQuality[[#This Row],[Unit Price]]</f>
        <v>109092339</v>
      </c>
    </row>
    <row r="3153" spans="1:17" x14ac:dyDescent="0.25">
      <c r="A3153" s="1">
        <v>43574</v>
      </c>
      <c r="B3153" s="5" t="str">
        <f>TEXT(SupplierQuality[[#This Row],[Date]],"mmm")</f>
        <v>Apr</v>
      </c>
      <c r="C3153" s="5" t="str">
        <f>TEXT(SupplierQuality[[#This Row],[Date]],"yyyy")</f>
        <v>2019</v>
      </c>
      <c r="D3153" s="2" t="s">
        <v>206</v>
      </c>
      <c r="E3153" s="2" t="s">
        <v>107</v>
      </c>
      <c r="F3153" s="2" t="s">
        <v>17</v>
      </c>
      <c r="G3153">
        <v>128</v>
      </c>
      <c r="H3153" s="2" t="str">
        <f>VLOOKUP(SupplierQuality[[#This Row],[MaterialID]],Table4[#All],2,0)</f>
        <v>Tape</v>
      </c>
      <c r="I3153">
        <v>2</v>
      </c>
      <c r="J3153" s="2" t="str">
        <f>_xlfn.XLOOKUP(SupplierQuality[[#This Row],[Defect Type ID]],Table5[ID],Table5[Defect Type],"Not found",0)</f>
        <v>Rejected</v>
      </c>
      <c r="K3153">
        <v>265</v>
      </c>
      <c r="L3153" s="2" t="str">
        <f>_xlfn.XLOOKUP(SupplierQuality[[#This Row],[DefectID]],Table2[ID],Table2[Defect],"Not found",0)</f>
        <v>Wrong Tops</v>
      </c>
      <c r="M3153" s="3">
        <v>150082</v>
      </c>
      <c r="N3153" s="3">
        <v>1079</v>
      </c>
      <c r="O3153" s="6">
        <f>SupplierQuality[[#This Row],[Total Downtime Minutes]]/60</f>
        <v>17.983333333333334</v>
      </c>
      <c r="P3153" s="4">
        <v>645</v>
      </c>
      <c r="Q3153" s="4">
        <f>SupplierQuality[[#This Row],[Total Defect Qty]]*SupplierQuality[[#This Row],[Unit Price]]</f>
        <v>96802890</v>
      </c>
    </row>
    <row r="3154" spans="1:17" x14ac:dyDescent="0.25">
      <c r="A3154" s="1">
        <v>43574</v>
      </c>
      <c r="B3154" s="5" t="str">
        <f>TEXT(SupplierQuality[[#This Row],[Date]],"mmm")</f>
        <v>Apr</v>
      </c>
      <c r="C3154" s="5" t="str">
        <f>TEXT(SupplierQuality[[#This Row],[Date]],"yyyy")</f>
        <v>2019</v>
      </c>
      <c r="D3154" s="2" t="s">
        <v>293</v>
      </c>
      <c r="E3154" s="2" t="s">
        <v>36</v>
      </c>
      <c r="F3154" s="2" t="s">
        <v>24</v>
      </c>
      <c r="G3154">
        <v>123</v>
      </c>
      <c r="H3154" s="2" t="str">
        <f>VLOOKUP(SupplierQuality[[#This Row],[MaterialID]],Table4[#All],2,0)</f>
        <v>Pump</v>
      </c>
      <c r="I3154">
        <v>1</v>
      </c>
      <c r="J3154" s="2" t="str">
        <f>_xlfn.XLOOKUP(SupplierQuality[[#This Row],[Defect Type ID]],Table5[ID],Table5[Defect Type],"Not found",0)</f>
        <v>No Impact</v>
      </c>
      <c r="K3154">
        <v>188</v>
      </c>
      <c r="L3154" s="2" t="str">
        <f>_xlfn.XLOOKUP(SupplierQuality[[#This Row],[DefectID]],Table2[ID],Table2[Defect],"Not found",0)</f>
        <v>Wrong Flaps</v>
      </c>
      <c r="M3154" s="3">
        <v>143149</v>
      </c>
      <c r="N3154" s="3">
        <v>1232</v>
      </c>
      <c r="O3154" s="6">
        <f>SupplierQuality[[#This Row],[Total Downtime Minutes]]/60</f>
        <v>20.533333333333335</v>
      </c>
      <c r="P3154" s="4">
        <v>567</v>
      </c>
      <c r="Q3154" s="4">
        <f>SupplierQuality[[#This Row],[Total Defect Qty]]*SupplierQuality[[#This Row],[Unit Price]]</f>
        <v>81165483</v>
      </c>
    </row>
    <row r="3155" spans="1:17" x14ac:dyDescent="0.25">
      <c r="A3155" s="1">
        <v>43574</v>
      </c>
      <c r="B3155" s="5" t="str">
        <f>TEXT(SupplierQuality[[#This Row],[Date]],"mmm")</f>
        <v>Apr</v>
      </c>
      <c r="C3155" s="5" t="str">
        <f>TEXT(SupplierQuality[[#This Row],[Date]],"yyyy")</f>
        <v>2019</v>
      </c>
      <c r="D3155" s="2" t="s">
        <v>359</v>
      </c>
      <c r="E3155" s="2" t="s">
        <v>64</v>
      </c>
      <c r="F3155" s="2" t="s">
        <v>24</v>
      </c>
      <c r="G3155">
        <v>133</v>
      </c>
      <c r="H3155" s="2" t="str">
        <f>VLOOKUP(SupplierQuality[[#This Row],[MaterialID]],Table4[#All],2,0)</f>
        <v>Wires</v>
      </c>
      <c r="I3155">
        <v>3</v>
      </c>
      <c r="J3155" s="2" t="str">
        <f>_xlfn.XLOOKUP(SupplierQuality[[#This Row],[Defect Type ID]],Table5[ID],Table5[Defect Type],"Not found",0)</f>
        <v>Impact</v>
      </c>
      <c r="K3155">
        <v>232</v>
      </c>
      <c r="L3155" s="2" t="str">
        <f>_xlfn.XLOOKUP(SupplierQuality[[#This Row],[DefectID]],Table2[ID],Table2[Defect],"Not found",0)</f>
        <v>Wrong Coloring</v>
      </c>
      <c r="M3155" s="3">
        <v>138252</v>
      </c>
      <c r="N3155" s="3">
        <v>4906</v>
      </c>
      <c r="O3155" s="6">
        <f>SupplierQuality[[#This Row],[Total Downtime Minutes]]/60</f>
        <v>81.766666666666666</v>
      </c>
      <c r="P3155" s="4">
        <v>364</v>
      </c>
      <c r="Q3155" s="4">
        <f>SupplierQuality[[#This Row],[Total Defect Qty]]*SupplierQuality[[#This Row],[Unit Price]]</f>
        <v>50323728</v>
      </c>
    </row>
    <row r="3156" spans="1:17" x14ac:dyDescent="0.25">
      <c r="A3156" s="1">
        <v>43574</v>
      </c>
      <c r="B3156" s="5" t="str">
        <f>TEXT(SupplierQuality[[#This Row],[Date]],"mmm")</f>
        <v>Apr</v>
      </c>
      <c r="C3156" s="5" t="str">
        <f>TEXT(SupplierQuality[[#This Row],[Date]],"yyyy")</f>
        <v>2019</v>
      </c>
      <c r="D3156" s="2" t="s">
        <v>99</v>
      </c>
      <c r="E3156" s="2" t="s">
        <v>67</v>
      </c>
      <c r="F3156" s="2" t="s">
        <v>17</v>
      </c>
      <c r="G3156">
        <v>129</v>
      </c>
      <c r="H3156" s="2" t="str">
        <f>VLOOKUP(SupplierQuality[[#This Row],[MaterialID]],Table4[#All],2,0)</f>
        <v>Mechanicals</v>
      </c>
      <c r="I3156">
        <v>2</v>
      </c>
      <c r="J3156" s="2" t="str">
        <f>_xlfn.XLOOKUP(SupplierQuality[[#This Row],[Defect Type ID]],Table5[ID],Table5[Defect Type],"Not found",0)</f>
        <v>Rejected</v>
      </c>
      <c r="K3156">
        <v>62</v>
      </c>
      <c r="L3156" s="2" t="str">
        <f>_xlfn.XLOOKUP(SupplierQuality[[#This Row],[DefectID]],Table2[ID],Table2[Defect],"Not found",0)</f>
        <v>Damaged</v>
      </c>
      <c r="M3156" s="3">
        <v>102061</v>
      </c>
      <c r="N3156" s="3">
        <v>225</v>
      </c>
      <c r="O3156" s="6">
        <f>SupplierQuality[[#This Row],[Total Downtime Minutes]]/60</f>
        <v>3.75</v>
      </c>
      <c r="P3156" s="4">
        <v>442</v>
      </c>
      <c r="Q3156" s="4">
        <f>SupplierQuality[[#This Row],[Total Defect Qty]]*SupplierQuality[[#This Row],[Unit Price]]</f>
        <v>45110962</v>
      </c>
    </row>
    <row r="3157" spans="1:17" x14ac:dyDescent="0.25">
      <c r="A3157" s="1">
        <v>43574</v>
      </c>
      <c r="B3157" s="5" t="str">
        <f>TEXT(SupplierQuality[[#This Row],[Date]],"mmm")</f>
        <v>Apr</v>
      </c>
      <c r="C3157" s="5" t="str">
        <f>TEXT(SupplierQuality[[#This Row],[Date]],"yyyy")</f>
        <v>2019</v>
      </c>
      <c r="D3157" s="2" t="s">
        <v>346</v>
      </c>
      <c r="E3157" s="2" t="s">
        <v>19</v>
      </c>
      <c r="F3157" s="2" t="s">
        <v>17</v>
      </c>
      <c r="G3157">
        <v>133</v>
      </c>
      <c r="H3157" s="2" t="str">
        <f>VLOOKUP(SupplierQuality[[#This Row],[MaterialID]],Table4[#All],2,0)</f>
        <v>Wires</v>
      </c>
      <c r="I3157">
        <v>2</v>
      </c>
      <c r="J3157" s="2" t="str">
        <f>_xlfn.XLOOKUP(SupplierQuality[[#This Row],[Defect Type ID]],Table5[ID],Table5[Defect Type],"Not found",0)</f>
        <v>Rejected</v>
      </c>
      <c r="K3157">
        <v>148</v>
      </c>
      <c r="L3157" s="2" t="str">
        <f>_xlfn.XLOOKUP(SupplierQuality[[#This Row],[DefectID]],Table2[ID],Table2[Defect],"Not found",0)</f>
        <v>Dents</v>
      </c>
      <c r="M3157" s="3">
        <v>14012</v>
      </c>
      <c r="N3157" s="3">
        <v>4058</v>
      </c>
      <c r="O3157" s="6">
        <f>SupplierQuality[[#This Row],[Total Downtime Minutes]]/60</f>
        <v>67.63333333333334</v>
      </c>
      <c r="P3157" s="4">
        <v>686</v>
      </c>
      <c r="Q3157" s="4">
        <f>SupplierQuality[[#This Row],[Total Defect Qty]]*SupplierQuality[[#This Row],[Unit Price]]</f>
        <v>9612232</v>
      </c>
    </row>
    <row r="3158" spans="1:17" x14ac:dyDescent="0.25">
      <c r="A3158" s="1">
        <v>43574</v>
      </c>
      <c r="B3158" s="5" t="str">
        <f>TEXT(SupplierQuality[[#This Row],[Date]],"mmm")</f>
        <v>Apr</v>
      </c>
      <c r="C3158" s="5" t="str">
        <f>TEXT(SupplierQuality[[#This Row],[Date]],"yyyy")</f>
        <v>2019</v>
      </c>
      <c r="D3158" s="2" t="s">
        <v>39</v>
      </c>
      <c r="E3158" s="2" t="s">
        <v>23</v>
      </c>
      <c r="F3158" s="2" t="s">
        <v>14</v>
      </c>
      <c r="G3158">
        <v>114</v>
      </c>
      <c r="H3158" s="2" t="str">
        <f>VLOOKUP(SupplierQuality[[#This Row],[MaterialID]],Table4[#All],2,0)</f>
        <v>Carton</v>
      </c>
      <c r="I3158">
        <v>3</v>
      </c>
      <c r="J3158" s="2" t="str">
        <f>_xlfn.XLOOKUP(SupplierQuality[[#This Row],[Defect Type ID]],Table5[ID],Table5[Defect Type],"Not found",0)</f>
        <v>Impact</v>
      </c>
      <c r="K3158">
        <v>169</v>
      </c>
      <c r="L3158" s="2" t="str">
        <f>_xlfn.XLOOKUP(SupplierQuality[[#This Row],[DefectID]],Table2[ID],Table2[Defect],"Not found",0)</f>
        <v>Poor Cut</v>
      </c>
      <c r="M3158" s="3">
        <v>10594</v>
      </c>
      <c r="N3158" s="3">
        <v>2967</v>
      </c>
      <c r="O3158" s="6">
        <f>SupplierQuality[[#This Row],[Total Downtime Minutes]]/60</f>
        <v>49.45</v>
      </c>
      <c r="P3158" s="4">
        <v>443</v>
      </c>
      <c r="Q3158" s="4">
        <f>SupplierQuality[[#This Row],[Total Defect Qty]]*SupplierQuality[[#This Row],[Unit Price]]</f>
        <v>4693142</v>
      </c>
    </row>
    <row r="3159" spans="1:17" x14ac:dyDescent="0.25">
      <c r="A3159" s="1">
        <v>43574</v>
      </c>
      <c r="B3159" s="5" t="str">
        <f>TEXT(SupplierQuality[[#This Row],[Date]],"mmm")</f>
        <v>Apr</v>
      </c>
      <c r="C3159" s="5" t="str">
        <f>TEXT(SupplierQuality[[#This Row],[Date]],"yyyy")</f>
        <v>2019</v>
      </c>
      <c r="D3159" s="2" t="s">
        <v>236</v>
      </c>
      <c r="E3159" s="2" t="s">
        <v>11</v>
      </c>
      <c r="F3159" s="2" t="s">
        <v>17</v>
      </c>
      <c r="G3159">
        <v>128</v>
      </c>
      <c r="H3159" s="2" t="str">
        <f>VLOOKUP(SupplierQuality[[#This Row],[MaterialID]],Table4[#All],2,0)</f>
        <v>Tape</v>
      </c>
      <c r="I3159">
        <v>3</v>
      </c>
      <c r="J3159" s="2" t="str">
        <f>_xlfn.XLOOKUP(SupplierQuality[[#This Row],[Defect Type ID]],Table5[ID],Table5[Defect Type],"Not found",0)</f>
        <v>Impact</v>
      </c>
      <c r="K3159">
        <v>89</v>
      </c>
      <c r="L3159" s="2" t="str">
        <f>_xlfn.XLOOKUP(SupplierQuality[[#This Row],[DefectID]],Table2[ID],Table2[Defect],"Not found",0)</f>
        <v>Delamination</v>
      </c>
      <c r="M3159" s="3">
        <v>1721</v>
      </c>
      <c r="N3159" s="3">
        <v>4053</v>
      </c>
      <c r="O3159" s="6">
        <f>SupplierQuality[[#This Row],[Total Downtime Minutes]]/60</f>
        <v>67.55</v>
      </c>
      <c r="P3159" s="4">
        <v>386</v>
      </c>
      <c r="Q3159" s="4">
        <f>SupplierQuality[[#This Row],[Total Defect Qty]]*SupplierQuality[[#This Row],[Unit Price]]</f>
        <v>664306</v>
      </c>
    </row>
    <row r="3160" spans="1:17" x14ac:dyDescent="0.25">
      <c r="A3160" s="1">
        <v>43575</v>
      </c>
      <c r="B3160" s="5" t="str">
        <f>TEXT(SupplierQuality[[#This Row],[Date]],"mmm")</f>
        <v>Apr</v>
      </c>
      <c r="C3160" s="5" t="str">
        <f>TEXT(SupplierQuality[[#This Row],[Date]],"yyyy")</f>
        <v>2019</v>
      </c>
      <c r="D3160" s="2" t="s">
        <v>112</v>
      </c>
      <c r="E3160" s="2" t="s">
        <v>11</v>
      </c>
      <c r="F3160" s="2" t="s">
        <v>24</v>
      </c>
      <c r="G3160">
        <v>133</v>
      </c>
      <c r="H3160" s="2" t="str">
        <f>VLOOKUP(SupplierQuality[[#This Row],[MaterialID]],Table4[#All],2,0)</f>
        <v>Wires</v>
      </c>
      <c r="I3160">
        <v>3</v>
      </c>
      <c r="J3160" s="2" t="str">
        <f>_xlfn.XLOOKUP(SupplierQuality[[#This Row],[Defect Type ID]],Table5[ID],Table5[Defect Type],"Not found",0)</f>
        <v>Impact</v>
      </c>
      <c r="K3160">
        <v>130</v>
      </c>
      <c r="L3160" s="2" t="str">
        <f>_xlfn.XLOOKUP(SupplierQuality[[#This Row],[DefectID]],Table2[ID],Table2[Defect],"Not found",0)</f>
        <v>No Close</v>
      </c>
      <c r="M3160" s="3">
        <v>954423</v>
      </c>
      <c r="N3160" s="3">
        <v>2253</v>
      </c>
      <c r="O3160" s="6">
        <f>SupplierQuality[[#This Row],[Total Downtime Minutes]]/60</f>
        <v>37.549999999999997</v>
      </c>
      <c r="P3160" s="4">
        <v>555</v>
      </c>
      <c r="Q3160" s="4">
        <f>SupplierQuality[[#This Row],[Total Defect Qty]]*SupplierQuality[[#This Row],[Unit Price]]</f>
        <v>529704765</v>
      </c>
    </row>
    <row r="3161" spans="1:17" x14ac:dyDescent="0.25">
      <c r="A3161" s="1">
        <v>43575</v>
      </c>
      <c r="B3161" s="5" t="str">
        <f>TEXT(SupplierQuality[[#This Row],[Date]],"mmm")</f>
        <v>Apr</v>
      </c>
      <c r="C3161" s="5" t="str">
        <f>TEXT(SupplierQuality[[#This Row],[Date]],"yyyy")</f>
        <v>2019</v>
      </c>
      <c r="D3161" s="2" t="s">
        <v>63</v>
      </c>
      <c r="E3161" s="2" t="s">
        <v>74</v>
      </c>
      <c r="F3161" s="2" t="s">
        <v>17</v>
      </c>
      <c r="G3161">
        <v>113</v>
      </c>
      <c r="H3161" s="2" t="str">
        <f>VLOOKUP(SupplierQuality[[#This Row],[MaterialID]],Table4[#All],2,0)</f>
        <v>Raw Materials</v>
      </c>
      <c r="I3161">
        <v>2</v>
      </c>
      <c r="J3161" s="2" t="str">
        <f>_xlfn.XLOOKUP(SupplierQuality[[#This Row],[Defect Type ID]],Table5[ID],Table5[Defect Type],"Not found",0)</f>
        <v>Rejected</v>
      </c>
      <c r="K3161">
        <v>52</v>
      </c>
      <c r="L3161" s="2" t="str">
        <f>_xlfn.XLOOKUP(SupplierQuality[[#This Row],[DefectID]],Table2[ID],Table2[Defect],"Not found",0)</f>
        <v>Wrong Core</v>
      </c>
      <c r="M3161" s="3">
        <v>908168</v>
      </c>
      <c r="N3161" s="3">
        <v>3517</v>
      </c>
      <c r="O3161" s="6">
        <f>SupplierQuality[[#This Row],[Total Downtime Minutes]]/60</f>
        <v>58.616666666666667</v>
      </c>
      <c r="P3161" s="4">
        <v>391</v>
      </c>
      <c r="Q3161" s="4">
        <f>SupplierQuality[[#This Row],[Total Defect Qty]]*SupplierQuality[[#This Row],[Unit Price]]</f>
        <v>355093688</v>
      </c>
    </row>
    <row r="3162" spans="1:17" x14ac:dyDescent="0.25">
      <c r="A3162" s="1">
        <v>43575</v>
      </c>
      <c r="B3162" s="5" t="str">
        <f>TEXT(SupplierQuality[[#This Row],[Date]],"mmm")</f>
        <v>Apr</v>
      </c>
      <c r="C3162" s="5" t="str">
        <f>TEXT(SupplierQuality[[#This Row],[Date]],"yyyy")</f>
        <v>2019</v>
      </c>
      <c r="D3162" s="2" t="s">
        <v>149</v>
      </c>
      <c r="E3162" s="2" t="s">
        <v>41</v>
      </c>
      <c r="F3162" s="2" t="s">
        <v>17</v>
      </c>
      <c r="G3162">
        <v>122</v>
      </c>
      <c r="H3162" s="2" t="str">
        <f>VLOOKUP(SupplierQuality[[#This Row],[MaterialID]],Table4[#All],2,0)</f>
        <v>Electrolytes</v>
      </c>
      <c r="I3162">
        <v>2</v>
      </c>
      <c r="J3162" s="2" t="str">
        <f>_xlfn.XLOOKUP(SupplierQuality[[#This Row],[Defect Type ID]],Table5[ID],Table5[Defect Type],"Not found",0)</f>
        <v>Rejected</v>
      </c>
      <c r="K3162">
        <v>79</v>
      </c>
      <c r="L3162" s="2" t="str">
        <f>_xlfn.XLOOKUP(SupplierQuality[[#This Row],[DefectID]],Table2[ID],Table2[Defect],"Not found",0)</f>
        <v>Scratched Glass</v>
      </c>
      <c r="M3162" s="3">
        <v>885191</v>
      </c>
      <c r="N3162" s="3">
        <v>1654</v>
      </c>
      <c r="O3162" s="6">
        <f>SupplierQuality[[#This Row],[Total Downtime Minutes]]/60</f>
        <v>27.566666666666666</v>
      </c>
      <c r="P3162" s="4">
        <v>527</v>
      </c>
      <c r="Q3162" s="4">
        <f>SupplierQuality[[#This Row],[Total Defect Qty]]*SupplierQuality[[#This Row],[Unit Price]]</f>
        <v>466495657</v>
      </c>
    </row>
    <row r="3163" spans="1:17" x14ac:dyDescent="0.25">
      <c r="A3163" s="1">
        <v>43575</v>
      </c>
      <c r="B3163" s="5" t="str">
        <f>TEXT(SupplierQuality[[#This Row],[Date]],"mmm")</f>
        <v>Apr</v>
      </c>
      <c r="C3163" s="5" t="str">
        <f>TEXT(SupplierQuality[[#This Row],[Date]],"yyyy")</f>
        <v>2019</v>
      </c>
      <c r="D3163" s="2" t="s">
        <v>170</v>
      </c>
      <c r="E3163" s="2" t="s">
        <v>67</v>
      </c>
      <c r="F3163" s="2" t="s">
        <v>24</v>
      </c>
      <c r="G3163">
        <v>133</v>
      </c>
      <c r="H3163" s="2" t="str">
        <f>VLOOKUP(SupplierQuality[[#This Row],[MaterialID]],Table4[#All],2,0)</f>
        <v>Wires</v>
      </c>
      <c r="I3163">
        <v>3</v>
      </c>
      <c r="J3163" s="2" t="str">
        <f>_xlfn.XLOOKUP(SupplierQuality[[#This Row],[Defect Type ID]],Table5[ID],Table5[Defect Type],"Not found",0)</f>
        <v>Impact</v>
      </c>
      <c r="K3163">
        <v>200</v>
      </c>
      <c r="L3163" s="2" t="str">
        <f>_xlfn.XLOOKUP(SupplierQuality[[#This Row],[DefectID]],Table2[ID],Table2[Defect],"Not found",0)</f>
        <v>Split hinges</v>
      </c>
      <c r="M3163" s="3">
        <v>834804</v>
      </c>
      <c r="N3163" s="3">
        <v>243</v>
      </c>
      <c r="O3163" s="6">
        <f>SupplierQuality[[#This Row],[Total Downtime Minutes]]/60</f>
        <v>4.05</v>
      </c>
      <c r="P3163" s="4">
        <v>522</v>
      </c>
      <c r="Q3163" s="4">
        <f>SupplierQuality[[#This Row],[Total Defect Qty]]*SupplierQuality[[#This Row],[Unit Price]]</f>
        <v>435767688</v>
      </c>
    </row>
    <row r="3164" spans="1:17" x14ac:dyDescent="0.25">
      <c r="A3164" s="1">
        <v>43575</v>
      </c>
      <c r="B3164" s="5" t="str">
        <f>TEXT(SupplierQuality[[#This Row],[Date]],"mmm")</f>
        <v>Apr</v>
      </c>
      <c r="C3164" s="5" t="str">
        <f>TEXT(SupplierQuality[[#This Row],[Date]],"yyyy")</f>
        <v>2019</v>
      </c>
      <c r="D3164" s="2" t="s">
        <v>276</v>
      </c>
      <c r="E3164" s="2" t="s">
        <v>45</v>
      </c>
      <c r="F3164" s="2" t="s">
        <v>17</v>
      </c>
      <c r="G3164">
        <v>116</v>
      </c>
      <c r="H3164" s="2" t="str">
        <f>VLOOKUP(SupplierQuality[[#This Row],[MaterialID]],Table4[#All],2,0)</f>
        <v>Molds</v>
      </c>
      <c r="I3164">
        <v>3</v>
      </c>
      <c r="J3164" s="2" t="str">
        <f>_xlfn.XLOOKUP(SupplierQuality[[#This Row],[Defect Type ID]],Table5[ID],Table5[Defect Type],"Not found",0)</f>
        <v>Impact</v>
      </c>
      <c r="K3164">
        <v>99</v>
      </c>
      <c r="L3164" s="2" t="str">
        <f>_xlfn.XLOOKUP(SupplierQuality[[#This Row],[DefectID]],Table2[ID],Table2[Defect],"Not found",0)</f>
        <v>False scores</v>
      </c>
      <c r="M3164" s="3">
        <v>757871</v>
      </c>
      <c r="N3164" s="3">
        <v>1955</v>
      </c>
      <c r="O3164" s="6">
        <f>SupplierQuality[[#This Row],[Total Downtime Minutes]]/60</f>
        <v>32.583333333333336</v>
      </c>
      <c r="P3164" s="4">
        <v>580</v>
      </c>
      <c r="Q3164" s="4">
        <f>SupplierQuality[[#This Row],[Total Defect Qty]]*SupplierQuality[[#This Row],[Unit Price]]</f>
        <v>439565180</v>
      </c>
    </row>
    <row r="3165" spans="1:17" x14ac:dyDescent="0.25">
      <c r="A3165" s="1">
        <v>43575</v>
      </c>
      <c r="B3165" s="5" t="str">
        <f>TEXT(SupplierQuality[[#This Row],[Date]],"mmm")</f>
        <v>Apr</v>
      </c>
      <c r="C3165" s="5" t="str">
        <f>TEXT(SupplierQuality[[#This Row],[Date]],"yyyy")</f>
        <v>2019</v>
      </c>
      <c r="D3165" s="2" t="s">
        <v>302</v>
      </c>
      <c r="E3165" s="2" t="s">
        <v>16</v>
      </c>
      <c r="F3165" s="2" t="s">
        <v>14</v>
      </c>
      <c r="G3165">
        <v>117</v>
      </c>
      <c r="H3165" s="2" t="str">
        <f>VLOOKUP(SupplierQuality[[#This Row],[MaterialID]],Table4[#All],2,0)</f>
        <v>Labels</v>
      </c>
      <c r="I3165">
        <v>2</v>
      </c>
      <c r="J3165" s="2" t="str">
        <f>_xlfn.XLOOKUP(SupplierQuality[[#This Row],[Defect Type ID]],Table5[ID],Table5[Defect Type],"Not found",0)</f>
        <v>Rejected</v>
      </c>
      <c r="K3165">
        <v>84</v>
      </c>
      <c r="L3165" s="2" t="str">
        <f>_xlfn.XLOOKUP(SupplierQuality[[#This Row],[DefectID]],Table2[ID],Table2[Defect],"Not found",0)</f>
        <v>Weak Walls</v>
      </c>
      <c r="M3165" s="3">
        <v>738884</v>
      </c>
      <c r="N3165" s="3">
        <v>1807</v>
      </c>
      <c r="O3165" s="6">
        <f>SupplierQuality[[#This Row],[Total Downtime Minutes]]/60</f>
        <v>30.116666666666667</v>
      </c>
      <c r="P3165" s="4">
        <v>481</v>
      </c>
      <c r="Q3165" s="4">
        <f>SupplierQuality[[#This Row],[Total Defect Qty]]*SupplierQuality[[#This Row],[Unit Price]]</f>
        <v>355403204</v>
      </c>
    </row>
    <row r="3166" spans="1:17" x14ac:dyDescent="0.25">
      <c r="A3166" s="1">
        <v>43575</v>
      </c>
      <c r="B3166" s="5" t="str">
        <f>TEXT(SupplierQuality[[#This Row],[Date]],"mmm")</f>
        <v>Apr</v>
      </c>
      <c r="C3166" s="5" t="str">
        <f>TEXT(SupplierQuality[[#This Row],[Date]],"yyyy")</f>
        <v>2019</v>
      </c>
      <c r="D3166" s="2" t="s">
        <v>89</v>
      </c>
      <c r="E3166" s="2" t="s">
        <v>52</v>
      </c>
      <c r="F3166" s="2" t="s">
        <v>14</v>
      </c>
      <c r="G3166">
        <v>112</v>
      </c>
      <c r="H3166" s="2" t="str">
        <f>VLOOKUP(SupplierQuality[[#This Row],[MaterialID]],Table4[#All],2,0)</f>
        <v>Glass</v>
      </c>
      <c r="I3166">
        <v>1</v>
      </c>
      <c r="J3166" s="2" t="str">
        <f>_xlfn.XLOOKUP(SupplierQuality[[#This Row],[Defect Type ID]],Table5[ID],Table5[Defect Type],"Not found",0)</f>
        <v>No Impact</v>
      </c>
      <c r="K3166">
        <v>253</v>
      </c>
      <c r="L3166" s="2" t="str">
        <f>_xlfn.XLOOKUP(SupplierQuality[[#This Row],[DefectID]],Table2[ID],Table2[Defect],"Not found",0)</f>
        <v>Warped  Sheets</v>
      </c>
      <c r="M3166" s="3">
        <v>627572</v>
      </c>
      <c r="N3166" s="3">
        <v>83</v>
      </c>
      <c r="O3166" s="6">
        <f>SupplierQuality[[#This Row],[Total Downtime Minutes]]/60</f>
        <v>1.3833333333333333</v>
      </c>
      <c r="P3166" s="4">
        <v>324</v>
      </c>
      <c r="Q3166" s="4">
        <f>SupplierQuality[[#This Row],[Total Defect Qty]]*SupplierQuality[[#This Row],[Unit Price]]</f>
        <v>203333328</v>
      </c>
    </row>
    <row r="3167" spans="1:17" x14ac:dyDescent="0.25">
      <c r="A3167" s="1">
        <v>43575</v>
      </c>
      <c r="B3167" s="5" t="str">
        <f>TEXT(SupplierQuality[[#This Row],[Date]],"mmm")</f>
        <v>Apr</v>
      </c>
      <c r="C3167" s="5" t="str">
        <f>TEXT(SupplierQuality[[#This Row],[Date]],"yyyy")</f>
        <v>2019</v>
      </c>
      <c r="D3167" s="2" t="s">
        <v>348</v>
      </c>
      <c r="E3167" s="2" t="s">
        <v>45</v>
      </c>
      <c r="F3167" s="2" t="s">
        <v>24</v>
      </c>
      <c r="G3167">
        <v>132</v>
      </c>
      <c r="H3167" s="2" t="str">
        <f>VLOOKUP(SupplierQuality[[#This Row],[MaterialID]],Table4[#All],2,0)</f>
        <v>Printed Materials</v>
      </c>
      <c r="I3167">
        <v>1</v>
      </c>
      <c r="J3167" s="2" t="str">
        <f>_xlfn.XLOOKUP(SupplierQuality[[#This Row],[Defect Type ID]],Table5[ID],Table5[Defect Type],"Not found",0)</f>
        <v>No Impact</v>
      </c>
      <c r="K3167">
        <v>217</v>
      </c>
      <c r="L3167" s="2" t="str">
        <f>_xlfn.XLOOKUP(SupplierQuality[[#This Row],[DefectID]],Table2[ID],Table2[Defect],"Not found",0)</f>
        <v>Incomplete Molding</v>
      </c>
      <c r="M3167" s="3">
        <v>617944</v>
      </c>
      <c r="N3167" s="3">
        <v>3942</v>
      </c>
      <c r="O3167" s="6">
        <f>SupplierQuality[[#This Row],[Total Downtime Minutes]]/60</f>
        <v>65.7</v>
      </c>
      <c r="P3167" s="4">
        <v>440</v>
      </c>
      <c r="Q3167" s="4">
        <f>SupplierQuality[[#This Row],[Total Defect Qty]]*SupplierQuality[[#This Row],[Unit Price]]</f>
        <v>271895360</v>
      </c>
    </row>
    <row r="3168" spans="1:17" x14ac:dyDescent="0.25">
      <c r="A3168" s="1">
        <v>43575</v>
      </c>
      <c r="B3168" s="5" t="str">
        <f>TEXT(SupplierQuality[[#This Row],[Date]],"mmm")</f>
        <v>Apr</v>
      </c>
      <c r="C3168" s="5" t="str">
        <f>TEXT(SupplierQuality[[#This Row],[Date]],"yyyy")</f>
        <v>2019</v>
      </c>
      <c r="D3168" s="2" t="s">
        <v>65</v>
      </c>
      <c r="E3168" s="2" t="s">
        <v>107</v>
      </c>
      <c r="F3168" s="2" t="s">
        <v>24</v>
      </c>
      <c r="G3168">
        <v>112</v>
      </c>
      <c r="H3168" s="2" t="str">
        <f>VLOOKUP(SupplierQuality[[#This Row],[MaterialID]],Table4[#All],2,0)</f>
        <v>Glass</v>
      </c>
      <c r="I3168">
        <v>2</v>
      </c>
      <c r="J3168" s="2" t="str">
        <f>_xlfn.XLOOKUP(SupplierQuality[[#This Row],[Defect Type ID]],Table5[ID],Table5[Defect Type],"Not found",0)</f>
        <v>Rejected</v>
      </c>
      <c r="K3168">
        <v>37</v>
      </c>
      <c r="L3168" s="2" t="str">
        <f>_xlfn.XLOOKUP(SupplierQuality[[#This Row],[DefectID]],Table2[ID],Table2[Defect],"Not found",0)</f>
        <v>Foreign Material</v>
      </c>
      <c r="M3168" s="3">
        <v>556610</v>
      </c>
      <c r="N3168" s="3">
        <v>2907</v>
      </c>
      <c r="O3168" s="6">
        <f>SupplierQuality[[#This Row],[Total Downtime Minutes]]/60</f>
        <v>48.45</v>
      </c>
      <c r="P3168" s="4">
        <v>506</v>
      </c>
      <c r="Q3168" s="4">
        <f>SupplierQuality[[#This Row],[Total Defect Qty]]*SupplierQuality[[#This Row],[Unit Price]]</f>
        <v>281644660</v>
      </c>
    </row>
    <row r="3169" spans="1:17" x14ac:dyDescent="0.25">
      <c r="A3169" s="1">
        <v>43575</v>
      </c>
      <c r="B3169" s="5" t="str">
        <f>TEXT(SupplierQuality[[#This Row],[Date]],"mmm")</f>
        <v>Apr</v>
      </c>
      <c r="C3169" s="5" t="str">
        <f>TEXT(SupplierQuality[[#This Row],[Date]],"yyyy")</f>
        <v>2019</v>
      </c>
      <c r="D3169" s="2" t="s">
        <v>199</v>
      </c>
      <c r="E3169" s="2" t="s">
        <v>27</v>
      </c>
      <c r="F3169" s="2" t="s">
        <v>42</v>
      </c>
      <c r="G3169">
        <v>132</v>
      </c>
      <c r="H3169" s="2" t="str">
        <f>VLOOKUP(SupplierQuality[[#This Row],[MaterialID]],Table4[#All],2,0)</f>
        <v>Printed Materials</v>
      </c>
      <c r="I3169">
        <v>1</v>
      </c>
      <c r="J3169" s="2" t="str">
        <f>_xlfn.XLOOKUP(SupplierQuality[[#This Row],[Defect Type ID]],Table5[ID],Table5[Defect Type],"Not found",0)</f>
        <v>No Impact</v>
      </c>
      <c r="K3169">
        <v>163</v>
      </c>
      <c r="L3169" s="2" t="str">
        <f>_xlfn.XLOOKUP(SupplierQuality[[#This Row],[DefectID]],Table2[ID],Table2[Defect],"Not found",0)</f>
        <v>Bubbling</v>
      </c>
      <c r="M3169" s="3">
        <v>450616</v>
      </c>
      <c r="N3169" s="3">
        <v>2459</v>
      </c>
      <c r="O3169" s="6">
        <f>SupplierQuality[[#This Row],[Total Downtime Minutes]]/60</f>
        <v>40.983333333333334</v>
      </c>
      <c r="P3169" s="4">
        <v>469</v>
      </c>
      <c r="Q3169" s="4">
        <f>SupplierQuality[[#This Row],[Total Defect Qty]]*SupplierQuality[[#This Row],[Unit Price]]</f>
        <v>211338904</v>
      </c>
    </row>
    <row r="3170" spans="1:17" x14ac:dyDescent="0.25">
      <c r="A3170" s="1">
        <v>43575</v>
      </c>
      <c r="B3170" s="5" t="str">
        <f>TEXT(SupplierQuality[[#This Row],[Date]],"mmm")</f>
        <v>Apr</v>
      </c>
      <c r="C3170" s="5" t="str">
        <f>TEXT(SupplierQuality[[#This Row],[Date]],"yyyy")</f>
        <v>2019</v>
      </c>
      <c r="D3170" s="2" t="s">
        <v>311</v>
      </c>
      <c r="E3170" s="2" t="s">
        <v>34</v>
      </c>
      <c r="F3170" s="2" t="s">
        <v>24</v>
      </c>
      <c r="G3170">
        <v>125</v>
      </c>
      <c r="H3170" s="2" t="str">
        <f>VLOOKUP(SupplierQuality[[#This Row],[MaterialID]],Table4[#All],2,0)</f>
        <v>Hardware</v>
      </c>
      <c r="I3170">
        <v>2</v>
      </c>
      <c r="J3170" s="2" t="str">
        <f>_xlfn.XLOOKUP(SupplierQuality[[#This Row],[Defect Type ID]],Table5[ID],Table5[Defect Type],"Not found",0)</f>
        <v>Rejected</v>
      </c>
      <c r="K3170">
        <v>246</v>
      </c>
      <c r="L3170" s="2" t="str">
        <f>_xlfn.XLOOKUP(SupplierQuality[[#This Row],[DefectID]],Table2[ID],Table2[Defect],"Not found",0)</f>
        <v>Wrong Item</v>
      </c>
      <c r="M3170" s="3">
        <v>433951</v>
      </c>
      <c r="N3170" s="3">
        <v>41</v>
      </c>
      <c r="O3170" s="6">
        <f>SupplierQuality[[#This Row],[Total Downtime Minutes]]/60</f>
        <v>0.68333333333333335</v>
      </c>
      <c r="P3170" s="4">
        <v>534</v>
      </c>
      <c r="Q3170" s="4">
        <f>SupplierQuality[[#This Row],[Total Defect Qty]]*SupplierQuality[[#This Row],[Unit Price]]</f>
        <v>231729834</v>
      </c>
    </row>
    <row r="3171" spans="1:17" x14ac:dyDescent="0.25">
      <c r="A3171" s="1">
        <v>43575</v>
      </c>
      <c r="B3171" s="5" t="str">
        <f>TEXT(SupplierQuality[[#This Row],[Date]],"mmm")</f>
        <v>Apr</v>
      </c>
      <c r="C3171" s="5" t="str">
        <f>TEXT(SupplierQuality[[#This Row],[Date]],"yyyy")</f>
        <v>2019</v>
      </c>
      <c r="D3171" s="2" t="s">
        <v>306</v>
      </c>
      <c r="E3171" s="2" t="s">
        <v>62</v>
      </c>
      <c r="F3171" s="2" t="s">
        <v>17</v>
      </c>
      <c r="G3171">
        <v>131</v>
      </c>
      <c r="H3171" s="2" t="str">
        <f>VLOOKUP(SupplierQuality[[#This Row],[MaterialID]],Table4[#All],2,0)</f>
        <v>Valves</v>
      </c>
      <c r="I3171">
        <v>2</v>
      </c>
      <c r="J3171" s="2" t="str">
        <f>_xlfn.XLOOKUP(SupplierQuality[[#This Row],[Defect Type ID]],Table5[ID],Table5[Defect Type],"Not found",0)</f>
        <v>Rejected</v>
      </c>
      <c r="K3171">
        <v>228</v>
      </c>
      <c r="L3171" s="2" t="str">
        <f>_xlfn.XLOOKUP(SupplierQuality[[#This Row],[DefectID]],Table2[ID],Table2[Defect],"Not found",0)</f>
        <v>Container Out of Spec</v>
      </c>
      <c r="M3171" s="3">
        <v>359148</v>
      </c>
      <c r="N3171" s="3">
        <v>1096</v>
      </c>
      <c r="O3171" s="6">
        <f>SupplierQuality[[#This Row],[Total Downtime Minutes]]/60</f>
        <v>18.266666666666666</v>
      </c>
      <c r="P3171" s="4">
        <v>401</v>
      </c>
      <c r="Q3171" s="4">
        <f>SupplierQuality[[#This Row],[Total Defect Qty]]*SupplierQuality[[#This Row],[Unit Price]]</f>
        <v>144018348</v>
      </c>
    </row>
    <row r="3172" spans="1:17" x14ac:dyDescent="0.25">
      <c r="A3172" s="1">
        <v>43575</v>
      </c>
      <c r="B3172" s="5" t="str">
        <f>TEXT(SupplierQuality[[#This Row],[Date]],"mmm")</f>
        <v>Apr</v>
      </c>
      <c r="C3172" s="5" t="str">
        <f>TEXT(SupplierQuality[[#This Row],[Date]],"yyyy")</f>
        <v>2019</v>
      </c>
      <c r="D3172" s="2" t="s">
        <v>346</v>
      </c>
      <c r="E3172" s="2" t="s">
        <v>41</v>
      </c>
      <c r="F3172" s="2" t="s">
        <v>24</v>
      </c>
      <c r="G3172">
        <v>113</v>
      </c>
      <c r="H3172" s="2" t="str">
        <f>VLOOKUP(SupplierQuality[[#This Row],[MaterialID]],Table4[#All],2,0)</f>
        <v>Raw Materials</v>
      </c>
      <c r="I3172">
        <v>2</v>
      </c>
      <c r="J3172" s="2" t="str">
        <f>_xlfn.XLOOKUP(SupplierQuality[[#This Row],[Defect Type ID]],Table5[ID],Table5[Defect Type],"Not found",0)</f>
        <v>Rejected</v>
      </c>
      <c r="K3172">
        <v>234</v>
      </c>
      <c r="L3172" s="2" t="str">
        <f>_xlfn.XLOOKUP(SupplierQuality[[#This Row],[DefectID]],Table2[ID],Table2[Defect],"Not found",0)</f>
        <v>Packaging Issues</v>
      </c>
      <c r="M3172" s="3">
        <v>340408</v>
      </c>
      <c r="N3172" s="3">
        <v>3899</v>
      </c>
      <c r="O3172" s="6">
        <f>SupplierQuality[[#This Row],[Total Downtime Minutes]]/60</f>
        <v>64.983333333333334</v>
      </c>
      <c r="P3172" s="4">
        <v>638</v>
      </c>
      <c r="Q3172" s="4">
        <f>SupplierQuality[[#This Row],[Total Defect Qty]]*SupplierQuality[[#This Row],[Unit Price]]</f>
        <v>217180304</v>
      </c>
    </row>
    <row r="3173" spans="1:17" x14ac:dyDescent="0.25">
      <c r="A3173" s="1">
        <v>43575</v>
      </c>
      <c r="B3173" s="5" t="str">
        <f>TEXT(SupplierQuality[[#This Row],[Date]],"mmm")</f>
        <v>Apr</v>
      </c>
      <c r="C3173" s="5" t="str">
        <f>TEXT(SupplierQuality[[#This Row],[Date]],"yyyy")</f>
        <v>2019</v>
      </c>
      <c r="D3173" s="2" t="s">
        <v>40</v>
      </c>
      <c r="E3173" s="2" t="s">
        <v>21</v>
      </c>
      <c r="F3173" s="2" t="s">
        <v>42</v>
      </c>
      <c r="G3173">
        <v>122</v>
      </c>
      <c r="H3173" s="2" t="str">
        <f>VLOOKUP(SupplierQuality[[#This Row],[MaterialID]],Table4[#All],2,0)</f>
        <v>Electrolytes</v>
      </c>
      <c r="I3173">
        <v>1</v>
      </c>
      <c r="J3173" s="2" t="str">
        <f>_xlfn.XLOOKUP(SupplierQuality[[#This Row],[Defect Type ID]],Table5[ID],Table5[Defect Type],"Not found",0)</f>
        <v>No Impact</v>
      </c>
      <c r="K3173">
        <v>51</v>
      </c>
      <c r="L3173" s="2" t="str">
        <f>_xlfn.XLOOKUP(SupplierQuality[[#This Row],[DefectID]],Table2[ID],Table2[Defect],"Not found",0)</f>
        <v>Foreign objects found</v>
      </c>
      <c r="M3173" s="3">
        <v>267961</v>
      </c>
      <c r="N3173" s="3">
        <v>2262</v>
      </c>
      <c r="O3173" s="6">
        <f>SupplierQuality[[#This Row],[Total Downtime Minutes]]/60</f>
        <v>37.700000000000003</v>
      </c>
      <c r="P3173" s="4">
        <v>445</v>
      </c>
      <c r="Q3173" s="4">
        <f>SupplierQuality[[#This Row],[Total Defect Qty]]*SupplierQuality[[#This Row],[Unit Price]]</f>
        <v>119242645</v>
      </c>
    </row>
    <row r="3174" spans="1:17" x14ac:dyDescent="0.25">
      <c r="A3174" s="1">
        <v>43575</v>
      </c>
      <c r="B3174" s="5" t="str">
        <f>TEXT(SupplierQuality[[#This Row],[Date]],"mmm")</f>
        <v>Apr</v>
      </c>
      <c r="C3174" s="5" t="str">
        <f>TEXT(SupplierQuality[[#This Row],[Date]],"yyyy")</f>
        <v>2019</v>
      </c>
      <c r="D3174" s="2" t="s">
        <v>237</v>
      </c>
      <c r="E3174" s="2" t="s">
        <v>19</v>
      </c>
      <c r="F3174" s="2" t="s">
        <v>17</v>
      </c>
      <c r="G3174">
        <v>122</v>
      </c>
      <c r="H3174" s="2" t="str">
        <f>VLOOKUP(SupplierQuality[[#This Row],[MaterialID]],Table4[#All],2,0)</f>
        <v>Electrolytes</v>
      </c>
      <c r="I3174">
        <v>1</v>
      </c>
      <c r="J3174" s="2" t="str">
        <f>_xlfn.XLOOKUP(SupplierQuality[[#This Row],[Defect Type ID]],Table5[ID],Table5[Defect Type],"Not found",0)</f>
        <v>No Impact</v>
      </c>
      <c r="K3174">
        <v>175</v>
      </c>
      <c r="L3174" s="2" t="str">
        <f>_xlfn.XLOOKUP(SupplierQuality[[#This Row],[DefectID]],Table2[ID],Table2[Defect],"Not found",0)</f>
        <v>Wrong Horizontal Scores</v>
      </c>
      <c r="M3174" s="3">
        <v>236733</v>
      </c>
      <c r="N3174" s="3">
        <v>2986</v>
      </c>
      <c r="O3174" s="6">
        <f>SupplierQuality[[#This Row],[Total Downtime Minutes]]/60</f>
        <v>49.766666666666666</v>
      </c>
      <c r="P3174" s="4">
        <v>355</v>
      </c>
      <c r="Q3174" s="4">
        <f>SupplierQuality[[#This Row],[Total Defect Qty]]*SupplierQuality[[#This Row],[Unit Price]]</f>
        <v>84040215</v>
      </c>
    </row>
    <row r="3175" spans="1:17" x14ac:dyDescent="0.25">
      <c r="A3175" s="1">
        <v>43575</v>
      </c>
      <c r="B3175" s="5" t="str">
        <f>TEXT(SupplierQuality[[#This Row],[Date]],"mmm")</f>
        <v>Apr</v>
      </c>
      <c r="C3175" s="5" t="str">
        <f>TEXT(SupplierQuality[[#This Row],[Date]],"yyyy")</f>
        <v>2019</v>
      </c>
      <c r="D3175" s="2" t="s">
        <v>313</v>
      </c>
      <c r="E3175" s="2" t="s">
        <v>64</v>
      </c>
      <c r="F3175" s="2" t="s">
        <v>14</v>
      </c>
      <c r="G3175">
        <v>131</v>
      </c>
      <c r="H3175" s="2" t="str">
        <f>VLOOKUP(SupplierQuality[[#This Row],[MaterialID]],Table4[#All],2,0)</f>
        <v>Valves</v>
      </c>
      <c r="I3175">
        <v>3</v>
      </c>
      <c r="J3175" s="2" t="str">
        <f>_xlfn.XLOOKUP(SupplierQuality[[#This Row],[Defect Type ID]],Table5[ID],Table5[Defect Type],"Not found",0)</f>
        <v>Impact</v>
      </c>
      <c r="K3175">
        <v>98</v>
      </c>
      <c r="L3175" s="2" t="str">
        <f>_xlfn.XLOOKUP(SupplierQuality[[#This Row],[DefectID]],Table2[ID],Table2[Defect],"Not found",0)</f>
        <v>Damaged Rolls</v>
      </c>
      <c r="M3175" s="3">
        <v>104532</v>
      </c>
      <c r="N3175" s="3">
        <v>3457</v>
      </c>
      <c r="O3175" s="6">
        <f>SupplierQuality[[#This Row],[Total Downtime Minutes]]/60</f>
        <v>57.616666666666667</v>
      </c>
      <c r="P3175" s="4">
        <v>325</v>
      </c>
      <c r="Q3175" s="4">
        <f>SupplierQuality[[#This Row],[Total Defect Qty]]*SupplierQuality[[#This Row],[Unit Price]]</f>
        <v>33972900</v>
      </c>
    </row>
    <row r="3176" spans="1:17" x14ac:dyDescent="0.25">
      <c r="A3176" s="1">
        <v>43576</v>
      </c>
      <c r="B3176" s="5" t="str">
        <f>TEXT(SupplierQuality[[#This Row],[Date]],"mmm")</f>
        <v>Apr</v>
      </c>
      <c r="C3176" s="5" t="str">
        <f>TEXT(SupplierQuality[[#This Row],[Date]],"yyyy")</f>
        <v>2019</v>
      </c>
      <c r="D3176" s="2" t="s">
        <v>66</v>
      </c>
      <c r="E3176" s="2" t="s">
        <v>62</v>
      </c>
      <c r="F3176" s="2" t="s">
        <v>17</v>
      </c>
      <c r="G3176">
        <v>112</v>
      </c>
      <c r="H3176" s="2" t="str">
        <f>VLOOKUP(SupplierQuality[[#This Row],[MaterialID]],Table4[#All],2,0)</f>
        <v>Glass</v>
      </c>
      <c r="I3176">
        <v>3</v>
      </c>
      <c r="J3176" s="2" t="str">
        <f>_xlfn.XLOOKUP(SupplierQuality[[#This Row],[Defect Type ID]],Table5[ID],Table5[Defect Type],"Not found",0)</f>
        <v>Impact</v>
      </c>
      <c r="K3176">
        <v>137</v>
      </c>
      <c r="L3176" s="2" t="str">
        <f>_xlfn.XLOOKUP(SupplierQuality[[#This Row],[DefectID]],Table2[ID],Table2[Defect],"Not found",0)</f>
        <v>Weak Wrap</v>
      </c>
      <c r="M3176" s="3">
        <v>510931</v>
      </c>
      <c r="N3176" s="3">
        <v>3131</v>
      </c>
      <c r="O3176" s="6">
        <f>SupplierQuality[[#This Row],[Total Downtime Minutes]]/60</f>
        <v>52.18333333333333</v>
      </c>
      <c r="P3176" s="4">
        <v>556</v>
      </c>
      <c r="Q3176" s="4">
        <f>SupplierQuality[[#This Row],[Total Defect Qty]]*SupplierQuality[[#This Row],[Unit Price]]</f>
        <v>284077636</v>
      </c>
    </row>
    <row r="3177" spans="1:17" x14ac:dyDescent="0.25">
      <c r="A3177" s="1">
        <v>43576</v>
      </c>
      <c r="B3177" s="5" t="str">
        <f>TEXT(SupplierQuality[[#This Row],[Date]],"mmm")</f>
        <v>Apr</v>
      </c>
      <c r="C3177" s="5" t="str">
        <f>TEXT(SupplierQuality[[#This Row],[Date]],"yyyy")</f>
        <v>2019</v>
      </c>
      <c r="D3177" s="2" t="s">
        <v>270</v>
      </c>
      <c r="E3177" s="2" t="s">
        <v>74</v>
      </c>
      <c r="F3177" s="2" t="s">
        <v>17</v>
      </c>
      <c r="G3177">
        <v>130</v>
      </c>
      <c r="H3177" s="2" t="str">
        <f>VLOOKUP(SupplierQuality[[#This Row],[MaterialID]],Table4[#All],2,0)</f>
        <v>Packaging</v>
      </c>
      <c r="I3177">
        <v>2</v>
      </c>
      <c r="J3177" s="2" t="str">
        <f>_xlfn.XLOOKUP(SupplierQuality[[#This Row],[Defect Type ID]],Table5[ID],Table5[Defect Type],"Not found",0)</f>
        <v>Rejected</v>
      </c>
      <c r="K3177">
        <v>25</v>
      </c>
      <c r="L3177" s="2" t="str">
        <f>_xlfn.XLOOKUP(SupplierQuality[[#This Row],[DefectID]],Table2[ID],Table2[Defect],"Not found",0)</f>
        <v>Seams</v>
      </c>
      <c r="M3177" s="3">
        <v>399741</v>
      </c>
      <c r="N3177" s="3">
        <v>4465</v>
      </c>
      <c r="O3177" s="6">
        <f>SupplierQuality[[#This Row],[Total Downtime Minutes]]/60</f>
        <v>74.416666666666671</v>
      </c>
      <c r="P3177" s="4">
        <v>414</v>
      </c>
      <c r="Q3177" s="4">
        <f>SupplierQuality[[#This Row],[Total Defect Qty]]*SupplierQuality[[#This Row],[Unit Price]]</f>
        <v>165492774</v>
      </c>
    </row>
    <row r="3178" spans="1:17" x14ac:dyDescent="0.25">
      <c r="A3178" s="1">
        <v>43576</v>
      </c>
      <c r="B3178" s="5" t="str">
        <f>TEXT(SupplierQuality[[#This Row],[Date]],"mmm")</f>
        <v>Apr</v>
      </c>
      <c r="C3178" s="5" t="str">
        <f>TEXT(SupplierQuality[[#This Row],[Date]],"yyyy")</f>
        <v>2019</v>
      </c>
      <c r="D3178" s="2" t="s">
        <v>137</v>
      </c>
      <c r="E3178" s="2" t="s">
        <v>60</v>
      </c>
      <c r="F3178" s="2" t="s">
        <v>17</v>
      </c>
      <c r="G3178">
        <v>123</v>
      </c>
      <c r="H3178" s="2" t="str">
        <f>VLOOKUP(SupplierQuality[[#This Row],[MaterialID]],Table4[#All],2,0)</f>
        <v>Pump</v>
      </c>
      <c r="I3178">
        <v>1</v>
      </c>
      <c r="J3178" s="2" t="str">
        <f>_xlfn.XLOOKUP(SupplierQuality[[#This Row],[Defect Type ID]],Table5[ID],Table5[Defect Type],"Not found",0)</f>
        <v>No Impact</v>
      </c>
      <c r="K3178">
        <v>200</v>
      </c>
      <c r="L3178" s="2" t="str">
        <f>_xlfn.XLOOKUP(SupplierQuality[[#This Row],[DefectID]],Table2[ID],Table2[Defect],"Not found",0)</f>
        <v>Split hinges</v>
      </c>
      <c r="M3178" s="3">
        <v>305638</v>
      </c>
      <c r="N3178" s="3">
        <v>2311</v>
      </c>
      <c r="O3178" s="6">
        <f>SupplierQuality[[#This Row],[Total Downtime Minutes]]/60</f>
        <v>38.516666666666666</v>
      </c>
      <c r="P3178" s="4">
        <v>405</v>
      </c>
      <c r="Q3178" s="4">
        <f>SupplierQuality[[#This Row],[Total Defect Qty]]*SupplierQuality[[#This Row],[Unit Price]]</f>
        <v>123783390</v>
      </c>
    </row>
    <row r="3179" spans="1:17" x14ac:dyDescent="0.25">
      <c r="A3179" s="1">
        <v>43576</v>
      </c>
      <c r="B3179" s="5" t="str">
        <f>TEXT(SupplierQuality[[#This Row],[Date]],"mmm")</f>
        <v>Apr</v>
      </c>
      <c r="C3179" s="5" t="str">
        <f>TEXT(SupplierQuality[[#This Row],[Date]],"yyyy")</f>
        <v>2019</v>
      </c>
      <c r="D3179" s="2" t="s">
        <v>142</v>
      </c>
      <c r="E3179" s="2" t="s">
        <v>98</v>
      </c>
      <c r="F3179" s="2" t="s">
        <v>17</v>
      </c>
      <c r="G3179">
        <v>133</v>
      </c>
      <c r="H3179" s="2" t="str">
        <f>VLOOKUP(SupplierQuality[[#This Row],[MaterialID]],Table4[#All],2,0)</f>
        <v>Wires</v>
      </c>
      <c r="I3179">
        <v>1</v>
      </c>
      <c r="J3179" s="2" t="str">
        <f>_xlfn.XLOOKUP(SupplierQuality[[#This Row],[Defect Type ID]],Table5[ID],Table5[Defect Type],"Not found",0)</f>
        <v>No Impact</v>
      </c>
      <c r="K3179">
        <v>64</v>
      </c>
      <c r="L3179" s="2" t="str">
        <f>_xlfn.XLOOKUP(SupplierQuality[[#This Row],[DefectID]],Table2[ID],Table2[Defect],"Not found",0)</f>
        <v>Cut Box</v>
      </c>
      <c r="M3179" s="3">
        <v>210530</v>
      </c>
      <c r="N3179" s="3">
        <v>4411</v>
      </c>
      <c r="O3179" s="6">
        <f>SupplierQuality[[#This Row],[Total Downtime Minutes]]/60</f>
        <v>73.516666666666666</v>
      </c>
      <c r="P3179" s="4">
        <v>317</v>
      </c>
      <c r="Q3179" s="4">
        <f>SupplierQuality[[#This Row],[Total Defect Qty]]*SupplierQuality[[#This Row],[Unit Price]]</f>
        <v>66738010</v>
      </c>
    </row>
    <row r="3180" spans="1:17" x14ac:dyDescent="0.25">
      <c r="A3180" s="1">
        <v>43576</v>
      </c>
      <c r="B3180" s="5" t="str">
        <f>TEXT(SupplierQuality[[#This Row],[Date]],"mmm")</f>
        <v>Apr</v>
      </c>
      <c r="C3180" s="5" t="str">
        <f>TEXT(SupplierQuality[[#This Row],[Date]],"yyyy")</f>
        <v>2019</v>
      </c>
      <c r="D3180" s="2" t="s">
        <v>247</v>
      </c>
      <c r="E3180" s="2" t="s">
        <v>34</v>
      </c>
      <c r="F3180" s="2" t="s">
        <v>17</v>
      </c>
      <c r="G3180">
        <v>120</v>
      </c>
      <c r="H3180" s="2" t="str">
        <f>VLOOKUP(SupplierQuality[[#This Row],[MaterialID]],Table4[#All],2,0)</f>
        <v>Film</v>
      </c>
      <c r="I3180">
        <v>2</v>
      </c>
      <c r="J3180" s="2" t="str">
        <f>_xlfn.XLOOKUP(SupplierQuality[[#This Row],[Defect Type ID]],Table5[ID],Table5[Defect Type],"Not found",0)</f>
        <v>Rejected</v>
      </c>
      <c r="K3180">
        <v>5</v>
      </c>
      <c r="L3180" s="2" t="str">
        <f>_xlfn.XLOOKUP(SupplierQuality[[#This Row],[DefectID]],Table2[ID],Table2[Defect],"Not found",0)</f>
        <v>Other</v>
      </c>
      <c r="M3180" s="3">
        <v>128559</v>
      </c>
      <c r="N3180" s="3">
        <v>2559</v>
      </c>
      <c r="O3180" s="6">
        <f>SupplierQuality[[#This Row],[Total Downtime Minutes]]/60</f>
        <v>42.65</v>
      </c>
      <c r="P3180" s="4">
        <v>351</v>
      </c>
      <c r="Q3180" s="4">
        <f>SupplierQuality[[#This Row],[Total Defect Qty]]*SupplierQuality[[#This Row],[Unit Price]]</f>
        <v>45124209</v>
      </c>
    </row>
    <row r="3181" spans="1:17" x14ac:dyDescent="0.25">
      <c r="A3181" s="1">
        <v>43577</v>
      </c>
      <c r="B3181" s="5" t="str">
        <f>TEXT(SupplierQuality[[#This Row],[Date]],"mmm")</f>
        <v>Apr</v>
      </c>
      <c r="C3181" s="5" t="str">
        <f>TEXT(SupplierQuality[[#This Row],[Date]],"yyyy")</f>
        <v>2019</v>
      </c>
      <c r="D3181" s="2" t="s">
        <v>148</v>
      </c>
      <c r="E3181" s="2" t="s">
        <v>62</v>
      </c>
      <c r="F3181" s="2" t="s">
        <v>24</v>
      </c>
      <c r="G3181">
        <v>127</v>
      </c>
      <c r="H3181" s="2" t="str">
        <f>VLOOKUP(SupplierQuality[[#This Row],[MaterialID]],Table4[#All],2,0)</f>
        <v>Crates</v>
      </c>
      <c r="I3181">
        <v>2</v>
      </c>
      <c r="J3181" s="2" t="str">
        <f>_xlfn.XLOOKUP(SupplierQuality[[#This Row],[Defect Type ID]],Table5[ID],Table5[Defect Type],"Not found",0)</f>
        <v>Rejected</v>
      </c>
      <c r="K3181">
        <v>36</v>
      </c>
      <c r="L3181" s="2" t="str">
        <f>_xlfn.XLOOKUP(SupplierQuality[[#This Row],[DefectID]],Table2[ID],Table2[Defect],"Not found",0)</f>
        <v>Scrap attached</v>
      </c>
      <c r="M3181" s="3">
        <v>937203</v>
      </c>
      <c r="N3181" s="3">
        <v>1998</v>
      </c>
      <c r="O3181" s="6">
        <f>SupplierQuality[[#This Row],[Total Downtime Minutes]]/60</f>
        <v>33.299999999999997</v>
      </c>
      <c r="P3181" s="4">
        <v>460</v>
      </c>
      <c r="Q3181" s="4">
        <f>SupplierQuality[[#This Row],[Total Defect Qty]]*SupplierQuality[[#This Row],[Unit Price]]</f>
        <v>431113380</v>
      </c>
    </row>
    <row r="3182" spans="1:17" x14ac:dyDescent="0.25">
      <c r="A3182" s="1">
        <v>43577</v>
      </c>
      <c r="B3182" s="5" t="str">
        <f>TEXT(SupplierQuality[[#This Row],[Date]],"mmm")</f>
        <v>Apr</v>
      </c>
      <c r="C3182" s="5" t="str">
        <f>TEXT(SupplierQuality[[#This Row],[Date]],"yyyy")</f>
        <v>2019</v>
      </c>
      <c r="D3182" s="2" t="s">
        <v>171</v>
      </c>
      <c r="E3182" s="2" t="s">
        <v>21</v>
      </c>
      <c r="F3182" s="2" t="s">
        <v>14</v>
      </c>
      <c r="G3182">
        <v>132</v>
      </c>
      <c r="H3182" s="2" t="str">
        <f>VLOOKUP(SupplierQuality[[#This Row],[MaterialID]],Table4[#All],2,0)</f>
        <v>Printed Materials</v>
      </c>
      <c r="I3182">
        <v>1</v>
      </c>
      <c r="J3182" s="2" t="str">
        <f>_xlfn.XLOOKUP(SupplierQuality[[#This Row],[Defect Type ID]],Table5[ID],Table5[Defect Type],"Not found",0)</f>
        <v>No Impact</v>
      </c>
      <c r="K3182">
        <v>241</v>
      </c>
      <c r="L3182" s="2" t="str">
        <f>_xlfn.XLOOKUP(SupplierQuality[[#This Row],[DefectID]],Table2[ID],Table2[Defect],"Not found",0)</f>
        <v>Water Damage</v>
      </c>
      <c r="M3182" s="3">
        <v>677094</v>
      </c>
      <c r="N3182" s="3">
        <v>4556</v>
      </c>
      <c r="O3182" s="6">
        <f>SupplierQuality[[#This Row],[Total Downtime Minutes]]/60</f>
        <v>75.933333333333337</v>
      </c>
      <c r="P3182" s="4">
        <v>579</v>
      </c>
      <c r="Q3182" s="4">
        <f>SupplierQuality[[#This Row],[Total Defect Qty]]*SupplierQuality[[#This Row],[Unit Price]]</f>
        <v>392037426</v>
      </c>
    </row>
    <row r="3183" spans="1:17" x14ac:dyDescent="0.25">
      <c r="A3183" s="1">
        <v>43577</v>
      </c>
      <c r="B3183" s="5" t="str">
        <f>TEXT(SupplierQuality[[#This Row],[Date]],"mmm")</f>
        <v>Apr</v>
      </c>
      <c r="C3183" s="5" t="str">
        <f>TEXT(SupplierQuality[[#This Row],[Date]],"yyyy")</f>
        <v>2019</v>
      </c>
      <c r="D3183" s="2" t="s">
        <v>156</v>
      </c>
      <c r="E3183" s="2" t="s">
        <v>23</v>
      </c>
      <c r="F3183" s="2" t="s">
        <v>17</v>
      </c>
      <c r="G3183">
        <v>129</v>
      </c>
      <c r="H3183" s="2" t="str">
        <f>VLOOKUP(SupplierQuality[[#This Row],[MaterialID]],Table4[#All],2,0)</f>
        <v>Mechanicals</v>
      </c>
      <c r="I3183">
        <v>3</v>
      </c>
      <c r="J3183" s="2" t="str">
        <f>_xlfn.XLOOKUP(SupplierQuality[[#This Row],[Defect Type ID]],Table5[ID],Table5[Defect Type],"Not found",0)</f>
        <v>Impact</v>
      </c>
      <c r="K3183">
        <v>6</v>
      </c>
      <c r="L3183" s="2" t="str">
        <f>_xlfn.XLOOKUP(SupplierQuality[[#This Row],[DefectID]],Table2[ID],Table2[Defect],"Not found",0)</f>
        <v>Wrong Ink</v>
      </c>
      <c r="M3183" s="3">
        <v>624342</v>
      </c>
      <c r="N3183" s="3">
        <v>2236</v>
      </c>
      <c r="O3183" s="6">
        <f>SupplierQuality[[#This Row],[Total Downtime Minutes]]/60</f>
        <v>37.266666666666666</v>
      </c>
      <c r="P3183" s="4">
        <v>673</v>
      </c>
      <c r="Q3183" s="4">
        <f>SupplierQuality[[#This Row],[Total Defect Qty]]*SupplierQuality[[#This Row],[Unit Price]]</f>
        <v>420182166</v>
      </c>
    </row>
    <row r="3184" spans="1:17" x14ac:dyDescent="0.25">
      <c r="A3184" s="1">
        <v>43577</v>
      </c>
      <c r="B3184" s="5" t="str">
        <f>TEXT(SupplierQuality[[#This Row],[Date]],"mmm")</f>
        <v>Apr</v>
      </c>
      <c r="C3184" s="5" t="str">
        <f>TEXT(SupplierQuality[[#This Row],[Date]],"yyyy")</f>
        <v>2019</v>
      </c>
      <c r="D3184" s="2" t="s">
        <v>335</v>
      </c>
      <c r="E3184" s="2" t="s">
        <v>62</v>
      </c>
      <c r="F3184" s="2" t="s">
        <v>17</v>
      </c>
      <c r="G3184">
        <v>115</v>
      </c>
      <c r="H3184" s="2" t="str">
        <f>VLOOKUP(SupplierQuality[[#This Row],[MaterialID]],Table4[#All],2,0)</f>
        <v>Controllers</v>
      </c>
      <c r="I3184">
        <v>1</v>
      </c>
      <c r="J3184" s="2" t="str">
        <f>_xlfn.XLOOKUP(SupplierQuality[[#This Row],[Defect Type ID]],Table5[ID],Table5[Defect Type],"Not found",0)</f>
        <v>No Impact</v>
      </c>
      <c r="K3184">
        <v>142</v>
      </c>
      <c r="L3184" s="2" t="str">
        <f>_xlfn.XLOOKUP(SupplierQuality[[#This Row],[DefectID]],Table2[ID],Table2[Defect],"Not found",0)</f>
        <v>Thin Packaging</v>
      </c>
      <c r="M3184" s="3">
        <v>560055</v>
      </c>
      <c r="N3184" s="3">
        <v>4460</v>
      </c>
      <c r="O3184" s="6">
        <f>SupplierQuality[[#This Row],[Total Downtime Minutes]]/60</f>
        <v>74.333333333333329</v>
      </c>
      <c r="P3184" s="4">
        <v>410</v>
      </c>
      <c r="Q3184" s="4">
        <f>SupplierQuality[[#This Row],[Total Defect Qty]]*SupplierQuality[[#This Row],[Unit Price]]</f>
        <v>229622550</v>
      </c>
    </row>
    <row r="3185" spans="1:17" x14ac:dyDescent="0.25">
      <c r="A3185" s="1">
        <v>43577</v>
      </c>
      <c r="B3185" s="5" t="str">
        <f>TEXT(SupplierQuality[[#This Row],[Date]],"mmm")</f>
        <v>Apr</v>
      </c>
      <c r="C3185" s="5" t="str">
        <f>TEXT(SupplierQuality[[#This Row],[Date]],"yyyy")</f>
        <v>2019</v>
      </c>
      <c r="D3185" s="2" t="s">
        <v>235</v>
      </c>
      <c r="E3185" s="2" t="s">
        <v>67</v>
      </c>
      <c r="F3185" s="2" t="s">
        <v>17</v>
      </c>
      <c r="G3185">
        <v>123</v>
      </c>
      <c r="H3185" s="2" t="str">
        <f>VLOOKUP(SupplierQuality[[#This Row],[MaterialID]],Table4[#All],2,0)</f>
        <v>Pump</v>
      </c>
      <c r="I3185">
        <v>1</v>
      </c>
      <c r="J3185" s="2" t="str">
        <f>_xlfn.XLOOKUP(SupplierQuality[[#This Row],[Defect Type ID]],Table5[ID],Table5[Defect Type],"Not found",0)</f>
        <v>No Impact</v>
      </c>
      <c r="K3185">
        <v>22</v>
      </c>
      <c r="L3185" s="2" t="str">
        <f>_xlfn.XLOOKUP(SupplierQuality[[#This Row],[DefectID]],Table2[ID],Table2[Defect],"Not found",0)</f>
        <v>Mishandled</v>
      </c>
      <c r="M3185" s="3">
        <v>470243</v>
      </c>
      <c r="N3185" s="3">
        <v>555</v>
      </c>
      <c r="O3185" s="6">
        <f>SupplierQuality[[#This Row],[Total Downtime Minutes]]/60</f>
        <v>9.25</v>
      </c>
      <c r="P3185" s="4">
        <v>660</v>
      </c>
      <c r="Q3185" s="4">
        <f>SupplierQuality[[#This Row],[Total Defect Qty]]*SupplierQuality[[#This Row],[Unit Price]]</f>
        <v>310360380</v>
      </c>
    </row>
    <row r="3186" spans="1:17" x14ac:dyDescent="0.25">
      <c r="A3186" s="1">
        <v>43577</v>
      </c>
      <c r="B3186" s="5" t="str">
        <f>TEXT(SupplierQuality[[#This Row],[Date]],"mmm")</f>
        <v>Apr</v>
      </c>
      <c r="C3186" s="5" t="str">
        <f>TEXT(SupplierQuality[[#This Row],[Date]],"yyyy")</f>
        <v>2019</v>
      </c>
      <c r="D3186" s="2" t="s">
        <v>56</v>
      </c>
      <c r="E3186" s="2" t="s">
        <v>30</v>
      </c>
      <c r="F3186" s="2" t="s">
        <v>17</v>
      </c>
      <c r="G3186">
        <v>123</v>
      </c>
      <c r="H3186" s="2" t="str">
        <f>VLOOKUP(SupplierQuality[[#This Row],[MaterialID]],Table4[#All],2,0)</f>
        <v>Pump</v>
      </c>
      <c r="I3186">
        <v>3</v>
      </c>
      <c r="J3186" s="2" t="str">
        <f>_xlfn.XLOOKUP(SupplierQuality[[#This Row],[Defect Type ID]],Table5[ID],Table5[Defect Type],"Not found",0)</f>
        <v>Impact</v>
      </c>
      <c r="K3186">
        <v>178</v>
      </c>
      <c r="L3186" s="2" t="str">
        <f>_xlfn.XLOOKUP(SupplierQuality[[#This Row],[DefectID]],Table2[ID],Table2[Defect],"Not found",0)</f>
        <v>Corrugate Falling Apart</v>
      </c>
      <c r="M3186" s="3">
        <v>397151</v>
      </c>
      <c r="N3186" s="3">
        <v>495</v>
      </c>
      <c r="O3186" s="6">
        <f>SupplierQuality[[#This Row],[Total Downtime Minutes]]/60</f>
        <v>8.25</v>
      </c>
      <c r="P3186" s="4">
        <v>511</v>
      </c>
      <c r="Q3186" s="4">
        <f>SupplierQuality[[#This Row],[Total Defect Qty]]*SupplierQuality[[#This Row],[Unit Price]]</f>
        <v>202944161</v>
      </c>
    </row>
    <row r="3187" spans="1:17" x14ac:dyDescent="0.25">
      <c r="A3187" s="1">
        <v>43577</v>
      </c>
      <c r="B3187" s="5" t="str">
        <f>TEXT(SupplierQuality[[#This Row],[Date]],"mmm")</f>
        <v>Apr</v>
      </c>
      <c r="C3187" s="5" t="str">
        <f>TEXT(SupplierQuality[[#This Row],[Date]],"yyyy")</f>
        <v>2019</v>
      </c>
      <c r="D3187" s="2" t="s">
        <v>126</v>
      </c>
      <c r="E3187" s="2" t="s">
        <v>71</v>
      </c>
      <c r="F3187" s="2" t="s">
        <v>14</v>
      </c>
      <c r="G3187">
        <v>127</v>
      </c>
      <c r="H3187" s="2" t="str">
        <f>VLOOKUP(SupplierQuality[[#This Row],[MaterialID]],Table4[#All],2,0)</f>
        <v>Crates</v>
      </c>
      <c r="I3187">
        <v>2</v>
      </c>
      <c r="J3187" s="2" t="str">
        <f>_xlfn.XLOOKUP(SupplierQuality[[#This Row],[Defect Type ID]],Table5[ID],Table5[Defect Type],"Not found",0)</f>
        <v>Rejected</v>
      </c>
      <c r="K3187">
        <v>142</v>
      </c>
      <c r="L3187" s="2" t="str">
        <f>_xlfn.XLOOKUP(SupplierQuality[[#This Row],[DefectID]],Table2[ID],Table2[Defect],"Not found",0)</f>
        <v>Thin Packaging</v>
      </c>
      <c r="M3187" s="3">
        <v>73752</v>
      </c>
      <c r="N3187" s="3">
        <v>3394</v>
      </c>
      <c r="O3187" s="6">
        <f>SupplierQuality[[#This Row],[Total Downtime Minutes]]/60</f>
        <v>56.56666666666667</v>
      </c>
      <c r="P3187" s="4">
        <v>565</v>
      </c>
      <c r="Q3187" s="4">
        <f>SupplierQuality[[#This Row],[Total Defect Qty]]*SupplierQuality[[#This Row],[Unit Price]]</f>
        <v>41669880</v>
      </c>
    </row>
    <row r="3188" spans="1:17" x14ac:dyDescent="0.25">
      <c r="A3188" s="1">
        <v>43578</v>
      </c>
      <c r="B3188" s="5" t="str">
        <f>TEXT(SupplierQuality[[#This Row],[Date]],"mmm")</f>
        <v>Apr</v>
      </c>
      <c r="C3188" s="5" t="str">
        <f>TEXT(SupplierQuality[[#This Row],[Date]],"yyyy")</f>
        <v>2019</v>
      </c>
      <c r="D3188" s="2" t="s">
        <v>361</v>
      </c>
      <c r="E3188" s="2" t="s">
        <v>38</v>
      </c>
      <c r="F3188" s="2" t="s">
        <v>24</v>
      </c>
      <c r="G3188">
        <v>128</v>
      </c>
      <c r="H3188" s="2" t="str">
        <f>VLOOKUP(SupplierQuality[[#This Row],[MaterialID]],Table4[#All],2,0)</f>
        <v>Tape</v>
      </c>
      <c r="I3188">
        <v>3</v>
      </c>
      <c r="J3188" s="2" t="str">
        <f>_xlfn.XLOOKUP(SupplierQuality[[#This Row],[Defect Type ID]],Table5[ID],Table5[Defect Type],"Not found",0)</f>
        <v>Impact</v>
      </c>
      <c r="K3188">
        <v>189</v>
      </c>
      <c r="L3188" s="2" t="str">
        <f>_xlfn.XLOOKUP(SupplierQuality[[#This Row],[DefectID]],Table2[ID],Table2[Defect],"Not found",0)</f>
        <v>Too Thin</v>
      </c>
      <c r="M3188" s="3">
        <v>994878</v>
      </c>
      <c r="N3188" s="3">
        <v>1863</v>
      </c>
      <c r="O3188" s="6">
        <f>SupplierQuality[[#This Row],[Total Downtime Minutes]]/60</f>
        <v>31.05</v>
      </c>
      <c r="P3188" s="4">
        <v>572</v>
      </c>
      <c r="Q3188" s="4">
        <f>SupplierQuality[[#This Row],[Total Defect Qty]]*SupplierQuality[[#This Row],[Unit Price]]</f>
        <v>569070216</v>
      </c>
    </row>
    <row r="3189" spans="1:17" x14ac:dyDescent="0.25">
      <c r="A3189" s="1">
        <v>43578</v>
      </c>
      <c r="B3189" s="5" t="str">
        <f>TEXT(SupplierQuality[[#This Row],[Date]],"mmm")</f>
        <v>Apr</v>
      </c>
      <c r="C3189" s="5" t="str">
        <f>TEXT(SupplierQuality[[#This Row],[Date]],"yyyy")</f>
        <v>2019</v>
      </c>
      <c r="D3189" s="2" t="s">
        <v>236</v>
      </c>
      <c r="E3189" s="2" t="s">
        <v>55</v>
      </c>
      <c r="F3189" s="2" t="s">
        <v>24</v>
      </c>
      <c r="G3189">
        <v>121</v>
      </c>
      <c r="H3189" s="2" t="str">
        <f>VLOOKUP(SupplierQuality[[#This Row],[MaterialID]],Table4[#All],2,0)</f>
        <v>Composites</v>
      </c>
      <c r="I3189">
        <v>3</v>
      </c>
      <c r="J3189" s="2" t="str">
        <f>_xlfn.XLOOKUP(SupplierQuality[[#This Row],[Defect Type ID]],Table5[ID],Table5[Defect Type],"Not found",0)</f>
        <v>Impact</v>
      </c>
      <c r="K3189">
        <v>182</v>
      </c>
      <c r="L3189" s="2" t="str">
        <f>_xlfn.XLOOKUP(SupplierQuality[[#This Row],[DefectID]],Table2[ID],Table2[Defect],"Not found",0)</f>
        <v>Bad Tops</v>
      </c>
      <c r="M3189" s="3">
        <v>962351</v>
      </c>
      <c r="N3189" s="3">
        <v>3417</v>
      </c>
      <c r="O3189" s="6">
        <f>SupplierQuality[[#This Row],[Total Downtime Minutes]]/60</f>
        <v>56.95</v>
      </c>
      <c r="P3189" s="4">
        <v>635</v>
      </c>
      <c r="Q3189" s="4">
        <f>SupplierQuality[[#This Row],[Total Defect Qty]]*SupplierQuality[[#This Row],[Unit Price]]</f>
        <v>611092885</v>
      </c>
    </row>
    <row r="3190" spans="1:17" x14ac:dyDescent="0.25">
      <c r="A3190" s="1">
        <v>43578</v>
      </c>
      <c r="B3190" s="5" t="str">
        <f>TEXT(SupplierQuality[[#This Row],[Date]],"mmm")</f>
        <v>Apr</v>
      </c>
      <c r="C3190" s="5" t="str">
        <f>TEXT(SupplierQuality[[#This Row],[Date]],"yyyy")</f>
        <v>2019</v>
      </c>
      <c r="D3190" s="2" t="s">
        <v>83</v>
      </c>
      <c r="E3190" s="2" t="s">
        <v>119</v>
      </c>
      <c r="F3190" s="2" t="s">
        <v>14</v>
      </c>
      <c r="G3190">
        <v>113</v>
      </c>
      <c r="H3190" s="2" t="str">
        <f>VLOOKUP(SupplierQuality[[#This Row],[MaterialID]],Table4[#All],2,0)</f>
        <v>Raw Materials</v>
      </c>
      <c r="I3190">
        <v>2</v>
      </c>
      <c r="J3190" s="2" t="str">
        <f>_xlfn.XLOOKUP(SupplierQuality[[#This Row],[Defect Type ID]],Table5[ID],Table5[Defect Type],"Not found",0)</f>
        <v>Rejected</v>
      </c>
      <c r="K3190">
        <v>206</v>
      </c>
      <c r="L3190" s="2" t="str">
        <f>_xlfn.XLOOKUP(SupplierQuality[[#This Row],[DefectID]],Table2[ID],Table2[Defect],"Not found",0)</f>
        <v>Codes Wrong</v>
      </c>
      <c r="M3190" s="3">
        <v>892218</v>
      </c>
      <c r="N3190" s="3">
        <v>1242</v>
      </c>
      <c r="O3190" s="6">
        <f>SupplierQuality[[#This Row],[Total Downtime Minutes]]/60</f>
        <v>20.7</v>
      </c>
      <c r="P3190" s="4">
        <v>428</v>
      </c>
      <c r="Q3190" s="4">
        <f>SupplierQuality[[#This Row],[Total Defect Qty]]*SupplierQuality[[#This Row],[Unit Price]]</f>
        <v>381869304</v>
      </c>
    </row>
    <row r="3191" spans="1:17" x14ac:dyDescent="0.25">
      <c r="A3191" s="1">
        <v>43578</v>
      </c>
      <c r="B3191" s="5" t="str">
        <f>TEXT(SupplierQuality[[#This Row],[Date]],"mmm")</f>
        <v>Apr</v>
      </c>
      <c r="C3191" s="5" t="str">
        <f>TEXT(SupplierQuality[[#This Row],[Date]],"yyyy")</f>
        <v>2019</v>
      </c>
      <c r="D3191" s="2" t="s">
        <v>198</v>
      </c>
      <c r="E3191" s="2" t="s">
        <v>27</v>
      </c>
      <c r="F3191" s="2" t="s">
        <v>14</v>
      </c>
      <c r="G3191">
        <v>117</v>
      </c>
      <c r="H3191" s="2" t="str">
        <f>VLOOKUP(SupplierQuality[[#This Row],[MaterialID]],Table4[#All],2,0)</f>
        <v>Labels</v>
      </c>
      <c r="I3191">
        <v>1</v>
      </c>
      <c r="J3191" s="2" t="str">
        <f>_xlfn.XLOOKUP(SupplierQuality[[#This Row],[Defect Type ID]],Table5[ID],Table5[Defect Type],"Not found",0)</f>
        <v>No Impact</v>
      </c>
      <c r="K3191">
        <v>108</v>
      </c>
      <c r="L3191" s="2" t="str">
        <f>_xlfn.XLOOKUP(SupplierQuality[[#This Row],[DefectID]],Table2[ID],Table2[Defect],"Not found",0)</f>
        <v>Wrong Tails</v>
      </c>
      <c r="M3191" s="3">
        <v>855987</v>
      </c>
      <c r="N3191" s="3">
        <v>3765</v>
      </c>
      <c r="O3191" s="6">
        <f>SupplierQuality[[#This Row],[Total Downtime Minutes]]/60</f>
        <v>62.75</v>
      </c>
      <c r="P3191" s="4">
        <v>367</v>
      </c>
      <c r="Q3191" s="4">
        <f>SupplierQuality[[#This Row],[Total Defect Qty]]*SupplierQuality[[#This Row],[Unit Price]]</f>
        <v>314147229</v>
      </c>
    </row>
    <row r="3192" spans="1:17" x14ac:dyDescent="0.25">
      <c r="A3192" s="1">
        <v>43578</v>
      </c>
      <c r="B3192" s="5" t="str">
        <f>TEXT(SupplierQuality[[#This Row],[Date]],"mmm")</f>
        <v>Apr</v>
      </c>
      <c r="C3192" s="5" t="str">
        <f>TEXT(SupplierQuality[[#This Row],[Date]],"yyyy")</f>
        <v>2019</v>
      </c>
      <c r="D3192" s="2" t="s">
        <v>261</v>
      </c>
      <c r="E3192" s="2" t="s">
        <v>47</v>
      </c>
      <c r="F3192" s="2" t="s">
        <v>17</v>
      </c>
      <c r="G3192">
        <v>113</v>
      </c>
      <c r="H3192" s="2" t="str">
        <f>VLOOKUP(SupplierQuality[[#This Row],[MaterialID]],Table4[#All],2,0)</f>
        <v>Raw Materials</v>
      </c>
      <c r="I3192">
        <v>1</v>
      </c>
      <c r="J3192" s="2" t="str">
        <f>_xlfn.XLOOKUP(SupplierQuality[[#This Row],[Defect Type ID]],Table5[ID],Table5[Defect Type],"Not found",0)</f>
        <v>No Impact</v>
      </c>
      <c r="K3192">
        <v>92</v>
      </c>
      <c r="L3192" s="2" t="str">
        <f>_xlfn.XLOOKUP(SupplierQuality[[#This Row],[DefectID]],Table2[ID],Table2[Defect],"Not found",0)</f>
        <v>No Adhesive</v>
      </c>
      <c r="M3192" s="3">
        <v>523308</v>
      </c>
      <c r="N3192" s="3">
        <v>4615</v>
      </c>
      <c r="O3192" s="6">
        <f>SupplierQuality[[#This Row],[Total Downtime Minutes]]/60</f>
        <v>76.916666666666671</v>
      </c>
      <c r="P3192" s="4">
        <v>628</v>
      </c>
      <c r="Q3192" s="4">
        <f>SupplierQuality[[#This Row],[Total Defect Qty]]*SupplierQuality[[#This Row],[Unit Price]]</f>
        <v>328637424</v>
      </c>
    </row>
    <row r="3193" spans="1:17" x14ac:dyDescent="0.25">
      <c r="A3193" s="1">
        <v>43578</v>
      </c>
      <c r="B3193" s="5" t="str">
        <f>TEXT(SupplierQuality[[#This Row],[Date]],"mmm")</f>
        <v>Apr</v>
      </c>
      <c r="C3193" s="5" t="str">
        <f>TEXT(SupplierQuality[[#This Row],[Date]],"yyyy")</f>
        <v>2019</v>
      </c>
      <c r="D3193" s="2" t="s">
        <v>81</v>
      </c>
      <c r="E3193" s="2" t="s">
        <v>60</v>
      </c>
      <c r="F3193" s="2" t="s">
        <v>17</v>
      </c>
      <c r="G3193">
        <v>112</v>
      </c>
      <c r="H3193" s="2" t="str">
        <f>VLOOKUP(SupplierQuality[[#This Row],[MaterialID]],Table4[#All],2,0)</f>
        <v>Glass</v>
      </c>
      <c r="I3193">
        <v>2</v>
      </c>
      <c r="J3193" s="2" t="str">
        <f>_xlfn.XLOOKUP(SupplierQuality[[#This Row],[Defect Type ID]],Table5[ID],Table5[Defect Type],"Not found",0)</f>
        <v>Rejected</v>
      </c>
      <c r="K3193">
        <v>115</v>
      </c>
      <c r="L3193" s="2" t="str">
        <f>_xlfn.XLOOKUP(SupplierQuality[[#This Row],[DefectID]],Table2[ID],Table2[Defect],"Not found",0)</f>
        <v>Roll Tension</v>
      </c>
      <c r="M3193" s="3">
        <v>519167</v>
      </c>
      <c r="N3193" s="3">
        <v>1454</v>
      </c>
      <c r="O3193" s="6">
        <f>SupplierQuality[[#This Row],[Total Downtime Minutes]]/60</f>
        <v>24.233333333333334</v>
      </c>
      <c r="P3193" s="4">
        <v>599</v>
      </c>
      <c r="Q3193" s="4">
        <f>SupplierQuality[[#This Row],[Total Defect Qty]]*SupplierQuality[[#This Row],[Unit Price]]</f>
        <v>310981033</v>
      </c>
    </row>
    <row r="3194" spans="1:17" x14ac:dyDescent="0.25">
      <c r="A3194" s="1">
        <v>43578</v>
      </c>
      <c r="B3194" s="5" t="str">
        <f>TEXT(SupplierQuality[[#This Row],[Date]],"mmm")</f>
        <v>Apr</v>
      </c>
      <c r="C3194" s="5" t="str">
        <f>TEXT(SupplierQuality[[#This Row],[Date]],"yyyy")</f>
        <v>2019</v>
      </c>
      <c r="D3194" s="2" t="s">
        <v>279</v>
      </c>
      <c r="E3194" s="2" t="s">
        <v>11</v>
      </c>
      <c r="F3194" s="2" t="s">
        <v>14</v>
      </c>
      <c r="G3194">
        <v>122</v>
      </c>
      <c r="H3194" s="2" t="str">
        <f>VLOOKUP(SupplierQuality[[#This Row],[MaterialID]],Table4[#All],2,0)</f>
        <v>Electrolytes</v>
      </c>
      <c r="I3194">
        <v>2</v>
      </c>
      <c r="J3194" s="2" t="str">
        <f>_xlfn.XLOOKUP(SupplierQuality[[#This Row],[Defect Type ID]],Table5[ID],Table5[Defect Type],"Not found",0)</f>
        <v>Rejected</v>
      </c>
      <c r="K3194">
        <v>115</v>
      </c>
      <c r="L3194" s="2" t="str">
        <f>_xlfn.XLOOKUP(SupplierQuality[[#This Row],[DefectID]],Table2[ID],Table2[Defect],"Not found",0)</f>
        <v>Roll Tension</v>
      </c>
      <c r="M3194" s="3">
        <v>437963</v>
      </c>
      <c r="N3194" s="3">
        <v>4773</v>
      </c>
      <c r="O3194" s="6">
        <f>SupplierQuality[[#This Row],[Total Downtime Minutes]]/60</f>
        <v>79.55</v>
      </c>
      <c r="P3194" s="4">
        <v>400</v>
      </c>
      <c r="Q3194" s="4">
        <f>SupplierQuality[[#This Row],[Total Defect Qty]]*SupplierQuality[[#This Row],[Unit Price]]</f>
        <v>175185200</v>
      </c>
    </row>
    <row r="3195" spans="1:17" x14ac:dyDescent="0.25">
      <c r="A3195" s="1">
        <v>43578</v>
      </c>
      <c r="B3195" s="5" t="str">
        <f>TEXT(SupplierQuality[[#This Row],[Date]],"mmm")</f>
        <v>Apr</v>
      </c>
      <c r="C3195" s="5" t="str">
        <f>TEXT(SupplierQuality[[#This Row],[Date]],"yyyy")</f>
        <v>2019</v>
      </c>
      <c r="D3195" s="2" t="s">
        <v>99</v>
      </c>
      <c r="E3195" s="2" t="s">
        <v>62</v>
      </c>
      <c r="F3195" s="2" t="s">
        <v>17</v>
      </c>
      <c r="G3195">
        <v>126</v>
      </c>
      <c r="H3195" s="2" t="str">
        <f>VLOOKUP(SupplierQuality[[#This Row],[MaterialID]],Table4[#All],2,0)</f>
        <v>Motors</v>
      </c>
      <c r="I3195">
        <v>2</v>
      </c>
      <c r="J3195" s="2" t="str">
        <f>_xlfn.XLOOKUP(SupplierQuality[[#This Row],[Defect Type ID]],Table5[ID],Table5[Defect Type],"Not found",0)</f>
        <v>Rejected</v>
      </c>
      <c r="K3195">
        <v>167</v>
      </c>
      <c r="L3195" s="2" t="str">
        <f>_xlfn.XLOOKUP(SupplierQuality[[#This Row],[DefectID]],Table2[ID],Table2[Defect],"Not found",0)</f>
        <v>Missing Packaging</v>
      </c>
      <c r="M3195" s="3">
        <v>207995</v>
      </c>
      <c r="N3195" s="3">
        <v>455</v>
      </c>
      <c r="O3195" s="6">
        <f>SupplierQuality[[#This Row],[Total Downtime Minutes]]/60</f>
        <v>7.583333333333333</v>
      </c>
      <c r="P3195" s="4">
        <v>448</v>
      </c>
      <c r="Q3195" s="4">
        <f>SupplierQuality[[#This Row],[Total Defect Qty]]*SupplierQuality[[#This Row],[Unit Price]]</f>
        <v>93181760</v>
      </c>
    </row>
    <row r="3196" spans="1:17" x14ac:dyDescent="0.25">
      <c r="A3196" s="1">
        <v>43578</v>
      </c>
      <c r="B3196" s="5" t="str">
        <f>TEXT(SupplierQuality[[#This Row],[Date]],"mmm")</f>
        <v>Apr</v>
      </c>
      <c r="C3196" s="5" t="str">
        <f>TEXT(SupplierQuality[[#This Row],[Date]],"yyyy")</f>
        <v>2019</v>
      </c>
      <c r="D3196" s="2" t="s">
        <v>35</v>
      </c>
      <c r="E3196" s="2" t="s">
        <v>104</v>
      </c>
      <c r="F3196" s="2" t="s">
        <v>24</v>
      </c>
      <c r="G3196">
        <v>128</v>
      </c>
      <c r="H3196" s="2" t="str">
        <f>VLOOKUP(SupplierQuality[[#This Row],[MaterialID]],Table4[#All],2,0)</f>
        <v>Tape</v>
      </c>
      <c r="I3196">
        <v>3</v>
      </c>
      <c r="J3196" s="2" t="str">
        <f>_xlfn.XLOOKUP(SupplierQuality[[#This Row],[Defect Type ID]],Table5[ID],Table5[Defect Type],"Not found",0)</f>
        <v>Impact</v>
      </c>
      <c r="K3196">
        <v>213</v>
      </c>
      <c r="L3196" s="2" t="str">
        <f>_xlfn.XLOOKUP(SupplierQuality[[#This Row],[DefectID]],Table2[ID],Table2[Defect],"Not found",0)</f>
        <v>Broken Valve Seal</v>
      </c>
      <c r="M3196" s="3">
        <v>134055</v>
      </c>
      <c r="N3196" s="3">
        <v>990</v>
      </c>
      <c r="O3196" s="6">
        <f>SupplierQuality[[#This Row],[Total Downtime Minutes]]/60</f>
        <v>16.5</v>
      </c>
      <c r="P3196" s="4">
        <v>569</v>
      </c>
      <c r="Q3196" s="4">
        <f>SupplierQuality[[#This Row],[Total Defect Qty]]*SupplierQuality[[#This Row],[Unit Price]]</f>
        <v>76277295</v>
      </c>
    </row>
    <row r="3197" spans="1:17" x14ac:dyDescent="0.25">
      <c r="A3197" s="1">
        <v>43578</v>
      </c>
      <c r="B3197" s="5" t="str">
        <f>TEXT(SupplierQuality[[#This Row],[Date]],"mmm")</f>
        <v>Apr</v>
      </c>
      <c r="C3197" s="5" t="str">
        <f>TEXT(SupplierQuality[[#This Row],[Date]],"yyyy")</f>
        <v>2019</v>
      </c>
      <c r="D3197" s="2" t="s">
        <v>92</v>
      </c>
      <c r="E3197" s="2" t="s">
        <v>38</v>
      </c>
      <c r="F3197" s="2" t="s">
        <v>42</v>
      </c>
      <c r="G3197">
        <v>124</v>
      </c>
      <c r="H3197" s="2" t="str">
        <f>VLOOKUP(SupplierQuality[[#This Row],[MaterialID]],Table4[#All],2,0)</f>
        <v>Drives</v>
      </c>
      <c r="I3197">
        <v>3</v>
      </c>
      <c r="J3197" s="2" t="str">
        <f>_xlfn.XLOOKUP(SupplierQuality[[#This Row],[Defect Type ID]],Table5[ID],Table5[Defect Type],"Not found",0)</f>
        <v>Impact</v>
      </c>
      <c r="K3197">
        <v>255</v>
      </c>
      <c r="L3197" s="2" t="str">
        <f>_xlfn.XLOOKUP(SupplierQuality[[#This Row],[DefectID]],Table2[ID],Table2[Defect],"Not found",0)</f>
        <v>Components Stuck</v>
      </c>
      <c r="M3197" s="3">
        <v>98133</v>
      </c>
      <c r="N3197" s="3">
        <v>3726</v>
      </c>
      <c r="O3197" s="6">
        <f>SupplierQuality[[#This Row],[Total Downtime Minutes]]/60</f>
        <v>62.1</v>
      </c>
      <c r="P3197" s="4">
        <v>534</v>
      </c>
      <c r="Q3197" s="4">
        <f>SupplierQuality[[#This Row],[Total Defect Qty]]*SupplierQuality[[#This Row],[Unit Price]]</f>
        <v>52403022</v>
      </c>
    </row>
    <row r="3198" spans="1:17" x14ac:dyDescent="0.25">
      <c r="A3198" s="1">
        <v>43578</v>
      </c>
      <c r="B3198" s="5" t="str">
        <f>TEXT(SupplierQuality[[#This Row],[Date]],"mmm")</f>
        <v>Apr</v>
      </c>
      <c r="C3198" s="5" t="str">
        <f>TEXT(SupplierQuality[[#This Row],[Date]],"yyyy")</f>
        <v>2019</v>
      </c>
      <c r="D3198" s="2" t="s">
        <v>15</v>
      </c>
      <c r="E3198" s="2" t="s">
        <v>16</v>
      </c>
      <c r="F3198" s="2" t="s">
        <v>17</v>
      </c>
      <c r="G3198">
        <v>125</v>
      </c>
      <c r="H3198" s="2" t="str">
        <f>VLOOKUP(SupplierQuality[[#This Row],[MaterialID]],Table4[#All],2,0)</f>
        <v>Hardware</v>
      </c>
      <c r="I3198">
        <v>1</v>
      </c>
      <c r="J3198" s="2" t="str">
        <f>_xlfn.XLOOKUP(SupplierQuality[[#This Row],[Defect Type ID]],Table5[ID],Table5[Defect Type],"Not found",0)</f>
        <v>No Impact</v>
      </c>
      <c r="K3198">
        <v>22</v>
      </c>
      <c r="L3198" s="2" t="str">
        <f>_xlfn.XLOOKUP(SupplierQuality[[#This Row],[DefectID]],Table2[ID],Table2[Defect],"Not found",0)</f>
        <v>Mishandled</v>
      </c>
      <c r="M3198" s="3">
        <v>41573</v>
      </c>
      <c r="N3198" s="3">
        <v>3648</v>
      </c>
      <c r="O3198" s="6">
        <f>SupplierQuality[[#This Row],[Total Downtime Minutes]]/60</f>
        <v>60.8</v>
      </c>
      <c r="P3198" s="4">
        <v>482</v>
      </c>
      <c r="Q3198" s="4">
        <f>SupplierQuality[[#This Row],[Total Defect Qty]]*SupplierQuality[[#This Row],[Unit Price]]</f>
        <v>20038186</v>
      </c>
    </row>
    <row r="3199" spans="1:17" x14ac:dyDescent="0.25">
      <c r="A3199" s="1">
        <v>43579</v>
      </c>
      <c r="B3199" s="5" t="str">
        <f>TEXT(SupplierQuality[[#This Row],[Date]],"mmm")</f>
        <v>Apr</v>
      </c>
      <c r="C3199" s="5" t="str">
        <f>TEXT(SupplierQuality[[#This Row],[Date]],"yyyy")</f>
        <v>2019</v>
      </c>
      <c r="D3199" s="2" t="s">
        <v>59</v>
      </c>
      <c r="E3199" s="2" t="s">
        <v>41</v>
      </c>
      <c r="F3199" s="2" t="s">
        <v>17</v>
      </c>
      <c r="G3199">
        <v>126</v>
      </c>
      <c r="H3199" s="2" t="str">
        <f>VLOOKUP(SupplierQuality[[#This Row],[MaterialID]],Table4[#All],2,0)</f>
        <v>Motors</v>
      </c>
      <c r="I3199">
        <v>3</v>
      </c>
      <c r="J3199" s="2" t="str">
        <f>_xlfn.XLOOKUP(SupplierQuality[[#This Row],[Defect Type ID]],Table5[ID],Table5[Defect Type],"Not found",0)</f>
        <v>Impact</v>
      </c>
      <c r="K3199">
        <v>53</v>
      </c>
      <c r="L3199" s="2" t="str">
        <f>_xlfn.XLOOKUP(SupplierQuality[[#This Row],[DefectID]],Table2[ID],Table2[Defect],"Not found",0)</f>
        <v>Incorrect Material</v>
      </c>
      <c r="M3199" s="3">
        <v>928458</v>
      </c>
      <c r="N3199" s="3">
        <v>3714</v>
      </c>
      <c r="O3199" s="6">
        <f>SupplierQuality[[#This Row],[Total Downtime Minutes]]/60</f>
        <v>61.9</v>
      </c>
      <c r="P3199" s="4">
        <v>638</v>
      </c>
      <c r="Q3199" s="4">
        <f>SupplierQuality[[#This Row],[Total Defect Qty]]*SupplierQuality[[#This Row],[Unit Price]]</f>
        <v>592356204</v>
      </c>
    </row>
    <row r="3200" spans="1:17" x14ac:dyDescent="0.25">
      <c r="A3200" s="1">
        <v>43579</v>
      </c>
      <c r="B3200" s="5" t="str">
        <f>TEXT(SupplierQuality[[#This Row],[Date]],"mmm")</f>
        <v>Apr</v>
      </c>
      <c r="C3200" s="5" t="str">
        <f>TEXT(SupplierQuality[[#This Row],[Date]],"yyyy")</f>
        <v>2019</v>
      </c>
      <c r="D3200" s="2" t="s">
        <v>94</v>
      </c>
      <c r="E3200" s="2" t="s">
        <v>58</v>
      </c>
      <c r="F3200" s="2" t="s">
        <v>42</v>
      </c>
      <c r="G3200">
        <v>112</v>
      </c>
      <c r="H3200" s="2" t="str">
        <f>VLOOKUP(SupplierQuality[[#This Row],[MaterialID]],Table4[#All],2,0)</f>
        <v>Glass</v>
      </c>
      <c r="I3200">
        <v>2</v>
      </c>
      <c r="J3200" s="2" t="str">
        <f>_xlfn.XLOOKUP(SupplierQuality[[#This Row],[Defect Type ID]],Table5[ID],Table5[Defect Type],"Not found",0)</f>
        <v>Rejected</v>
      </c>
      <c r="K3200">
        <v>223</v>
      </c>
      <c r="L3200" s="2" t="str">
        <f>_xlfn.XLOOKUP(SupplierQuality[[#This Row],[DefectID]],Table2[ID],Table2[Defect],"Not found",0)</f>
        <v>No Varnish</v>
      </c>
      <c r="M3200" s="3">
        <v>875687</v>
      </c>
      <c r="N3200" s="3">
        <v>2034</v>
      </c>
      <c r="O3200" s="6">
        <f>SupplierQuality[[#This Row],[Total Downtime Minutes]]/60</f>
        <v>33.9</v>
      </c>
      <c r="P3200" s="4">
        <v>588</v>
      </c>
      <c r="Q3200" s="4">
        <f>SupplierQuality[[#This Row],[Total Defect Qty]]*SupplierQuality[[#This Row],[Unit Price]]</f>
        <v>514903956</v>
      </c>
    </row>
    <row r="3201" spans="1:17" x14ac:dyDescent="0.25">
      <c r="A3201" s="1">
        <v>43579</v>
      </c>
      <c r="B3201" s="5" t="str">
        <f>TEXT(SupplierQuality[[#This Row],[Date]],"mmm")</f>
        <v>Apr</v>
      </c>
      <c r="C3201" s="5" t="str">
        <f>TEXT(SupplierQuality[[#This Row],[Date]],"yyyy")</f>
        <v>2019</v>
      </c>
      <c r="D3201" s="2" t="s">
        <v>87</v>
      </c>
      <c r="E3201" s="2" t="s">
        <v>45</v>
      </c>
      <c r="F3201" s="2" t="s">
        <v>17</v>
      </c>
      <c r="G3201">
        <v>126</v>
      </c>
      <c r="H3201" s="2" t="str">
        <f>VLOOKUP(SupplierQuality[[#This Row],[MaterialID]],Table4[#All],2,0)</f>
        <v>Motors</v>
      </c>
      <c r="I3201">
        <v>2</v>
      </c>
      <c r="J3201" s="2" t="str">
        <f>_xlfn.XLOOKUP(SupplierQuality[[#This Row],[Defect Type ID]],Table5[ID],Table5[Defect Type],"Not found",0)</f>
        <v>Rejected</v>
      </c>
      <c r="K3201">
        <v>11</v>
      </c>
      <c r="L3201" s="2" t="str">
        <f>_xlfn.XLOOKUP(SupplierQuality[[#This Row],[DefectID]],Table2[ID],Table2[Defect],"Not found",0)</f>
        <v>Misaligned Slots</v>
      </c>
      <c r="M3201" s="3">
        <v>857905</v>
      </c>
      <c r="N3201" s="3">
        <v>2304</v>
      </c>
      <c r="O3201" s="6">
        <f>SupplierQuality[[#This Row],[Total Downtime Minutes]]/60</f>
        <v>38.4</v>
      </c>
      <c r="P3201" s="4">
        <v>467</v>
      </c>
      <c r="Q3201" s="4">
        <f>SupplierQuality[[#This Row],[Total Defect Qty]]*SupplierQuality[[#This Row],[Unit Price]]</f>
        <v>400641635</v>
      </c>
    </row>
    <row r="3202" spans="1:17" x14ac:dyDescent="0.25">
      <c r="A3202" s="1">
        <v>43579</v>
      </c>
      <c r="B3202" s="5" t="str">
        <f>TEXT(SupplierQuality[[#This Row],[Date]],"mmm")</f>
        <v>Apr</v>
      </c>
      <c r="C3202" s="5" t="str">
        <f>TEXT(SupplierQuality[[#This Row],[Date]],"yyyy")</f>
        <v>2019</v>
      </c>
      <c r="D3202" s="2" t="s">
        <v>204</v>
      </c>
      <c r="E3202" s="2" t="s">
        <v>30</v>
      </c>
      <c r="F3202" s="2" t="s">
        <v>691</v>
      </c>
      <c r="G3202">
        <v>132</v>
      </c>
      <c r="H3202" s="2" t="str">
        <f>VLOOKUP(SupplierQuality[[#This Row],[MaterialID]],Table4[#All],2,0)</f>
        <v>Printed Materials</v>
      </c>
      <c r="I3202">
        <v>1</v>
      </c>
      <c r="J3202" s="2" t="str">
        <f>_xlfn.XLOOKUP(SupplierQuality[[#This Row],[Defect Type ID]],Table5[ID],Table5[Defect Type],"Not found",0)</f>
        <v>No Impact</v>
      </c>
      <c r="K3202">
        <v>251</v>
      </c>
      <c r="L3202" s="2" t="str">
        <f>_xlfn.XLOOKUP(SupplierQuality[[#This Row],[DefectID]],Table2[ID],Table2[Defect],"Not found",0)</f>
        <v>Ink Smears</v>
      </c>
      <c r="M3202" s="3">
        <v>727446</v>
      </c>
      <c r="N3202" s="3">
        <v>2272</v>
      </c>
      <c r="O3202" s="6">
        <f>SupplierQuality[[#This Row],[Total Downtime Minutes]]/60</f>
        <v>37.866666666666667</v>
      </c>
      <c r="P3202" s="4">
        <v>363</v>
      </c>
      <c r="Q3202" s="4">
        <f>SupplierQuality[[#This Row],[Total Defect Qty]]*SupplierQuality[[#This Row],[Unit Price]]</f>
        <v>264062898</v>
      </c>
    </row>
    <row r="3203" spans="1:17" x14ac:dyDescent="0.25">
      <c r="A3203" s="1">
        <v>43579</v>
      </c>
      <c r="B3203" s="5" t="str">
        <f>TEXT(SupplierQuality[[#This Row],[Date]],"mmm")</f>
        <v>Apr</v>
      </c>
      <c r="C3203" s="5" t="str">
        <f>TEXT(SupplierQuality[[#This Row],[Date]],"yyyy")</f>
        <v>2019</v>
      </c>
      <c r="D3203" s="2" t="s">
        <v>323</v>
      </c>
      <c r="E3203" s="2" t="s">
        <v>64</v>
      </c>
      <c r="F3203" s="2" t="s">
        <v>24</v>
      </c>
      <c r="G3203">
        <v>130</v>
      </c>
      <c r="H3203" s="2" t="str">
        <f>VLOOKUP(SupplierQuality[[#This Row],[MaterialID]],Table4[#All],2,0)</f>
        <v>Packaging</v>
      </c>
      <c r="I3203">
        <v>1</v>
      </c>
      <c r="J3203" s="2" t="str">
        <f>_xlfn.XLOOKUP(SupplierQuality[[#This Row],[Defect Type ID]],Table5[ID],Table5[Defect Type],"Not found",0)</f>
        <v>No Impact</v>
      </c>
      <c r="K3203">
        <v>79</v>
      </c>
      <c r="L3203" s="2" t="str">
        <f>_xlfn.XLOOKUP(SupplierQuality[[#This Row],[DefectID]],Table2[ID],Table2[Defect],"Not found",0)</f>
        <v>Scratched Glass</v>
      </c>
      <c r="M3203" s="3">
        <v>684862</v>
      </c>
      <c r="N3203" s="3">
        <v>525</v>
      </c>
      <c r="O3203" s="6">
        <f>SupplierQuality[[#This Row],[Total Downtime Minutes]]/60</f>
        <v>8.75</v>
      </c>
      <c r="P3203" s="4">
        <v>546</v>
      </c>
      <c r="Q3203" s="4">
        <f>SupplierQuality[[#This Row],[Total Defect Qty]]*SupplierQuality[[#This Row],[Unit Price]]</f>
        <v>373934652</v>
      </c>
    </row>
    <row r="3204" spans="1:17" x14ac:dyDescent="0.25">
      <c r="A3204" s="1">
        <v>43579</v>
      </c>
      <c r="B3204" s="5" t="str">
        <f>TEXT(SupplierQuality[[#This Row],[Date]],"mmm")</f>
        <v>Apr</v>
      </c>
      <c r="C3204" s="5" t="str">
        <f>TEXT(SupplierQuality[[#This Row],[Date]],"yyyy")</f>
        <v>2019</v>
      </c>
      <c r="D3204" s="2" t="s">
        <v>186</v>
      </c>
      <c r="E3204" s="2" t="s">
        <v>34</v>
      </c>
      <c r="F3204" s="2" t="s">
        <v>17</v>
      </c>
      <c r="G3204">
        <v>128</v>
      </c>
      <c r="H3204" s="2" t="str">
        <f>VLOOKUP(SupplierQuality[[#This Row],[MaterialID]],Table4[#All],2,0)</f>
        <v>Tape</v>
      </c>
      <c r="I3204">
        <v>1</v>
      </c>
      <c r="J3204" s="2" t="str">
        <f>_xlfn.XLOOKUP(SupplierQuality[[#This Row],[Defect Type ID]],Table5[ID],Table5[Defect Type],"Not found",0)</f>
        <v>No Impact</v>
      </c>
      <c r="K3204">
        <v>145</v>
      </c>
      <c r="L3204" s="2" t="str">
        <f>_xlfn.XLOOKUP(SupplierQuality[[#This Row],[DefectID]],Table2[ID],Table2[Defect],"Not found",0)</f>
        <v>Tape Wrong</v>
      </c>
      <c r="M3204" s="3">
        <v>487002</v>
      </c>
      <c r="N3204" s="3">
        <v>2544</v>
      </c>
      <c r="O3204" s="6">
        <f>SupplierQuality[[#This Row],[Total Downtime Minutes]]/60</f>
        <v>42.4</v>
      </c>
      <c r="P3204" s="4">
        <v>356</v>
      </c>
      <c r="Q3204" s="4">
        <f>SupplierQuality[[#This Row],[Total Defect Qty]]*SupplierQuality[[#This Row],[Unit Price]]</f>
        <v>173372712</v>
      </c>
    </row>
    <row r="3205" spans="1:17" x14ac:dyDescent="0.25">
      <c r="A3205" s="1">
        <v>43579</v>
      </c>
      <c r="B3205" s="5" t="str">
        <f>TEXT(SupplierQuality[[#This Row],[Date]],"mmm")</f>
        <v>Apr</v>
      </c>
      <c r="C3205" s="5" t="str">
        <f>TEXT(SupplierQuality[[#This Row],[Date]],"yyyy")</f>
        <v>2019</v>
      </c>
      <c r="D3205" s="2" t="s">
        <v>95</v>
      </c>
      <c r="E3205" s="2" t="s">
        <v>41</v>
      </c>
      <c r="F3205" s="2" t="s">
        <v>17</v>
      </c>
      <c r="G3205">
        <v>117</v>
      </c>
      <c r="H3205" s="2" t="str">
        <f>VLOOKUP(SupplierQuality[[#This Row],[MaterialID]],Table4[#All],2,0)</f>
        <v>Labels</v>
      </c>
      <c r="I3205">
        <v>3</v>
      </c>
      <c r="J3205" s="2" t="str">
        <f>_xlfn.XLOOKUP(SupplierQuality[[#This Row],[Defect Type ID]],Table5[ID],Table5[Defect Type],"Not found",0)</f>
        <v>Impact</v>
      </c>
      <c r="K3205">
        <v>196</v>
      </c>
      <c r="L3205" s="2" t="str">
        <f>_xlfn.XLOOKUP(SupplierQuality[[#This Row],[DefectID]],Table2[ID],Table2[Defect],"Not found",0)</f>
        <v>Wrong Finish</v>
      </c>
      <c r="M3205" s="3">
        <v>356594</v>
      </c>
      <c r="N3205" s="3">
        <v>3106</v>
      </c>
      <c r="O3205" s="6">
        <f>SupplierQuality[[#This Row],[Total Downtime Minutes]]/60</f>
        <v>51.766666666666666</v>
      </c>
      <c r="P3205" s="4">
        <v>493</v>
      </c>
      <c r="Q3205" s="4">
        <f>SupplierQuality[[#This Row],[Total Defect Qty]]*SupplierQuality[[#This Row],[Unit Price]]</f>
        <v>175800842</v>
      </c>
    </row>
    <row r="3206" spans="1:17" x14ac:dyDescent="0.25">
      <c r="A3206" s="1">
        <v>43579</v>
      </c>
      <c r="B3206" s="5" t="str">
        <f>TEXT(SupplierQuality[[#This Row],[Date]],"mmm")</f>
        <v>Apr</v>
      </c>
      <c r="C3206" s="5" t="str">
        <f>TEXT(SupplierQuality[[#This Row],[Date]],"yyyy")</f>
        <v>2019</v>
      </c>
      <c r="D3206" s="2" t="s">
        <v>180</v>
      </c>
      <c r="E3206" s="2" t="s">
        <v>74</v>
      </c>
      <c r="F3206" s="2" t="s">
        <v>691</v>
      </c>
      <c r="G3206">
        <v>128</v>
      </c>
      <c r="H3206" s="2" t="str">
        <f>VLOOKUP(SupplierQuality[[#This Row],[MaterialID]],Table4[#All],2,0)</f>
        <v>Tape</v>
      </c>
      <c r="I3206">
        <v>1</v>
      </c>
      <c r="J3206" s="2" t="str">
        <f>_xlfn.XLOOKUP(SupplierQuality[[#This Row],[Defect Type ID]],Table5[ID],Table5[Defect Type],"Not found",0)</f>
        <v>No Impact</v>
      </c>
      <c r="K3206">
        <v>51</v>
      </c>
      <c r="L3206" s="2" t="str">
        <f>_xlfn.XLOOKUP(SupplierQuality[[#This Row],[DefectID]],Table2[ID],Table2[Defect],"Not found",0)</f>
        <v>Foreign objects found</v>
      </c>
      <c r="M3206" s="3">
        <v>199365</v>
      </c>
      <c r="N3206" s="3">
        <v>3452</v>
      </c>
      <c r="O3206" s="6">
        <f>SupplierQuality[[#This Row],[Total Downtime Minutes]]/60</f>
        <v>57.533333333333331</v>
      </c>
      <c r="P3206" s="4">
        <v>381</v>
      </c>
      <c r="Q3206" s="4">
        <f>SupplierQuality[[#This Row],[Total Defect Qty]]*SupplierQuality[[#This Row],[Unit Price]]</f>
        <v>75958065</v>
      </c>
    </row>
    <row r="3207" spans="1:17" x14ac:dyDescent="0.25">
      <c r="A3207" s="1">
        <v>43579</v>
      </c>
      <c r="B3207" s="5" t="str">
        <f>TEXT(SupplierQuality[[#This Row],[Date]],"mmm")</f>
        <v>Apr</v>
      </c>
      <c r="C3207" s="5" t="str">
        <f>TEXT(SupplierQuality[[#This Row],[Date]],"yyyy")</f>
        <v>2019</v>
      </c>
      <c r="D3207" s="2" t="s">
        <v>349</v>
      </c>
      <c r="E3207" s="2" t="s">
        <v>32</v>
      </c>
      <c r="F3207" s="2" t="s">
        <v>24</v>
      </c>
      <c r="G3207">
        <v>133</v>
      </c>
      <c r="H3207" s="2" t="str">
        <f>VLOOKUP(SupplierQuality[[#This Row],[MaterialID]],Table4[#All],2,0)</f>
        <v>Wires</v>
      </c>
      <c r="I3207">
        <v>1</v>
      </c>
      <c r="J3207" s="2" t="str">
        <f>_xlfn.XLOOKUP(SupplierQuality[[#This Row],[Defect Type ID]],Table5[ID],Table5[Defect Type],"Not found",0)</f>
        <v>No Impact</v>
      </c>
      <c r="K3207">
        <v>52</v>
      </c>
      <c r="L3207" s="2" t="str">
        <f>_xlfn.XLOOKUP(SupplierQuality[[#This Row],[DefectID]],Table2[ID],Table2[Defect],"Not found",0)</f>
        <v>Wrong Core</v>
      </c>
      <c r="M3207" s="3">
        <v>189566</v>
      </c>
      <c r="N3207" s="3">
        <v>4146</v>
      </c>
      <c r="O3207" s="6">
        <f>SupplierQuality[[#This Row],[Total Downtime Minutes]]/60</f>
        <v>69.099999999999994</v>
      </c>
      <c r="P3207" s="4">
        <v>435</v>
      </c>
      <c r="Q3207" s="4">
        <f>SupplierQuality[[#This Row],[Total Defect Qty]]*SupplierQuality[[#This Row],[Unit Price]]</f>
        <v>82461210</v>
      </c>
    </row>
    <row r="3208" spans="1:17" x14ac:dyDescent="0.25">
      <c r="A3208" s="1">
        <v>43580</v>
      </c>
      <c r="B3208" s="5" t="str">
        <f>TEXT(SupplierQuality[[#This Row],[Date]],"mmm")</f>
        <v>Apr</v>
      </c>
      <c r="C3208" s="5" t="str">
        <f>TEXT(SupplierQuality[[#This Row],[Date]],"yyyy")</f>
        <v>2019</v>
      </c>
      <c r="D3208" s="2" t="s">
        <v>292</v>
      </c>
      <c r="E3208" s="2" t="s">
        <v>52</v>
      </c>
      <c r="F3208" s="2" t="s">
        <v>17</v>
      </c>
      <c r="G3208">
        <v>112</v>
      </c>
      <c r="H3208" s="2" t="str">
        <f>VLOOKUP(SupplierQuality[[#This Row],[MaterialID]],Table4[#All],2,0)</f>
        <v>Glass</v>
      </c>
      <c r="I3208">
        <v>2</v>
      </c>
      <c r="J3208" s="2" t="str">
        <f>_xlfn.XLOOKUP(SupplierQuality[[#This Row],[Defect Type ID]],Table5[ID],Table5[Defect Type],"Not found",0)</f>
        <v>Rejected</v>
      </c>
      <c r="K3208">
        <v>107</v>
      </c>
      <c r="L3208" s="2" t="str">
        <f>_xlfn.XLOOKUP(SupplierQuality[[#This Row],[DefectID]],Table2[ID],Table2[Defect],"Not found",0)</f>
        <v>No Tight Seal</v>
      </c>
      <c r="M3208" s="3">
        <v>743451</v>
      </c>
      <c r="N3208" s="3">
        <v>4855</v>
      </c>
      <c r="O3208" s="6">
        <f>SupplierQuality[[#This Row],[Total Downtime Minutes]]/60</f>
        <v>80.916666666666671</v>
      </c>
      <c r="P3208" s="4">
        <v>632</v>
      </c>
      <c r="Q3208" s="4">
        <f>SupplierQuality[[#This Row],[Total Defect Qty]]*SupplierQuality[[#This Row],[Unit Price]]</f>
        <v>469861032</v>
      </c>
    </row>
    <row r="3209" spans="1:17" x14ac:dyDescent="0.25">
      <c r="A3209" s="1">
        <v>43580</v>
      </c>
      <c r="B3209" s="5" t="str">
        <f>TEXT(SupplierQuality[[#This Row],[Date]],"mmm")</f>
        <v>Apr</v>
      </c>
      <c r="C3209" s="5" t="str">
        <f>TEXT(SupplierQuality[[#This Row],[Date]],"yyyy")</f>
        <v>2019</v>
      </c>
      <c r="D3209" s="2" t="s">
        <v>184</v>
      </c>
      <c r="E3209" s="2" t="s">
        <v>27</v>
      </c>
      <c r="F3209" s="2" t="s">
        <v>17</v>
      </c>
      <c r="G3209">
        <v>129</v>
      </c>
      <c r="H3209" s="2" t="str">
        <f>VLOOKUP(SupplierQuality[[#This Row],[MaterialID]],Table4[#All],2,0)</f>
        <v>Mechanicals</v>
      </c>
      <c r="I3209">
        <v>3</v>
      </c>
      <c r="J3209" s="2" t="str">
        <f>_xlfn.XLOOKUP(SupplierQuality[[#This Row],[Defect Type ID]],Table5[ID],Table5[Defect Type],"Not found",0)</f>
        <v>Impact</v>
      </c>
      <c r="K3209">
        <v>180</v>
      </c>
      <c r="L3209" s="2" t="str">
        <f>_xlfn.XLOOKUP(SupplierQuality[[#This Row],[DefectID]],Table2[ID],Table2[Defect],"Not found",0)</f>
        <v>Soft Sides</v>
      </c>
      <c r="M3209" s="3">
        <v>206320</v>
      </c>
      <c r="N3209" s="3">
        <v>903</v>
      </c>
      <c r="O3209" s="6">
        <f>SupplierQuality[[#This Row],[Total Downtime Minutes]]/60</f>
        <v>15.05</v>
      </c>
      <c r="P3209" s="4">
        <v>490</v>
      </c>
      <c r="Q3209" s="4">
        <f>SupplierQuality[[#This Row],[Total Defect Qty]]*SupplierQuality[[#This Row],[Unit Price]]</f>
        <v>101096800</v>
      </c>
    </row>
    <row r="3210" spans="1:17" x14ac:dyDescent="0.25">
      <c r="A3210" s="1">
        <v>43581</v>
      </c>
      <c r="B3210" s="5" t="str">
        <f>TEXT(SupplierQuality[[#This Row],[Date]],"mmm")</f>
        <v>Apr</v>
      </c>
      <c r="C3210" s="5" t="str">
        <f>TEXT(SupplierQuality[[#This Row],[Date]],"yyyy")</f>
        <v>2019</v>
      </c>
      <c r="D3210" s="2" t="s">
        <v>144</v>
      </c>
      <c r="E3210" s="2" t="s">
        <v>41</v>
      </c>
      <c r="F3210" s="2" t="s">
        <v>17</v>
      </c>
      <c r="G3210">
        <v>122</v>
      </c>
      <c r="H3210" s="2" t="str">
        <f>VLOOKUP(SupplierQuality[[#This Row],[MaterialID]],Table4[#All],2,0)</f>
        <v>Electrolytes</v>
      </c>
      <c r="I3210">
        <v>3</v>
      </c>
      <c r="J3210" s="2" t="str">
        <f>_xlfn.XLOOKUP(SupplierQuality[[#This Row],[Defect Type ID]],Table5[ID],Table5[Defect Type],"Not found",0)</f>
        <v>Impact</v>
      </c>
      <c r="K3210">
        <v>5</v>
      </c>
      <c r="L3210" s="2" t="str">
        <f>_xlfn.XLOOKUP(SupplierQuality[[#This Row],[DefectID]],Table2[ID],Table2[Defect],"Not found",0)</f>
        <v>Other</v>
      </c>
      <c r="M3210" s="3">
        <v>927239</v>
      </c>
      <c r="N3210" s="3">
        <v>2396</v>
      </c>
      <c r="O3210" s="6">
        <f>SupplierQuality[[#This Row],[Total Downtime Minutes]]/60</f>
        <v>39.93333333333333</v>
      </c>
      <c r="P3210" s="4">
        <v>334</v>
      </c>
      <c r="Q3210" s="4">
        <f>SupplierQuality[[#This Row],[Total Defect Qty]]*SupplierQuality[[#This Row],[Unit Price]]</f>
        <v>309697826</v>
      </c>
    </row>
    <row r="3211" spans="1:17" x14ac:dyDescent="0.25">
      <c r="A3211" s="1">
        <v>43581</v>
      </c>
      <c r="B3211" s="5" t="str">
        <f>TEXT(SupplierQuality[[#This Row],[Date]],"mmm")</f>
        <v>Apr</v>
      </c>
      <c r="C3211" s="5" t="str">
        <f>TEXT(SupplierQuality[[#This Row],[Date]],"yyyy")</f>
        <v>2019</v>
      </c>
      <c r="D3211" s="2" t="s">
        <v>222</v>
      </c>
      <c r="E3211" s="2" t="s">
        <v>30</v>
      </c>
      <c r="F3211" s="2" t="s">
        <v>14</v>
      </c>
      <c r="G3211">
        <v>121</v>
      </c>
      <c r="H3211" s="2" t="str">
        <f>VLOOKUP(SupplierQuality[[#This Row],[MaterialID]],Table4[#All],2,0)</f>
        <v>Composites</v>
      </c>
      <c r="I3211">
        <v>2</v>
      </c>
      <c r="J3211" s="2" t="str">
        <f>_xlfn.XLOOKUP(SupplierQuality[[#This Row],[Defect Type ID]],Table5[ID],Table5[Defect Type],"Not found",0)</f>
        <v>Rejected</v>
      </c>
      <c r="K3211">
        <v>248</v>
      </c>
      <c r="L3211" s="2" t="str">
        <f>_xlfn.XLOOKUP(SupplierQuality[[#This Row],[DefectID]],Table2[ID],Table2[Defect],"Not found",0)</f>
        <v>Material Contamination</v>
      </c>
      <c r="M3211" s="3">
        <v>656922</v>
      </c>
      <c r="N3211" s="3">
        <v>3189</v>
      </c>
      <c r="O3211" s="6">
        <f>SupplierQuality[[#This Row],[Total Downtime Minutes]]/60</f>
        <v>53.15</v>
      </c>
      <c r="P3211" s="4">
        <v>376</v>
      </c>
      <c r="Q3211" s="4">
        <f>SupplierQuality[[#This Row],[Total Defect Qty]]*SupplierQuality[[#This Row],[Unit Price]]</f>
        <v>247002672</v>
      </c>
    </row>
    <row r="3212" spans="1:17" x14ac:dyDescent="0.25">
      <c r="A3212" s="1">
        <v>43581</v>
      </c>
      <c r="B3212" s="5" t="str">
        <f>TEXT(SupplierQuality[[#This Row],[Date]],"mmm")</f>
        <v>Apr</v>
      </c>
      <c r="C3212" s="5" t="str">
        <f>TEXT(SupplierQuality[[#This Row],[Date]],"yyyy")</f>
        <v>2019</v>
      </c>
      <c r="D3212" s="2" t="s">
        <v>46</v>
      </c>
      <c r="E3212" s="2" t="s">
        <v>13</v>
      </c>
      <c r="F3212" s="2" t="s">
        <v>17</v>
      </c>
      <c r="G3212">
        <v>132</v>
      </c>
      <c r="H3212" s="2" t="str">
        <f>VLOOKUP(SupplierQuality[[#This Row],[MaterialID]],Table4[#All],2,0)</f>
        <v>Printed Materials</v>
      </c>
      <c r="I3212">
        <v>3</v>
      </c>
      <c r="J3212" s="2" t="str">
        <f>_xlfn.XLOOKUP(SupplierQuality[[#This Row],[Defect Type ID]],Table5[ID],Table5[Defect Type],"Not found",0)</f>
        <v>Impact</v>
      </c>
      <c r="K3212">
        <v>245</v>
      </c>
      <c r="L3212" s="2" t="str">
        <f>_xlfn.XLOOKUP(SupplierQuality[[#This Row],[DefectID]],Table2[ID],Table2[Defect],"Not found",0)</f>
        <v>Roll Pattern</v>
      </c>
      <c r="M3212" s="3">
        <v>599682</v>
      </c>
      <c r="N3212" s="3">
        <v>3387</v>
      </c>
      <c r="O3212" s="6">
        <f>SupplierQuality[[#This Row],[Total Downtime Minutes]]/60</f>
        <v>56.45</v>
      </c>
      <c r="P3212" s="4">
        <v>292</v>
      </c>
      <c r="Q3212" s="4">
        <f>SupplierQuality[[#This Row],[Total Defect Qty]]*SupplierQuality[[#This Row],[Unit Price]]</f>
        <v>175107144</v>
      </c>
    </row>
    <row r="3213" spans="1:17" x14ac:dyDescent="0.25">
      <c r="A3213" s="1">
        <v>43581</v>
      </c>
      <c r="B3213" s="5" t="str">
        <f>TEXT(SupplierQuality[[#This Row],[Date]],"mmm")</f>
        <v>Apr</v>
      </c>
      <c r="C3213" s="5" t="str">
        <f>TEXT(SupplierQuality[[#This Row],[Date]],"yyyy")</f>
        <v>2019</v>
      </c>
      <c r="D3213" s="2" t="s">
        <v>215</v>
      </c>
      <c r="E3213" s="2" t="s">
        <v>19</v>
      </c>
      <c r="F3213" s="2" t="s">
        <v>17</v>
      </c>
      <c r="G3213">
        <v>120</v>
      </c>
      <c r="H3213" s="2" t="str">
        <f>VLOOKUP(SupplierQuality[[#This Row],[MaterialID]],Table4[#All],2,0)</f>
        <v>Film</v>
      </c>
      <c r="I3213">
        <v>2</v>
      </c>
      <c r="J3213" s="2" t="str">
        <f>_xlfn.XLOOKUP(SupplierQuality[[#This Row],[Defect Type ID]],Table5[ID],Table5[Defect Type],"Not found",0)</f>
        <v>Rejected</v>
      </c>
      <c r="K3213">
        <v>245</v>
      </c>
      <c r="L3213" s="2" t="str">
        <f>_xlfn.XLOOKUP(SupplierQuality[[#This Row],[DefectID]],Table2[ID],Table2[Defect],"Not found",0)</f>
        <v>Roll Pattern</v>
      </c>
      <c r="M3213" s="3">
        <v>409140</v>
      </c>
      <c r="N3213" s="3">
        <v>3831</v>
      </c>
      <c r="O3213" s="6">
        <f>SupplierQuality[[#This Row],[Total Downtime Minutes]]/60</f>
        <v>63.85</v>
      </c>
      <c r="P3213" s="4">
        <v>305</v>
      </c>
      <c r="Q3213" s="4">
        <f>SupplierQuality[[#This Row],[Total Defect Qty]]*SupplierQuality[[#This Row],[Unit Price]]</f>
        <v>124787700</v>
      </c>
    </row>
    <row r="3214" spans="1:17" x14ac:dyDescent="0.25">
      <c r="A3214" s="1">
        <v>43581</v>
      </c>
      <c r="B3214" s="5" t="str">
        <f>TEXT(SupplierQuality[[#This Row],[Date]],"mmm")</f>
        <v>Apr</v>
      </c>
      <c r="C3214" s="5" t="str">
        <f>TEXT(SupplierQuality[[#This Row],[Date]],"yyyy")</f>
        <v>2019</v>
      </c>
      <c r="D3214" s="2" t="s">
        <v>28</v>
      </c>
      <c r="E3214" s="2" t="s">
        <v>119</v>
      </c>
      <c r="F3214" s="2" t="s">
        <v>17</v>
      </c>
      <c r="G3214">
        <v>120</v>
      </c>
      <c r="H3214" s="2" t="str">
        <f>VLOOKUP(SupplierQuality[[#This Row],[MaterialID]],Table4[#All],2,0)</f>
        <v>Film</v>
      </c>
      <c r="I3214">
        <v>1</v>
      </c>
      <c r="J3214" s="2" t="str">
        <f>_xlfn.XLOOKUP(SupplierQuality[[#This Row],[Defect Type ID]],Table5[ID],Table5[Defect Type],"Not found",0)</f>
        <v>No Impact</v>
      </c>
      <c r="K3214">
        <v>251</v>
      </c>
      <c r="L3214" s="2" t="str">
        <f>_xlfn.XLOOKUP(SupplierQuality[[#This Row],[DefectID]],Table2[ID],Table2[Defect],"Not found",0)</f>
        <v>Ink Smears</v>
      </c>
      <c r="M3214" s="3">
        <v>376262</v>
      </c>
      <c r="N3214" s="3">
        <v>2762</v>
      </c>
      <c r="O3214" s="6">
        <f>SupplierQuality[[#This Row],[Total Downtime Minutes]]/60</f>
        <v>46.033333333333331</v>
      </c>
      <c r="P3214" s="4">
        <v>472</v>
      </c>
      <c r="Q3214" s="4">
        <f>SupplierQuality[[#This Row],[Total Defect Qty]]*SupplierQuality[[#This Row],[Unit Price]]</f>
        <v>177595664</v>
      </c>
    </row>
    <row r="3215" spans="1:17" x14ac:dyDescent="0.25">
      <c r="A3215" s="1">
        <v>43582</v>
      </c>
      <c r="B3215" s="5" t="str">
        <f>TEXT(SupplierQuality[[#This Row],[Date]],"mmm")</f>
        <v>Apr</v>
      </c>
      <c r="C3215" s="5" t="str">
        <f>TEXT(SupplierQuality[[#This Row],[Date]],"yyyy")</f>
        <v>2019</v>
      </c>
      <c r="D3215" s="2" t="s">
        <v>80</v>
      </c>
      <c r="E3215" s="2" t="s">
        <v>23</v>
      </c>
      <c r="F3215" s="2" t="s">
        <v>14</v>
      </c>
      <c r="G3215">
        <v>122</v>
      </c>
      <c r="H3215" s="2" t="str">
        <f>VLOOKUP(SupplierQuality[[#This Row],[MaterialID]],Table4[#All],2,0)</f>
        <v>Electrolytes</v>
      </c>
      <c r="I3215">
        <v>2</v>
      </c>
      <c r="J3215" s="2" t="str">
        <f>_xlfn.XLOOKUP(SupplierQuality[[#This Row],[Defect Type ID]],Table5[ID],Table5[Defect Type],"Not found",0)</f>
        <v>Rejected</v>
      </c>
      <c r="K3215">
        <v>251</v>
      </c>
      <c r="L3215" s="2" t="str">
        <f>_xlfn.XLOOKUP(SupplierQuality[[#This Row],[DefectID]],Table2[ID],Table2[Defect],"Not found",0)</f>
        <v>Ink Smears</v>
      </c>
      <c r="M3215" s="3">
        <v>960284</v>
      </c>
      <c r="N3215" s="3">
        <v>3963</v>
      </c>
      <c r="O3215" s="6">
        <f>SupplierQuality[[#This Row],[Total Downtime Minutes]]/60</f>
        <v>66.05</v>
      </c>
      <c r="P3215" s="4">
        <v>655</v>
      </c>
      <c r="Q3215" s="4">
        <f>SupplierQuality[[#This Row],[Total Defect Qty]]*SupplierQuality[[#This Row],[Unit Price]]</f>
        <v>628986020</v>
      </c>
    </row>
    <row r="3216" spans="1:17" x14ac:dyDescent="0.25">
      <c r="A3216" s="1">
        <v>43582</v>
      </c>
      <c r="B3216" s="5" t="str">
        <f>TEXT(SupplierQuality[[#This Row],[Date]],"mmm")</f>
        <v>Apr</v>
      </c>
      <c r="C3216" s="5" t="str">
        <f>TEXT(SupplierQuality[[#This Row],[Date]],"yyyy")</f>
        <v>2019</v>
      </c>
      <c r="D3216" s="2" t="s">
        <v>156</v>
      </c>
      <c r="E3216" s="2" t="s">
        <v>19</v>
      </c>
      <c r="F3216" s="2" t="s">
        <v>42</v>
      </c>
      <c r="G3216">
        <v>128</v>
      </c>
      <c r="H3216" s="2" t="str">
        <f>VLOOKUP(SupplierQuality[[#This Row],[MaterialID]],Table4[#All],2,0)</f>
        <v>Tape</v>
      </c>
      <c r="I3216">
        <v>3</v>
      </c>
      <c r="J3216" s="2" t="str">
        <f>_xlfn.XLOOKUP(SupplierQuality[[#This Row],[Defect Type ID]],Table5[ID],Table5[Defect Type],"Not found",0)</f>
        <v>Impact</v>
      </c>
      <c r="K3216">
        <v>127</v>
      </c>
      <c r="L3216" s="2" t="str">
        <f>_xlfn.XLOOKUP(SupplierQuality[[#This Row],[DefectID]],Table2[ID],Table2[Defect],"Not found",0)</f>
        <v>Defective Rims</v>
      </c>
      <c r="M3216" s="3">
        <v>956494</v>
      </c>
      <c r="N3216" s="3">
        <v>175</v>
      </c>
      <c r="O3216" s="6">
        <f>SupplierQuality[[#This Row],[Total Downtime Minutes]]/60</f>
        <v>2.9166666666666665</v>
      </c>
      <c r="P3216" s="4">
        <v>341</v>
      </c>
      <c r="Q3216" s="4">
        <f>SupplierQuality[[#This Row],[Total Defect Qty]]*SupplierQuality[[#This Row],[Unit Price]]</f>
        <v>326164454</v>
      </c>
    </row>
    <row r="3217" spans="1:17" x14ac:dyDescent="0.25">
      <c r="A3217" s="1">
        <v>43582</v>
      </c>
      <c r="B3217" s="5" t="str">
        <f>TEXT(SupplierQuality[[#This Row],[Date]],"mmm")</f>
        <v>Apr</v>
      </c>
      <c r="C3217" s="5" t="str">
        <f>TEXT(SupplierQuality[[#This Row],[Date]],"yyyy")</f>
        <v>2019</v>
      </c>
      <c r="D3217" s="2" t="s">
        <v>322</v>
      </c>
      <c r="E3217" s="2" t="s">
        <v>32</v>
      </c>
      <c r="F3217" s="2" t="s">
        <v>691</v>
      </c>
      <c r="G3217">
        <v>122</v>
      </c>
      <c r="H3217" s="2" t="str">
        <f>VLOOKUP(SupplierQuality[[#This Row],[MaterialID]],Table4[#All],2,0)</f>
        <v>Electrolytes</v>
      </c>
      <c r="I3217">
        <v>2</v>
      </c>
      <c r="J3217" s="2" t="str">
        <f>_xlfn.XLOOKUP(SupplierQuality[[#This Row],[Defect Type ID]],Table5[ID],Table5[Defect Type],"Not found",0)</f>
        <v>Rejected</v>
      </c>
      <c r="K3217">
        <v>259</v>
      </c>
      <c r="L3217" s="2" t="str">
        <f>_xlfn.XLOOKUP(SupplierQuality[[#This Row],[DefectID]],Table2[ID],Table2[Defect],"Not found",0)</f>
        <v>Coating</v>
      </c>
      <c r="M3217" s="3">
        <v>948659</v>
      </c>
      <c r="N3217" s="3">
        <v>4374</v>
      </c>
      <c r="O3217" s="6">
        <f>SupplierQuality[[#This Row],[Total Downtime Minutes]]/60</f>
        <v>72.900000000000006</v>
      </c>
      <c r="P3217" s="4">
        <v>602</v>
      </c>
      <c r="Q3217" s="4">
        <f>SupplierQuality[[#This Row],[Total Defect Qty]]*SupplierQuality[[#This Row],[Unit Price]]</f>
        <v>571092718</v>
      </c>
    </row>
    <row r="3218" spans="1:17" x14ac:dyDescent="0.25">
      <c r="A3218" s="1">
        <v>43582</v>
      </c>
      <c r="B3218" s="5" t="str">
        <f>TEXT(SupplierQuality[[#This Row],[Date]],"mmm")</f>
        <v>Apr</v>
      </c>
      <c r="C3218" s="5" t="str">
        <f>TEXT(SupplierQuality[[#This Row],[Date]],"yyyy")</f>
        <v>2019</v>
      </c>
      <c r="D3218" s="2" t="s">
        <v>262</v>
      </c>
      <c r="E3218" s="2" t="s">
        <v>67</v>
      </c>
      <c r="F3218" s="2" t="s">
        <v>691</v>
      </c>
      <c r="G3218">
        <v>125</v>
      </c>
      <c r="H3218" s="2" t="str">
        <f>VLOOKUP(SupplierQuality[[#This Row],[MaterialID]],Table4[#All],2,0)</f>
        <v>Hardware</v>
      </c>
      <c r="I3218">
        <v>1</v>
      </c>
      <c r="J3218" s="2" t="str">
        <f>_xlfn.XLOOKUP(SupplierQuality[[#This Row],[Defect Type ID]],Table5[ID],Table5[Defect Type],"Not found",0)</f>
        <v>No Impact</v>
      </c>
      <c r="K3218">
        <v>154</v>
      </c>
      <c r="L3218" s="2" t="str">
        <f>_xlfn.XLOOKUP(SupplierQuality[[#This Row],[DefectID]],Table2[ID],Table2[Defect],"Not found",0)</f>
        <v>Missing Labels</v>
      </c>
      <c r="M3218" s="3">
        <v>946566</v>
      </c>
      <c r="N3218" s="3">
        <v>4014</v>
      </c>
      <c r="O3218" s="6">
        <f>SupplierQuality[[#This Row],[Total Downtime Minutes]]/60</f>
        <v>66.900000000000006</v>
      </c>
      <c r="P3218" s="4">
        <v>660</v>
      </c>
      <c r="Q3218" s="4">
        <f>SupplierQuality[[#This Row],[Total Defect Qty]]*SupplierQuality[[#This Row],[Unit Price]]</f>
        <v>624733560</v>
      </c>
    </row>
    <row r="3219" spans="1:17" x14ac:dyDescent="0.25">
      <c r="A3219" s="1">
        <v>43582</v>
      </c>
      <c r="B3219" s="5" t="str">
        <f>TEXT(SupplierQuality[[#This Row],[Date]],"mmm")</f>
        <v>Apr</v>
      </c>
      <c r="C3219" s="5" t="str">
        <f>TEXT(SupplierQuality[[#This Row],[Date]],"yyyy")</f>
        <v>2019</v>
      </c>
      <c r="D3219" s="2" t="s">
        <v>157</v>
      </c>
      <c r="E3219" s="2" t="s">
        <v>34</v>
      </c>
      <c r="F3219" s="2" t="s">
        <v>75</v>
      </c>
      <c r="G3219">
        <v>118</v>
      </c>
      <c r="H3219" s="2" t="str">
        <f>VLOOKUP(SupplierQuality[[#This Row],[MaterialID]],Table4[#All],2,0)</f>
        <v>Corrugate</v>
      </c>
      <c r="I3219">
        <v>2</v>
      </c>
      <c r="J3219" s="2" t="str">
        <f>_xlfn.XLOOKUP(SupplierQuality[[#This Row],[Defect Type ID]],Table5[ID],Table5[Defect Type],"Not found",0)</f>
        <v>Rejected</v>
      </c>
      <c r="K3219">
        <v>51</v>
      </c>
      <c r="L3219" s="2" t="str">
        <f>_xlfn.XLOOKUP(SupplierQuality[[#This Row],[DefectID]],Table2[ID],Table2[Defect],"Not found",0)</f>
        <v>Foreign objects found</v>
      </c>
      <c r="M3219" s="3">
        <v>917817</v>
      </c>
      <c r="N3219" s="3">
        <v>1501</v>
      </c>
      <c r="O3219" s="6">
        <f>SupplierQuality[[#This Row],[Total Downtime Minutes]]/60</f>
        <v>25.016666666666666</v>
      </c>
      <c r="P3219" s="4">
        <v>600</v>
      </c>
      <c r="Q3219" s="4">
        <f>SupplierQuality[[#This Row],[Total Defect Qty]]*SupplierQuality[[#This Row],[Unit Price]]</f>
        <v>550690200</v>
      </c>
    </row>
    <row r="3220" spans="1:17" x14ac:dyDescent="0.25">
      <c r="A3220" s="1">
        <v>43582</v>
      </c>
      <c r="B3220" s="5" t="str">
        <f>TEXT(SupplierQuality[[#This Row],[Date]],"mmm")</f>
        <v>Apr</v>
      </c>
      <c r="C3220" s="5" t="str">
        <f>TEXT(SupplierQuality[[#This Row],[Date]],"yyyy")</f>
        <v>2019</v>
      </c>
      <c r="D3220" s="2" t="s">
        <v>129</v>
      </c>
      <c r="E3220" s="2" t="s">
        <v>32</v>
      </c>
      <c r="F3220" s="2" t="s">
        <v>691</v>
      </c>
      <c r="G3220">
        <v>123</v>
      </c>
      <c r="H3220" s="2" t="str">
        <f>VLOOKUP(SupplierQuality[[#This Row],[MaterialID]],Table4[#All],2,0)</f>
        <v>Pump</v>
      </c>
      <c r="I3220">
        <v>3</v>
      </c>
      <c r="J3220" s="2" t="str">
        <f>_xlfn.XLOOKUP(SupplierQuality[[#This Row],[Defect Type ID]],Table5[ID],Table5[Defect Type],"Not found",0)</f>
        <v>Impact</v>
      </c>
      <c r="K3220">
        <v>70</v>
      </c>
      <c r="L3220" s="2" t="str">
        <f>_xlfn.XLOOKUP(SupplierQuality[[#This Row],[DefectID]],Table2[ID],Table2[Defect],"Not found",0)</f>
        <v>Dirty Material</v>
      </c>
      <c r="M3220" s="3">
        <v>814557</v>
      </c>
      <c r="N3220" s="3">
        <v>3129</v>
      </c>
      <c r="O3220" s="6">
        <f>SupplierQuality[[#This Row],[Total Downtime Minutes]]/60</f>
        <v>52.15</v>
      </c>
      <c r="P3220" s="4">
        <v>673</v>
      </c>
      <c r="Q3220" s="4">
        <f>SupplierQuality[[#This Row],[Total Defect Qty]]*SupplierQuality[[#This Row],[Unit Price]]</f>
        <v>548196861</v>
      </c>
    </row>
    <row r="3221" spans="1:17" x14ac:dyDescent="0.25">
      <c r="A3221" s="1">
        <v>43582</v>
      </c>
      <c r="B3221" s="5" t="str">
        <f>TEXT(SupplierQuality[[#This Row],[Date]],"mmm")</f>
        <v>Apr</v>
      </c>
      <c r="C3221" s="5" t="str">
        <f>TEXT(SupplierQuality[[#This Row],[Date]],"yyyy")</f>
        <v>2019</v>
      </c>
      <c r="D3221" s="2" t="s">
        <v>189</v>
      </c>
      <c r="E3221" s="2" t="s">
        <v>62</v>
      </c>
      <c r="F3221" s="2" t="s">
        <v>75</v>
      </c>
      <c r="G3221">
        <v>125</v>
      </c>
      <c r="H3221" s="2" t="str">
        <f>VLOOKUP(SupplierQuality[[#This Row],[MaterialID]],Table4[#All],2,0)</f>
        <v>Hardware</v>
      </c>
      <c r="I3221">
        <v>1</v>
      </c>
      <c r="J3221" s="2" t="str">
        <f>_xlfn.XLOOKUP(SupplierQuality[[#This Row],[Defect Type ID]],Table5[ID],Table5[Defect Type],"Not found",0)</f>
        <v>No Impact</v>
      </c>
      <c r="K3221">
        <v>224</v>
      </c>
      <c r="L3221" s="2" t="str">
        <f>_xlfn.XLOOKUP(SupplierQuality[[#This Row],[DefectID]],Table2[ID],Table2[Defect],"Not found",0)</f>
        <v>Excessive Glue</v>
      </c>
      <c r="M3221" s="3">
        <v>801423</v>
      </c>
      <c r="N3221" s="3">
        <v>386</v>
      </c>
      <c r="O3221" s="6">
        <f>SupplierQuality[[#This Row],[Total Downtime Minutes]]/60</f>
        <v>6.4333333333333336</v>
      </c>
      <c r="P3221" s="4">
        <v>675</v>
      </c>
      <c r="Q3221" s="4">
        <f>SupplierQuality[[#This Row],[Total Defect Qty]]*SupplierQuality[[#This Row],[Unit Price]]</f>
        <v>540960525</v>
      </c>
    </row>
    <row r="3222" spans="1:17" x14ac:dyDescent="0.25">
      <c r="A3222" s="1">
        <v>43582</v>
      </c>
      <c r="B3222" s="5" t="str">
        <f>TEXT(SupplierQuality[[#This Row],[Date]],"mmm")</f>
        <v>Apr</v>
      </c>
      <c r="C3222" s="5" t="str">
        <f>TEXT(SupplierQuality[[#This Row],[Date]],"yyyy")</f>
        <v>2019</v>
      </c>
      <c r="D3222" s="2" t="s">
        <v>158</v>
      </c>
      <c r="E3222" s="2" t="s">
        <v>62</v>
      </c>
      <c r="F3222" s="2" t="s">
        <v>691</v>
      </c>
      <c r="G3222">
        <v>128</v>
      </c>
      <c r="H3222" s="2" t="str">
        <f>VLOOKUP(SupplierQuality[[#This Row],[MaterialID]],Table4[#All],2,0)</f>
        <v>Tape</v>
      </c>
      <c r="I3222">
        <v>2</v>
      </c>
      <c r="J3222" s="2" t="str">
        <f>_xlfn.XLOOKUP(SupplierQuality[[#This Row],[Defect Type ID]],Table5[ID],Table5[Defect Type],"Not found",0)</f>
        <v>Rejected</v>
      </c>
      <c r="K3222">
        <v>203</v>
      </c>
      <c r="L3222" s="2" t="str">
        <f>_xlfn.XLOOKUP(SupplierQuality[[#This Row],[DefectID]],Table2[ID],Table2[Defect],"Not found",0)</f>
        <v>Color Deviation</v>
      </c>
      <c r="M3222" s="3">
        <v>658352</v>
      </c>
      <c r="N3222" s="3">
        <v>1964</v>
      </c>
      <c r="O3222" s="6">
        <f>SupplierQuality[[#This Row],[Total Downtime Minutes]]/60</f>
        <v>32.733333333333334</v>
      </c>
      <c r="P3222" s="4">
        <v>549</v>
      </c>
      <c r="Q3222" s="4">
        <f>SupplierQuality[[#This Row],[Total Defect Qty]]*SupplierQuality[[#This Row],[Unit Price]]</f>
        <v>361435248</v>
      </c>
    </row>
    <row r="3223" spans="1:17" x14ac:dyDescent="0.25">
      <c r="A3223" s="1">
        <v>43582</v>
      </c>
      <c r="B3223" s="5" t="str">
        <f>TEXT(SupplierQuality[[#This Row],[Date]],"mmm")</f>
        <v>Apr</v>
      </c>
      <c r="C3223" s="5" t="str">
        <f>TEXT(SupplierQuality[[#This Row],[Date]],"yyyy")</f>
        <v>2019</v>
      </c>
      <c r="D3223" s="2" t="s">
        <v>268</v>
      </c>
      <c r="E3223" s="2" t="s">
        <v>27</v>
      </c>
      <c r="F3223" s="2" t="s">
        <v>691</v>
      </c>
      <c r="G3223">
        <v>126</v>
      </c>
      <c r="H3223" s="2" t="str">
        <f>VLOOKUP(SupplierQuality[[#This Row],[MaterialID]],Table4[#All],2,0)</f>
        <v>Motors</v>
      </c>
      <c r="I3223">
        <v>1</v>
      </c>
      <c r="J3223" s="2" t="str">
        <f>_xlfn.XLOOKUP(SupplierQuality[[#This Row],[Defect Type ID]],Table5[ID],Table5[Defect Type],"Not found",0)</f>
        <v>No Impact</v>
      </c>
      <c r="K3223">
        <v>93</v>
      </c>
      <c r="L3223" s="2" t="str">
        <f>_xlfn.XLOOKUP(SupplierQuality[[#This Row],[DefectID]],Table2[ID],Table2[Defect],"Not found",0)</f>
        <v>Bowed/Warped</v>
      </c>
      <c r="M3223" s="3">
        <v>609383</v>
      </c>
      <c r="N3223" s="3">
        <v>1522</v>
      </c>
      <c r="O3223" s="6">
        <f>SupplierQuality[[#This Row],[Total Downtime Minutes]]/60</f>
        <v>25.366666666666667</v>
      </c>
      <c r="P3223" s="4">
        <v>303</v>
      </c>
      <c r="Q3223" s="4">
        <f>SupplierQuality[[#This Row],[Total Defect Qty]]*SupplierQuality[[#This Row],[Unit Price]]</f>
        <v>184643049</v>
      </c>
    </row>
    <row r="3224" spans="1:17" x14ac:dyDescent="0.25">
      <c r="A3224" s="1">
        <v>43582</v>
      </c>
      <c r="B3224" s="5" t="str">
        <f>TEXT(SupplierQuality[[#This Row],[Date]],"mmm")</f>
        <v>Apr</v>
      </c>
      <c r="C3224" s="5" t="str">
        <f>TEXT(SupplierQuality[[#This Row],[Date]],"yyyy")</f>
        <v>2019</v>
      </c>
      <c r="D3224" s="2" t="s">
        <v>69</v>
      </c>
      <c r="E3224" s="2" t="s">
        <v>30</v>
      </c>
      <c r="F3224" s="2" t="s">
        <v>691</v>
      </c>
      <c r="G3224">
        <v>115</v>
      </c>
      <c r="H3224" s="2" t="str">
        <f>VLOOKUP(SupplierQuality[[#This Row],[MaterialID]],Table4[#All],2,0)</f>
        <v>Controllers</v>
      </c>
      <c r="I3224">
        <v>2</v>
      </c>
      <c r="J3224" s="2" t="str">
        <f>_xlfn.XLOOKUP(SupplierQuality[[#This Row],[Defect Type ID]],Table5[ID],Table5[Defect Type],"Not found",0)</f>
        <v>Rejected</v>
      </c>
      <c r="K3224">
        <v>222</v>
      </c>
      <c r="L3224" s="2" t="str">
        <f>_xlfn.XLOOKUP(SupplierQuality[[#This Row],[DefectID]],Table2[ID],Table2[Defect],"Not found",0)</f>
        <v>Bad Valves</v>
      </c>
      <c r="M3224" s="3">
        <v>551036</v>
      </c>
      <c r="N3224" s="3">
        <v>4115</v>
      </c>
      <c r="O3224" s="6">
        <f>SupplierQuality[[#This Row],[Total Downtime Minutes]]/60</f>
        <v>68.583333333333329</v>
      </c>
      <c r="P3224" s="4">
        <v>432</v>
      </c>
      <c r="Q3224" s="4">
        <f>SupplierQuality[[#This Row],[Total Defect Qty]]*SupplierQuality[[#This Row],[Unit Price]]</f>
        <v>238047552</v>
      </c>
    </row>
    <row r="3225" spans="1:17" x14ac:dyDescent="0.25">
      <c r="A3225" s="1">
        <v>43582</v>
      </c>
      <c r="B3225" s="5" t="str">
        <f>TEXT(SupplierQuality[[#This Row],[Date]],"mmm")</f>
        <v>Apr</v>
      </c>
      <c r="C3225" s="5" t="str">
        <f>TEXT(SupplierQuality[[#This Row],[Date]],"yyyy")</f>
        <v>2019</v>
      </c>
      <c r="D3225" s="2" t="s">
        <v>282</v>
      </c>
      <c r="E3225" s="2" t="s">
        <v>71</v>
      </c>
      <c r="F3225" s="2" t="s">
        <v>691</v>
      </c>
      <c r="G3225">
        <v>115</v>
      </c>
      <c r="H3225" s="2" t="str">
        <f>VLOOKUP(SupplierQuality[[#This Row],[MaterialID]],Table4[#All],2,0)</f>
        <v>Controllers</v>
      </c>
      <c r="I3225">
        <v>1</v>
      </c>
      <c r="J3225" s="2" t="str">
        <f>_xlfn.XLOOKUP(SupplierQuality[[#This Row],[Defect Type ID]],Table5[ID],Table5[Defect Type],"Not found",0)</f>
        <v>No Impact</v>
      </c>
      <c r="K3225">
        <v>208</v>
      </c>
      <c r="L3225" s="2" t="str">
        <f>_xlfn.XLOOKUP(SupplierQuality[[#This Row],[DefectID]],Table2[ID],Table2[Defect],"Not found",0)</f>
        <v>Missing Liner</v>
      </c>
      <c r="M3225" s="3">
        <v>452505</v>
      </c>
      <c r="N3225" s="3">
        <v>4008</v>
      </c>
      <c r="O3225" s="6">
        <f>SupplierQuality[[#This Row],[Total Downtime Minutes]]/60</f>
        <v>66.8</v>
      </c>
      <c r="P3225" s="4">
        <v>434</v>
      </c>
      <c r="Q3225" s="4">
        <f>SupplierQuality[[#This Row],[Total Defect Qty]]*SupplierQuality[[#This Row],[Unit Price]]</f>
        <v>196387170</v>
      </c>
    </row>
    <row r="3226" spans="1:17" x14ac:dyDescent="0.25">
      <c r="A3226" s="1">
        <v>43582</v>
      </c>
      <c r="B3226" s="5" t="str">
        <f>TEXT(SupplierQuality[[#This Row],[Date]],"mmm")</f>
        <v>Apr</v>
      </c>
      <c r="C3226" s="5" t="str">
        <f>TEXT(SupplierQuality[[#This Row],[Date]],"yyyy")</f>
        <v>2019</v>
      </c>
      <c r="D3226" s="2" t="s">
        <v>347</v>
      </c>
      <c r="E3226" s="2" t="s">
        <v>60</v>
      </c>
      <c r="F3226" s="2" t="s">
        <v>42</v>
      </c>
      <c r="G3226">
        <v>115</v>
      </c>
      <c r="H3226" s="2" t="str">
        <f>VLOOKUP(SupplierQuality[[#This Row],[MaterialID]],Table4[#All],2,0)</f>
        <v>Controllers</v>
      </c>
      <c r="I3226">
        <v>1</v>
      </c>
      <c r="J3226" s="2" t="str">
        <f>_xlfn.XLOOKUP(SupplierQuality[[#This Row],[Defect Type ID]],Table5[ID],Table5[Defect Type],"Not found",0)</f>
        <v>No Impact</v>
      </c>
      <c r="K3226">
        <v>200</v>
      </c>
      <c r="L3226" s="2" t="str">
        <f>_xlfn.XLOOKUP(SupplierQuality[[#This Row],[DefectID]],Table2[ID],Table2[Defect],"Not found",0)</f>
        <v>Split hinges</v>
      </c>
      <c r="M3226" s="3">
        <v>442845</v>
      </c>
      <c r="N3226" s="3">
        <v>1602</v>
      </c>
      <c r="O3226" s="6">
        <f>SupplierQuality[[#This Row],[Total Downtime Minutes]]/60</f>
        <v>26.7</v>
      </c>
      <c r="P3226" s="4">
        <v>497</v>
      </c>
      <c r="Q3226" s="4">
        <f>SupplierQuality[[#This Row],[Total Defect Qty]]*SupplierQuality[[#This Row],[Unit Price]]</f>
        <v>220093965</v>
      </c>
    </row>
    <row r="3227" spans="1:17" x14ac:dyDescent="0.25">
      <c r="A3227" s="1">
        <v>43582</v>
      </c>
      <c r="B3227" s="5" t="str">
        <f>TEXT(SupplierQuality[[#This Row],[Date]],"mmm")</f>
        <v>Apr</v>
      </c>
      <c r="C3227" s="5" t="str">
        <f>TEXT(SupplierQuality[[#This Row],[Date]],"yyyy")</f>
        <v>2019</v>
      </c>
      <c r="D3227" s="2" t="s">
        <v>76</v>
      </c>
      <c r="E3227" s="2" t="s">
        <v>32</v>
      </c>
      <c r="F3227" s="2" t="s">
        <v>75</v>
      </c>
      <c r="G3227">
        <v>115</v>
      </c>
      <c r="H3227" s="2" t="str">
        <f>VLOOKUP(SupplierQuality[[#This Row],[MaterialID]],Table4[#All],2,0)</f>
        <v>Controllers</v>
      </c>
      <c r="I3227">
        <v>1</v>
      </c>
      <c r="J3227" s="2" t="str">
        <f>_xlfn.XLOOKUP(SupplierQuality[[#This Row],[Defect Type ID]],Table5[ID],Table5[Defect Type],"Not found",0)</f>
        <v>No Impact</v>
      </c>
      <c r="K3227">
        <v>130</v>
      </c>
      <c r="L3227" s="2" t="str">
        <f>_xlfn.XLOOKUP(SupplierQuality[[#This Row],[DefectID]],Table2[ID],Table2[Defect],"Not found",0)</f>
        <v>No Close</v>
      </c>
      <c r="M3227" s="3">
        <v>345970</v>
      </c>
      <c r="N3227" s="3">
        <v>4399</v>
      </c>
      <c r="O3227" s="6">
        <f>SupplierQuality[[#This Row],[Total Downtime Minutes]]/60</f>
        <v>73.316666666666663</v>
      </c>
      <c r="P3227" s="4">
        <v>453</v>
      </c>
      <c r="Q3227" s="4">
        <f>SupplierQuality[[#This Row],[Total Defect Qty]]*SupplierQuality[[#This Row],[Unit Price]]</f>
        <v>156724410</v>
      </c>
    </row>
    <row r="3228" spans="1:17" x14ac:dyDescent="0.25">
      <c r="A3228" s="1">
        <v>43582</v>
      </c>
      <c r="B3228" s="5" t="str">
        <f>TEXT(SupplierQuality[[#This Row],[Date]],"mmm")</f>
        <v>Apr</v>
      </c>
      <c r="C3228" s="5" t="str">
        <f>TEXT(SupplierQuality[[#This Row],[Date]],"yyyy")</f>
        <v>2019</v>
      </c>
      <c r="D3228" s="2" t="s">
        <v>109</v>
      </c>
      <c r="E3228" s="2" t="s">
        <v>60</v>
      </c>
      <c r="F3228" s="2" t="s">
        <v>24</v>
      </c>
      <c r="G3228">
        <v>114</v>
      </c>
      <c r="H3228" s="2" t="str">
        <f>VLOOKUP(SupplierQuality[[#This Row],[MaterialID]],Table4[#All],2,0)</f>
        <v>Carton</v>
      </c>
      <c r="I3228">
        <v>1</v>
      </c>
      <c r="J3228" s="2" t="str">
        <f>_xlfn.XLOOKUP(SupplierQuality[[#This Row],[Defect Type ID]],Table5[ID],Table5[Defect Type],"Not found",0)</f>
        <v>No Impact</v>
      </c>
      <c r="K3228">
        <v>265</v>
      </c>
      <c r="L3228" s="2" t="str">
        <f>_xlfn.XLOOKUP(SupplierQuality[[#This Row],[DefectID]],Table2[ID],Table2[Defect],"Not found",0)</f>
        <v>Wrong Tops</v>
      </c>
      <c r="M3228" s="3">
        <v>301019</v>
      </c>
      <c r="N3228" s="3">
        <v>4963</v>
      </c>
      <c r="O3228" s="6">
        <f>SupplierQuality[[#This Row],[Total Downtime Minutes]]/60</f>
        <v>82.716666666666669</v>
      </c>
      <c r="P3228" s="4">
        <v>631</v>
      </c>
      <c r="Q3228" s="4">
        <f>SupplierQuality[[#This Row],[Total Defect Qty]]*SupplierQuality[[#This Row],[Unit Price]]</f>
        <v>189942989</v>
      </c>
    </row>
    <row r="3229" spans="1:17" x14ac:dyDescent="0.25">
      <c r="A3229" s="1">
        <v>43582</v>
      </c>
      <c r="B3229" s="5" t="str">
        <f>TEXT(SupplierQuality[[#This Row],[Date]],"mmm")</f>
        <v>Apr</v>
      </c>
      <c r="C3229" s="5" t="str">
        <f>TEXT(SupplierQuality[[#This Row],[Date]],"yyyy")</f>
        <v>2019</v>
      </c>
      <c r="D3229" s="2" t="s">
        <v>223</v>
      </c>
      <c r="E3229" s="2" t="s">
        <v>34</v>
      </c>
      <c r="F3229" s="2" t="s">
        <v>691</v>
      </c>
      <c r="G3229">
        <v>127</v>
      </c>
      <c r="H3229" s="2" t="str">
        <f>VLOOKUP(SupplierQuality[[#This Row],[MaterialID]],Table4[#All],2,0)</f>
        <v>Crates</v>
      </c>
      <c r="I3229">
        <v>3</v>
      </c>
      <c r="J3229" s="2" t="str">
        <f>_xlfn.XLOOKUP(SupplierQuality[[#This Row],[Defect Type ID]],Table5[ID],Table5[Defect Type],"Not found",0)</f>
        <v>Impact</v>
      </c>
      <c r="K3229">
        <v>52</v>
      </c>
      <c r="L3229" s="2" t="str">
        <f>_xlfn.XLOOKUP(SupplierQuality[[#This Row],[DefectID]],Table2[ID],Table2[Defect],"Not found",0)</f>
        <v>Wrong Core</v>
      </c>
      <c r="M3229" s="3">
        <v>276439</v>
      </c>
      <c r="N3229" s="3">
        <v>3739</v>
      </c>
      <c r="O3229" s="6">
        <f>SupplierQuality[[#This Row],[Total Downtime Minutes]]/60</f>
        <v>62.31666666666667</v>
      </c>
      <c r="P3229" s="4">
        <v>572</v>
      </c>
      <c r="Q3229" s="4">
        <f>SupplierQuality[[#This Row],[Total Defect Qty]]*SupplierQuality[[#This Row],[Unit Price]]</f>
        <v>158123108</v>
      </c>
    </row>
    <row r="3230" spans="1:17" x14ac:dyDescent="0.25">
      <c r="A3230" s="1">
        <v>43582</v>
      </c>
      <c r="B3230" s="5" t="str">
        <f>TEXT(SupplierQuality[[#This Row],[Date]],"mmm")</f>
        <v>Apr</v>
      </c>
      <c r="C3230" s="5" t="str">
        <f>TEXT(SupplierQuality[[#This Row],[Date]],"yyyy")</f>
        <v>2019</v>
      </c>
      <c r="D3230" s="2" t="s">
        <v>197</v>
      </c>
      <c r="E3230" s="2" t="s">
        <v>41</v>
      </c>
      <c r="F3230" s="2" t="s">
        <v>691</v>
      </c>
      <c r="G3230">
        <v>126</v>
      </c>
      <c r="H3230" s="2" t="str">
        <f>VLOOKUP(SupplierQuality[[#This Row],[MaterialID]],Table4[#All],2,0)</f>
        <v>Motors</v>
      </c>
      <c r="I3230">
        <v>2</v>
      </c>
      <c r="J3230" s="2" t="str">
        <f>_xlfn.XLOOKUP(SupplierQuality[[#This Row],[Defect Type ID]],Table5[ID],Table5[Defect Type],"Not found",0)</f>
        <v>Rejected</v>
      </c>
      <c r="K3230">
        <v>191</v>
      </c>
      <c r="L3230" s="2" t="str">
        <f>_xlfn.XLOOKUP(SupplierQuality[[#This Row],[DefectID]],Table2[ID],Table2[Defect],"Not found",0)</f>
        <v>Misformed Parts</v>
      </c>
      <c r="M3230" s="3">
        <v>225807</v>
      </c>
      <c r="N3230" s="3">
        <v>2200</v>
      </c>
      <c r="O3230" s="6">
        <f>SupplierQuality[[#This Row],[Total Downtime Minutes]]/60</f>
        <v>36.666666666666664</v>
      </c>
      <c r="P3230" s="4">
        <v>329</v>
      </c>
      <c r="Q3230" s="4">
        <f>SupplierQuality[[#This Row],[Total Defect Qty]]*SupplierQuality[[#This Row],[Unit Price]]</f>
        <v>74290503</v>
      </c>
    </row>
    <row r="3231" spans="1:17" x14ac:dyDescent="0.25">
      <c r="A3231" s="1">
        <v>43582</v>
      </c>
      <c r="B3231" s="5" t="str">
        <f>TEXT(SupplierQuality[[#This Row],[Date]],"mmm")</f>
        <v>Apr</v>
      </c>
      <c r="C3231" s="5" t="str">
        <f>TEXT(SupplierQuality[[#This Row],[Date]],"yyyy")</f>
        <v>2019</v>
      </c>
      <c r="D3231" s="2" t="s">
        <v>135</v>
      </c>
      <c r="E3231" s="2" t="s">
        <v>32</v>
      </c>
      <c r="F3231" s="2" t="s">
        <v>75</v>
      </c>
      <c r="G3231">
        <v>128</v>
      </c>
      <c r="H3231" s="2" t="str">
        <f>VLOOKUP(SupplierQuality[[#This Row],[MaterialID]],Table4[#All],2,0)</f>
        <v>Tape</v>
      </c>
      <c r="I3231">
        <v>3</v>
      </c>
      <c r="J3231" s="2" t="str">
        <f>_xlfn.XLOOKUP(SupplierQuality[[#This Row],[Defect Type ID]],Table5[ID],Table5[Defect Type],"Not found",0)</f>
        <v>Impact</v>
      </c>
      <c r="K3231">
        <v>217</v>
      </c>
      <c r="L3231" s="2" t="str">
        <f>_xlfn.XLOOKUP(SupplierQuality[[#This Row],[DefectID]],Table2[ID],Table2[Defect],"Not found",0)</f>
        <v>Incomplete Molding</v>
      </c>
      <c r="M3231" s="3">
        <v>119656</v>
      </c>
      <c r="N3231" s="3">
        <v>3555</v>
      </c>
      <c r="O3231" s="6">
        <f>SupplierQuality[[#This Row],[Total Downtime Minutes]]/60</f>
        <v>59.25</v>
      </c>
      <c r="P3231" s="4">
        <v>327</v>
      </c>
      <c r="Q3231" s="4">
        <f>SupplierQuality[[#This Row],[Total Defect Qty]]*SupplierQuality[[#This Row],[Unit Price]]</f>
        <v>39127512</v>
      </c>
    </row>
    <row r="3232" spans="1:17" x14ac:dyDescent="0.25">
      <c r="A3232" s="1">
        <v>43582</v>
      </c>
      <c r="B3232" s="5" t="str">
        <f>TEXT(SupplierQuality[[#This Row],[Date]],"mmm")</f>
        <v>Apr</v>
      </c>
      <c r="C3232" s="5" t="str">
        <f>TEXT(SupplierQuality[[#This Row],[Date]],"yyyy")</f>
        <v>2019</v>
      </c>
      <c r="D3232" s="2" t="s">
        <v>92</v>
      </c>
      <c r="E3232" s="2" t="s">
        <v>41</v>
      </c>
      <c r="F3232" s="2" t="s">
        <v>691</v>
      </c>
      <c r="G3232">
        <v>122</v>
      </c>
      <c r="H3232" s="2" t="str">
        <f>VLOOKUP(SupplierQuality[[#This Row],[MaterialID]],Table4[#All],2,0)</f>
        <v>Electrolytes</v>
      </c>
      <c r="I3232">
        <v>1</v>
      </c>
      <c r="J3232" s="2" t="str">
        <f>_xlfn.XLOOKUP(SupplierQuality[[#This Row],[Defect Type ID]],Table5[ID],Table5[Defect Type],"Not found",0)</f>
        <v>No Impact</v>
      </c>
      <c r="K3232">
        <v>69</v>
      </c>
      <c r="L3232" s="2" t="str">
        <f>_xlfn.XLOOKUP(SupplierQuality[[#This Row],[DefectID]],Table2[ID],Table2[Defect],"Not found",0)</f>
        <v>Wrong Makeup</v>
      </c>
      <c r="M3232" s="3">
        <v>72550</v>
      </c>
      <c r="N3232" s="3">
        <v>2401</v>
      </c>
      <c r="O3232" s="6">
        <f>SupplierQuality[[#This Row],[Total Downtime Minutes]]/60</f>
        <v>40.016666666666666</v>
      </c>
      <c r="P3232" s="4">
        <v>618</v>
      </c>
      <c r="Q3232" s="4">
        <f>SupplierQuality[[#This Row],[Total Defect Qty]]*SupplierQuality[[#This Row],[Unit Price]]</f>
        <v>44835900</v>
      </c>
    </row>
    <row r="3233" spans="1:17" x14ac:dyDescent="0.25">
      <c r="A3233" s="1">
        <v>43582</v>
      </c>
      <c r="B3233" s="5" t="str">
        <f>TEXT(SupplierQuality[[#This Row],[Date]],"mmm")</f>
        <v>Apr</v>
      </c>
      <c r="C3233" s="5" t="str">
        <f>TEXT(SupplierQuality[[#This Row],[Date]],"yyyy")</f>
        <v>2019</v>
      </c>
      <c r="D3233" s="2" t="s">
        <v>180</v>
      </c>
      <c r="E3233" s="2" t="s">
        <v>23</v>
      </c>
      <c r="F3233" s="2" t="s">
        <v>17</v>
      </c>
      <c r="G3233">
        <v>122</v>
      </c>
      <c r="H3233" s="2" t="str">
        <f>VLOOKUP(SupplierQuality[[#This Row],[MaterialID]],Table4[#All],2,0)</f>
        <v>Electrolytes</v>
      </c>
      <c r="I3233">
        <v>1</v>
      </c>
      <c r="J3233" s="2" t="str">
        <f>_xlfn.XLOOKUP(SupplierQuality[[#This Row],[Defect Type ID]],Table5[ID],Table5[Defect Type],"Not found",0)</f>
        <v>No Impact</v>
      </c>
      <c r="K3233">
        <v>47</v>
      </c>
      <c r="L3233" s="2" t="str">
        <f>_xlfn.XLOOKUP(SupplierQuality[[#This Row],[DefectID]],Table2[ID],Table2[Defect],"Not found",0)</f>
        <v>Packaging Damaged</v>
      </c>
      <c r="M3233" s="3">
        <v>65100</v>
      </c>
      <c r="N3233" s="3">
        <v>2549</v>
      </c>
      <c r="O3233" s="6">
        <f>SupplierQuality[[#This Row],[Total Downtime Minutes]]/60</f>
        <v>42.483333333333334</v>
      </c>
      <c r="P3233" s="4">
        <v>308</v>
      </c>
      <c r="Q3233" s="4">
        <f>SupplierQuality[[#This Row],[Total Defect Qty]]*SupplierQuality[[#This Row],[Unit Price]]</f>
        <v>20050800</v>
      </c>
    </row>
    <row r="3234" spans="1:17" x14ac:dyDescent="0.25">
      <c r="A3234" s="1">
        <v>43582</v>
      </c>
      <c r="B3234" s="5" t="str">
        <f>TEXT(SupplierQuality[[#This Row],[Date]],"mmm")</f>
        <v>Apr</v>
      </c>
      <c r="C3234" s="5" t="str">
        <f>TEXT(SupplierQuality[[#This Row],[Date]],"yyyy")</f>
        <v>2019</v>
      </c>
      <c r="D3234" s="2" t="s">
        <v>18</v>
      </c>
      <c r="E3234" s="2" t="s">
        <v>19</v>
      </c>
      <c r="F3234" s="2" t="s">
        <v>14</v>
      </c>
      <c r="G3234">
        <v>115</v>
      </c>
      <c r="H3234" s="2" t="str">
        <f>VLOOKUP(SupplierQuality[[#This Row],[MaterialID]],Table4[#All],2,0)</f>
        <v>Controllers</v>
      </c>
      <c r="I3234">
        <v>1</v>
      </c>
      <c r="J3234" s="2" t="str">
        <f>_xlfn.XLOOKUP(SupplierQuality[[#This Row],[Defect Type ID]],Table5[ID],Table5[Defect Type],"Not found",0)</f>
        <v>No Impact</v>
      </c>
      <c r="K3234">
        <v>4</v>
      </c>
      <c r="L3234" s="2" t="str">
        <f>_xlfn.XLOOKUP(SupplierQuality[[#This Row],[DefectID]],Table2[ID],Table2[Defect],"Not found",0)</f>
        <v>Warped</v>
      </c>
      <c r="M3234" s="3">
        <v>31166</v>
      </c>
      <c r="N3234" s="3">
        <v>124</v>
      </c>
      <c r="O3234" s="6">
        <f>SupplierQuality[[#This Row],[Total Downtime Minutes]]/60</f>
        <v>2.0666666666666669</v>
      </c>
      <c r="P3234" s="4">
        <v>524</v>
      </c>
      <c r="Q3234" s="4">
        <f>SupplierQuality[[#This Row],[Total Defect Qty]]*SupplierQuality[[#This Row],[Unit Price]]</f>
        <v>16330984</v>
      </c>
    </row>
    <row r="3235" spans="1:17" x14ac:dyDescent="0.25">
      <c r="A3235" s="1">
        <v>43582</v>
      </c>
      <c r="B3235" s="5" t="str">
        <f>TEXT(SupplierQuality[[#This Row],[Date]],"mmm")</f>
        <v>Apr</v>
      </c>
      <c r="C3235" s="5" t="str">
        <f>TEXT(SupplierQuality[[#This Row],[Date]],"yyyy")</f>
        <v>2019</v>
      </c>
      <c r="D3235" s="2" t="s">
        <v>137</v>
      </c>
      <c r="E3235" s="2" t="s">
        <v>21</v>
      </c>
      <c r="F3235" s="2" t="s">
        <v>17</v>
      </c>
      <c r="G3235">
        <v>116</v>
      </c>
      <c r="H3235" s="2" t="str">
        <f>VLOOKUP(SupplierQuality[[#This Row],[MaterialID]],Table4[#All],2,0)</f>
        <v>Molds</v>
      </c>
      <c r="I3235">
        <v>3</v>
      </c>
      <c r="J3235" s="2" t="str">
        <f>_xlfn.XLOOKUP(SupplierQuality[[#This Row],[Defect Type ID]],Table5[ID],Table5[Defect Type],"Not found",0)</f>
        <v>Impact</v>
      </c>
      <c r="K3235">
        <v>69</v>
      </c>
      <c r="L3235" s="2" t="str">
        <f>_xlfn.XLOOKUP(SupplierQuality[[#This Row],[DefectID]],Table2[ID],Table2[Defect],"Not found",0)</f>
        <v>Wrong Makeup</v>
      </c>
      <c r="M3235" s="3">
        <v>29857</v>
      </c>
      <c r="N3235" s="3">
        <v>597</v>
      </c>
      <c r="O3235" s="6">
        <f>SupplierQuality[[#This Row],[Total Downtime Minutes]]/60</f>
        <v>9.9499999999999993</v>
      </c>
      <c r="P3235" s="4">
        <v>417</v>
      </c>
      <c r="Q3235" s="4">
        <f>SupplierQuality[[#This Row],[Total Defect Qty]]*SupplierQuality[[#This Row],[Unit Price]]</f>
        <v>12450369</v>
      </c>
    </row>
    <row r="3236" spans="1:17" x14ac:dyDescent="0.25">
      <c r="A3236" s="1">
        <v>43583</v>
      </c>
      <c r="B3236" s="5" t="str">
        <f>TEXT(SupplierQuality[[#This Row],[Date]],"mmm")</f>
        <v>Apr</v>
      </c>
      <c r="C3236" s="5" t="str">
        <f>TEXT(SupplierQuality[[#This Row],[Date]],"yyyy")</f>
        <v>2019</v>
      </c>
      <c r="D3236" s="2" t="s">
        <v>157</v>
      </c>
      <c r="E3236" s="2" t="s">
        <v>34</v>
      </c>
      <c r="F3236" s="2" t="s">
        <v>75</v>
      </c>
      <c r="G3236">
        <v>128</v>
      </c>
      <c r="H3236" s="2" t="str">
        <f>VLOOKUP(SupplierQuality[[#This Row],[MaterialID]],Table4[#All],2,0)</f>
        <v>Tape</v>
      </c>
      <c r="I3236">
        <v>1</v>
      </c>
      <c r="J3236" s="2" t="str">
        <f>_xlfn.XLOOKUP(SupplierQuality[[#This Row],[Defect Type ID]],Table5[ID],Table5[Defect Type],"Not found",0)</f>
        <v>No Impact</v>
      </c>
      <c r="K3236">
        <v>119</v>
      </c>
      <c r="L3236" s="2" t="str">
        <f>_xlfn.XLOOKUP(SupplierQuality[[#This Row],[DefectID]],Table2[ID],Table2[Defect],"Not found",0)</f>
        <v>Print Problems</v>
      </c>
      <c r="M3236" s="3">
        <v>926880</v>
      </c>
      <c r="N3236" s="3">
        <v>1580</v>
      </c>
      <c r="O3236" s="6">
        <f>SupplierQuality[[#This Row],[Total Downtime Minutes]]/60</f>
        <v>26.333333333333332</v>
      </c>
      <c r="P3236" s="4">
        <v>536</v>
      </c>
      <c r="Q3236" s="4">
        <f>SupplierQuality[[#This Row],[Total Defect Qty]]*SupplierQuality[[#This Row],[Unit Price]]</f>
        <v>496807680</v>
      </c>
    </row>
    <row r="3237" spans="1:17" x14ac:dyDescent="0.25">
      <c r="A3237" s="1">
        <v>43583</v>
      </c>
      <c r="B3237" s="5" t="str">
        <f>TEXT(SupplierQuality[[#This Row],[Date]],"mmm")</f>
        <v>Apr</v>
      </c>
      <c r="C3237" s="5" t="str">
        <f>TEXT(SupplierQuality[[#This Row],[Date]],"yyyy")</f>
        <v>2019</v>
      </c>
      <c r="D3237" s="2" t="s">
        <v>357</v>
      </c>
      <c r="E3237" s="2" t="s">
        <v>104</v>
      </c>
      <c r="F3237" s="2" t="s">
        <v>75</v>
      </c>
      <c r="G3237">
        <v>113</v>
      </c>
      <c r="H3237" s="2" t="str">
        <f>VLOOKUP(SupplierQuality[[#This Row],[MaterialID]],Table4[#All],2,0)</f>
        <v>Raw Materials</v>
      </c>
      <c r="I3237">
        <v>3</v>
      </c>
      <c r="J3237" s="2" t="str">
        <f>_xlfn.XLOOKUP(SupplierQuality[[#This Row],[Defect Type ID]],Table5[ID],Table5[Defect Type],"Not found",0)</f>
        <v>Impact</v>
      </c>
      <c r="K3237">
        <v>50</v>
      </c>
      <c r="L3237" s="2" t="str">
        <f>_xlfn.XLOOKUP(SupplierQuality[[#This Row],[DefectID]],Table2[ID],Table2[Defect],"Not found",0)</f>
        <v>Out of Support</v>
      </c>
      <c r="M3237" s="3">
        <v>612441</v>
      </c>
      <c r="N3237" s="3">
        <v>860</v>
      </c>
      <c r="O3237" s="6">
        <f>SupplierQuality[[#This Row],[Total Downtime Minutes]]/60</f>
        <v>14.333333333333334</v>
      </c>
      <c r="P3237" s="4">
        <v>520</v>
      </c>
      <c r="Q3237" s="4">
        <f>SupplierQuality[[#This Row],[Total Defect Qty]]*SupplierQuality[[#This Row],[Unit Price]]</f>
        <v>318469320</v>
      </c>
    </row>
    <row r="3238" spans="1:17" x14ac:dyDescent="0.25">
      <c r="A3238" s="1">
        <v>43583</v>
      </c>
      <c r="B3238" s="5" t="str">
        <f>TEXT(SupplierQuality[[#This Row],[Date]],"mmm")</f>
        <v>Apr</v>
      </c>
      <c r="C3238" s="5" t="str">
        <f>TEXT(SupplierQuality[[#This Row],[Date]],"yyyy")</f>
        <v>2019</v>
      </c>
      <c r="D3238" s="2" t="s">
        <v>206</v>
      </c>
      <c r="E3238" s="2" t="s">
        <v>36</v>
      </c>
      <c r="F3238" s="2" t="s">
        <v>17</v>
      </c>
      <c r="G3238">
        <v>133</v>
      </c>
      <c r="H3238" s="2" t="str">
        <f>VLOOKUP(SupplierQuality[[#This Row],[MaterialID]],Table4[#All],2,0)</f>
        <v>Wires</v>
      </c>
      <c r="I3238">
        <v>3</v>
      </c>
      <c r="J3238" s="2" t="str">
        <f>_xlfn.XLOOKUP(SupplierQuality[[#This Row],[Defect Type ID]],Table5[ID],Table5[Defect Type],"Not found",0)</f>
        <v>Impact</v>
      </c>
      <c r="K3238">
        <v>260</v>
      </c>
      <c r="L3238" s="2" t="str">
        <f>_xlfn.XLOOKUP(SupplierQuality[[#This Row],[DefectID]],Table2[ID],Table2[Defect],"Not found",0)</f>
        <v>Bulging Packaging</v>
      </c>
      <c r="M3238" s="3">
        <v>595568</v>
      </c>
      <c r="N3238" s="3">
        <v>4797</v>
      </c>
      <c r="O3238" s="6">
        <f>SupplierQuality[[#This Row],[Total Downtime Minutes]]/60</f>
        <v>79.95</v>
      </c>
      <c r="P3238" s="4">
        <v>333</v>
      </c>
      <c r="Q3238" s="4">
        <f>SupplierQuality[[#This Row],[Total Defect Qty]]*SupplierQuality[[#This Row],[Unit Price]]</f>
        <v>198324144</v>
      </c>
    </row>
    <row r="3239" spans="1:17" x14ac:dyDescent="0.25">
      <c r="A3239" s="1">
        <v>43583</v>
      </c>
      <c r="B3239" s="5" t="str">
        <f>TEXT(SupplierQuality[[#This Row],[Date]],"mmm")</f>
        <v>Apr</v>
      </c>
      <c r="C3239" s="5" t="str">
        <f>TEXT(SupplierQuality[[#This Row],[Date]],"yyyy")</f>
        <v>2019</v>
      </c>
      <c r="D3239" s="2" t="s">
        <v>212</v>
      </c>
      <c r="E3239" s="2" t="s">
        <v>58</v>
      </c>
      <c r="F3239" s="2" t="s">
        <v>17</v>
      </c>
      <c r="G3239">
        <v>127</v>
      </c>
      <c r="H3239" s="2" t="str">
        <f>VLOOKUP(SupplierQuality[[#This Row],[MaterialID]],Table4[#All],2,0)</f>
        <v>Crates</v>
      </c>
      <c r="I3239">
        <v>2</v>
      </c>
      <c r="J3239" s="2" t="str">
        <f>_xlfn.XLOOKUP(SupplierQuality[[#This Row],[Defect Type ID]],Table5[ID],Table5[Defect Type],"Not found",0)</f>
        <v>Rejected</v>
      </c>
      <c r="K3239">
        <v>158</v>
      </c>
      <c r="L3239" s="2" t="str">
        <f>_xlfn.XLOOKUP(SupplierQuality[[#This Row],[DefectID]],Table2[ID],Table2[Defect],"Not found",0)</f>
        <v>Irregular Shape</v>
      </c>
      <c r="M3239" s="3">
        <v>490109</v>
      </c>
      <c r="N3239" s="3">
        <v>3895</v>
      </c>
      <c r="O3239" s="6">
        <f>SupplierQuality[[#This Row],[Total Downtime Minutes]]/60</f>
        <v>64.916666666666671</v>
      </c>
      <c r="P3239" s="4">
        <v>672</v>
      </c>
      <c r="Q3239" s="4">
        <f>SupplierQuality[[#This Row],[Total Defect Qty]]*SupplierQuality[[#This Row],[Unit Price]]</f>
        <v>329353248</v>
      </c>
    </row>
    <row r="3240" spans="1:17" x14ac:dyDescent="0.25">
      <c r="A3240" s="1">
        <v>43583</v>
      </c>
      <c r="B3240" s="5" t="str">
        <f>TEXT(SupplierQuality[[#This Row],[Date]],"mmm")</f>
        <v>Apr</v>
      </c>
      <c r="C3240" s="5" t="str">
        <f>TEXT(SupplierQuality[[#This Row],[Date]],"yyyy")</f>
        <v>2019</v>
      </c>
      <c r="D3240" s="2" t="s">
        <v>93</v>
      </c>
      <c r="E3240" s="2" t="s">
        <v>36</v>
      </c>
      <c r="F3240" s="2" t="s">
        <v>14</v>
      </c>
      <c r="G3240">
        <v>127</v>
      </c>
      <c r="H3240" s="2" t="str">
        <f>VLOOKUP(SupplierQuality[[#This Row],[MaterialID]],Table4[#All],2,0)</f>
        <v>Crates</v>
      </c>
      <c r="I3240">
        <v>2</v>
      </c>
      <c r="J3240" s="2" t="str">
        <f>_xlfn.XLOOKUP(SupplierQuality[[#This Row],[Defect Type ID]],Table5[ID],Table5[Defect Type],"Not found",0)</f>
        <v>Rejected</v>
      </c>
      <c r="K3240">
        <v>236</v>
      </c>
      <c r="L3240" s="2" t="str">
        <f>_xlfn.XLOOKUP(SupplierQuality[[#This Row],[DefectID]],Table2[ID],Table2[Defect],"Not found",0)</f>
        <v>Cuts</v>
      </c>
      <c r="M3240" s="3">
        <v>469477</v>
      </c>
      <c r="N3240" s="3">
        <v>2955</v>
      </c>
      <c r="O3240" s="6">
        <f>SupplierQuality[[#This Row],[Total Downtime Minutes]]/60</f>
        <v>49.25</v>
      </c>
      <c r="P3240" s="4">
        <v>574</v>
      </c>
      <c r="Q3240" s="4">
        <f>SupplierQuality[[#This Row],[Total Defect Qty]]*SupplierQuality[[#This Row],[Unit Price]]</f>
        <v>269479798</v>
      </c>
    </row>
    <row r="3241" spans="1:17" x14ac:dyDescent="0.25">
      <c r="A3241" s="1">
        <v>43583</v>
      </c>
      <c r="B3241" s="5" t="str">
        <f>TEXT(SupplierQuality[[#This Row],[Date]],"mmm")</f>
        <v>Apr</v>
      </c>
      <c r="C3241" s="5" t="str">
        <f>TEXT(SupplierQuality[[#This Row],[Date]],"yyyy")</f>
        <v>2019</v>
      </c>
      <c r="D3241" s="2" t="s">
        <v>233</v>
      </c>
      <c r="E3241" s="2" t="s">
        <v>58</v>
      </c>
      <c r="F3241" s="2" t="s">
        <v>17</v>
      </c>
      <c r="G3241">
        <v>114</v>
      </c>
      <c r="H3241" s="2" t="str">
        <f>VLOOKUP(SupplierQuality[[#This Row],[MaterialID]],Table4[#All],2,0)</f>
        <v>Carton</v>
      </c>
      <c r="I3241">
        <v>1</v>
      </c>
      <c r="J3241" s="2" t="str">
        <f>_xlfn.XLOOKUP(SupplierQuality[[#This Row],[Defect Type ID]],Table5[ID],Table5[Defect Type],"Not found",0)</f>
        <v>No Impact</v>
      </c>
      <c r="K3241">
        <v>219</v>
      </c>
      <c r="L3241" s="2" t="str">
        <f>_xlfn.XLOOKUP(SupplierQuality[[#This Row],[DefectID]],Table2[ID],Table2[Defect],"Not found",0)</f>
        <v>Short Valves</v>
      </c>
      <c r="M3241" s="3">
        <v>224579</v>
      </c>
      <c r="N3241" s="3">
        <v>1382</v>
      </c>
      <c r="O3241" s="6">
        <f>SupplierQuality[[#This Row],[Total Downtime Minutes]]/60</f>
        <v>23.033333333333335</v>
      </c>
      <c r="P3241" s="4">
        <v>640</v>
      </c>
      <c r="Q3241" s="4">
        <f>SupplierQuality[[#This Row],[Total Defect Qty]]*SupplierQuality[[#This Row],[Unit Price]]</f>
        <v>143730560</v>
      </c>
    </row>
    <row r="3242" spans="1:17" x14ac:dyDescent="0.25">
      <c r="A3242" s="1">
        <v>43583</v>
      </c>
      <c r="B3242" s="5" t="str">
        <f>TEXT(SupplierQuality[[#This Row],[Date]],"mmm")</f>
        <v>Apr</v>
      </c>
      <c r="C3242" s="5" t="str">
        <f>TEXT(SupplierQuality[[#This Row],[Date]],"yyyy")</f>
        <v>2019</v>
      </c>
      <c r="D3242" s="2" t="s">
        <v>127</v>
      </c>
      <c r="E3242" s="2" t="s">
        <v>74</v>
      </c>
      <c r="F3242" s="2" t="s">
        <v>17</v>
      </c>
      <c r="G3242">
        <v>129</v>
      </c>
      <c r="H3242" s="2" t="str">
        <f>VLOOKUP(SupplierQuality[[#This Row],[MaterialID]],Table4[#All],2,0)</f>
        <v>Mechanicals</v>
      </c>
      <c r="I3242">
        <v>2</v>
      </c>
      <c r="J3242" s="2" t="str">
        <f>_xlfn.XLOOKUP(SupplierQuality[[#This Row],[Defect Type ID]],Table5[ID],Table5[Defect Type],"Not found",0)</f>
        <v>Rejected</v>
      </c>
      <c r="K3242">
        <v>266</v>
      </c>
      <c r="L3242" s="2" t="str">
        <f>_xlfn.XLOOKUP(SupplierQuality[[#This Row],[DefectID]],Table2[ID],Table2[Defect],"Not found",0)</f>
        <v>Liner Issues</v>
      </c>
      <c r="M3242" s="3">
        <v>163814</v>
      </c>
      <c r="N3242" s="3">
        <v>2175</v>
      </c>
      <c r="O3242" s="6">
        <f>SupplierQuality[[#This Row],[Total Downtime Minutes]]/60</f>
        <v>36.25</v>
      </c>
      <c r="P3242" s="4">
        <v>620</v>
      </c>
      <c r="Q3242" s="4">
        <f>SupplierQuality[[#This Row],[Total Defect Qty]]*SupplierQuality[[#This Row],[Unit Price]]</f>
        <v>101564680</v>
      </c>
    </row>
    <row r="3243" spans="1:17" x14ac:dyDescent="0.25">
      <c r="A3243" s="1">
        <v>43584</v>
      </c>
      <c r="B3243" s="5" t="str">
        <f>TEXT(SupplierQuality[[#This Row],[Date]],"mmm")</f>
        <v>Apr</v>
      </c>
      <c r="C3243" s="5" t="str">
        <f>TEXT(SupplierQuality[[#This Row],[Date]],"yyyy")</f>
        <v>2019</v>
      </c>
      <c r="D3243" s="2" t="s">
        <v>289</v>
      </c>
      <c r="E3243" s="2" t="s">
        <v>23</v>
      </c>
      <c r="F3243" s="2" t="s">
        <v>24</v>
      </c>
      <c r="G3243">
        <v>113</v>
      </c>
      <c r="H3243" s="2" t="str">
        <f>VLOOKUP(SupplierQuality[[#This Row],[MaterialID]],Table4[#All],2,0)</f>
        <v>Raw Materials</v>
      </c>
      <c r="I3243">
        <v>2</v>
      </c>
      <c r="J3243" s="2" t="str">
        <f>_xlfn.XLOOKUP(SupplierQuality[[#This Row],[Defect Type ID]],Table5[ID],Table5[Defect Type],"Not found",0)</f>
        <v>Rejected</v>
      </c>
      <c r="K3243">
        <v>44</v>
      </c>
      <c r="L3243" s="2" t="str">
        <f>_xlfn.XLOOKUP(SupplierQuality[[#This Row],[DefectID]],Table2[ID],Table2[Defect],"Not found",0)</f>
        <v>Broken Glass</v>
      </c>
      <c r="M3243" s="3">
        <v>866212</v>
      </c>
      <c r="N3243" s="3">
        <v>4691</v>
      </c>
      <c r="O3243" s="6">
        <f>SupplierQuality[[#This Row],[Total Downtime Minutes]]/60</f>
        <v>78.183333333333337</v>
      </c>
      <c r="P3243" s="4">
        <v>578</v>
      </c>
      <c r="Q3243" s="4">
        <f>SupplierQuality[[#This Row],[Total Defect Qty]]*SupplierQuality[[#This Row],[Unit Price]]</f>
        <v>500670536</v>
      </c>
    </row>
    <row r="3244" spans="1:17" x14ac:dyDescent="0.25">
      <c r="A3244" s="1">
        <v>43584</v>
      </c>
      <c r="B3244" s="5" t="str">
        <f>TEXT(SupplierQuality[[#This Row],[Date]],"mmm")</f>
        <v>Apr</v>
      </c>
      <c r="C3244" s="5" t="str">
        <f>TEXT(SupplierQuality[[#This Row],[Date]],"yyyy")</f>
        <v>2019</v>
      </c>
      <c r="D3244" s="2" t="s">
        <v>220</v>
      </c>
      <c r="E3244" s="2" t="s">
        <v>49</v>
      </c>
      <c r="F3244" s="2" t="s">
        <v>691</v>
      </c>
      <c r="G3244">
        <v>121</v>
      </c>
      <c r="H3244" s="2" t="str">
        <f>VLOOKUP(SupplierQuality[[#This Row],[MaterialID]],Table4[#All],2,0)</f>
        <v>Composites</v>
      </c>
      <c r="I3244">
        <v>1</v>
      </c>
      <c r="J3244" s="2" t="str">
        <f>_xlfn.XLOOKUP(SupplierQuality[[#This Row],[Defect Type ID]],Table5[ID],Table5[Defect Type],"Not found",0)</f>
        <v>No Impact</v>
      </c>
      <c r="K3244">
        <v>168</v>
      </c>
      <c r="L3244" s="2" t="str">
        <f>_xlfn.XLOOKUP(SupplierQuality[[#This Row],[DefectID]],Table2[ID],Table2[Defect],"Not found",0)</f>
        <v>Top Too Small</v>
      </c>
      <c r="M3244" s="3">
        <v>339408</v>
      </c>
      <c r="N3244" s="3">
        <v>2593</v>
      </c>
      <c r="O3244" s="6">
        <f>SupplierQuality[[#This Row],[Total Downtime Minutes]]/60</f>
        <v>43.216666666666669</v>
      </c>
      <c r="P3244" s="4">
        <v>376</v>
      </c>
      <c r="Q3244" s="4">
        <f>SupplierQuality[[#This Row],[Total Defect Qty]]*SupplierQuality[[#This Row],[Unit Price]]</f>
        <v>127617408</v>
      </c>
    </row>
    <row r="3245" spans="1:17" x14ac:dyDescent="0.25">
      <c r="A3245" s="1">
        <v>43584</v>
      </c>
      <c r="B3245" s="5" t="str">
        <f>TEXT(SupplierQuality[[#This Row],[Date]],"mmm")</f>
        <v>Apr</v>
      </c>
      <c r="C3245" s="5" t="str">
        <f>TEXT(SupplierQuality[[#This Row],[Date]],"yyyy")</f>
        <v>2019</v>
      </c>
      <c r="D3245" s="2" t="s">
        <v>357</v>
      </c>
      <c r="E3245" s="2" t="s">
        <v>47</v>
      </c>
      <c r="F3245" s="2" t="s">
        <v>24</v>
      </c>
      <c r="G3245">
        <v>130</v>
      </c>
      <c r="H3245" s="2" t="str">
        <f>VLOOKUP(SupplierQuality[[#This Row],[MaterialID]],Table4[#All],2,0)</f>
        <v>Packaging</v>
      </c>
      <c r="I3245">
        <v>3</v>
      </c>
      <c r="J3245" s="2" t="str">
        <f>_xlfn.XLOOKUP(SupplierQuality[[#This Row],[Defect Type ID]],Table5[ID],Table5[Defect Type],"Not found",0)</f>
        <v>Impact</v>
      </c>
      <c r="K3245">
        <v>255</v>
      </c>
      <c r="L3245" s="2" t="str">
        <f>_xlfn.XLOOKUP(SupplierQuality[[#This Row],[DefectID]],Table2[ID],Table2[Defect],"Not found",0)</f>
        <v>Components Stuck</v>
      </c>
      <c r="M3245" s="3">
        <v>324884</v>
      </c>
      <c r="N3245" s="3">
        <v>3026</v>
      </c>
      <c r="O3245" s="6">
        <f>SupplierQuality[[#This Row],[Total Downtime Minutes]]/60</f>
        <v>50.43333333333333</v>
      </c>
      <c r="P3245" s="4">
        <v>528</v>
      </c>
      <c r="Q3245" s="4">
        <f>SupplierQuality[[#This Row],[Total Defect Qty]]*SupplierQuality[[#This Row],[Unit Price]]</f>
        <v>171538752</v>
      </c>
    </row>
    <row r="3246" spans="1:17" x14ac:dyDescent="0.25">
      <c r="A3246" s="1">
        <v>43584</v>
      </c>
      <c r="B3246" s="5" t="str">
        <f>TEXT(SupplierQuality[[#This Row],[Date]],"mmm")</f>
        <v>Apr</v>
      </c>
      <c r="C3246" s="5" t="str">
        <f>TEXT(SupplierQuality[[#This Row],[Date]],"yyyy")</f>
        <v>2019</v>
      </c>
      <c r="D3246" s="2" t="s">
        <v>308</v>
      </c>
      <c r="E3246" s="2" t="s">
        <v>107</v>
      </c>
      <c r="F3246" s="2" t="s">
        <v>24</v>
      </c>
      <c r="G3246">
        <v>130</v>
      </c>
      <c r="H3246" s="2" t="str">
        <f>VLOOKUP(SupplierQuality[[#This Row],[MaterialID]],Table4[#All],2,0)</f>
        <v>Packaging</v>
      </c>
      <c r="I3246">
        <v>3</v>
      </c>
      <c r="J3246" s="2" t="str">
        <f>_xlfn.XLOOKUP(SupplierQuality[[#This Row],[Defect Type ID]],Table5[ID],Table5[Defect Type],"Not found",0)</f>
        <v>Impact</v>
      </c>
      <c r="K3246">
        <v>51</v>
      </c>
      <c r="L3246" s="2" t="str">
        <f>_xlfn.XLOOKUP(SupplierQuality[[#This Row],[DefectID]],Table2[ID],Table2[Defect],"Not found",0)</f>
        <v>Foreign objects found</v>
      </c>
      <c r="M3246" s="3">
        <v>308603</v>
      </c>
      <c r="N3246" s="3">
        <v>1112</v>
      </c>
      <c r="O3246" s="6">
        <f>SupplierQuality[[#This Row],[Total Downtime Minutes]]/60</f>
        <v>18.533333333333335</v>
      </c>
      <c r="P3246" s="4">
        <v>361</v>
      </c>
      <c r="Q3246" s="4">
        <f>SupplierQuality[[#This Row],[Total Defect Qty]]*SupplierQuality[[#This Row],[Unit Price]]</f>
        <v>111405683</v>
      </c>
    </row>
    <row r="3247" spans="1:17" x14ac:dyDescent="0.25">
      <c r="A3247" s="1">
        <v>43584</v>
      </c>
      <c r="B3247" s="5" t="str">
        <f>TEXT(SupplierQuality[[#This Row],[Date]],"mmm")</f>
        <v>Apr</v>
      </c>
      <c r="C3247" s="5" t="str">
        <f>TEXT(SupplierQuality[[#This Row],[Date]],"yyyy")</f>
        <v>2019</v>
      </c>
      <c r="D3247" s="2" t="s">
        <v>134</v>
      </c>
      <c r="E3247" s="2" t="s">
        <v>55</v>
      </c>
      <c r="F3247" s="2" t="s">
        <v>24</v>
      </c>
      <c r="G3247">
        <v>122</v>
      </c>
      <c r="H3247" s="2" t="str">
        <f>VLOOKUP(SupplierQuality[[#This Row],[MaterialID]],Table4[#All],2,0)</f>
        <v>Electrolytes</v>
      </c>
      <c r="I3247">
        <v>2</v>
      </c>
      <c r="J3247" s="2" t="str">
        <f>_xlfn.XLOOKUP(SupplierQuality[[#This Row],[Defect Type ID]],Table5[ID],Table5[Defect Type],"Not found",0)</f>
        <v>Rejected</v>
      </c>
      <c r="K3247">
        <v>173</v>
      </c>
      <c r="L3247" s="2" t="str">
        <f>_xlfn.XLOOKUP(SupplierQuality[[#This Row],[DefectID]],Table2[ID],Table2[Defect],"Not found",0)</f>
        <v>Defective Packaging</v>
      </c>
      <c r="M3247" s="3">
        <v>80089</v>
      </c>
      <c r="N3247" s="3">
        <v>1653</v>
      </c>
      <c r="O3247" s="6">
        <f>SupplierQuality[[#This Row],[Total Downtime Minutes]]/60</f>
        <v>27.55</v>
      </c>
      <c r="P3247" s="4">
        <v>390</v>
      </c>
      <c r="Q3247" s="4">
        <f>SupplierQuality[[#This Row],[Total Defect Qty]]*SupplierQuality[[#This Row],[Unit Price]]</f>
        <v>31234710</v>
      </c>
    </row>
    <row r="3248" spans="1:17" x14ac:dyDescent="0.25">
      <c r="A3248" s="1">
        <v>43588</v>
      </c>
      <c r="B3248" s="5" t="str">
        <f>TEXT(SupplierQuality[[#This Row],[Date]],"mmm")</f>
        <v>May</v>
      </c>
      <c r="C3248" s="5" t="str">
        <f>TEXT(SupplierQuality[[#This Row],[Date]],"yyyy")</f>
        <v>2019</v>
      </c>
      <c r="D3248" s="2" t="s">
        <v>308</v>
      </c>
      <c r="E3248" s="2" t="s">
        <v>84</v>
      </c>
      <c r="F3248" s="2" t="s">
        <v>17</v>
      </c>
      <c r="G3248">
        <v>132</v>
      </c>
      <c r="H3248" s="2" t="str">
        <f>VLOOKUP(SupplierQuality[[#This Row],[MaterialID]],Table4[#All],2,0)</f>
        <v>Printed Materials</v>
      </c>
      <c r="I3248">
        <v>2</v>
      </c>
      <c r="J3248" s="2" t="str">
        <f>_xlfn.XLOOKUP(SupplierQuality[[#This Row],[Defect Type ID]],Table5[ID],Table5[Defect Type],"Not found",0)</f>
        <v>Rejected</v>
      </c>
      <c r="K3248">
        <v>111</v>
      </c>
      <c r="L3248" s="2" t="str">
        <f>_xlfn.XLOOKUP(SupplierQuality[[#This Row],[DefectID]],Table2[ID],Table2[Defect],"Not found",0)</f>
        <v>Insufficient Parts</v>
      </c>
      <c r="M3248" s="3">
        <v>952912</v>
      </c>
      <c r="N3248" s="3">
        <v>3675</v>
      </c>
      <c r="O3248" s="6">
        <f>SupplierQuality[[#This Row],[Total Downtime Minutes]]/60</f>
        <v>61.25</v>
      </c>
      <c r="P3248" s="4">
        <v>693</v>
      </c>
      <c r="Q3248" s="4">
        <f>SupplierQuality[[#This Row],[Total Defect Qty]]*SupplierQuality[[#This Row],[Unit Price]]</f>
        <v>660368016</v>
      </c>
    </row>
    <row r="3249" spans="1:17" x14ac:dyDescent="0.25">
      <c r="A3249" s="1">
        <v>43588</v>
      </c>
      <c r="B3249" s="5" t="str">
        <f>TEXT(SupplierQuality[[#This Row],[Date]],"mmm")</f>
        <v>May</v>
      </c>
      <c r="C3249" s="5" t="str">
        <f>TEXT(SupplierQuality[[#This Row],[Date]],"yyyy")</f>
        <v>2019</v>
      </c>
      <c r="D3249" s="2" t="s">
        <v>237</v>
      </c>
      <c r="E3249" s="2" t="s">
        <v>11</v>
      </c>
      <c r="F3249" s="2" t="s">
        <v>24</v>
      </c>
      <c r="G3249">
        <v>121</v>
      </c>
      <c r="H3249" s="2" t="str">
        <f>VLOOKUP(SupplierQuality[[#This Row],[MaterialID]],Table4[#All],2,0)</f>
        <v>Composites</v>
      </c>
      <c r="I3249">
        <v>1</v>
      </c>
      <c r="J3249" s="2" t="str">
        <f>_xlfn.XLOOKUP(SupplierQuality[[#This Row],[Defect Type ID]],Table5[ID],Table5[Defect Type],"Not found",0)</f>
        <v>No Impact</v>
      </c>
      <c r="K3249">
        <v>114</v>
      </c>
      <c r="L3249" s="2" t="str">
        <f>_xlfn.XLOOKUP(SupplierQuality[[#This Row],[DefectID]],Table2[ID],Table2[Defect],"Not found",0)</f>
        <v>Wrong Case Labels</v>
      </c>
      <c r="M3249" s="3">
        <v>758457</v>
      </c>
      <c r="N3249" s="3">
        <v>4308</v>
      </c>
      <c r="O3249" s="6">
        <f>SupplierQuality[[#This Row],[Total Downtime Minutes]]/60</f>
        <v>71.8</v>
      </c>
      <c r="P3249" s="4">
        <v>559</v>
      </c>
      <c r="Q3249" s="4">
        <f>SupplierQuality[[#This Row],[Total Defect Qty]]*SupplierQuality[[#This Row],[Unit Price]]</f>
        <v>423977463</v>
      </c>
    </row>
    <row r="3250" spans="1:17" x14ac:dyDescent="0.25">
      <c r="A3250" s="1">
        <v>43588</v>
      </c>
      <c r="B3250" s="5" t="str">
        <f>TEXT(SupplierQuality[[#This Row],[Date]],"mmm")</f>
        <v>May</v>
      </c>
      <c r="C3250" s="5" t="str">
        <f>TEXT(SupplierQuality[[#This Row],[Date]],"yyyy")</f>
        <v>2019</v>
      </c>
      <c r="D3250" s="2" t="s">
        <v>208</v>
      </c>
      <c r="E3250" s="2" t="s">
        <v>64</v>
      </c>
      <c r="F3250" s="2" t="s">
        <v>24</v>
      </c>
      <c r="G3250">
        <v>120</v>
      </c>
      <c r="H3250" s="2" t="str">
        <f>VLOOKUP(SupplierQuality[[#This Row],[MaterialID]],Table4[#All],2,0)</f>
        <v>Film</v>
      </c>
      <c r="I3250">
        <v>3</v>
      </c>
      <c r="J3250" s="2" t="str">
        <f>_xlfn.XLOOKUP(SupplierQuality[[#This Row],[Defect Type ID]],Table5[ID],Table5[Defect Type],"Not found",0)</f>
        <v>Impact</v>
      </c>
      <c r="K3250">
        <v>117</v>
      </c>
      <c r="L3250" s="2" t="str">
        <f>_xlfn.XLOOKUP(SupplierQuality[[#This Row],[DefectID]],Table2[ID],Table2[Defect],"Not found",0)</f>
        <v>Opened containers</v>
      </c>
      <c r="M3250" s="3">
        <v>720733</v>
      </c>
      <c r="N3250" s="3">
        <v>853</v>
      </c>
      <c r="O3250" s="6">
        <f>SupplierQuality[[#This Row],[Total Downtime Minutes]]/60</f>
        <v>14.216666666666667</v>
      </c>
      <c r="P3250" s="4">
        <v>633</v>
      </c>
      <c r="Q3250" s="4">
        <f>SupplierQuality[[#This Row],[Total Defect Qty]]*SupplierQuality[[#This Row],[Unit Price]]</f>
        <v>456223989</v>
      </c>
    </row>
    <row r="3251" spans="1:17" x14ac:dyDescent="0.25">
      <c r="A3251" s="1">
        <v>43588</v>
      </c>
      <c r="B3251" s="5" t="str">
        <f>TEXT(SupplierQuality[[#This Row],[Date]],"mmm")</f>
        <v>May</v>
      </c>
      <c r="C3251" s="5" t="str">
        <f>TEXT(SupplierQuality[[#This Row],[Date]],"yyyy")</f>
        <v>2019</v>
      </c>
      <c r="D3251" s="2" t="s">
        <v>331</v>
      </c>
      <c r="E3251" s="2" t="s">
        <v>34</v>
      </c>
      <c r="F3251" s="2" t="s">
        <v>24</v>
      </c>
      <c r="G3251">
        <v>116</v>
      </c>
      <c r="H3251" s="2" t="str">
        <f>VLOOKUP(SupplierQuality[[#This Row],[MaterialID]],Table4[#All],2,0)</f>
        <v>Molds</v>
      </c>
      <c r="I3251">
        <v>2</v>
      </c>
      <c r="J3251" s="2" t="str">
        <f>_xlfn.XLOOKUP(SupplierQuality[[#This Row],[Defect Type ID]],Table5[ID],Table5[Defect Type],"Not found",0)</f>
        <v>Rejected</v>
      </c>
      <c r="K3251">
        <v>125</v>
      </c>
      <c r="L3251" s="2" t="str">
        <f>_xlfn.XLOOKUP(SupplierQuality[[#This Row],[DefectID]],Table2[ID],Table2[Defect],"Not found",0)</f>
        <v>Dimensions Wrong</v>
      </c>
      <c r="M3251" s="3">
        <v>713977</v>
      </c>
      <c r="N3251" s="3">
        <v>4168</v>
      </c>
      <c r="O3251" s="6">
        <f>SupplierQuality[[#This Row],[Total Downtime Minutes]]/60</f>
        <v>69.466666666666669</v>
      </c>
      <c r="P3251" s="4">
        <v>552</v>
      </c>
      <c r="Q3251" s="4">
        <f>SupplierQuality[[#This Row],[Total Defect Qty]]*SupplierQuality[[#This Row],[Unit Price]]</f>
        <v>394115304</v>
      </c>
    </row>
    <row r="3252" spans="1:17" x14ac:dyDescent="0.25">
      <c r="A3252" s="1">
        <v>43588</v>
      </c>
      <c r="B3252" s="5" t="str">
        <f>TEXT(SupplierQuality[[#This Row],[Date]],"mmm")</f>
        <v>May</v>
      </c>
      <c r="C3252" s="5" t="str">
        <f>TEXT(SupplierQuality[[#This Row],[Date]],"yyyy")</f>
        <v>2019</v>
      </c>
      <c r="D3252" s="2" t="s">
        <v>307</v>
      </c>
      <c r="E3252" s="2" t="s">
        <v>30</v>
      </c>
      <c r="F3252" s="2" t="s">
        <v>24</v>
      </c>
      <c r="G3252">
        <v>123</v>
      </c>
      <c r="H3252" s="2" t="str">
        <f>VLOOKUP(SupplierQuality[[#This Row],[MaterialID]],Table4[#All],2,0)</f>
        <v>Pump</v>
      </c>
      <c r="I3252">
        <v>3</v>
      </c>
      <c r="J3252" s="2" t="str">
        <f>_xlfn.XLOOKUP(SupplierQuality[[#This Row],[Defect Type ID]],Table5[ID],Table5[Defect Type],"Not found",0)</f>
        <v>Impact</v>
      </c>
      <c r="K3252">
        <v>256</v>
      </c>
      <c r="L3252" s="2" t="str">
        <f>_xlfn.XLOOKUP(SupplierQuality[[#This Row],[DefectID]],Table2[ID],Table2[Defect],"Not found",0)</f>
        <v>Incomplete Tops</v>
      </c>
      <c r="M3252" s="3">
        <v>533476</v>
      </c>
      <c r="N3252" s="3">
        <v>4647</v>
      </c>
      <c r="O3252" s="6">
        <f>SupplierQuality[[#This Row],[Total Downtime Minutes]]/60</f>
        <v>77.45</v>
      </c>
      <c r="P3252" s="4">
        <v>581</v>
      </c>
      <c r="Q3252" s="4">
        <f>SupplierQuality[[#This Row],[Total Defect Qty]]*SupplierQuality[[#This Row],[Unit Price]]</f>
        <v>309949556</v>
      </c>
    </row>
    <row r="3253" spans="1:17" x14ac:dyDescent="0.25">
      <c r="A3253" s="1">
        <v>43588</v>
      </c>
      <c r="B3253" s="5" t="str">
        <f>TEXT(SupplierQuality[[#This Row],[Date]],"mmm")</f>
        <v>May</v>
      </c>
      <c r="C3253" s="5" t="str">
        <f>TEXT(SupplierQuality[[#This Row],[Date]],"yyyy")</f>
        <v>2019</v>
      </c>
      <c r="D3253" s="2" t="s">
        <v>130</v>
      </c>
      <c r="E3253" s="2" t="s">
        <v>62</v>
      </c>
      <c r="F3253" s="2" t="s">
        <v>24</v>
      </c>
      <c r="G3253">
        <v>118</v>
      </c>
      <c r="H3253" s="2" t="str">
        <f>VLOOKUP(SupplierQuality[[#This Row],[MaterialID]],Table4[#All],2,0)</f>
        <v>Corrugate</v>
      </c>
      <c r="I3253">
        <v>3</v>
      </c>
      <c r="J3253" s="2" t="str">
        <f>_xlfn.XLOOKUP(SupplierQuality[[#This Row],[Defect Type ID]],Table5[ID],Table5[Defect Type],"Not found",0)</f>
        <v>Impact</v>
      </c>
      <c r="K3253">
        <v>89</v>
      </c>
      <c r="L3253" s="2" t="str">
        <f>_xlfn.XLOOKUP(SupplierQuality[[#This Row],[DefectID]],Table2[ID],Table2[Defect],"Not found",0)</f>
        <v>Delamination</v>
      </c>
      <c r="M3253" s="3">
        <v>427229</v>
      </c>
      <c r="N3253" s="3">
        <v>4495</v>
      </c>
      <c r="O3253" s="6">
        <f>SupplierQuality[[#This Row],[Total Downtime Minutes]]/60</f>
        <v>74.916666666666671</v>
      </c>
      <c r="P3253" s="4">
        <v>611</v>
      </c>
      <c r="Q3253" s="4">
        <f>SupplierQuality[[#This Row],[Total Defect Qty]]*SupplierQuality[[#This Row],[Unit Price]]</f>
        <v>261036919</v>
      </c>
    </row>
    <row r="3254" spans="1:17" x14ac:dyDescent="0.25">
      <c r="A3254" s="1">
        <v>43588</v>
      </c>
      <c r="B3254" s="5" t="str">
        <f>TEXT(SupplierQuality[[#This Row],[Date]],"mmm")</f>
        <v>May</v>
      </c>
      <c r="C3254" s="5" t="str">
        <f>TEXT(SupplierQuality[[#This Row],[Date]],"yyyy")</f>
        <v>2019</v>
      </c>
      <c r="D3254" s="2" t="s">
        <v>40</v>
      </c>
      <c r="E3254" s="2" t="s">
        <v>64</v>
      </c>
      <c r="F3254" s="2" t="s">
        <v>24</v>
      </c>
      <c r="G3254">
        <v>113</v>
      </c>
      <c r="H3254" s="2" t="str">
        <f>VLOOKUP(SupplierQuality[[#This Row],[MaterialID]],Table4[#All],2,0)</f>
        <v>Raw Materials</v>
      </c>
      <c r="I3254">
        <v>1</v>
      </c>
      <c r="J3254" s="2" t="str">
        <f>_xlfn.XLOOKUP(SupplierQuality[[#This Row],[Defect Type ID]],Table5[ID],Table5[Defect Type],"Not found",0)</f>
        <v>No Impact</v>
      </c>
      <c r="K3254">
        <v>242</v>
      </c>
      <c r="L3254" s="2" t="str">
        <f>_xlfn.XLOOKUP(SupplierQuality[[#This Row],[DefectID]],Table2[ID],Table2[Defect],"Not found",0)</f>
        <v>Wrong Check</v>
      </c>
      <c r="M3254" s="3">
        <v>294753</v>
      </c>
      <c r="N3254" s="3">
        <v>3922</v>
      </c>
      <c r="O3254" s="6">
        <f>SupplierQuality[[#This Row],[Total Downtime Minutes]]/60</f>
        <v>65.36666666666666</v>
      </c>
      <c r="P3254" s="4">
        <v>285</v>
      </c>
      <c r="Q3254" s="4">
        <f>SupplierQuality[[#This Row],[Total Defect Qty]]*SupplierQuality[[#This Row],[Unit Price]]</f>
        <v>84004605</v>
      </c>
    </row>
    <row r="3255" spans="1:17" x14ac:dyDescent="0.25">
      <c r="A3255" s="1">
        <v>43588</v>
      </c>
      <c r="B3255" s="5" t="str">
        <f>TEXT(SupplierQuality[[#This Row],[Date]],"mmm")</f>
        <v>May</v>
      </c>
      <c r="C3255" s="5" t="str">
        <f>TEXT(SupplierQuality[[#This Row],[Date]],"yyyy")</f>
        <v>2019</v>
      </c>
      <c r="D3255" s="2" t="s">
        <v>63</v>
      </c>
      <c r="E3255" s="2" t="s">
        <v>107</v>
      </c>
      <c r="F3255" s="2" t="s">
        <v>24</v>
      </c>
      <c r="G3255">
        <v>123</v>
      </c>
      <c r="H3255" s="2" t="str">
        <f>VLOOKUP(SupplierQuality[[#This Row],[MaterialID]],Table4[#All],2,0)</f>
        <v>Pump</v>
      </c>
      <c r="I3255">
        <v>2</v>
      </c>
      <c r="J3255" s="2" t="str">
        <f>_xlfn.XLOOKUP(SupplierQuality[[#This Row],[Defect Type ID]],Table5[ID],Table5[Defect Type],"Not found",0)</f>
        <v>Rejected</v>
      </c>
      <c r="K3255">
        <v>206</v>
      </c>
      <c r="L3255" s="2" t="str">
        <f>_xlfn.XLOOKUP(SupplierQuality[[#This Row],[DefectID]],Table2[ID],Table2[Defect],"Not found",0)</f>
        <v>Codes Wrong</v>
      </c>
      <c r="M3255" s="3">
        <v>175500</v>
      </c>
      <c r="N3255" s="3">
        <v>4270</v>
      </c>
      <c r="O3255" s="6">
        <f>SupplierQuality[[#This Row],[Total Downtime Minutes]]/60</f>
        <v>71.166666666666671</v>
      </c>
      <c r="P3255" s="4">
        <v>566</v>
      </c>
      <c r="Q3255" s="4">
        <f>SupplierQuality[[#This Row],[Total Defect Qty]]*SupplierQuality[[#This Row],[Unit Price]]</f>
        <v>99333000</v>
      </c>
    </row>
    <row r="3256" spans="1:17" x14ac:dyDescent="0.25">
      <c r="A3256" s="1">
        <v>43588</v>
      </c>
      <c r="B3256" s="5" t="str">
        <f>TEXT(SupplierQuality[[#This Row],[Date]],"mmm")</f>
        <v>May</v>
      </c>
      <c r="C3256" s="5" t="str">
        <f>TEXT(SupplierQuality[[#This Row],[Date]],"yyyy")</f>
        <v>2019</v>
      </c>
      <c r="D3256" s="2" t="s">
        <v>183</v>
      </c>
      <c r="E3256" s="2" t="s">
        <v>36</v>
      </c>
      <c r="F3256" s="2" t="s">
        <v>24</v>
      </c>
      <c r="G3256">
        <v>127</v>
      </c>
      <c r="H3256" s="2" t="str">
        <f>VLOOKUP(SupplierQuality[[#This Row],[MaterialID]],Table4[#All],2,0)</f>
        <v>Crates</v>
      </c>
      <c r="I3256">
        <v>3</v>
      </c>
      <c r="J3256" s="2" t="str">
        <f>_xlfn.XLOOKUP(SupplierQuality[[#This Row],[Defect Type ID]],Table5[ID],Table5[Defect Type],"Not found",0)</f>
        <v>Impact</v>
      </c>
      <c r="K3256">
        <v>246</v>
      </c>
      <c r="L3256" s="2" t="str">
        <f>_xlfn.XLOOKUP(SupplierQuality[[#This Row],[DefectID]],Table2[ID],Table2[Defect],"Not found",0)</f>
        <v>Wrong Item</v>
      </c>
      <c r="M3256" s="3">
        <v>26478</v>
      </c>
      <c r="N3256" s="3">
        <v>4937</v>
      </c>
      <c r="O3256" s="6">
        <f>SupplierQuality[[#This Row],[Total Downtime Minutes]]/60</f>
        <v>82.283333333333331</v>
      </c>
      <c r="P3256" s="4">
        <v>392</v>
      </c>
      <c r="Q3256" s="4">
        <f>SupplierQuality[[#This Row],[Total Defect Qty]]*SupplierQuality[[#This Row],[Unit Price]]</f>
        <v>10379376</v>
      </c>
    </row>
    <row r="3257" spans="1:17" x14ac:dyDescent="0.25">
      <c r="A3257" s="1">
        <v>43590</v>
      </c>
      <c r="B3257" s="5" t="str">
        <f>TEXT(SupplierQuality[[#This Row],[Date]],"mmm")</f>
        <v>May</v>
      </c>
      <c r="C3257" s="5" t="str">
        <f>TEXT(SupplierQuality[[#This Row],[Date]],"yyyy")</f>
        <v>2019</v>
      </c>
      <c r="D3257" s="2" t="s">
        <v>232</v>
      </c>
      <c r="E3257" s="2" t="s">
        <v>19</v>
      </c>
      <c r="F3257" s="2" t="s">
        <v>17</v>
      </c>
      <c r="G3257">
        <v>112</v>
      </c>
      <c r="H3257" s="2" t="str">
        <f>VLOOKUP(SupplierQuality[[#This Row],[MaterialID]],Table4[#All],2,0)</f>
        <v>Glass</v>
      </c>
      <c r="I3257">
        <v>2</v>
      </c>
      <c r="J3257" s="2" t="str">
        <f>_xlfn.XLOOKUP(SupplierQuality[[#This Row],[Defect Type ID]],Table5[ID],Table5[Defect Type],"Not found",0)</f>
        <v>Rejected</v>
      </c>
      <c r="K3257">
        <v>149</v>
      </c>
      <c r="L3257" s="2" t="str">
        <f>_xlfn.XLOOKUP(SupplierQuality[[#This Row],[DefectID]],Table2[ID],Table2[Defect],"Not found",0)</f>
        <v>Blisters</v>
      </c>
      <c r="M3257" s="3">
        <v>722735</v>
      </c>
      <c r="N3257" s="3">
        <v>4592</v>
      </c>
      <c r="O3257" s="6">
        <f>SupplierQuality[[#This Row],[Total Downtime Minutes]]/60</f>
        <v>76.533333333333331</v>
      </c>
      <c r="P3257" s="4">
        <v>386</v>
      </c>
      <c r="Q3257" s="4">
        <f>SupplierQuality[[#This Row],[Total Defect Qty]]*SupplierQuality[[#This Row],[Unit Price]]</f>
        <v>278975710</v>
      </c>
    </row>
    <row r="3258" spans="1:17" x14ac:dyDescent="0.25">
      <c r="A3258" s="1">
        <v>43591</v>
      </c>
      <c r="B3258" s="5" t="str">
        <f>TEXT(SupplierQuality[[#This Row],[Date]],"mmm")</f>
        <v>May</v>
      </c>
      <c r="C3258" s="5" t="str">
        <f>TEXT(SupplierQuality[[#This Row],[Date]],"yyyy")</f>
        <v>2019</v>
      </c>
      <c r="D3258" s="2" t="s">
        <v>57</v>
      </c>
      <c r="E3258" s="2" t="s">
        <v>84</v>
      </c>
      <c r="F3258" s="2" t="s">
        <v>14</v>
      </c>
      <c r="G3258">
        <v>126</v>
      </c>
      <c r="H3258" s="2" t="str">
        <f>VLOOKUP(SupplierQuality[[#This Row],[MaterialID]],Table4[#All],2,0)</f>
        <v>Motors</v>
      </c>
      <c r="I3258">
        <v>1</v>
      </c>
      <c r="J3258" s="2" t="str">
        <f>_xlfn.XLOOKUP(SupplierQuality[[#This Row],[Defect Type ID]],Table5[ID],Table5[Defect Type],"Not found",0)</f>
        <v>No Impact</v>
      </c>
      <c r="K3258">
        <v>253</v>
      </c>
      <c r="L3258" s="2" t="str">
        <f>_xlfn.XLOOKUP(SupplierQuality[[#This Row],[DefectID]],Table2[ID],Table2[Defect],"Not found",0)</f>
        <v>Warped  Sheets</v>
      </c>
      <c r="M3258" s="3">
        <v>959881</v>
      </c>
      <c r="N3258" s="3">
        <v>4561</v>
      </c>
      <c r="O3258" s="6">
        <f>SupplierQuality[[#This Row],[Total Downtime Minutes]]/60</f>
        <v>76.016666666666666</v>
      </c>
      <c r="P3258" s="4">
        <v>377</v>
      </c>
      <c r="Q3258" s="4">
        <f>SupplierQuality[[#This Row],[Total Defect Qty]]*SupplierQuality[[#This Row],[Unit Price]]</f>
        <v>361875137</v>
      </c>
    </row>
    <row r="3259" spans="1:17" x14ac:dyDescent="0.25">
      <c r="A3259" s="1">
        <v>43591</v>
      </c>
      <c r="B3259" s="5" t="str">
        <f>TEXT(SupplierQuality[[#This Row],[Date]],"mmm")</f>
        <v>May</v>
      </c>
      <c r="C3259" s="5" t="str">
        <f>TEXT(SupplierQuality[[#This Row],[Date]],"yyyy")</f>
        <v>2019</v>
      </c>
      <c r="D3259" s="2" t="s">
        <v>148</v>
      </c>
      <c r="E3259" s="2" t="s">
        <v>23</v>
      </c>
      <c r="F3259" s="2" t="s">
        <v>17</v>
      </c>
      <c r="G3259">
        <v>125</v>
      </c>
      <c r="H3259" s="2" t="str">
        <f>VLOOKUP(SupplierQuality[[#This Row],[MaterialID]],Table4[#All],2,0)</f>
        <v>Hardware</v>
      </c>
      <c r="I3259">
        <v>1</v>
      </c>
      <c r="J3259" s="2" t="str">
        <f>_xlfn.XLOOKUP(SupplierQuality[[#This Row],[Defect Type ID]],Table5[ID],Table5[Defect Type],"Not found",0)</f>
        <v>No Impact</v>
      </c>
      <c r="K3259">
        <v>248</v>
      </c>
      <c r="L3259" s="2" t="str">
        <f>_xlfn.XLOOKUP(SupplierQuality[[#This Row],[DefectID]],Table2[ID],Table2[Defect],"Not found",0)</f>
        <v>Material Contamination</v>
      </c>
      <c r="M3259" s="3">
        <v>774486</v>
      </c>
      <c r="N3259" s="3">
        <v>1105</v>
      </c>
      <c r="O3259" s="6">
        <f>SupplierQuality[[#This Row],[Total Downtime Minutes]]/60</f>
        <v>18.416666666666668</v>
      </c>
      <c r="P3259" s="4">
        <v>416</v>
      </c>
      <c r="Q3259" s="4">
        <f>SupplierQuality[[#This Row],[Total Defect Qty]]*SupplierQuality[[#This Row],[Unit Price]]</f>
        <v>322186176</v>
      </c>
    </row>
    <row r="3260" spans="1:17" x14ac:dyDescent="0.25">
      <c r="A3260" s="1">
        <v>43591</v>
      </c>
      <c r="B3260" s="5" t="str">
        <f>TEXT(SupplierQuality[[#This Row],[Date]],"mmm")</f>
        <v>May</v>
      </c>
      <c r="C3260" s="5" t="str">
        <f>TEXT(SupplierQuality[[#This Row],[Date]],"yyyy")</f>
        <v>2019</v>
      </c>
      <c r="D3260" s="2" t="s">
        <v>160</v>
      </c>
      <c r="E3260" s="2" t="s">
        <v>67</v>
      </c>
      <c r="F3260" s="2" t="s">
        <v>17</v>
      </c>
      <c r="G3260">
        <v>123</v>
      </c>
      <c r="H3260" s="2" t="str">
        <f>VLOOKUP(SupplierQuality[[#This Row],[MaterialID]],Table4[#All],2,0)</f>
        <v>Pump</v>
      </c>
      <c r="I3260">
        <v>1</v>
      </c>
      <c r="J3260" s="2" t="str">
        <f>_xlfn.XLOOKUP(SupplierQuality[[#This Row],[Defect Type ID]],Table5[ID],Table5[Defect Type],"Not found",0)</f>
        <v>No Impact</v>
      </c>
      <c r="K3260">
        <v>134</v>
      </c>
      <c r="L3260" s="2" t="str">
        <f>_xlfn.XLOOKUP(SupplierQuality[[#This Row],[DefectID]],Table2[ID],Table2[Defect],"Not found",0)</f>
        <v>Scratches</v>
      </c>
      <c r="M3260" s="3">
        <v>588969</v>
      </c>
      <c r="N3260" s="3">
        <v>1294</v>
      </c>
      <c r="O3260" s="6">
        <f>SupplierQuality[[#This Row],[Total Downtime Minutes]]/60</f>
        <v>21.566666666666666</v>
      </c>
      <c r="P3260" s="4">
        <v>566</v>
      </c>
      <c r="Q3260" s="4">
        <f>SupplierQuality[[#This Row],[Total Defect Qty]]*SupplierQuality[[#This Row],[Unit Price]]</f>
        <v>333356454</v>
      </c>
    </row>
    <row r="3261" spans="1:17" x14ac:dyDescent="0.25">
      <c r="A3261" s="1">
        <v>43591</v>
      </c>
      <c r="B3261" s="5" t="str">
        <f>TEXT(SupplierQuality[[#This Row],[Date]],"mmm")</f>
        <v>May</v>
      </c>
      <c r="C3261" s="5" t="str">
        <f>TEXT(SupplierQuality[[#This Row],[Date]],"yyyy")</f>
        <v>2019</v>
      </c>
      <c r="D3261" s="2" t="s">
        <v>174</v>
      </c>
      <c r="E3261" s="2" t="s">
        <v>30</v>
      </c>
      <c r="F3261" s="2" t="s">
        <v>14</v>
      </c>
      <c r="G3261">
        <v>114</v>
      </c>
      <c r="H3261" s="2" t="str">
        <f>VLOOKUP(SupplierQuality[[#This Row],[MaterialID]],Table4[#All],2,0)</f>
        <v>Carton</v>
      </c>
      <c r="I3261">
        <v>1</v>
      </c>
      <c r="J3261" s="2" t="str">
        <f>_xlfn.XLOOKUP(SupplierQuality[[#This Row],[Defect Type ID]],Table5[ID],Table5[Defect Type],"Not found",0)</f>
        <v>No Impact</v>
      </c>
      <c r="K3261">
        <v>47</v>
      </c>
      <c r="L3261" s="2" t="str">
        <f>_xlfn.XLOOKUP(SupplierQuality[[#This Row],[DefectID]],Table2[ID],Table2[Defect],"Not found",0)</f>
        <v>Packaging Damaged</v>
      </c>
      <c r="M3261" s="3">
        <v>468198</v>
      </c>
      <c r="N3261" s="3">
        <v>999</v>
      </c>
      <c r="O3261" s="6">
        <f>SupplierQuality[[#This Row],[Total Downtime Minutes]]/60</f>
        <v>16.649999999999999</v>
      </c>
      <c r="P3261" s="4">
        <v>641</v>
      </c>
      <c r="Q3261" s="4">
        <f>SupplierQuality[[#This Row],[Total Defect Qty]]*SupplierQuality[[#This Row],[Unit Price]]</f>
        <v>300114918</v>
      </c>
    </row>
    <row r="3262" spans="1:17" x14ac:dyDescent="0.25">
      <c r="A3262" s="1">
        <v>43591</v>
      </c>
      <c r="B3262" s="5" t="str">
        <f>TEXT(SupplierQuality[[#This Row],[Date]],"mmm")</f>
        <v>May</v>
      </c>
      <c r="C3262" s="5" t="str">
        <f>TEXT(SupplierQuality[[#This Row],[Date]],"yyyy")</f>
        <v>2019</v>
      </c>
      <c r="D3262" s="2" t="s">
        <v>223</v>
      </c>
      <c r="E3262" s="2" t="s">
        <v>98</v>
      </c>
      <c r="F3262" s="2" t="s">
        <v>24</v>
      </c>
      <c r="G3262">
        <v>125</v>
      </c>
      <c r="H3262" s="2" t="str">
        <f>VLOOKUP(SupplierQuality[[#This Row],[MaterialID]],Table4[#All],2,0)</f>
        <v>Hardware</v>
      </c>
      <c r="I3262">
        <v>3</v>
      </c>
      <c r="J3262" s="2" t="str">
        <f>_xlfn.XLOOKUP(SupplierQuality[[#This Row],[Defect Type ID]],Table5[ID],Table5[Defect Type],"Not found",0)</f>
        <v>Impact</v>
      </c>
      <c r="K3262">
        <v>256</v>
      </c>
      <c r="L3262" s="2" t="str">
        <f>_xlfn.XLOOKUP(SupplierQuality[[#This Row],[DefectID]],Table2[ID],Table2[Defect],"Not found",0)</f>
        <v>Incomplete Tops</v>
      </c>
      <c r="M3262" s="3">
        <v>297387</v>
      </c>
      <c r="N3262" s="3">
        <v>806</v>
      </c>
      <c r="O3262" s="6">
        <f>SupplierQuality[[#This Row],[Total Downtime Minutes]]/60</f>
        <v>13.433333333333334</v>
      </c>
      <c r="P3262" s="4">
        <v>518</v>
      </c>
      <c r="Q3262" s="4">
        <f>SupplierQuality[[#This Row],[Total Defect Qty]]*SupplierQuality[[#This Row],[Unit Price]]</f>
        <v>154046466</v>
      </c>
    </row>
    <row r="3263" spans="1:17" x14ac:dyDescent="0.25">
      <c r="A3263" s="1">
        <v>43591</v>
      </c>
      <c r="B3263" s="5" t="str">
        <f>TEXT(SupplierQuality[[#This Row],[Date]],"mmm")</f>
        <v>May</v>
      </c>
      <c r="C3263" s="5" t="str">
        <f>TEXT(SupplierQuality[[#This Row],[Date]],"yyyy")</f>
        <v>2019</v>
      </c>
      <c r="D3263" s="2" t="s">
        <v>260</v>
      </c>
      <c r="E3263" s="2" t="s">
        <v>41</v>
      </c>
      <c r="F3263" s="2" t="s">
        <v>14</v>
      </c>
      <c r="G3263">
        <v>123</v>
      </c>
      <c r="H3263" s="2" t="str">
        <f>VLOOKUP(SupplierQuality[[#This Row],[MaterialID]],Table4[#All],2,0)</f>
        <v>Pump</v>
      </c>
      <c r="I3263">
        <v>2</v>
      </c>
      <c r="J3263" s="2" t="str">
        <f>_xlfn.XLOOKUP(SupplierQuality[[#This Row],[Defect Type ID]],Table5[ID],Table5[Defect Type],"Not found",0)</f>
        <v>Rejected</v>
      </c>
      <c r="K3263">
        <v>24</v>
      </c>
      <c r="L3263" s="2" t="str">
        <f>_xlfn.XLOOKUP(SupplierQuality[[#This Row],[DefectID]],Table2[ID],Table2[Defect],"Not found",0)</f>
        <v>Not Cleaned</v>
      </c>
      <c r="M3263" s="3">
        <v>2077</v>
      </c>
      <c r="N3263" s="3">
        <v>716</v>
      </c>
      <c r="O3263" s="6">
        <f>SupplierQuality[[#This Row],[Total Downtime Minutes]]/60</f>
        <v>11.933333333333334</v>
      </c>
      <c r="P3263" s="4">
        <v>602</v>
      </c>
      <c r="Q3263" s="4">
        <f>SupplierQuality[[#This Row],[Total Defect Qty]]*SupplierQuality[[#This Row],[Unit Price]]</f>
        <v>1250354</v>
      </c>
    </row>
    <row r="3264" spans="1:17" x14ac:dyDescent="0.25">
      <c r="A3264" s="1">
        <v>43592</v>
      </c>
      <c r="B3264" s="5" t="str">
        <f>TEXT(SupplierQuality[[#This Row],[Date]],"mmm")</f>
        <v>May</v>
      </c>
      <c r="C3264" s="5" t="str">
        <f>TEXT(SupplierQuality[[#This Row],[Date]],"yyyy")</f>
        <v>2019</v>
      </c>
      <c r="D3264" s="2" t="s">
        <v>198</v>
      </c>
      <c r="E3264" s="2" t="s">
        <v>67</v>
      </c>
      <c r="F3264" s="2" t="s">
        <v>14</v>
      </c>
      <c r="G3264">
        <v>112</v>
      </c>
      <c r="H3264" s="2" t="str">
        <f>VLOOKUP(SupplierQuality[[#This Row],[MaterialID]],Table4[#All],2,0)</f>
        <v>Glass</v>
      </c>
      <c r="I3264">
        <v>1</v>
      </c>
      <c r="J3264" s="2" t="str">
        <f>_xlfn.XLOOKUP(SupplierQuality[[#This Row],[Defect Type ID]],Table5[ID],Table5[Defect Type],"Not found",0)</f>
        <v>No Impact</v>
      </c>
      <c r="K3264">
        <v>31</v>
      </c>
      <c r="L3264" s="2" t="str">
        <f>_xlfn.XLOOKUP(SupplierQuality[[#This Row],[DefectID]],Table2[ID],Table2[Defect],"Not found",0)</f>
        <v>Tension Issues</v>
      </c>
      <c r="M3264" s="3">
        <v>887542</v>
      </c>
      <c r="N3264" s="3">
        <v>4847</v>
      </c>
      <c r="O3264" s="6">
        <f>SupplierQuality[[#This Row],[Total Downtime Minutes]]/60</f>
        <v>80.783333333333331</v>
      </c>
      <c r="P3264" s="4">
        <v>570</v>
      </c>
      <c r="Q3264" s="4">
        <f>SupplierQuality[[#This Row],[Total Defect Qty]]*SupplierQuality[[#This Row],[Unit Price]]</f>
        <v>505898940</v>
      </c>
    </row>
    <row r="3265" spans="1:17" x14ac:dyDescent="0.25">
      <c r="A3265" s="1">
        <v>43592</v>
      </c>
      <c r="B3265" s="5" t="str">
        <f>TEXT(SupplierQuality[[#This Row],[Date]],"mmm")</f>
        <v>May</v>
      </c>
      <c r="C3265" s="5" t="str">
        <f>TEXT(SupplierQuality[[#This Row],[Date]],"yyyy")</f>
        <v>2019</v>
      </c>
      <c r="D3265" s="2" t="s">
        <v>198</v>
      </c>
      <c r="E3265" s="2" t="s">
        <v>67</v>
      </c>
      <c r="F3265" s="2" t="s">
        <v>17</v>
      </c>
      <c r="G3265">
        <v>118</v>
      </c>
      <c r="H3265" s="2" t="str">
        <f>VLOOKUP(SupplierQuality[[#This Row],[MaterialID]],Table4[#All],2,0)</f>
        <v>Corrugate</v>
      </c>
      <c r="I3265">
        <v>3</v>
      </c>
      <c r="J3265" s="2" t="str">
        <f>_xlfn.XLOOKUP(SupplierQuality[[#This Row],[Defect Type ID]],Table5[ID],Table5[Defect Type],"Not found",0)</f>
        <v>Impact</v>
      </c>
      <c r="K3265">
        <v>143</v>
      </c>
      <c r="L3265" s="2" t="str">
        <f>_xlfn.XLOOKUP(SupplierQuality[[#This Row],[DefectID]],Table2[ID],Table2[Defect],"Not found",0)</f>
        <v>Bowed</v>
      </c>
      <c r="M3265" s="3">
        <v>837962</v>
      </c>
      <c r="N3265" s="3">
        <v>504</v>
      </c>
      <c r="O3265" s="6">
        <f>SupplierQuality[[#This Row],[Total Downtime Minutes]]/60</f>
        <v>8.4</v>
      </c>
      <c r="P3265" s="4">
        <v>387</v>
      </c>
      <c r="Q3265" s="4">
        <f>SupplierQuality[[#This Row],[Total Defect Qty]]*SupplierQuality[[#This Row],[Unit Price]]</f>
        <v>324291294</v>
      </c>
    </row>
    <row r="3266" spans="1:17" x14ac:dyDescent="0.25">
      <c r="A3266" s="1">
        <v>43592</v>
      </c>
      <c r="B3266" s="5" t="str">
        <f>TEXT(SupplierQuality[[#This Row],[Date]],"mmm")</f>
        <v>May</v>
      </c>
      <c r="C3266" s="5" t="str">
        <f>TEXT(SupplierQuality[[#This Row],[Date]],"yyyy")</f>
        <v>2019</v>
      </c>
      <c r="D3266" s="2" t="s">
        <v>243</v>
      </c>
      <c r="E3266" s="2" t="s">
        <v>62</v>
      </c>
      <c r="F3266" s="2" t="s">
        <v>14</v>
      </c>
      <c r="G3266">
        <v>116</v>
      </c>
      <c r="H3266" s="2" t="str">
        <f>VLOOKUP(SupplierQuality[[#This Row],[MaterialID]],Table4[#All],2,0)</f>
        <v>Molds</v>
      </c>
      <c r="I3266">
        <v>2</v>
      </c>
      <c r="J3266" s="2" t="str">
        <f>_xlfn.XLOOKUP(SupplierQuality[[#This Row],[Defect Type ID]],Table5[ID],Table5[Defect Type],"Not found",0)</f>
        <v>Rejected</v>
      </c>
      <c r="K3266">
        <v>59</v>
      </c>
      <c r="L3266" s="2" t="str">
        <f>_xlfn.XLOOKUP(SupplierQuality[[#This Row],[DefectID]],Table2[ID],Table2[Defect],"Not found",0)</f>
        <v>Cartons Not Opening</v>
      </c>
      <c r="M3266" s="3">
        <v>719364</v>
      </c>
      <c r="N3266" s="3">
        <v>2338</v>
      </c>
      <c r="O3266" s="6">
        <f>SupplierQuality[[#This Row],[Total Downtime Minutes]]/60</f>
        <v>38.966666666666669</v>
      </c>
      <c r="P3266" s="4">
        <v>511</v>
      </c>
      <c r="Q3266" s="4">
        <f>SupplierQuality[[#This Row],[Total Defect Qty]]*SupplierQuality[[#This Row],[Unit Price]]</f>
        <v>367595004</v>
      </c>
    </row>
    <row r="3267" spans="1:17" x14ac:dyDescent="0.25">
      <c r="A3267" s="1">
        <v>43592</v>
      </c>
      <c r="B3267" s="5" t="str">
        <f>TEXT(SupplierQuality[[#This Row],[Date]],"mmm")</f>
        <v>May</v>
      </c>
      <c r="C3267" s="5" t="str">
        <f>TEXT(SupplierQuality[[#This Row],[Date]],"yyyy")</f>
        <v>2019</v>
      </c>
      <c r="D3267" s="2" t="s">
        <v>168</v>
      </c>
      <c r="E3267" s="2" t="s">
        <v>74</v>
      </c>
      <c r="F3267" s="2" t="s">
        <v>17</v>
      </c>
      <c r="G3267">
        <v>123</v>
      </c>
      <c r="H3267" s="2" t="str">
        <f>VLOOKUP(SupplierQuality[[#This Row],[MaterialID]],Table4[#All],2,0)</f>
        <v>Pump</v>
      </c>
      <c r="I3267">
        <v>2</v>
      </c>
      <c r="J3267" s="2" t="str">
        <f>_xlfn.XLOOKUP(SupplierQuality[[#This Row],[Defect Type ID]],Table5[ID],Table5[Defect Type],"Not found",0)</f>
        <v>Rejected</v>
      </c>
      <c r="K3267">
        <v>48</v>
      </c>
      <c r="L3267" s="2" t="str">
        <f>_xlfn.XLOOKUP(SupplierQuality[[#This Row],[DefectID]],Table2[ID],Table2[Defect],"Not found",0)</f>
        <v>Mixed Product</v>
      </c>
      <c r="M3267" s="3">
        <v>710676</v>
      </c>
      <c r="N3267" s="3">
        <v>3144</v>
      </c>
      <c r="O3267" s="6">
        <f>SupplierQuality[[#This Row],[Total Downtime Minutes]]/60</f>
        <v>52.4</v>
      </c>
      <c r="P3267" s="4">
        <v>469</v>
      </c>
      <c r="Q3267" s="4">
        <f>SupplierQuality[[#This Row],[Total Defect Qty]]*SupplierQuality[[#This Row],[Unit Price]]</f>
        <v>333307044</v>
      </c>
    </row>
    <row r="3268" spans="1:17" x14ac:dyDescent="0.25">
      <c r="A3268" s="1">
        <v>43592</v>
      </c>
      <c r="B3268" s="5" t="str">
        <f>TEXT(SupplierQuality[[#This Row],[Date]],"mmm")</f>
        <v>May</v>
      </c>
      <c r="C3268" s="5" t="str">
        <f>TEXT(SupplierQuality[[#This Row],[Date]],"yyyy")</f>
        <v>2019</v>
      </c>
      <c r="D3268" s="2" t="s">
        <v>222</v>
      </c>
      <c r="E3268" s="2" t="s">
        <v>55</v>
      </c>
      <c r="F3268" s="2" t="s">
        <v>17</v>
      </c>
      <c r="G3268">
        <v>117</v>
      </c>
      <c r="H3268" s="2" t="str">
        <f>VLOOKUP(SupplierQuality[[#This Row],[MaterialID]],Table4[#All],2,0)</f>
        <v>Labels</v>
      </c>
      <c r="I3268">
        <v>1</v>
      </c>
      <c r="J3268" s="2" t="str">
        <f>_xlfn.XLOOKUP(SupplierQuality[[#This Row],[Defect Type ID]],Table5[ID],Table5[Defect Type],"Not found",0)</f>
        <v>No Impact</v>
      </c>
      <c r="K3268">
        <v>92</v>
      </c>
      <c r="L3268" s="2" t="str">
        <f>_xlfn.XLOOKUP(SupplierQuality[[#This Row],[DefectID]],Table2[ID],Table2[Defect],"Not found",0)</f>
        <v>No Adhesive</v>
      </c>
      <c r="M3268" s="3">
        <v>636438</v>
      </c>
      <c r="N3268" s="3">
        <v>3968</v>
      </c>
      <c r="O3268" s="6">
        <f>SupplierQuality[[#This Row],[Total Downtime Minutes]]/60</f>
        <v>66.13333333333334</v>
      </c>
      <c r="P3268" s="4">
        <v>486</v>
      </c>
      <c r="Q3268" s="4">
        <f>SupplierQuality[[#This Row],[Total Defect Qty]]*SupplierQuality[[#This Row],[Unit Price]]</f>
        <v>309308868</v>
      </c>
    </row>
    <row r="3269" spans="1:17" x14ac:dyDescent="0.25">
      <c r="A3269" s="1">
        <v>43592</v>
      </c>
      <c r="B3269" s="5" t="str">
        <f>TEXT(SupplierQuality[[#This Row],[Date]],"mmm")</f>
        <v>May</v>
      </c>
      <c r="C3269" s="5" t="str">
        <f>TEXT(SupplierQuality[[#This Row],[Date]],"yyyy")</f>
        <v>2019</v>
      </c>
      <c r="D3269" s="2" t="s">
        <v>141</v>
      </c>
      <c r="E3269" s="2" t="s">
        <v>49</v>
      </c>
      <c r="F3269" s="2" t="s">
        <v>14</v>
      </c>
      <c r="G3269">
        <v>123</v>
      </c>
      <c r="H3269" s="2" t="str">
        <f>VLOOKUP(SupplierQuality[[#This Row],[MaterialID]],Table4[#All],2,0)</f>
        <v>Pump</v>
      </c>
      <c r="I3269">
        <v>1</v>
      </c>
      <c r="J3269" s="2" t="str">
        <f>_xlfn.XLOOKUP(SupplierQuality[[#This Row],[Defect Type ID]],Table5[ID],Table5[Defect Type],"Not found",0)</f>
        <v>No Impact</v>
      </c>
      <c r="K3269">
        <v>242</v>
      </c>
      <c r="L3269" s="2" t="str">
        <f>_xlfn.XLOOKUP(SupplierQuality[[#This Row],[DefectID]],Table2[ID],Table2[Defect],"Not found",0)</f>
        <v>Wrong Check</v>
      </c>
      <c r="M3269" s="3">
        <v>502758</v>
      </c>
      <c r="N3269" s="3">
        <v>329</v>
      </c>
      <c r="O3269" s="6">
        <f>SupplierQuality[[#This Row],[Total Downtime Minutes]]/60</f>
        <v>5.4833333333333334</v>
      </c>
      <c r="P3269" s="4">
        <v>382</v>
      </c>
      <c r="Q3269" s="4">
        <f>SupplierQuality[[#This Row],[Total Defect Qty]]*SupplierQuality[[#This Row],[Unit Price]]</f>
        <v>192053556</v>
      </c>
    </row>
    <row r="3270" spans="1:17" x14ac:dyDescent="0.25">
      <c r="A3270" s="1">
        <v>43592</v>
      </c>
      <c r="B3270" s="5" t="str">
        <f>TEXT(SupplierQuality[[#This Row],[Date]],"mmm")</f>
        <v>May</v>
      </c>
      <c r="C3270" s="5" t="str">
        <f>TEXT(SupplierQuality[[#This Row],[Date]],"yyyy")</f>
        <v>2019</v>
      </c>
      <c r="D3270" s="2" t="s">
        <v>339</v>
      </c>
      <c r="E3270" s="2" t="s">
        <v>49</v>
      </c>
      <c r="F3270" s="2" t="s">
        <v>17</v>
      </c>
      <c r="G3270">
        <v>115</v>
      </c>
      <c r="H3270" s="2" t="str">
        <f>VLOOKUP(SupplierQuality[[#This Row],[MaterialID]],Table4[#All],2,0)</f>
        <v>Controllers</v>
      </c>
      <c r="I3270">
        <v>3</v>
      </c>
      <c r="J3270" s="2" t="str">
        <f>_xlfn.XLOOKUP(SupplierQuality[[#This Row],[Defect Type ID]],Table5[ID],Table5[Defect Type],"Not found",0)</f>
        <v>Impact</v>
      </c>
      <c r="K3270">
        <v>54</v>
      </c>
      <c r="L3270" s="2" t="str">
        <f>_xlfn.XLOOKUP(SupplierQuality[[#This Row],[DefectID]],Table2[ID],Table2[Defect],"Not found",0)</f>
        <v>Sealed Together Internally</v>
      </c>
      <c r="M3270" s="3">
        <v>214130</v>
      </c>
      <c r="N3270" s="3">
        <v>3131</v>
      </c>
      <c r="O3270" s="6">
        <f>SupplierQuality[[#This Row],[Total Downtime Minutes]]/60</f>
        <v>52.18333333333333</v>
      </c>
      <c r="P3270" s="4">
        <v>673</v>
      </c>
      <c r="Q3270" s="4">
        <f>SupplierQuality[[#This Row],[Total Defect Qty]]*SupplierQuality[[#This Row],[Unit Price]]</f>
        <v>144109490</v>
      </c>
    </row>
    <row r="3271" spans="1:17" x14ac:dyDescent="0.25">
      <c r="A3271" s="1">
        <v>43592</v>
      </c>
      <c r="B3271" s="5" t="str">
        <f>TEXT(SupplierQuality[[#This Row],[Date]],"mmm")</f>
        <v>May</v>
      </c>
      <c r="C3271" s="5" t="str">
        <f>TEXT(SupplierQuality[[#This Row],[Date]],"yyyy")</f>
        <v>2019</v>
      </c>
      <c r="D3271" s="2" t="s">
        <v>293</v>
      </c>
      <c r="E3271" s="2" t="s">
        <v>27</v>
      </c>
      <c r="F3271" s="2" t="s">
        <v>17</v>
      </c>
      <c r="G3271">
        <v>119</v>
      </c>
      <c r="H3271" s="2" t="str">
        <f>VLOOKUP(SupplierQuality[[#This Row],[MaterialID]],Table4[#All],2,0)</f>
        <v>Batteries</v>
      </c>
      <c r="I3271">
        <v>2</v>
      </c>
      <c r="J3271" s="2" t="str">
        <f>_xlfn.XLOOKUP(SupplierQuality[[#This Row],[Defect Type ID]],Table5[ID],Table5[Defect Type],"Not found",0)</f>
        <v>Rejected</v>
      </c>
      <c r="K3271">
        <v>216</v>
      </c>
      <c r="L3271" s="2" t="str">
        <f>_xlfn.XLOOKUP(SupplierQuality[[#This Row],[DefectID]],Table2[ID],Table2[Defect],"Not found",0)</f>
        <v>Bad Flaps</v>
      </c>
      <c r="M3271" s="3">
        <v>15670</v>
      </c>
      <c r="N3271" s="3">
        <v>1686</v>
      </c>
      <c r="O3271" s="6">
        <f>SupplierQuality[[#This Row],[Total Downtime Minutes]]/60</f>
        <v>28.1</v>
      </c>
      <c r="P3271" s="4">
        <v>521</v>
      </c>
      <c r="Q3271" s="4">
        <f>SupplierQuality[[#This Row],[Total Defect Qty]]*SupplierQuality[[#This Row],[Unit Price]]</f>
        <v>8164070</v>
      </c>
    </row>
    <row r="3272" spans="1:17" x14ac:dyDescent="0.25">
      <c r="A3272" s="1">
        <v>43593</v>
      </c>
      <c r="B3272" s="5" t="str">
        <f>TEXT(SupplierQuality[[#This Row],[Date]],"mmm")</f>
        <v>May</v>
      </c>
      <c r="C3272" s="5" t="str">
        <f>TEXT(SupplierQuality[[#This Row],[Date]],"yyyy")</f>
        <v>2019</v>
      </c>
      <c r="D3272" s="2" t="s">
        <v>197</v>
      </c>
      <c r="E3272" s="2" t="s">
        <v>107</v>
      </c>
      <c r="F3272" s="2" t="s">
        <v>24</v>
      </c>
      <c r="G3272">
        <v>127</v>
      </c>
      <c r="H3272" s="2" t="str">
        <f>VLOOKUP(SupplierQuality[[#This Row],[MaterialID]],Table4[#All],2,0)</f>
        <v>Crates</v>
      </c>
      <c r="I3272">
        <v>3</v>
      </c>
      <c r="J3272" s="2" t="str">
        <f>_xlfn.XLOOKUP(SupplierQuality[[#This Row],[Defect Type ID]],Table5[ID],Table5[Defect Type],"Not found",0)</f>
        <v>Impact</v>
      </c>
      <c r="K3272">
        <v>28</v>
      </c>
      <c r="L3272" s="2" t="str">
        <f>_xlfn.XLOOKUP(SupplierQuality[[#This Row],[DefectID]],Table2[ID],Table2[Defect],"Not found",0)</f>
        <v>Poor Fit</v>
      </c>
      <c r="M3272" s="3">
        <v>446978</v>
      </c>
      <c r="N3272" s="3">
        <v>3978</v>
      </c>
      <c r="O3272" s="6">
        <f>SupplierQuality[[#This Row],[Total Downtime Minutes]]/60</f>
        <v>66.3</v>
      </c>
      <c r="P3272" s="4">
        <v>536</v>
      </c>
      <c r="Q3272" s="4">
        <f>SupplierQuality[[#This Row],[Total Defect Qty]]*SupplierQuality[[#This Row],[Unit Price]]</f>
        <v>239580208</v>
      </c>
    </row>
    <row r="3273" spans="1:17" x14ac:dyDescent="0.25">
      <c r="A3273" s="1">
        <v>43595</v>
      </c>
      <c r="B3273" s="5" t="str">
        <f>TEXT(SupplierQuality[[#This Row],[Date]],"mmm")</f>
        <v>May</v>
      </c>
      <c r="C3273" s="5" t="str">
        <f>TEXT(SupplierQuality[[#This Row],[Date]],"yyyy")</f>
        <v>2019</v>
      </c>
      <c r="D3273" s="2" t="s">
        <v>91</v>
      </c>
      <c r="E3273" s="2" t="s">
        <v>62</v>
      </c>
      <c r="F3273" s="2" t="s">
        <v>24</v>
      </c>
      <c r="G3273">
        <v>115</v>
      </c>
      <c r="H3273" s="2" t="str">
        <f>VLOOKUP(SupplierQuality[[#This Row],[MaterialID]],Table4[#All],2,0)</f>
        <v>Controllers</v>
      </c>
      <c r="I3273">
        <v>1</v>
      </c>
      <c r="J3273" s="2" t="str">
        <f>_xlfn.XLOOKUP(SupplierQuality[[#This Row],[Defect Type ID]],Table5[ID],Table5[Defect Type],"Not found",0)</f>
        <v>No Impact</v>
      </c>
      <c r="K3273">
        <v>76</v>
      </c>
      <c r="L3273" s="2" t="str">
        <f>_xlfn.XLOOKUP(SupplierQuality[[#This Row],[DefectID]],Table2[ID],Table2[Defect],"Not found",0)</f>
        <v>Errors in Packaging</v>
      </c>
      <c r="M3273" s="3">
        <v>658811</v>
      </c>
      <c r="N3273" s="3">
        <v>3311</v>
      </c>
      <c r="O3273" s="6">
        <f>SupplierQuality[[#This Row],[Total Downtime Minutes]]/60</f>
        <v>55.18333333333333</v>
      </c>
      <c r="P3273" s="4">
        <v>521</v>
      </c>
      <c r="Q3273" s="4">
        <f>SupplierQuality[[#This Row],[Total Defect Qty]]*SupplierQuality[[#This Row],[Unit Price]]</f>
        <v>343240531</v>
      </c>
    </row>
    <row r="3274" spans="1:17" x14ac:dyDescent="0.25">
      <c r="A3274" s="1">
        <v>43595</v>
      </c>
      <c r="B3274" s="5" t="str">
        <f>TEXT(SupplierQuality[[#This Row],[Date]],"mmm")</f>
        <v>May</v>
      </c>
      <c r="C3274" s="5" t="str">
        <f>TEXT(SupplierQuality[[#This Row],[Date]],"yyyy")</f>
        <v>2019</v>
      </c>
      <c r="D3274" s="2" t="s">
        <v>270</v>
      </c>
      <c r="E3274" s="2" t="s">
        <v>47</v>
      </c>
      <c r="F3274" s="2" t="s">
        <v>691</v>
      </c>
      <c r="G3274">
        <v>124</v>
      </c>
      <c r="H3274" s="2" t="str">
        <f>VLOOKUP(SupplierQuality[[#This Row],[MaterialID]],Table4[#All],2,0)</f>
        <v>Drives</v>
      </c>
      <c r="I3274">
        <v>3</v>
      </c>
      <c r="J3274" s="2" t="str">
        <f>_xlfn.XLOOKUP(SupplierQuality[[#This Row],[Defect Type ID]],Table5[ID],Table5[Defect Type],"Not found",0)</f>
        <v>Impact</v>
      </c>
      <c r="K3274">
        <v>173</v>
      </c>
      <c r="L3274" s="2" t="str">
        <f>_xlfn.XLOOKUP(SupplierQuality[[#This Row],[DefectID]],Table2[ID],Table2[Defect],"Not found",0)</f>
        <v>Defective Packaging</v>
      </c>
      <c r="M3274" s="3">
        <v>536045</v>
      </c>
      <c r="N3274" s="3">
        <v>575</v>
      </c>
      <c r="O3274" s="6">
        <f>SupplierQuality[[#This Row],[Total Downtime Minutes]]/60</f>
        <v>9.5833333333333339</v>
      </c>
      <c r="P3274" s="4">
        <v>353</v>
      </c>
      <c r="Q3274" s="4">
        <f>SupplierQuality[[#This Row],[Total Defect Qty]]*SupplierQuality[[#This Row],[Unit Price]]</f>
        <v>189223885</v>
      </c>
    </row>
    <row r="3275" spans="1:17" x14ac:dyDescent="0.25">
      <c r="A3275" s="1">
        <v>43595</v>
      </c>
      <c r="B3275" s="5" t="str">
        <f>TEXT(SupplierQuality[[#This Row],[Date]],"mmm")</f>
        <v>May</v>
      </c>
      <c r="C3275" s="5" t="str">
        <f>TEXT(SupplierQuality[[#This Row],[Date]],"yyyy")</f>
        <v>2019</v>
      </c>
      <c r="D3275" s="2" t="s">
        <v>211</v>
      </c>
      <c r="E3275" s="2" t="s">
        <v>34</v>
      </c>
      <c r="F3275" s="2" t="s">
        <v>14</v>
      </c>
      <c r="G3275">
        <v>127</v>
      </c>
      <c r="H3275" s="2" t="str">
        <f>VLOOKUP(SupplierQuality[[#This Row],[MaterialID]],Table4[#All],2,0)</f>
        <v>Crates</v>
      </c>
      <c r="I3275">
        <v>1</v>
      </c>
      <c r="J3275" s="2" t="str">
        <f>_xlfn.XLOOKUP(SupplierQuality[[#This Row],[Defect Type ID]],Table5[ID],Table5[Defect Type],"Not found",0)</f>
        <v>No Impact</v>
      </c>
      <c r="K3275">
        <v>124</v>
      </c>
      <c r="L3275" s="2" t="str">
        <f>_xlfn.XLOOKUP(SupplierQuality[[#This Row],[DefectID]],Table2[ID],Table2[Defect],"Not found",0)</f>
        <v>Print Impression</v>
      </c>
      <c r="M3275" s="3">
        <v>518493</v>
      </c>
      <c r="N3275" s="3">
        <v>657</v>
      </c>
      <c r="O3275" s="6">
        <f>SupplierQuality[[#This Row],[Total Downtime Minutes]]/60</f>
        <v>10.95</v>
      </c>
      <c r="P3275" s="4">
        <v>652</v>
      </c>
      <c r="Q3275" s="4">
        <f>SupplierQuality[[#This Row],[Total Defect Qty]]*SupplierQuality[[#This Row],[Unit Price]]</f>
        <v>338057436</v>
      </c>
    </row>
    <row r="3276" spans="1:17" x14ac:dyDescent="0.25">
      <c r="A3276" s="1">
        <v>43595</v>
      </c>
      <c r="B3276" s="5" t="str">
        <f>TEXT(SupplierQuality[[#This Row],[Date]],"mmm")</f>
        <v>May</v>
      </c>
      <c r="C3276" s="5" t="str">
        <f>TEXT(SupplierQuality[[#This Row],[Date]],"yyyy")</f>
        <v>2019</v>
      </c>
      <c r="D3276" s="2" t="s">
        <v>302</v>
      </c>
      <c r="E3276" s="2" t="s">
        <v>62</v>
      </c>
      <c r="F3276" s="2" t="s">
        <v>14</v>
      </c>
      <c r="G3276">
        <v>132</v>
      </c>
      <c r="H3276" s="2" t="str">
        <f>VLOOKUP(SupplierQuality[[#This Row],[MaterialID]],Table4[#All],2,0)</f>
        <v>Printed Materials</v>
      </c>
      <c r="I3276">
        <v>3</v>
      </c>
      <c r="J3276" s="2" t="str">
        <f>_xlfn.XLOOKUP(SupplierQuality[[#This Row],[Defect Type ID]],Table5[ID],Table5[Defect Type],"Not found",0)</f>
        <v>Impact</v>
      </c>
      <c r="K3276">
        <v>59</v>
      </c>
      <c r="L3276" s="2" t="str">
        <f>_xlfn.XLOOKUP(SupplierQuality[[#This Row],[DefectID]],Table2[ID],Table2[Defect],"Not found",0)</f>
        <v>Cartons Not Opening</v>
      </c>
      <c r="M3276" s="3">
        <v>514359</v>
      </c>
      <c r="N3276" s="3">
        <v>2296</v>
      </c>
      <c r="O3276" s="6">
        <f>SupplierQuality[[#This Row],[Total Downtime Minutes]]/60</f>
        <v>38.266666666666666</v>
      </c>
      <c r="P3276" s="4">
        <v>473</v>
      </c>
      <c r="Q3276" s="4">
        <f>SupplierQuality[[#This Row],[Total Defect Qty]]*SupplierQuality[[#This Row],[Unit Price]]</f>
        <v>243291807</v>
      </c>
    </row>
    <row r="3277" spans="1:17" x14ac:dyDescent="0.25">
      <c r="A3277" s="1">
        <v>43595</v>
      </c>
      <c r="B3277" s="5" t="str">
        <f>TEXT(SupplierQuality[[#This Row],[Date]],"mmm")</f>
        <v>May</v>
      </c>
      <c r="C3277" s="5" t="str">
        <f>TEXT(SupplierQuality[[#This Row],[Date]],"yyyy")</f>
        <v>2019</v>
      </c>
      <c r="D3277" s="2" t="s">
        <v>116</v>
      </c>
      <c r="E3277" s="2" t="s">
        <v>49</v>
      </c>
      <c r="F3277" s="2" t="s">
        <v>691</v>
      </c>
      <c r="G3277">
        <v>113</v>
      </c>
      <c r="H3277" s="2" t="str">
        <f>VLOOKUP(SupplierQuality[[#This Row],[MaterialID]],Table4[#All],2,0)</f>
        <v>Raw Materials</v>
      </c>
      <c r="I3277">
        <v>2</v>
      </c>
      <c r="J3277" s="2" t="str">
        <f>_xlfn.XLOOKUP(SupplierQuality[[#This Row],[Defect Type ID]],Table5[ID],Table5[Defect Type],"Not found",0)</f>
        <v>Rejected</v>
      </c>
      <c r="K3277">
        <v>58</v>
      </c>
      <c r="L3277" s="2" t="str">
        <f>_xlfn.XLOOKUP(SupplierQuality[[#This Row],[DefectID]],Table2[ID],Table2[Defect],"Not found",0)</f>
        <v>Deformed Parts</v>
      </c>
      <c r="M3277" s="3">
        <v>376773</v>
      </c>
      <c r="N3277" s="3">
        <v>2912</v>
      </c>
      <c r="O3277" s="6">
        <f>SupplierQuality[[#This Row],[Total Downtime Minutes]]/60</f>
        <v>48.533333333333331</v>
      </c>
      <c r="P3277" s="4">
        <v>413</v>
      </c>
      <c r="Q3277" s="4">
        <f>SupplierQuality[[#This Row],[Total Defect Qty]]*SupplierQuality[[#This Row],[Unit Price]]</f>
        <v>155607249</v>
      </c>
    </row>
    <row r="3278" spans="1:17" x14ac:dyDescent="0.25">
      <c r="A3278" s="1">
        <v>43595</v>
      </c>
      <c r="B3278" s="5" t="str">
        <f>TEXT(SupplierQuality[[#This Row],[Date]],"mmm")</f>
        <v>May</v>
      </c>
      <c r="C3278" s="5" t="str">
        <f>TEXT(SupplierQuality[[#This Row],[Date]],"yyyy")</f>
        <v>2019</v>
      </c>
      <c r="D3278" s="2" t="s">
        <v>317</v>
      </c>
      <c r="E3278" s="2" t="s">
        <v>64</v>
      </c>
      <c r="F3278" s="2" t="s">
        <v>14</v>
      </c>
      <c r="G3278">
        <v>129</v>
      </c>
      <c r="H3278" s="2" t="str">
        <f>VLOOKUP(SupplierQuality[[#This Row],[MaterialID]],Table4[#All],2,0)</f>
        <v>Mechanicals</v>
      </c>
      <c r="I3278">
        <v>1</v>
      </c>
      <c r="J3278" s="2" t="str">
        <f>_xlfn.XLOOKUP(SupplierQuality[[#This Row],[Defect Type ID]],Table5[ID],Table5[Defect Type],"Not found",0)</f>
        <v>No Impact</v>
      </c>
      <c r="K3278">
        <v>104</v>
      </c>
      <c r="L3278" s="2" t="str">
        <f>_xlfn.XLOOKUP(SupplierQuality[[#This Row],[DefectID]],Table2[ID],Table2[Defect],"Not found",0)</f>
        <v>Too Much Chemicals</v>
      </c>
      <c r="M3278" s="3">
        <v>367485</v>
      </c>
      <c r="N3278" s="3">
        <v>1005</v>
      </c>
      <c r="O3278" s="6">
        <f>SupplierQuality[[#This Row],[Total Downtime Minutes]]/60</f>
        <v>16.75</v>
      </c>
      <c r="P3278" s="4">
        <v>571</v>
      </c>
      <c r="Q3278" s="4">
        <f>SupplierQuality[[#This Row],[Total Defect Qty]]*SupplierQuality[[#This Row],[Unit Price]]</f>
        <v>209833935</v>
      </c>
    </row>
    <row r="3279" spans="1:17" x14ac:dyDescent="0.25">
      <c r="A3279" s="1">
        <v>43595</v>
      </c>
      <c r="B3279" s="5" t="str">
        <f>TEXT(SupplierQuality[[#This Row],[Date]],"mmm")</f>
        <v>May</v>
      </c>
      <c r="C3279" s="5" t="str">
        <f>TEXT(SupplierQuality[[#This Row],[Date]],"yyyy")</f>
        <v>2019</v>
      </c>
      <c r="D3279" s="2" t="s">
        <v>361</v>
      </c>
      <c r="E3279" s="2" t="s">
        <v>84</v>
      </c>
      <c r="F3279" s="2" t="s">
        <v>691</v>
      </c>
      <c r="G3279">
        <v>115</v>
      </c>
      <c r="H3279" s="2" t="str">
        <f>VLOOKUP(SupplierQuality[[#This Row],[MaterialID]],Table4[#All],2,0)</f>
        <v>Controllers</v>
      </c>
      <c r="I3279">
        <v>2</v>
      </c>
      <c r="J3279" s="2" t="str">
        <f>_xlfn.XLOOKUP(SupplierQuality[[#This Row],[Defect Type ID]],Table5[ID],Table5[Defect Type],"Not found",0)</f>
        <v>Rejected</v>
      </c>
      <c r="K3279">
        <v>204</v>
      </c>
      <c r="L3279" s="2" t="str">
        <f>_xlfn.XLOOKUP(SupplierQuality[[#This Row],[DefectID]],Table2[ID],Table2[Defect],"Not found",0)</f>
        <v>Cut Wires</v>
      </c>
      <c r="M3279" s="3">
        <v>351126</v>
      </c>
      <c r="N3279" s="3">
        <v>66</v>
      </c>
      <c r="O3279" s="6">
        <f>SupplierQuality[[#This Row],[Total Downtime Minutes]]/60</f>
        <v>1.1000000000000001</v>
      </c>
      <c r="P3279" s="4">
        <v>469</v>
      </c>
      <c r="Q3279" s="4">
        <f>SupplierQuality[[#This Row],[Total Defect Qty]]*SupplierQuality[[#This Row],[Unit Price]]</f>
        <v>164678094</v>
      </c>
    </row>
    <row r="3280" spans="1:17" x14ac:dyDescent="0.25">
      <c r="A3280" s="1">
        <v>43595</v>
      </c>
      <c r="B3280" s="5" t="str">
        <f>TEXT(SupplierQuality[[#This Row],[Date]],"mmm")</f>
        <v>May</v>
      </c>
      <c r="C3280" s="5" t="str">
        <f>TEXT(SupplierQuality[[#This Row],[Date]],"yyyy")</f>
        <v>2019</v>
      </c>
      <c r="D3280" s="2" t="s">
        <v>138</v>
      </c>
      <c r="E3280" s="2" t="s">
        <v>11</v>
      </c>
      <c r="F3280" s="2" t="s">
        <v>14</v>
      </c>
      <c r="G3280">
        <v>117</v>
      </c>
      <c r="H3280" s="2" t="str">
        <f>VLOOKUP(SupplierQuality[[#This Row],[MaterialID]],Table4[#All],2,0)</f>
        <v>Labels</v>
      </c>
      <c r="I3280">
        <v>2</v>
      </c>
      <c r="J3280" s="2" t="str">
        <f>_xlfn.XLOOKUP(SupplierQuality[[#This Row],[Defect Type ID]],Table5[ID],Table5[Defect Type],"Not found",0)</f>
        <v>Rejected</v>
      </c>
      <c r="K3280">
        <v>116</v>
      </c>
      <c r="L3280" s="2" t="str">
        <f>_xlfn.XLOOKUP(SupplierQuality[[#This Row],[DefectID]],Table2[ID],Table2[Defect],"Not found",0)</f>
        <v>Scuffed Packaging</v>
      </c>
      <c r="M3280" s="3">
        <v>285726</v>
      </c>
      <c r="N3280" s="3">
        <v>3465</v>
      </c>
      <c r="O3280" s="6">
        <f>SupplierQuality[[#This Row],[Total Downtime Minutes]]/60</f>
        <v>57.75</v>
      </c>
      <c r="P3280" s="4">
        <v>491</v>
      </c>
      <c r="Q3280" s="4">
        <f>SupplierQuality[[#This Row],[Total Defect Qty]]*SupplierQuality[[#This Row],[Unit Price]]</f>
        <v>140291466</v>
      </c>
    </row>
    <row r="3281" spans="1:17" x14ac:dyDescent="0.25">
      <c r="A3281" s="1">
        <v>43595</v>
      </c>
      <c r="B3281" s="5" t="str">
        <f>TEXT(SupplierQuality[[#This Row],[Date]],"mmm")</f>
        <v>May</v>
      </c>
      <c r="C3281" s="5" t="str">
        <f>TEXT(SupplierQuality[[#This Row],[Date]],"yyyy")</f>
        <v>2019</v>
      </c>
      <c r="D3281" s="2" t="s">
        <v>31</v>
      </c>
      <c r="E3281" s="2" t="s">
        <v>119</v>
      </c>
      <c r="F3281" s="2" t="s">
        <v>17</v>
      </c>
      <c r="G3281">
        <v>117</v>
      </c>
      <c r="H3281" s="2" t="str">
        <f>VLOOKUP(SupplierQuality[[#This Row],[MaterialID]],Table4[#All],2,0)</f>
        <v>Labels</v>
      </c>
      <c r="I3281">
        <v>1</v>
      </c>
      <c r="J3281" s="2" t="str">
        <f>_xlfn.XLOOKUP(SupplierQuality[[#This Row],[Defect Type ID]],Table5[ID],Table5[Defect Type],"Not found",0)</f>
        <v>No Impact</v>
      </c>
      <c r="K3281">
        <v>244</v>
      </c>
      <c r="L3281" s="2" t="str">
        <f>_xlfn.XLOOKUP(SupplierQuality[[#This Row],[DefectID]],Table2[ID],Table2[Defect],"Not found",0)</f>
        <v>Spacing Between Labels</v>
      </c>
      <c r="M3281" s="3">
        <v>278755</v>
      </c>
      <c r="N3281" s="3">
        <v>1055</v>
      </c>
      <c r="O3281" s="6">
        <f>SupplierQuality[[#This Row],[Total Downtime Minutes]]/60</f>
        <v>17.583333333333332</v>
      </c>
      <c r="P3281" s="4">
        <v>641</v>
      </c>
      <c r="Q3281" s="4">
        <f>SupplierQuality[[#This Row],[Total Defect Qty]]*SupplierQuality[[#This Row],[Unit Price]]</f>
        <v>178681955</v>
      </c>
    </row>
    <row r="3282" spans="1:17" x14ac:dyDescent="0.25">
      <c r="A3282" s="1">
        <v>43595</v>
      </c>
      <c r="B3282" s="5" t="str">
        <f>TEXT(SupplierQuality[[#This Row],[Date]],"mmm")</f>
        <v>May</v>
      </c>
      <c r="C3282" s="5" t="str">
        <f>TEXT(SupplierQuality[[#This Row],[Date]],"yyyy")</f>
        <v>2019</v>
      </c>
      <c r="D3282" s="2" t="s">
        <v>105</v>
      </c>
      <c r="E3282" s="2" t="s">
        <v>32</v>
      </c>
      <c r="F3282" s="2" t="s">
        <v>691</v>
      </c>
      <c r="G3282">
        <v>112</v>
      </c>
      <c r="H3282" s="2" t="str">
        <f>VLOOKUP(SupplierQuality[[#This Row],[MaterialID]],Table4[#All],2,0)</f>
        <v>Glass</v>
      </c>
      <c r="I3282">
        <v>3</v>
      </c>
      <c r="J3282" s="2" t="str">
        <f>_xlfn.XLOOKUP(SupplierQuality[[#This Row],[Defect Type ID]],Table5[ID],Table5[Defect Type],"Not found",0)</f>
        <v>Impact</v>
      </c>
      <c r="K3282">
        <v>109</v>
      </c>
      <c r="L3282" s="2" t="str">
        <f>_xlfn.XLOOKUP(SupplierQuality[[#This Row],[DefectID]],Table2[ID],Table2[Defect],"Not found",0)</f>
        <v>Inside Scoring</v>
      </c>
      <c r="M3282" s="3">
        <v>54724</v>
      </c>
      <c r="N3282" s="3">
        <v>351</v>
      </c>
      <c r="O3282" s="6">
        <f>SupplierQuality[[#This Row],[Total Downtime Minutes]]/60</f>
        <v>5.85</v>
      </c>
      <c r="P3282" s="4">
        <v>295</v>
      </c>
      <c r="Q3282" s="4">
        <f>SupplierQuality[[#This Row],[Total Defect Qty]]*SupplierQuality[[#This Row],[Unit Price]]</f>
        <v>16143580</v>
      </c>
    </row>
    <row r="3283" spans="1:17" x14ac:dyDescent="0.25">
      <c r="A3283" s="1">
        <v>43596</v>
      </c>
      <c r="B3283" s="5" t="str">
        <f>TEXT(SupplierQuality[[#This Row],[Date]],"mmm")</f>
        <v>May</v>
      </c>
      <c r="C3283" s="5" t="str">
        <f>TEXT(SupplierQuality[[#This Row],[Date]],"yyyy")</f>
        <v>2019</v>
      </c>
      <c r="D3283" s="2" t="s">
        <v>250</v>
      </c>
      <c r="E3283" s="2" t="s">
        <v>34</v>
      </c>
      <c r="F3283" s="2" t="s">
        <v>24</v>
      </c>
      <c r="G3283">
        <v>125</v>
      </c>
      <c r="H3283" s="2" t="str">
        <f>VLOOKUP(SupplierQuality[[#This Row],[MaterialID]],Table4[#All],2,0)</f>
        <v>Hardware</v>
      </c>
      <c r="I3283">
        <v>2</v>
      </c>
      <c r="J3283" s="2" t="str">
        <f>_xlfn.XLOOKUP(SupplierQuality[[#This Row],[Defect Type ID]],Table5[ID],Table5[Defect Type],"Not found",0)</f>
        <v>Rejected</v>
      </c>
      <c r="K3283">
        <v>4</v>
      </c>
      <c r="L3283" s="2" t="str">
        <f>_xlfn.XLOOKUP(SupplierQuality[[#This Row],[DefectID]],Table2[ID],Table2[Defect],"Not found",0)</f>
        <v>Warped</v>
      </c>
      <c r="M3283" s="3">
        <v>988509</v>
      </c>
      <c r="N3283" s="3">
        <v>407</v>
      </c>
      <c r="O3283" s="6">
        <f>SupplierQuality[[#This Row],[Total Downtime Minutes]]/60</f>
        <v>6.7833333333333332</v>
      </c>
      <c r="P3283" s="4">
        <v>357</v>
      </c>
      <c r="Q3283" s="4">
        <f>SupplierQuality[[#This Row],[Total Defect Qty]]*SupplierQuality[[#This Row],[Unit Price]]</f>
        <v>352897713</v>
      </c>
    </row>
    <row r="3284" spans="1:17" x14ac:dyDescent="0.25">
      <c r="A3284" s="1">
        <v>43596</v>
      </c>
      <c r="B3284" s="5" t="str">
        <f>TEXT(SupplierQuality[[#This Row],[Date]],"mmm")</f>
        <v>May</v>
      </c>
      <c r="C3284" s="5" t="str">
        <f>TEXT(SupplierQuality[[#This Row],[Date]],"yyyy")</f>
        <v>2019</v>
      </c>
      <c r="D3284" s="2" t="s">
        <v>51</v>
      </c>
      <c r="E3284" s="2" t="s">
        <v>45</v>
      </c>
      <c r="F3284" s="2" t="s">
        <v>42</v>
      </c>
      <c r="G3284">
        <v>127</v>
      </c>
      <c r="H3284" s="2" t="str">
        <f>VLOOKUP(SupplierQuality[[#This Row],[MaterialID]],Table4[#All],2,0)</f>
        <v>Crates</v>
      </c>
      <c r="I3284">
        <v>3</v>
      </c>
      <c r="J3284" s="2" t="str">
        <f>_xlfn.XLOOKUP(SupplierQuality[[#This Row],[Defect Type ID]],Table5[ID],Table5[Defect Type],"Not found",0)</f>
        <v>Impact</v>
      </c>
      <c r="K3284">
        <v>188</v>
      </c>
      <c r="L3284" s="2" t="str">
        <f>_xlfn.XLOOKUP(SupplierQuality[[#This Row],[DefectID]],Table2[ID],Table2[Defect],"Not found",0)</f>
        <v>Wrong Flaps</v>
      </c>
      <c r="M3284" s="3">
        <v>805858</v>
      </c>
      <c r="N3284" s="3">
        <v>4645</v>
      </c>
      <c r="O3284" s="6">
        <f>SupplierQuality[[#This Row],[Total Downtime Minutes]]/60</f>
        <v>77.416666666666671</v>
      </c>
      <c r="P3284" s="4">
        <v>695</v>
      </c>
      <c r="Q3284" s="4">
        <f>SupplierQuality[[#This Row],[Total Defect Qty]]*SupplierQuality[[#This Row],[Unit Price]]</f>
        <v>560071310</v>
      </c>
    </row>
    <row r="3285" spans="1:17" x14ac:dyDescent="0.25">
      <c r="A3285" s="1">
        <v>43596</v>
      </c>
      <c r="B3285" s="5" t="str">
        <f>TEXT(SupplierQuality[[#This Row],[Date]],"mmm")</f>
        <v>May</v>
      </c>
      <c r="C3285" s="5" t="str">
        <f>TEXT(SupplierQuality[[#This Row],[Date]],"yyyy")</f>
        <v>2019</v>
      </c>
      <c r="D3285" s="2" t="s">
        <v>61</v>
      </c>
      <c r="E3285" s="2" t="s">
        <v>11</v>
      </c>
      <c r="F3285" s="2" t="s">
        <v>42</v>
      </c>
      <c r="G3285">
        <v>121</v>
      </c>
      <c r="H3285" s="2" t="str">
        <f>VLOOKUP(SupplierQuality[[#This Row],[MaterialID]],Table4[#All],2,0)</f>
        <v>Composites</v>
      </c>
      <c r="I3285">
        <v>3</v>
      </c>
      <c r="J3285" s="2" t="str">
        <f>_xlfn.XLOOKUP(SupplierQuality[[#This Row],[Defect Type ID]],Table5[ID],Table5[Defect Type],"Not found",0)</f>
        <v>Impact</v>
      </c>
      <c r="K3285">
        <v>150</v>
      </c>
      <c r="L3285" s="2" t="str">
        <f>_xlfn.XLOOKUP(SupplierQuality[[#This Row],[DefectID]],Table2[ID],Table2[Defect],"Not found",0)</f>
        <v>Bad Bond</v>
      </c>
      <c r="M3285" s="3">
        <v>761966</v>
      </c>
      <c r="N3285" s="3">
        <v>1389</v>
      </c>
      <c r="O3285" s="6">
        <f>SupplierQuality[[#This Row],[Total Downtime Minutes]]/60</f>
        <v>23.15</v>
      </c>
      <c r="P3285" s="4">
        <v>303</v>
      </c>
      <c r="Q3285" s="4">
        <f>SupplierQuality[[#This Row],[Total Defect Qty]]*SupplierQuality[[#This Row],[Unit Price]]</f>
        <v>230875698</v>
      </c>
    </row>
    <row r="3286" spans="1:17" x14ac:dyDescent="0.25">
      <c r="A3286" s="1">
        <v>43596</v>
      </c>
      <c r="B3286" s="5" t="str">
        <f>TEXT(SupplierQuality[[#This Row],[Date]],"mmm")</f>
        <v>May</v>
      </c>
      <c r="C3286" s="5" t="str">
        <f>TEXT(SupplierQuality[[#This Row],[Date]],"yyyy")</f>
        <v>2019</v>
      </c>
      <c r="D3286" s="2" t="s">
        <v>120</v>
      </c>
      <c r="E3286" s="2" t="s">
        <v>11</v>
      </c>
      <c r="F3286" s="2" t="s">
        <v>691</v>
      </c>
      <c r="G3286">
        <v>118</v>
      </c>
      <c r="H3286" s="2" t="str">
        <f>VLOOKUP(SupplierQuality[[#This Row],[MaterialID]],Table4[#All],2,0)</f>
        <v>Corrugate</v>
      </c>
      <c r="I3286">
        <v>1</v>
      </c>
      <c r="J3286" s="2" t="str">
        <f>_xlfn.XLOOKUP(SupplierQuality[[#This Row],[Defect Type ID]],Table5[ID],Table5[Defect Type],"Not found",0)</f>
        <v>No Impact</v>
      </c>
      <c r="K3286">
        <v>95</v>
      </c>
      <c r="L3286" s="2" t="str">
        <f>_xlfn.XLOOKUP(SupplierQuality[[#This Row],[DefectID]],Table2[ID],Table2[Defect],"Not found",0)</f>
        <v>Wrong Shape</v>
      </c>
      <c r="M3286" s="3">
        <v>262209</v>
      </c>
      <c r="N3286" s="3">
        <v>4313</v>
      </c>
      <c r="O3286" s="6">
        <f>SupplierQuality[[#This Row],[Total Downtime Minutes]]/60</f>
        <v>71.88333333333334</v>
      </c>
      <c r="P3286" s="4">
        <v>323</v>
      </c>
      <c r="Q3286" s="4">
        <f>SupplierQuality[[#This Row],[Total Defect Qty]]*SupplierQuality[[#This Row],[Unit Price]]</f>
        <v>84693507</v>
      </c>
    </row>
    <row r="3287" spans="1:17" x14ac:dyDescent="0.25">
      <c r="A3287" s="1">
        <v>43597</v>
      </c>
      <c r="B3287" s="5" t="str">
        <f>TEXT(SupplierQuality[[#This Row],[Date]],"mmm")</f>
        <v>May</v>
      </c>
      <c r="C3287" s="5" t="str">
        <f>TEXT(SupplierQuality[[#This Row],[Date]],"yyyy")</f>
        <v>2019</v>
      </c>
      <c r="D3287" s="2" t="s">
        <v>155</v>
      </c>
      <c r="E3287" s="2" t="s">
        <v>71</v>
      </c>
      <c r="F3287" s="2" t="s">
        <v>14</v>
      </c>
      <c r="G3287">
        <v>124</v>
      </c>
      <c r="H3287" s="2" t="str">
        <f>VLOOKUP(SupplierQuality[[#This Row],[MaterialID]],Table4[#All],2,0)</f>
        <v>Drives</v>
      </c>
      <c r="I3287">
        <v>3</v>
      </c>
      <c r="J3287" s="2" t="str">
        <f>_xlfn.XLOOKUP(SupplierQuality[[#This Row],[Defect Type ID]],Table5[ID],Table5[Defect Type],"Not found",0)</f>
        <v>Impact</v>
      </c>
      <c r="K3287">
        <v>251</v>
      </c>
      <c r="L3287" s="2" t="str">
        <f>_xlfn.XLOOKUP(SupplierQuality[[#This Row],[DefectID]],Table2[ID],Table2[Defect],"Not found",0)</f>
        <v>Ink Smears</v>
      </c>
      <c r="M3287" s="3">
        <v>911769</v>
      </c>
      <c r="N3287" s="3">
        <v>1082</v>
      </c>
      <c r="O3287" s="6">
        <f>SupplierQuality[[#This Row],[Total Downtime Minutes]]/60</f>
        <v>18.033333333333335</v>
      </c>
      <c r="P3287" s="4">
        <v>689</v>
      </c>
      <c r="Q3287" s="4">
        <f>SupplierQuality[[#This Row],[Total Defect Qty]]*SupplierQuality[[#This Row],[Unit Price]]</f>
        <v>628208841</v>
      </c>
    </row>
    <row r="3288" spans="1:17" x14ac:dyDescent="0.25">
      <c r="A3288" s="1">
        <v>43597</v>
      </c>
      <c r="B3288" s="5" t="str">
        <f>TEXT(SupplierQuality[[#This Row],[Date]],"mmm")</f>
        <v>May</v>
      </c>
      <c r="C3288" s="5" t="str">
        <f>TEXT(SupplierQuality[[#This Row],[Date]],"yyyy")</f>
        <v>2019</v>
      </c>
      <c r="D3288" s="2" t="s">
        <v>110</v>
      </c>
      <c r="E3288" s="2" t="s">
        <v>60</v>
      </c>
      <c r="F3288" s="2" t="s">
        <v>17</v>
      </c>
      <c r="G3288">
        <v>113</v>
      </c>
      <c r="H3288" s="2" t="str">
        <f>VLOOKUP(SupplierQuality[[#This Row],[MaterialID]],Table4[#All],2,0)</f>
        <v>Raw Materials</v>
      </c>
      <c r="I3288">
        <v>1</v>
      </c>
      <c r="J3288" s="2" t="str">
        <f>_xlfn.XLOOKUP(SupplierQuality[[#This Row],[Defect Type ID]],Table5[ID],Table5[Defect Type],"Not found",0)</f>
        <v>No Impact</v>
      </c>
      <c r="K3288">
        <v>142</v>
      </c>
      <c r="L3288" s="2" t="str">
        <f>_xlfn.XLOOKUP(SupplierQuality[[#This Row],[DefectID]],Table2[ID],Table2[Defect],"Not found",0)</f>
        <v>Thin Packaging</v>
      </c>
      <c r="M3288" s="3">
        <v>670373</v>
      </c>
      <c r="N3288" s="3">
        <v>4712</v>
      </c>
      <c r="O3288" s="6">
        <f>SupplierQuality[[#This Row],[Total Downtime Minutes]]/60</f>
        <v>78.533333333333331</v>
      </c>
      <c r="P3288" s="4">
        <v>306</v>
      </c>
      <c r="Q3288" s="4">
        <f>SupplierQuality[[#This Row],[Total Defect Qty]]*SupplierQuality[[#This Row],[Unit Price]]</f>
        <v>205134138</v>
      </c>
    </row>
    <row r="3289" spans="1:17" x14ac:dyDescent="0.25">
      <c r="A3289" s="1">
        <v>43597</v>
      </c>
      <c r="B3289" s="5" t="str">
        <f>TEXT(SupplierQuality[[#This Row],[Date]],"mmm")</f>
        <v>May</v>
      </c>
      <c r="C3289" s="5" t="str">
        <f>TEXT(SupplierQuality[[#This Row],[Date]],"yyyy")</f>
        <v>2019</v>
      </c>
      <c r="D3289" s="2" t="s">
        <v>352</v>
      </c>
      <c r="E3289" s="2" t="s">
        <v>119</v>
      </c>
      <c r="F3289" s="2" t="s">
        <v>14</v>
      </c>
      <c r="G3289">
        <v>127</v>
      </c>
      <c r="H3289" s="2" t="str">
        <f>VLOOKUP(SupplierQuality[[#This Row],[MaterialID]],Table4[#All],2,0)</f>
        <v>Crates</v>
      </c>
      <c r="I3289">
        <v>3</v>
      </c>
      <c r="J3289" s="2" t="str">
        <f>_xlfn.XLOOKUP(SupplierQuality[[#This Row],[Defect Type ID]],Table5[ID],Table5[Defect Type],"Not found",0)</f>
        <v>Impact</v>
      </c>
      <c r="K3289">
        <v>148</v>
      </c>
      <c r="L3289" s="2" t="str">
        <f>_xlfn.XLOOKUP(SupplierQuality[[#This Row],[DefectID]],Table2[ID],Table2[Defect],"Not found",0)</f>
        <v>Dents</v>
      </c>
      <c r="M3289" s="3">
        <v>587529</v>
      </c>
      <c r="N3289" s="3">
        <v>2686</v>
      </c>
      <c r="O3289" s="6">
        <f>SupplierQuality[[#This Row],[Total Downtime Minutes]]/60</f>
        <v>44.766666666666666</v>
      </c>
      <c r="P3289" s="4">
        <v>515</v>
      </c>
      <c r="Q3289" s="4">
        <f>SupplierQuality[[#This Row],[Total Defect Qty]]*SupplierQuality[[#This Row],[Unit Price]]</f>
        <v>302577435</v>
      </c>
    </row>
    <row r="3290" spans="1:17" x14ac:dyDescent="0.25">
      <c r="A3290" s="1">
        <v>43597</v>
      </c>
      <c r="B3290" s="5" t="str">
        <f>TEXT(SupplierQuality[[#This Row],[Date]],"mmm")</f>
        <v>May</v>
      </c>
      <c r="C3290" s="5" t="str">
        <f>TEXT(SupplierQuality[[#This Row],[Date]],"yyyy")</f>
        <v>2019</v>
      </c>
      <c r="D3290" s="2" t="s">
        <v>113</v>
      </c>
      <c r="E3290" s="2" t="s">
        <v>30</v>
      </c>
      <c r="F3290" s="2" t="s">
        <v>17</v>
      </c>
      <c r="G3290">
        <v>123</v>
      </c>
      <c r="H3290" s="2" t="str">
        <f>VLOOKUP(SupplierQuality[[#This Row],[MaterialID]],Table4[#All],2,0)</f>
        <v>Pump</v>
      </c>
      <c r="I3290">
        <v>2</v>
      </c>
      <c r="J3290" s="2" t="str">
        <f>_xlfn.XLOOKUP(SupplierQuality[[#This Row],[Defect Type ID]],Table5[ID],Table5[Defect Type],"Not found",0)</f>
        <v>Rejected</v>
      </c>
      <c r="K3290">
        <v>52</v>
      </c>
      <c r="L3290" s="2" t="str">
        <f>_xlfn.XLOOKUP(SupplierQuality[[#This Row],[DefectID]],Table2[ID],Table2[Defect],"Not found",0)</f>
        <v>Wrong Core</v>
      </c>
      <c r="M3290" s="3">
        <v>538383</v>
      </c>
      <c r="N3290" s="3">
        <v>454</v>
      </c>
      <c r="O3290" s="6">
        <f>SupplierQuality[[#This Row],[Total Downtime Minutes]]/60</f>
        <v>7.5666666666666664</v>
      </c>
      <c r="P3290" s="4">
        <v>495</v>
      </c>
      <c r="Q3290" s="4">
        <f>SupplierQuality[[#This Row],[Total Defect Qty]]*SupplierQuality[[#This Row],[Unit Price]]</f>
        <v>266499585</v>
      </c>
    </row>
    <row r="3291" spans="1:17" x14ac:dyDescent="0.25">
      <c r="A3291" s="1">
        <v>43597</v>
      </c>
      <c r="B3291" s="5" t="str">
        <f>TEXT(SupplierQuality[[#This Row],[Date]],"mmm")</f>
        <v>May</v>
      </c>
      <c r="C3291" s="5" t="str">
        <f>TEXT(SupplierQuality[[#This Row],[Date]],"yyyy")</f>
        <v>2019</v>
      </c>
      <c r="D3291" s="2" t="s">
        <v>189</v>
      </c>
      <c r="E3291" s="2" t="s">
        <v>64</v>
      </c>
      <c r="F3291" s="2" t="s">
        <v>14</v>
      </c>
      <c r="G3291">
        <v>122</v>
      </c>
      <c r="H3291" s="2" t="str">
        <f>VLOOKUP(SupplierQuality[[#This Row],[MaterialID]],Table4[#All],2,0)</f>
        <v>Electrolytes</v>
      </c>
      <c r="I3291">
        <v>1</v>
      </c>
      <c r="J3291" s="2" t="str">
        <f>_xlfn.XLOOKUP(SupplierQuality[[#This Row],[Defect Type ID]],Table5[ID],Table5[Defect Type],"Not found",0)</f>
        <v>No Impact</v>
      </c>
      <c r="K3291">
        <v>53</v>
      </c>
      <c r="L3291" s="2" t="str">
        <f>_xlfn.XLOOKUP(SupplierQuality[[#This Row],[DefectID]],Table2[ID],Table2[Defect],"Not found",0)</f>
        <v>Incorrect Material</v>
      </c>
      <c r="M3291" s="3">
        <v>520896</v>
      </c>
      <c r="N3291" s="3">
        <v>676</v>
      </c>
      <c r="O3291" s="6">
        <f>SupplierQuality[[#This Row],[Total Downtime Minutes]]/60</f>
        <v>11.266666666666667</v>
      </c>
      <c r="P3291" s="4">
        <v>612</v>
      </c>
      <c r="Q3291" s="4">
        <f>SupplierQuality[[#This Row],[Total Defect Qty]]*SupplierQuality[[#This Row],[Unit Price]]</f>
        <v>318788352</v>
      </c>
    </row>
    <row r="3292" spans="1:17" x14ac:dyDescent="0.25">
      <c r="A3292" s="1">
        <v>43597</v>
      </c>
      <c r="B3292" s="5" t="str">
        <f>TEXT(SupplierQuality[[#This Row],[Date]],"mmm")</f>
        <v>May</v>
      </c>
      <c r="C3292" s="5" t="str">
        <f>TEXT(SupplierQuality[[#This Row],[Date]],"yyyy")</f>
        <v>2019</v>
      </c>
      <c r="D3292" s="2" t="s">
        <v>143</v>
      </c>
      <c r="E3292" s="2" t="s">
        <v>11</v>
      </c>
      <c r="F3292" s="2" t="s">
        <v>17</v>
      </c>
      <c r="G3292">
        <v>124</v>
      </c>
      <c r="H3292" s="2" t="str">
        <f>VLOOKUP(SupplierQuality[[#This Row],[MaterialID]],Table4[#All],2,0)</f>
        <v>Drives</v>
      </c>
      <c r="I3292">
        <v>3</v>
      </c>
      <c r="J3292" s="2" t="str">
        <f>_xlfn.XLOOKUP(SupplierQuality[[#This Row],[Defect Type ID]],Table5[ID],Table5[Defect Type],"Not found",0)</f>
        <v>Impact</v>
      </c>
      <c r="K3292">
        <v>149</v>
      </c>
      <c r="L3292" s="2" t="str">
        <f>_xlfn.XLOOKUP(SupplierQuality[[#This Row],[DefectID]],Table2[ID],Table2[Defect],"Not found",0)</f>
        <v>Blisters</v>
      </c>
      <c r="M3292" s="3">
        <v>278584</v>
      </c>
      <c r="N3292" s="3">
        <v>4227</v>
      </c>
      <c r="O3292" s="6">
        <f>SupplierQuality[[#This Row],[Total Downtime Minutes]]/60</f>
        <v>70.45</v>
      </c>
      <c r="P3292" s="4">
        <v>629</v>
      </c>
      <c r="Q3292" s="4">
        <f>SupplierQuality[[#This Row],[Total Defect Qty]]*SupplierQuality[[#This Row],[Unit Price]]</f>
        <v>175229336</v>
      </c>
    </row>
    <row r="3293" spans="1:17" x14ac:dyDescent="0.25">
      <c r="A3293" s="1">
        <v>43597</v>
      </c>
      <c r="B3293" s="5" t="str">
        <f>TEXT(SupplierQuality[[#This Row],[Date]],"mmm")</f>
        <v>May</v>
      </c>
      <c r="C3293" s="5" t="str">
        <f>TEXT(SupplierQuality[[#This Row],[Date]],"yyyy")</f>
        <v>2019</v>
      </c>
      <c r="D3293" s="2" t="s">
        <v>168</v>
      </c>
      <c r="E3293" s="2" t="s">
        <v>104</v>
      </c>
      <c r="F3293" s="2" t="s">
        <v>17</v>
      </c>
      <c r="G3293">
        <v>133</v>
      </c>
      <c r="H3293" s="2" t="str">
        <f>VLOOKUP(SupplierQuality[[#This Row],[MaterialID]],Table4[#All],2,0)</f>
        <v>Wires</v>
      </c>
      <c r="I3293">
        <v>2</v>
      </c>
      <c r="J3293" s="2" t="str">
        <f>_xlfn.XLOOKUP(SupplierQuality[[#This Row],[Defect Type ID]],Table5[ID],Table5[Defect Type],"Not found",0)</f>
        <v>Rejected</v>
      </c>
      <c r="K3293">
        <v>16</v>
      </c>
      <c r="L3293" s="2" t="str">
        <f>_xlfn.XLOOKUP(SupplierQuality[[#This Row],[DefectID]],Table2[ID],Table2[Defect],"Not found",0)</f>
        <v>Print defects</v>
      </c>
      <c r="M3293" s="3">
        <v>253512</v>
      </c>
      <c r="N3293" s="3">
        <v>1266</v>
      </c>
      <c r="O3293" s="6">
        <f>SupplierQuality[[#This Row],[Total Downtime Minutes]]/60</f>
        <v>21.1</v>
      </c>
      <c r="P3293" s="4">
        <v>382</v>
      </c>
      <c r="Q3293" s="4">
        <f>SupplierQuality[[#This Row],[Total Defect Qty]]*SupplierQuality[[#This Row],[Unit Price]]</f>
        <v>96841584</v>
      </c>
    </row>
    <row r="3294" spans="1:17" x14ac:dyDescent="0.25">
      <c r="A3294" s="1">
        <v>43597</v>
      </c>
      <c r="B3294" s="5" t="str">
        <f>TEXT(SupplierQuality[[#This Row],[Date]],"mmm")</f>
        <v>May</v>
      </c>
      <c r="C3294" s="5" t="str">
        <f>TEXT(SupplierQuality[[#This Row],[Date]],"yyyy")</f>
        <v>2019</v>
      </c>
      <c r="D3294" s="2" t="s">
        <v>176</v>
      </c>
      <c r="E3294" s="2" t="s">
        <v>41</v>
      </c>
      <c r="F3294" s="2" t="s">
        <v>17</v>
      </c>
      <c r="G3294">
        <v>118</v>
      </c>
      <c r="H3294" s="2" t="str">
        <f>VLOOKUP(SupplierQuality[[#This Row],[MaterialID]],Table4[#All],2,0)</f>
        <v>Corrugate</v>
      </c>
      <c r="I3294">
        <v>2</v>
      </c>
      <c r="J3294" s="2" t="str">
        <f>_xlfn.XLOOKUP(SupplierQuality[[#This Row],[Defect Type ID]],Table5[ID],Table5[Defect Type],"Not found",0)</f>
        <v>Rejected</v>
      </c>
      <c r="K3294">
        <v>253</v>
      </c>
      <c r="L3294" s="2" t="str">
        <f>_xlfn.XLOOKUP(SupplierQuality[[#This Row],[DefectID]],Table2[ID],Table2[Defect],"Not found",0)</f>
        <v>Warped  Sheets</v>
      </c>
      <c r="M3294" s="3">
        <v>138118</v>
      </c>
      <c r="N3294" s="3">
        <v>3595</v>
      </c>
      <c r="O3294" s="6">
        <f>SupplierQuality[[#This Row],[Total Downtime Minutes]]/60</f>
        <v>59.916666666666664</v>
      </c>
      <c r="P3294" s="4">
        <v>368</v>
      </c>
      <c r="Q3294" s="4">
        <f>SupplierQuality[[#This Row],[Total Defect Qty]]*SupplierQuality[[#This Row],[Unit Price]]</f>
        <v>50827424</v>
      </c>
    </row>
    <row r="3295" spans="1:17" x14ac:dyDescent="0.25">
      <c r="A3295" s="1">
        <v>43597</v>
      </c>
      <c r="B3295" s="5" t="str">
        <f>TEXT(SupplierQuality[[#This Row],[Date]],"mmm")</f>
        <v>May</v>
      </c>
      <c r="C3295" s="5" t="str">
        <f>TEXT(SupplierQuality[[#This Row],[Date]],"yyyy")</f>
        <v>2019</v>
      </c>
      <c r="D3295" s="2" t="s">
        <v>238</v>
      </c>
      <c r="E3295" s="2" t="s">
        <v>84</v>
      </c>
      <c r="F3295" s="2" t="s">
        <v>691</v>
      </c>
      <c r="G3295">
        <v>127</v>
      </c>
      <c r="H3295" s="2" t="str">
        <f>VLOOKUP(SupplierQuality[[#This Row],[MaterialID]],Table4[#All],2,0)</f>
        <v>Crates</v>
      </c>
      <c r="I3295">
        <v>3</v>
      </c>
      <c r="J3295" s="2" t="str">
        <f>_xlfn.XLOOKUP(SupplierQuality[[#This Row],[Defect Type ID]],Table5[ID],Table5[Defect Type],"Not found",0)</f>
        <v>Impact</v>
      </c>
      <c r="K3295">
        <v>172</v>
      </c>
      <c r="L3295" s="2" t="str">
        <f>_xlfn.XLOOKUP(SupplierQuality[[#This Row],[DefectID]],Table2[ID],Table2[Defect],"Not found",0)</f>
        <v>Holes</v>
      </c>
      <c r="M3295" s="3">
        <v>34324</v>
      </c>
      <c r="N3295" s="3">
        <v>3512</v>
      </c>
      <c r="O3295" s="6">
        <f>SupplierQuality[[#This Row],[Total Downtime Minutes]]/60</f>
        <v>58.533333333333331</v>
      </c>
      <c r="P3295" s="4">
        <v>591</v>
      </c>
      <c r="Q3295" s="4">
        <f>SupplierQuality[[#This Row],[Total Defect Qty]]*SupplierQuality[[#This Row],[Unit Price]]</f>
        <v>20285484</v>
      </c>
    </row>
    <row r="3296" spans="1:17" x14ac:dyDescent="0.25">
      <c r="A3296" s="1">
        <v>43597</v>
      </c>
      <c r="B3296" s="5" t="str">
        <f>TEXT(SupplierQuality[[#This Row],[Date]],"mmm")</f>
        <v>May</v>
      </c>
      <c r="C3296" s="5" t="str">
        <f>TEXT(SupplierQuality[[#This Row],[Date]],"yyyy")</f>
        <v>2019</v>
      </c>
      <c r="D3296" s="2" t="s">
        <v>243</v>
      </c>
      <c r="E3296" s="2" t="s">
        <v>38</v>
      </c>
      <c r="F3296" s="2" t="s">
        <v>17</v>
      </c>
      <c r="G3296">
        <v>125</v>
      </c>
      <c r="H3296" s="2" t="str">
        <f>VLOOKUP(SupplierQuality[[#This Row],[MaterialID]],Table4[#All],2,0)</f>
        <v>Hardware</v>
      </c>
      <c r="I3296">
        <v>1</v>
      </c>
      <c r="J3296" s="2" t="str">
        <f>_xlfn.XLOOKUP(SupplierQuality[[#This Row],[Defect Type ID]],Table5[ID],Table5[Defect Type],"Not found",0)</f>
        <v>No Impact</v>
      </c>
      <c r="K3296">
        <v>116</v>
      </c>
      <c r="L3296" s="2" t="str">
        <f>_xlfn.XLOOKUP(SupplierQuality[[#This Row],[DefectID]],Table2[ID],Table2[Defect],"Not found",0)</f>
        <v>Scuffed Packaging</v>
      </c>
      <c r="M3296" s="3">
        <v>33054</v>
      </c>
      <c r="N3296" s="3">
        <v>2811</v>
      </c>
      <c r="O3296" s="6">
        <f>SupplierQuality[[#This Row],[Total Downtime Minutes]]/60</f>
        <v>46.85</v>
      </c>
      <c r="P3296" s="4">
        <v>677</v>
      </c>
      <c r="Q3296" s="4">
        <f>SupplierQuality[[#This Row],[Total Defect Qty]]*SupplierQuality[[#This Row],[Unit Price]]</f>
        <v>22377558</v>
      </c>
    </row>
    <row r="3297" spans="1:17" x14ac:dyDescent="0.25">
      <c r="A3297" s="1">
        <v>43598</v>
      </c>
      <c r="B3297" s="5" t="str">
        <f>TEXT(SupplierQuality[[#This Row],[Date]],"mmm")</f>
        <v>May</v>
      </c>
      <c r="C3297" s="5" t="str">
        <f>TEXT(SupplierQuality[[#This Row],[Date]],"yyyy")</f>
        <v>2019</v>
      </c>
      <c r="D3297" s="2" t="s">
        <v>92</v>
      </c>
      <c r="E3297" s="2" t="s">
        <v>58</v>
      </c>
      <c r="F3297" s="2" t="s">
        <v>14</v>
      </c>
      <c r="G3297">
        <v>133</v>
      </c>
      <c r="H3297" s="2" t="str">
        <f>VLOOKUP(SupplierQuality[[#This Row],[MaterialID]],Table4[#All],2,0)</f>
        <v>Wires</v>
      </c>
      <c r="I3297">
        <v>3</v>
      </c>
      <c r="J3297" s="2" t="str">
        <f>_xlfn.XLOOKUP(SupplierQuality[[#This Row],[Defect Type ID]],Table5[ID],Table5[Defect Type],"Not found",0)</f>
        <v>Impact</v>
      </c>
      <c r="K3297">
        <v>2</v>
      </c>
      <c r="L3297" s="2" t="str">
        <f>_xlfn.XLOOKUP(SupplierQuality[[#This Row],[DefectID]],Table2[ID],Table2[Defect],"Not found",0)</f>
        <v>Not Certified</v>
      </c>
      <c r="M3297" s="3">
        <v>789572</v>
      </c>
      <c r="N3297" s="3">
        <v>3863</v>
      </c>
      <c r="O3297" s="6">
        <f>SupplierQuality[[#This Row],[Total Downtime Minutes]]/60</f>
        <v>64.38333333333334</v>
      </c>
      <c r="P3297" s="4">
        <v>639</v>
      </c>
      <c r="Q3297" s="4">
        <f>SupplierQuality[[#This Row],[Total Defect Qty]]*SupplierQuality[[#This Row],[Unit Price]]</f>
        <v>504536508</v>
      </c>
    </row>
    <row r="3298" spans="1:17" x14ac:dyDescent="0.25">
      <c r="A3298" s="1">
        <v>43598</v>
      </c>
      <c r="B3298" s="5" t="str">
        <f>TEXT(SupplierQuality[[#This Row],[Date]],"mmm")</f>
        <v>May</v>
      </c>
      <c r="C3298" s="5" t="str">
        <f>TEXT(SupplierQuality[[#This Row],[Date]],"yyyy")</f>
        <v>2019</v>
      </c>
      <c r="D3298" s="2" t="s">
        <v>189</v>
      </c>
      <c r="E3298" s="2" t="s">
        <v>71</v>
      </c>
      <c r="F3298" s="2" t="s">
        <v>24</v>
      </c>
      <c r="G3298">
        <v>112</v>
      </c>
      <c r="H3298" s="2" t="str">
        <f>VLOOKUP(SupplierQuality[[#This Row],[MaterialID]],Table4[#All],2,0)</f>
        <v>Glass</v>
      </c>
      <c r="I3298">
        <v>1</v>
      </c>
      <c r="J3298" s="2" t="str">
        <f>_xlfn.XLOOKUP(SupplierQuality[[#This Row],[Defect Type ID]],Table5[ID],Table5[Defect Type],"Not found",0)</f>
        <v>No Impact</v>
      </c>
      <c r="K3298">
        <v>241</v>
      </c>
      <c r="L3298" s="2" t="str">
        <f>_xlfn.XLOOKUP(SupplierQuality[[#This Row],[DefectID]],Table2[ID],Table2[Defect],"Not found",0)</f>
        <v>Water Damage</v>
      </c>
      <c r="M3298" s="3">
        <v>611615</v>
      </c>
      <c r="N3298" s="3">
        <v>883</v>
      </c>
      <c r="O3298" s="6">
        <f>SupplierQuality[[#This Row],[Total Downtime Minutes]]/60</f>
        <v>14.716666666666667</v>
      </c>
      <c r="P3298" s="4">
        <v>385</v>
      </c>
      <c r="Q3298" s="4">
        <f>SupplierQuality[[#This Row],[Total Defect Qty]]*SupplierQuality[[#This Row],[Unit Price]]</f>
        <v>235471775</v>
      </c>
    </row>
    <row r="3299" spans="1:17" x14ac:dyDescent="0.25">
      <c r="A3299" s="1">
        <v>43598</v>
      </c>
      <c r="B3299" s="5" t="str">
        <f>TEXT(SupplierQuality[[#This Row],[Date]],"mmm")</f>
        <v>May</v>
      </c>
      <c r="C3299" s="5" t="str">
        <f>TEXT(SupplierQuality[[#This Row],[Date]],"yyyy")</f>
        <v>2019</v>
      </c>
      <c r="D3299" s="2" t="s">
        <v>327</v>
      </c>
      <c r="E3299" s="2" t="s">
        <v>52</v>
      </c>
      <c r="F3299" s="2" t="s">
        <v>14</v>
      </c>
      <c r="G3299">
        <v>127</v>
      </c>
      <c r="H3299" s="2" t="str">
        <f>VLOOKUP(SupplierQuality[[#This Row],[MaterialID]],Table4[#All],2,0)</f>
        <v>Crates</v>
      </c>
      <c r="I3299">
        <v>3</v>
      </c>
      <c r="J3299" s="2" t="str">
        <f>_xlfn.XLOOKUP(SupplierQuality[[#This Row],[Defect Type ID]],Table5[ID],Table5[Defect Type],"Not found",0)</f>
        <v>Impact</v>
      </c>
      <c r="K3299">
        <v>156</v>
      </c>
      <c r="L3299" s="2" t="str">
        <f>_xlfn.XLOOKUP(SupplierQuality[[#This Row],[DefectID]],Table2[ID],Table2[Defect],"Not found",0)</f>
        <v>Crack</v>
      </c>
      <c r="M3299" s="3">
        <v>551017</v>
      </c>
      <c r="N3299" s="3">
        <v>2057</v>
      </c>
      <c r="O3299" s="6">
        <f>SupplierQuality[[#This Row],[Total Downtime Minutes]]/60</f>
        <v>34.283333333333331</v>
      </c>
      <c r="P3299" s="4">
        <v>336</v>
      </c>
      <c r="Q3299" s="4">
        <f>SupplierQuality[[#This Row],[Total Defect Qty]]*SupplierQuality[[#This Row],[Unit Price]]</f>
        <v>185141712</v>
      </c>
    </row>
    <row r="3300" spans="1:17" x14ac:dyDescent="0.25">
      <c r="A3300" s="1">
        <v>43598</v>
      </c>
      <c r="B3300" s="5" t="str">
        <f>TEXT(SupplierQuality[[#This Row],[Date]],"mmm")</f>
        <v>May</v>
      </c>
      <c r="C3300" s="5" t="str">
        <f>TEXT(SupplierQuality[[#This Row],[Date]],"yyyy")</f>
        <v>2019</v>
      </c>
      <c r="D3300" s="2" t="s">
        <v>173</v>
      </c>
      <c r="E3300" s="2" t="s">
        <v>13</v>
      </c>
      <c r="F3300" s="2" t="s">
        <v>14</v>
      </c>
      <c r="G3300">
        <v>121</v>
      </c>
      <c r="H3300" s="2" t="str">
        <f>VLOOKUP(SupplierQuality[[#This Row],[MaterialID]],Table4[#All],2,0)</f>
        <v>Composites</v>
      </c>
      <c r="I3300">
        <v>2</v>
      </c>
      <c r="J3300" s="2" t="str">
        <f>_xlfn.XLOOKUP(SupplierQuality[[#This Row],[Defect Type ID]],Table5[ID],Table5[Defect Type],"Not found",0)</f>
        <v>Rejected</v>
      </c>
      <c r="K3300">
        <v>224</v>
      </c>
      <c r="L3300" s="2" t="str">
        <f>_xlfn.XLOOKUP(SupplierQuality[[#This Row],[DefectID]],Table2[ID],Table2[Defect],"Not found",0)</f>
        <v>Excessive Glue</v>
      </c>
      <c r="M3300" s="3">
        <v>505108</v>
      </c>
      <c r="N3300" s="3">
        <v>4045</v>
      </c>
      <c r="O3300" s="6">
        <f>SupplierQuality[[#This Row],[Total Downtime Minutes]]/60</f>
        <v>67.416666666666671</v>
      </c>
      <c r="P3300" s="4">
        <v>398</v>
      </c>
      <c r="Q3300" s="4">
        <f>SupplierQuality[[#This Row],[Total Defect Qty]]*SupplierQuality[[#This Row],[Unit Price]]</f>
        <v>201032984</v>
      </c>
    </row>
    <row r="3301" spans="1:17" x14ac:dyDescent="0.25">
      <c r="A3301" s="1">
        <v>43598</v>
      </c>
      <c r="B3301" s="5" t="str">
        <f>TEXT(SupplierQuality[[#This Row],[Date]],"mmm")</f>
        <v>May</v>
      </c>
      <c r="C3301" s="5" t="str">
        <f>TEXT(SupplierQuality[[#This Row],[Date]],"yyyy")</f>
        <v>2019</v>
      </c>
      <c r="D3301" s="2" t="s">
        <v>225</v>
      </c>
      <c r="E3301" s="2" t="s">
        <v>67</v>
      </c>
      <c r="F3301" s="2" t="s">
        <v>14</v>
      </c>
      <c r="G3301">
        <v>123</v>
      </c>
      <c r="H3301" s="2" t="str">
        <f>VLOOKUP(SupplierQuality[[#This Row],[MaterialID]],Table4[#All],2,0)</f>
        <v>Pump</v>
      </c>
      <c r="I3301">
        <v>2</v>
      </c>
      <c r="J3301" s="2" t="str">
        <f>_xlfn.XLOOKUP(SupplierQuality[[#This Row],[Defect Type ID]],Table5[ID],Table5[Defect Type],"Not found",0)</f>
        <v>Rejected</v>
      </c>
      <c r="K3301">
        <v>268</v>
      </c>
      <c r="L3301" s="2" t="str">
        <f>_xlfn.XLOOKUP(SupplierQuality[[#This Row],[DefectID]],Table2[ID],Table2[Defect],"Not found",0)</f>
        <v>Sides Bad</v>
      </c>
      <c r="M3301" s="3">
        <v>345458</v>
      </c>
      <c r="N3301" s="3">
        <v>1801</v>
      </c>
      <c r="O3301" s="6">
        <f>SupplierQuality[[#This Row],[Total Downtime Minutes]]/60</f>
        <v>30.016666666666666</v>
      </c>
      <c r="P3301" s="4">
        <v>547</v>
      </c>
      <c r="Q3301" s="4">
        <f>SupplierQuality[[#This Row],[Total Defect Qty]]*SupplierQuality[[#This Row],[Unit Price]]</f>
        <v>188965526</v>
      </c>
    </row>
    <row r="3302" spans="1:17" x14ac:dyDescent="0.25">
      <c r="A3302" s="1">
        <v>43598</v>
      </c>
      <c r="B3302" s="5" t="str">
        <f>TEXT(SupplierQuality[[#This Row],[Date]],"mmm")</f>
        <v>May</v>
      </c>
      <c r="C3302" s="5" t="str">
        <f>TEXT(SupplierQuality[[#This Row],[Date]],"yyyy")</f>
        <v>2019</v>
      </c>
      <c r="D3302" s="2" t="s">
        <v>284</v>
      </c>
      <c r="E3302" s="2" t="s">
        <v>45</v>
      </c>
      <c r="F3302" s="2" t="s">
        <v>17</v>
      </c>
      <c r="G3302">
        <v>118</v>
      </c>
      <c r="H3302" s="2" t="str">
        <f>VLOOKUP(SupplierQuality[[#This Row],[MaterialID]],Table4[#All],2,0)</f>
        <v>Corrugate</v>
      </c>
      <c r="I3302">
        <v>1</v>
      </c>
      <c r="J3302" s="2" t="str">
        <f>_xlfn.XLOOKUP(SupplierQuality[[#This Row],[Defect Type ID]],Table5[ID],Table5[Defect Type],"Not found",0)</f>
        <v>No Impact</v>
      </c>
      <c r="K3302">
        <v>75</v>
      </c>
      <c r="L3302" s="2" t="str">
        <f>_xlfn.XLOOKUP(SupplierQuality[[#This Row],[DefectID]],Table2[ID],Table2[Defect],"Not found",0)</f>
        <v>Crushed Sidewalls</v>
      </c>
      <c r="M3302" s="3">
        <v>291522</v>
      </c>
      <c r="N3302" s="3">
        <v>279</v>
      </c>
      <c r="O3302" s="6">
        <f>SupplierQuality[[#This Row],[Total Downtime Minutes]]/60</f>
        <v>4.6500000000000004</v>
      </c>
      <c r="P3302" s="4">
        <v>671</v>
      </c>
      <c r="Q3302" s="4">
        <f>SupplierQuality[[#This Row],[Total Defect Qty]]*SupplierQuality[[#This Row],[Unit Price]]</f>
        <v>195611262</v>
      </c>
    </row>
    <row r="3303" spans="1:17" x14ac:dyDescent="0.25">
      <c r="A3303" s="1">
        <v>43598</v>
      </c>
      <c r="B3303" s="5" t="str">
        <f>TEXT(SupplierQuality[[#This Row],[Date]],"mmm")</f>
        <v>May</v>
      </c>
      <c r="C3303" s="5" t="str">
        <f>TEXT(SupplierQuality[[#This Row],[Date]],"yyyy")</f>
        <v>2019</v>
      </c>
      <c r="D3303" s="2" t="s">
        <v>37</v>
      </c>
      <c r="E3303" s="2" t="s">
        <v>32</v>
      </c>
      <c r="F3303" s="2" t="s">
        <v>24</v>
      </c>
      <c r="G3303">
        <v>125</v>
      </c>
      <c r="H3303" s="2" t="str">
        <f>VLOOKUP(SupplierQuality[[#This Row],[MaterialID]],Table4[#All],2,0)</f>
        <v>Hardware</v>
      </c>
      <c r="I3303">
        <v>2</v>
      </c>
      <c r="J3303" s="2" t="str">
        <f>_xlfn.XLOOKUP(SupplierQuality[[#This Row],[Defect Type ID]],Table5[ID],Table5[Defect Type],"Not found",0)</f>
        <v>Rejected</v>
      </c>
      <c r="K3303">
        <v>204</v>
      </c>
      <c r="L3303" s="2" t="str">
        <f>_xlfn.XLOOKUP(SupplierQuality[[#This Row],[DefectID]],Table2[ID],Table2[Defect],"Not found",0)</f>
        <v>Cut Wires</v>
      </c>
      <c r="M3303" s="3">
        <v>96888</v>
      </c>
      <c r="N3303" s="3">
        <v>1364</v>
      </c>
      <c r="O3303" s="6">
        <f>SupplierQuality[[#This Row],[Total Downtime Minutes]]/60</f>
        <v>22.733333333333334</v>
      </c>
      <c r="P3303" s="4">
        <v>585</v>
      </c>
      <c r="Q3303" s="4">
        <f>SupplierQuality[[#This Row],[Total Defect Qty]]*SupplierQuality[[#This Row],[Unit Price]]</f>
        <v>56679480</v>
      </c>
    </row>
    <row r="3304" spans="1:17" x14ac:dyDescent="0.25">
      <c r="A3304" s="1">
        <v>43599</v>
      </c>
      <c r="B3304" s="5" t="str">
        <f>TEXT(SupplierQuality[[#This Row],[Date]],"mmm")</f>
        <v>May</v>
      </c>
      <c r="C3304" s="5" t="str">
        <f>TEXT(SupplierQuality[[#This Row],[Date]],"yyyy")</f>
        <v>2019</v>
      </c>
      <c r="D3304" s="2" t="s">
        <v>291</v>
      </c>
      <c r="E3304" s="2" t="s">
        <v>55</v>
      </c>
      <c r="F3304" s="2" t="s">
        <v>14</v>
      </c>
      <c r="G3304">
        <v>122</v>
      </c>
      <c r="H3304" s="2" t="str">
        <f>VLOOKUP(SupplierQuality[[#This Row],[MaterialID]],Table4[#All],2,0)</f>
        <v>Electrolytes</v>
      </c>
      <c r="I3304">
        <v>3</v>
      </c>
      <c r="J3304" s="2" t="str">
        <f>_xlfn.XLOOKUP(SupplierQuality[[#This Row],[Defect Type ID]],Table5[ID],Table5[Defect Type],"Not found",0)</f>
        <v>Impact</v>
      </c>
      <c r="K3304">
        <v>137</v>
      </c>
      <c r="L3304" s="2" t="str">
        <f>_xlfn.XLOOKUP(SupplierQuality[[#This Row],[DefectID]],Table2[ID],Table2[Defect],"Not found",0)</f>
        <v>Weak Wrap</v>
      </c>
      <c r="M3304" s="3">
        <v>986024</v>
      </c>
      <c r="N3304" s="3">
        <v>2706</v>
      </c>
      <c r="O3304" s="6">
        <f>SupplierQuality[[#This Row],[Total Downtime Minutes]]/60</f>
        <v>45.1</v>
      </c>
      <c r="P3304" s="4">
        <v>290</v>
      </c>
      <c r="Q3304" s="4">
        <f>SupplierQuality[[#This Row],[Total Defect Qty]]*SupplierQuality[[#This Row],[Unit Price]]</f>
        <v>285946960</v>
      </c>
    </row>
    <row r="3305" spans="1:17" x14ac:dyDescent="0.25">
      <c r="A3305" s="1">
        <v>43599</v>
      </c>
      <c r="B3305" s="5" t="str">
        <f>TEXT(SupplierQuality[[#This Row],[Date]],"mmm")</f>
        <v>May</v>
      </c>
      <c r="C3305" s="5" t="str">
        <f>TEXT(SupplierQuality[[#This Row],[Date]],"yyyy")</f>
        <v>2019</v>
      </c>
      <c r="D3305" s="2" t="s">
        <v>53</v>
      </c>
      <c r="E3305" s="2" t="s">
        <v>36</v>
      </c>
      <c r="F3305" s="2" t="s">
        <v>14</v>
      </c>
      <c r="G3305">
        <v>122</v>
      </c>
      <c r="H3305" s="2" t="str">
        <f>VLOOKUP(SupplierQuality[[#This Row],[MaterialID]],Table4[#All],2,0)</f>
        <v>Electrolytes</v>
      </c>
      <c r="I3305">
        <v>2</v>
      </c>
      <c r="J3305" s="2" t="str">
        <f>_xlfn.XLOOKUP(SupplierQuality[[#This Row],[Defect Type ID]],Table5[ID],Table5[Defect Type],"Not found",0)</f>
        <v>Rejected</v>
      </c>
      <c r="K3305">
        <v>141</v>
      </c>
      <c r="L3305" s="2" t="str">
        <f>_xlfn.XLOOKUP(SupplierQuality[[#This Row],[DefectID]],Table2[ID],Table2[Defect],"Not found",0)</f>
        <v>Wrong Size</v>
      </c>
      <c r="M3305" s="3">
        <v>972878</v>
      </c>
      <c r="N3305" s="3">
        <v>1421</v>
      </c>
      <c r="O3305" s="6">
        <f>SupplierQuality[[#This Row],[Total Downtime Minutes]]/60</f>
        <v>23.683333333333334</v>
      </c>
      <c r="P3305" s="4">
        <v>538</v>
      </c>
      <c r="Q3305" s="4">
        <f>SupplierQuality[[#This Row],[Total Defect Qty]]*SupplierQuality[[#This Row],[Unit Price]]</f>
        <v>523408364</v>
      </c>
    </row>
    <row r="3306" spans="1:17" x14ac:dyDescent="0.25">
      <c r="A3306" s="1">
        <v>43599</v>
      </c>
      <c r="B3306" s="5" t="str">
        <f>TEXT(SupplierQuality[[#This Row],[Date]],"mmm")</f>
        <v>May</v>
      </c>
      <c r="C3306" s="5" t="str">
        <f>TEXT(SupplierQuality[[#This Row],[Date]],"yyyy")</f>
        <v>2019</v>
      </c>
      <c r="D3306" s="2" t="s">
        <v>162</v>
      </c>
      <c r="E3306" s="2" t="s">
        <v>32</v>
      </c>
      <c r="F3306" s="2" t="s">
        <v>14</v>
      </c>
      <c r="G3306">
        <v>113</v>
      </c>
      <c r="H3306" s="2" t="str">
        <f>VLOOKUP(SupplierQuality[[#This Row],[MaterialID]],Table4[#All],2,0)</f>
        <v>Raw Materials</v>
      </c>
      <c r="I3306">
        <v>2</v>
      </c>
      <c r="J3306" s="2" t="str">
        <f>_xlfn.XLOOKUP(SupplierQuality[[#This Row],[Defect Type ID]],Table5[ID],Table5[Defect Type],"Not found",0)</f>
        <v>Rejected</v>
      </c>
      <c r="K3306">
        <v>184</v>
      </c>
      <c r="L3306" s="2" t="str">
        <f>_xlfn.XLOOKUP(SupplierQuality[[#This Row],[DefectID]],Table2[ID],Table2[Defect],"Not found",0)</f>
        <v>Leaking Packaging</v>
      </c>
      <c r="M3306" s="3">
        <v>569480</v>
      </c>
      <c r="N3306" s="3">
        <v>2559</v>
      </c>
      <c r="O3306" s="6">
        <f>SupplierQuality[[#This Row],[Total Downtime Minutes]]/60</f>
        <v>42.65</v>
      </c>
      <c r="P3306" s="4">
        <v>310</v>
      </c>
      <c r="Q3306" s="4">
        <f>SupplierQuality[[#This Row],[Total Defect Qty]]*SupplierQuality[[#This Row],[Unit Price]]</f>
        <v>176538800</v>
      </c>
    </row>
    <row r="3307" spans="1:17" x14ac:dyDescent="0.25">
      <c r="A3307" s="1">
        <v>43599</v>
      </c>
      <c r="B3307" s="5" t="str">
        <f>TEXT(SupplierQuality[[#This Row],[Date]],"mmm")</f>
        <v>May</v>
      </c>
      <c r="C3307" s="5" t="str">
        <f>TEXT(SupplierQuality[[#This Row],[Date]],"yyyy")</f>
        <v>2019</v>
      </c>
      <c r="D3307" s="2" t="s">
        <v>222</v>
      </c>
      <c r="E3307" s="2" t="s">
        <v>52</v>
      </c>
      <c r="F3307" s="2" t="s">
        <v>24</v>
      </c>
      <c r="G3307">
        <v>131</v>
      </c>
      <c r="H3307" s="2" t="str">
        <f>VLOOKUP(SupplierQuality[[#This Row],[MaterialID]],Table4[#All],2,0)</f>
        <v>Valves</v>
      </c>
      <c r="I3307">
        <v>3</v>
      </c>
      <c r="J3307" s="2" t="str">
        <f>_xlfn.XLOOKUP(SupplierQuality[[#This Row],[Defect Type ID]],Table5[ID],Table5[Defect Type],"Not found",0)</f>
        <v>Impact</v>
      </c>
      <c r="K3307">
        <v>240</v>
      </c>
      <c r="L3307" s="2" t="str">
        <f>_xlfn.XLOOKUP(SupplierQuality[[#This Row],[DefectID]],Table2[ID],Table2[Defect],"Not found",0)</f>
        <v>Spring damanged</v>
      </c>
      <c r="M3307" s="3">
        <v>306420</v>
      </c>
      <c r="N3307" s="3">
        <v>3588</v>
      </c>
      <c r="O3307" s="6">
        <f>SupplierQuality[[#This Row],[Total Downtime Minutes]]/60</f>
        <v>59.8</v>
      </c>
      <c r="P3307" s="4">
        <v>427</v>
      </c>
      <c r="Q3307" s="4">
        <f>SupplierQuality[[#This Row],[Total Defect Qty]]*SupplierQuality[[#This Row],[Unit Price]]</f>
        <v>130841340</v>
      </c>
    </row>
    <row r="3308" spans="1:17" x14ac:dyDescent="0.25">
      <c r="A3308" s="1">
        <v>43599</v>
      </c>
      <c r="B3308" s="5" t="str">
        <f>TEXT(SupplierQuality[[#This Row],[Date]],"mmm")</f>
        <v>May</v>
      </c>
      <c r="C3308" s="5" t="str">
        <f>TEXT(SupplierQuality[[#This Row],[Date]],"yyyy")</f>
        <v>2019</v>
      </c>
      <c r="D3308" s="2" t="s">
        <v>355</v>
      </c>
      <c r="E3308" s="2" t="s">
        <v>27</v>
      </c>
      <c r="F3308" s="2" t="s">
        <v>17</v>
      </c>
      <c r="G3308">
        <v>127</v>
      </c>
      <c r="H3308" s="2" t="str">
        <f>VLOOKUP(SupplierQuality[[#This Row],[MaterialID]],Table4[#All],2,0)</f>
        <v>Crates</v>
      </c>
      <c r="I3308">
        <v>3</v>
      </c>
      <c r="J3308" s="2" t="str">
        <f>_xlfn.XLOOKUP(SupplierQuality[[#This Row],[Defect Type ID]],Table5[ID],Table5[Defect Type],"Not found",0)</f>
        <v>Impact</v>
      </c>
      <c r="K3308">
        <v>252</v>
      </c>
      <c r="L3308" s="2" t="str">
        <f>_xlfn.XLOOKUP(SupplierQuality[[#This Row],[DefectID]],Table2[ID],Table2[Defect],"Not found",0)</f>
        <v>Raw Material</v>
      </c>
      <c r="M3308" s="3">
        <v>297960</v>
      </c>
      <c r="N3308" s="3">
        <v>2182</v>
      </c>
      <c r="O3308" s="6">
        <f>SupplierQuality[[#This Row],[Total Downtime Minutes]]/60</f>
        <v>36.366666666666667</v>
      </c>
      <c r="P3308" s="4">
        <v>419</v>
      </c>
      <c r="Q3308" s="4">
        <f>SupplierQuality[[#This Row],[Total Defect Qty]]*SupplierQuality[[#This Row],[Unit Price]]</f>
        <v>124845240</v>
      </c>
    </row>
    <row r="3309" spans="1:17" x14ac:dyDescent="0.25">
      <c r="A3309" s="1">
        <v>43599</v>
      </c>
      <c r="B3309" s="5" t="str">
        <f>TEXT(SupplierQuality[[#This Row],[Date]],"mmm")</f>
        <v>May</v>
      </c>
      <c r="C3309" s="5" t="str">
        <f>TEXT(SupplierQuality[[#This Row],[Date]],"yyyy")</f>
        <v>2019</v>
      </c>
      <c r="D3309" s="2" t="s">
        <v>338</v>
      </c>
      <c r="E3309" s="2" t="s">
        <v>84</v>
      </c>
      <c r="F3309" s="2" t="s">
        <v>17</v>
      </c>
      <c r="G3309">
        <v>116</v>
      </c>
      <c r="H3309" s="2" t="str">
        <f>VLOOKUP(SupplierQuality[[#This Row],[MaterialID]],Table4[#All],2,0)</f>
        <v>Molds</v>
      </c>
      <c r="I3309">
        <v>1</v>
      </c>
      <c r="J3309" s="2" t="str">
        <f>_xlfn.XLOOKUP(SupplierQuality[[#This Row],[Defect Type ID]],Table5[ID],Table5[Defect Type],"Not found",0)</f>
        <v>No Impact</v>
      </c>
      <c r="K3309">
        <v>67</v>
      </c>
      <c r="L3309" s="2" t="str">
        <f>_xlfn.XLOOKUP(SupplierQuality[[#This Row],[DefectID]],Table2[ID],Table2[Defect],"Not found",0)</f>
        <v>Bad Film</v>
      </c>
      <c r="M3309" s="3">
        <v>168825</v>
      </c>
      <c r="N3309" s="3">
        <v>688</v>
      </c>
      <c r="O3309" s="6">
        <f>SupplierQuality[[#This Row],[Total Downtime Minutes]]/60</f>
        <v>11.466666666666667</v>
      </c>
      <c r="P3309" s="4">
        <v>693</v>
      </c>
      <c r="Q3309" s="4">
        <f>SupplierQuality[[#This Row],[Total Defect Qty]]*SupplierQuality[[#This Row],[Unit Price]]</f>
        <v>116995725</v>
      </c>
    </row>
    <row r="3310" spans="1:17" x14ac:dyDescent="0.25">
      <c r="A3310" s="1">
        <v>43599</v>
      </c>
      <c r="B3310" s="5" t="str">
        <f>TEXT(SupplierQuality[[#This Row],[Date]],"mmm")</f>
        <v>May</v>
      </c>
      <c r="C3310" s="5" t="str">
        <f>TEXT(SupplierQuality[[#This Row],[Date]],"yyyy")</f>
        <v>2019</v>
      </c>
      <c r="D3310" s="2" t="s">
        <v>282</v>
      </c>
      <c r="E3310" s="2" t="s">
        <v>58</v>
      </c>
      <c r="F3310" s="2" t="s">
        <v>24</v>
      </c>
      <c r="G3310">
        <v>131</v>
      </c>
      <c r="H3310" s="2" t="str">
        <f>VLOOKUP(SupplierQuality[[#This Row],[MaterialID]],Table4[#All],2,0)</f>
        <v>Valves</v>
      </c>
      <c r="I3310">
        <v>2</v>
      </c>
      <c r="J3310" s="2" t="str">
        <f>_xlfn.XLOOKUP(SupplierQuality[[#This Row],[Defect Type ID]],Table5[ID],Table5[Defect Type],"Not found",0)</f>
        <v>Rejected</v>
      </c>
      <c r="K3310">
        <v>136</v>
      </c>
      <c r="L3310" s="2" t="str">
        <f>_xlfn.XLOOKUP(SupplierQuality[[#This Row],[DefectID]],Table2[ID],Table2[Defect],"Not found",0)</f>
        <v>Damaged Components</v>
      </c>
      <c r="M3310" s="3">
        <v>92741</v>
      </c>
      <c r="N3310" s="3">
        <v>1345</v>
      </c>
      <c r="O3310" s="6">
        <f>SupplierQuality[[#This Row],[Total Downtime Minutes]]/60</f>
        <v>22.416666666666668</v>
      </c>
      <c r="P3310" s="4">
        <v>599</v>
      </c>
      <c r="Q3310" s="4">
        <f>SupplierQuality[[#This Row],[Total Defect Qty]]*SupplierQuality[[#This Row],[Unit Price]]</f>
        <v>55551859</v>
      </c>
    </row>
    <row r="3311" spans="1:17" x14ac:dyDescent="0.25">
      <c r="A3311" s="1">
        <v>43599</v>
      </c>
      <c r="B3311" s="5" t="str">
        <f>TEXT(SupplierQuality[[#This Row],[Date]],"mmm")</f>
        <v>May</v>
      </c>
      <c r="C3311" s="5" t="str">
        <f>TEXT(SupplierQuality[[#This Row],[Date]],"yyyy")</f>
        <v>2019</v>
      </c>
      <c r="D3311" s="2" t="s">
        <v>358</v>
      </c>
      <c r="E3311" s="2" t="s">
        <v>98</v>
      </c>
      <c r="F3311" s="2" t="s">
        <v>14</v>
      </c>
      <c r="G3311">
        <v>121</v>
      </c>
      <c r="H3311" s="2" t="str">
        <f>VLOOKUP(SupplierQuality[[#This Row],[MaterialID]],Table4[#All],2,0)</f>
        <v>Composites</v>
      </c>
      <c r="I3311">
        <v>1</v>
      </c>
      <c r="J3311" s="2" t="str">
        <f>_xlfn.XLOOKUP(SupplierQuality[[#This Row],[Defect Type ID]],Table5[ID],Table5[Defect Type],"Not found",0)</f>
        <v>No Impact</v>
      </c>
      <c r="K3311">
        <v>172</v>
      </c>
      <c r="L3311" s="2" t="str">
        <f>_xlfn.XLOOKUP(SupplierQuality[[#This Row],[DefectID]],Table2[ID],Table2[Defect],"Not found",0)</f>
        <v>Holes</v>
      </c>
      <c r="M3311" s="3">
        <v>22052</v>
      </c>
      <c r="N3311" s="3">
        <v>4890</v>
      </c>
      <c r="O3311" s="6">
        <f>SupplierQuality[[#This Row],[Total Downtime Minutes]]/60</f>
        <v>81.5</v>
      </c>
      <c r="P3311" s="4">
        <v>488</v>
      </c>
      <c r="Q3311" s="4">
        <f>SupplierQuality[[#This Row],[Total Defect Qty]]*SupplierQuality[[#This Row],[Unit Price]]</f>
        <v>10761376</v>
      </c>
    </row>
    <row r="3312" spans="1:17" x14ac:dyDescent="0.25">
      <c r="A3312" s="1">
        <v>43602</v>
      </c>
      <c r="B3312" s="5" t="str">
        <f>TEXT(SupplierQuality[[#This Row],[Date]],"mmm")</f>
        <v>May</v>
      </c>
      <c r="C3312" s="5" t="str">
        <f>TEXT(SupplierQuality[[#This Row],[Date]],"yyyy")</f>
        <v>2019</v>
      </c>
      <c r="D3312" s="2" t="s">
        <v>35</v>
      </c>
      <c r="E3312" s="2" t="s">
        <v>58</v>
      </c>
      <c r="F3312" s="2" t="s">
        <v>17</v>
      </c>
      <c r="G3312">
        <v>131</v>
      </c>
      <c r="H3312" s="2" t="str">
        <f>VLOOKUP(SupplierQuality[[#This Row],[MaterialID]],Table4[#All],2,0)</f>
        <v>Valves</v>
      </c>
      <c r="I3312">
        <v>1</v>
      </c>
      <c r="J3312" s="2" t="str">
        <f>_xlfn.XLOOKUP(SupplierQuality[[#This Row],[Defect Type ID]],Table5[ID],Table5[Defect Type],"Not found",0)</f>
        <v>No Impact</v>
      </c>
      <c r="K3312">
        <v>258</v>
      </c>
      <c r="L3312" s="2" t="str">
        <f>_xlfn.XLOOKUP(SupplierQuality[[#This Row],[DefectID]],Table2[ID],Table2[Defect],"Not found",0)</f>
        <v>Gages Broken</v>
      </c>
      <c r="M3312" s="3">
        <v>375774</v>
      </c>
      <c r="N3312" s="3">
        <v>299</v>
      </c>
      <c r="O3312" s="6">
        <f>SupplierQuality[[#This Row],[Total Downtime Minutes]]/60</f>
        <v>4.9833333333333334</v>
      </c>
      <c r="P3312" s="4">
        <v>340</v>
      </c>
      <c r="Q3312" s="4">
        <f>SupplierQuality[[#This Row],[Total Defect Qty]]*SupplierQuality[[#This Row],[Unit Price]]</f>
        <v>127763160</v>
      </c>
    </row>
    <row r="3313" spans="1:17" x14ac:dyDescent="0.25">
      <c r="A3313" s="1">
        <v>43604</v>
      </c>
      <c r="B3313" s="5" t="str">
        <f>TEXT(SupplierQuality[[#This Row],[Date]],"mmm")</f>
        <v>May</v>
      </c>
      <c r="C3313" s="5" t="str">
        <f>TEXT(SupplierQuality[[#This Row],[Date]],"yyyy")</f>
        <v>2019</v>
      </c>
      <c r="D3313" s="2" t="s">
        <v>105</v>
      </c>
      <c r="E3313" s="2" t="s">
        <v>21</v>
      </c>
      <c r="F3313" s="2" t="s">
        <v>17</v>
      </c>
      <c r="G3313">
        <v>120</v>
      </c>
      <c r="H3313" s="2" t="str">
        <f>VLOOKUP(SupplierQuality[[#This Row],[MaterialID]],Table4[#All],2,0)</f>
        <v>Film</v>
      </c>
      <c r="I3313">
        <v>1</v>
      </c>
      <c r="J3313" s="2" t="str">
        <f>_xlfn.XLOOKUP(SupplierQuality[[#This Row],[Defect Type ID]],Table5[ID],Table5[Defect Type],"Not found",0)</f>
        <v>No Impact</v>
      </c>
      <c r="K3313">
        <v>73</v>
      </c>
      <c r="L3313" s="2" t="str">
        <f>_xlfn.XLOOKUP(SupplierQuality[[#This Row],[DefectID]],Table2[ID],Table2[Defect],"Not found",0)</f>
        <v>No Slip Sheets</v>
      </c>
      <c r="M3313" s="3">
        <v>975315</v>
      </c>
      <c r="N3313" s="3">
        <v>643</v>
      </c>
      <c r="O3313" s="6">
        <f>SupplierQuality[[#This Row],[Total Downtime Minutes]]/60</f>
        <v>10.716666666666667</v>
      </c>
      <c r="P3313" s="4">
        <v>355</v>
      </c>
      <c r="Q3313" s="4">
        <f>SupplierQuality[[#This Row],[Total Defect Qty]]*SupplierQuality[[#This Row],[Unit Price]]</f>
        <v>346236825</v>
      </c>
    </row>
    <row r="3314" spans="1:17" x14ac:dyDescent="0.25">
      <c r="A3314" s="1">
        <v>43604</v>
      </c>
      <c r="B3314" s="5" t="str">
        <f>TEXT(SupplierQuality[[#This Row],[Date]],"mmm")</f>
        <v>May</v>
      </c>
      <c r="C3314" s="5" t="str">
        <f>TEXT(SupplierQuality[[#This Row],[Date]],"yyyy")</f>
        <v>2019</v>
      </c>
      <c r="D3314" s="2" t="s">
        <v>153</v>
      </c>
      <c r="E3314" s="2" t="s">
        <v>119</v>
      </c>
      <c r="F3314" s="2" t="s">
        <v>17</v>
      </c>
      <c r="G3314">
        <v>120</v>
      </c>
      <c r="H3314" s="2" t="str">
        <f>VLOOKUP(SupplierQuality[[#This Row],[MaterialID]],Table4[#All],2,0)</f>
        <v>Film</v>
      </c>
      <c r="I3314">
        <v>2</v>
      </c>
      <c r="J3314" s="2" t="str">
        <f>_xlfn.XLOOKUP(SupplierQuality[[#This Row],[Defect Type ID]],Table5[ID],Table5[Defect Type],"Not found",0)</f>
        <v>Rejected</v>
      </c>
      <c r="K3314">
        <v>231</v>
      </c>
      <c r="L3314" s="2" t="str">
        <f>_xlfn.XLOOKUP(SupplierQuality[[#This Row],[DefectID]],Table2[ID],Table2[Defect],"Not found",0)</f>
        <v>Wrong Bands</v>
      </c>
      <c r="M3314" s="3">
        <v>932932</v>
      </c>
      <c r="N3314" s="3">
        <v>793</v>
      </c>
      <c r="O3314" s="6">
        <f>SupplierQuality[[#This Row],[Total Downtime Minutes]]/60</f>
        <v>13.216666666666667</v>
      </c>
      <c r="P3314" s="4">
        <v>305</v>
      </c>
      <c r="Q3314" s="4">
        <f>SupplierQuality[[#This Row],[Total Defect Qty]]*SupplierQuality[[#This Row],[Unit Price]]</f>
        <v>284544260</v>
      </c>
    </row>
    <row r="3315" spans="1:17" x14ac:dyDescent="0.25">
      <c r="A3315" s="1">
        <v>43604</v>
      </c>
      <c r="B3315" s="5" t="str">
        <f>TEXT(SupplierQuality[[#This Row],[Date]],"mmm")</f>
        <v>May</v>
      </c>
      <c r="C3315" s="5" t="str">
        <f>TEXT(SupplierQuality[[#This Row],[Date]],"yyyy")</f>
        <v>2019</v>
      </c>
      <c r="D3315" s="2" t="s">
        <v>324</v>
      </c>
      <c r="E3315" s="2" t="s">
        <v>52</v>
      </c>
      <c r="F3315" s="2" t="s">
        <v>14</v>
      </c>
      <c r="G3315">
        <v>122</v>
      </c>
      <c r="H3315" s="2" t="str">
        <f>VLOOKUP(SupplierQuality[[#This Row],[MaterialID]],Table4[#All],2,0)</f>
        <v>Electrolytes</v>
      </c>
      <c r="I3315">
        <v>2</v>
      </c>
      <c r="J3315" s="2" t="str">
        <f>_xlfn.XLOOKUP(SupplierQuality[[#This Row],[Defect Type ID]],Table5[ID],Table5[Defect Type],"Not found",0)</f>
        <v>Rejected</v>
      </c>
      <c r="K3315">
        <v>71</v>
      </c>
      <c r="L3315" s="2" t="str">
        <f>_xlfn.XLOOKUP(SupplierQuality[[#This Row],[DefectID]],Table2[ID],Table2[Defect],"Not found",0)</f>
        <v>Incorrect Dimensions</v>
      </c>
      <c r="M3315" s="3">
        <v>786291</v>
      </c>
      <c r="N3315" s="3">
        <v>4005</v>
      </c>
      <c r="O3315" s="6">
        <f>SupplierQuality[[#This Row],[Total Downtime Minutes]]/60</f>
        <v>66.75</v>
      </c>
      <c r="P3315" s="4">
        <v>418</v>
      </c>
      <c r="Q3315" s="4">
        <f>SupplierQuality[[#This Row],[Total Defect Qty]]*SupplierQuality[[#This Row],[Unit Price]]</f>
        <v>328669638</v>
      </c>
    </row>
    <row r="3316" spans="1:17" x14ac:dyDescent="0.25">
      <c r="A3316" s="1">
        <v>43604</v>
      </c>
      <c r="B3316" s="5" t="str">
        <f>TEXT(SupplierQuality[[#This Row],[Date]],"mmm")</f>
        <v>May</v>
      </c>
      <c r="C3316" s="5" t="str">
        <f>TEXT(SupplierQuality[[#This Row],[Date]],"yyyy")</f>
        <v>2019</v>
      </c>
      <c r="D3316" s="2" t="s">
        <v>289</v>
      </c>
      <c r="E3316" s="2" t="s">
        <v>27</v>
      </c>
      <c r="F3316" s="2" t="s">
        <v>17</v>
      </c>
      <c r="G3316">
        <v>118</v>
      </c>
      <c r="H3316" s="2" t="str">
        <f>VLOOKUP(SupplierQuality[[#This Row],[MaterialID]],Table4[#All],2,0)</f>
        <v>Corrugate</v>
      </c>
      <c r="I3316">
        <v>2</v>
      </c>
      <c r="J3316" s="2" t="str">
        <f>_xlfn.XLOOKUP(SupplierQuality[[#This Row],[Defect Type ID]],Table5[ID],Table5[Defect Type],"Not found",0)</f>
        <v>Rejected</v>
      </c>
      <c r="K3316">
        <v>191</v>
      </c>
      <c r="L3316" s="2" t="str">
        <f>_xlfn.XLOOKUP(SupplierQuality[[#This Row],[DefectID]],Table2[ID],Table2[Defect],"Not found",0)</f>
        <v>Misformed Parts</v>
      </c>
      <c r="M3316" s="3">
        <v>686919</v>
      </c>
      <c r="N3316" s="3">
        <v>3252</v>
      </c>
      <c r="O3316" s="6">
        <f>SupplierQuality[[#This Row],[Total Downtime Minutes]]/60</f>
        <v>54.2</v>
      </c>
      <c r="P3316" s="4">
        <v>691</v>
      </c>
      <c r="Q3316" s="4">
        <f>SupplierQuality[[#This Row],[Total Defect Qty]]*SupplierQuality[[#This Row],[Unit Price]]</f>
        <v>474661029</v>
      </c>
    </row>
    <row r="3317" spans="1:17" x14ac:dyDescent="0.25">
      <c r="A3317" s="1">
        <v>43604</v>
      </c>
      <c r="B3317" s="5" t="str">
        <f>TEXT(SupplierQuality[[#This Row],[Date]],"mmm")</f>
        <v>May</v>
      </c>
      <c r="C3317" s="5" t="str">
        <f>TEXT(SupplierQuality[[#This Row],[Date]],"yyyy")</f>
        <v>2019</v>
      </c>
      <c r="D3317" s="2" t="s">
        <v>18</v>
      </c>
      <c r="E3317" s="2" t="s">
        <v>55</v>
      </c>
      <c r="F3317" s="2" t="s">
        <v>17</v>
      </c>
      <c r="G3317">
        <v>123</v>
      </c>
      <c r="H3317" s="2" t="str">
        <f>VLOOKUP(SupplierQuality[[#This Row],[MaterialID]],Table4[#All],2,0)</f>
        <v>Pump</v>
      </c>
      <c r="I3317">
        <v>2</v>
      </c>
      <c r="J3317" s="2" t="str">
        <f>_xlfn.XLOOKUP(SupplierQuality[[#This Row],[Defect Type ID]],Table5[ID],Table5[Defect Type],"Not found",0)</f>
        <v>Rejected</v>
      </c>
      <c r="K3317">
        <v>128</v>
      </c>
      <c r="L3317" s="2" t="str">
        <f>_xlfn.XLOOKUP(SupplierQuality[[#This Row],[DefectID]],Table2[ID],Table2[Defect],"Not found",0)</f>
        <v>Incorrect Vertical Size</v>
      </c>
      <c r="M3317" s="3">
        <v>670646</v>
      </c>
      <c r="N3317" s="3">
        <v>3190</v>
      </c>
      <c r="O3317" s="6">
        <f>SupplierQuality[[#This Row],[Total Downtime Minutes]]/60</f>
        <v>53.166666666666664</v>
      </c>
      <c r="P3317" s="4">
        <v>322</v>
      </c>
      <c r="Q3317" s="4">
        <f>SupplierQuality[[#This Row],[Total Defect Qty]]*SupplierQuality[[#This Row],[Unit Price]]</f>
        <v>215948012</v>
      </c>
    </row>
    <row r="3318" spans="1:17" x14ac:dyDescent="0.25">
      <c r="A3318" s="1">
        <v>43604</v>
      </c>
      <c r="B3318" s="5" t="str">
        <f>TEXT(SupplierQuality[[#This Row],[Date]],"mmm")</f>
        <v>May</v>
      </c>
      <c r="C3318" s="5" t="str">
        <f>TEXT(SupplierQuality[[#This Row],[Date]],"yyyy")</f>
        <v>2019</v>
      </c>
      <c r="D3318" s="2" t="s">
        <v>319</v>
      </c>
      <c r="E3318" s="2" t="s">
        <v>11</v>
      </c>
      <c r="F3318" s="2" t="s">
        <v>14</v>
      </c>
      <c r="G3318">
        <v>129</v>
      </c>
      <c r="H3318" s="2" t="str">
        <f>VLOOKUP(SupplierQuality[[#This Row],[MaterialID]],Table4[#All],2,0)</f>
        <v>Mechanicals</v>
      </c>
      <c r="I3318">
        <v>3</v>
      </c>
      <c r="J3318" s="2" t="str">
        <f>_xlfn.XLOOKUP(SupplierQuality[[#This Row],[Defect Type ID]],Table5[ID],Table5[Defect Type],"Not found",0)</f>
        <v>Impact</v>
      </c>
      <c r="K3318">
        <v>254</v>
      </c>
      <c r="L3318" s="2" t="str">
        <f>_xlfn.XLOOKUP(SupplierQuality[[#This Row],[DefectID]],Table2[ID],Table2[Defect],"Not found",0)</f>
        <v>Wrong Bond</v>
      </c>
      <c r="M3318" s="3">
        <v>536911</v>
      </c>
      <c r="N3318" s="3">
        <v>4910</v>
      </c>
      <c r="O3318" s="6">
        <f>SupplierQuality[[#This Row],[Total Downtime Minutes]]/60</f>
        <v>81.833333333333329</v>
      </c>
      <c r="P3318" s="4">
        <v>529</v>
      </c>
      <c r="Q3318" s="4">
        <f>SupplierQuality[[#This Row],[Total Defect Qty]]*SupplierQuality[[#This Row],[Unit Price]]</f>
        <v>284025919</v>
      </c>
    </row>
    <row r="3319" spans="1:17" x14ac:dyDescent="0.25">
      <c r="A3319" s="1">
        <v>43604</v>
      </c>
      <c r="B3319" s="5" t="str">
        <f>TEXT(SupplierQuality[[#This Row],[Date]],"mmm")</f>
        <v>May</v>
      </c>
      <c r="C3319" s="5" t="str">
        <f>TEXT(SupplierQuality[[#This Row],[Date]],"yyyy")</f>
        <v>2019</v>
      </c>
      <c r="D3319" s="2" t="s">
        <v>197</v>
      </c>
      <c r="E3319" s="2" t="s">
        <v>11</v>
      </c>
      <c r="F3319" s="2" t="s">
        <v>24</v>
      </c>
      <c r="G3319">
        <v>123</v>
      </c>
      <c r="H3319" s="2" t="str">
        <f>VLOOKUP(SupplierQuality[[#This Row],[MaterialID]],Table4[#All],2,0)</f>
        <v>Pump</v>
      </c>
      <c r="I3319">
        <v>1</v>
      </c>
      <c r="J3319" s="2" t="str">
        <f>_xlfn.XLOOKUP(SupplierQuality[[#This Row],[Defect Type ID]],Table5[ID],Table5[Defect Type],"Not found",0)</f>
        <v>No Impact</v>
      </c>
      <c r="K3319">
        <v>98</v>
      </c>
      <c r="L3319" s="2" t="str">
        <f>_xlfn.XLOOKUP(SupplierQuality[[#This Row],[DefectID]],Table2[ID],Table2[Defect],"Not found",0)</f>
        <v>Damaged Rolls</v>
      </c>
      <c r="M3319" s="3">
        <v>397445</v>
      </c>
      <c r="N3319" s="3">
        <v>1065</v>
      </c>
      <c r="O3319" s="6">
        <f>SupplierQuality[[#This Row],[Total Downtime Minutes]]/60</f>
        <v>17.75</v>
      </c>
      <c r="P3319" s="4">
        <v>556</v>
      </c>
      <c r="Q3319" s="4">
        <f>SupplierQuality[[#This Row],[Total Defect Qty]]*SupplierQuality[[#This Row],[Unit Price]]</f>
        <v>220979420</v>
      </c>
    </row>
    <row r="3320" spans="1:17" x14ac:dyDescent="0.25">
      <c r="A3320" s="1">
        <v>43604</v>
      </c>
      <c r="B3320" s="5" t="str">
        <f>TEXT(SupplierQuality[[#This Row],[Date]],"mmm")</f>
        <v>May</v>
      </c>
      <c r="C3320" s="5" t="str">
        <f>TEXT(SupplierQuality[[#This Row],[Date]],"yyyy")</f>
        <v>2019</v>
      </c>
      <c r="D3320" s="2" t="s">
        <v>306</v>
      </c>
      <c r="E3320" s="2" t="s">
        <v>64</v>
      </c>
      <c r="F3320" s="2" t="s">
        <v>17</v>
      </c>
      <c r="G3320">
        <v>131</v>
      </c>
      <c r="H3320" s="2" t="str">
        <f>VLOOKUP(SupplierQuality[[#This Row],[MaterialID]],Table4[#All],2,0)</f>
        <v>Valves</v>
      </c>
      <c r="I3320">
        <v>2</v>
      </c>
      <c r="J3320" s="2" t="str">
        <f>_xlfn.XLOOKUP(SupplierQuality[[#This Row],[Defect Type ID]],Table5[ID],Table5[Defect Type],"Not found",0)</f>
        <v>Rejected</v>
      </c>
      <c r="K3320">
        <v>14</v>
      </c>
      <c r="L3320" s="2" t="str">
        <f>_xlfn.XLOOKUP(SupplierQuality[[#This Row],[DefectID]],Table2[ID],Table2[Defect],"Not found",0)</f>
        <v>Gap Variation</v>
      </c>
      <c r="M3320" s="3">
        <v>224238</v>
      </c>
      <c r="N3320" s="3">
        <v>2935</v>
      </c>
      <c r="O3320" s="6">
        <f>SupplierQuality[[#This Row],[Total Downtime Minutes]]/60</f>
        <v>48.916666666666664</v>
      </c>
      <c r="P3320" s="4">
        <v>431</v>
      </c>
      <c r="Q3320" s="4">
        <f>SupplierQuality[[#This Row],[Total Defect Qty]]*SupplierQuality[[#This Row],[Unit Price]]</f>
        <v>96646578</v>
      </c>
    </row>
    <row r="3321" spans="1:17" x14ac:dyDescent="0.25">
      <c r="A3321" s="1">
        <v>43604</v>
      </c>
      <c r="B3321" s="5" t="str">
        <f>TEXT(SupplierQuality[[#This Row],[Date]],"mmm")</f>
        <v>May</v>
      </c>
      <c r="C3321" s="5" t="str">
        <f>TEXT(SupplierQuality[[#This Row],[Date]],"yyyy")</f>
        <v>2019</v>
      </c>
      <c r="D3321" s="2" t="s">
        <v>220</v>
      </c>
      <c r="E3321" s="2" t="s">
        <v>52</v>
      </c>
      <c r="F3321" s="2" t="s">
        <v>24</v>
      </c>
      <c r="G3321">
        <v>122</v>
      </c>
      <c r="H3321" s="2" t="str">
        <f>VLOOKUP(SupplierQuality[[#This Row],[MaterialID]],Table4[#All],2,0)</f>
        <v>Electrolytes</v>
      </c>
      <c r="I3321">
        <v>3</v>
      </c>
      <c r="J3321" s="2" t="str">
        <f>_xlfn.XLOOKUP(SupplierQuality[[#This Row],[Defect Type ID]],Table5[ID],Table5[Defect Type],"Not found",0)</f>
        <v>Impact</v>
      </c>
      <c r="K3321">
        <v>257</v>
      </c>
      <c r="L3321" s="2" t="str">
        <f>_xlfn.XLOOKUP(SupplierQuality[[#This Row],[DefectID]],Table2[ID],Table2[Defect],"Not found",0)</f>
        <v>Bad Seal</v>
      </c>
      <c r="M3321" s="3">
        <v>124398</v>
      </c>
      <c r="N3321" s="3">
        <v>4367</v>
      </c>
      <c r="O3321" s="6">
        <f>SupplierQuality[[#This Row],[Total Downtime Minutes]]/60</f>
        <v>72.783333333333331</v>
      </c>
      <c r="P3321" s="4">
        <v>320</v>
      </c>
      <c r="Q3321" s="4">
        <f>SupplierQuality[[#This Row],[Total Defect Qty]]*SupplierQuality[[#This Row],[Unit Price]]</f>
        <v>39807360</v>
      </c>
    </row>
    <row r="3322" spans="1:17" x14ac:dyDescent="0.25">
      <c r="A3322" s="1">
        <v>43604</v>
      </c>
      <c r="B3322" s="5" t="str">
        <f>TEXT(SupplierQuality[[#This Row],[Date]],"mmm")</f>
        <v>May</v>
      </c>
      <c r="C3322" s="5" t="str">
        <f>TEXT(SupplierQuality[[#This Row],[Date]],"yyyy")</f>
        <v>2019</v>
      </c>
      <c r="D3322" s="2" t="s">
        <v>325</v>
      </c>
      <c r="E3322" s="2" t="s">
        <v>52</v>
      </c>
      <c r="F3322" s="2" t="s">
        <v>14</v>
      </c>
      <c r="G3322">
        <v>116</v>
      </c>
      <c r="H3322" s="2" t="str">
        <f>VLOOKUP(SupplierQuality[[#This Row],[MaterialID]],Table4[#All],2,0)</f>
        <v>Molds</v>
      </c>
      <c r="I3322">
        <v>3</v>
      </c>
      <c r="J3322" s="2" t="str">
        <f>_xlfn.XLOOKUP(SupplierQuality[[#This Row],[Defect Type ID]],Table5[ID],Table5[Defect Type],"Not found",0)</f>
        <v>Impact</v>
      </c>
      <c r="K3322">
        <v>95</v>
      </c>
      <c r="L3322" s="2" t="str">
        <f>_xlfn.XLOOKUP(SupplierQuality[[#This Row],[DefectID]],Table2[ID],Table2[Defect],"Not found",0)</f>
        <v>Wrong Shape</v>
      </c>
      <c r="M3322" s="3">
        <v>118078</v>
      </c>
      <c r="N3322" s="3">
        <v>2900</v>
      </c>
      <c r="O3322" s="6">
        <f>SupplierQuality[[#This Row],[Total Downtime Minutes]]/60</f>
        <v>48.333333333333336</v>
      </c>
      <c r="P3322" s="4">
        <v>290</v>
      </c>
      <c r="Q3322" s="4">
        <f>SupplierQuality[[#This Row],[Total Defect Qty]]*SupplierQuality[[#This Row],[Unit Price]]</f>
        <v>34242620</v>
      </c>
    </row>
    <row r="3323" spans="1:17" x14ac:dyDescent="0.25">
      <c r="A3323" s="1">
        <v>43604</v>
      </c>
      <c r="B3323" s="5" t="str">
        <f>TEXT(SupplierQuality[[#This Row],[Date]],"mmm")</f>
        <v>May</v>
      </c>
      <c r="C3323" s="5" t="str">
        <f>TEXT(SupplierQuality[[#This Row],[Date]],"yyyy")</f>
        <v>2019</v>
      </c>
      <c r="D3323" s="2" t="s">
        <v>212</v>
      </c>
      <c r="E3323" s="2" t="s">
        <v>52</v>
      </c>
      <c r="F3323" s="2" t="s">
        <v>17</v>
      </c>
      <c r="G3323">
        <v>128</v>
      </c>
      <c r="H3323" s="2" t="str">
        <f>VLOOKUP(SupplierQuality[[#This Row],[MaterialID]],Table4[#All],2,0)</f>
        <v>Tape</v>
      </c>
      <c r="I3323">
        <v>3</v>
      </c>
      <c r="J3323" s="2" t="str">
        <f>_xlfn.XLOOKUP(SupplierQuality[[#This Row],[Defect Type ID]],Table5[ID],Table5[Defect Type],"Not found",0)</f>
        <v>Impact</v>
      </c>
      <c r="K3323">
        <v>267</v>
      </c>
      <c r="L3323" s="2" t="str">
        <f>_xlfn.XLOOKUP(SupplierQuality[[#This Row],[DefectID]],Table2[ID],Table2[Defect],"Not found",0)</f>
        <v>Wrong Qty</v>
      </c>
      <c r="M3323" s="3">
        <v>100630</v>
      </c>
      <c r="N3323" s="3">
        <v>2946</v>
      </c>
      <c r="O3323" s="6">
        <f>SupplierQuality[[#This Row],[Total Downtime Minutes]]/60</f>
        <v>49.1</v>
      </c>
      <c r="P3323" s="4">
        <v>377</v>
      </c>
      <c r="Q3323" s="4">
        <f>SupplierQuality[[#This Row],[Total Defect Qty]]*SupplierQuality[[#This Row],[Unit Price]]</f>
        <v>37937510</v>
      </c>
    </row>
    <row r="3324" spans="1:17" x14ac:dyDescent="0.25">
      <c r="A3324" s="1">
        <v>43604</v>
      </c>
      <c r="B3324" s="5" t="str">
        <f>TEXT(SupplierQuality[[#This Row],[Date]],"mmm")</f>
        <v>May</v>
      </c>
      <c r="C3324" s="5" t="str">
        <f>TEXT(SupplierQuality[[#This Row],[Date]],"yyyy")</f>
        <v>2019</v>
      </c>
      <c r="D3324" s="2" t="s">
        <v>129</v>
      </c>
      <c r="E3324" s="2" t="s">
        <v>16</v>
      </c>
      <c r="F3324" s="2" t="s">
        <v>17</v>
      </c>
      <c r="G3324">
        <v>129</v>
      </c>
      <c r="H3324" s="2" t="str">
        <f>VLOOKUP(SupplierQuality[[#This Row],[MaterialID]],Table4[#All],2,0)</f>
        <v>Mechanicals</v>
      </c>
      <c r="I3324">
        <v>2</v>
      </c>
      <c r="J3324" s="2" t="str">
        <f>_xlfn.XLOOKUP(SupplierQuality[[#This Row],[Defect Type ID]],Table5[ID],Table5[Defect Type],"Not found",0)</f>
        <v>Rejected</v>
      </c>
      <c r="K3324">
        <v>228</v>
      </c>
      <c r="L3324" s="2" t="str">
        <f>_xlfn.XLOOKUP(SupplierQuality[[#This Row],[DefectID]],Table2[ID],Table2[Defect],"Not found",0)</f>
        <v>Container Out of Spec</v>
      </c>
      <c r="M3324" s="3">
        <v>38552</v>
      </c>
      <c r="N3324" s="3">
        <v>4603</v>
      </c>
      <c r="O3324" s="6">
        <f>SupplierQuality[[#This Row],[Total Downtime Minutes]]/60</f>
        <v>76.716666666666669</v>
      </c>
      <c r="P3324" s="4">
        <v>604</v>
      </c>
      <c r="Q3324" s="4">
        <f>SupplierQuality[[#This Row],[Total Defect Qty]]*SupplierQuality[[#This Row],[Unit Price]]</f>
        <v>23285408</v>
      </c>
    </row>
    <row r="3325" spans="1:17" x14ac:dyDescent="0.25">
      <c r="A3325" s="1">
        <v>43605</v>
      </c>
      <c r="B3325" s="5" t="str">
        <f>TEXT(SupplierQuality[[#This Row],[Date]],"mmm")</f>
        <v>May</v>
      </c>
      <c r="C3325" s="5" t="str">
        <f>TEXT(SupplierQuality[[#This Row],[Date]],"yyyy")</f>
        <v>2019</v>
      </c>
      <c r="D3325" s="2" t="s">
        <v>268</v>
      </c>
      <c r="E3325" s="2" t="s">
        <v>23</v>
      </c>
      <c r="F3325" s="2" t="s">
        <v>17</v>
      </c>
      <c r="G3325">
        <v>118</v>
      </c>
      <c r="H3325" s="2" t="str">
        <f>VLOOKUP(SupplierQuality[[#This Row],[MaterialID]],Table4[#All],2,0)</f>
        <v>Corrugate</v>
      </c>
      <c r="I3325">
        <v>3</v>
      </c>
      <c r="J3325" s="2" t="str">
        <f>_xlfn.XLOOKUP(SupplierQuality[[#This Row],[Defect Type ID]],Table5[ID],Table5[Defect Type],"Not found",0)</f>
        <v>Impact</v>
      </c>
      <c r="K3325">
        <v>205</v>
      </c>
      <c r="L3325" s="2" t="str">
        <f>_xlfn.XLOOKUP(SupplierQuality[[#This Row],[DefectID]],Table2[ID],Table2[Defect],"Not found",0)</f>
        <v>Wrong Consistency</v>
      </c>
      <c r="M3325" s="3">
        <v>970340</v>
      </c>
      <c r="N3325" s="3">
        <v>2636</v>
      </c>
      <c r="O3325" s="6">
        <f>SupplierQuality[[#This Row],[Total Downtime Minutes]]/60</f>
        <v>43.93333333333333</v>
      </c>
      <c r="P3325" s="4">
        <v>340</v>
      </c>
      <c r="Q3325" s="4">
        <f>SupplierQuality[[#This Row],[Total Defect Qty]]*SupplierQuality[[#This Row],[Unit Price]]</f>
        <v>329915600</v>
      </c>
    </row>
    <row r="3326" spans="1:17" x14ac:dyDescent="0.25">
      <c r="A3326" s="1">
        <v>43605</v>
      </c>
      <c r="B3326" s="5" t="str">
        <f>TEXT(SupplierQuality[[#This Row],[Date]],"mmm")</f>
        <v>May</v>
      </c>
      <c r="C3326" s="5" t="str">
        <f>TEXT(SupplierQuality[[#This Row],[Date]],"yyyy")</f>
        <v>2019</v>
      </c>
      <c r="D3326" s="2" t="s">
        <v>44</v>
      </c>
      <c r="E3326" s="2" t="s">
        <v>27</v>
      </c>
      <c r="F3326" s="2" t="s">
        <v>24</v>
      </c>
      <c r="G3326">
        <v>124</v>
      </c>
      <c r="H3326" s="2" t="str">
        <f>VLOOKUP(SupplierQuality[[#This Row],[MaterialID]],Table4[#All],2,0)</f>
        <v>Drives</v>
      </c>
      <c r="I3326">
        <v>3</v>
      </c>
      <c r="J3326" s="2" t="str">
        <f>_xlfn.XLOOKUP(SupplierQuality[[#This Row],[Defect Type ID]],Table5[ID],Table5[Defect Type],"Not found",0)</f>
        <v>Impact</v>
      </c>
      <c r="K3326">
        <v>91</v>
      </c>
      <c r="L3326" s="2" t="str">
        <f>_xlfn.XLOOKUP(SupplierQuality[[#This Row],[DefectID]],Table2[ID],Table2[Defect],"Not found",0)</f>
        <v>Contamination</v>
      </c>
      <c r="M3326" s="3">
        <v>954969</v>
      </c>
      <c r="N3326" s="3">
        <v>273</v>
      </c>
      <c r="O3326" s="6">
        <f>SupplierQuality[[#This Row],[Total Downtime Minutes]]/60</f>
        <v>4.55</v>
      </c>
      <c r="P3326" s="4">
        <v>315</v>
      </c>
      <c r="Q3326" s="4">
        <f>SupplierQuality[[#This Row],[Total Defect Qty]]*SupplierQuality[[#This Row],[Unit Price]]</f>
        <v>300815235</v>
      </c>
    </row>
    <row r="3327" spans="1:17" x14ac:dyDescent="0.25">
      <c r="A3327" s="1">
        <v>43605</v>
      </c>
      <c r="B3327" s="5" t="str">
        <f>TEXT(SupplierQuality[[#This Row],[Date]],"mmm")</f>
        <v>May</v>
      </c>
      <c r="C3327" s="5" t="str">
        <f>TEXT(SupplierQuality[[#This Row],[Date]],"yyyy")</f>
        <v>2019</v>
      </c>
      <c r="D3327" s="2" t="s">
        <v>33</v>
      </c>
      <c r="E3327" s="2" t="s">
        <v>55</v>
      </c>
      <c r="F3327" s="2" t="s">
        <v>24</v>
      </c>
      <c r="G3327">
        <v>114</v>
      </c>
      <c r="H3327" s="2" t="str">
        <f>VLOOKUP(SupplierQuality[[#This Row],[MaterialID]],Table4[#All],2,0)</f>
        <v>Carton</v>
      </c>
      <c r="I3327">
        <v>1</v>
      </c>
      <c r="J3327" s="2" t="str">
        <f>_xlfn.XLOOKUP(SupplierQuality[[#This Row],[Defect Type ID]],Table5[ID],Table5[Defect Type],"Not found",0)</f>
        <v>No Impact</v>
      </c>
      <c r="K3327">
        <v>237</v>
      </c>
      <c r="L3327" s="2" t="str">
        <f>_xlfn.XLOOKUP(SupplierQuality[[#This Row],[DefectID]],Table2[ID],Table2[Defect],"Not found",0)</f>
        <v>Wrong Hue</v>
      </c>
      <c r="M3327" s="3">
        <v>809817</v>
      </c>
      <c r="N3327" s="3">
        <v>4793</v>
      </c>
      <c r="O3327" s="6">
        <f>SupplierQuality[[#This Row],[Total Downtime Minutes]]/60</f>
        <v>79.88333333333334</v>
      </c>
      <c r="P3327" s="4">
        <v>464</v>
      </c>
      <c r="Q3327" s="4">
        <f>SupplierQuality[[#This Row],[Total Defect Qty]]*SupplierQuality[[#This Row],[Unit Price]]</f>
        <v>375755088</v>
      </c>
    </row>
    <row r="3328" spans="1:17" x14ac:dyDescent="0.25">
      <c r="A3328" s="1">
        <v>43605</v>
      </c>
      <c r="B3328" s="5" t="str">
        <f>TEXT(SupplierQuality[[#This Row],[Date]],"mmm")</f>
        <v>May</v>
      </c>
      <c r="C3328" s="5" t="str">
        <f>TEXT(SupplierQuality[[#This Row],[Date]],"yyyy")</f>
        <v>2019</v>
      </c>
      <c r="D3328" s="2" t="s">
        <v>187</v>
      </c>
      <c r="E3328" s="2" t="s">
        <v>52</v>
      </c>
      <c r="F3328" s="2" t="s">
        <v>24</v>
      </c>
      <c r="G3328">
        <v>128</v>
      </c>
      <c r="H3328" s="2" t="str">
        <f>VLOOKUP(SupplierQuality[[#This Row],[MaterialID]],Table4[#All],2,0)</f>
        <v>Tape</v>
      </c>
      <c r="I3328">
        <v>3</v>
      </c>
      <c r="J3328" s="2" t="str">
        <f>_xlfn.XLOOKUP(SupplierQuality[[#This Row],[Defect Type ID]],Table5[ID],Table5[Defect Type],"Not found",0)</f>
        <v>Impact</v>
      </c>
      <c r="K3328">
        <v>29</v>
      </c>
      <c r="L3328" s="2" t="str">
        <f>_xlfn.XLOOKUP(SupplierQuality[[#This Row],[DefectID]],Table2[ID],Table2[Defect],"Not found",0)</f>
        <v>Out of Spec</v>
      </c>
      <c r="M3328" s="3">
        <v>776783</v>
      </c>
      <c r="N3328" s="3">
        <v>4529</v>
      </c>
      <c r="O3328" s="6">
        <f>SupplierQuality[[#This Row],[Total Downtime Minutes]]/60</f>
        <v>75.483333333333334</v>
      </c>
      <c r="P3328" s="4">
        <v>510</v>
      </c>
      <c r="Q3328" s="4">
        <f>SupplierQuality[[#This Row],[Total Defect Qty]]*SupplierQuality[[#This Row],[Unit Price]]</f>
        <v>396159330</v>
      </c>
    </row>
    <row r="3329" spans="1:17" x14ac:dyDescent="0.25">
      <c r="A3329" s="1">
        <v>43605</v>
      </c>
      <c r="B3329" s="5" t="str">
        <f>TEXT(SupplierQuality[[#This Row],[Date]],"mmm")</f>
        <v>May</v>
      </c>
      <c r="C3329" s="5" t="str">
        <f>TEXT(SupplierQuality[[#This Row],[Date]],"yyyy")</f>
        <v>2019</v>
      </c>
      <c r="D3329" s="2" t="s">
        <v>85</v>
      </c>
      <c r="E3329" s="2" t="s">
        <v>19</v>
      </c>
      <c r="F3329" s="2" t="s">
        <v>24</v>
      </c>
      <c r="G3329">
        <v>113</v>
      </c>
      <c r="H3329" s="2" t="str">
        <f>VLOOKUP(SupplierQuality[[#This Row],[MaterialID]],Table4[#All],2,0)</f>
        <v>Raw Materials</v>
      </c>
      <c r="I3329">
        <v>1</v>
      </c>
      <c r="J3329" s="2" t="str">
        <f>_xlfn.XLOOKUP(SupplierQuality[[#This Row],[Defect Type ID]],Table5[ID],Table5[Defect Type],"Not found",0)</f>
        <v>No Impact</v>
      </c>
      <c r="K3329">
        <v>46</v>
      </c>
      <c r="L3329" s="2" t="str">
        <f>_xlfn.XLOOKUP(SupplierQuality[[#This Row],[DefectID]],Table2[ID],Table2[Defect],"Not found",0)</f>
        <v>Narrow Tops</v>
      </c>
      <c r="M3329" s="3">
        <v>737205</v>
      </c>
      <c r="N3329" s="3">
        <v>91</v>
      </c>
      <c r="O3329" s="6">
        <f>SupplierQuality[[#This Row],[Total Downtime Minutes]]/60</f>
        <v>1.5166666666666666</v>
      </c>
      <c r="P3329" s="4">
        <v>433</v>
      </c>
      <c r="Q3329" s="4">
        <f>SupplierQuality[[#This Row],[Total Defect Qty]]*SupplierQuality[[#This Row],[Unit Price]]</f>
        <v>319209765</v>
      </c>
    </row>
    <row r="3330" spans="1:17" x14ac:dyDescent="0.25">
      <c r="A3330" s="1">
        <v>43605</v>
      </c>
      <c r="B3330" s="5" t="str">
        <f>TEXT(SupplierQuality[[#This Row],[Date]],"mmm")</f>
        <v>May</v>
      </c>
      <c r="C3330" s="5" t="str">
        <f>TEXT(SupplierQuality[[#This Row],[Date]],"yyyy")</f>
        <v>2019</v>
      </c>
      <c r="D3330" s="2" t="s">
        <v>235</v>
      </c>
      <c r="E3330" s="2" t="s">
        <v>36</v>
      </c>
      <c r="F3330" s="2" t="s">
        <v>17</v>
      </c>
      <c r="G3330">
        <v>122</v>
      </c>
      <c r="H3330" s="2" t="str">
        <f>VLOOKUP(SupplierQuality[[#This Row],[MaterialID]],Table4[#All],2,0)</f>
        <v>Electrolytes</v>
      </c>
      <c r="I3330">
        <v>3</v>
      </c>
      <c r="J3330" s="2" t="str">
        <f>_xlfn.XLOOKUP(SupplierQuality[[#This Row],[Defect Type ID]],Table5[ID],Table5[Defect Type],"Not found",0)</f>
        <v>Impact</v>
      </c>
      <c r="K3330">
        <v>63</v>
      </c>
      <c r="L3330" s="2" t="str">
        <f>_xlfn.XLOOKUP(SupplierQuality[[#This Row],[DefectID]],Table2[ID],Table2[Defect],"Not found",0)</f>
        <v>Bad Finish</v>
      </c>
      <c r="M3330" s="3">
        <v>668834</v>
      </c>
      <c r="N3330" s="3">
        <v>31</v>
      </c>
      <c r="O3330" s="6">
        <f>SupplierQuality[[#This Row],[Total Downtime Minutes]]/60</f>
        <v>0.51666666666666672</v>
      </c>
      <c r="P3330" s="4">
        <v>279</v>
      </c>
      <c r="Q3330" s="4">
        <f>SupplierQuality[[#This Row],[Total Defect Qty]]*SupplierQuality[[#This Row],[Unit Price]]</f>
        <v>186604686</v>
      </c>
    </row>
    <row r="3331" spans="1:17" x14ac:dyDescent="0.25">
      <c r="A3331" s="1">
        <v>43605</v>
      </c>
      <c r="B3331" s="5" t="str">
        <f>TEXT(SupplierQuality[[#This Row],[Date]],"mmm")</f>
        <v>May</v>
      </c>
      <c r="C3331" s="5" t="str">
        <f>TEXT(SupplierQuality[[#This Row],[Date]],"yyyy")</f>
        <v>2019</v>
      </c>
      <c r="D3331" s="2" t="s">
        <v>200</v>
      </c>
      <c r="E3331" s="2" t="s">
        <v>38</v>
      </c>
      <c r="F3331" s="2" t="s">
        <v>691</v>
      </c>
      <c r="G3331">
        <v>122</v>
      </c>
      <c r="H3331" s="2" t="str">
        <f>VLOOKUP(SupplierQuality[[#This Row],[MaterialID]],Table4[#All],2,0)</f>
        <v>Electrolytes</v>
      </c>
      <c r="I3331">
        <v>3</v>
      </c>
      <c r="J3331" s="2" t="str">
        <f>_xlfn.XLOOKUP(SupplierQuality[[#This Row],[Defect Type ID]],Table5[ID],Table5[Defect Type],"Not found",0)</f>
        <v>Impact</v>
      </c>
      <c r="K3331">
        <v>161</v>
      </c>
      <c r="L3331" s="2" t="str">
        <f>_xlfn.XLOOKUP(SupplierQuality[[#This Row],[DefectID]],Table2[ID],Table2[Defect],"Not found",0)</f>
        <v>Soft Parts</v>
      </c>
      <c r="M3331" s="3">
        <v>666365</v>
      </c>
      <c r="N3331" s="3">
        <v>4982</v>
      </c>
      <c r="O3331" s="6">
        <f>SupplierQuality[[#This Row],[Total Downtime Minutes]]/60</f>
        <v>83.033333333333331</v>
      </c>
      <c r="P3331" s="4">
        <v>292</v>
      </c>
      <c r="Q3331" s="4">
        <f>SupplierQuality[[#This Row],[Total Defect Qty]]*SupplierQuality[[#This Row],[Unit Price]]</f>
        <v>194578580</v>
      </c>
    </row>
    <row r="3332" spans="1:17" x14ac:dyDescent="0.25">
      <c r="A3332" s="1">
        <v>43605</v>
      </c>
      <c r="B3332" s="5" t="str">
        <f>TEXT(SupplierQuality[[#This Row],[Date]],"mmm")</f>
        <v>May</v>
      </c>
      <c r="C3332" s="5" t="str">
        <f>TEXT(SupplierQuality[[#This Row],[Date]],"yyyy")</f>
        <v>2019</v>
      </c>
      <c r="D3332" s="2" t="s">
        <v>247</v>
      </c>
      <c r="E3332" s="2" t="s">
        <v>36</v>
      </c>
      <c r="F3332" s="2" t="s">
        <v>24</v>
      </c>
      <c r="G3332">
        <v>114</v>
      </c>
      <c r="H3332" s="2" t="str">
        <f>VLOOKUP(SupplierQuality[[#This Row],[MaterialID]],Table4[#All],2,0)</f>
        <v>Carton</v>
      </c>
      <c r="I3332">
        <v>3</v>
      </c>
      <c r="J3332" s="2" t="str">
        <f>_xlfn.XLOOKUP(SupplierQuality[[#This Row],[Defect Type ID]],Table5[ID],Table5[Defect Type],"Not found",0)</f>
        <v>Impact</v>
      </c>
      <c r="K3332">
        <v>197</v>
      </c>
      <c r="L3332" s="2" t="str">
        <f>_xlfn.XLOOKUP(SupplierQuality[[#This Row],[DefectID]],Table2[ID],Table2[Defect],"Not found",0)</f>
        <v>Assembly Issues</v>
      </c>
      <c r="M3332" s="3">
        <v>572677</v>
      </c>
      <c r="N3332" s="3">
        <v>1313</v>
      </c>
      <c r="O3332" s="6">
        <f>SupplierQuality[[#This Row],[Total Downtime Minutes]]/60</f>
        <v>21.883333333333333</v>
      </c>
      <c r="P3332" s="4">
        <v>496</v>
      </c>
      <c r="Q3332" s="4">
        <f>SupplierQuality[[#This Row],[Total Defect Qty]]*SupplierQuality[[#This Row],[Unit Price]]</f>
        <v>284047792</v>
      </c>
    </row>
    <row r="3333" spans="1:17" x14ac:dyDescent="0.25">
      <c r="A3333" s="1">
        <v>43605</v>
      </c>
      <c r="B3333" s="5" t="str">
        <f>TEXT(SupplierQuality[[#This Row],[Date]],"mmm")</f>
        <v>May</v>
      </c>
      <c r="C3333" s="5" t="str">
        <f>TEXT(SupplierQuality[[#This Row],[Date]],"yyyy")</f>
        <v>2019</v>
      </c>
      <c r="D3333" s="2" t="s">
        <v>127</v>
      </c>
      <c r="E3333" s="2" t="s">
        <v>19</v>
      </c>
      <c r="F3333" s="2" t="s">
        <v>17</v>
      </c>
      <c r="G3333">
        <v>120</v>
      </c>
      <c r="H3333" s="2" t="str">
        <f>VLOOKUP(SupplierQuality[[#This Row],[MaterialID]],Table4[#All],2,0)</f>
        <v>Film</v>
      </c>
      <c r="I3333">
        <v>1</v>
      </c>
      <c r="J3333" s="2" t="str">
        <f>_xlfn.XLOOKUP(SupplierQuality[[#This Row],[Defect Type ID]],Table5[ID],Table5[Defect Type],"Not found",0)</f>
        <v>No Impact</v>
      </c>
      <c r="K3333">
        <v>223</v>
      </c>
      <c r="L3333" s="2" t="str">
        <f>_xlfn.XLOOKUP(SupplierQuality[[#This Row],[DefectID]],Table2[ID],Table2[Defect],"Not found",0)</f>
        <v>No Varnish</v>
      </c>
      <c r="M3333" s="3">
        <v>462507</v>
      </c>
      <c r="N3333" s="3">
        <v>837</v>
      </c>
      <c r="O3333" s="6">
        <f>SupplierQuality[[#This Row],[Total Downtime Minutes]]/60</f>
        <v>13.95</v>
      </c>
      <c r="P3333" s="4">
        <v>518</v>
      </c>
      <c r="Q3333" s="4">
        <f>SupplierQuality[[#This Row],[Total Defect Qty]]*SupplierQuality[[#This Row],[Unit Price]]</f>
        <v>239578626</v>
      </c>
    </row>
    <row r="3334" spans="1:17" x14ac:dyDescent="0.25">
      <c r="A3334" s="1">
        <v>43605</v>
      </c>
      <c r="B3334" s="5" t="str">
        <f>TEXT(SupplierQuality[[#This Row],[Date]],"mmm")</f>
        <v>May</v>
      </c>
      <c r="C3334" s="5" t="str">
        <f>TEXT(SupplierQuality[[#This Row],[Date]],"yyyy")</f>
        <v>2019</v>
      </c>
      <c r="D3334" s="2" t="s">
        <v>120</v>
      </c>
      <c r="E3334" s="2" t="s">
        <v>34</v>
      </c>
      <c r="F3334" s="2" t="s">
        <v>17</v>
      </c>
      <c r="G3334">
        <v>124</v>
      </c>
      <c r="H3334" s="2" t="str">
        <f>VLOOKUP(SupplierQuality[[#This Row],[MaterialID]],Table4[#All],2,0)</f>
        <v>Drives</v>
      </c>
      <c r="I3334">
        <v>2</v>
      </c>
      <c r="J3334" s="2" t="str">
        <f>_xlfn.XLOOKUP(SupplierQuality[[#This Row],[Defect Type ID]],Table5[ID],Table5[Defect Type],"Not found",0)</f>
        <v>Rejected</v>
      </c>
      <c r="K3334">
        <v>139</v>
      </c>
      <c r="L3334" s="2" t="str">
        <f>_xlfn.XLOOKUP(SupplierQuality[[#This Row],[DefectID]],Table2[ID],Table2[Defect],"Not found",0)</f>
        <v>Incorrect Color</v>
      </c>
      <c r="M3334" s="3">
        <v>437791</v>
      </c>
      <c r="N3334" s="3">
        <v>1768</v>
      </c>
      <c r="O3334" s="6">
        <f>SupplierQuality[[#This Row],[Total Downtime Minutes]]/60</f>
        <v>29.466666666666665</v>
      </c>
      <c r="P3334" s="4">
        <v>382</v>
      </c>
      <c r="Q3334" s="4">
        <f>SupplierQuality[[#This Row],[Total Defect Qty]]*SupplierQuality[[#This Row],[Unit Price]]</f>
        <v>167236162</v>
      </c>
    </row>
    <row r="3335" spans="1:17" x14ac:dyDescent="0.25">
      <c r="A3335" s="1">
        <v>43605</v>
      </c>
      <c r="B3335" s="5" t="str">
        <f>TEXT(SupplierQuality[[#This Row],[Date]],"mmm")</f>
        <v>May</v>
      </c>
      <c r="C3335" s="5" t="str">
        <f>TEXT(SupplierQuality[[#This Row],[Date]],"yyyy")</f>
        <v>2019</v>
      </c>
      <c r="D3335" s="2" t="s">
        <v>230</v>
      </c>
      <c r="E3335" s="2" t="s">
        <v>74</v>
      </c>
      <c r="F3335" s="2" t="s">
        <v>14</v>
      </c>
      <c r="G3335">
        <v>115</v>
      </c>
      <c r="H3335" s="2" t="str">
        <f>VLOOKUP(SupplierQuality[[#This Row],[MaterialID]],Table4[#All],2,0)</f>
        <v>Controllers</v>
      </c>
      <c r="I3335">
        <v>1</v>
      </c>
      <c r="J3335" s="2" t="str">
        <f>_xlfn.XLOOKUP(SupplierQuality[[#This Row],[Defect Type ID]],Table5[ID],Table5[Defect Type],"Not found",0)</f>
        <v>No Impact</v>
      </c>
      <c r="K3335">
        <v>182</v>
      </c>
      <c r="L3335" s="2" t="str">
        <f>_xlfn.XLOOKUP(SupplierQuality[[#This Row],[DefectID]],Table2[ID],Table2[Defect],"Not found",0)</f>
        <v>Bad Tops</v>
      </c>
      <c r="M3335" s="3">
        <v>398089</v>
      </c>
      <c r="N3335" s="3">
        <v>3684</v>
      </c>
      <c r="O3335" s="6">
        <f>SupplierQuality[[#This Row],[Total Downtime Minutes]]/60</f>
        <v>61.4</v>
      </c>
      <c r="P3335" s="4">
        <v>561</v>
      </c>
      <c r="Q3335" s="4">
        <f>SupplierQuality[[#This Row],[Total Defect Qty]]*SupplierQuality[[#This Row],[Unit Price]]</f>
        <v>223327929</v>
      </c>
    </row>
    <row r="3336" spans="1:17" x14ac:dyDescent="0.25">
      <c r="A3336" s="1">
        <v>43605</v>
      </c>
      <c r="B3336" s="5" t="str">
        <f>TEXT(SupplierQuality[[#This Row],[Date]],"mmm")</f>
        <v>May</v>
      </c>
      <c r="C3336" s="5" t="str">
        <f>TEXT(SupplierQuality[[#This Row],[Date]],"yyyy")</f>
        <v>2019</v>
      </c>
      <c r="D3336" s="2" t="s">
        <v>69</v>
      </c>
      <c r="E3336" s="2" t="s">
        <v>67</v>
      </c>
      <c r="F3336" s="2" t="s">
        <v>14</v>
      </c>
      <c r="G3336">
        <v>122</v>
      </c>
      <c r="H3336" s="2" t="str">
        <f>VLOOKUP(SupplierQuality[[#This Row],[MaterialID]],Table4[#All],2,0)</f>
        <v>Electrolytes</v>
      </c>
      <c r="I3336">
        <v>3</v>
      </c>
      <c r="J3336" s="2" t="str">
        <f>_xlfn.XLOOKUP(SupplierQuality[[#This Row],[Defect Type ID]],Table5[ID],Table5[Defect Type],"Not found",0)</f>
        <v>Impact</v>
      </c>
      <c r="K3336">
        <v>33</v>
      </c>
      <c r="L3336" s="2" t="str">
        <f>_xlfn.XLOOKUP(SupplierQuality[[#This Row],[DefectID]],Table2[ID],Table2[Defect],"Not found",0)</f>
        <v>No Bar Code</v>
      </c>
      <c r="M3336" s="3">
        <v>52526</v>
      </c>
      <c r="N3336" s="3">
        <v>3577</v>
      </c>
      <c r="O3336" s="6">
        <f>SupplierQuality[[#This Row],[Total Downtime Minutes]]/60</f>
        <v>59.616666666666667</v>
      </c>
      <c r="P3336" s="4">
        <v>654</v>
      </c>
      <c r="Q3336" s="4">
        <f>SupplierQuality[[#This Row],[Total Defect Qty]]*SupplierQuality[[#This Row],[Unit Price]]</f>
        <v>34352004</v>
      </c>
    </row>
    <row r="3337" spans="1:17" x14ac:dyDescent="0.25">
      <c r="A3337" s="1">
        <v>43605</v>
      </c>
      <c r="B3337" s="5" t="str">
        <f>TEXT(SupplierQuality[[#This Row],[Date]],"mmm")</f>
        <v>May</v>
      </c>
      <c r="C3337" s="5" t="str">
        <f>TEXT(SupplierQuality[[#This Row],[Date]],"yyyy")</f>
        <v>2019</v>
      </c>
      <c r="D3337" s="2" t="s">
        <v>294</v>
      </c>
      <c r="E3337" s="2" t="s">
        <v>11</v>
      </c>
      <c r="F3337" s="2" t="s">
        <v>17</v>
      </c>
      <c r="G3337">
        <v>123</v>
      </c>
      <c r="H3337" s="2" t="str">
        <f>VLOOKUP(SupplierQuality[[#This Row],[MaterialID]],Table4[#All],2,0)</f>
        <v>Pump</v>
      </c>
      <c r="I3337">
        <v>3</v>
      </c>
      <c r="J3337" s="2" t="str">
        <f>_xlfn.XLOOKUP(SupplierQuality[[#This Row],[Defect Type ID]],Table5[ID],Table5[Defect Type],"Not found",0)</f>
        <v>Impact</v>
      </c>
      <c r="K3337">
        <v>134</v>
      </c>
      <c r="L3337" s="2" t="str">
        <f>_xlfn.XLOOKUP(SupplierQuality[[#This Row],[DefectID]],Table2[ID],Table2[Defect],"Not found",0)</f>
        <v>Scratches</v>
      </c>
      <c r="M3337" s="3">
        <v>37689</v>
      </c>
      <c r="N3337" s="3">
        <v>1513</v>
      </c>
      <c r="O3337" s="6">
        <f>SupplierQuality[[#This Row],[Total Downtime Minutes]]/60</f>
        <v>25.216666666666665</v>
      </c>
      <c r="P3337" s="4">
        <v>592</v>
      </c>
      <c r="Q3337" s="4">
        <f>SupplierQuality[[#This Row],[Total Defect Qty]]*SupplierQuality[[#This Row],[Unit Price]]</f>
        <v>22311888</v>
      </c>
    </row>
    <row r="3338" spans="1:17" x14ac:dyDescent="0.25">
      <c r="A3338" s="1">
        <v>43606</v>
      </c>
      <c r="B3338" s="5" t="str">
        <f>TEXT(SupplierQuality[[#This Row],[Date]],"mmm")</f>
        <v>May</v>
      </c>
      <c r="C3338" s="5" t="str">
        <f>TEXT(SupplierQuality[[#This Row],[Date]],"yyyy")</f>
        <v>2019</v>
      </c>
      <c r="D3338" s="2" t="s">
        <v>241</v>
      </c>
      <c r="E3338" s="2" t="s">
        <v>119</v>
      </c>
      <c r="F3338" s="2" t="s">
        <v>42</v>
      </c>
      <c r="G3338">
        <v>124</v>
      </c>
      <c r="H3338" s="2" t="str">
        <f>VLOOKUP(SupplierQuality[[#This Row],[MaterialID]],Table4[#All],2,0)</f>
        <v>Drives</v>
      </c>
      <c r="I3338">
        <v>2</v>
      </c>
      <c r="J3338" s="2" t="str">
        <f>_xlfn.XLOOKUP(SupplierQuality[[#This Row],[Defect Type ID]],Table5[ID],Table5[Defect Type],"Not found",0)</f>
        <v>Rejected</v>
      </c>
      <c r="K3338">
        <v>119</v>
      </c>
      <c r="L3338" s="2" t="str">
        <f>_xlfn.XLOOKUP(SupplierQuality[[#This Row],[DefectID]],Table2[ID],Table2[Defect],"Not found",0)</f>
        <v>Print Problems</v>
      </c>
      <c r="M3338" s="3">
        <v>973114</v>
      </c>
      <c r="N3338" s="3">
        <v>1297</v>
      </c>
      <c r="O3338" s="6">
        <f>SupplierQuality[[#This Row],[Total Downtime Minutes]]/60</f>
        <v>21.616666666666667</v>
      </c>
      <c r="P3338" s="4">
        <v>640</v>
      </c>
      <c r="Q3338" s="4">
        <f>SupplierQuality[[#This Row],[Total Defect Qty]]*SupplierQuality[[#This Row],[Unit Price]]</f>
        <v>622792960</v>
      </c>
    </row>
    <row r="3339" spans="1:17" x14ac:dyDescent="0.25">
      <c r="A3339" s="1">
        <v>43606</v>
      </c>
      <c r="B3339" s="5" t="str">
        <f>TEXT(SupplierQuality[[#This Row],[Date]],"mmm")</f>
        <v>May</v>
      </c>
      <c r="C3339" s="5" t="str">
        <f>TEXT(SupplierQuality[[#This Row],[Date]],"yyyy")</f>
        <v>2019</v>
      </c>
      <c r="D3339" s="2" t="s">
        <v>189</v>
      </c>
      <c r="E3339" s="2" t="s">
        <v>34</v>
      </c>
      <c r="F3339" s="2" t="s">
        <v>24</v>
      </c>
      <c r="G3339">
        <v>130</v>
      </c>
      <c r="H3339" s="2" t="str">
        <f>VLOOKUP(SupplierQuality[[#This Row],[MaterialID]],Table4[#All],2,0)</f>
        <v>Packaging</v>
      </c>
      <c r="I3339">
        <v>3</v>
      </c>
      <c r="J3339" s="2" t="str">
        <f>_xlfn.XLOOKUP(SupplierQuality[[#This Row],[Defect Type ID]],Table5[ID],Table5[Defect Type],"Not found",0)</f>
        <v>Impact</v>
      </c>
      <c r="K3339">
        <v>135</v>
      </c>
      <c r="L3339" s="2" t="str">
        <f>_xlfn.XLOOKUP(SupplierQuality[[#This Row],[DefectID]],Table2[ID],Table2[Defect],"Not found",0)</f>
        <v>Tops Short</v>
      </c>
      <c r="M3339" s="3">
        <v>949126</v>
      </c>
      <c r="N3339" s="3">
        <v>3649</v>
      </c>
      <c r="O3339" s="6">
        <f>SupplierQuality[[#This Row],[Total Downtime Minutes]]/60</f>
        <v>60.81666666666667</v>
      </c>
      <c r="P3339" s="4">
        <v>344</v>
      </c>
      <c r="Q3339" s="4">
        <f>SupplierQuality[[#This Row],[Total Defect Qty]]*SupplierQuality[[#This Row],[Unit Price]]</f>
        <v>326499344</v>
      </c>
    </row>
    <row r="3340" spans="1:17" x14ac:dyDescent="0.25">
      <c r="A3340" s="1">
        <v>43606</v>
      </c>
      <c r="B3340" s="5" t="str">
        <f>TEXT(SupplierQuality[[#This Row],[Date]],"mmm")</f>
        <v>May</v>
      </c>
      <c r="C3340" s="5" t="str">
        <f>TEXT(SupplierQuality[[#This Row],[Date]],"yyyy")</f>
        <v>2019</v>
      </c>
      <c r="D3340" s="2" t="s">
        <v>247</v>
      </c>
      <c r="E3340" s="2" t="s">
        <v>107</v>
      </c>
      <c r="F3340" s="2" t="s">
        <v>24</v>
      </c>
      <c r="G3340">
        <v>117</v>
      </c>
      <c r="H3340" s="2" t="str">
        <f>VLOOKUP(SupplierQuality[[#This Row],[MaterialID]],Table4[#All],2,0)</f>
        <v>Labels</v>
      </c>
      <c r="I3340">
        <v>1</v>
      </c>
      <c r="J3340" s="2" t="str">
        <f>_xlfn.XLOOKUP(SupplierQuality[[#This Row],[Defect Type ID]],Table5[ID],Table5[Defect Type],"Not found",0)</f>
        <v>No Impact</v>
      </c>
      <c r="K3340">
        <v>16</v>
      </c>
      <c r="L3340" s="2" t="str">
        <f>_xlfn.XLOOKUP(SupplierQuality[[#This Row],[DefectID]],Table2[ID],Table2[Defect],"Not found",0)</f>
        <v>Print defects</v>
      </c>
      <c r="M3340" s="3">
        <v>879986</v>
      </c>
      <c r="N3340" s="3">
        <v>262</v>
      </c>
      <c r="O3340" s="6">
        <f>SupplierQuality[[#This Row],[Total Downtime Minutes]]/60</f>
        <v>4.3666666666666663</v>
      </c>
      <c r="P3340" s="4">
        <v>575</v>
      </c>
      <c r="Q3340" s="4">
        <f>SupplierQuality[[#This Row],[Total Defect Qty]]*SupplierQuality[[#This Row],[Unit Price]]</f>
        <v>505991950</v>
      </c>
    </row>
    <row r="3341" spans="1:17" x14ac:dyDescent="0.25">
      <c r="A3341" s="1">
        <v>43606</v>
      </c>
      <c r="B3341" s="5" t="str">
        <f>TEXT(SupplierQuality[[#This Row],[Date]],"mmm")</f>
        <v>May</v>
      </c>
      <c r="C3341" s="5" t="str">
        <f>TEXT(SupplierQuality[[#This Row],[Date]],"yyyy")</f>
        <v>2019</v>
      </c>
      <c r="D3341" s="2" t="s">
        <v>171</v>
      </c>
      <c r="E3341" s="2" t="s">
        <v>27</v>
      </c>
      <c r="F3341" s="2" t="s">
        <v>24</v>
      </c>
      <c r="G3341">
        <v>121</v>
      </c>
      <c r="H3341" s="2" t="str">
        <f>VLOOKUP(SupplierQuality[[#This Row],[MaterialID]],Table4[#All],2,0)</f>
        <v>Composites</v>
      </c>
      <c r="I3341">
        <v>2</v>
      </c>
      <c r="J3341" s="2" t="str">
        <f>_xlfn.XLOOKUP(SupplierQuality[[#This Row],[Defect Type ID]],Table5[ID],Table5[Defect Type],"Not found",0)</f>
        <v>Rejected</v>
      </c>
      <c r="K3341">
        <v>182</v>
      </c>
      <c r="L3341" s="2" t="str">
        <f>_xlfn.XLOOKUP(SupplierQuality[[#This Row],[DefectID]],Table2[ID],Table2[Defect],"Not found",0)</f>
        <v>Bad Tops</v>
      </c>
      <c r="M3341" s="3">
        <v>857601</v>
      </c>
      <c r="N3341" s="3">
        <v>4965</v>
      </c>
      <c r="O3341" s="6">
        <f>SupplierQuality[[#This Row],[Total Downtime Minutes]]/60</f>
        <v>82.75</v>
      </c>
      <c r="P3341" s="4">
        <v>653</v>
      </c>
      <c r="Q3341" s="4">
        <f>SupplierQuality[[#This Row],[Total Defect Qty]]*SupplierQuality[[#This Row],[Unit Price]]</f>
        <v>560013453</v>
      </c>
    </row>
    <row r="3342" spans="1:17" x14ac:dyDescent="0.25">
      <c r="A3342" s="1">
        <v>43606</v>
      </c>
      <c r="B3342" s="5" t="str">
        <f>TEXT(SupplierQuality[[#This Row],[Date]],"mmm")</f>
        <v>May</v>
      </c>
      <c r="C3342" s="5" t="str">
        <f>TEXT(SupplierQuality[[#This Row],[Date]],"yyyy")</f>
        <v>2019</v>
      </c>
      <c r="D3342" s="2" t="s">
        <v>69</v>
      </c>
      <c r="E3342" s="2" t="s">
        <v>52</v>
      </c>
      <c r="F3342" s="2" t="s">
        <v>24</v>
      </c>
      <c r="G3342">
        <v>122</v>
      </c>
      <c r="H3342" s="2" t="str">
        <f>VLOOKUP(SupplierQuality[[#This Row],[MaterialID]],Table4[#All],2,0)</f>
        <v>Electrolytes</v>
      </c>
      <c r="I3342">
        <v>1</v>
      </c>
      <c r="J3342" s="2" t="str">
        <f>_xlfn.XLOOKUP(SupplierQuality[[#This Row],[Defect Type ID]],Table5[ID],Table5[Defect Type],"Not found",0)</f>
        <v>No Impact</v>
      </c>
      <c r="K3342">
        <v>253</v>
      </c>
      <c r="L3342" s="2" t="str">
        <f>_xlfn.XLOOKUP(SupplierQuality[[#This Row],[DefectID]],Table2[ID],Table2[Defect],"Not found",0)</f>
        <v>Warped  Sheets</v>
      </c>
      <c r="M3342" s="3">
        <v>504170</v>
      </c>
      <c r="N3342" s="3">
        <v>3561</v>
      </c>
      <c r="O3342" s="6">
        <f>SupplierQuality[[#This Row],[Total Downtime Minutes]]/60</f>
        <v>59.35</v>
      </c>
      <c r="P3342" s="4">
        <v>524</v>
      </c>
      <c r="Q3342" s="4">
        <f>SupplierQuality[[#This Row],[Total Defect Qty]]*SupplierQuality[[#This Row],[Unit Price]]</f>
        <v>264185080</v>
      </c>
    </row>
    <row r="3343" spans="1:17" x14ac:dyDescent="0.25">
      <c r="A3343" s="1">
        <v>43606</v>
      </c>
      <c r="B3343" s="5" t="str">
        <f>TEXT(SupplierQuality[[#This Row],[Date]],"mmm")</f>
        <v>May</v>
      </c>
      <c r="C3343" s="5" t="str">
        <f>TEXT(SupplierQuality[[#This Row],[Date]],"yyyy")</f>
        <v>2019</v>
      </c>
      <c r="D3343" s="2" t="s">
        <v>157</v>
      </c>
      <c r="E3343" s="2" t="s">
        <v>119</v>
      </c>
      <c r="F3343" s="2" t="s">
        <v>24</v>
      </c>
      <c r="G3343">
        <v>113</v>
      </c>
      <c r="H3343" s="2" t="str">
        <f>VLOOKUP(SupplierQuality[[#This Row],[MaterialID]],Table4[#All],2,0)</f>
        <v>Raw Materials</v>
      </c>
      <c r="I3343">
        <v>3</v>
      </c>
      <c r="J3343" s="2" t="str">
        <f>_xlfn.XLOOKUP(SupplierQuality[[#This Row],[Defect Type ID]],Table5[ID],Table5[Defect Type],"Not found",0)</f>
        <v>Impact</v>
      </c>
      <c r="K3343">
        <v>120</v>
      </c>
      <c r="L3343" s="2" t="str">
        <f>_xlfn.XLOOKUP(SupplierQuality[[#This Row],[DefectID]],Table2[ID],Table2[Defect],"Not found",0)</f>
        <v>No Disk</v>
      </c>
      <c r="M3343" s="3">
        <v>474327</v>
      </c>
      <c r="N3343" s="3">
        <v>4047</v>
      </c>
      <c r="O3343" s="6">
        <f>SupplierQuality[[#This Row],[Total Downtime Minutes]]/60</f>
        <v>67.45</v>
      </c>
      <c r="P3343" s="4">
        <v>298</v>
      </c>
      <c r="Q3343" s="4">
        <f>SupplierQuality[[#This Row],[Total Defect Qty]]*SupplierQuality[[#This Row],[Unit Price]]</f>
        <v>141349446</v>
      </c>
    </row>
    <row r="3344" spans="1:17" x14ac:dyDescent="0.25">
      <c r="A3344" s="1">
        <v>43606</v>
      </c>
      <c r="B3344" s="5" t="str">
        <f>TEXT(SupplierQuality[[#This Row],[Date]],"mmm")</f>
        <v>May</v>
      </c>
      <c r="C3344" s="5" t="str">
        <f>TEXT(SupplierQuality[[#This Row],[Date]],"yyyy")</f>
        <v>2019</v>
      </c>
      <c r="D3344" s="2" t="s">
        <v>246</v>
      </c>
      <c r="E3344" s="2" t="s">
        <v>16</v>
      </c>
      <c r="F3344" s="2" t="s">
        <v>24</v>
      </c>
      <c r="G3344">
        <v>124</v>
      </c>
      <c r="H3344" s="2" t="str">
        <f>VLOOKUP(SupplierQuality[[#This Row],[MaterialID]],Table4[#All],2,0)</f>
        <v>Drives</v>
      </c>
      <c r="I3344">
        <v>1</v>
      </c>
      <c r="J3344" s="2" t="str">
        <f>_xlfn.XLOOKUP(SupplierQuality[[#This Row],[Defect Type ID]],Table5[ID],Table5[Defect Type],"Not found",0)</f>
        <v>No Impact</v>
      </c>
      <c r="K3344">
        <v>139</v>
      </c>
      <c r="L3344" s="2" t="str">
        <f>_xlfn.XLOOKUP(SupplierQuality[[#This Row],[DefectID]],Table2[ID],Table2[Defect],"Not found",0)</f>
        <v>Incorrect Color</v>
      </c>
      <c r="M3344" s="3">
        <v>446829</v>
      </c>
      <c r="N3344" s="3">
        <v>3920</v>
      </c>
      <c r="O3344" s="6">
        <f>SupplierQuality[[#This Row],[Total Downtime Minutes]]/60</f>
        <v>65.333333333333329</v>
      </c>
      <c r="P3344" s="4">
        <v>616</v>
      </c>
      <c r="Q3344" s="4">
        <f>SupplierQuality[[#This Row],[Total Defect Qty]]*SupplierQuality[[#This Row],[Unit Price]]</f>
        <v>275246664</v>
      </c>
    </row>
    <row r="3345" spans="1:17" x14ac:dyDescent="0.25">
      <c r="A3345" s="1">
        <v>43606</v>
      </c>
      <c r="B3345" s="5" t="str">
        <f>TEXT(SupplierQuality[[#This Row],[Date]],"mmm")</f>
        <v>May</v>
      </c>
      <c r="C3345" s="5" t="str">
        <f>TEXT(SupplierQuality[[#This Row],[Date]],"yyyy")</f>
        <v>2019</v>
      </c>
      <c r="D3345" s="2" t="s">
        <v>265</v>
      </c>
      <c r="E3345" s="2" t="s">
        <v>11</v>
      </c>
      <c r="F3345" s="2" t="s">
        <v>42</v>
      </c>
      <c r="G3345">
        <v>128</v>
      </c>
      <c r="H3345" s="2" t="str">
        <f>VLOOKUP(SupplierQuality[[#This Row],[MaterialID]],Table4[#All],2,0)</f>
        <v>Tape</v>
      </c>
      <c r="I3345">
        <v>3</v>
      </c>
      <c r="J3345" s="2" t="str">
        <f>_xlfn.XLOOKUP(SupplierQuality[[#This Row],[Defect Type ID]],Table5[ID],Table5[Defect Type],"Not found",0)</f>
        <v>Impact</v>
      </c>
      <c r="K3345">
        <v>233</v>
      </c>
      <c r="L3345" s="2" t="str">
        <f>_xlfn.XLOOKUP(SupplierQuality[[#This Row],[DefectID]],Table2[ID],Table2[Defect],"Not found",0)</f>
        <v>Wrong Drive</v>
      </c>
      <c r="M3345" s="3">
        <v>436249</v>
      </c>
      <c r="N3345" s="3">
        <v>3084</v>
      </c>
      <c r="O3345" s="6">
        <f>SupplierQuality[[#This Row],[Total Downtime Minutes]]/60</f>
        <v>51.4</v>
      </c>
      <c r="P3345" s="4">
        <v>358</v>
      </c>
      <c r="Q3345" s="4">
        <f>SupplierQuality[[#This Row],[Total Defect Qty]]*SupplierQuality[[#This Row],[Unit Price]]</f>
        <v>156177142</v>
      </c>
    </row>
    <row r="3346" spans="1:17" x14ac:dyDescent="0.25">
      <c r="A3346" s="1">
        <v>43606</v>
      </c>
      <c r="B3346" s="5" t="str">
        <f>TEXT(SupplierQuality[[#This Row],[Date]],"mmm")</f>
        <v>May</v>
      </c>
      <c r="C3346" s="5" t="str">
        <f>TEXT(SupplierQuality[[#This Row],[Date]],"yyyy")</f>
        <v>2019</v>
      </c>
      <c r="D3346" s="2" t="s">
        <v>321</v>
      </c>
      <c r="E3346" s="2" t="s">
        <v>64</v>
      </c>
      <c r="F3346" s="2" t="s">
        <v>24</v>
      </c>
      <c r="G3346">
        <v>115</v>
      </c>
      <c r="H3346" s="2" t="str">
        <f>VLOOKUP(SupplierQuality[[#This Row],[MaterialID]],Table4[#All],2,0)</f>
        <v>Controllers</v>
      </c>
      <c r="I3346">
        <v>1</v>
      </c>
      <c r="J3346" s="2" t="str">
        <f>_xlfn.XLOOKUP(SupplierQuality[[#This Row],[Defect Type ID]],Table5[ID],Table5[Defect Type],"Not found",0)</f>
        <v>No Impact</v>
      </c>
      <c r="K3346">
        <v>190</v>
      </c>
      <c r="L3346" s="2" t="str">
        <f>_xlfn.XLOOKUP(SupplierQuality[[#This Row],[DefectID]],Table2[ID],Table2[Defect],"Not found",0)</f>
        <v>Bad Distribution</v>
      </c>
      <c r="M3346" s="3">
        <v>362109</v>
      </c>
      <c r="N3346" s="3">
        <v>529</v>
      </c>
      <c r="O3346" s="6">
        <f>SupplierQuality[[#This Row],[Total Downtime Minutes]]/60</f>
        <v>8.8166666666666664</v>
      </c>
      <c r="P3346" s="4">
        <v>586</v>
      </c>
      <c r="Q3346" s="4">
        <f>SupplierQuality[[#This Row],[Total Defect Qty]]*SupplierQuality[[#This Row],[Unit Price]]</f>
        <v>212195874</v>
      </c>
    </row>
    <row r="3347" spans="1:17" x14ac:dyDescent="0.25">
      <c r="A3347" s="1">
        <v>43606</v>
      </c>
      <c r="B3347" s="5" t="str">
        <f>TEXT(SupplierQuality[[#This Row],[Date]],"mmm")</f>
        <v>May</v>
      </c>
      <c r="C3347" s="5" t="str">
        <f>TEXT(SupplierQuality[[#This Row],[Date]],"yyyy")</f>
        <v>2019</v>
      </c>
      <c r="D3347" s="2" t="s">
        <v>184</v>
      </c>
      <c r="E3347" s="2" t="s">
        <v>49</v>
      </c>
      <c r="F3347" s="2" t="s">
        <v>17</v>
      </c>
      <c r="G3347">
        <v>123</v>
      </c>
      <c r="H3347" s="2" t="str">
        <f>VLOOKUP(SupplierQuality[[#This Row],[MaterialID]],Table4[#All],2,0)</f>
        <v>Pump</v>
      </c>
      <c r="I3347">
        <v>1</v>
      </c>
      <c r="J3347" s="2" t="str">
        <f>_xlfn.XLOOKUP(SupplierQuality[[#This Row],[Defect Type ID]],Table5[ID],Table5[Defect Type],"Not found",0)</f>
        <v>No Impact</v>
      </c>
      <c r="K3347">
        <v>166</v>
      </c>
      <c r="L3347" s="2" t="str">
        <f>_xlfn.XLOOKUP(SupplierQuality[[#This Row],[DefectID]],Table2[ID],Table2[Defect],"Not found",0)</f>
        <v>Failed Tension Test</v>
      </c>
      <c r="M3347" s="3">
        <v>121537</v>
      </c>
      <c r="N3347" s="3">
        <v>4206</v>
      </c>
      <c r="O3347" s="6">
        <f>SupplierQuality[[#This Row],[Total Downtime Minutes]]/60</f>
        <v>70.099999999999994</v>
      </c>
      <c r="P3347" s="4">
        <v>669</v>
      </c>
      <c r="Q3347" s="4">
        <f>SupplierQuality[[#This Row],[Total Defect Qty]]*SupplierQuality[[#This Row],[Unit Price]]</f>
        <v>81308253</v>
      </c>
    </row>
    <row r="3348" spans="1:17" x14ac:dyDescent="0.25">
      <c r="A3348" s="1">
        <v>43606</v>
      </c>
      <c r="B3348" s="5" t="str">
        <f>TEXT(SupplierQuality[[#This Row],[Date]],"mmm")</f>
        <v>May</v>
      </c>
      <c r="C3348" s="5" t="str">
        <f>TEXT(SupplierQuality[[#This Row],[Date]],"yyyy")</f>
        <v>2019</v>
      </c>
      <c r="D3348" s="2" t="s">
        <v>216</v>
      </c>
      <c r="E3348" s="2" t="s">
        <v>55</v>
      </c>
      <c r="F3348" s="2" t="s">
        <v>24</v>
      </c>
      <c r="G3348">
        <v>122</v>
      </c>
      <c r="H3348" s="2" t="str">
        <f>VLOOKUP(SupplierQuality[[#This Row],[MaterialID]],Table4[#All],2,0)</f>
        <v>Electrolytes</v>
      </c>
      <c r="I3348">
        <v>1</v>
      </c>
      <c r="J3348" s="2" t="str">
        <f>_xlfn.XLOOKUP(SupplierQuality[[#This Row],[Defect Type ID]],Table5[ID],Table5[Defect Type],"Not found",0)</f>
        <v>No Impact</v>
      </c>
      <c r="K3348">
        <v>115</v>
      </c>
      <c r="L3348" s="2" t="str">
        <f>_xlfn.XLOOKUP(SupplierQuality[[#This Row],[DefectID]],Table2[ID],Table2[Defect],"Not found",0)</f>
        <v>Roll Tension</v>
      </c>
      <c r="M3348" s="3">
        <v>28949</v>
      </c>
      <c r="N3348" s="3">
        <v>2690</v>
      </c>
      <c r="O3348" s="6">
        <f>SupplierQuality[[#This Row],[Total Downtime Minutes]]/60</f>
        <v>44.833333333333336</v>
      </c>
      <c r="P3348" s="4">
        <v>670</v>
      </c>
      <c r="Q3348" s="4">
        <f>SupplierQuality[[#This Row],[Total Defect Qty]]*SupplierQuality[[#This Row],[Unit Price]]</f>
        <v>19395830</v>
      </c>
    </row>
    <row r="3349" spans="1:17" x14ac:dyDescent="0.25">
      <c r="A3349" s="1">
        <v>43608</v>
      </c>
      <c r="B3349" s="5" t="str">
        <f>TEXT(SupplierQuality[[#This Row],[Date]],"mmm")</f>
        <v>May</v>
      </c>
      <c r="C3349" s="5" t="str">
        <f>TEXT(SupplierQuality[[#This Row],[Date]],"yyyy")</f>
        <v>2019</v>
      </c>
      <c r="D3349" s="2" t="s">
        <v>193</v>
      </c>
      <c r="E3349" s="2" t="s">
        <v>84</v>
      </c>
      <c r="F3349" s="2" t="s">
        <v>17</v>
      </c>
      <c r="G3349">
        <v>119</v>
      </c>
      <c r="H3349" s="2" t="str">
        <f>VLOOKUP(SupplierQuality[[#This Row],[MaterialID]],Table4[#All],2,0)</f>
        <v>Batteries</v>
      </c>
      <c r="I3349">
        <v>1</v>
      </c>
      <c r="J3349" s="2" t="str">
        <f>_xlfn.XLOOKUP(SupplierQuality[[#This Row],[Defect Type ID]],Table5[ID],Table5[Defect Type],"Not found",0)</f>
        <v>No Impact</v>
      </c>
      <c r="K3349">
        <v>182</v>
      </c>
      <c r="L3349" s="2" t="str">
        <f>_xlfn.XLOOKUP(SupplierQuality[[#This Row],[DefectID]],Table2[ID],Table2[Defect],"Not found",0)</f>
        <v>Bad Tops</v>
      </c>
      <c r="M3349" s="3">
        <v>633340</v>
      </c>
      <c r="N3349" s="3">
        <v>2965</v>
      </c>
      <c r="O3349" s="6">
        <f>SupplierQuality[[#This Row],[Total Downtime Minutes]]/60</f>
        <v>49.416666666666664</v>
      </c>
      <c r="P3349" s="4">
        <v>292</v>
      </c>
      <c r="Q3349" s="4">
        <f>SupplierQuality[[#This Row],[Total Defect Qty]]*SupplierQuality[[#This Row],[Unit Price]]</f>
        <v>184935280</v>
      </c>
    </row>
    <row r="3350" spans="1:17" x14ac:dyDescent="0.25">
      <c r="A3350" s="1">
        <v>43609</v>
      </c>
      <c r="B3350" s="5" t="str">
        <f>TEXT(SupplierQuality[[#This Row],[Date]],"mmm")</f>
        <v>May</v>
      </c>
      <c r="C3350" s="5" t="str">
        <f>TEXT(SupplierQuality[[#This Row],[Date]],"yyyy")</f>
        <v>2019</v>
      </c>
      <c r="D3350" s="2" t="s">
        <v>154</v>
      </c>
      <c r="E3350" s="2" t="s">
        <v>30</v>
      </c>
      <c r="F3350" s="2" t="s">
        <v>14</v>
      </c>
      <c r="G3350">
        <v>115</v>
      </c>
      <c r="H3350" s="2" t="str">
        <f>VLOOKUP(SupplierQuality[[#This Row],[MaterialID]],Table4[#All],2,0)</f>
        <v>Controllers</v>
      </c>
      <c r="I3350">
        <v>3</v>
      </c>
      <c r="J3350" s="2" t="str">
        <f>_xlfn.XLOOKUP(SupplierQuality[[#This Row],[Defect Type ID]],Table5[ID],Table5[Defect Type],"Not found",0)</f>
        <v>Impact</v>
      </c>
      <c r="K3350">
        <v>152</v>
      </c>
      <c r="L3350" s="2" t="str">
        <f>_xlfn.XLOOKUP(SupplierQuality[[#This Row],[DefectID]],Table2[ID],Table2[Defect],"Not found",0)</f>
        <v>Component Failure</v>
      </c>
      <c r="M3350" s="3">
        <v>941315</v>
      </c>
      <c r="N3350" s="3">
        <v>2776</v>
      </c>
      <c r="O3350" s="6">
        <f>SupplierQuality[[#This Row],[Total Downtime Minutes]]/60</f>
        <v>46.266666666666666</v>
      </c>
      <c r="P3350" s="4">
        <v>692</v>
      </c>
      <c r="Q3350" s="4">
        <f>SupplierQuality[[#This Row],[Total Defect Qty]]*SupplierQuality[[#This Row],[Unit Price]]</f>
        <v>651389980</v>
      </c>
    </row>
    <row r="3351" spans="1:17" x14ac:dyDescent="0.25">
      <c r="A3351" s="1">
        <v>43609</v>
      </c>
      <c r="B3351" s="5" t="str">
        <f>TEXT(SupplierQuality[[#This Row],[Date]],"mmm")</f>
        <v>May</v>
      </c>
      <c r="C3351" s="5" t="str">
        <f>TEXT(SupplierQuality[[#This Row],[Date]],"yyyy")</f>
        <v>2019</v>
      </c>
      <c r="D3351" s="2" t="s">
        <v>253</v>
      </c>
      <c r="E3351" s="2" t="s">
        <v>64</v>
      </c>
      <c r="F3351" s="2" t="s">
        <v>24</v>
      </c>
      <c r="G3351">
        <v>131</v>
      </c>
      <c r="H3351" s="2" t="str">
        <f>VLOOKUP(SupplierQuality[[#This Row],[MaterialID]],Table4[#All],2,0)</f>
        <v>Valves</v>
      </c>
      <c r="I3351">
        <v>1</v>
      </c>
      <c r="J3351" s="2" t="str">
        <f>_xlfn.XLOOKUP(SupplierQuality[[#This Row],[Defect Type ID]],Table5[ID],Table5[Defect Type],"Not found",0)</f>
        <v>No Impact</v>
      </c>
      <c r="K3351">
        <v>176</v>
      </c>
      <c r="L3351" s="2" t="str">
        <f>_xlfn.XLOOKUP(SupplierQuality[[#This Row],[DefectID]],Table2[ID],Table2[Defect],"Not found",0)</f>
        <v>Holes in Material</v>
      </c>
      <c r="M3351" s="3">
        <v>912743</v>
      </c>
      <c r="N3351" s="3">
        <v>1441</v>
      </c>
      <c r="O3351" s="6">
        <f>SupplierQuality[[#This Row],[Total Downtime Minutes]]/60</f>
        <v>24.016666666666666</v>
      </c>
      <c r="P3351" s="4">
        <v>508</v>
      </c>
      <c r="Q3351" s="4">
        <f>SupplierQuality[[#This Row],[Total Defect Qty]]*SupplierQuality[[#This Row],[Unit Price]]</f>
        <v>463673444</v>
      </c>
    </row>
    <row r="3352" spans="1:17" x14ac:dyDescent="0.25">
      <c r="A3352" s="1">
        <v>43609</v>
      </c>
      <c r="B3352" s="5" t="str">
        <f>TEXT(SupplierQuality[[#This Row],[Date]],"mmm")</f>
        <v>May</v>
      </c>
      <c r="C3352" s="5" t="str">
        <f>TEXT(SupplierQuality[[#This Row],[Date]],"yyyy")</f>
        <v>2019</v>
      </c>
      <c r="D3352" s="2" t="s">
        <v>99</v>
      </c>
      <c r="E3352" s="2" t="s">
        <v>16</v>
      </c>
      <c r="F3352" s="2" t="s">
        <v>691</v>
      </c>
      <c r="G3352">
        <v>113</v>
      </c>
      <c r="H3352" s="2" t="str">
        <f>VLOOKUP(SupplierQuality[[#This Row],[MaterialID]],Table4[#All],2,0)</f>
        <v>Raw Materials</v>
      </c>
      <c r="I3352">
        <v>1</v>
      </c>
      <c r="J3352" s="2" t="str">
        <f>_xlfn.XLOOKUP(SupplierQuality[[#This Row],[Defect Type ID]],Table5[ID],Table5[Defect Type],"Not found",0)</f>
        <v>No Impact</v>
      </c>
      <c r="K3352">
        <v>14</v>
      </c>
      <c r="L3352" s="2" t="str">
        <f>_xlfn.XLOOKUP(SupplierQuality[[#This Row],[DefectID]],Table2[ID],Table2[Defect],"Not found",0)</f>
        <v>Gap Variation</v>
      </c>
      <c r="M3352" s="3">
        <v>889260</v>
      </c>
      <c r="N3352" s="3">
        <v>280</v>
      </c>
      <c r="O3352" s="6">
        <f>SupplierQuality[[#This Row],[Total Downtime Minutes]]/60</f>
        <v>4.666666666666667</v>
      </c>
      <c r="P3352" s="4">
        <v>449</v>
      </c>
      <c r="Q3352" s="4">
        <f>SupplierQuality[[#This Row],[Total Defect Qty]]*SupplierQuality[[#This Row],[Unit Price]]</f>
        <v>399277740</v>
      </c>
    </row>
    <row r="3353" spans="1:17" x14ac:dyDescent="0.25">
      <c r="A3353" s="1">
        <v>43609</v>
      </c>
      <c r="B3353" s="5" t="str">
        <f>TEXT(SupplierQuality[[#This Row],[Date]],"mmm")</f>
        <v>May</v>
      </c>
      <c r="C3353" s="5" t="str">
        <f>TEXT(SupplierQuality[[#This Row],[Date]],"yyyy")</f>
        <v>2019</v>
      </c>
      <c r="D3353" s="2" t="s">
        <v>188</v>
      </c>
      <c r="E3353" s="2" t="s">
        <v>38</v>
      </c>
      <c r="F3353" s="2" t="s">
        <v>14</v>
      </c>
      <c r="G3353">
        <v>118</v>
      </c>
      <c r="H3353" s="2" t="str">
        <f>VLOOKUP(SupplierQuality[[#This Row],[MaterialID]],Table4[#All],2,0)</f>
        <v>Corrugate</v>
      </c>
      <c r="I3353">
        <v>1</v>
      </c>
      <c r="J3353" s="2" t="str">
        <f>_xlfn.XLOOKUP(SupplierQuality[[#This Row],[Defect Type ID]],Table5[ID],Table5[Defect Type],"Not found",0)</f>
        <v>No Impact</v>
      </c>
      <c r="K3353">
        <v>251</v>
      </c>
      <c r="L3353" s="2" t="str">
        <f>_xlfn.XLOOKUP(SupplierQuality[[#This Row],[DefectID]],Table2[ID],Table2[Defect],"Not found",0)</f>
        <v>Ink Smears</v>
      </c>
      <c r="M3353" s="3">
        <v>872083</v>
      </c>
      <c r="N3353" s="3">
        <v>1798</v>
      </c>
      <c r="O3353" s="6">
        <f>SupplierQuality[[#This Row],[Total Downtime Minutes]]/60</f>
        <v>29.966666666666665</v>
      </c>
      <c r="P3353" s="4">
        <v>654</v>
      </c>
      <c r="Q3353" s="4">
        <f>SupplierQuality[[#This Row],[Total Defect Qty]]*SupplierQuality[[#This Row],[Unit Price]]</f>
        <v>570342282</v>
      </c>
    </row>
    <row r="3354" spans="1:17" x14ac:dyDescent="0.25">
      <c r="A3354" s="1">
        <v>43609</v>
      </c>
      <c r="B3354" s="5" t="str">
        <f>TEXT(SupplierQuality[[#This Row],[Date]],"mmm")</f>
        <v>May</v>
      </c>
      <c r="C3354" s="5" t="str">
        <f>TEXT(SupplierQuality[[#This Row],[Date]],"yyyy")</f>
        <v>2019</v>
      </c>
      <c r="D3354" s="2" t="s">
        <v>114</v>
      </c>
      <c r="E3354" s="2" t="s">
        <v>32</v>
      </c>
      <c r="F3354" s="2" t="s">
        <v>17</v>
      </c>
      <c r="G3354">
        <v>114</v>
      </c>
      <c r="H3354" s="2" t="str">
        <f>VLOOKUP(SupplierQuality[[#This Row],[MaterialID]],Table4[#All],2,0)</f>
        <v>Carton</v>
      </c>
      <c r="I3354">
        <v>2</v>
      </c>
      <c r="J3354" s="2" t="str">
        <f>_xlfn.XLOOKUP(SupplierQuality[[#This Row],[Defect Type ID]],Table5[ID],Table5[Defect Type],"Not found",0)</f>
        <v>Rejected</v>
      </c>
      <c r="K3354">
        <v>255</v>
      </c>
      <c r="L3354" s="2" t="str">
        <f>_xlfn.XLOOKUP(SupplierQuality[[#This Row],[DefectID]],Table2[ID],Table2[Defect],"Not found",0)</f>
        <v>Components Stuck</v>
      </c>
      <c r="M3354" s="3">
        <v>436704</v>
      </c>
      <c r="N3354" s="3">
        <v>2432</v>
      </c>
      <c r="O3354" s="6">
        <f>SupplierQuality[[#This Row],[Total Downtime Minutes]]/60</f>
        <v>40.533333333333331</v>
      </c>
      <c r="P3354" s="4">
        <v>339</v>
      </c>
      <c r="Q3354" s="4">
        <f>SupplierQuality[[#This Row],[Total Defect Qty]]*SupplierQuality[[#This Row],[Unit Price]]</f>
        <v>148042656</v>
      </c>
    </row>
    <row r="3355" spans="1:17" x14ac:dyDescent="0.25">
      <c r="A3355" s="1">
        <v>43609</v>
      </c>
      <c r="B3355" s="5" t="str">
        <f>TEXT(SupplierQuality[[#This Row],[Date]],"mmm")</f>
        <v>May</v>
      </c>
      <c r="C3355" s="5" t="str">
        <f>TEXT(SupplierQuality[[#This Row],[Date]],"yyyy")</f>
        <v>2019</v>
      </c>
      <c r="D3355" s="2" t="s">
        <v>85</v>
      </c>
      <c r="E3355" s="2" t="s">
        <v>21</v>
      </c>
      <c r="F3355" s="2" t="s">
        <v>14</v>
      </c>
      <c r="G3355">
        <v>120</v>
      </c>
      <c r="H3355" s="2" t="str">
        <f>VLOOKUP(SupplierQuality[[#This Row],[MaterialID]],Table4[#All],2,0)</f>
        <v>Film</v>
      </c>
      <c r="I3355">
        <v>3</v>
      </c>
      <c r="J3355" s="2" t="str">
        <f>_xlfn.XLOOKUP(SupplierQuality[[#This Row],[Defect Type ID]],Table5[ID],Table5[Defect Type],"Not found",0)</f>
        <v>Impact</v>
      </c>
      <c r="K3355">
        <v>237</v>
      </c>
      <c r="L3355" s="2" t="str">
        <f>_xlfn.XLOOKUP(SupplierQuality[[#This Row],[DefectID]],Table2[ID],Table2[Defect],"Not found",0)</f>
        <v>Wrong Hue</v>
      </c>
      <c r="M3355" s="3">
        <v>395345</v>
      </c>
      <c r="N3355" s="3">
        <v>3253</v>
      </c>
      <c r="O3355" s="6">
        <f>SupplierQuality[[#This Row],[Total Downtime Minutes]]/60</f>
        <v>54.216666666666669</v>
      </c>
      <c r="P3355" s="4">
        <v>623</v>
      </c>
      <c r="Q3355" s="4">
        <f>SupplierQuality[[#This Row],[Total Defect Qty]]*SupplierQuality[[#This Row],[Unit Price]]</f>
        <v>246299935</v>
      </c>
    </row>
    <row r="3356" spans="1:17" x14ac:dyDescent="0.25">
      <c r="A3356" s="1">
        <v>43609</v>
      </c>
      <c r="B3356" s="5" t="str">
        <f>TEXT(SupplierQuality[[#This Row],[Date]],"mmm")</f>
        <v>May</v>
      </c>
      <c r="C3356" s="5" t="str">
        <f>TEXT(SupplierQuality[[#This Row],[Date]],"yyyy")</f>
        <v>2019</v>
      </c>
      <c r="D3356" s="2" t="s">
        <v>39</v>
      </c>
      <c r="E3356" s="2" t="s">
        <v>67</v>
      </c>
      <c r="F3356" s="2" t="s">
        <v>691</v>
      </c>
      <c r="G3356">
        <v>113</v>
      </c>
      <c r="H3356" s="2" t="str">
        <f>VLOOKUP(SupplierQuality[[#This Row],[MaterialID]],Table4[#All],2,0)</f>
        <v>Raw Materials</v>
      </c>
      <c r="I3356">
        <v>3</v>
      </c>
      <c r="J3356" s="2" t="str">
        <f>_xlfn.XLOOKUP(SupplierQuality[[#This Row],[Defect Type ID]],Table5[ID],Table5[Defect Type],"Not found",0)</f>
        <v>Impact</v>
      </c>
      <c r="K3356">
        <v>202</v>
      </c>
      <c r="L3356" s="2" t="str">
        <f>_xlfn.XLOOKUP(SupplierQuality[[#This Row],[DefectID]],Table2[ID],Table2[Defect],"Not found",0)</f>
        <v>Wrong Surface</v>
      </c>
      <c r="M3356" s="3">
        <v>128281</v>
      </c>
      <c r="N3356" s="3">
        <v>2713</v>
      </c>
      <c r="O3356" s="6">
        <f>SupplierQuality[[#This Row],[Total Downtime Minutes]]/60</f>
        <v>45.216666666666669</v>
      </c>
      <c r="P3356" s="4">
        <v>548</v>
      </c>
      <c r="Q3356" s="4">
        <f>SupplierQuality[[#This Row],[Total Defect Qty]]*SupplierQuality[[#This Row],[Unit Price]]</f>
        <v>70297988</v>
      </c>
    </row>
    <row r="3357" spans="1:17" x14ac:dyDescent="0.25">
      <c r="A3357" s="1">
        <v>43609</v>
      </c>
      <c r="B3357" s="5" t="str">
        <f>TEXT(SupplierQuality[[#This Row],[Date]],"mmm")</f>
        <v>May</v>
      </c>
      <c r="C3357" s="5" t="str">
        <f>TEXT(SupplierQuality[[#This Row],[Date]],"yyyy")</f>
        <v>2019</v>
      </c>
      <c r="D3357" s="2" t="s">
        <v>324</v>
      </c>
      <c r="E3357" s="2" t="s">
        <v>107</v>
      </c>
      <c r="F3357" s="2" t="s">
        <v>691</v>
      </c>
      <c r="G3357">
        <v>121</v>
      </c>
      <c r="H3357" s="2" t="str">
        <f>VLOOKUP(SupplierQuality[[#This Row],[MaterialID]],Table4[#All],2,0)</f>
        <v>Composites</v>
      </c>
      <c r="I3357">
        <v>1</v>
      </c>
      <c r="J3357" s="2" t="str">
        <f>_xlfn.XLOOKUP(SupplierQuality[[#This Row],[Defect Type ID]],Table5[ID],Table5[Defect Type],"Not found",0)</f>
        <v>No Impact</v>
      </c>
      <c r="K3357">
        <v>106</v>
      </c>
      <c r="L3357" s="2" t="str">
        <f>_xlfn.XLOOKUP(SupplierQuality[[#This Row],[DefectID]],Table2[ID],Table2[Defect],"Not found",0)</f>
        <v>Parting Tops</v>
      </c>
      <c r="M3357" s="3">
        <v>89158</v>
      </c>
      <c r="N3357" s="3">
        <v>3843</v>
      </c>
      <c r="O3357" s="6">
        <f>SupplierQuality[[#This Row],[Total Downtime Minutes]]/60</f>
        <v>64.05</v>
      </c>
      <c r="P3357" s="4">
        <v>556</v>
      </c>
      <c r="Q3357" s="4">
        <f>SupplierQuality[[#This Row],[Total Defect Qty]]*SupplierQuality[[#This Row],[Unit Price]]</f>
        <v>49571848</v>
      </c>
    </row>
    <row r="3358" spans="1:17" x14ac:dyDescent="0.25">
      <c r="A3358" s="1">
        <v>43610</v>
      </c>
      <c r="B3358" s="5" t="str">
        <f>TEXT(SupplierQuality[[#This Row],[Date]],"mmm")</f>
        <v>May</v>
      </c>
      <c r="C3358" s="5" t="str">
        <f>TEXT(SupplierQuality[[#This Row],[Date]],"yyyy")</f>
        <v>2019</v>
      </c>
      <c r="D3358" s="2" t="s">
        <v>26</v>
      </c>
      <c r="E3358" s="2" t="s">
        <v>49</v>
      </c>
      <c r="F3358" s="2" t="s">
        <v>14</v>
      </c>
      <c r="G3358">
        <v>112</v>
      </c>
      <c r="H3358" s="2" t="str">
        <f>VLOOKUP(SupplierQuality[[#This Row],[MaterialID]],Table4[#All],2,0)</f>
        <v>Glass</v>
      </c>
      <c r="I3358">
        <v>1</v>
      </c>
      <c r="J3358" s="2" t="str">
        <f>_xlfn.XLOOKUP(SupplierQuality[[#This Row],[Defect Type ID]],Table5[ID],Table5[Defect Type],"Not found",0)</f>
        <v>No Impact</v>
      </c>
      <c r="K3358">
        <v>55</v>
      </c>
      <c r="L3358" s="2" t="str">
        <f>_xlfn.XLOOKUP(SupplierQuality[[#This Row],[DefectID]],Table2[ID],Table2[Defect],"Not found",0)</f>
        <v>Wrong Fasteners</v>
      </c>
      <c r="M3358" s="3">
        <v>905536</v>
      </c>
      <c r="N3358" s="3">
        <v>4754</v>
      </c>
      <c r="O3358" s="6">
        <f>SupplierQuality[[#This Row],[Total Downtime Minutes]]/60</f>
        <v>79.233333333333334</v>
      </c>
      <c r="P3358" s="4">
        <v>346</v>
      </c>
      <c r="Q3358" s="4">
        <f>SupplierQuality[[#This Row],[Total Defect Qty]]*SupplierQuality[[#This Row],[Unit Price]]</f>
        <v>313315456</v>
      </c>
    </row>
    <row r="3359" spans="1:17" x14ac:dyDescent="0.25">
      <c r="A3359" s="1">
        <v>43610</v>
      </c>
      <c r="B3359" s="5" t="str">
        <f>TEXT(SupplierQuality[[#This Row],[Date]],"mmm")</f>
        <v>May</v>
      </c>
      <c r="C3359" s="5" t="str">
        <f>TEXT(SupplierQuality[[#This Row],[Date]],"yyyy")</f>
        <v>2019</v>
      </c>
      <c r="D3359" s="2" t="s">
        <v>135</v>
      </c>
      <c r="E3359" s="2" t="s">
        <v>84</v>
      </c>
      <c r="F3359" s="2" t="s">
        <v>14</v>
      </c>
      <c r="G3359">
        <v>122</v>
      </c>
      <c r="H3359" s="2" t="str">
        <f>VLOOKUP(SupplierQuality[[#This Row],[MaterialID]],Table4[#All],2,0)</f>
        <v>Electrolytes</v>
      </c>
      <c r="I3359">
        <v>3</v>
      </c>
      <c r="J3359" s="2" t="str">
        <f>_xlfn.XLOOKUP(SupplierQuality[[#This Row],[Defect Type ID]],Table5[ID],Table5[Defect Type],"Not found",0)</f>
        <v>Impact</v>
      </c>
      <c r="K3359">
        <v>231</v>
      </c>
      <c r="L3359" s="2" t="str">
        <f>_xlfn.XLOOKUP(SupplierQuality[[#This Row],[DefectID]],Table2[ID],Table2[Defect],"Not found",0)</f>
        <v>Wrong Bands</v>
      </c>
      <c r="M3359" s="3">
        <v>793737</v>
      </c>
      <c r="N3359" s="3">
        <v>2063</v>
      </c>
      <c r="O3359" s="6">
        <f>SupplierQuality[[#This Row],[Total Downtime Minutes]]/60</f>
        <v>34.383333333333333</v>
      </c>
      <c r="P3359" s="4">
        <v>300</v>
      </c>
      <c r="Q3359" s="4">
        <f>SupplierQuality[[#This Row],[Total Defect Qty]]*SupplierQuality[[#This Row],[Unit Price]]</f>
        <v>238121100</v>
      </c>
    </row>
    <row r="3360" spans="1:17" x14ac:dyDescent="0.25">
      <c r="A3360" s="1">
        <v>43610</v>
      </c>
      <c r="B3360" s="5" t="str">
        <f>TEXT(SupplierQuality[[#This Row],[Date]],"mmm")</f>
        <v>May</v>
      </c>
      <c r="C3360" s="5" t="str">
        <f>TEXT(SupplierQuality[[#This Row],[Date]],"yyyy")</f>
        <v>2019</v>
      </c>
      <c r="D3360" s="2" t="s">
        <v>167</v>
      </c>
      <c r="E3360" s="2" t="s">
        <v>74</v>
      </c>
      <c r="F3360" s="2" t="s">
        <v>14</v>
      </c>
      <c r="G3360">
        <v>121</v>
      </c>
      <c r="H3360" s="2" t="str">
        <f>VLOOKUP(SupplierQuality[[#This Row],[MaterialID]],Table4[#All],2,0)</f>
        <v>Composites</v>
      </c>
      <c r="I3360">
        <v>2</v>
      </c>
      <c r="J3360" s="2" t="str">
        <f>_xlfn.XLOOKUP(SupplierQuality[[#This Row],[Defect Type ID]],Table5[ID],Table5[Defect Type],"Not found",0)</f>
        <v>Rejected</v>
      </c>
      <c r="K3360">
        <v>256</v>
      </c>
      <c r="L3360" s="2" t="str">
        <f>_xlfn.XLOOKUP(SupplierQuality[[#This Row],[DefectID]],Table2[ID],Table2[Defect],"Not found",0)</f>
        <v>Incomplete Tops</v>
      </c>
      <c r="M3360" s="3">
        <v>533139</v>
      </c>
      <c r="N3360" s="3">
        <v>1934</v>
      </c>
      <c r="O3360" s="6">
        <f>SupplierQuality[[#This Row],[Total Downtime Minutes]]/60</f>
        <v>32.233333333333334</v>
      </c>
      <c r="P3360" s="4">
        <v>540</v>
      </c>
      <c r="Q3360" s="4">
        <f>SupplierQuality[[#This Row],[Total Defect Qty]]*SupplierQuality[[#This Row],[Unit Price]]</f>
        <v>287895060</v>
      </c>
    </row>
    <row r="3361" spans="1:17" x14ac:dyDescent="0.25">
      <c r="A3361" s="1">
        <v>43610</v>
      </c>
      <c r="B3361" s="5" t="str">
        <f>TEXT(SupplierQuality[[#This Row],[Date]],"mmm")</f>
        <v>May</v>
      </c>
      <c r="C3361" s="5" t="str">
        <f>TEXT(SupplierQuality[[#This Row],[Date]],"yyyy")</f>
        <v>2019</v>
      </c>
      <c r="D3361" s="2" t="s">
        <v>195</v>
      </c>
      <c r="E3361" s="2" t="s">
        <v>19</v>
      </c>
      <c r="F3361" s="2" t="s">
        <v>691</v>
      </c>
      <c r="G3361">
        <v>120</v>
      </c>
      <c r="H3361" s="2" t="str">
        <f>VLOOKUP(SupplierQuality[[#This Row],[MaterialID]],Table4[#All],2,0)</f>
        <v>Film</v>
      </c>
      <c r="I3361">
        <v>2</v>
      </c>
      <c r="J3361" s="2" t="str">
        <f>_xlfn.XLOOKUP(SupplierQuality[[#This Row],[Defect Type ID]],Table5[ID],Table5[Defect Type],"Not found",0)</f>
        <v>Rejected</v>
      </c>
      <c r="K3361">
        <v>219</v>
      </c>
      <c r="L3361" s="2" t="str">
        <f>_xlfn.XLOOKUP(SupplierQuality[[#This Row],[DefectID]],Table2[ID],Table2[Defect],"Not found",0)</f>
        <v>Short Valves</v>
      </c>
      <c r="M3361" s="3">
        <v>489194</v>
      </c>
      <c r="N3361" s="3">
        <v>648</v>
      </c>
      <c r="O3361" s="6">
        <f>SupplierQuality[[#This Row],[Total Downtime Minutes]]/60</f>
        <v>10.8</v>
      </c>
      <c r="P3361" s="4">
        <v>440</v>
      </c>
      <c r="Q3361" s="4">
        <f>SupplierQuality[[#This Row],[Total Defect Qty]]*SupplierQuality[[#This Row],[Unit Price]]</f>
        <v>215245360</v>
      </c>
    </row>
    <row r="3362" spans="1:17" x14ac:dyDescent="0.25">
      <c r="A3362" s="1">
        <v>43610</v>
      </c>
      <c r="B3362" s="5" t="str">
        <f>TEXT(SupplierQuality[[#This Row],[Date]],"mmm")</f>
        <v>May</v>
      </c>
      <c r="C3362" s="5" t="str">
        <f>TEXT(SupplierQuality[[#This Row],[Date]],"yyyy")</f>
        <v>2019</v>
      </c>
      <c r="D3362" s="2" t="s">
        <v>205</v>
      </c>
      <c r="E3362" s="2" t="s">
        <v>34</v>
      </c>
      <c r="F3362" s="2" t="s">
        <v>42</v>
      </c>
      <c r="G3362">
        <v>118</v>
      </c>
      <c r="H3362" s="2" t="str">
        <f>VLOOKUP(SupplierQuality[[#This Row],[MaterialID]],Table4[#All],2,0)</f>
        <v>Corrugate</v>
      </c>
      <c r="I3362">
        <v>1</v>
      </c>
      <c r="J3362" s="2" t="str">
        <f>_xlfn.XLOOKUP(SupplierQuality[[#This Row],[Defect Type ID]],Table5[ID],Table5[Defect Type],"Not found",0)</f>
        <v>No Impact</v>
      </c>
      <c r="K3362">
        <v>205</v>
      </c>
      <c r="L3362" s="2" t="str">
        <f>_xlfn.XLOOKUP(SupplierQuality[[#This Row],[DefectID]],Table2[ID],Table2[Defect],"Not found",0)</f>
        <v>Wrong Consistency</v>
      </c>
      <c r="M3362" s="3">
        <v>387884</v>
      </c>
      <c r="N3362" s="3">
        <v>974</v>
      </c>
      <c r="O3362" s="6">
        <f>SupplierQuality[[#This Row],[Total Downtime Minutes]]/60</f>
        <v>16.233333333333334</v>
      </c>
      <c r="P3362" s="4">
        <v>423</v>
      </c>
      <c r="Q3362" s="4">
        <f>SupplierQuality[[#This Row],[Total Defect Qty]]*SupplierQuality[[#This Row],[Unit Price]]</f>
        <v>164074932</v>
      </c>
    </row>
    <row r="3363" spans="1:17" x14ac:dyDescent="0.25">
      <c r="A3363" s="1">
        <v>43610</v>
      </c>
      <c r="B3363" s="5" t="str">
        <f>TEXT(SupplierQuality[[#This Row],[Date]],"mmm")</f>
        <v>May</v>
      </c>
      <c r="C3363" s="5" t="str">
        <f>TEXT(SupplierQuality[[#This Row],[Date]],"yyyy")</f>
        <v>2019</v>
      </c>
      <c r="D3363" s="2" t="s">
        <v>295</v>
      </c>
      <c r="E3363" s="2" t="s">
        <v>74</v>
      </c>
      <c r="F3363" s="2" t="s">
        <v>17</v>
      </c>
      <c r="G3363">
        <v>122</v>
      </c>
      <c r="H3363" s="2" t="str">
        <f>VLOOKUP(SupplierQuality[[#This Row],[MaterialID]],Table4[#All],2,0)</f>
        <v>Electrolytes</v>
      </c>
      <c r="I3363">
        <v>2</v>
      </c>
      <c r="J3363" s="2" t="str">
        <f>_xlfn.XLOOKUP(SupplierQuality[[#This Row],[Defect Type ID]],Table5[ID],Table5[Defect Type],"Not found",0)</f>
        <v>Rejected</v>
      </c>
      <c r="K3363">
        <v>5</v>
      </c>
      <c r="L3363" s="2" t="str">
        <f>_xlfn.XLOOKUP(SupplierQuality[[#This Row],[DefectID]],Table2[ID],Table2[Defect],"Not found",0)</f>
        <v>Other</v>
      </c>
      <c r="M3363" s="3">
        <v>168767</v>
      </c>
      <c r="N3363" s="3">
        <v>1250</v>
      </c>
      <c r="O3363" s="6">
        <f>SupplierQuality[[#This Row],[Total Downtime Minutes]]/60</f>
        <v>20.833333333333332</v>
      </c>
      <c r="P3363" s="4">
        <v>336</v>
      </c>
      <c r="Q3363" s="4">
        <f>SupplierQuality[[#This Row],[Total Defect Qty]]*SupplierQuality[[#This Row],[Unit Price]]</f>
        <v>56705712</v>
      </c>
    </row>
    <row r="3364" spans="1:17" x14ac:dyDescent="0.25">
      <c r="A3364" s="1">
        <v>43611</v>
      </c>
      <c r="B3364" s="5" t="str">
        <f>TEXT(SupplierQuality[[#This Row],[Date]],"mmm")</f>
        <v>May</v>
      </c>
      <c r="C3364" s="5" t="str">
        <f>TEXT(SupplierQuality[[#This Row],[Date]],"yyyy")</f>
        <v>2019</v>
      </c>
      <c r="D3364" s="2" t="s">
        <v>251</v>
      </c>
      <c r="E3364" s="2" t="s">
        <v>27</v>
      </c>
      <c r="F3364" s="2" t="s">
        <v>17</v>
      </c>
      <c r="G3364">
        <v>131</v>
      </c>
      <c r="H3364" s="2" t="str">
        <f>VLOOKUP(SupplierQuality[[#This Row],[MaterialID]],Table4[#All],2,0)</f>
        <v>Valves</v>
      </c>
      <c r="I3364">
        <v>1</v>
      </c>
      <c r="J3364" s="2" t="str">
        <f>_xlfn.XLOOKUP(SupplierQuality[[#This Row],[Defect Type ID]],Table5[ID],Table5[Defect Type],"Not found",0)</f>
        <v>No Impact</v>
      </c>
      <c r="K3364">
        <v>218</v>
      </c>
      <c r="L3364" s="2" t="str">
        <f>_xlfn.XLOOKUP(SupplierQuality[[#This Row],[DefectID]],Table2[ID],Table2[Defect],"Not found",0)</f>
        <v>Rough Tops</v>
      </c>
      <c r="M3364" s="3">
        <v>923329</v>
      </c>
      <c r="N3364" s="3">
        <v>1332</v>
      </c>
      <c r="O3364" s="6">
        <f>SupplierQuality[[#This Row],[Total Downtime Minutes]]/60</f>
        <v>22.2</v>
      </c>
      <c r="P3364" s="4">
        <v>497</v>
      </c>
      <c r="Q3364" s="4">
        <f>SupplierQuality[[#This Row],[Total Defect Qty]]*SupplierQuality[[#This Row],[Unit Price]]</f>
        <v>458894513</v>
      </c>
    </row>
    <row r="3365" spans="1:17" x14ac:dyDescent="0.25">
      <c r="A3365" s="1">
        <v>43611</v>
      </c>
      <c r="B3365" s="5" t="str">
        <f>TEXT(SupplierQuality[[#This Row],[Date]],"mmm")</f>
        <v>May</v>
      </c>
      <c r="C3365" s="5" t="str">
        <f>TEXT(SupplierQuality[[#This Row],[Date]],"yyyy")</f>
        <v>2019</v>
      </c>
      <c r="D3365" s="2" t="s">
        <v>92</v>
      </c>
      <c r="E3365" s="2" t="s">
        <v>34</v>
      </c>
      <c r="F3365" s="2" t="s">
        <v>42</v>
      </c>
      <c r="G3365">
        <v>117</v>
      </c>
      <c r="H3365" s="2" t="str">
        <f>VLOOKUP(SupplierQuality[[#This Row],[MaterialID]],Table4[#All],2,0)</f>
        <v>Labels</v>
      </c>
      <c r="I3365">
        <v>2</v>
      </c>
      <c r="J3365" s="2" t="str">
        <f>_xlfn.XLOOKUP(SupplierQuality[[#This Row],[Defect Type ID]],Table5[ID],Table5[Defect Type],"Not found",0)</f>
        <v>Rejected</v>
      </c>
      <c r="K3365">
        <v>155</v>
      </c>
      <c r="L3365" s="2" t="str">
        <f>_xlfn.XLOOKUP(SupplierQuality[[#This Row],[DefectID]],Table2[ID],Table2[Defect],"Not found",0)</f>
        <v>Wrong Specification</v>
      </c>
      <c r="M3365" s="3">
        <v>822418</v>
      </c>
      <c r="N3365" s="3">
        <v>2499</v>
      </c>
      <c r="O3365" s="6">
        <f>SupplierQuality[[#This Row],[Total Downtime Minutes]]/60</f>
        <v>41.65</v>
      </c>
      <c r="P3365" s="4">
        <v>331</v>
      </c>
      <c r="Q3365" s="4">
        <f>SupplierQuality[[#This Row],[Total Defect Qty]]*SupplierQuality[[#This Row],[Unit Price]]</f>
        <v>272220358</v>
      </c>
    </row>
    <row r="3366" spans="1:17" x14ac:dyDescent="0.25">
      <c r="A3366" s="1">
        <v>43611</v>
      </c>
      <c r="B3366" s="5" t="str">
        <f>TEXT(SupplierQuality[[#This Row],[Date]],"mmm")</f>
        <v>May</v>
      </c>
      <c r="C3366" s="5" t="str">
        <f>TEXT(SupplierQuality[[#This Row],[Date]],"yyyy")</f>
        <v>2019</v>
      </c>
      <c r="D3366" s="2" t="s">
        <v>28</v>
      </c>
      <c r="E3366" s="2" t="s">
        <v>21</v>
      </c>
      <c r="F3366" s="2" t="s">
        <v>24</v>
      </c>
      <c r="G3366">
        <v>131</v>
      </c>
      <c r="H3366" s="2" t="str">
        <f>VLOOKUP(SupplierQuality[[#This Row],[MaterialID]],Table4[#All],2,0)</f>
        <v>Valves</v>
      </c>
      <c r="I3366">
        <v>2</v>
      </c>
      <c r="J3366" s="2" t="str">
        <f>_xlfn.XLOOKUP(SupplierQuality[[#This Row],[Defect Type ID]],Table5[ID],Table5[Defect Type],"Not found",0)</f>
        <v>Rejected</v>
      </c>
      <c r="K3366">
        <v>206</v>
      </c>
      <c r="L3366" s="2" t="str">
        <f>_xlfn.XLOOKUP(SupplierQuality[[#This Row],[DefectID]],Table2[ID],Table2[Defect],"Not found",0)</f>
        <v>Codes Wrong</v>
      </c>
      <c r="M3366" s="3">
        <v>812073</v>
      </c>
      <c r="N3366" s="3">
        <v>507</v>
      </c>
      <c r="O3366" s="6">
        <f>SupplierQuality[[#This Row],[Total Downtime Minutes]]/60</f>
        <v>8.4499999999999993</v>
      </c>
      <c r="P3366" s="4">
        <v>279</v>
      </c>
      <c r="Q3366" s="4">
        <f>SupplierQuality[[#This Row],[Total Defect Qty]]*SupplierQuality[[#This Row],[Unit Price]]</f>
        <v>226568367</v>
      </c>
    </row>
    <row r="3367" spans="1:17" x14ac:dyDescent="0.25">
      <c r="A3367" s="1">
        <v>43611</v>
      </c>
      <c r="B3367" s="5" t="str">
        <f>TEXT(SupplierQuality[[#This Row],[Date]],"mmm")</f>
        <v>May</v>
      </c>
      <c r="C3367" s="5" t="str">
        <f>TEXT(SupplierQuality[[#This Row],[Date]],"yyyy")</f>
        <v>2019</v>
      </c>
      <c r="D3367" s="2" t="s">
        <v>172</v>
      </c>
      <c r="E3367" s="2" t="s">
        <v>52</v>
      </c>
      <c r="F3367" s="2" t="s">
        <v>691</v>
      </c>
      <c r="G3367">
        <v>116</v>
      </c>
      <c r="H3367" s="2" t="str">
        <f>VLOOKUP(SupplierQuality[[#This Row],[MaterialID]],Table4[#All],2,0)</f>
        <v>Molds</v>
      </c>
      <c r="I3367">
        <v>3</v>
      </c>
      <c r="J3367" s="2" t="str">
        <f>_xlfn.XLOOKUP(SupplierQuality[[#This Row],[Defect Type ID]],Table5[ID],Table5[Defect Type],"Not found",0)</f>
        <v>Impact</v>
      </c>
      <c r="K3367">
        <v>219</v>
      </c>
      <c r="L3367" s="2" t="str">
        <f>_xlfn.XLOOKUP(SupplierQuality[[#This Row],[DefectID]],Table2[ID],Table2[Defect],"Not found",0)</f>
        <v>Short Valves</v>
      </c>
      <c r="M3367" s="3">
        <v>712152</v>
      </c>
      <c r="N3367" s="3">
        <v>3750</v>
      </c>
      <c r="O3367" s="6">
        <f>SupplierQuality[[#This Row],[Total Downtime Minutes]]/60</f>
        <v>62.5</v>
      </c>
      <c r="P3367" s="4">
        <v>616</v>
      </c>
      <c r="Q3367" s="4">
        <f>SupplierQuality[[#This Row],[Total Defect Qty]]*SupplierQuality[[#This Row],[Unit Price]]</f>
        <v>438685632</v>
      </c>
    </row>
    <row r="3368" spans="1:17" x14ac:dyDescent="0.25">
      <c r="A3368" s="1">
        <v>43611</v>
      </c>
      <c r="B3368" s="5" t="str">
        <f>TEXT(SupplierQuality[[#This Row],[Date]],"mmm")</f>
        <v>May</v>
      </c>
      <c r="C3368" s="5" t="str">
        <f>TEXT(SupplierQuality[[#This Row],[Date]],"yyyy")</f>
        <v>2019</v>
      </c>
      <c r="D3368" s="2" t="s">
        <v>57</v>
      </c>
      <c r="E3368" s="2" t="s">
        <v>60</v>
      </c>
      <c r="F3368" s="2" t="s">
        <v>17</v>
      </c>
      <c r="G3368">
        <v>124</v>
      </c>
      <c r="H3368" s="2" t="str">
        <f>VLOOKUP(SupplierQuality[[#This Row],[MaterialID]],Table4[#All],2,0)</f>
        <v>Drives</v>
      </c>
      <c r="I3368">
        <v>3</v>
      </c>
      <c r="J3368" s="2" t="str">
        <f>_xlfn.XLOOKUP(SupplierQuality[[#This Row],[Defect Type ID]],Table5[ID],Table5[Defect Type],"Not found",0)</f>
        <v>Impact</v>
      </c>
      <c r="K3368">
        <v>99</v>
      </c>
      <c r="L3368" s="2" t="str">
        <f>_xlfn.XLOOKUP(SupplierQuality[[#This Row],[DefectID]],Table2[ID],Table2[Defect],"Not found",0)</f>
        <v>False scores</v>
      </c>
      <c r="M3368" s="3">
        <v>689119</v>
      </c>
      <c r="N3368" s="3">
        <v>1719</v>
      </c>
      <c r="O3368" s="6">
        <f>SupplierQuality[[#This Row],[Total Downtime Minutes]]/60</f>
        <v>28.65</v>
      </c>
      <c r="P3368" s="4">
        <v>370</v>
      </c>
      <c r="Q3368" s="4">
        <f>SupplierQuality[[#This Row],[Total Defect Qty]]*SupplierQuality[[#This Row],[Unit Price]]</f>
        <v>254974030</v>
      </c>
    </row>
    <row r="3369" spans="1:17" x14ac:dyDescent="0.25">
      <c r="A3369" s="1">
        <v>43611</v>
      </c>
      <c r="B3369" s="5" t="str">
        <f>TEXT(SupplierQuality[[#This Row],[Date]],"mmm")</f>
        <v>May</v>
      </c>
      <c r="C3369" s="5" t="str">
        <f>TEXT(SupplierQuality[[#This Row],[Date]],"yyyy")</f>
        <v>2019</v>
      </c>
      <c r="D3369" s="2" t="s">
        <v>230</v>
      </c>
      <c r="E3369" s="2" t="s">
        <v>67</v>
      </c>
      <c r="F3369" s="2" t="s">
        <v>17</v>
      </c>
      <c r="G3369">
        <v>121</v>
      </c>
      <c r="H3369" s="2" t="str">
        <f>VLOOKUP(SupplierQuality[[#This Row],[MaterialID]],Table4[#All],2,0)</f>
        <v>Composites</v>
      </c>
      <c r="I3369">
        <v>3</v>
      </c>
      <c r="J3369" s="2" t="str">
        <f>_xlfn.XLOOKUP(SupplierQuality[[#This Row],[Defect Type ID]],Table5[ID],Table5[Defect Type],"Not found",0)</f>
        <v>Impact</v>
      </c>
      <c r="K3369">
        <v>118</v>
      </c>
      <c r="L3369" s="2" t="str">
        <f>_xlfn.XLOOKUP(SupplierQuality[[#This Row],[DefectID]],Table2[ID],Table2[Defect],"Not found",0)</f>
        <v>Wrong Parts</v>
      </c>
      <c r="M3369" s="3">
        <v>549990</v>
      </c>
      <c r="N3369" s="3">
        <v>254</v>
      </c>
      <c r="O3369" s="6">
        <f>SupplierQuality[[#This Row],[Total Downtime Minutes]]/60</f>
        <v>4.2333333333333334</v>
      </c>
      <c r="P3369" s="4">
        <v>501</v>
      </c>
      <c r="Q3369" s="4">
        <f>SupplierQuality[[#This Row],[Total Defect Qty]]*SupplierQuality[[#This Row],[Unit Price]]</f>
        <v>275544990</v>
      </c>
    </row>
    <row r="3370" spans="1:17" x14ac:dyDescent="0.25">
      <c r="A3370" s="1">
        <v>43611</v>
      </c>
      <c r="B3370" s="5" t="str">
        <f>TEXT(SupplierQuality[[#This Row],[Date]],"mmm")</f>
        <v>May</v>
      </c>
      <c r="C3370" s="5" t="str">
        <f>TEXT(SupplierQuality[[#This Row],[Date]],"yyyy")</f>
        <v>2019</v>
      </c>
      <c r="D3370" s="2" t="s">
        <v>333</v>
      </c>
      <c r="E3370" s="2" t="s">
        <v>41</v>
      </c>
      <c r="F3370" s="2" t="s">
        <v>17</v>
      </c>
      <c r="G3370">
        <v>121</v>
      </c>
      <c r="H3370" s="2" t="str">
        <f>VLOOKUP(SupplierQuality[[#This Row],[MaterialID]],Table4[#All],2,0)</f>
        <v>Composites</v>
      </c>
      <c r="I3370">
        <v>3</v>
      </c>
      <c r="J3370" s="2" t="str">
        <f>_xlfn.XLOOKUP(SupplierQuality[[#This Row],[Defect Type ID]],Table5[ID],Table5[Defect Type],"Not found",0)</f>
        <v>Impact</v>
      </c>
      <c r="K3370">
        <v>244</v>
      </c>
      <c r="L3370" s="2" t="str">
        <f>_xlfn.XLOOKUP(SupplierQuality[[#This Row],[DefectID]],Table2[ID],Table2[Defect],"Not found",0)</f>
        <v>Spacing Between Labels</v>
      </c>
      <c r="M3370" s="3">
        <v>458035</v>
      </c>
      <c r="N3370" s="3">
        <v>1783</v>
      </c>
      <c r="O3370" s="6">
        <f>SupplierQuality[[#This Row],[Total Downtime Minutes]]/60</f>
        <v>29.716666666666665</v>
      </c>
      <c r="P3370" s="4">
        <v>287</v>
      </c>
      <c r="Q3370" s="4">
        <f>SupplierQuality[[#This Row],[Total Defect Qty]]*SupplierQuality[[#This Row],[Unit Price]]</f>
        <v>131456045</v>
      </c>
    </row>
    <row r="3371" spans="1:17" x14ac:dyDescent="0.25">
      <c r="A3371" s="1">
        <v>43611</v>
      </c>
      <c r="B3371" s="5" t="str">
        <f>TEXT(SupplierQuality[[#This Row],[Date]],"mmm")</f>
        <v>May</v>
      </c>
      <c r="C3371" s="5" t="str">
        <f>TEXT(SupplierQuality[[#This Row],[Date]],"yyyy")</f>
        <v>2019</v>
      </c>
      <c r="D3371" s="2" t="s">
        <v>244</v>
      </c>
      <c r="E3371" s="2" t="s">
        <v>64</v>
      </c>
      <c r="F3371" s="2" t="s">
        <v>14</v>
      </c>
      <c r="G3371">
        <v>112</v>
      </c>
      <c r="H3371" s="2" t="str">
        <f>VLOOKUP(SupplierQuality[[#This Row],[MaterialID]],Table4[#All],2,0)</f>
        <v>Glass</v>
      </c>
      <c r="I3371">
        <v>3</v>
      </c>
      <c r="J3371" s="2" t="str">
        <f>_xlfn.XLOOKUP(SupplierQuality[[#This Row],[Defect Type ID]],Table5[ID],Table5[Defect Type],"Not found",0)</f>
        <v>Impact</v>
      </c>
      <c r="K3371">
        <v>21</v>
      </c>
      <c r="L3371" s="2" t="str">
        <f>_xlfn.XLOOKUP(SupplierQuality[[#This Row],[DefectID]],Table2[ID],Table2[Defect],"Not found",0)</f>
        <v>Material Handling/ Shipping Requirements Error</v>
      </c>
      <c r="M3371" s="3">
        <v>274012</v>
      </c>
      <c r="N3371" s="3">
        <v>136</v>
      </c>
      <c r="O3371" s="6">
        <f>SupplierQuality[[#This Row],[Total Downtime Minutes]]/60</f>
        <v>2.2666666666666666</v>
      </c>
      <c r="P3371" s="4">
        <v>310</v>
      </c>
      <c r="Q3371" s="4">
        <f>SupplierQuality[[#This Row],[Total Defect Qty]]*SupplierQuality[[#This Row],[Unit Price]]</f>
        <v>84943720</v>
      </c>
    </row>
    <row r="3372" spans="1:17" x14ac:dyDescent="0.25">
      <c r="A3372" s="1">
        <v>43611</v>
      </c>
      <c r="B3372" s="5" t="str">
        <f>TEXT(SupplierQuality[[#This Row],[Date]],"mmm")</f>
        <v>May</v>
      </c>
      <c r="C3372" s="5" t="str">
        <f>TEXT(SupplierQuality[[#This Row],[Date]],"yyyy")</f>
        <v>2019</v>
      </c>
      <c r="D3372" s="2" t="s">
        <v>170</v>
      </c>
      <c r="E3372" s="2" t="s">
        <v>41</v>
      </c>
      <c r="F3372" s="2" t="s">
        <v>14</v>
      </c>
      <c r="G3372">
        <v>126</v>
      </c>
      <c r="H3372" s="2" t="str">
        <f>VLOOKUP(SupplierQuality[[#This Row],[MaterialID]],Table4[#All],2,0)</f>
        <v>Motors</v>
      </c>
      <c r="I3372">
        <v>2</v>
      </c>
      <c r="J3372" s="2" t="str">
        <f>_xlfn.XLOOKUP(SupplierQuality[[#This Row],[Defect Type ID]],Table5[ID],Table5[Defect Type],"Not found",0)</f>
        <v>Rejected</v>
      </c>
      <c r="K3372">
        <v>115</v>
      </c>
      <c r="L3372" s="2" t="str">
        <f>_xlfn.XLOOKUP(SupplierQuality[[#This Row],[DefectID]],Table2[ID],Table2[Defect],"Not found",0)</f>
        <v>Roll Tension</v>
      </c>
      <c r="M3372" s="3">
        <v>102532</v>
      </c>
      <c r="N3372" s="3">
        <v>689</v>
      </c>
      <c r="O3372" s="6">
        <f>SupplierQuality[[#This Row],[Total Downtime Minutes]]/60</f>
        <v>11.483333333333333</v>
      </c>
      <c r="P3372" s="4">
        <v>499</v>
      </c>
      <c r="Q3372" s="4">
        <f>SupplierQuality[[#This Row],[Total Defect Qty]]*SupplierQuality[[#This Row],[Unit Price]]</f>
        <v>51163468</v>
      </c>
    </row>
    <row r="3373" spans="1:17" x14ac:dyDescent="0.25">
      <c r="A3373" s="1">
        <v>43611</v>
      </c>
      <c r="B3373" s="5" t="str">
        <f>TEXT(SupplierQuality[[#This Row],[Date]],"mmm")</f>
        <v>May</v>
      </c>
      <c r="C3373" s="5" t="str">
        <f>TEXT(SupplierQuality[[#This Row],[Date]],"yyyy")</f>
        <v>2019</v>
      </c>
      <c r="D3373" s="2" t="s">
        <v>232</v>
      </c>
      <c r="E3373" s="2" t="s">
        <v>107</v>
      </c>
      <c r="F3373" s="2" t="s">
        <v>24</v>
      </c>
      <c r="G3373">
        <v>120</v>
      </c>
      <c r="H3373" s="2" t="str">
        <f>VLOOKUP(SupplierQuality[[#This Row],[MaterialID]],Table4[#All],2,0)</f>
        <v>Film</v>
      </c>
      <c r="I3373">
        <v>3</v>
      </c>
      <c r="J3373" s="2" t="str">
        <f>_xlfn.XLOOKUP(SupplierQuality[[#This Row],[Defect Type ID]],Table5[ID],Table5[Defect Type],"Not found",0)</f>
        <v>Impact</v>
      </c>
      <c r="K3373">
        <v>15</v>
      </c>
      <c r="L3373" s="2" t="str">
        <f>_xlfn.XLOOKUP(SupplierQuality[[#This Row],[DefectID]],Table2[ID],Table2[Defect],"Not found",0)</f>
        <v>Tubs Stuck</v>
      </c>
      <c r="M3373" s="3">
        <v>86576</v>
      </c>
      <c r="N3373" s="3">
        <v>2927</v>
      </c>
      <c r="O3373" s="6">
        <f>SupplierQuality[[#This Row],[Total Downtime Minutes]]/60</f>
        <v>48.783333333333331</v>
      </c>
      <c r="P3373" s="4">
        <v>337</v>
      </c>
      <c r="Q3373" s="4">
        <f>SupplierQuality[[#This Row],[Total Defect Qty]]*SupplierQuality[[#This Row],[Unit Price]]</f>
        <v>29176112</v>
      </c>
    </row>
    <row r="3374" spans="1:17" x14ac:dyDescent="0.25">
      <c r="A3374" s="1">
        <v>43611</v>
      </c>
      <c r="B3374" s="5" t="str">
        <f>TEXT(SupplierQuality[[#This Row],[Date]],"mmm")</f>
        <v>May</v>
      </c>
      <c r="C3374" s="5" t="str">
        <f>TEXT(SupplierQuality[[#This Row],[Date]],"yyyy")</f>
        <v>2019</v>
      </c>
      <c r="D3374" s="2" t="s">
        <v>254</v>
      </c>
      <c r="E3374" s="2" t="s">
        <v>19</v>
      </c>
      <c r="F3374" s="2" t="s">
        <v>691</v>
      </c>
      <c r="G3374">
        <v>132</v>
      </c>
      <c r="H3374" s="2" t="str">
        <f>VLOOKUP(SupplierQuality[[#This Row],[MaterialID]],Table4[#All],2,0)</f>
        <v>Printed Materials</v>
      </c>
      <c r="I3374">
        <v>2</v>
      </c>
      <c r="J3374" s="2" t="str">
        <f>_xlfn.XLOOKUP(SupplierQuality[[#This Row],[Defect Type ID]],Table5[ID],Table5[Defect Type],"Not found",0)</f>
        <v>Rejected</v>
      </c>
      <c r="K3374">
        <v>251</v>
      </c>
      <c r="L3374" s="2" t="str">
        <f>_xlfn.XLOOKUP(SupplierQuality[[#This Row],[DefectID]],Table2[ID],Table2[Defect],"Not found",0)</f>
        <v>Ink Smears</v>
      </c>
      <c r="M3374" s="3">
        <v>41563</v>
      </c>
      <c r="N3374" s="3">
        <v>4911</v>
      </c>
      <c r="O3374" s="6">
        <f>SupplierQuality[[#This Row],[Total Downtime Minutes]]/60</f>
        <v>81.849999999999994</v>
      </c>
      <c r="P3374" s="4">
        <v>689</v>
      </c>
      <c r="Q3374" s="4">
        <f>SupplierQuality[[#This Row],[Total Defect Qty]]*SupplierQuality[[#This Row],[Unit Price]]</f>
        <v>28636907</v>
      </c>
    </row>
    <row r="3375" spans="1:17" x14ac:dyDescent="0.25">
      <c r="A3375" s="1">
        <v>43612</v>
      </c>
      <c r="B3375" s="5" t="str">
        <f>TEXT(SupplierQuality[[#This Row],[Date]],"mmm")</f>
        <v>May</v>
      </c>
      <c r="C3375" s="5" t="str">
        <f>TEXT(SupplierQuality[[#This Row],[Date]],"yyyy")</f>
        <v>2019</v>
      </c>
      <c r="D3375" s="2" t="s">
        <v>142</v>
      </c>
      <c r="E3375" s="2" t="s">
        <v>58</v>
      </c>
      <c r="F3375" s="2" t="s">
        <v>17</v>
      </c>
      <c r="G3375">
        <v>120</v>
      </c>
      <c r="H3375" s="2" t="str">
        <f>VLOOKUP(SupplierQuality[[#This Row],[MaterialID]],Table4[#All],2,0)</f>
        <v>Film</v>
      </c>
      <c r="I3375">
        <v>1</v>
      </c>
      <c r="J3375" s="2" t="str">
        <f>_xlfn.XLOOKUP(SupplierQuality[[#This Row],[Defect Type ID]],Table5[ID],Table5[Defect Type],"Not found",0)</f>
        <v>No Impact</v>
      </c>
      <c r="K3375">
        <v>227</v>
      </c>
      <c r="L3375" s="2" t="str">
        <f>_xlfn.XLOOKUP(SupplierQuality[[#This Row],[DefectID]],Table2[ID],Table2[Defect],"Not found",0)</f>
        <v>Not Balanced</v>
      </c>
      <c r="M3375" s="3">
        <v>969721</v>
      </c>
      <c r="N3375" s="3">
        <v>3691</v>
      </c>
      <c r="O3375" s="6">
        <f>SupplierQuality[[#This Row],[Total Downtime Minutes]]/60</f>
        <v>61.516666666666666</v>
      </c>
      <c r="P3375" s="4">
        <v>568</v>
      </c>
      <c r="Q3375" s="4">
        <f>SupplierQuality[[#This Row],[Total Defect Qty]]*SupplierQuality[[#This Row],[Unit Price]]</f>
        <v>550801528</v>
      </c>
    </row>
    <row r="3376" spans="1:17" x14ac:dyDescent="0.25">
      <c r="A3376" s="1">
        <v>43612</v>
      </c>
      <c r="B3376" s="5" t="str">
        <f>TEXT(SupplierQuality[[#This Row],[Date]],"mmm")</f>
        <v>May</v>
      </c>
      <c r="C3376" s="5" t="str">
        <f>TEXT(SupplierQuality[[#This Row],[Date]],"yyyy")</f>
        <v>2019</v>
      </c>
      <c r="D3376" s="2" t="s">
        <v>251</v>
      </c>
      <c r="E3376" s="2" t="s">
        <v>30</v>
      </c>
      <c r="F3376" s="2" t="s">
        <v>14</v>
      </c>
      <c r="G3376">
        <v>123</v>
      </c>
      <c r="H3376" s="2" t="str">
        <f>VLOOKUP(SupplierQuality[[#This Row],[MaterialID]],Table4[#All],2,0)</f>
        <v>Pump</v>
      </c>
      <c r="I3376">
        <v>3</v>
      </c>
      <c r="J3376" s="2" t="str">
        <f>_xlfn.XLOOKUP(SupplierQuality[[#This Row],[Defect Type ID]],Table5[ID],Table5[Defect Type],"Not found",0)</f>
        <v>Impact</v>
      </c>
      <c r="K3376">
        <v>268</v>
      </c>
      <c r="L3376" s="2" t="str">
        <f>_xlfn.XLOOKUP(SupplierQuality[[#This Row],[DefectID]],Table2[ID],Table2[Defect],"Not found",0)</f>
        <v>Sides Bad</v>
      </c>
      <c r="M3376" s="3">
        <v>922727</v>
      </c>
      <c r="N3376" s="3">
        <v>4940</v>
      </c>
      <c r="O3376" s="6">
        <f>SupplierQuality[[#This Row],[Total Downtime Minutes]]/60</f>
        <v>82.333333333333329</v>
      </c>
      <c r="P3376" s="4">
        <v>698</v>
      </c>
      <c r="Q3376" s="4">
        <f>SupplierQuality[[#This Row],[Total Defect Qty]]*SupplierQuality[[#This Row],[Unit Price]]</f>
        <v>644063446</v>
      </c>
    </row>
    <row r="3377" spans="1:17" x14ac:dyDescent="0.25">
      <c r="A3377" s="1">
        <v>43612</v>
      </c>
      <c r="B3377" s="5" t="str">
        <f>TEXT(SupplierQuality[[#This Row],[Date]],"mmm")</f>
        <v>May</v>
      </c>
      <c r="C3377" s="5" t="str">
        <f>TEXT(SupplierQuality[[#This Row],[Date]],"yyyy")</f>
        <v>2019</v>
      </c>
      <c r="D3377" s="2" t="s">
        <v>96</v>
      </c>
      <c r="E3377" s="2" t="s">
        <v>84</v>
      </c>
      <c r="F3377" s="2" t="s">
        <v>14</v>
      </c>
      <c r="G3377">
        <v>114</v>
      </c>
      <c r="H3377" s="2" t="str">
        <f>VLOOKUP(SupplierQuality[[#This Row],[MaterialID]],Table4[#All],2,0)</f>
        <v>Carton</v>
      </c>
      <c r="I3377">
        <v>3</v>
      </c>
      <c r="J3377" s="2" t="str">
        <f>_xlfn.XLOOKUP(SupplierQuality[[#This Row],[Defect Type ID]],Table5[ID],Table5[Defect Type],"Not found",0)</f>
        <v>Impact</v>
      </c>
      <c r="K3377">
        <v>1</v>
      </c>
      <c r="L3377" s="2" t="str">
        <f>_xlfn.XLOOKUP(SupplierQuality[[#This Row],[DefectID]],Table2[ID],Table2[Defect],"Not found",0)</f>
        <v>Bad Bearings</v>
      </c>
      <c r="M3377" s="3">
        <v>892936</v>
      </c>
      <c r="N3377" s="3">
        <v>282</v>
      </c>
      <c r="O3377" s="6">
        <f>SupplierQuality[[#This Row],[Total Downtime Minutes]]/60</f>
        <v>4.7</v>
      </c>
      <c r="P3377" s="4">
        <v>459</v>
      </c>
      <c r="Q3377" s="4">
        <f>SupplierQuality[[#This Row],[Total Defect Qty]]*SupplierQuality[[#This Row],[Unit Price]]</f>
        <v>409857624</v>
      </c>
    </row>
    <row r="3378" spans="1:17" x14ac:dyDescent="0.25">
      <c r="A3378" s="1">
        <v>43612</v>
      </c>
      <c r="B3378" s="5" t="str">
        <f>TEXT(SupplierQuality[[#This Row],[Date]],"mmm")</f>
        <v>May</v>
      </c>
      <c r="C3378" s="5" t="str">
        <f>TEXT(SupplierQuality[[#This Row],[Date]],"yyyy")</f>
        <v>2019</v>
      </c>
      <c r="D3378" s="2" t="s">
        <v>169</v>
      </c>
      <c r="E3378" s="2" t="s">
        <v>107</v>
      </c>
      <c r="F3378" s="2" t="s">
        <v>691</v>
      </c>
      <c r="G3378">
        <v>127</v>
      </c>
      <c r="H3378" s="2" t="str">
        <f>VLOOKUP(SupplierQuality[[#This Row],[MaterialID]],Table4[#All],2,0)</f>
        <v>Crates</v>
      </c>
      <c r="I3378">
        <v>2</v>
      </c>
      <c r="J3378" s="2" t="str">
        <f>_xlfn.XLOOKUP(SupplierQuality[[#This Row],[Defect Type ID]],Table5[ID],Table5[Defect Type],"Not found",0)</f>
        <v>Rejected</v>
      </c>
      <c r="K3378">
        <v>146</v>
      </c>
      <c r="L3378" s="2" t="str">
        <f>_xlfn.XLOOKUP(SupplierQuality[[#This Row],[DefectID]],Table2[ID],Table2[Defect],"Not found",0)</f>
        <v>Heat Damage</v>
      </c>
      <c r="M3378" s="3">
        <v>837778</v>
      </c>
      <c r="N3378" s="3">
        <v>4689</v>
      </c>
      <c r="O3378" s="6">
        <f>SupplierQuality[[#This Row],[Total Downtime Minutes]]/60</f>
        <v>78.150000000000006</v>
      </c>
      <c r="P3378" s="4">
        <v>558</v>
      </c>
      <c r="Q3378" s="4">
        <f>SupplierQuality[[#This Row],[Total Defect Qty]]*SupplierQuality[[#This Row],[Unit Price]]</f>
        <v>467480124</v>
      </c>
    </row>
    <row r="3379" spans="1:17" x14ac:dyDescent="0.25">
      <c r="A3379" s="1">
        <v>43612</v>
      </c>
      <c r="B3379" s="5" t="str">
        <f>TEXT(SupplierQuality[[#This Row],[Date]],"mmm")</f>
        <v>May</v>
      </c>
      <c r="C3379" s="5" t="str">
        <f>TEXT(SupplierQuality[[#This Row],[Date]],"yyyy")</f>
        <v>2019</v>
      </c>
      <c r="D3379" s="2" t="s">
        <v>168</v>
      </c>
      <c r="E3379" s="2" t="s">
        <v>34</v>
      </c>
      <c r="F3379" s="2" t="s">
        <v>14</v>
      </c>
      <c r="G3379">
        <v>126</v>
      </c>
      <c r="H3379" s="2" t="str">
        <f>VLOOKUP(SupplierQuality[[#This Row],[MaterialID]],Table4[#All],2,0)</f>
        <v>Motors</v>
      </c>
      <c r="I3379">
        <v>1</v>
      </c>
      <c r="J3379" s="2" t="str">
        <f>_xlfn.XLOOKUP(SupplierQuality[[#This Row],[Defect Type ID]],Table5[ID],Table5[Defect Type],"Not found",0)</f>
        <v>No Impact</v>
      </c>
      <c r="K3379">
        <v>133</v>
      </c>
      <c r="L3379" s="2" t="str">
        <f>_xlfn.XLOOKUP(SupplierQuality[[#This Row],[DefectID]],Table2[ID],Table2[Defect],"Not found",0)</f>
        <v>Skewed Cartons</v>
      </c>
      <c r="M3379" s="3">
        <v>781156</v>
      </c>
      <c r="N3379" s="3">
        <v>3280</v>
      </c>
      <c r="O3379" s="6">
        <f>SupplierQuality[[#This Row],[Total Downtime Minutes]]/60</f>
        <v>54.666666666666664</v>
      </c>
      <c r="P3379" s="4">
        <v>347</v>
      </c>
      <c r="Q3379" s="4">
        <f>SupplierQuality[[#This Row],[Total Defect Qty]]*SupplierQuality[[#This Row],[Unit Price]]</f>
        <v>271061132</v>
      </c>
    </row>
    <row r="3380" spans="1:17" x14ac:dyDescent="0.25">
      <c r="A3380" s="1">
        <v>43612</v>
      </c>
      <c r="B3380" s="5" t="str">
        <f>TEXT(SupplierQuality[[#This Row],[Date]],"mmm")</f>
        <v>May</v>
      </c>
      <c r="C3380" s="5" t="str">
        <f>TEXT(SupplierQuality[[#This Row],[Date]],"yyyy")</f>
        <v>2019</v>
      </c>
      <c r="D3380" s="2" t="s">
        <v>167</v>
      </c>
      <c r="E3380" s="2" t="s">
        <v>71</v>
      </c>
      <c r="F3380" s="2" t="s">
        <v>14</v>
      </c>
      <c r="G3380">
        <v>112</v>
      </c>
      <c r="H3380" s="2" t="str">
        <f>VLOOKUP(SupplierQuality[[#This Row],[MaterialID]],Table4[#All],2,0)</f>
        <v>Glass</v>
      </c>
      <c r="I3380">
        <v>2</v>
      </c>
      <c r="J3380" s="2" t="str">
        <f>_xlfn.XLOOKUP(SupplierQuality[[#This Row],[Defect Type ID]],Table5[ID],Table5[Defect Type],"Not found",0)</f>
        <v>Rejected</v>
      </c>
      <c r="K3380">
        <v>219</v>
      </c>
      <c r="L3380" s="2" t="str">
        <f>_xlfn.XLOOKUP(SupplierQuality[[#This Row],[DefectID]],Table2[ID],Table2[Defect],"Not found",0)</f>
        <v>Short Valves</v>
      </c>
      <c r="M3380" s="3">
        <v>755721</v>
      </c>
      <c r="N3380" s="3">
        <v>1713</v>
      </c>
      <c r="O3380" s="6">
        <f>SupplierQuality[[#This Row],[Total Downtime Minutes]]/60</f>
        <v>28.55</v>
      </c>
      <c r="P3380" s="4">
        <v>534</v>
      </c>
      <c r="Q3380" s="4">
        <f>SupplierQuality[[#This Row],[Total Defect Qty]]*SupplierQuality[[#This Row],[Unit Price]]</f>
        <v>403555014</v>
      </c>
    </row>
    <row r="3381" spans="1:17" x14ac:dyDescent="0.25">
      <c r="A3381" s="1">
        <v>43612</v>
      </c>
      <c r="B3381" s="5" t="str">
        <f>TEXT(SupplierQuality[[#This Row],[Date]],"mmm")</f>
        <v>May</v>
      </c>
      <c r="C3381" s="5" t="str">
        <f>TEXT(SupplierQuality[[#This Row],[Date]],"yyyy")</f>
        <v>2019</v>
      </c>
      <c r="D3381" s="2" t="s">
        <v>186</v>
      </c>
      <c r="E3381" s="2" t="s">
        <v>41</v>
      </c>
      <c r="F3381" s="2" t="s">
        <v>17</v>
      </c>
      <c r="G3381">
        <v>116</v>
      </c>
      <c r="H3381" s="2" t="str">
        <f>VLOOKUP(SupplierQuality[[#This Row],[MaterialID]],Table4[#All],2,0)</f>
        <v>Molds</v>
      </c>
      <c r="I3381">
        <v>1</v>
      </c>
      <c r="J3381" s="2" t="str">
        <f>_xlfn.XLOOKUP(SupplierQuality[[#This Row],[Defect Type ID]],Table5[ID],Table5[Defect Type],"Not found",0)</f>
        <v>No Impact</v>
      </c>
      <c r="K3381">
        <v>199</v>
      </c>
      <c r="L3381" s="2" t="str">
        <f>_xlfn.XLOOKUP(SupplierQuality[[#This Row],[DefectID]],Table2[ID],Table2[Defect],"Not found",0)</f>
        <v>Bad Welding</v>
      </c>
      <c r="M3381" s="3">
        <v>609286</v>
      </c>
      <c r="N3381" s="3">
        <v>510</v>
      </c>
      <c r="O3381" s="6">
        <f>SupplierQuality[[#This Row],[Total Downtime Minutes]]/60</f>
        <v>8.5</v>
      </c>
      <c r="P3381" s="4">
        <v>684</v>
      </c>
      <c r="Q3381" s="4">
        <f>SupplierQuality[[#This Row],[Total Defect Qty]]*SupplierQuality[[#This Row],[Unit Price]]</f>
        <v>416751624</v>
      </c>
    </row>
    <row r="3382" spans="1:17" x14ac:dyDescent="0.25">
      <c r="A3382" s="1">
        <v>43612</v>
      </c>
      <c r="B3382" s="5" t="str">
        <f>TEXT(SupplierQuality[[#This Row],[Date]],"mmm")</f>
        <v>May</v>
      </c>
      <c r="C3382" s="5" t="str">
        <f>TEXT(SupplierQuality[[#This Row],[Date]],"yyyy")</f>
        <v>2019</v>
      </c>
      <c r="D3382" s="2" t="s">
        <v>332</v>
      </c>
      <c r="E3382" s="2" t="s">
        <v>23</v>
      </c>
      <c r="F3382" s="2" t="s">
        <v>14</v>
      </c>
      <c r="G3382">
        <v>127</v>
      </c>
      <c r="H3382" s="2" t="str">
        <f>VLOOKUP(SupplierQuality[[#This Row],[MaterialID]],Table4[#All],2,0)</f>
        <v>Crates</v>
      </c>
      <c r="I3382">
        <v>1</v>
      </c>
      <c r="J3382" s="2" t="str">
        <f>_xlfn.XLOOKUP(SupplierQuality[[#This Row],[Defect Type ID]],Table5[ID],Table5[Defect Type],"Not found",0)</f>
        <v>No Impact</v>
      </c>
      <c r="K3382">
        <v>220</v>
      </c>
      <c r="L3382" s="2" t="str">
        <f>_xlfn.XLOOKUP(SupplierQuality[[#This Row],[DefectID]],Table2[ID],Table2[Defect],"Not found",0)</f>
        <v>No Lock</v>
      </c>
      <c r="M3382" s="3">
        <v>494150</v>
      </c>
      <c r="N3382" s="3">
        <v>2395</v>
      </c>
      <c r="O3382" s="6">
        <f>SupplierQuality[[#This Row],[Total Downtime Minutes]]/60</f>
        <v>39.916666666666664</v>
      </c>
      <c r="P3382" s="4">
        <v>381</v>
      </c>
      <c r="Q3382" s="4">
        <f>SupplierQuality[[#This Row],[Total Defect Qty]]*SupplierQuality[[#This Row],[Unit Price]]</f>
        <v>188271150</v>
      </c>
    </row>
    <row r="3383" spans="1:17" x14ac:dyDescent="0.25">
      <c r="A3383" s="1">
        <v>43612</v>
      </c>
      <c r="B3383" s="5" t="str">
        <f>TEXT(SupplierQuality[[#This Row],[Date]],"mmm")</f>
        <v>May</v>
      </c>
      <c r="C3383" s="5" t="str">
        <f>TEXT(SupplierQuality[[#This Row],[Date]],"yyyy")</f>
        <v>2019</v>
      </c>
      <c r="D3383" s="2" t="s">
        <v>156</v>
      </c>
      <c r="E3383" s="2" t="s">
        <v>38</v>
      </c>
      <c r="F3383" s="2" t="s">
        <v>14</v>
      </c>
      <c r="G3383">
        <v>125</v>
      </c>
      <c r="H3383" s="2" t="str">
        <f>VLOOKUP(SupplierQuality[[#This Row],[MaterialID]],Table4[#All],2,0)</f>
        <v>Hardware</v>
      </c>
      <c r="I3383">
        <v>1</v>
      </c>
      <c r="J3383" s="2" t="str">
        <f>_xlfn.XLOOKUP(SupplierQuality[[#This Row],[Defect Type ID]],Table5[ID],Table5[Defect Type],"Not found",0)</f>
        <v>No Impact</v>
      </c>
      <c r="K3383">
        <v>100</v>
      </c>
      <c r="L3383" s="2" t="str">
        <f>_xlfn.XLOOKUP(SupplierQuality[[#This Row],[DefectID]],Table2[ID],Table2[Defect],"Not found",0)</f>
        <v>Bad Cut</v>
      </c>
      <c r="M3383" s="3">
        <v>464423</v>
      </c>
      <c r="N3383" s="3">
        <v>995</v>
      </c>
      <c r="O3383" s="6">
        <f>SupplierQuality[[#This Row],[Total Downtime Minutes]]/60</f>
        <v>16.583333333333332</v>
      </c>
      <c r="P3383" s="4">
        <v>562</v>
      </c>
      <c r="Q3383" s="4">
        <f>SupplierQuality[[#This Row],[Total Defect Qty]]*SupplierQuality[[#This Row],[Unit Price]]</f>
        <v>261005726</v>
      </c>
    </row>
    <row r="3384" spans="1:17" x14ac:dyDescent="0.25">
      <c r="A3384" s="1">
        <v>43612</v>
      </c>
      <c r="B3384" s="5" t="str">
        <f>TEXT(SupplierQuality[[#This Row],[Date]],"mmm")</f>
        <v>May</v>
      </c>
      <c r="C3384" s="5" t="str">
        <f>TEXT(SupplierQuality[[#This Row],[Date]],"yyyy")</f>
        <v>2019</v>
      </c>
      <c r="D3384" s="2" t="s">
        <v>89</v>
      </c>
      <c r="E3384" s="2" t="s">
        <v>52</v>
      </c>
      <c r="F3384" s="2" t="s">
        <v>691</v>
      </c>
      <c r="G3384">
        <v>120</v>
      </c>
      <c r="H3384" s="2" t="str">
        <f>VLOOKUP(SupplierQuality[[#This Row],[MaterialID]],Table4[#All],2,0)</f>
        <v>Film</v>
      </c>
      <c r="I3384">
        <v>2</v>
      </c>
      <c r="J3384" s="2" t="str">
        <f>_xlfn.XLOOKUP(SupplierQuality[[#This Row],[Defect Type ID]],Table5[ID],Table5[Defect Type],"Not found",0)</f>
        <v>Rejected</v>
      </c>
      <c r="K3384">
        <v>253</v>
      </c>
      <c r="L3384" s="2" t="str">
        <f>_xlfn.XLOOKUP(SupplierQuality[[#This Row],[DefectID]],Table2[ID],Table2[Defect],"Not found",0)</f>
        <v>Warped  Sheets</v>
      </c>
      <c r="M3384" s="3">
        <v>313796</v>
      </c>
      <c r="N3384" s="3">
        <v>4641</v>
      </c>
      <c r="O3384" s="6">
        <f>SupplierQuality[[#This Row],[Total Downtime Minutes]]/60</f>
        <v>77.349999999999994</v>
      </c>
      <c r="P3384" s="4">
        <v>618</v>
      </c>
      <c r="Q3384" s="4">
        <f>SupplierQuality[[#This Row],[Total Defect Qty]]*SupplierQuality[[#This Row],[Unit Price]]</f>
        <v>193925928</v>
      </c>
    </row>
    <row r="3385" spans="1:17" x14ac:dyDescent="0.25">
      <c r="A3385" s="1">
        <v>43612</v>
      </c>
      <c r="B3385" s="5" t="str">
        <f>TEXT(SupplierQuality[[#This Row],[Date]],"mmm")</f>
        <v>May</v>
      </c>
      <c r="C3385" s="5" t="str">
        <f>TEXT(SupplierQuality[[#This Row],[Date]],"yyyy")</f>
        <v>2019</v>
      </c>
      <c r="D3385" s="2" t="s">
        <v>253</v>
      </c>
      <c r="E3385" s="2" t="s">
        <v>107</v>
      </c>
      <c r="F3385" s="2" t="s">
        <v>17</v>
      </c>
      <c r="G3385">
        <v>126</v>
      </c>
      <c r="H3385" s="2" t="str">
        <f>VLOOKUP(SupplierQuality[[#This Row],[MaterialID]],Table4[#All],2,0)</f>
        <v>Motors</v>
      </c>
      <c r="I3385">
        <v>1</v>
      </c>
      <c r="J3385" s="2" t="str">
        <f>_xlfn.XLOOKUP(SupplierQuality[[#This Row],[Defect Type ID]],Table5[ID],Table5[Defect Type],"Not found",0)</f>
        <v>No Impact</v>
      </c>
      <c r="K3385">
        <v>125</v>
      </c>
      <c r="L3385" s="2" t="str">
        <f>_xlfn.XLOOKUP(SupplierQuality[[#This Row],[DefectID]],Table2[ID],Table2[Defect],"Not found",0)</f>
        <v>Dimensions Wrong</v>
      </c>
      <c r="M3385" s="3">
        <v>235809</v>
      </c>
      <c r="N3385" s="3">
        <v>3545</v>
      </c>
      <c r="O3385" s="6">
        <f>SupplierQuality[[#This Row],[Total Downtime Minutes]]/60</f>
        <v>59.083333333333336</v>
      </c>
      <c r="P3385" s="4">
        <v>665</v>
      </c>
      <c r="Q3385" s="4">
        <f>SupplierQuality[[#This Row],[Total Defect Qty]]*SupplierQuality[[#This Row],[Unit Price]]</f>
        <v>156812985</v>
      </c>
    </row>
    <row r="3386" spans="1:17" x14ac:dyDescent="0.25">
      <c r="A3386" s="1">
        <v>43612</v>
      </c>
      <c r="B3386" s="5" t="str">
        <f>TEXT(SupplierQuality[[#This Row],[Date]],"mmm")</f>
        <v>May</v>
      </c>
      <c r="C3386" s="5" t="str">
        <f>TEXT(SupplierQuality[[#This Row],[Date]],"yyyy")</f>
        <v>2019</v>
      </c>
      <c r="D3386" s="2" t="s">
        <v>131</v>
      </c>
      <c r="E3386" s="2" t="s">
        <v>67</v>
      </c>
      <c r="F3386" s="2" t="s">
        <v>691</v>
      </c>
      <c r="G3386">
        <v>126</v>
      </c>
      <c r="H3386" s="2" t="str">
        <f>VLOOKUP(SupplierQuality[[#This Row],[MaterialID]],Table4[#All],2,0)</f>
        <v>Motors</v>
      </c>
      <c r="I3386">
        <v>3</v>
      </c>
      <c r="J3386" s="2" t="str">
        <f>_xlfn.XLOOKUP(SupplierQuality[[#This Row],[Defect Type ID]],Table5[ID],Table5[Defect Type],"Not found",0)</f>
        <v>Impact</v>
      </c>
      <c r="K3386">
        <v>7</v>
      </c>
      <c r="L3386" s="2" t="str">
        <f>_xlfn.XLOOKUP(SupplierQuality[[#This Row],[DefectID]],Table2[ID],Table2[Defect],"Not found",0)</f>
        <v>Misc</v>
      </c>
      <c r="M3386" s="3">
        <v>51045</v>
      </c>
      <c r="N3386" s="3">
        <v>4890</v>
      </c>
      <c r="O3386" s="6">
        <f>SupplierQuality[[#This Row],[Total Downtime Minutes]]/60</f>
        <v>81.5</v>
      </c>
      <c r="P3386" s="4">
        <v>322</v>
      </c>
      <c r="Q3386" s="4">
        <f>SupplierQuality[[#This Row],[Total Defect Qty]]*SupplierQuality[[#This Row],[Unit Price]]</f>
        <v>16436490</v>
      </c>
    </row>
    <row r="3387" spans="1:17" x14ac:dyDescent="0.25">
      <c r="A3387" s="1">
        <v>43612</v>
      </c>
      <c r="B3387" s="5" t="str">
        <f>TEXT(SupplierQuality[[#This Row],[Date]],"mmm")</f>
        <v>May</v>
      </c>
      <c r="C3387" s="5" t="str">
        <f>TEXT(SupplierQuality[[#This Row],[Date]],"yyyy")</f>
        <v>2019</v>
      </c>
      <c r="D3387" s="2" t="s">
        <v>176</v>
      </c>
      <c r="E3387" s="2" t="s">
        <v>64</v>
      </c>
      <c r="F3387" s="2" t="s">
        <v>17</v>
      </c>
      <c r="G3387">
        <v>114</v>
      </c>
      <c r="H3387" s="2" t="str">
        <f>VLOOKUP(SupplierQuality[[#This Row],[MaterialID]],Table4[#All],2,0)</f>
        <v>Carton</v>
      </c>
      <c r="I3387">
        <v>2</v>
      </c>
      <c r="J3387" s="2" t="str">
        <f>_xlfn.XLOOKUP(SupplierQuality[[#This Row],[Defect Type ID]],Table5[ID],Table5[Defect Type],"Not found",0)</f>
        <v>Rejected</v>
      </c>
      <c r="K3387">
        <v>217</v>
      </c>
      <c r="L3387" s="2" t="str">
        <f>_xlfn.XLOOKUP(SupplierQuality[[#This Row],[DefectID]],Table2[ID],Table2[Defect],"Not found",0)</f>
        <v>Incomplete Molding</v>
      </c>
      <c r="M3387" s="3">
        <v>30563</v>
      </c>
      <c r="N3387" s="3">
        <v>1802</v>
      </c>
      <c r="O3387" s="6">
        <f>SupplierQuality[[#This Row],[Total Downtime Minutes]]/60</f>
        <v>30.033333333333335</v>
      </c>
      <c r="P3387" s="4">
        <v>302</v>
      </c>
      <c r="Q3387" s="4">
        <f>SupplierQuality[[#This Row],[Total Defect Qty]]*SupplierQuality[[#This Row],[Unit Price]]</f>
        <v>9230026</v>
      </c>
    </row>
    <row r="3388" spans="1:17" x14ac:dyDescent="0.25">
      <c r="A3388" s="1">
        <v>43612</v>
      </c>
      <c r="B3388" s="5" t="str">
        <f>TEXT(SupplierQuality[[#This Row],[Date]],"mmm")</f>
        <v>May</v>
      </c>
      <c r="C3388" s="5" t="str">
        <f>TEXT(SupplierQuality[[#This Row],[Date]],"yyyy")</f>
        <v>2019</v>
      </c>
      <c r="D3388" s="2" t="s">
        <v>195</v>
      </c>
      <c r="E3388" s="2" t="s">
        <v>58</v>
      </c>
      <c r="F3388" s="2" t="s">
        <v>14</v>
      </c>
      <c r="G3388">
        <v>121</v>
      </c>
      <c r="H3388" s="2" t="str">
        <f>VLOOKUP(SupplierQuality[[#This Row],[MaterialID]],Table4[#All],2,0)</f>
        <v>Composites</v>
      </c>
      <c r="I3388">
        <v>3</v>
      </c>
      <c r="J3388" s="2" t="str">
        <f>_xlfn.XLOOKUP(SupplierQuality[[#This Row],[Defect Type ID]],Table5[ID],Table5[Defect Type],"Not found",0)</f>
        <v>Impact</v>
      </c>
      <c r="K3388">
        <v>212</v>
      </c>
      <c r="L3388" s="2" t="str">
        <f>_xlfn.XLOOKUP(SupplierQuality[[#This Row],[DefectID]],Table2[ID],Table2[Defect],"Not found",0)</f>
        <v>Burnt</v>
      </c>
      <c r="M3388" s="3">
        <v>6445</v>
      </c>
      <c r="N3388" s="3">
        <v>1356</v>
      </c>
      <c r="O3388" s="6">
        <f>SupplierQuality[[#This Row],[Total Downtime Minutes]]/60</f>
        <v>22.6</v>
      </c>
      <c r="P3388" s="4">
        <v>454</v>
      </c>
      <c r="Q3388" s="4">
        <f>SupplierQuality[[#This Row],[Total Defect Qty]]*SupplierQuality[[#This Row],[Unit Price]]</f>
        <v>2926030</v>
      </c>
    </row>
    <row r="3389" spans="1:17" x14ac:dyDescent="0.25">
      <c r="A3389" s="1">
        <v>43613</v>
      </c>
      <c r="B3389" s="5" t="str">
        <f>TEXT(SupplierQuality[[#This Row],[Date]],"mmm")</f>
        <v>May</v>
      </c>
      <c r="C3389" s="5" t="str">
        <f>TEXT(SupplierQuality[[#This Row],[Date]],"yyyy")</f>
        <v>2019</v>
      </c>
      <c r="D3389" s="2" t="s">
        <v>237</v>
      </c>
      <c r="E3389" s="2" t="s">
        <v>84</v>
      </c>
      <c r="F3389" s="2" t="s">
        <v>24</v>
      </c>
      <c r="G3389">
        <v>114</v>
      </c>
      <c r="H3389" s="2" t="str">
        <f>VLOOKUP(SupplierQuality[[#This Row],[MaterialID]],Table4[#All],2,0)</f>
        <v>Carton</v>
      </c>
      <c r="I3389">
        <v>1</v>
      </c>
      <c r="J3389" s="2" t="str">
        <f>_xlfn.XLOOKUP(SupplierQuality[[#This Row],[Defect Type ID]],Table5[ID],Table5[Defect Type],"Not found",0)</f>
        <v>No Impact</v>
      </c>
      <c r="K3389">
        <v>221</v>
      </c>
      <c r="L3389" s="2" t="str">
        <f>_xlfn.XLOOKUP(SupplierQuality[[#This Row],[DefectID]],Table2[ID],Table2[Defect],"Not found",0)</f>
        <v>Excessive Grease</v>
      </c>
      <c r="M3389" s="3">
        <v>934119</v>
      </c>
      <c r="N3389" s="3">
        <v>323</v>
      </c>
      <c r="O3389" s="6">
        <f>SupplierQuality[[#This Row],[Total Downtime Minutes]]/60</f>
        <v>5.3833333333333337</v>
      </c>
      <c r="P3389" s="4">
        <v>437</v>
      </c>
      <c r="Q3389" s="4">
        <f>SupplierQuality[[#This Row],[Total Defect Qty]]*SupplierQuality[[#This Row],[Unit Price]]</f>
        <v>408210003</v>
      </c>
    </row>
    <row r="3390" spans="1:17" x14ac:dyDescent="0.25">
      <c r="A3390" s="1">
        <v>43613</v>
      </c>
      <c r="B3390" s="5" t="str">
        <f>TEXT(SupplierQuality[[#This Row],[Date]],"mmm")</f>
        <v>May</v>
      </c>
      <c r="C3390" s="5" t="str">
        <f>TEXT(SupplierQuality[[#This Row],[Date]],"yyyy")</f>
        <v>2019</v>
      </c>
      <c r="D3390" s="2" t="s">
        <v>108</v>
      </c>
      <c r="E3390" s="2" t="s">
        <v>55</v>
      </c>
      <c r="F3390" s="2" t="s">
        <v>14</v>
      </c>
      <c r="G3390">
        <v>130</v>
      </c>
      <c r="H3390" s="2" t="str">
        <f>VLOOKUP(SupplierQuality[[#This Row],[MaterialID]],Table4[#All],2,0)</f>
        <v>Packaging</v>
      </c>
      <c r="I3390">
        <v>3</v>
      </c>
      <c r="J3390" s="2" t="str">
        <f>_xlfn.XLOOKUP(SupplierQuality[[#This Row],[Defect Type ID]],Table5[ID],Table5[Defect Type],"Not found",0)</f>
        <v>Impact</v>
      </c>
      <c r="K3390">
        <v>119</v>
      </c>
      <c r="L3390" s="2" t="str">
        <f>_xlfn.XLOOKUP(SupplierQuality[[#This Row],[DefectID]],Table2[ID],Table2[Defect],"Not found",0)</f>
        <v>Print Problems</v>
      </c>
      <c r="M3390" s="3">
        <v>363804</v>
      </c>
      <c r="N3390" s="3">
        <v>742</v>
      </c>
      <c r="O3390" s="6">
        <f>SupplierQuality[[#This Row],[Total Downtime Minutes]]/60</f>
        <v>12.366666666666667</v>
      </c>
      <c r="P3390" s="4">
        <v>361</v>
      </c>
      <c r="Q3390" s="4">
        <f>SupplierQuality[[#This Row],[Total Defect Qty]]*SupplierQuality[[#This Row],[Unit Price]]</f>
        <v>131333244</v>
      </c>
    </row>
    <row r="3391" spans="1:17" x14ac:dyDescent="0.25">
      <c r="A3391" s="1">
        <v>43613</v>
      </c>
      <c r="B3391" s="5" t="str">
        <f>TEXT(SupplierQuality[[#This Row],[Date]],"mmm")</f>
        <v>May</v>
      </c>
      <c r="C3391" s="5" t="str">
        <f>TEXT(SupplierQuality[[#This Row],[Date]],"yyyy")</f>
        <v>2019</v>
      </c>
      <c r="D3391" s="2" t="s">
        <v>130</v>
      </c>
      <c r="E3391" s="2" t="s">
        <v>64</v>
      </c>
      <c r="F3391" s="2" t="s">
        <v>42</v>
      </c>
      <c r="G3391">
        <v>116</v>
      </c>
      <c r="H3391" s="2" t="str">
        <f>VLOOKUP(SupplierQuality[[#This Row],[MaterialID]],Table4[#All],2,0)</f>
        <v>Molds</v>
      </c>
      <c r="I3391">
        <v>1</v>
      </c>
      <c r="J3391" s="2" t="str">
        <f>_xlfn.XLOOKUP(SupplierQuality[[#This Row],[Defect Type ID]],Table5[ID],Table5[Defect Type],"Not found",0)</f>
        <v>No Impact</v>
      </c>
      <c r="K3391">
        <v>243</v>
      </c>
      <c r="L3391" s="2" t="str">
        <f>_xlfn.XLOOKUP(SupplierQuality[[#This Row],[DefectID]],Table2[ID],Table2[Defect],"Not found",0)</f>
        <v>Tops Bent</v>
      </c>
      <c r="M3391" s="3">
        <v>311009</v>
      </c>
      <c r="N3391" s="3">
        <v>1347</v>
      </c>
      <c r="O3391" s="6">
        <f>SupplierQuality[[#This Row],[Total Downtime Minutes]]/60</f>
        <v>22.45</v>
      </c>
      <c r="P3391" s="4">
        <v>467</v>
      </c>
      <c r="Q3391" s="4">
        <f>SupplierQuality[[#This Row],[Total Defect Qty]]*SupplierQuality[[#This Row],[Unit Price]]</f>
        <v>145241203</v>
      </c>
    </row>
    <row r="3392" spans="1:17" x14ac:dyDescent="0.25">
      <c r="A3392" s="1">
        <v>43613</v>
      </c>
      <c r="B3392" s="5" t="str">
        <f>TEXT(SupplierQuality[[#This Row],[Date]],"mmm")</f>
        <v>May</v>
      </c>
      <c r="C3392" s="5" t="str">
        <f>TEXT(SupplierQuality[[#This Row],[Date]],"yyyy")</f>
        <v>2019</v>
      </c>
      <c r="D3392" s="2" t="s">
        <v>253</v>
      </c>
      <c r="E3392" s="2" t="s">
        <v>38</v>
      </c>
      <c r="F3392" s="2" t="s">
        <v>14</v>
      </c>
      <c r="G3392">
        <v>131</v>
      </c>
      <c r="H3392" s="2" t="str">
        <f>VLOOKUP(SupplierQuality[[#This Row],[MaterialID]],Table4[#All],2,0)</f>
        <v>Valves</v>
      </c>
      <c r="I3392">
        <v>3</v>
      </c>
      <c r="J3392" s="2" t="str">
        <f>_xlfn.XLOOKUP(SupplierQuality[[#This Row],[Defect Type ID]],Table5[ID],Table5[Defect Type],"Not found",0)</f>
        <v>Impact</v>
      </c>
      <c r="K3392">
        <v>92</v>
      </c>
      <c r="L3392" s="2" t="str">
        <f>_xlfn.XLOOKUP(SupplierQuality[[#This Row],[DefectID]],Table2[ID],Table2[Defect],"Not found",0)</f>
        <v>No Adhesive</v>
      </c>
      <c r="M3392" s="3">
        <v>177512</v>
      </c>
      <c r="N3392" s="3">
        <v>1902</v>
      </c>
      <c r="O3392" s="6">
        <f>SupplierQuality[[#This Row],[Total Downtime Minutes]]/60</f>
        <v>31.7</v>
      </c>
      <c r="P3392" s="4">
        <v>450</v>
      </c>
      <c r="Q3392" s="4">
        <f>SupplierQuality[[#This Row],[Total Defect Qty]]*SupplierQuality[[#This Row],[Unit Price]]</f>
        <v>79880400</v>
      </c>
    </row>
    <row r="3393" spans="1:17" x14ac:dyDescent="0.25">
      <c r="A3393" s="1">
        <v>43613</v>
      </c>
      <c r="B3393" s="5" t="str">
        <f>TEXT(SupplierQuality[[#This Row],[Date]],"mmm")</f>
        <v>May</v>
      </c>
      <c r="C3393" s="5" t="str">
        <f>TEXT(SupplierQuality[[#This Row],[Date]],"yyyy")</f>
        <v>2019</v>
      </c>
      <c r="D3393" s="2" t="s">
        <v>106</v>
      </c>
      <c r="E3393" s="2" t="s">
        <v>55</v>
      </c>
      <c r="F3393" s="2" t="s">
        <v>24</v>
      </c>
      <c r="G3393">
        <v>126</v>
      </c>
      <c r="H3393" s="2" t="str">
        <f>VLOOKUP(SupplierQuality[[#This Row],[MaterialID]],Table4[#All],2,0)</f>
        <v>Motors</v>
      </c>
      <c r="I3393">
        <v>1</v>
      </c>
      <c r="J3393" s="2" t="str">
        <f>_xlfn.XLOOKUP(SupplierQuality[[#This Row],[Defect Type ID]],Table5[ID],Table5[Defect Type],"Not found",0)</f>
        <v>No Impact</v>
      </c>
      <c r="K3393">
        <v>175</v>
      </c>
      <c r="L3393" s="2" t="str">
        <f>_xlfn.XLOOKUP(SupplierQuality[[#This Row],[DefectID]],Table2[ID],Table2[Defect],"Not found",0)</f>
        <v>Wrong Horizontal Scores</v>
      </c>
      <c r="M3393" s="3">
        <v>158885</v>
      </c>
      <c r="N3393" s="3">
        <v>2897</v>
      </c>
      <c r="O3393" s="6">
        <f>SupplierQuality[[#This Row],[Total Downtime Minutes]]/60</f>
        <v>48.283333333333331</v>
      </c>
      <c r="P3393" s="4">
        <v>370</v>
      </c>
      <c r="Q3393" s="4">
        <f>SupplierQuality[[#This Row],[Total Defect Qty]]*SupplierQuality[[#This Row],[Unit Price]]</f>
        <v>58787450</v>
      </c>
    </row>
    <row r="3394" spans="1:17" x14ac:dyDescent="0.25">
      <c r="A3394" s="1">
        <v>43613</v>
      </c>
      <c r="B3394" s="5" t="str">
        <f>TEXT(SupplierQuality[[#This Row],[Date]],"mmm")</f>
        <v>May</v>
      </c>
      <c r="C3394" s="5" t="str">
        <f>TEXT(SupplierQuality[[#This Row],[Date]],"yyyy")</f>
        <v>2019</v>
      </c>
      <c r="D3394" s="2" t="s">
        <v>132</v>
      </c>
      <c r="E3394" s="2" t="s">
        <v>107</v>
      </c>
      <c r="F3394" s="2" t="s">
        <v>17</v>
      </c>
      <c r="G3394">
        <v>119</v>
      </c>
      <c r="H3394" s="2" t="str">
        <f>VLOOKUP(SupplierQuality[[#This Row],[MaterialID]],Table4[#All],2,0)</f>
        <v>Batteries</v>
      </c>
      <c r="I3394">
        <v>2</v>
      </c>
      <c r="J3394" s="2" t="str">
        <f>_xlfn.XLOOKUP(SupplierQuality[[#This Row],[Defect Type ID]],Table5[ID],Table5[Defect Type],"Not found",0)</f>
        <v>Rejected</v>
      </c>
      <c r="K3394">
        <v>54</v>
      </c>
      <c r="L3394" s="2" t="str">
        <f>_xlfn.XLOOKUP(SupplierQuality[[#This Row],[DefectID]],Table2[ID],Table2[Defect],"Not found",0)</f>
        <v>Sealed Together Internally</v>
      </c>
      <c r="M3394" s="3">
        <v>69493</v>
      </c>
      <c r="N3394" s="3">
        <v>2486</v>
      </c>
      <c r="O3394" s="6">
        <f>SupplierQuality[[#This Row],[Total Downtime Minutes]]/60</f>
        <v>41.43333333333333</v>
      </c>
      <c r="P3394" s="4">
        <v>529</v>
      </c>
      <c r="Q3394" s="4">
        <f>SupplierQuality[[#This Row],[Total Defect Qty]]*SupplierQuality[[#This Row],[Unit Price]]</f>
        <v>36761797</v>
      </c>
    </row>
    <row r="3395" spans="1:17" x14ac:dyDescent="0.25">
      <c r="A3395" s="1">
        <v>43613</v>
      </c>
      <c r="B3395" s="5" t="str">
        <f>TEXT(SupplierQuality[[#This Row],[Date]],"mmm")</f>
        <v>May</v>
      </c>
      <c r="C3395" s="5" t="str">
        <f>TEXT(SupplierQuality[[#This Row],[Date]],"yyyy")</f>
        <v>2019</v>
      </c>
      <c r="D3395" s="2" t="s">
        <v>262</v>
      </c>
      <c r="E3395" s="2" t="s">
        <v>30</v>
      </c>
      <c r="F3395" s="2" t="s">
        <v>17</v>
      </c>
      <c r="G3395">
        <v>114</v>
      </c>
      <c r="H3395" s="2" t="str">
        <f>VLOOKUP(SupplierQuality[[#This Row],[MaterialID]],Table4[#All],2,0)</f>
        <v>Carton</v>
      </c>
      <c r="I3395">
        <v>1</v>
      </c>
      <c r="J3395" s="2" t="str">
        <f>_xlfn.XLOOKUP(SupplierQuality[[#This Row],[Defect Type ID]],Table5[ID],Table5[Defect Type],"Not found",0)</f>
        <v>No Impact</v>
      </c>
      <c r="K3395">
        <v>159</v>
      </c>
      <c r="L3395" s="2" t="str">
        <f>_xlfn.XLOOKUP(SupplierQuality[[#This Row],[DefectID]],Table2[ID],Table2[Defect],"Not found",0)</f>
        <v>No Insert</v>
      </c>
      <c r="M3395" s="3">
        <v>29563</v>
      </c>
      <c r="N3395" s="3">
        <v>4474</v>
      </c>
      <c r="O3395" s="6">
        <f>SupplierQuality[[#This Row],[Total Downtime Minutes]]/60</f>
        <v>74.566666666666663</v>
      </c>
      <c r="P3395" s="4">
        <v>312</v>
      </c>
      <c r="Q3395" s="4">
        <f>SupplierQuality[[#This Row],[Total Defect Qty]]*SupplierQuality[[#This Row],[Unit Price]]</f>
        <v>9223656</v>
      </c>
    </row>
    <row r="3396" spans="1:17" x14ac:dyDescent="0.25">
      <c r="A3396" s="1">
        <v>43613</v>
      </c>
      <c r="B3396" s="5" t="str">
        <f>TEXT(SupplierQuality[[#This Row],[Date]],"mmm")</f>
        <v>May</v>
      </c>
      <c r="C3396" s="5" t="str">
        <f>TEXT(SupplierQuality[[#This Row],[Date]],"yyyy")</f>
        <v>2019</v>
      </c>
      <c r="D3396" s="2" t="s">
        <v>141</v>
      </c>
      <c r="E3396" s="2" t="s">
        <v>60</v>
      </c>
      <c r="F3396" s="2" t="s">
        <v>17</v>
      </c>
      <c r="G3396">
        <v>132</v>
      </c>
      <c r="H3396" s="2" t="str">
        <f>VLOOKUP(SupplierQuality[[#This Row],[MaterialID]],Table4[#All],2,0)</f>
        <v>Printed Materials</v>
      </c>
      <c r="I3396">
        <v>2</v>
      </c>
      <c r="J3396" s="2" t="str">
        <f>_xlfn.XLOOKUP(SupplierQuality[[#This Row],[Defect Type ID]],Table5[ID],Table5[Defect Type],"Not found",0)</f>
        <v>Rejected</v>
      </c>
      <c r="K3396">
        <v>67</v>
      </c>
      <c r="L3396" s="2" t="str">
        <f>_xlfn.XLOOKUP(SupplierQuality[[#This Row],[DefectID]],Table2[ID],Table2[Defect],"Not found",0)</f>
        <v>Bad Film</v>
      </c>
      <c r="M3396" s="3">
        <v>4184</v>
      </c>
      <c r="N3396" s="3">
        <v>2169</v>
      </c>
      <c r="O3396" s="6">
        <f>SupplierQuality[[#This Row],[Total Downtime Minutes]]/60</f>
        <v>36.15</v>
      </c>
      <c r="P3396" s="4">
        <v>408</v>
      </c>
      <c r="Q3396" s="4">
        <f>SupplierQuality[[#This Row],[Total Defect Qty]]*SupplierQuality[[#This Row],[Unit Price]]</f>
        <v>1707072</v>
      </c>
    </row>
    <row r="3397" spans="1:17" x14ac:dyDescent="0.25">
      <c r="A3397" s="1">
        <v>43615</v>
      </c>
      <c r="B3397" s="5" t="str">
        <f>TEXT(SupplierQuality[[#This Row],[Date]],"mmm")</f>
        <v>May</v>
      </c>
      <c r="C3397" s="5" t="str">
        <f>TEXT(SupplierQuality[[#This Row],[Date]],"yyyy")</f>
        <v>2019</v>
      </c>
      <c r="D3397" s="2" t="s">
        <v>274</v>
      </c>
      <c r="E3397" s="2" t="s">
        <v>19</v>
      </c>
      <c r="F3397" s="2" t="s">
        <v>17</v>
      </c>
      <c r="G3397">
        <v>128</v>
      </c>
      <c r="H3397" s="2" t="str">
        <f>VLOOKUP(SupplierQuality[[#This Row],[MaterialID]],Table4[#All],2,0)</f>
        <v>Tape</v>
      </c>
      <c r="I3397">
        <v>1</v>
      </c>
      <c r="J3397" s="2" t="str">
        <f>_xlfn.XLOOKUP(SupplierQuality[[#This Row],[Defect Type ID]],Table5[ID],Table5[Defect Type],"Not found",0)</f>
        <v>No Impact</v>
      </c>
      <c r="K3397">
        <v>239</v>
      </c>
      <c r="L3397" s="2" t="str">
        <f>_xlfn.XLOOKUP(SupplierQuality[[#This Row],[DefectID]],Table2[ID],Table2[Defect],"Not found",0)</f>
        <v>Scratch</v>
      </c>
      <c r="M3397" s="3">
        <v>874141</v>
      </c>
      <c r="N3397" s="3">
        <v>361</v>
      </c>
      <c r="O3397" s="6">
        <f>SupplierQuality[[#This Row],[Total Downtime Minutes]]/60</f>
        <v>6.0166666666666666</v>
      </c>
      <c r="P3397" s="4">
        <v>534</v>
      </c>
      <c r="Q3397" s="4">
        <f>SupplierQuality[[#This Row],[Total Defect Qty]]*SupplierQuality[[#This Row],[Unit Price]]</f>
        <v>466791294</v>
      </c>
    </row>
    <row r="3398" spans="1:17" x14ac:dyDescent="0.25">
      <c r="A3398" s="1">
        <v>43615</v>
      </c>
      <c r="B3398" s="5" t="str">
        <f>TEXT(SupplierQuality[[#This Row],[Date]],"mmm")</f>
        <v>May</v>
      </c>
      <c r="C3398" s="5" t="str">
        <f>TEXT(SupplierQuality[[#This Row],[Date]],"yyyy")</f>
        <v>2019</v>
      </c>
      <c r="D3398" s="2" t="s">
        <v>200</v>
      </c>
      <c r="E3398" s="2" t="s">
        <v>19</v>
      </c>
      <c r="F3398" s="2" t="s">
        <v>17</v>
      </c>
      <c r="G3398">
        <v>123</v>
      </c>
      <c r="H3398" s="2" t="str">
        <f>VLOOKUP(SupplierQuality[[#This Row],[MaterialID]],Table4[#All],2,0)</f>
        <v>Pump</v>
      </c>
      <c r="I3398">
        <v>2</v>
      </c>
      <c r="J3398" s="2" t="str">
        <f>_xlfn.XLOOKUP(SupplierQuality[[#This Row],[Defect Type ID]],Table5[ID],Table5[Defect Type],"Not found",0)</f>
        <v>Rejected</v>
      </c>
      <c r="K3398">
        <v>140</v>
      </c>
      <c r="L3398" s="2" t="str">
        <f>_xlfn.XLOOKUP(SupplierQuality[[#This Row],[DefectID]],Table2[ID],Table2[Defect],"Not found",0)</f>
        <v>No Liner</v>
      </c>
      <c r="M3398" s="3">
        <v>652257</v>
      </c>
      <c r="N3398" s="3">
        <v>4390</v>
      </c>
      <c r="O3398" s="6">
        <f>SupplierQuality[[#This Row],[Total Downtime Minutes]]/60</f>
        <v>73.166666666666671</v>
      </c>
      <c r="P3398" s="4">
        <v>644</v>
      </c>
      <c r="Q3398" s="4">
        <f>SupplierQuality[[#This Row],[Total Defect Qty]]*SupplierQuality[[#This Row],[Unit Price]]</f>
        <v>420053508</v>
      </c>
    </row>
    <row r="3399" spans="1:17" x14ac:dyDescent="0.25">
      <c r="A3399" s="1">
        <v>43615</v>
      </c>
      <c r="B3399" s="5" t="str">
        <f>TEXT(SupplierQuality[[#This Row],[Date]],"mmm")</f>
        <v>May</v>
      </c>
      <c r="C3399" s="5" t="str">
        <f>TEXT(SupplierQuality[[#This Row],[Date]],"yyyy")</f>
        <v>2019</v>
      </c>
      <c r="D3399" s="2" t="s">
        <v>57</v>
      </c>
      <c r="E3399" s="2" t="s">
        <v>11</v>
      </c>
      <c r="F3399" s="2" t="s">
        <v>17</v>
      </c>
      <c r="G3399">
        <v>126</v>
      </c>
      <c r="H3399" s="2" t="str">
        <f>VLOOKUP(SupplierQuality[[#This Row],[MaterialID]],Table4[#All],2,0)</f>
        <v>Motors</v>
      </c>
      <c r="I3399">
        <v>1</v>
      </c>
      <c r="J3399" s="2" t="str">
        <f>_xlfn.XLOOKUP(SupplierQuality[[#This Row],[Defect Type ID]],Table5[ID],Table5[Defect Type],"Not found",0)</f>
        <v>No Impact</v>
      </c>
      <c r="K3399">
        <v>235</v>
      </c>
      <c r="L3399" s="2" t="str">
        <f>_xlfn.XLOOKUP(SupplierQuality[[#This Row],[DefectID]],Table2[ID],Table2[Defect],"Not found",0)</f>
        <v>Spruced</v>
      </c>
      <c r="M3399" s="3">
        <v>554618</v>
      </c>
      <c r="N3399" s="3">
        <v>2094</v>
      </c>
      <c r="O3399" s="6">
        <f>SupplierQuality[[#This Row],[Total Downtime Minutes]]/60</f>
        <v>34.9</v>
      </c>
      <c r="P3399" s="4">
        <v>470</v>
      </c>
      <c r="Q3399" s="4">
        <f>SupplierQuality[[#This Row],[Total Defect Qty]]*SupplierQuality[[#This Row],[Unit Price]]</f>
        <v>260670460</v>
      </c>
    </row>
    <row r="3400" spans="1:17" x14ac:dyDescent="0.25">
      <c r="A3400" s="1">
        <v>43615</v>
      </c>
      <c r="B3400" s="5" t="str">
        <f>TEXT(SupplierQuality[[#This Row],[Date]],"mmm")</f>
        <v>May</v>
      </c>
      <c r="C3400" s="5" t="str">
        <f>TEXT(SupplierQuality[[#This Row],[Date]],"yyyy")</f>
        <v>2019</v>
      </c>
      <c r="D3400" s="2" t="s">
        <v>319</v>
      </c>
      <c r="E3400" s="2" t="s">
        <v>34</v>
      </c>
      <c r="F3400" s="2" t="s">
        <v>14</v>
      </c>
      <c r="G3400">
        <v>115</v>
      </c>
      <c r="H3400" s="2" t="str">
        <f>VLOOKUP(SupplierQuality[[#This Row],[MaterialID]],Table4[#All],2,0)</f>
        <v>Controllers</v>
      </c>
      <c r="I3400">
        <v>2</v>
      </c>
      <c r="J3400" s="2" t="str">
        <f>_xlfn.XLOOKUP(SupplierQuality[[#This Row],[Defect Type ID]],Table5[ID],Table5[Defect Type],"Not found",0)</f>
        <v>Rejected</v>
      </c>
      <c r="K3400">
        <v>172</v>
      </c>
      <c r="L3400" s="2" t="str">
        <f>_xlfn.XLOOKUP(SupplierQuality[[#This Row],[DefectID]],Table2[ID],Table2[Defect],"Not found",0)</f>
        <v>Holes</v>
      </c>
      <c r="M3400" s="3">
        <v>328952</v>
      </c>
      <c r="N3400" s="3">
        <v>1641</v>
      </c>
      <c r="O3400" s="6">
        <f>SupplierQuality[[#This Row],[Total Downtime Minutes]]/60</f>
        <v>27.35</v>
      </c>
      <c r="P3400" s="4">
        <v>517</v>
      </c>
      <c r="Q3400" s="4">
        <f>SupplierQuality[[#This Row],[Total Defect Qty]]*SupplierQuality[[#This Row],[Unit Price]]</f>
        <v>170068184</v>
      </c>
    </row>
    <row r="3401" spans="1:17" x14ac:dyDescent="0.25">
      <c r="A3401" s="1">
        <v>43615</v>
      </c>
      <c r="B3401" s="5" t="str">
        <f>TEXT(SupplierQuality[[#This Row],[Date]],"mmm")</f>
        <v>May</v>
      </c>
      <c r="C3401" s="5" t="str">
        <f>TEXT(SupplierQuality[[#This Row],[Date]],"yyyy")</f>
        <v>2019</v>
      </c>
      <c r="D3401" s="2" t="s">
        <v>215</v>
      </c>
      <c r="E3401" s="2" t="s">
        <v>13</v>
      </c>
      <c r="F3401" s="2" t="s">
        <v>17</v>
      </c>
      <c r="G3401">
        <v>128</v>
      </c>
      <c r="H3401" s="2" t="str">
        <f>VLOOKUP(SupplierQuality[[#This Row],[MaterialID]],Table4[#All],2,0)</f>
        <v>Tape</v>
      </c>
      <c r="I3401">
        <v>3</v>
      </c>
      <c r="J3401" s="2" t="str">
        <f>_xlfn.XLOOKUP(SupplierQuality[[#This Row],[Defect Type ID]],Table5[ID],Table5[Defect Type],"Not found",0)</f>
        <v>Impact</v>
      </c>
      <c r="K3401">
        <v>93</v>
      </c>
      <c r="L3401" s="2" t="str">
        <f>_xlfn.XLOOKUP(SupplierQuality[[#This Row],[DefectID]],Table2[ID],Table2[Defect],"Not found",0)</f>
        <v>Bowed/Warped</v>
      </c>
      <c r="M3401" s="3">
        <v>100205</v>
      </c>
      <c r="N3401" s="3">
        <v>2594</v>
      </c>
      <c r="O3401" s="6">
        <f>SupplierQuality[[#This Row],[Total Downtime Minutes]]/60</f>
        <v>43.233333333333334</v>
      </c>
      <c r="P3401" s="4">
        <v>388</v>
      </c>
      <c r="Q3401" s="4">
        <f>SupplierQuality[[#This Row],[Total Defect Qty]]*SupplierQuality[[#This Row],[Unit Price]]</f>
        <v>38879540</v>
      </c>
    </row>
    <row r="3402" spans="1:17" x14ac:dyDescent="0.25">
      <c r="A3402" s="1">
        <v>43615</v>
      </c>
      <c r="B3402" s="5" t="str">
        <f>TEXT(SupplierQuality[[#This Row],[Date]],"mmm")</f>
        <v>May</v>
      </c>
      <c r="C3402" s="5" t="str">
        <f>TEXT(SupplierQuality[[#This Row],[Date]],"yyyy")</f>
        <v>2019</v>
      </c>
      <c r="D3402" s="2" t="s">
        <v>150</v>
      </c>
      <c r="E3402" s="2" t="s">
        <v>71</v>
      </c>
      <c r="F3402" s="2" t="s">
        <v>17</v>
      </c>
      <c r="G3402">
        <v>123</v>
      </c>
      <c r="H3402" s="2" t="str">
        <f>VLOOKUP(SupplierQuality[[#This Row],[MaterialID]],Table4[#All],2,0)</f>
        <v>Pump</v>
      </c>
      <c r="I3402">
        <v>2</v>
      </c>
      <c r="J3402" s="2" t="str">
        <f>_xlfn.XLOOKUP(SupplierQuality[[#This Row],[Defect Type ID]],Table5[ID],Table5[Defect Type],"Not found",0)</f>
        <v>Rejected</v>
      </c>
      <c r="K3402">
        <v>122</v>
      </c>
      <c r="L3402" s="2" t="str">
        <f>_xlfn.XLOOKUP(SupplierQuality[[#This Row],[DefectID]],Table2[ID],Table2[Defect],"Not found",0)</f>
        <v>Wrinkles / Scratches/ Scuffing</v>
      </c>
      <c r="M3402" s="3">
        <v>21569</v>
      </c>
      <c r="N3402" s="3">
        <v>3991</v>
      </c>
      <c r="O3402" s="6">
        <f>SupplierQuality[[#This Row],[Total Downtime Minutes]]/60</f>
        <v>66.516666666666666</v>
      </c>
      <c r="P3402" s="4">
        <v>583</v>
      </c>
      <c r="Q3402" s="4">
        <f>SupplierQuality[[#This Row],[Total Defect Qty]]*SupplierQuality[[#This Row],[Unit Price]]</f>
        <v>12574727</v>
      </c>
    </row>
    <row r="3403" spans="1:17" x14ac:dyDescent="0.25">
      <c r="A3403" s="1">
        <v>43616</v>
      </c>
      <c r="B3403" s="5" t="str">
        <f>TEXT(SupplierQuality[[#This Row],[Date]],"mmm")</f>
        <v>May</v>
      </c>
      <c r="C3403" s="5" t="str">
        <f>TEXT(SupplierQuality[[#This Row],[Date]],"yyyy")</f>
        <v>2019</v>
      </c>
      <c r="D3403" s="2" t="s">
        <v>247</v>
      </c>
      <c r="E3403" s="2" t="s">
        <v>98</v>
      </c>
      <c r="F3403" s="2" t="s">
        <v>691</v>
      </c>
      <c r="G3403">
        <v>131</v>
      </c>
      <c r="H3403" s="2" t="str">
        <f>VLOOKUP(SupplierQuality[[#This Row],[MaterialID]],Table4[#All],2,0)</f>
        <v>Valves</v>
      </c>
      <c r="I3403">
        <v>1</v>
      </c>
      <c r="J3403" s="2" t="str">
        <f>_xlfn.XLOOKUP(SupplierQuality[[#This Row],[Defect Type ID]],Table5[ID],Table5[Defect Type],"Not found",0)</f>
        <v>No Impact</v>
      </c>
      <c r="K3403">
        <v>132</v>
      </c>
      <c r="L3403" s="2" t="str">
        <f>_xlfn.XLOOKUP(SupplierQuality[[#This Row],[DefectID]],Table2[ID],Table2[Defect],"Not found",0)</f>
        <v>Wrong Labeling</v>
      </c>
      <c r="M3403" s="3">
        <v>885982</v>
      </c>
      <c r="N3403" s="3">
        <v>4378</v>
      </c>
      <c r="O3403" s="6">
        <f>SupplierQuality[[#This Row],[Total Downtime Minutes]]/60</f>
        <v>72.966666666666669</v>
      </c>
      <c r="P3403" s="4">
        <v>343</v>
      </c>
      <c r="Q3403" s="4">
        <f>SupplierQuality[[#This Row],[Total Defect Qty]]*SupplierQuality[[#This Row],[Unit Price]]</f>
        <v>303891826</v>
      </c>
    </row>
    <row r="3404" spans="1:17" x14ac:dyDescent="0.25">
      <c r="A3404" s="1">
        <v>43616</v>
      </c>
      <c r="B3404" s="5" t="str">
        <f>TEXT(SupplierQuality[[#This Row],[Date]],"mmm")</f>
        <v>May</v>
      </c>
      <c r="C3404" s="5" t="str">
        <f>TEXT(SupplierQuality[[#This Row],[Date]],"yyyy")</f>
        <v>2019</v>
      </c>
      <c r="D3404" s="2" t="s">
        <v>354</v>
      </c>
      <c r="E3404" s="2" t="s">
        <v>11</v>
      </c>
      <c r="F3404" s="2" t="s">
        <v>691</v>
      </c>
      <c r="G3404">
        <v>112</v>
      </c>
      <c r="H3404" s="2" t="str">
        <f>VLOOKUP(SupplierQuality[[#This Row],[MaterialID]],Table4[#All],2,0)</f>
        <v>Glass</v>
      </c>
      <c r="I3404">
        <v>1</v>
      </c>
      <c r="J3404" s="2" t="str">
        <f>_xlfn.XLOOKUP(SupplierQuality[[#This Row],[Defect Type ID]],Table5[ID],Table5[Defect Type],"Not found",0)</f>
        <v>No Impact</v>
      </c>
      <c r="K3404">
        <v>193</v>
      </c>
      <c r="L3404" s="2" t="str">
        <f>_xlfn.XLOOKUP(SupplierQuality[[#This Row],[DefectID]],Table2[ID],Table2[Defect],"Not found",0)</f>
        <v>Loose Fit</v>
      </c>
      <c r="M3404" s="3">
        <v>815829</v>
      </c>
      <c r="N3404" s="3">
        <v>2541</v>
      </c>
      <c r="O3404" s="6">
        <f>SupplierQuality[[#This Row],[Total Downtime Minutes]]/60</f>
        <v>42.35</v>
      </c>
      <c r="P3404" s="4">
        <v>408</v>
      </c>
      <c r="Q3404" s="4">
        <f>SupplierQuality[[#This Row],[Total Defect Qty]]*SupplierQuality[[#This Row],[Unit Price]]</f>
        <v>332858232</v>
      </c>
    </row>
    <row r="3405" spans="1:17" x14ac:dyDescent="0.25">
      <c r="A3405" s="1">
        <v>43616</v>
      </c>
      <c r="B3405" s="5" t="str">
        <f>TEXT(SupplierQuality[[#This Row],[Date]],"mmm")</f>
        <v>May</v>
      </c>
      <c r="C3405" s="5" t="str">
        <f>TEXT(SupplierQuality[[#This Row],[Date]],"yyyy")</f>
        <v>2019</v>
      </c>
      <c r="D3405" s="2" t="s">
        <v>261</v>
      </c>
      <c r="E3405" s="2" t="s">
        <v>11</v>
      </c>
      <c r="F3405" s="2" t="s">
        <v>24</v>
      </c>
      <c r="G3405">
        <v>127</v>
      </c>
      <c r="H3405" s="2" t="str">
        <f>VLOOKUP(SupplierQuality[[#This Row],[MaterialID]],Table4[#All],2,0)</f>
        <v>Crates</v>
      </c>
      <c r="I3405">
        <v>2</v>
      </c>
      <c r="J3405" s="2" t="str">
        <f>_xlfn.XLOOKUP(SupplierQuality[[#This Row],[Defect Type ID]],Table5[ID],Table5[Defect Type],"Not found",0)</f>
        <v>Rejected</v>
      </c>
      <c r="K3405">
        <v>230</v>
      </c>
      <c r="L3405" s="2" t="str">
        <f>_xlfn.XLOOKUP(SupplierQuality[[#This Row],[DefectID]],Table2[ID],Table2[Defect],"Not found",0)</f>
        <v>Deep Slots</v>
      </c>
      <c r="M3405" s="3">
        <v>791870</v>
      </c>
      <c r="N3405" s="3">
        <v>1406</v>
      </c>
      <c r="O3405" s="6">
        <f>SupplierQuality[[#This Row],[Total Downtime Minutes]]/60</f>
        <v>23.433333333333334</v>
      </c>
      <c r="P3405" s="4">
        <v>296</v>
      </c>
      <c r="Q3405" s="4">
        <f>SupplierQuality[[#This Row],[Total Defect Qty]]*SupplierQuality[[#This Row],[Unit Price]]</f>
        <v>234393520</v>
      </c>
    </row>
    <row r="3406" spans="1:17" x14ac:dyDescent="0.25">
      <c r="A3406" s="1">
        <v>43616</v>
      </c>
      <c r="B3406" s="5" t="str">
        <f>TEXT(SupplierQuality[[#This Row],[Date]],"mmm")</f>
        <v>May</v>
      </c>
      <c r="C3406" s="5" t="str">
        <f>TEXT(SupplierQuality[[#This Row],[Date]],"yyyy")</f>
        <v>2019</v>
      </c>
      <c r="D3406" s="2" t="s">
        <v>290</v>
      </c>
      <c r="E3406" s="2" t="s">
        <v>23</v>
      </c>
      <c r="F3406" s="2" t="s">
        <v>24</v>
      </c>
      <c r="G3406">
        <v>120</v>
      </c>
      <c r="H3406" s="2" t="str">
        <f>VLOOKUP(SupplierQuality[[#This Row],[MaterialID]],Table4[#All],2,0)</f>
        <v>Film</v>
      </c>
      <c r="I3406">
        <v>3</v>
      </c>
      <c r="J3406" s="2" t="str">
        <f>_xlfn.XLOOKUP(SupplierQuality[[#This Row],[Defect Type ID]],Table5[ID],Table5[Defect Type],"Not found",0)</f>
        <v>Impact</v>
      </c>
      <c r="K3406">
        <v>203</v>
      </c>
      <c r="L3406" s="2" t="str">
        <f>_xlfn.XLOOKUP(SupplierQuality[[#This Row],[DefectID]],Table2[ID],Table2[Defect],"Not found",0)</f>
        <v>Color Deviation</v>
      </c>
      <c r="M3406" s="3">
        <v>784761</v>
      </c>
      <c r="N3406" s="3">
        <v>4304</v>
      </c>
      <c r="O3406" s="6">
        <f>SupplierQuality[[#This Row],[Total Downtime Minutes]]/60</f>
        <v>71.733333333333334</v>
      </c>
      <c r="P3406" s="4">
        <v>377</v>
      </c>
      <c r="Q3406" s="4">
        <f>SupplierQuality[[#This Row],[Total Defect Qty]]*SupplierQuality[[#This Row],[Unit Price]]</f>
        <v>295854897</v>
      </c>
    </row>
    <row r="3407" spans="1:17" x14ac:dyDescent="0.25">
      <c r="A3407" s="1">
        <v>43616</v>
      </c>
      <c r="B3407" s="5" t="str">
        <f>TEXT(SupplierQuality[[#This Row],[Date]],"mmm")</f>
        <v>May</v>
      </c>
      <c r="C3407" s="5" t="str">
        <f>TEXT(SupplierQuality[[#This Row],[Date]],"yyyy")</f>
        <v>2019</v>
      </c>
      <c r="D3407" s="2" t="s">
        <v>230</v>
      </c>
      <c r="E3407" s="2" t="s">
        <v>27</v>
      </c>
      <c r="F3407" s="2" t="s">
        <v>14</v>
      </c>
      <c r="G3407">
        <v>131</v>
      </c>
      <c r="H3407" s="2" t="str">
        <f>VLOOKUP(SupplierQuality[[#This Row],[MaterialID]],Table4[#All],2,0)</f>
        <v>Valves</v>
      </c>
      <c r="I3407">
        <v>2</v>
      </c>
      <c r="J3407" s="2" t="str">
        <f>_xlfn.XLOOKUP(SupplierQuality[[#This Row],[Defect Type ID]],Table5[ID],Table5[Defect Type],"Not found",0)</f>
        <v>Rejected</v>
      </c>
      <c r="K3407">
        <v>216</v>
      </c>
      <c r="L3407" s="2" t="str">
        <f>_xlfn.XLOOKUP(SupplierQuality[[#This Row],[DefectID]],Table2[ID],Table2[Defect],"Not found",0)</f>
        <v>Bad Flaps</v>
      </c>
      <c r="M3407" s="3">
        <v>782824</v>
      </c>
      <c r="N3407" s="3">
        <v>2246</v>
      </c>
      <c r="O3407" s="6">
        <f>SupplierQuality[[#This Row],[Total Downtime Minutes]]/60</f>
        <v>37.43333333333333</v>
      </c>
      <c r="P3407" s="4">
        <v>467</v>
      </c>
      <c r="Q3407" s="4">
        <f>SupplierQuality[[#This Row],[Total Defect Qty]]*SupplierQuality[[#This Row],[Unit Price]]</f>
        <v>365578808</v>
      </c>
    </row>
    <row r="3408" spans="1:17" x14ac:dyDescent="0.25">
      <c r="A3408" s="1">
        <v>43616</v>
      </c>
      <c r="B3408" s="5" t="str">
        <f>TEXT(SupplierQuality[[#This Row],[Date]],"mmm")</f>
        <v>May</v>
      </c>
      <c r="C3408" s="5" t="str">
        <f>TEXT(SupplierQuality[[#This Row],[Date]],"yyyy")</f>
        <v>2019</v>
      </c>
      <c r="D3408" s="2" t="s">
        <v>44</v>
      </c>
      <c r="E3408" s="2" t="s">
        <v>74</v>
      </c>
      <c r="F3408" s="2" t="s">
        <v>24</v>
      </c>
      <c r="G3408">
        <v>128</v>
      </c>
      <c r="H3408" s="2" t="str">
        <f>VLOOKUP(SupplierQuality[[#This Row],[MaterialID]],Table4[#All],2,0)</f>
        <v>Tape</v>
      </c>
      <c r="I3408">
        <v>1</v>
      </c>
      <c r="J3408" s="2" t="str">
        <f>_xlfn.XLOOKUP(SupplierQuality[[#This Row],[Defect Type ID]],Table5[ID],Table5[Defect Type],"Not found",0)</f>
        <v>No Impact</v>
      </c>
      <c r="K3408">
        <v>49</v>
      </c>
      <c r="L3408" s="2" t="str">
        <f>_xlfn.XLOOKUP(SupplierQuality[[#This Row],[DefectID]],Table2[ID],Table2[Defect],"Not found",0)</f>
        <v>Matts</v>
      </c>
      <c r="M3408" s="3">
        <v>760124</v>
      </c>
      <c r="N3408" s="3">
        <v>625</v>
      </c>
      <c r="O3408" s="6">
        <f>SupplierQuality[[#This Row],[Total Downtime Minutes]]/60</f>
        <v>10.416666666666666</v>
      </c>
      <c r="P3408" s="4">
        <v>610</v>
      </c>
      <c r="Q3408" s="4">
        <f>SupplierQuality[[#This Row],[Total Defect Qty]]*SupplierQuality[[#This Row],[Unit Price]]</f>
        <v>463675640</v>
      </c>
    </row>
    <row r="3409" spans="1:17" x14ac:dyDescent="0.25">
      <c r="A3409" s="1">
        <v>43616</v>
      </c>
      <c r="B3409" s="5" t="str">
        <f>TEXT(SupplierQuality[[#This Row],[Date]],"mmm")</f>
        <v>May</v>
      </c>
      <c r="C3409" s="5" t="str">
        <f>TEXT(SupplierQuality[[#This Row],[Date]],"yyyy")</f>
        <v>2019</v>
      </c>
      <c r="D3409" s="2" t="s">
        <v>81</v>
      </c>
      <c r="E3409" s="2" t="s">
        <v>36</v>
      </c>
      <c r="F3409" s="2" t="s">
        <v>24</v>
      </c>
      <c r="G3409">
        <v>133</v>
      </c>
      <c r="H3409" s="2" t="str">
        <f>VLOOKUP(SupplierQuality[[#This Row],[MaterialID]],Table4[#All],2,0)</f>
        <v>Wires</v>
      </c>
      <c r="I3409">
        <v>3</v>
      </c>
      <c r="J3409" s="2" t="str">
        <f>_xlfn.XLOOKUP(SupplierQuality[[#This Row],[Defect Type ID]],Table5[ID],Table5[Defect Type],"Not found",0)</f>
        <v>Impact</v>
      </c>
      <c r="K3409">
        <v>190</v>
      </c>
      <c r="L3409" s="2" t="str">
        <f>_xlfn.XLOOKUP(SupplierQuality[[#This Row],[DefectID]],Table2[ID],Table2[Defect],"Not found",0)</f>
        <v>Bad Distribution</v>
      </c>
      <c r="M3409" s="3">
        <v>760088</v>
      </c>
      <c r="N3409" s="3">
        <v>4580</v>
      </c>
      <c r="O3409" s="6">
        <f>SupplierQuality[[#This Row],[Total Downtime Minutes]]/60</f>
        <v>76.333333333333329</v>
      </c>
      <c r="P3409" s="4">
        <v>413</v>
      </c>
      <c r="Q3409" s="4">
        <f>SupplierQuality[[#This Row],[Total Defect Qty]]*SupplierQuality[[#This Row],[Unit Price]]</f>
        <v>313916344</v>
      </c>
    </row>
    <row r="3410" spans="1:17" x14ac:dyDescent="0.25">
      <c r="A3410" s="1">
        <v>43616</v>
      </c>
      <c r="B3410" s="5" t="str">
        <f>TEXT(SupplierQuality[[#This Row],[Date]],"mmm")</f>
        <v>May</v>
      </c>
      <c r="C3410" s="5" t="str">
        <f>TEXT(SupplierQuality[[#This Row],[Date]],"yyyy")</f>
        <v>2019</v>
      </c>
      <c r="D3410" s="2" t="s">
        <v>214</v>
      </c>
      <c r="E3410" s="2" t="s">
        <v>64</v>
      </c>
      <c r="F3410" s="2" t="s">
        <v>24</v>
      </c>
      <c r="G3410">
        <v>115</v>
      </c>
      <c r="H3410" s="2" t="str">
        <f>VLOOKUP(SupplierQuality[[#This Row],[MaterialID]],Table4[#All],2,0)</f>
        <v>Controllers</v>
      </c>
      <c r="I3410">
        <v>2</v>
      </c>
      <c r="J3410" s="2" t="str">
        <f>_xlfn.XLOOKUP(SupplierQuality[[#This Row],[Defect Type ID]],Table5[ID],Table5[Defect Type],"Not found",0)</f>
        <v>Rejected</v>
      </c>
      <c r="K3410">
        <v>224</v>
      </c>
      <c r="L3410" s="2" t="str">
        <f>_xlfn.XLOOKUP(SupplierQuality[[#This Row],[DefectID]],Table2[ID],Table2[Defect],"Not found",0)</f>
        <v>Excessive Glue</v>
      </c>
      <c r="M3410" s="3">
        <v>630468</v>
      </c>
      <c r="N3410" s="3">
        <v>4972</v>
      </c>
      <c r="O3410" s="6">
        <f>SupplierQuality[[#This Row],[Total Downtime Minutes]]/60</f>
        <v>82.86666666666666</v>
      </c>
      <c r="P3410" s="4">
        <v>661</v>
      </c>
      <c r="Q3410" s="4">
        <f>SupplierQuality[[#This Row],[Total Defect Qty]]*SupplierQuality[[#This Row],[Unit Price]]</f>
        <v>416739348</v>
      </c>
    </row>
    <row r="3411" spans="1:17" x14ac:dyDescent="0.25">
      <c r="A3411" s="1">
        <v>43616</v>
      </c>
      <c r="B3411" s="5" t="str">
        <f>TEXT(SupplierQuality[[#This Row],[Date]],"mmm")</f>
        <v>May</v>
      </c>
      <c r="C3411" s="5" t="str">
        <f>TEXT(SupplierQuality[[#This Row],[Date]],"yyyy")</f>
        <v>2019</v>
      </c>
      <c r="D3411" s="2" t="s">
        <v>116</v>
      </c>
      <c r="E3411" s="2" t="s">
        <v>47</v>
      </c>
      <c r="F3411" s="2" t="s">
        <v>24</v>
      </c>
      <c r="G3411">
        <v>122</v>
      </c>
      <c r="H3411" s="2" t="str">
        <f>VLOOKUP(SupplierQuality[[#This Row],[MaterialID]],Table4[#All],2,0)</f>
        <v>Electrolytes</v>
      </c>
      <c r="I3411">
        <v>1</v>
      </c>
      <c r="J3411" s="2" t="str">
        <f>_xlfn.XLOOKUP(SupplierQuality[[#This Row],[Defect Type ID]],Table5[ID],Table5[Defect Type],"Not found",0)</f>
        <v>No Impact</v>
      </c>
      <c r="K3411">
        <v>237</v>
      </c>
      <c r="L3411" s="2" t="str">
        <f>_xlfn.XLOOKUP(SupplierQuality[[#This Row],[DefectID]],Table2[ID],Table2[Defect],"Not found",0)</f>
        <v>Wrong Hue</v>
      </c>
      <c r="M3411" s="3">
        <v>504106</v>
      </c>
      <c r="N3411" s="3">
        <v>1526</v>
      </c>
      <c r="O3411" s="6">
        <f>SupplierQuality[[#This Row],[Total Downtime Minutes]]/60</f>
        <v>25.433333333333334</v>
      </c>
      <c r="P3411" s="4">
        <v>492</v>
      </c>
      <c r="Q3411" s="4">
        <f>SupplierQuality[[#This Row],[Total Defect Qty]]*SupplierQuality[[#This Row],[Unit Price]]</f>
        <v>248020152</v>
      </c>
    </row>
    <row r="3412" spans="1:17" x14ac:dyDescent="0.25">
      <c r="A3412" s="1">
        <v>43616</v>
      </c>
      <c r="B3412" s="5" t="str">
        <f>TEXT(SupplierQuality[[#This Row],[Date]],"mmm")</f>
        <v>May</v>
      </c>
      <c r="C3412" s="5" t="str">
        <f>TEXT(SupplierQuality[[#This Row],[Date]],"yyyy")</f>
        <v>2019</v>
      </c>
      <c r="D3412" s="2" t="s">
        <v>174</v>
      </c>
      <c r="E3412" s="2" t="s">
        <v>23</v>
      </c>
      <c r="F3412" s="2" t="s">
        <v>691</v>
      </c>
      <c r="G3412">
        <v>122</v>
      </c>
      <c r="H3412" s="2" t="str">
        <f>VLOOKUP(SupplierQuality[[#This Row],[MaterialID]],Table4[#All],2,0)</f>
        <v>Electrolytes</v>
      </c>
      <c r="I3412">
        <v>3</v>
      </c>
      <c r="J3412" s="2" t="str">
        <f>_xlfn.XLOOKUP(SupplierQuality[[#This Row],[Defect Type ID]],Table5[ID],Table5[Defect Type],"Not found",0)</f>
        <v>Impact</v>
      </c>
      <c r="K3412">
        <v>199</v>
      </c>
      <c r="L3412" s="2" t="str">
        <f>_xlfn.XLOOKUP(SupplierQuality[[#This Row],[DefectID]],Table2[ID],Table2[Defect],"Not found",0)</f>
        <v>Bad Welding</v>
      </c>
      <c r="M3412" s="3">
        <v>503999</v>
      </c>
      <c r="N3412" s="3">
        <v>4495</v>
      </c>
      <c r="O3412" s="6">
        <f>SupplierQuality[[#This Row],[Total Downtime Minutes]]/60</f>
        <v>74.916666666666671</v>
      </c>
      <c r="P3412" s="4">
        <v>335</v>
      </c>
      <c r="Q3412" s="4">
        <f>SupplierQuality[[#This Row],[Total Defect Qty]]*SupplierQuality[[#This Row],[Unit Price]]</f>
        <v>168839665</v>
      </c>
    </row>
    <row r="3413" spans="1:17" x14ac:dyDescent="0.25">
      <c r="A3413" s="1">
        <v>43616</v>
      </c>
      <c r="B3413" s="5" t="str">
        <f>TEXT(SupplierQuality[[#This Row],[Date]],"mmm")</f>
        <v>May</v>
      </c>
      <c r="C3413" s="5" t="str">
        <f>TEXT(SupplierQuality[[#This Row],[Date]],"yyyy")</f>
        <v>2019</v>
      </c>
      <c r="D3413" s="2" t="s">
        <v>285</v>
      </c>
      <c r="E3413" s="2" t="s">
        <v>11</v>
      </c>
      <c r="F3413" s="2" t="s">
        <v>24</v>
      </c>
      <c r="G3413">
        <v>126</v>
      </c>
      <c r="H3413" s="2" t="str">
        <f>VLOOKUP(SupplierQuality[[#This Row],[MaterialID]],Table4[#All],2,0)</f>
        <v>Motors</v>
      </c>
      <c r="I3413">
        <v>3</v>
      </c>
      <c r="J3413" s="2" t="str">
        <f>_xlfn.XLOOKUP(SupplierQuality[[#This Row],[Defect Type ID]],Table5[ID],Table5[Defect Type],"Not found",0)</f>
        <v>Impact</v>
      </c>
      <c r="K3413">
        <v>149</v>
      </c>
      <c r="L3413" s="2" t="str">
        <f>_xlfn.XLOOKUP(SupplierQuality[[#This Row],[DefectID]],Table2[ID],Table2[Defect],"Not found",0)</f>
        <v>Blisters</v>
      </c>
      <c r="M3413" s="3">
        <v>460866</v>
      </c>
      <c r="N3413" s="3">
        <v>2623</v>
      </c>
      <c r="O3413" s="6">
        <f>SupplierQuality[[#This Row],[Total Downtime Minutes]]/60</f>
        <v>43.716666666666669</v>
      </c>
      <c r="P3413" s="4">
        <v>415</v>
      </c>
      <c r="Q3413" s="4">
        <f>SupplierQuality[[#This Row],[Total Defect Qty]]*SupplierQuality[[#This Row],[Unit Price]]</f>
        <v>191259390</v>
      </c>
    </row>
    <row r="3414" spans="1:17" x14ac:dyDescent="0.25">
      <c r="A3414" s="1">
        <v>43616</v>
      </c>
      <c r="B3414" s="5" t="str">
        <f>TEXT(SupplierQuality[[#This Row],[Date]],"mmm")</f>
        <v>May</v>
      </c>
      <c r="C3414" s="5" t="str">
        <f>TEXT(SupplierQuality[[#This Row],[Date]],"yyyy")</f>
        <v>2019</v>
      </c>
      <c r="D3414" s="2" t="s">
        <v>253</v>
      </c>
      <c r="E3414" s="2" t="s">
        <v>55</v>
      </c>
      <c r="F3414" s="2" t="s">
        <v>24</v>
      </c>
      <c r="G3414">
        <v>115</v>
      </c>
      <c r="H3414" s="2" t="str">
        <f>VLOOKUP(SupplierQuality[[#This Row],[MaterialID]],Table4[#All],2,0)</f>
        <v>Controllers</v>
      </c>
      <c r="I3414">
        <v>3</v>
      </c>
      <c r="J3414" s="2" t="str">
        <f>_xlfn.XLOOKUP(SupplierQuality[[#This Row],[Defect Type ID]],Table5[ID],Table5[Defect Type],"Not found",0)</f>
        <v>Impact</v>
      </c>
      <c r="K3414">
        <v>70</v>
      </c>
      <c r="L3414" s="2" t="str">
        <f>_xlfn.XLOOKUP(SupplierQuality[[#This Row],[DefectID]],Table2[ID],Table2[Defect],"Not found",0)</f>
        <v>Dirty Material</v>
      </c>
      <c r="M3414" s="3">
        <v>454348</v>
      </c>
      <c r="N3414" s="3">
        <v>1900</v>
      </c>
      <c r="O3414" s="6">
        <f>SupplierQuality[[#This Row],[Total Downtime Minutes]]/60</f>
        <v>31.666666666666668</v>
      </c>
      <c r="P3414" s="4">
        <v>382</v>
      </c>
      <c r="Q3414" s="4">
        <f>SupplierQuality[[#This Row],[Total Defect Qty]]*SupplierQuality[[#This Row],[Unit Price]]</f>
        <v>173560936</v>
      </c>
    </row>
    <row r="3415" spans="1:17" x14ac:dyDescent="0.25">
      <c r="A3415" s="1">
        <v>43616</v>
      </c>
      <c r="B3415" s="5" t="str">
        <f>TEXT(SupplierQuality[[#This Row],[Date]],"mmm")</f>
        <v>May</v>
      </c>
      <c r="C3415" s="5" t="str">
        <f>TEXT(SupplierQuality[[#This Row],[Date]],"yyyy")</f>
        <v>2019</v>
      </c>
      <c r="D3415" s="2" t="s">
        <v>109</v>
      </c>
      <c r="E3415" s="2" t="s">
        <v>47</v>
      </c>
      <c r="F3415" s="2" t="s">
        <v>691</v>
      </c>
      <c r="G3415">
        <v>125</v>
      </c>
      <c r="H3415" s="2" t="str">
        <f>VLOOKUP(SupplierQuality[[#This Row],[MaterialID]],Table4[#All],2,0)</f>
        <v>Hardware</v>
      </c>
      <c r="I3415">
        <v>1</v>
      </c>
      <c r="J3415" s="2" t="str">
        <f>_xlfn.XLOOKUP(SupplierQuality[[#This Row],[Defect Type ID]],Table5[ID],Table5[Defect Type],"Not found",0)</f>
        <v>No Impact</v>
      </c>
      <c r="K3415">
        <v>196</v>
      </c>
      <c r="L3415" s="2" t="str">
        <f>_xlfn.XLOOKUP(SupplierQuality[[#This Row],[DefectID]],Table2[ID],Table2[Defect],"Not found",0)</f>
        <v>Wrong Finish</v>
      </c>
      <c r="M3415" s="3">
        <v>351972</v>
      </c>
      <c r="N3415" s="3">
        <v>1101</v>
      </c>
      <c r="O3415" s="6">
        <f>SupplierQuality[[#This Row],[Total Downtime Minutes]]/60</f>
        <v>18.350000000000001</v>
      </c>
      <c r="P3415" s="4">
        <v>647</v>
      </c>
      <c r="Q3415" s="4">
        <f>SupplierQuality[[#This Row],[Total Defect Qty]]*SupplierQuality[[#This Row],[Unit Price]]</f>
        <v>227725884</v>
      </c>
    </row>
    <row r="3416" spans="1:17" x14ac:dyDescent="0.25">
      <c r="A3416" s="1">
        <v>43616</v>
      </c>
      <c r="B3416" s="5" t="str">
        <f>TEXT(SupplierQuality[[#This Row],[Date]],"mmm")</f>
        <v>May</v>
      </c>
      <c r="C3416" s="5" t="str">
        <f>TEXT(SupplierQuality[[#This Row],[Date]],"yyyy")</f>
        <v>2019</v>
      </c>
      <c r="D3416" s="2" t="s">
        <v>158</v>
      </c>
      <c r="E3416" s="2" t="s">
        <v>16</v>
      </c>
      <c r="F3416" s="2" t="s">
        <v>24</v>
      </c>
      <c r="G3416">
        <v>132</v>
      </c>
      <c r="H3416" s="2" t="str">
        <f>VLOOKUP(SupplierQuality[[#This Row],[MaterialID]],Table4[#All],2,0)</f>
        <v>Printed Materials</v>
      </c>
      <c r="I3416">
        <v>2</v>
      </c>
      <c r="J3416" s="2" t="str">
        <f>_xlfn.XLOOKUP(SupplierQuality[[#This Row],[Defect Type ID]],Table5[ID],Table5[Defect Type],"Not found",0)</f>
        <v>Rejected</v>
      </c>
      <c r="K3416">
        <v>215</v>
      </c>
      <c r="L3416" s="2" t="str">
        <f>_xlfn.XLOOKUP(SupplierQuality[[#This Row],[DefectID]],Table2[ID],Table2[Defect],"Not found",0)</f>
        <v>No Torque</v>
      </c>
      <c r="M3416" s="3">
        <v>333129</v>
      </c>
      <c r="N3416" s="3">
        <v>848</v>
      </c>
      <c r="O3416" s="6">
        <f>SupplierQuality[[#This Row],[Total Downtime Minutes]]/60</f>
        <v>14.133333333333333</v>
      </c>
      <c r="P3416" s="4">
        <v>483</v>
      </c>
      <c r="Q3416" s="4">
        <f>SupplierQuality[[#This Row],[Total Defect Qty]]*SupplierQuality[[#This Row],[Unit Price]]</f>
        <v>160901307</v>
      </c>
    </row>
    <row r="3417" spans="1:17" x14ac:dyDescent="0.25">
      <c r="A3417" s="1">
        <v>43616</v>
      </c>
      <c r="B3417" s="5" t="str">
        <f>TEXT(SupplierQuality[[#This Row],[Date]],"mmm")</f>
        <v>May</v>
      </c>
      <c r="C3417" s="5" t="str">
        <f>TEXT(SupplierQuality[[#This Row],[Date]],"yyyy")</f>
        <v>2019</v>
      </c>
      <c r="D3417" s="2" t="s">
        <v>93</v>
      </c>
      <c r="E3417" s="2" t="s">
        <v>11</v>
      </c>
      <c r="F3417" s="2" t="s">
        <v>24</v>
      </c>
      <c r="G3417">
        <v>118</v>
      </c>
      <c r="H3417" s="2" t="str">
        <f>VLOOKUP(SupplierQuality[[#This Row],[MaterialID]],Table4[#All],2,0)</f>
        <v>Corrugate</v>
      </c>
      <c r="I3417">
        <v>3</v>
      </c>
      <c r="J3417" s="2" t="str">
        <f>_xlfn.XLOOKUP(SupplierQuality[[#This Row],[Defect Type ID]],Table5[ID],Table5[Defect Type],"Not found",0)</f>
        <v>Impact</v>
      </c>
      <c r="K3417">
        <v>209</v>
      </c>
      <c r="L3417" s="2" t="str">
        <f>_xlfn.XLOOKUP(SupplierQuality[[#This Row],[DefectID]],Table2[ID],Table2[Defect],"Not found",0)</f>
        <v>Print Off Center</v>
      </c>
      <c r="M3417" s="3">
        <v>332591</v>
      </c>
      <c r="N3417" s="3">
        <v>335</v>
      </c>
      <c r="O3417" s="6">
        <f>SupplierQuality[[#This Row],[Total Downtime Minutes]]/60</f>
        <v>5.583333333333333</v>
      </c>
      <c r="P3417" s="4">
        <v>547</v>
      </c>
      <c r="Q3417" s="4">
        <f>SupplierQuality[[#This Row],[Total Defect Qty]]*SupplierQuality[[#This Row],[Unit Price]]</f>
        <v>181927277</v>
      </c>
    </row>
    <row r="3418" spans="1:17" x14ac:dyDescent="0.25">
      <c r="A3418" s="1">
        <v>43616</v>
      </c>
      <c r="B3418" s="5" t="str">
        <f>TEXT(SupplierQuality[[#This Row],[Date]],"mmm")</f>
        <v>May</v>
      </c>
      <c r="C3418" s="5" t="str">
        <f>TEXT(SupplierQuality[[#This Row],[Date]],"yyyy")</f>
        <v>2019</v>
      </c>
      <c r="D3418" s="2" t="s">
        <v>120</v>
      </c>
      <c r="E3418" s="2" t="s">
        <v>49</v>
      </c>
      <c r="F3418" s="2" t="s">
        <v>24</v>
      </c>
      <c r="G3418">
        <v>126</v>
      </c>
      <c r="H3418" s="2" t="str">
        <f>VLOOKUP(SupplierQuality[[#This Row],[MaterialID]],Table4[#All],2,0)</f>
        <v>Motors</v>
      </c>
      <c r="I3418">
        <v>1</v>
      </c>
      <c r="J3418" s="2" t="str">
        <f>_xlfn.XLOOKUP(SupplierQuality[[#This Row],[Defect Type ID]],Table5[ID],Table5[Defect Type],"Not found",0)</f>
        <v>No Impact</v>
      </c>
      <c r="K3418">
        <v>71</v>
      </c>
      <c r="L3418" s="2" t="str">
        <f>_xlfn.XLOOKUP(SupplierQuality[[#This Row],[DefectID]],Table2[ID],Table2[Defect],"Not found",0)</f>
        <v>Incorrect Dimensions</v>
      </c>
      <c r="M3418" s="3">
        <v>178034</v>
      </c>
      <c r="N3418" s="3">
        <v>567</v>
      </c>
      <c r="O3418" s="6">
        <f>SupplierQuality[[#This Row],[Total Downtime Minutes]]/60</f>
        <v>9.4499999999999993</v>
      </c>
      <c r="P3418" s="4">
        <v>501</v>
      </c>
      <c r="Q3418" s="4">
        <f>SupplierQuality[[#This Row],[Total Defect Qty]]*SupplierQuality[[#This Row],[Unit Price]]</f>
        <v>89195034</v>
      </c>
    </row>
    <row r="3419" spans="1:17" x14ac:dyDescent="0.25">
      <c r="A3419" s="1">
        <v>43616</v>
      </c>
      <c r="B3419" s="5" t="str">
        <f>TEXT(SupplierQuality[[#This Row],[Date]],"mmm")</f>
        <v>May</v>
      </c>
      <c r="C3419" s="5" t="str">
        <f>TEXT(SupplierQuality[[#This Row],[Date]],"yyyy")</f>
        <v>2019</v>
      </c>
      <c r="D3419" s="2" t="s">
        <v>304</v>
      </c>
      <c r="E3419" s="2" t="s">
        <v>52</v>
      </c>
      <c r="F3419" s="2" t="s">
        <v>24</v>
      </c>
      <c r="G3419">
        <v>120</v>
      </c>
      <c r="H3419" s="2" t="str">
        <f>VLOOKUP(SupplierQuality[[#This Row],[MaterialID]],Table4[#All],2,0)</f>
        <v>Film</v>
      </c>
      <c r="I3419">
        <v>3</v>
      </c>
      <c r="J3419" s="2" t="str">
        <f>_xlfn.XLOOKUP(SupplierQuality[[#This Row],[Defect Type ID]],Table5[ID],Table5[Defect Type],"Not found",0)</f>
        <v>Impact</v>
      </c>
      <c r="K3419">
        <v>213</v>
      </c>
      <c r="L3419" s="2" t="str">
        <f>_xlfn.XLOOKUP(SupplierQuality[[#This Row],[DefectID]],Table2[ID],Table2[Defect],"Not found",0)</f>
        <v>Broken Valve Seal</v>
      </c>
      <c r="M3419" s="3">
        <v>160311</v>
      </c>
      <c r="N3419" s="3">
        <v>229</v>
      </c>
      <c r="O3419" s="6">
        <f>SupplierQuality[[#This Row],[Total Downtime Minutes]]/60</f>
        <v>3.8166666666666669</v>
      </c>
      <c r="P3419" s="4">
        <v>481</v>
      </c>
      <c r="Q3419" s="4">
        <f>SupplierQuality[[#This Row],[Total Defect Qty]]*SupplierQuality[[#This Row],[Unit Price]]</f>
        <v>77109591</v>
      </c>
    </row>
    <row r="3420" spans="1:17" x14ac:dyDescent="0.25">
      <c r="A3420" s="1">
        <v>43616</v>
      </c>
      <c r="B3420" s="5" t="str">
        <f>TEXT(SupplierQuality[[#This Row],[Date]],"mmm")</f>
        <v>May</v>
      </c>
      <c r="C3420" s="5" t="str">
        <f>TEXT(SupplierQuality[[#This Row],[Date]],"yyyy")</f>
        <v>2019</v>
      </c>
      <c r="D3420" s="2" t="s">
        <v>336</v>
      </c>
      <c r="E3420" s="2" t="s">
        <v>41</v>
      </c>
      <c r="F3420" s="2" t="s">
        <v>691</v>
      </c>
      <c r="G3420">
        <v>121</v>
      </c>
      <c r="H3420" s="2" t="str">
        <f>VLOOKUP(SupplierQuality[[#This Row],[MaterialID]],Table4[#All],2,0)</f>
        <v>Composites</v>
      </c>
      <c r="I3420">
        <v>3</v>
      </c>
      <c r="J3420" s="2" t="str">
        <f>_xlfn.XLOOKUP(SupplierQuality[[#This Row],[Defect Type ID]],Table5[ID],Table5[Defect Type],"Not found",0)</f>
        <v>Impact</v>
      </c>
      <c r="K3420">
        <v>10</v>
      </c>
      <c r="L3420" s="2" t="str">
        <f>_xlfn.XLOOKUP(SupplierQuality[[#This Row],[DefectID]],Table2[ID],Table2[Defect],"Not found",0)</f>
        <v>Wrong material</v>
      </c>
      <c r="M3420" s="3">
        <v>119719</v>
      </c>
      <c r="N3420" s="3">
        <v>2551</v>
      </c>
      <c r="O3420" s="6">
        <f>SupplierQuality[[#This Row],[Total Downtime Minutes]]/60</f>
        <v>42.516666666666666</v>
      </c>
      <c r="P3420" s="4">
        <v>482</v>
      </c>
      <c r="Q3420" s="4">
        <f>SupplierQuality[[#This Row],[Total Defect Qty]]*SupplierQuality[[#This Row],[Unit Price]]</f>
        <v>57704558</v>
      </c>
    </row>
    <row r="3421" spans="1:17" x14ac:dyDescent="0.25">
      <c r="A3421" s="1">
        <v>43616</v>
      </c>
      <c r="B3421" s="5" t="str">
        <f>TEXT(SupplierQuality[[#This Row],[Date]],"mmm")</f>
        <v>May</v>
      </c>
      <c r="C3421" s="5" t="str">
        <f>TEXT(SupplierQuality[[#This Row],[Date]],"yyyy")</f>
        <v>2019</v>
      </c>
      <c r="D3421" s="2" t="s">
        <v>303</v>
      </c>
      <c r="E3421" s="2" t="s">
        <v>74</v>
      </c>
      <c r="F3421" s="2" t="s">
        <v>14</v>
      </c>
      <c r="G3421">
        <v>117</v>
      </c>
      <c r="H3421" s="2" t="str">
        <f>VLOOKUP(SupplierQuality[[#This Row],[MaterialID]],Table4[#All],2,0)</f>
        <v>Labels</v>
      </c>
      <c r="I3421">
        <v>3</v>
      </c>
      <c r="J3421" s="2" t="str">
        <f>_xlfn.XLOOKUP(SupplierQuality[[#This Row],[Defect Type ID]],Table5[ID],Table5[Defect Type],"Not found",0)</f>
        <v>Impact</v>
      </c>
      <c r="K3421">
        <v>184</v>
      </c>
      <c r="L3421" s="2" t="str">
        <f>_xlfn.XLOOKUP(SupplierQuality[[#This Row],[DefectID]],Table2[ID],Table2[Defect],"Not found",0)</f>
        <v>Leaking Packaging</v>
      </c>
      <c r="M3421" s="3">
        <v>70085</v>
      </c>
      <c r="N3421" s="3">
        <v>3207</v>
      </c>
      <c r="O3421" s="6">
        <f>SupplierQuality[[#This Row],[Total Downtime Minutes]]/60</f>
        <v>53.45</v>
      </c>
      <c r="P3421" s="4">
        <v>509</v>
      </c>
      <c r="Q3421" s="4">
        <f>SupplierQuality[[#This Row],[Total Defect Qty]]*SupplierQuality[[#This Row],[Unit Price]]</f>
        <v>35673265</v>
      </c>
    </row>
    <row r="3422" spans="1:17" x14ac:dyDescent="0.25">
      <c r="A3422" s="1">
        <v>43617</v>
      </c>
      <c r="B3422" s="5" t="str">
        <f>TEXT(SupplierQuality[[#This Row],[Date]],"mmm")</f>
        <v>Jun</v>
      </c>
      <c r="C3422" s="5" t="str">
        <f>TEXT(SupplierQuality[[#This Row],[Date]],"yyyy")</f>
        <v>2019</v>
      </c>
      <c r="D3422" s="2" t="s">
        <v>127</v>
      </c>
      <c r="E3422" s="2" t="s">
        <v>23</v>
      </c>
      <c r="F3422" s="2" t="s">
        <v>17</v>
      </c>
      <c r="G3422">
        <v>129</v>
      </c>
      <c r="H3422" s="2" t="str">
        <f>VLOOKUP(SupplierQuality[[#This Row],[MaterialID]],Table4[#All],2,0)</f>
        <v>Mechanicals</v>
      </c>
      <c r="I3422">
        <v>3</v>
      </c>
      <c r="J3422" s="2" t="str">
        <f>_xlfn.XLOOKUP(SupplierQuality[[#This Row],[Defect Type ID]],Table5[ID],Table5[Defect Type],"Not found",0)</f>
        <v>Impact</v>
      </c>
      <c r="K3422">
        <v>152</v>
      </c>
      <c r="L3422" s="2" t="str">
        <f>_xlfn.XLOOKUP(SupplierQuality[[#This Row],[DefectID]],Table2[ID],Table2[Defect],"Not found",0)</f>
        <v>Component Failure</v>
      </c>
      <c r="M3422" s="3">
        <v>396384</v>
      </c>
      <c r="N3422" s="3">
        <v>931</v>
      </c>
      <c r="O3422" s="6">
        <f>SupplierQuality[[#This Row],[Total Downtime Minutes]]/60</f>
        <v>15.516666666666667</v>
      </c>
      <c r="P3422" s="4">
        <v>357</v>
      </c>
      <c r="Q3422" s="4">
        <f>SupplierQuality[[#This Row],[Total Defect Qty]]*SupplierQuality[[#This Row],[Unit Price]]</f>
        <v>141509088</v>
      </c>
    </row>
    <row r="3423" spans="1:17" x14ac:dyDescent="0.25">
      <c r="A3423" s="1">
        <v>43617</v>
      </c>
      <c r="B3423" s="5" t="str">
        <f>TEXT(SupplierQuality[[#This Row],[Date]],"mmm")</f>
        <v>Jun</v>
      </c>
      <c r="C3423" s="5" t="str">
        <f>TEXT(SupplierQuality[[#This Row],[Date]],"yyyy")</f>
        <v>2019</v>
      </c>
      <c r="D3423" s="2" t="s">
        <v>288</v>
      </c>
      <c r="E3423" s="2" t="s">
        <v>64</v>
      </c>
      <c r="F3423" s="2" t="s">
        <v>17</v>
      </c>
      <c r="G3423">
        <v>119</v>
      </c>
      <c r="H3423" s="2" t="str">
        <f>VLOOKUP(SupplierQuality[[#This Row],[MaterialID]],Table4[#All],2,0)</f>
        <v>Batteries</v>
      </c>
      <c r="I3423">
        <v>1</v>
      </c>
      <c r="J3423" s="2" t="str">
        <f>_xlfn.XLOOKUP(SupplierQuality[[#This Row],[Defect Type ID]],Table5[ID],Table5[Defect Type],"Not found",0)</f>
        <v>No Impact</v>
      </c>
      <c r="K3423">
        <v>106</v>
      </c>
      <c r="L3423" s="2" t="str">
        <f>_xlfn.XLOOKUP(SupplierQuality[[#This Row],[DefectID]],Table2[ID],Table2[Defect],"Not found",0)</f>
        <v>Parting Tops</v>
      </c>
      <c r="M3423" s="3">
        <v>295196</v>
      </c>
      <c r="N3423" s="3">
        <v>645</v>
      </c>
      <c r="O3423" s="6">
        <f>SupplierQuality[[#This Row],[Total Downtime Minutes]]/60</f>
        <v>10.75</v>
      </c>
      <c r="P3423" s="4">
        <v>596</v>
      </c>
      <c r="Q3423" s="4">
        <f>SupplierQuality[[#This Row],[Total Defect Qty]]*SupplierQuality[[#This Row],[Unit Price]]</f>
        <v>175936816</v>
      </c>
    </row>
    <row r="3424" spans="1:17" x14ac:dyDescent="0.25">
      <c r="A3424" s="1">
        <v>43618</v>
      </c>
      <c r="B3424" s="5" t="str">
        <f>TEXT(SupplierQuality[[#This Row],[Date]],"mmm")</f>
        <v>Jun</v>
      </c>
      <c r="C3424" s="5" t="str">
        <f>TEXT(SupplierQuality[[#This Row],[Date]],"yyyy")</f>
        <v>2019</v>
      </c>
      <c r="D3424" s="2" t="s">
        <v>163</v>
      </c>
      <c r="E3424" s="2" t="s">
        <v>49</v>
      </c>
      <c r="F3424" s="2" t="s">
        <v>42</v>
      </c>
      <c r="G3424">
        <v>116</v>
      </c>
      <c r="H3424" s="2" t="str">
        <f>VLOOKUP(SupplierQuality[[#This Row],[MaterialID]],Table4[#All],2,0)</f>
        <v>Molds</v>
      </c>
      <c r="I3424">
        <v>1</v>
      </c>
      <c r="J3424" s="2" t="str">
        <f>_xlfn.XLOOKUP(SupplierQuality[[#This Row],[Defect Type ID]],Table5[ID],Table5[Defect Type],"Not found",0)</f>
        <v>No Impact</v>
      </c>
      <c r="K3424">
        <v>145</v>
      </c>
      <c r="L3424" s="2" t="str">
        <f>_xlfn.XLOOKUP(SupplierQuality[[#This Row],[DefectID]],Table2[ID],Table2[Defect],"Not found",0)</f>
        <v>Tape Wrong</v>
      </c>
      <c r="M3424" s="3">
        <v>545073</v>
      </c>
      <c r="N3424" s="3">
        <v>4203</v>
      </c>
      <c r="O3424" s="6">
        <f>SupplierQuality[[#This Row],[Total Downtime Minutes]]/60</f>
        <v>70.05</v>
      </c>
      <c r="P3424" s="4">
        <v>676</v>
      </c>
      <c r="Q3424" s="4">
        <f>SupplierQuality[[#This Row],[Total Defect Qty]]*SupplierQuality[[#This Row],[Unit Price]]</f>
        <v>368469348</v>
      </c>
    </row>
    <row r="3425" spans="1:17" x14ac:dyDescent="0.25">
      <c r="A3425" s="1">
        <v>43619</v>
      </c>
      <c r="B3425" s="5" t="str">
        <f>TEXT(SupplierQuality[[#This Row],[Date]],"mmm")</f>
        <v>Jun</v>
      </c>
      <c r="C3425" s="5" t="str">
        <f>TEXT(SupplierQuality[[#This Row],[Date]],"yyyy")</f>
        <v>2019</v>
      </c>
      <c r="D3425" s="2" t="s">
        <v>248</v>
      </c>
      <c r="E3425" s="2" t="s">
        <v>30</v>
      </c>
      <c r="F3425" s="2" t="s">
        <v>24</v>
      </c>
      <c r="G3425">
        <v>130</v>
      </c>
      <c r="H3425" s="2" t="str">
        <f>VLOOKUP(SupplierQuality[[#This Row],[MaterialID]],Table4[#All],2,0)</f>
        <v>Packaging</v>
      </c>
      <c r="I3425">
        <v>2</v>
      </c>
      <c r="J3425" s="2" t="str">
        <f>_xlfn.XLOOKUP(SupplierQuality[[#This Row],[Defect Type ID]],Table5[ID],Table5[Defect Type],"Not found",0)</f>
        <v>Rejected</v>
      </c>
      <c r="K3425">
        <v>219</v>
      </c>
      <c r="L3425" s="2" t="str">
        <f>_xlfn.XLOOKUP(SupplierQuality[[#This Row],[DefectID]],Table2[ID],Table2[Defect],"Not found",0)</f>
        <v>Short Valves</v>
      </c>
      <c r="M3425" s="3">
        <v>969347</v>
      </c>
      <c r="N3425" s="3">
        <v>484</v>
      </c>
      <c r="O3425" s="6">
        <f>SupplierQuality[[#This Row],[Total Downtime Minutes]]/60</f>
        <v>8.0666666666666664</v>
      </c>
      <c r="P3425" s="4">
        <v>442</v>
      </c>
      <c r="Q3425" s="4">
        <f>SupplierQuality[[#This Row],[Total Defect Qty]]*SupplierQuality[[#This Row],[Unit Price]]</f>
        <v>428451374</v>
      </c>
    </row>
    <row r="3426" spans="1:17" x14ac:dyDescent="0.25">
      <c r="A3426" s="1">
        <v>43619</v>
      </c>
      <c r="B3426" s="5" t="str">
        <f>TEXT(SupplierQuality[[#This Row],[Date]],"mmm")</f>
        <v>Jun</v>
      </c>
      <c r="C3426" s="5" t="str">
        <f>TEXT(SupplierQuality[[#This Row],[Date]],"yyyy")</f>
        <v>2019</v>
      </c>
      <c r="D3426" s="2" t="s">
        <v>351</v>
      </c>
      <c r="E3426" s="2" t="s">
        <v>27</v>
      </c>
      <c r="F3426" s="2" t="s">
        <v>14</v>
      </c>
      <c r="G3426">
        <v>130</v>
      </c>
      <c r="H3426" s="2" t="str">
        <f>VLOOKUP(SupplierQuality[[#This Row],[MaterialID]],Table4[#All],2,0)</f>
        <v>Packaging</v>
      </c>
      <c r="I3426">
        <v>1</v>
      </c>
      <c r="J3426" s="2" t="str">
        <f>_xlfn.XLOOKUP(SupplierQuality[[#This Row],[Defect Type ID]],Table5[ID],Table5[Defect Type],"Not found",0)</f>
        <v>No Impact</v>
      </c>
      <c r="K3426">
        <v>165</v>
      </c>
      <c r="L3426" s="2" t="str">
        <f>_xlfn.XLOOKUP(SupplierQuality[[#This Row],[DefectID]],Table2[ID],Table2[Defect],"Not found",0)</f>
        <v>Material Separation</v>
      </c>
      <c r="M3426" s="3">
        <v>917014</v>
      </c>
      <c r="N3426" s="3">
        <v>2760</v>
      </c>
      <c r="O3426" s="6">
        <f>SupplierQuality[[#This Row],[Total Downtime Minutes]]/60</f>
        <v>46</v>
      </c>
      <c r="P3426" s="4">
        <v>567</v>
      </c>
      <c r="Q3426" s="4">
        <f>SupplierQuality[[#This Row],[Total Defect Qty]]*SupplierQuality[[#This Row],[Unit Price]]</f>
        <v>519946938</v>
      </c>
    </row>
    <row r="3427" spans="1:17" x14ac:dyDescent="0.25">
      <c r="A3427" s="1">
        <v>43619</v>
      </c>
      <c r="B3427" s="5" t="str">
        <f>TEXT(SupplierQuality[[#This Row],[Date]],"mmm")</f>
        <v>Jun</v>
      </c>
      <c r="C3427" s="5" t="str">
        <f>TEXT(SupplierQuality[[#This Row],[Date]],"yyyy")</f>
        <v>2019</v>
      </c>
      <c r="D3427" s="2" t="s">
        <v>218</v>
      </c>
      <c r="E3427" s="2" t="s">
        <v>19</v>
      </c>
      <c r="F3427" s="2" t="s">
        <v>24</v>
      </c>
      <c r="G3427">
        <v>124</v>
      </c>
      <c r="H3427" s="2" t="str">
        <f>VLOOKUP(SupplierQuality[[#This Row],[MaterialID]],Table4[#All],2,0)</f>
        <v>Drives</v>
      </c>
      <c r="I3427">
        <v>2</v>
      </c>
      <c r="J3427" s="2" t="str">
        <f>_xlfn.XLOOKUP(SupplierQuality[[#This Row],[Defect Type ID]],Table5[ID],Table5[Defect Type],"Not found",0)</f>
        <v>Rejected</v>
      </c>
      <c r="K3427">
        <v>61</v>
      </c>
      <c r="L3427" s="2" t="str">
        <f>_xlfn.XLOOKUP(SupplierQuality[[#This Row],[DefectID]],Table2[ID],Table2[Defect],"Not found",0)</f>
        <v>No Sealing</v>
      </c>
      <c r="M3427" s="3">
        <v>892642</v>
      </c>
      <c r="N3427" s="3">
        <v>1894</v>
      </c>
      <c r="O3427" s="6">
        <f>SupplierQuality[[#This Row],[Total Downtime Minutes]]/60</f>
        <v>31.566666666666666</v>
      </c>
      <c r="P3427" s="4">
        <v>351</v>
      </c>
      <c r="Q3427" s="4">
        <f>SupplierQuality[[#This Row],[Total Defect Qty]]*SupplierQuality[[#This Row],[Unit Price]]</f>
        <v>313317342</v>
      </c>
    </row>
    <row r="3428" spans="1:17" x14ac:dyDescent="0.25">
      <c r="A3428" s="1">
        <v>43619</v>
      </c>
      <c r="B3428" s="5" t="str">
        <f>TEXT(SupplierQuality[[#This Row],[Date]],"mmm")</f>
        <v>Jun</v>
      </c>
      <c r="C3428" s="5" t="str">
        <f>TEXT(SupplierQuality[[#This Row],[Date]],"yyyy")</f>
        <v>2019</v>
      </c>
      <c r="D3428" s="2" t="s">
        <v>243</v>
      </c>
      <c r="E3428" s="2" t="s">
        <v>19</v>
      </c>
      <c r="F3428" s="2" t="s">
        <v>42</v>
      </c>
      <c r="G3428">
        <v>112</v>
      </c>
      <c r="H3428" s="2" t="str">
        <f>VLOOKUP(SupplierQuality[[#This Row],[MaterialID]],Table4[#All],2,0)</f>
        <v>Glass</v>
      </c>
      <c r="I3428">
        <v>3</v>
      </c>
      <c r="J3428" s="2" t="str">
        <f>_xlfn.XLOOKUP(SupplierQuality[[#This Row],[Defect Type ID]],Table5[ID],Table5[Defect Type],"Not found",0)</f>
        <v>Impact</v>
      </c>
      <c r="K3428">
        <v>223</v>
      </c>
      <c r="L3428" s="2" t="str">
        <f>_xlfn.XLOOKUP(SupplierQuality[[#This Row],[DefectID]],Table2[ID],Table2[Defect],"Not found",0)</f>
        <v>No Varnish</v>
      </c>
      <c r="M3428" s="3">
        <v>862206</v>
      </c>
      <c r="N3428" s="3">
        <v>4139</v>
      </c>
      <c r="O3428" s="6">
        <f>SupplierQuality[[#This Row],[Total Downtime Minutes]]/60</f>
        <v>68.983333333333334</v>
      </c>
      <c r="P3428" s="4">
        <v>514</v>
      </c>
      <c r="Q3428" s="4">
        <f>SupplierQuality[[#This Row],[Total Defect Qty]]*SupplierQuality[[#This Row],[Unit Price]]</f>
        <v>443173884</v>
      </c>
    </row>
    <row r="3429" spans="1:17" x14ac:dyDescent="0.25">
      <c r="A3429" s="1">
        <v>43619</v>
      </c>
      <c r="B3429" s="5" t="str">
        <f>TEXT(SupplierQuality[[#This Row],[Date]],"mmm")</f>
        <v>Jun</v>
      </c>
      <c r="C3429" s="5" t="str">
        <f>TEXT(SupplierQuality[[#This Row],[Date]],"yyyy")</f>
        <v>2019</v>
      </c>
      <c r="D3429" s="2" t="s">
        <v>281</v>
      </c>
      <c r="E3429" s="2" t="s">
        <v>98</v>
      </c>
      <c r="F3429" s="2" t="s">
        <v>17</v>
      </c>
      <c r="G3429">
        <v>118</v>
      </c>
      <c r="H3429" s="2" t="str">
        <f>VLOOKUP(SupplierQuality[[#This Row],[MaterialID]],Table4[#All],2,0)</f>
        <v>Corrugate</v>
      </c>
      <c r="I3429">
        <v>1</v>
      </c>
      <c r="J3429" s="2" t="str">
        <f>_xlfn.XLOOKUP(SupplierQuality[[#This Row],[Defect Type ID]],Table5[ID],Table5[Defect Type],"Not found",0)</f>
        <v>No Impact</v>
      </c>
      <c r="K3429">
        <v>207</v>
      </c>
      <c r="L3429" s="2" t="str">
        <f>_xlfn.XLOOKUP(SupplierQuality[[#This Row],[DefectID]],Table2[ID],Table2[Defect],"Not found",0)</f>
        <v>Wrong Cut</v>
      </c>
      <c r="M3429" s="3">
        <v>856095</v>
      </c>
      <c r="N3429" s="3">
        <v>3034</v>
      </c>
      <c r="O3429" s="6">
        <f>SupplierQuality[[#This Row],[Total Downtime Minutes]]/60</f>
        <v>50.56666666666667</v>
      </c>
      <c r="P3429" s="4">
        <v>472</v>
      </c>
      <c r="Q3429" s="4">
        <f>SupplierQuality[[#This Row],[Total Defect Qty]]*SupplierQuality[[#This Row],[Unit Price]]</f>
        <v>404076840</v>
      </c>
    </row>
    <row r="3430" spans="1:17" x14ac:dyDescent="0.25">
      <c r="A3430" s="1">
        <v>43619</v>
      </c>
      <c r="B3430" s="5" t="str">
        <f>TEXT(SupplierQuality[[#This Row],[Date]],"mmm")</f>
        <v>Jun</v>
      </c>
      <c r="C3430" s="5" t="str">
        <f>TEXT(SupplierQuality[[#This Row],[Date]],"yyyy")</f>
        <v>2019</v>
      </c>
      <c r="D3430" s="2" t="s">
        <v>276</v>
      </c>
      <c r="E3430" s="2" t="s">
        <v>49</v>
      </c>
      <c r="F3430" s="2" t="s">
        <v>17</v>
      </c>
      <c r="G3430">
        <v>112</v>
      </c>
      <c r="H3430" s="2" t="str">
        <f>VLOOKUP(SupplierQuality[[#This Row],[MaterialID]],Table4[#All],2,0)</f>
        <v>Glass</v>
      </c>
      <c r="I3430">
        <v>1</v>
      </c>
      <c r="J3430" s="2" t="str">
        <f>_xlfn.XLOOKUP(SupplierQuality[[#This Row],[Defect Type ID]],Table5[ID],Table5[Defect Type],"Not found",0)</f>
        <v>No Impact</v>
      </c>
      <c r="K3430">
        <v>183</v>
      </c>
      <c r="L3430" s="2" t="str">
        <f>_xlfn.XLOOKUP(SupplierQuality[[#This Row],[DefectID]],Table2[ID],Table2[Defect],"Not found",0)</f>
        <v>No Crank</v>
      </c>
      <c r="M3430" s="3">
        <v>819747</v>
      </c>
      <c r="N3430" s="3">
        <v>1528</v>
      </c>
      <c r="O3430" s="6">
        <f>SupplierQuality[[#This Row],[Total Downtime Minutes]]/60</f>
        <v>25.466666666666665</v>
      </c>
      <c r="P3430" s="4">
        <v>383</v>
      </c>
      <c r="Q3430" s="4">
        <f>SupplierQuality[[#This Row],[Total Defect Qty]]*SupplierQuality[[#This Row],[Unit Price]]</f>
        <v>313963101</v>
      </c>
    </row>
    <row r="3431" spans="1:17" x14ac:dyDescent="0.25">
      <c r="A3431" s="1">
        <v>43619</v>
      </c>
      <c r="B3431" s="5" t="str">
        <f>TEXT(SupplierQuality[[#This Row],[Date]],"mmm")</f>
        <v>Jun</v>
      </c>
      <c r="C3431" s="5" t="str">
        <f>TEXT(SupplierQuality[[#This Row],[Date]],"yyyy")</f>
        <v>2019</v>
      </c>
      <c r="D3431" s="2" t="s">
        <v>230</v>
      </c>
      <c r="E3431" s="2" t="s">
        <v>58</v>
      </c>
      <c r="F3431" s="2" t="s">
        <v>691</v>
      </c>
      <c r="G3431">
        <v>125</v>
      </c>
      <c r="H3431" s="2" t="str">
        <f>VLOOKUP(SupplierQuality[[#This Row],[MaterialID]],Table4[#All],2,0)</f>
        <v>Hardware</v>
      </c>
      <c r="I3431">
        <v>1</v>
      </c>
      <c r="J3431" s="2" t="str">
        <f>_xlfn.XLOOKUP(SupplierQuality[[#This Row],[Defect Type ID]],Table5[ID],Table5[Defect Type],"Not found",0)</f>
        <v>No Impact</v>
      </c>
      <c r="K3431">
        <v>256</v>
      </c>
      <c r="L3431" s="2" t="str">
        <f>_xlfn.XLOOKUP(SupplierQuality[[#This Row],[DefectID]],Table2[ID],Table2[Defect],"Not found",0)</f>
        <v>Incomplete Tops</v>
      </c>
      <c r="M3431" s="3">
        <v>731182</v>
      </c>
      <c r="N3431" s="3">
        <v>259</v>
      </c>
      <c r="O3431" s="6">
        <f>SupplierQuality[[#This Row],[Total Downtime Minutes]]/60</f>
        <v>4.3166666666666664</v>
      </c>
      <c r="P3431" s="4">
        <v>573</v>
      </c>
      <c r="Q3431" s="4">
        <f>SupplierQuality[[#This Row],[Total Defect Qty]]*SupplierQuality[[#This Row],[Unit Price]]</f>
        <v>418967286</v>
      </c>
    </row>
    <row r="3432" spans="1:17" x14ac:dyDescent="0.25">
      <c r="A3432" s="1">
        <v>43619</v>
      </c>
      <c r="B3432" s="5" t="str">
        <f>TEXT(SupplierQuality[[#This Row],[Date]],"mmm")</f>
        <v>Jun</v>
      </c>
      <c r="C3432" s="5" t="str">
        <f>TEXT(SupplierQuality[[#This Row],[Date]],"yyyy")</f>
        <v>2019</v>
      </c>
      <c r="D3432" s="2" t="s">
        <v>134</v>
      </c>
      <c r="E3432" s="2" t="s">
        <v>107</v>
      </c>
      <c r="F3432" s="2" t="s">
        <v>17</v>
      </c>
      <c r="G3432">
        <v>129</v>
      </c>
      <c r="H3432" s="2" t="str">
        <f>VLOOKUP(SupplierQuality[[#This Row],[MaterialID]],Table4[#All],2,0)</f>
        <v>Mechanicals</v>
      </c>
      <c r="I3432">
        <v>2</v>
      </c>
      <c r="J3432" s="2" t="str">
        <f>_xlfn.XLOOKUP(SupplierQuality[[#This Row],[Defect Type ID]],Table5[ID],Table5[Defect Type],"Not found",0)</f>
        <v>Rejected</v>
      </c>
      <c r="K3432">
        <v>18</v>
      </c>
      <c r="L3432" s="2" t="str">
        <f>_xlfn.XLOOKUP(SupplierQuality[[#This Row],[DefectID]],Table2[ID],Table2[Defect],"Not found",0)</f>
        <v>Too Heavy</v>
      </c>
      <c r="M3432" s="3">
        <v>704572</v>
      </c>
      <c r="N3432" s="3">
        <v>1050</v>
      </c>
      <c r="O3432" s="6">
        <f>SupplierQuality[[#This Row],[Total Downtime Minutes]]/60</f>
        <v>17.5</v>
      </c>
      <c r="P3432" s="4">
        <v>537</v>
      </c>
      <c r="Q3432" s="4">
        <f>SupplierQuality[[#This Row],[Total Defect Qty]]*SupplierQuality[[#This Row],[Unit Price]]</f>
        <v>378355164</v>
      </c>
    </row>
    <row r="3433" spans="1:17" x14ac:dyDescent="0.25">
      <c r="A3433" s="1">
        <v>43619</v>
      </c>
      <c r="B3433" s="5" t="str">
        <f>TEXT(SupplierQuality[[#This Row],[Date]],"mmm")</f>
        <v>Jun</v>
      </c>
      <c r="C3433" s="5" t="str">
        <f>TEXT(SupplierQuality[[#This Row],[Date]],"yyyy")</f>
        <v>2019</v>
      </c>
      <c r="D3433" s="2" t="s">
        <v>197</v>
      </c>
      <c r="E3433" s="2" t="s">
        <v>119</v>
      </c>
      <c r="F3433" s="2" t="s">
        <v>691</v>
      </c>
      <c r="G3433">
        <v>127</v>
      </c>
      <c r="H3433" s="2" t="str">
        <f>VLOOKUP(SupplierQuality[[#This Row],[MaterialID]],Table4[#All],2,0)</f>
        <v>Crates</v>
      </c>
      <c r="I3433">
        <v>1</v>
      </c>
      <c r="J3433" s="2" t="str">
        <f>_xlfn.XLOOKUP(SupplierQuality[[#This Row],[Defect Type ID]],Table5[ID],Table5[Defect Type],"Not found",0)</f>
        <v>No Impact</v>
      </c>
      <c r="K3433">
        <v>88</v>
      </c>
      <c r="L3433" s="2" t="str">
        <f>_xlfn.XLOOKUP(SupplierQuality[[#This Row],[DefectID]],Table2[ID],Table2[Defect],"Not found",0)</f>
        <v>Cracked</v>
      </c>
      <c r="M3433" s="3">
        <v>658399</v>
      </c>
      <c r="N3433" s="3">
        <v>891</v>
      </c>
      <c r="O3433" s="6">
        <f>SupplierQuality[[#This Row],[Total Downtime Minutes]]/60</f>
        <v>14.85</v>
      </c>
      <c r="P3433" s="4">
        <v>342</v>
      </c>
      <c r="Q3433" s="4">
        <f>SupplierQuality[[#This Row],[Total Defect Qty]]*SupplierQuality[[#This Row],[Unit Price]]</f>
        <v>225172458</v>
      </c>
    </row>
    <row r="3434" spans="1:17" x14ac:dyDescent="0.25">
      <c r="A3434" s="1">
        <v>43619</v>
      </c>
      <c r="B3434" s="5" t="str">
        <f>TEXT(SupplierQuality[[#This Row],[Date]],"mmm")</f>
        <v>Jun</v>
      </c>
      <c r="C3434" s="5" t="str">
        <f>TEXT(SupplierQuality[[#This Row],[Date]],"yyyy")</f>
        <v>2019</v>
      </c>
      <c r="D3434" s="2" t="s">
        <v>95</v>
      </c>
      <c r="E3434" s="2" t="s">
        <v>84</v>
      </c>
      <c r="F3434" s="2" t="s">
        <v>17</v>
      </c>
      <c r="G3434">
        <v>125</v>
      </c>
      <c r="H3434" s="2" t="str">
        <f>VLOOKUP(SupplierQuality[[#This Row],[MaterialID]],Table4[#All],2,0)</f>
        <v>Hardware</v>
      </c>
      <c r="I3434">
        <v>1</v>
      </c>
      <c r="J3434" s="2" t="str">
        <f>_xlfn.XLOOKUP(SupplierQuality[[#This Row],[Defect Type ID]],Table5[ID],Table5[Defect Type],"Not found",0)</f>
        <v>No Impact</v>
      </c>
      <c r="K3434">
        <v>58</v>
      </c>
      <c r="L3434" s="2" t="str">
        <f>_xlfn.XLOOKUP(SupplierQuality[[#This Row],[DefectID]],Table2[ID],Table2[Defect],"Not found",0)</f>
        <v>Deformed Parts</v>
      </c>
      <c r="M3434" s="3">
        <v>581688</v>
      </c>
      <c r="N3434" s="3">
        <v>4482</v>
      </c>
      <c r="O3434" s="6">
        <f>SupplierQuality[[#This Row],[Total Downtime Minutes]]/60</f>
        <v>74.7</v>
      </c>
      <c r="P3434" s="4">
        <v>589</v>
      </c>
      <c r="Q3434" s="4">
        <f>SupplierQuality[[#This Row],[Total Defect Qty]]*SupplierQuality[[#This Row],[Unit Price]]</f>
        <v>342614232</v>
      </c>
    </row>
    <row r="3435" spans="1:17" x14ac:dyDescent="0.25">
      <c r="A3435" s="1">
        <v>43619</v>
      </c>
      <c r="B3435" s="5" t="str">
        <f>TEXT(SupplierQuality[[#This Row],[Date]],"mmm")</f>
        <v>Jun</v>
      </c>
      <c r="C3435" s="5" t="str">
        <f>TEXT(SupplierQuality[[#This Row],[Date]],"yyyy")</f>
        <v>2019</v>
      </c>
      <c r="D3435" s="2" t="s">
        <v>275</v>
      </c>
      <c r="E3435" s="2" t="s">
        <v>58</v>
      </c>
      <c r="F3435" s="2" t="s">
        <v>24</v>
      </c>
      <c r="G3435">
        <v>132</v>
      </c>
      <c r="H3435" s="2" t="str">
        <f>VLOOKUP(SupplierQuality[[#This Row],[MaterialID]],Table4[#All],2,0)</f>
        <v>Printed Materials</v>
      </c>
      <c r="I3435">
        <v>3</v>
      </c>
      <c r="J3435" s="2" t="str">
        <f>_xlfn.XLOOKUP(SupplierQuality[[#This Row],[Defect Type ID]],Table5[ID],Table5[Defect Type],"Not found",0)</f>
        <v>Impact</v>
      </c>
      <c r="K3435">
        <v>89</v>
      </c>
      <c r="L3435" s="2" t="str">
        <f>_xlfn.XLOOKUP(SupplierQuality[[#This Row],[DefectID]],Table2[ID],Table2[Defect],"Not found",0)</f>
        <v>Delamination</v>
      </c>
      <c r="M3435" s="3">
        <v>506758</v>
      </c>
      <c r="N3435" s="3">
        <v>1986</v>
      </c>
      <c r="O3435" s="6">
        <f>SupplierQuality[[#This Row],[Total Downtime Minutes]]/60</f>
        <v>33.1</v>
      </c>
      <c r="P3435" s="4">
        <v>429</v>
      </c>
      <c r="Q3435" s="4">
        <f>SupplierQuality[[#This Row],[Total Defect Qty]]*SupplierQuality[[#This Row],[Unit Price]]</f>
        <v>217399182</v>
      </c>
    </row>
    <row r="3436" spans="1:17" x14ac:dyDescent="0.25">
      <c r="A3436" s="1">
        <v>43619</v>
      </c>
      <c r="B3436" s="5" t="str">
        <f>TEXT(SupplierQuality[[#This Row],[Date]],"mmm")</f>
        <v>Jun</v>
      </c>
      <c r="C3436" s="5" t="str">
        <f>TEXT(SupplierQuality[[#This Row],[Date]],"yyyy")</f>
        <v>2019</v>
      </c>
      <c r="D3436" s="2" t="s">
        <v>139</v>
      </c>
      <c r="E3436" s="2" t="s">
        <v>19</v>
      </c>
      <c r="F3436" s="2" t="s">
        <v>24</v>
      </c>
      <c r="G3436">
        <v>133</v>
      </c>
      <c r="H3436" s="2" t="str">
        <f>VLOOKUP(SupplierQuality[[#This Row],[MaterialID]],Table4[#All],2,0)</f>
        <v>Wires</v>
      </c>
      <c r="I3436">
        <v>1</v>
      </c>
      <c r="J3436" s="2" t="str">
        <f>_xlfn.XLOOKUP(SupplierQuality[[#This Row],[Defect Type ID]],Table5[ID],Table5[Defect Type],"Not found",0)</f>
        <v>No Impact</v>
      </c>
      <c r="K3436">
        <v>48</v>
      </c>
      <c r="L3436" s="2" t="str">
        <f>_xlfn.XLOOKUP(SupplierQuality[[#This Row],[DefectID]],Table2[ID],Table2[Defect],"Not found",0)</f>
        <v>Mixed Product</v>
      </c>
      <c r="M3436" s="3">
        <v>447850</v>
      </c>
      <c r="N3436" s="3">
        <v>1587</v>
      </c>
      <c r="O3436" s="6">
        <f>SupplierQuality[[#This Row],[Total Downtime Minutes]]/60</f>
        <v>26.45</v>
      </c>
      <c r="P3436" s="4">
        <v>672</v>
      </c>
      <c r="Q3436" s="4">
        <f>SupplierQuality[[#This Row],[Total Defect Qty]]*SupplierQuality[[#This Row],[Unit Price]]</f>
        <v>300955200</v>
      </c>
    </row>
    <row r="3437" spans="1:17" x14ac:dyDescent="0.25">
      <c r="A3437" s="1">
        <v>43619</v>
      </c>
      <c r="B3437" s="5" t="str">
        <f>TEXT(SupplierQuality[[#This Row],[Date]],"mmm")</f>
        <v>Jun</v>
      </c>
      <c r="C3437" s="5" t="str">
        <f>TEXT(SupplierQuality[[#This Row],[Date]],"yyyy")</f>
        <v>2019</v>
      </c>
      <c r="D3437" s="2" t="s">
        <v>174</v>
      </c>
      <c r="E3437" s="2" t="s">
        <v>52</v>
      </c>
      <c r="F3437" s="2" t="s">
        <v>24</v>
      </c>
      <c r="G3437">
        <v>118</v>
      </c>
      <c r="H3437" s="2" t="str">
        <f>VLOOKUP(SupplierQuality[[#This Row],[MaterialID]],Table4[#All],2,0)</f>
        <v>Corrugate</v>
      </c>
      <c r="I3437">
        <v>3</v>
      </c>
      <c r="J3437" s="2" t="str">
        <f>_xlfn.XLOOKUP(SupplierQuality[[#This Row],[Defect Type ID]],Table5[ID],Table5[Defect Type],"Not found",0)</f>
        <v>Impact</v>
      </c>
      <c r="K3437">
        <v>263</v>
      </c>
      <c r="L3437" s="2" t="str">
        <f>_xlfn.XLOOKUP(SupplierQuality[[#This Row],[DefectID]],Table2[ID],Table2[Defect],"Not found",0)</f>
        <v>Packaging Wrong</v>
      </c>
      <c r="M3437" s="3">
        <v>401528</v>
      </c>
      <c r="N3437" s="3">
        <v>4773</v>
      </c>
      <c r="O3437" s="6">
        <f>SupplierQuality[[#This Row],[Total Downtime Minutes]]/60</f>
        <v>79.55</v>
      </c>
      <c r="P3437" s="4">
        <v>545</v>
      </c>
      <c r="Q3437" s="4">
        <f>SupplierQuality[[#This Row],[Total Defect Qty]]*SupplierQuality[[#This Row],[Unit Price]]</f>
        <v>218832760</v>
      </c>
    </row>
    <row r="3438" spans="1:17" x14ac:dyDescent="0.25">
      <c r="A3438" s="1">
        <v>43619</v>
      </c>
      <c r="B3438" s="5" t="str">
        <f>TEXT(SupplierQuality[[#This Row],[Date]],"mmm")</f>
        <v>Jun</v>
      </c>
      <c r="C3438" s="5" t="str">
        <f>TEXT(SupplierQuality[[#This Row],[Date]],"yyyy")</f>
        <v>2019</v>
      </c>
      <c r="D3438" s="2" t="s">
        <v>202</v>
      </c>
      <c r="E3438" s="2" t="s">
        <v>34</v>
      </c>
      <c r="F3438" s="2" t="s">
        <v>24</v>
      </c>
      <c r="G3438">
        <v>133</v>
      </c>
      <c r="H3438" s="2" t="str">
        <f>VLOOKUP(SupplierQuality[[#This Row],[MaterialID]],Table4[#All],2,0)</f>
        <v>Wires</v>
      </c>
      <c r="I3438">
        <v>3</v>
      </c>
      <c r="J3438" s="2" t="str">
        <f>_xlfn.XLOOKUP(SupplierQuality[[#This Row],[Defect Type ID]],Table5[ID],Table5[Defect Type],"Not found",0)</f>
        <v>Impact</v>
      </c>
      <c r="K3438">
        <v>198</v>
      </c>
      <c r="L3438" s="2" t="str">
        <f>_xlfn.XLOOKUP(SupplierQuality[[#This Row],[DefectID]],Table2[ID],Table2[Defect],"Not found",0)</f>
        <v>Missing Components</v>
      </c>
      <c r="M3438" s="3">
        <v>268364</v>
      </c>
      <c r="N3438" s="3">
        <v>3518</v>
      </c>
      <c r="O3438" s="6">
        <f>SupplierQuality[[#This Row],[Total Downtime Minutes]]/60</f>
        <v>58.633333333333333</v>
      </c>
      <c r="P3438" s="4">
        <v>506</v>
      </c>
      <c r="Q3438" s="4">
        <f>SupplierQuality[[#This Row],[Total Defect Qty]]*SupplierQuality[[#This Row],[Unit Price]]</f>
        <v>135792184</v>
      </c>
    </row>
    <row r="3439" spans="1:17" x14ac:dyDescent="0.25">
      <c r="A3439" s="1">
        <v>43619</v>
      </c>
      <c r="B3439" s="5" t="str">
        <f>TEXT(SupplierQuality[[#This Row],[Date]],"mmm")</f>
        <v>Jun</v>
      </c>
      <c r="C3439" s="5" t="str">
        <f>TEXT(SupplierQuality[[#This Row],[Date]],"yyyy")</f>
        <v>2019</v>
      </c>
      <c r="D3439" s="2" t="s">
        <v>51</v>
      </c>
      <c r="E3439" s="2" t="s">
        <v>107</v>
      </c>
      <c r="F3439" s="2" t="s">
        <v>24</v>
      </c>
      <c r="G3439">
        <v>120</v>
      </c>
      <c r="H3439" s="2" t="str">
        <f>VLOOKUP(SupplierQuality[[#This Row],[MaterialID]],Table4[#All],2,0)</f>
        <v>Film</v>
      </c>
      <c r="I3439">
        <v>3</v>
      </c>
      <c r="J3439" s="2" t="str">
        <f>_xlfn.XLOOKUP(SupplierQuality[[#This Row],[Defect Type ID]],Table5[ID],Table5[Defect Type],"Not found",0)</f>
        <v>Impact</v>
      </c>
      <c r="K3439">
        <v>39</v>
      </c>
      <c r="L3439" s="2" t="str">
        <f>_xlfn.XLOOKUP(SupplierQuality[[#This Row],[DefectID]],Table2[ID],Table2[Defect],"Not found",0)</f>
        <v>Sporadic Adhesive</v>
      </c>
      <c r="M3439" s="3">
        <v>230222</v>
      </c>
      <c r="N3439" s="3">
        <v>3468</v>
      </c>
      <c r="O3439" s="6">
        <f>SupplierQuality[[#This Row],[Total Downtime Minutes]]/60</f>
        <v>57.8</v>
      </c>
      <c r="P3439" s="4">
        <v>356</v>
      </c>
      <c r="Q3439" s="4">
        <f>SupplierQuality[[#This Row],[Total Defect Qty]]*SupplierQuality[[#This Row],[Unit Price]]</f>
        <v>81959032</v>
      </c>
    </row>
    <row r="3440" spans="1:17" x14ac:dyDescent="0.25">
      <c r="A3440" s="1">
        <v>43619</v>
      </c>
      <c r="B3440" s="5" t="str">
        <f>TEXT(SupplierQuality[[#This Row],[Date]],"mmm")</f>
        <v>Jun</v>
      </c>
      <c r="C3440" s="5" t="str">
        <f>TEXT(SupplierQuality[[#This Row],[Date]],"yyyy")</f>
        <v>2019</v>
      </c>
      <c r="D3440" s="2" t="s">
        <v>143</v>
      </c>
      <c r="E3440" s="2" t="s">
        <v>67</v>
      </c>
      <c r="F3440" s="2" t="s">
        <v>24</v>
      </c>
      <c r="G3440">
        <v>128</v>
      </c>
      <c r="H3440" s="2" t="str">
        <f>VLOOKUP(SupplierQuality[[#This Row],[MaterialID]],Table4[#All],2,0)</f>
        <v>Tape</v>
      </c>
      <c r="I3440">
        <v>2</v>
      </c>
      <c r="J3440" s="2" t="str">
        <f>_xlfn.XLOOKUP(SupplierQuality[[#This Row],[Defect Type ID]],Table5[ID],Table5[Defect Type],"Not found",0)</f>
        <v>Rejected</v>
      </c>
      <c r="K3440">
        <v>217</v>
      </c>
      <c r="L3440" s="2" t="str">
        <f>_xlfn.XLOOKUP(SupplierQuality[[#This Row],[DefectID]],Table2[ID],Table2[Defect],"Not found",0)</f>
        <v>Incomplete Molding</v>
      </c>
      <c r="M3440" s="3">
        <v>173734</v>
      </c>
      <c r="N3440" s="3">
        <v>2028</v>
      </c>
      <c r="O3440" s="6">
        <f>SupplierQuality[[#This Row],[Total Downtime Minutes]]/60</f>
        <v>33.799999999999997</v>
      </c>
      <c r="P3440" s="4">
        <v>405</v>
      </c>
      <c r="Q3440" s="4">
        <f>SupplierQuality[[#This Row],[Total Defect Qty]]*SupplierQuality[[#This Row],[Unit Price]]</f>
        <v>70362270</v>
      </c>
    </row>
    <row r="3441" spans="1:17" x14ac:dyDescent="0.25">
      <c r="A3441" s="1">
        <v>43619</v>
      </c>
      <c r="B3441" s="5" t="str">
        <f>TEXT(SupplierQuality[[#This Row],[Date]],"mmm")</f>
        <v>Jun</v>
      </c>
      <c r="C3441" s="5" t="str">
        <f>TEXT(SupplierQuality[[#This Row],[Date]],"yyyy")</f>
        <v>2019</v>
      </c>
      <c r="D3441" s="2" t="s">
        <v>273</v>
      </c>
      <c r="E3441" s="2" t="s">
        <v>23</v>
      </c>
      <c r="F3441" s="2" t="s">
        <v>14</v>
      </c>
      <c r="G3441">
        <v>125</v>
      </c>
      <c r="H3441" s="2" t="str">
        <f>VLOOKUP(SupplierQuality[[#This Row],[MaterialID]],Table4[#All],2,0)</f>
        <v>Hardware</v>
      </c>
      <c r="I3441">
        <v>2</v>
      </c>
      <c r="J3441" s="2" t="str">
        <f>_xlfn.XLOOKUP(SupplierQuality[[#This Row],[Defect Type ID]],Table5[ID],Table5[Defect Type],"Not found",0)</f>
        <v>Rejected</v>
      </c>
      <c r="K3441">
        <v>142</v>
      </c>
      <c r="L3441" s="2" t="str">
        <f>_xlfn.XLOOKUP(SupplierQuality[[#This Row],[DefectID]],Table2[ID],Table2[Defect],"Not found",0)</f>
        <v>Thin Packaging</v>
      </c>
      <c r="M3441" s="3">
        <v>159576</v>
      </c>
      <c r="N3441" s="3">
        <v>2500</v>
      </c>
      <c r="O3441" s="6">
        <f>SupplierQuality[[#This Row],[Total Downtime Minutes]]/60</f>
        <v>41.666666666666664</v>
      </c>
      <c r="P3441" s="4">
        <v>316</v>
      </c>
      <c r="Q3441" s="4">
        <f>SupplierQuality[[#This Row],[Total Defect Qty]]*SupplierQuality[[#This Row],[Unit Price]]</f>
        <v>50426016</v>
      </c>
    </row>
    <row r="3442" spans="1:17" x14ac:dyDescent="0.25">
      <c r="A3442" s="1">
        <v>43619</v>
      </c>
      <c r="B3442" s="5" t="str">
        <f>TEXT(SupplierQuality[[#This Row],[Date]],"mmm")</f>
        <v>Jun</v>
      </c>
      <c r="C3442" s="5" t="str">
        <f>TEXT(SupplierQuality[[#This Row],[Date]],"yyyy")</f>
        <v>2019</v>
      </c>
      <c r="D3442" s="2" t="s">
        <v>228</v>
      </c>
      <c r="E3442" s="2" t="s">
        <v>67</v>
      </c>
      <c r="F3442" s="2" t="s">
        <v>691</v>
      </c>
      <c r="G3442">
        <v>123</v>
      </c>
      <c r="H3442" s="2" t="str">
        <f>VLOOKUP(SupplierQuality[[#This Row],[MaterialID]],Table4[#All],2,0)</f>
        <v>Pump</v>
      </c>
      <c r="I3442">
        <v>3</v>
      </c>
      <c r="J3442" s="2" t="str">
        <f>_xlfn.XLOOKUP(SupplierQuality[[#This Row],[Defect Type ID]],Table5[ID],Table5[Defect Type],"Not found",0)</f>
        <v>Impact</v>
      </c>
      <c r="K3442">
        <v>38</v>
      </c>
      <c r="L3442" s="2" t="str">
        <f>_xlfn.XLOOKUP(SupplierQuality[[#This Row],[DefectID]],Table2[ID],Table2[Defect],"Not found",0)</f>
        <v>Skewed</v>
      </c>
      <c r="M3442" s="3">
        <v>57751</v>
      </c>
      <c r="N3442" s="3">
        <v>1472</v>
      </c>
      <c r="O3442" s="6">
        <f>SupplierQuality[[#This Row],[Total Downtime Minutes]]/60</f>
        <v>24.533333333333335</v>
      </c>
      <c r="P3442" s="4">
        <v>581</v>
      </c>
      <c r="Q3442" s="4">
        <f>SupplierQuality[[#This Row],[Total Defect Qty]]*SupplierQuality[[#This Row],[Unit Price]]</f>
        <v>33553331</v>
      </c>
    </row>
    <row r="3443" spans="1:17" x14ac:dyDescent="0.25">
      <c r="A3443" s="1">
        <v>43619</v>
      </c>
      <c r="B3443" s="5" t="str">
        <f>TEXT(SupplierQuality[[#This Row],[Date]],"mmm")</f>
        <v>Jun</v>
      </c>
      <c r="C3443" s="5" t="str">
        <f>TEXT(SupplierQuality[[#This Row],[Date]],"yyyy")</f>
        <v>2019</v>
      </c>
      <c r="D3443" s="2" t="s">
        <v>88</v>
      </c>
      <c r="E3443" s="2" t="s">
        <v>74</v>
      </c>
      <c r="F3443" s="2" t="s">
        <v>17</v>
      </c>
      <c r="G3443">
        <v>116</v>
      </c>
      <c r="H3443" s="2" t="str">
        <f>VLOOKUP(SupplierQuality[[#This Row],[MaterialID]],Table4[#All],2,0)</f>
        <v>Molds</v>
      </c>
      <c r="I3443">
        <v>3</v>
      </c>
      <c r="J3443" s="2" t="str">
        <f>_xlfn.XLOOKUP(SupplierQuality[[#This Row],[Defect Type ID]],Table5[ID],Table5[Defect Type],"Not found",0)</f>
        <v>Impact</v>
      </c>
      <c r="K3443">
        <v>11</v>
      </c>
      <c r="L3443" s="2" t="str">
        <f>_xlfn.XLOOKUP(SupplierQuality[[#This Row],[DefectID]],Table2[ID],Table2[Defect],"Not found",0)</f>
        <v>Misaligned Slots</v>
      </c>
      <c r="M3443" s="3">
        <v>1388</v>
      </c>
      <c r="N3443" s="3">
        <v>873</v>
      </c>
      <c r="O3443" s="6">
        <f>SupplierQuality[[#This Row],[Total Downtime Minutes]]/60</f>
        <v>14.55</v>
      </c>
      <c r="P3443" s="4">
        <v>599</v>
      </c>
      <c r="Q3443" s="4">
        <f>SupplierQuality[[#This Row],[Total Defect Qty]]*SupplierQuality[[#This Row],[Unit Price]]</f>
        <v>831412</v>
      </c>
    </row>
    <row r="3444" spans="1:17" x14ac:dyDescent="0.25">
      <c r="A3444" s="1">
        <v>43620</v>
      </c>
      <c r="B3444" s="5" t="str">
        <f>TEXT(SupplierQuality[[#This Row],[Date]],"mmm")</f>
        <v>Jun</v>
      </c>
      <c r="C3444" s="5" t="str">
        <f>TEXT(SupplierQuality[[#This Row],[Date]],"yyyy")</f>
        <v>2019</v>
      </c>
      <c r="D3444" s="2" t="s">
        <v>130</v>
      </c>
      <c r="E3444" s="2" t="s">
        <v>30</v>
      </c>
      <c r="F3444" s="2" t="s">
        <v>24</v>
      </c>
      <c r="G3444">
        <v>115</v>
      </c>
      <c r="H3444" s="2" t="str">
        <f>VLOOKUP(SupplierQuality[[#This Row],[MaterialID]],Table4[#All],2,0)</f>
        <v>Controllers</v>
      </c>
      <c r="I3444">
        <v>3</v>
      </c>
      <c r="J3444" s="2" t="str">
        <f>_xlfn.XLOOKUP(SupplierQuality[[#This Row],[Defect Type ID]],Table5[ID],Table5[Defect Type],"Not found",0)</f>
        <v>Impact</v>
      </c>
      <c r="K3444">
        <v>256</v>
      </c>
      <c r="L3444" s="2" t="str">
        <f>_xlfn.XLOOKUP(SupplierQuality[[#This Row],[DefectID]],Table2[ID],Table2[Defect],"Not found",0)</f>
        <v>Incomplete Tops</v>
      </c>
      <c r="M3444" s="3">
        <v>985216</v>
      </c>
      <c r="N3444" s="3">
        <v>4036</v>
      </c>
      <c r="O3444" s="6">
        <f>SupplierQuality[[#This Row],[Total Downtime Minutes]]/60</f>
        <v>67.266666666666666</v>
      </c>
      <c r="P3444" s="4">
        <v>524</v>
      </c>
      <c r="Q3444" s="4">
        <f>SupplierQuality[[#This Row],[Total Defect Qty]]*SupplierQuality[[#This Row],[Unit Price]]</f>
        <v>516253184</v>
      </c>
    </row>
    <row r="3445" spans="1:17" x14ac:dyDescent="0.25">
      <c r="A3445" s="1">
        <v>43620</v>
      </c>
      <c r="B3445" s="5" t="str">
        <f>TEXT(SupplierQuality[[#This Row],[Date]],"mmm")</f>
        <v>Jun</v>
      </c>
      <c r="C3445" s="5" t="str">
        <f>TEXT(SupplierQuality[[#This Row],[Date]],"yyyy")</f>
        <v>2019</v>
      </c>
      <c r="D3445" s="2" t="s">
        <v>332</v>
      </c>
      <c r="E3445" s="2" t="s">
        <v>104</v>
      </c>
      <c r="F3445" s="2" t="s">
        <v>17</v>
      </c>
      <c r="G3445">
        <v>114</v>
      </c>
      <c r="H3445" s="2" t="str">
        <f>VLOOKUP(SupplierQuality[[#This Row],[MaterialID]],Table4[#All],2,0)</f>
        <v>Carton</v>
      </c>
      <c r="I3445">
        <v>2</v>
      </c>
      <c r="J3445" s="2" t="str">
        <f>_xlfn.XLOOKUP(SupplierQuality[[#This Row],[Defect Type ID]],Table5[ID],Table5[Defect Type],"Not found",0)</f>
        <v>Rejected</v>
      </c>
      <c r="K3445">
        <v>213</v>
      </c>
      <c r="L3445" s="2" t="str">
        <f>_xlfn.XLOOKUP(SupplierQuality[[#This Row],[DefectID]],Table2[ID],Table2[Defect],"Not found",0)</f>
        <v>Broken Valve Seal</v>
      </c>
      <c r="M3445" s="3">
        <v>869529</v>
      </c>
      <c r="N3445" s="3">
        <v>3621</v>
      </c>
      <c r="O3445" s="6">
        <f>SupplierQuality[[#This Row],[Total Downtime Minutes]]/60</f>
        <v>60.35</v>
      </c>
      <c r="P3445" s="4">
        <v>323</v>
      </c>
      <c r="Q3445" s="4">
        <f>SupplierQuality[[#This Row],[Total Defect Qty]]*SupplierQuality[[#This Row],[Unit Price]]</f>
        <v>280857867</v>
      </c>
    </row>
    <row r="3446" spans="1:17" x14ac:dyDescent="0.25">
      <c r="A3446" s="1">
        <v>43620</v>
      </c>
      <c r="B3446" s="5" t="str">
        <f>TEXT(SupplierQuality[[#This Row],[Date]],"mmm")</f>
        <v>Jun</v>
      </c>
      <c r="C3446" s="5" t="str">
        <f>TEXT(SupplierQuality[[#This Row],[Date]],"yyyy")</f>
        <v>2019</v>
      </c>
      <c r="D3446" s="2" t="s">
        <v>26</v>
      </c>
      <c r="E3446" s="2" t="s">
        <v>67</v>
      </c>
      <c r="F3446" s="2" t="s">
        <v>17</v>
      </c>
      <c r="G3446">
        <v>125</v>
      </c>
      <c r="H3446" s="2" t="str">
        <f>VLOOKUP(SupplierQuality[[#This Row],[MaterialID]],Table4[#All],2,0)</f>
        <v>Hardware</v>
      </c>
      <c r="I3446">
        <v>2</v>
      </c>
      <c r="J3446" s="2" t="str">
        <f>_xlfn.XLOOKUP(SupplierQuality[[#This Row],[Defect Type ID]],Table5[ID],Table5[Defect Type],"Not found",0)</f>
        <v>Rejected</v>
      </c>
      <c r="K3446">
        <v>72</v>
      </c>
      <c r="L3446" s="2" t="str">
        <f>_xlfn.XLOOKUP(SupplierQuality[[#This Row],[DefectID]],Table2[ID],Table2[Defect],"Not found",0)</f>
        <v>Wrong Label</v>
      </c>
      <c r="M3446" s="3">
        <v>853552</v>
      </c>
      <c r="N3446" s="3">
        <v>2729</v>
      </c>
      <c r="O3446" s="6">
        <f>SupplierQuality[[#This Row],[Total Downtime Minutes]]/60</f>
        <v>45.483333333333334</v>
      </c>
      <c r="P3446" s="4">
        <v>620</v>
      </c>
      <c r="Q3446" s="4">
        <f>SupplierQuality[[#This Row],[Total Defect Qty]]*SupplierQuality[[#This Row],[Unit Price]]</f>
        <v>529202240</v>
      </c>
    </row>
    <row r="3447" spans="1:17" x14ac:dyDescent="0.25">
      <c r="A3447" s="1">
        <v>43620</v>
      </c>
      <c r="B3447" s="5" t="str">
        <f>TEXT(SupplierQuality[[#This Row],[Date]],"mmm")</f>
        <v>Jun</v>
      </c>
      <c r="C3447" s="5" t="str">
        <f>TEXT(SupplierQuality[[#This Row],[Date]],"yyyy")</f>
        <v>2019</v>
      </c>
      <c r="D3447" s="2" t="s">
        <v>141</v>
      </c>
      <c r="E3447" s="2" t="s">
        <v>27</v>
      </c>
      <c r="F3447" s="2" t="s">
        <v>24</v>
      </c>
      <c r="G3447">
        <v>123</v>
      </c>
      <c r="H3447" s="2" t="str">
        <f>VLOOKUP(SupplierQuality[[#This Row],[MaterialID]],Table4[#All],2,0)</f>
        <v>Pump</v>
      </c>
      <c r="I3447">
        <v>1</v>
      </c>
      <c r="J3447" s="2" t="str">
        <f>_xlfn.XLOOKUP(SupplierQuality[[#This Row],[Defect Type ID]],Table5[ID],Table5[Defect Type],"Not found",0)</f>
        <v>No Impact</v>
      </c>
      <c r="K3447">
        <v>216</v>
      </c>
      <c r="L3447" s="2" t="str">
        <f>_xlfn.XLOOKUP(SupplierQuality[[#This Row],[DefectID]],Table2[ID],Table2[Defect],"Not found",0)</f>
        <v>Bad Flaps</v>
      </c>
      <c r="M3447" s="3">
        <v>747846</v>
      </c>
      <c r="N3447" s="3">
        <v>1053</v>
      </c>
      <c r="O3447" s="6">
        <f>SupplierQuality[[#This Row],[Total Downtime Minutes]]/60</f>
        <v>17.55</v>
      </c>
      <c r="P3447" s="4">
        <v>638</v>
      </c>
      <c r="Q3447" s="4">
        <f>SupplierQuality[[#This Row],[Total Defect Qty]]*SupplierQuality[[#This Row],[Unit Price]]</f>
        <v>477125748</v>
      </c>
    </row>
    <row r="3448" spans="1:17" x14ac:dyDescent="0.25">
      <c r="A3448" s="1">
        <v>43620</v>
      </c>
      <c r="B3448" s="5" t="str">
        <f>TEXT(SupplierQuality[[#This Row],[Date]],"mmm")</f>
        <v>Jun</v>
      </c>
      <c r="C3448" s="5" t="str">
        <f>TEXT(SupplierQuality[[#This Row],[Date]],"yyyy")</f>
        <v>2019</v>
      </c>
      <c r="D3448" s="2" t="s">
        <v>342</v>
      </c>
      <c r="E3448" s="2" t="s">
        <v>52</v>
      </c>
      <c r="F3448" s="2" t="s">
        <v>14</v>
      </c>
      <c r="G3448">
        <v>113</v>
      </c>
      <c r="H3448" s="2" t="str">
        <f>VLOOKUP(SupplierQuality[[#This Row],[MaterialID]],Table4[#All],2,0)</f>
        <v>Raw Materials</v>
      </c>
      <c r="I3448">
        <v>2</v>
      </c>
      <c r="J3448" s="2" t="str">
        <f>_xlfn.XLOOKUP(SupplierQuality[[#This Row],[Defect Type ID]],Table5[ID],Table5[Defect Type],"Not found",0)</f>
        <v>Rejected</v>
      </c>
      <c r="K3448">
        <v>4</v>
      </c>
      <c r="L3448" s="2" t="str">
        <f>_xlfn.XLOOKUP(SupplierQuality[[#This Row],[DefectID]],Table2[ID],Table2[Defect],"Not found",0)</f>
        <v>Warped</v>
      </c>
      <c r="M3448" s="3">
        <v>599946</v>
      </c>
      <c r="N3448" s="3">
        <v>769</v>
      </c>
      <c r="O3448" s="6">
        <f>SupplierQuality[[#This Row],[Total Downtime Minutes]]/60</f>
        <v>12.816666666666666</v>
      </c>
      <c r="P3448" s="4">
        <v>695</v>
      </c>
      <c r="Q3448" s="4">
        <f>SupplierQuality[[#This Row],[Total Defect Qty]]*SupplierQuality[[#This Row],[Unit Price]]</f>
        <v>416962470</v>
      </c>
    </row>
    <row r="3449" spans="1:17" x14ac:dyDescent="0.25">
      <c r="A3449" s="1">
        <v>43620</v>
      </c>
      <c r="B3449" s="5" t="str">
        <f>TEXT(SupplierQuality[[#This Row],[Date]],"mmm")</f>
        <v>Jun</v>
      </c>
      <c r="C3449" s="5" t="str">
        <f>TEXT(SupplierQuality[[#This Row],[Date]],"yyyy")</f>
        <v>2019</v>
      </c>
      <c r="D3449" s="2" t="s">
        <v>302</v>
      </c>
      <c r="E3449" s="2" t="s">
        <v>62</v>
      </c>
      <c r="F3449" s="2" t="s">
        <v>17</v>
      </c>
      <c r="G3449">
        <v>120</v>
      </c>
      <c r="H3449" s="2" t="str">
        <f>VLOOKUP(SupplierQuality[[#This Row],[MaterialID]],Table4[#All],2,0)</f>
        <v>Film</v>
      </c>
      <c r="I3449">
        <v>3</v>
      </c>
      <c r="J3449" s="2" t="str">
        <f>_xlfn.XLOOKUP(SupplierQuality[[#This Row],[Defect Type ID]],Table5[ID],Table5[Defect Type],"Not found",0)</f>
        <v>Impact</v>
      </c>
      <c r="K3449">
        <v>105</v>
      </c>
      <c r="L3449" s="2" t="str">
        <f>_xlfn.XLOOKUP(SupplierQuality[[#This Row],[DefectID]],Table2[ID],Table2[Defect],"Not found",0)</f>
        <v>Dimensions - Bad Finishing</v>
      </c>
      <c r="M3449" s="3">
        <v>589114</v>
      </c>
      <c r="N3449" s="3">
        <v>649</v>
      </c>
      <c r="O3449" s="6">
        <f>SupplierQuality[[#This Row],[Total Downtime Minutes]]/60</f>
        <v>10.816666666666666</v>
      </c>
      <c r="P3449" s="4">
        <v>556</v>
      </c>
      <c r="Q3449" s="4">
        <f>SupplierQuality[[#This Row],[Total Defect Qty]]*SupplierQuality[[#This Row],[Unit Price]]</f>
        <v>327547384</v>
      </c>
    </row>
    <row r="3450" spans="1:17" x14ac:dyDescent="0.25">
      <c r="A3450" s="1">
        <v>43620</v>
      </c>
      <c r="B3450" s="5" t="str">
        <f>TEXT(SupplierQuality[[#This Row],[Date]],"mmm")</f>
        <v>Jun</v>
      </c>
      <c r="C3450" s="5" t="str">
        <f>TEXT(SupplierQuality[[#This Row],[Date]],"yyyy")</f>
        <v>2019</v>
      </c>
      <c r="D3450" s="2" t="s">
        <v>355</v>
      </c>
      <c r="E3450" s="2" t="s">
        <v>47</v>
      </c>
      <c r="F3450" s="2" t="s">
        <v>14</v>
      </c>
      <c r="G3450">
        <v>120</v>
      </c>
      <c r="H3450" s="2" t="str">
        <f>VLOOKUP(SupplierQuality[[#This Row],[MaterialID]],Table4[#All],2,0)</f>
        <v>Film</v>
      </c>
      <c r="I3450">
        <v>2</v>
      </c>
      <c r="J3450" s="2" t="str">
        <f>_xlfn.XLOOKUP(SupplierQuality[[#This Row],[Defect Type ID]],Table5[ID],Table5[Defect Type],"Not found",0)</f>
        <v>Rejected</v>
      </c>
      <c r="K3450">
        <v>83</v>
      </c>
      <c r="L3450" s="2" t="str">
        <f>_xlfn.XLOOKUP(SupplierQuality[[#This Row],[DefectID]],Table2[ID],Table2[Defect],"Not found",0)</f>
        <v>Loose Core</v>
      </c>
      <c r="M3450" s="3">
        <v>398531</v>
      </c>
      <c r="N3450" s="3">
        <v>2547</v>
      </c>
      <c r="O3450" s="6">
        <f>SupplierQuality[[#This Row],[Total Downtime Minutes]]/60</f>
        <v>42.45</v>
      </c>
      <c r="P3450" s="4">
        <v>330</v>
      </c>
      <c r="Q3450" s="4">
        <f>SupplierQuality[[#This Row],[Total Defect Qty]]*SupplierQuality[[#This Row],[Unit Price]]</f>
        <v>131515230</v>
      </c>
    </row>
    <row r="3451" spans="1:17" x14ac:dyDescent="0.25">
      <c r="A3451" s="1">
        <v>43620</v>
      </c>
      <c r="B3451" s="5" t="str">
        <f>TEXT(SupplierQuality[[#This Row],[Date]],"mmm")</f>
        <v>Jun</v>
      </c>
      <c r="C3451" s="5" t="str">
        <f>TEXT(SupplierQuality[[#This Row],[Date]],"yyyy")</f>
        <v>2019</v>
      </c>
      <c r="D3451" s="2" t="s">
        <v>77</v>
      </c>
      <c r="E3451" s="2" t="s">
        <v>62</v>
      </c>
      <c r="F3451" s="2" t="s">
        <v>42</v>
      </c>
      <c r="G3451">
        <v>127</v>
      </c>
      <c r="H3451" s="2" t="str">
        <f>VLOOKUP(SupplierQuality[[#This Row],[MaterialID]],Table4[#All],2,0)</f>
        <v>Crates</v>
      </c>
      <c r="I3451">
        <v>3</v>
      </c>
      <c r="J3451" s="2" t="str">
        <f>_xlfn.XLOOKUP(SupplierQuality[[#This Row],[Defect Type ID]],Table5[ID],Table5[Defect Type],"Not found",0)</f>
        <v>Impact</v>
      </c>
      <c r="K3451">
        <v>20</v>
      </c>
      <c r="L3451" s="2" t="str">
        <f>_xlfn.XLOOKUP(SupplierQuality[[#This Row],[DefectID]],Table2[ID],Table2[Defect],"Not found",0)</f>
        <v>Wrong  Size</v>
      </c>
      <c r="M3451" s="3">
        <v>259788</v>
      </c>
      <c r="N3451" s="3">
        <v>1672</v>
      </c>
      <c r="O3451" s="6">
        <f>SupplierQuality[[#This Row],[Total Downtime Minutes]]/60</f>
        <v>27.866666666666667</v>
      </c>
      <c r="P3451" s="4">
        <v>664</v>
      </c>
      <c r="Q3451" s="4">
        <f>SupplierQuality[[#This Row],[Total Defect Qty]]*SupplierQuality[[#This Row],[Unit Price]]</f>
        <v>172499232</v>
      </c>
    </row>
    <row r="3452" spans="1:17" x14ac:dyDescent="0.25">
      <c r="A3452" s="1">
        <v>43620</v>
      </c>
      <c r="B3452" s="5" t="str">
        <f>TEXT(SupplierQuality[[#This Row],[Date]],"mmm")</f>
        <v>Jun</v>
      </c>
      <c r="C3452" s="5" t="str">
        <f>TEXT(SupplierQuality[[#This Row],[Date]],"yyyy")</f>
        <v>2019</v>
      </c>
      <c r="D3452" s="2" t="s">
        <v>46</v>
      </c>
      <c r="E3452" s="2" t="s">
        <v>119</v>
      </c>
      <c r="F3452" s="2" t="s">
        <v>17</v>
      </c>
      <c r="G3452">
        <v>132</v>
      </c>
      <c r="H3452" s="2" t="str">
        <f>VLOOKUP(SupplierQuality[[#This Row],[MaterialID]],Table4[#All],2,0)</f>
        <v>Printed Materials</v>
      </c>
      <c r="I3452">
        <v>1</v>
      </c>
      <c r="J3452" s="2" t="str">
        <f>_xlfn.XLOOKUP(SupplierQuality[[#This Row],[Defect Type ID]],Table5[ID],Table5[Defect Type],"Not found",0)</f>
        <v>No Impact</v>
      </c>
      <c r="K3452">
        <v>53</v>
      </c>
      <c r="L3452" s="2" t="str">
        <f>_xlfn.XLOOKUP(SupplierQuality[[#This Row],[DefectID]],Table2[ID],Table2[Defect],"Not found",0)</f>
        <v>Incorrect Material</v>
      </c>
      <c r="M3452" s="3">
        <v>222932</v>
      </c>
      <c r="N3452" s="3">
        <v>3230</v>
      </c>
      <c r="O3452" s="6">
        <f>SupplierQuality[[#This Row],[Total Downtime Minutes]]/60</f>
        <v>53.833333333333336</v>
      </c>
      <c r="P3452" s="4">
        <v>338</v>
      </c>
      <c r="Q3452" s="4">
        <f>SupplierQuality[[#This Row],[Total Defect Qty]]*SupplierQuality[[#This Row],[Unit Price]]</f>
        <v>75351016</v>
      </c>
    </row>
    <row r="3453" spans="1:17" x14ac:dyDescent="0.25">
      <c r="A3453" s="1">
        <v>43620</v>
      </c>
      <c r="B3453" s="5" t="str">
        <f>TEXT(SupplierQuality[[#This Row],[Date]],"mmm")</f>
        <v>Jun</v>
      </c>
      <c r="C3453" s="5" t="str">
        <f>TEXT(SupplierQuality[[#This Row],[Date]],"yyyy")</f>
        <v>2019</v>
      </c>
      <c r="D3453" s="2" t="s">
        <v>80</v>
      </c>
      <c r="E3453" s="2" t="s">
        <v>49</v>
      </c>
      <c r="F3453" s="2" t="s">
        <v>24</v>
      </c>
      <c r="G3453">
        <v>125</v>
      </c>
      <c r="H3453" s="2" t="str">
        <f>VLOOKUP(SupplierQuality[[#This Row],[MaterialID]],Table4[#All],2,0)</f>
        <v>Hardware</v>
      </c>
      <c r="I3453">
        <v>3</v>
      </c>
      <c r="J3453" s="2" t="str">
        <f>_xlfn.XLOOKUP(SupplierQuality[[#This Row],[Defect Type ID]],Table5[ID],Table5[Defect Type],"Not found",0)</f>
        <v>Impact</v>
      </c>
      <c r="K3453">
        <v>98</v>
      </c>
      <c r="L3453" s="2" t="str">
        <f>_xlfn.XLOOKUP(SupplierQuality[[#This Row],[DefectID]],Table2[ID],Table2[Defect],"Not found",0)</f>
        <v>Damaged Rolls</v>
      </c>
      <c r="M3453" s="3">
        <v>81061</v>
      </c>
      <c r="N3453" s="3">
        <v>4353</v>
      </c>
      <c r="O3453" s="6">
        <f>SupplierQuality[[#This Row],[Total Downtime Minutes]]/60</f>
        <v>72.55</v>
      </c>
      <c r="P3453" s="4">
        <v>613</v>
      </c>
      <c r="Q3453" s="4">
        <f>SupplierQuality[[#This Row],[Total Defect Qty]]*SupplierQuality[[#This Row],[Unit Price]]</f>
        <v>49690393</v>
      </c>
    </row>
    <row r="3454" spans="1:17" x14ac:dyDescent="0.25">
      <c r="A3454" s="1">
        <v>43622</v>
      </c>
      <c r="B3454" s="5" t="str">
        <f>TEXT(SupplierQuality[[#This Row],[Date]],"mmm")</f>
        <v>Jun</v>
      </c>
      <c r="C3454" s="5" t="str">
        <f>TEXT(SupplierQuality[[#This Row],[Date]],"yyyy")</f>
        <v>2019</v>
      </c>
      <c r="D3454" s="2" t="s">
        <v>139</v>
      </c>
      <c r="E3454" s="2" t="s">
        <v>16</v>
      </c>
      <c r="F3454" s="2" t="s">
        <v>17</v>
      </c>
      <c r="G3454">
        <v>127</v>
      </c>
      <c r="H3454" s="2" t="str">
        <f>VLOOKUP(SupplierQuality[[#This Row],[MaterialID]],Table4[#All],2,0)</f>
        <v>Crates</v>
      </c>
      <c r="I3454">
        <v>1</v>
      </c>
      <c r="J3454" s="2" t="str">
        <f>_xlfn.XLOOKUP(SupplierQuality[[#This Row],[Defect Type ID]],Table5[ID],Table5[Defect Type],"Not found",0)</f>
        <v>No Impact</v>
      </c>
      <c r="K3454">
        <v>232</v>
      </c>
      <c r="L3454" s="2" t="str">
        <f>_xlfn.XLOOKUP(SupplierQuality[[#This Row],[DefectID]],Table2[ID],Table2[Defect],"Not found",0)</f>
        <v>Wrong Coloring</v>
      </c>
      <c r="M3454" s="3">
        <v>731070</v>
      </c>
      <c r="N3454" s="3">
        <v>1207</v>
      </c>
      <c r="O3454" s="6">
        <f>SupplierQuality[[#This Row],[Total Downtime Minutes]]/60</f>
        <v>20.116666666666667</v>
      </c>
      <c r="P3454" s="4">
        <v>303</v>
      </c>
      <c r="Q3454" s="4">
        <f>SupplierQuality[[#This Row],[Total Defect Qty]]*SupplierQuality[[#This Row],[Unit Price]]</f>
        <v>221514210</v>
      </c>
    </row>
    <row r="3455" spans="1:17" x14ac:dyDescent="0.25">
      <c r="A3455" s="1">
        <v>43622</v>
      </c>
      <c r="B3455" s="5" t="str">
        <f>TEXT(SupplierQuality[[#This Row],[Date]],"mmm")</f>
        <v>Jun</v>
      </c>
      <c r="C3455" s="5" t="str">
        <f>TEXT(SupplierQuality[[#This Row],[Date]],"yyyy")</f>
        <v>2019</v>
      </c>
      <c r="D3455" s="2" t="s">
        <v>142</v>
      </c>
      <c r="E3455" s="2" t="s">
        <v>98</v>
      </c>
      <c r="F3455" s="2" t="s">
        <v>17</v>
      </c>
      <c r="G3455">
        <v>127</v>
      </c>
      <c r="H3455" s="2" t="str">
        <f>VLOOKUP(SupplierQuality[[#This Row],[MaterialID]],Table4[#All],2,0)</f>
        <v>Crates</v>
      </c>
      <c r="I3455">
        <v>1</v>
      </c>
      <c r="J3455" s="2" t="str">
        <f>_xlfn.XLOOKUP(SupplierQuality[[#This Row],[Defect Type ID]],Table5[ID],Table5[Defect Type],"Not found",0)</f>
        <v>No Impact</v>
      </c>
      <c r="K3455">
        <v>136</v>
      </c>
      <c r="L3455" s="2" t="str">
        <f>_xlfn.XLOOKUP(SupplierQuality[[#This Row],[DefectID]],Table2[ID],Table2[Defect],"Not found",0)</f>
        <v>Damaged Components</v>
      </c>
      <c r="M3455" s="3">
        <v>219993</v>
      </c>
      <c r="N3455" s="3">
        <v>4331</v>
      </c>
      <c r="O3455" s="6">
        <f>SupplierQuality[[#This Row],[Total Downtime Minutes]]/60</f>
        <v>72.183333333333337</v>
      </c>
      <c r="P3455" s="4">
        <v>514</v>
      </c>
      <c r="Q3455" s="4">
        <f>SupplierQuality[[#This Row],[Total Defect Qty]]*SupplierQuality[[#This Row],[Unit Price]]</f>
        <v>113076402</v>
      </c>
    </row>
    <row r="3456" spans="1:17" x14ac:dyDescent="0.25">
      <c r="A3456" s="1">
        <v>43623</v>
      </c>
      <c r="B3456" s="5" t="str">
        <f>TEXT(SupplierQuality[[#This Row],[Date]],"mmm")</f>
        <v>Jun</v>
      </c>
      <c r="C3456" s="5" t="str">
        <f>TEXT(SupplierQuality[[#This Row],[Date]],"yyyy")</f>
        <v>2019</v>
      </c>
      <c r="D3456" s="2" t="s">
        <v>118</v>
      </c>
      <c r="E3456" s="2" t="s">
        <v>32</v>
      </c>
      <c r="F3456" s="2" t="s">
        <v>24</v>
      </c>
      <c r="G3456">
        <v>132</v>
      </c>
      <c r="H3456" s="2" t="str">
        <f>VLOOKUP(SupplierQuality[[#This Row],[MaterialID]],Table4[#All],2,0)</f>
        <v>Printed Materials</v>
      </c>
      <c r="I3456">
        <v>1</v>
      </c>
      <c r="J3456" s="2" t="str">
        <f>_xlfn.XLOOKUP(SupplierQuality[[#This Row],[Defect Type ID]],Table5[ID],Table5[Defect Type],"Not found",0)</f>
        <v>No Impact</v>
      </c>
      <c r="K3456">
        <v>221</v>
      </c>
      <c r="L3456" s="2" t="str">
        <f>_xlfn.XLOOKUP(SupplierQuality[[#This Row],[DefectID]],Table2[ID],Table2[Defect],"Not found",0)</f>
        <v>Excessive Grease</v>
      </c>
      <c r="M3456" s="3">
        <v>960696</v>
      </c>
      <c r="N3456" s="3">
        <v>1841</v>
      </c>
      <c r="O3456" s="6">
        <f>SupplierQuality[[#This Row],[Total Downtime Minutes]]/60</f>
        <v>30.683333333333334</v>
      </c>
      <c r="P3456" s="4">
        <v>469</v>
      </c>
      <c r="Q3456" s="4">
        <f>SupplierQuality[[#This Row],[Total Defect Qty]]*SupplierQuality[[#This Row],[Unit Price]]</f>
        <v>450566424</v>
      </c>
    </row>
    <row r="3457" spans="1:17" x14ac:dyDescent="0.25">
      <c r="A3457" s="1">
        <v>43623</v>
      </c>
      <c r="B3457" s="5" t="str">
        <f>TEXT(SupplierQuality[[#This Row],[Date]],"mmm")</f>
        <v>Jun</v>
      </c>
      <c r="C3457" s="5" t="str">
        <f>TEXT(SupplierQuality[[#This Row],[Date]],"yyyy")</f>
        <v>2019</v>
      </c>
      <c r="D3457" s="2" t="s">
        <v>54</v>
      </c>
      <c r="E3457" s="2" t="s">
        <v>36</v>
      </c>
      <c r="F3457" s="2" t="s">
        <v>691</v>
      </c>
      <c r="G3457">
        <v>115</v>
      </c>
      <c r="H3457" s="2" t="str">
        <f>VLOOKUP(SupplierQuality[[#This Row],[MaterialID]],Table4[#All],2,0)</f>
        <v>Controllers</v>
      </c>
      <c r="I3457">
        <v>2</v>
      </c>
      <c r="J3457" s="2" t="str">
        <f>_xlfn.XLOOKUP(SupplierQuality[[#This Row],[Defect Type ID]],Table5[ID],Table5[Defect Type],"Not found",0)</f>
        <v>Rejected</v>
      </c>
      <c r="K3457">
        <v>180</v>
      </c>
      <c r="L3457" s="2" t="str">
        <f>_xlfn.XLOOKUP(SupplierQuality[[#This Row],[DefectID]],Table2[ID],Table2[Defect],"Not found",0)</f>
        <v>Soft Sides</v>
      </c>
      <c r="M3457" s="3">
        <v>945490</v>
      </c>
      <c r="N3457" s="3">
        <v>3729</v>
      </c>
      <c r="O3457" s="6">
        <f>SupplierQuality[[#This Row],[Total Downtime Minutes]]/60</f>
        <v>62.15</v>
      </c>
      <c r="P3457" s="4">
        <v>593</v>
      </c>
      <c r="Q3457" s="4">
        <f>SupplierQuality[[#This Row],[Total Defect Qty]]*SupplierQuality[[#This Row],[Unit Price]]</f>
        <v>560675570</v>
      </c>
    </row>
    <row r="3458" spans="1:17" x14ac:dyDescent="0.25">
      <c r="A3458" s="1">
        <v>43623</v>
      </c>
      <c r="B3458" s="5" t="str">
        <f>TEXT(SupplierQuality[[#This Row],[Date]],"mmm")</f>
        <v>Jun</v>
      </c>
      <c r="C3458" s="5" t="str">
        <f>TEXT(SupplierQuality[[#This Row],[Date]],"yyyy")</f>
        <v>2019</v>
      </c>
      <c r="D3458" s="2" t="s">
        <v>255</v>
      </c>
      <c r="E3458" s="2" t="s">
        <v>27</v>
      </c>
      <c r="F3458" s="2" t="s">
        <v>17</v>
      </c>
      <c r="G3458">
        <v>123</v>
      </c>
      <c r="H3458" s="2" t="str">
        <f>VLOOKUP(SupplierQuality[[#This Row],[MaterialID]],Table4[#All],2,0)</f>
        <v>Pump</v>
      </c>
      <c r="I3458">
        <v>3</v>
      </c>
      <c r="J3458" s="2" t="str">
        <f>_xlfn.XLOOKUP(SupplierQuality[[#This Row],[Defect Type ID]],Table5[ID],Table5[Defect Type],"Not found",0)</f>
        <v>Impact</v>
      </c>
      <c r="K3458">
        <v>74</v>
      </c>
      <c r="L3458" s="2" t="str">
        <f>_xlfn.XLOOKUP(SupplierQuality[[#This Row],[DefectID]],Table2[ID],Table2[Defect],"Not found",0)</f>
        <v>Film Not Sealing</v>
      </c>
      <c r="M3458" s="3">
        <v>929565</v>
      </c>
      <c r="N3458" s="3">
        <v>4952</v>
      </c>
      <c r="O3458" s="6">
        <f>SupplierQuality[[#This Row],[Total Downtime Minutes]]/60</f>
        <v>82.533333333333331</v>
      </c>
      <c r="P3458" s="4">
        <v>516</v>
      </c>
      <c r="Q3458" s="4">
        <f>SupplierQuality[[#This Row],[Total Defect Qty]]*SupplierQuality[[#This Row],[Unit Price]]</f>
        <v>479655540</v>
      </c>
    </row>
    <row r="3459" spans="1:17" x14ac:dyDescent="0.25">
      <c r="A3459" s="1">
        <v>43623</v>
      </c>
      <c r="B3459" s="5" t="str">
        <f>TEXT(SupplierQuality[[#This Row],[Date]],"mmm")</f>
        <v>Jun</v>
      </c>
      <c r="C3459" s="5" t="str">
        <f>TEXT(SupplierQuality[[#This Row],[Date]],"yyyy")</f>
        <v>2019</v>
      </c>
      <c r="D3459" s="2" t="s">
        <v>191</v>
      </c>
      <c r="E3459" s="2" t="s">
        <v>19</v>
      </c>
      <c r="F3459" s="2" t="s">
        <v>14</v>
      </c>
      <c r="G3459">
        <v>128</v>
      </c>
      <c r="H3459" s="2" t="str">
        <f>VLOOKUP(SupplierQuality[[#This Row],[MaterialID]],Table4[#All],2,0)</f>
        <v>Tape</v>
      </c>
      <c r="I3459">
        <v>1</v>
      </c>
      <c r="J3459" s="2" t="str">
        <f>_xlfn.XLOOKUP(SupplierQuality[[#This Row],[Defect Type ID]],Table5[ID],Table5[Defect Type],"Not found",0)</f>
        <v>No Impact</v>
      </c>
      <c r="K3459">
        <v>149</v>
      </c>
      <c r="L3459" s="2" t="str">
        <f>_xlfn.XLOOKUP(SupplierQuality[[#This Row],[DefectID]],Table2[ID],Table2[Defect],"Not found",0)</f>
        <v>Blisters</v>
      </c>
      <c r="M3459" s="3">
        <v>776646</v>
      </c>
      <c r="N3459" s="3">
        <v>3526</v>
      </c>
      <c r="O3459" s="6">
        <f>SupplierQuality[[#This Row],[Total Downtime Minutes]]/60</f>
        <v>58.766666666666666</v>
      </c>
      <c r="P3459" s="4">
        <v>674</v>
      </c>
      <c r="Q3459" s="4">
        <f>SupplierQuality[[#This Row],[Total Defect Qty]]*SupplierQuality[[#This Row],[Unit Price]]</f>
        <v>523459404</v>
      </c>
    </row>
    <row r="3460" spans="1:17" x14ac:dyDescent="0.25">
      <c r="A3460" s="1">
        <v>43623</v>
      </c>
      <c r="B3460" s="5" t="str">
        <f>TEXT(SupplierQuality[[#This Row],[Date]],"mmm")</f>
        <v>Jun</v>
      </c>
      <c r="C3460" s="5" t="str">
        <f>TEXT(SupplierQuality[[#This Row],[Date]],"yyyy")</f>
        <v>2019</v>
      </c>
      <c r="D3460" s="2" t="s">
        <v>296</v>
      </c>
      <c r="E3460" s="2" t="s">
        <v>64</v>
      </c>
      <c r="F3460" s="2" t="s">
        <v>17</v>
      </c>
      <c r="G3460">
        <v>132</v>
      </c>
      <c r="H3460" s="2" t="str">
        <f>VLOOKUP(SupplierQuality[[#This Row],[MaterialID]],Table4[#All],2,0)</f>
        <v>Printed Materials</v>
      </c>
      <c r="I3460">
        <v>2</v>
      </c>
      <c r="J3460" s="2" t="str">
        <f>_xlfn.XLOOKUP(SupplierQuality[[#This Row],[Defect Type ID]],Table5[ID],Table5[Defect Type],"Not found",0)</f>
        <v>Rejected</v>
      </c>
      <c r="K3460">
        <v>185</v>
      </c>
      <c r="L3460" s="2" t="str">
        <f>_xlfn.XLOOKUP(SupplierQuality[[#This Row],[DefectID]],Table2[ID],Table2[Defect],"Not found",0)</f>
        <v>Soft Tops</v>
      </c>
      <c r="M3460" s="3">
        <v>763904</v>
      </c>
      <c r="N3460" s="3">
        <v>1132</v>
      </c>
      <c r="O3460" s="6">
        <f>SupplierQuality[[#This Row],[Total Downtime Minutes]]/60</f>
        <v>18.866666666666667</v>
      </c>
      <c r="P3460" s="4">
        <v>600</v>
      </c>
      <c r="Q3460" s="4">
        <f>SupplierQuality[[#This Row],[Total Defect Qty]]*SupplierQuality[[#This Row],[Unit Price]]</f>
        <v>458342400</v>
      </c>
    </row>
    <row r="3461" spans="1:17" x14ac:dyDescent="0.25">
      <c r="A3461" s="1">
        <v>43623</v>
      </c>
      <c r="B3461" s="5" t="str">
        <f>TEXT(SupplierQuality[[#This Row],[Date]],"mmm")</f>
        <v>Jun</v>
      </c>
      <c r="C3461" s="5" t="str">
        <f>TEXT(SupplierQuality[[#This Row],[Date]],"yyyy")</f>
        <v>2019</v>
      </c>
      <c r="D3461" s="2" t="s">
        <v>126</v>
      </c>
      <c r="E3461" s="2" t="s">
        <v>84</v>
      </c>
      <c r="F3461" s="2" t="s">
        <v>14</v>
      </c>
      <c r="G3461">
        <v>112</v>
      </c>
      <c r="H3461" s="2" t="str">
        <f>VLOOKUP(SupplierQuality[[#This Row],[MaterialID]],Table4[#All],2,0)</f>
        <v>Glass</v>
      </c>
      <c r="I3461">
        <v>2</v>
      </c>
      <c r="J3461" s="2" t="str">
        <f>_xlfn.XLOOKUP(SupplierQuality[[#This Row],[Defect Type ID]],Table5[ID],Table5[Defect Type],"Not found",0)</f>
        <v>Rejected</v>
      </c>
      <c r="K3461">
        <v>89</v>
      </c>
      <c r="L3461" s="2" t="str">
        <f>_xlfn.XLOOKUP(SupplierQuality[[#This Row],[DefectID]],Table2[ID],Table2[Defect],"Not found",0)</f>
        <v>Delamination</v>
      </c>
      <c r="M3461" s="3">
        <v>548245</v>
      </c>
      <c r="N3461" s="3">
        <v>4176</v>
      </c>
      <c r="O3461" s="6">
        <f>SupplierQuality[[#This Row],[Total Downtime Minutes]]/60</f>
        <v>69.599999999999994</v>
      </c>
      <c r="P3461" s="4">
        <v>529</v>
      </c>
      <c r="Q3461" s="4">
        <f>SupplierQuality[[#This Row],[Total Defect Qty]]*SupplierQuality[[#This Row],[Unit Price]]</f>
        <v>290021605</v>
      </c>
    </row>
    <row r="3462" spans="1:17" x14ac:dyDescent="0.25">
      <c r="A3462" s="1">
        <v>43623</v>
      </c>
      <c r="B3462" s="5" t="str">
        <f>TEXT(SupplierQuality[[#This Row],[Date]],"mmm")</f>
        <v>Jun</v>
      </c>
      <c r="C3462" s="5" t="str">
        <f>TEXT(SupplierQuality[[#This Row],[Date]],"yyyy")</f>
        <v>2019</v>
      </c>
      <c r="D3462" s="2" t="s">
        <v>199</v>
      </c>
      <c r="E3462" s="2" t="s">
        <v>49</v>
      </c>
      <c r="F3462" s="2" t="s">
        <v>24</v>
      </c>
      <c r="G3462">
        <v>114</v>
      </c>
      <c r="H3462" s="2" t="str">
        <f>VLOOKUP(SupplierQuality[[#This Row],[MaterialID]],Table4[#All],2,0)</f>
        <v>Carton</v>
      </c>
      <c r="I3462">
        <v>1</v>
      </c>
      <c r="J3462" s="2" t="str">
        <f>_xlfn.XLOOKUP(SupplierQuality[[#This Row],[Defect Type ID]],Table5[ID],Table5[Defect Type],"Not found",0)</f>
        <v>No Impact</v>
      </c>
      <c r="K3462">
        <v>151</v>
      </c>
      <c r="L3462" s="2" t="str">
        <f>_xlfn.XLOOKUP(SupplierQuality[[#This Row],[DefectID]],Table2[ID],Table2[Defect],"Not found",0)</f>
        <v>Does Not Run</v>
      </c>
      <c r="M3462" s="3">
        <v>357422</v>
      </c>
      <c r="N3462" s="3">
        <v>2304</v>
      </c>
      <c r="O3462" s="6">
        <f>SupplierQuality[[#This Row],[Total Downtime Minutes]]/60</f>
        <v>38.4</v>
      </c>
      <c r="P3462" s="4">
        <v>630</v>
      </c>
      <c r="Q3462" s="4">
        <f>SupplierQuality[[#This Row],[Total Defect Qty]]*SupplierQuality[[#This Row],[Unit Price]]</f>
        <v>225175860</v>
      </c>
    </row>
    <row r="3463" spans="1:17" x14ac:dyDescent="0.25">
      <c r="A3463" s="1">
        <v>43623</v>
      </c>
      <c r="B3463" s="5" t="str">
        <f>TEXT(SupplierQuality[[#This Row],[Date]],"mmm")</f>
        <v>Jun</v>
      </c>
      <c r="C3463" s="5" t="str">
        <f>TEXT(SupplierQuality[[#This Row],[Date]],"yyyy")</f>
        <v>2019</v>
      </c>
      <c r="D3463" s="2" t="s">
        <v>167</v>
      </c>
      <c r="E3463" s="2" t="s">
        <v>13</v>
      </c>
      <c r="F3463" s="2" t="s">
        <v>24</v>
      </c>
      <c r="G3463">
        <v>127</v>
      </c>
      <c r="H3463" s="2" t="str">
        <f>VLOOKUP(SupplierQuality[[#This Row],[MaterialID]],Table4[#All],2,0)</f>
        <v>Crates</v>
      </c>
      <c r="I3463">
        <v>2</v>
      </c>
      <c r="J3463" s="2" t="str">
        <f>_xlfn.XLOOKUP(SupplierQuality[[#This Row],[Defect Type ID]],Table5[ID],Table5[Defect Type],"Not found",0)</f>
        <v>Rejected</v>
      </c>
      <c r="K3463">
        <v>208</v>
      </c>
      <c r="L3463" s="2" t="str">
        <f>_xlfn.XLOOKUP(SupplierQuality[[#This Row],[DefectID]],Table2[ID],Table2[Defect],"Not found",0)</f>
        <v>Missing Liner</v>
      </c>
      <c r="M3463" s="3">
        <v>331938</v>
      </c>
      <c r="N3463" s="3">
        <v>4965</v>
      </c>
      <c r="O3463" s="6">
        <f>SupplierQuality[[#This Row],[Total Downtime Minutes]]/60</f>
        <v>82.75</v>
      </c>
      <c r="P3463" s="4">
        <v>646</v>
      </c>
      <c r="Q3463" s="4">
        <f>SupplierQuality[[#This Row],[Total Defect Qty]]*SupplierQuality[[#This Row],[Unit Price]]</f>
        <v>214431948</v>
      </c>
    </row>
    <row r="3464" spans="1:17" x14ac:dyDescent="0.25">
      <c r="A3464" s="1">
        <v>43623</v>
      </c>
      <c r="B3464" s="5" t="str">
        <f>TEXT(SupplierQuality[[#This Row],[Date]],"mmm")</f>
        <v>Jun</v>
      </c>
      <c r="C3464" s="5" t="str">
        <f>TEXT(SupplierQuality[[#This Row],[Date]],"yyyy")</f>
        <v>2019</v>
      </c>
      <c r="D3464" s="2" t="s">
        <v>261</v>
      </c>
      <c r="E3464" s="2" t="s">
        <v>55</v>
      </c>
      <c r="F3464" s="2" t="s">
        <v>14</v>
      </c>
      <c r="G3464">
        <v>132</v>
      </c>
      <c r="H3464" s="2" t="str">
        <f>VLOOKUP(SupplierQuality[[#This Row],[MaterialID]],Table4[#All],2,0)</f>
        <v>Printed Materials</v>
      </c>
      <c r="I3464">
        <v>2</v>
      </c>
      <c r="J3464" s="2" t="str">
        <f>_xlfn.XLOOKUP(SupplierQuality[[#This Row],[Defect Type ID]],Table5[ID],Table5[Defect Type],"Not found",0)</f>
        <v>Rejected</v>
      </c>
      <c r="K3464">
        <v>165</v>
      </c>
      <c r="L3464" s="2" t="str">
        <f>_xlfn.XLOOKUP(SupplierQuality[[#This Row],[DefectID]],Table2[ID],Table2[Defect],"Not found",0)</f>
        <v>Material Separation</v>
      </c>
      <c r="M3464" s="3">
        <v>221015</v>
      </c>
      <c r="N3464" s="3">
        <v>4788</v>
      </c>
      <c r="O3464" s="6">
        <f>SupplierQuality[[#This Row],[Total Downtime Minutes]]/60</f>
        <v>79.8</v>
      </c>
      <c r="P3464" s="4">
        <v>660</v>
      </c>
      <c r="Q3464" s="4">
        <f>SupplierQuality[[#This Row],[Total Defect Qty]]*SupplierQuality[[#This Row],[Unit Price]]</f>
        <v>145869900</v>
      </c>
    </row>
    <row r="3465" spans="1:17" x14ac:dyDescent="0.25">
      <c r="A3465" s="1">
        <v>43624</v>
      </c>
      <c r="B3465" s="5" t="str">
        <f>TEXT(SupplierQuality[[#This Row],[Date]],"mmm")</f>
        <v>Jun</v>
      </c>
      <c r="C3465" s="5" t="str">
        <f>TEXT(SupplierQuality[[#This Row],[Date]],"yyyy")</f>
        <v>2019</v>
      </c>
      <c r="D3465" s="2" t="s">
        <v>147</v>
      </c>
      <c r="E3465" s="2" t="s">
        <v>21</v>
      </c>
      <c r="F3465" s="2" t="s">
        <v>17</v>
      </c>
      <c r="G3465">
        <v>125</v>
      </c>
      <c r="H3465" s="2" t="str">
        <f>VLOOKUP(SupplierQuality[[#This Row],[MaterialID]],Table4[#All],2,0)</f>
        <v>Hardware</v>
      </c>
      <c r="I3465">
        <v>2</v>
      </c>
      <c r="J3465" s="2" t="str">
        <f>_xlfn.XLOOKUP(SupplierQuality[[#This Row],[Defect Type ID]],Table5[ID],Table5[Defect Type],"Not found",0)</f>
        <v>Rejected</v>
      </c>
      <c r="K3465">
        <v>172</v>
      </c>
      <c r="L3465" s="2" t="str">
        <f>_xlfn.XLOOKUP(SupplierQuality[[#This Row],[DefectID]],Table2[ID],Table2[Defect],"Not found",0)</f>
        <v>Holes</v>
      </c>
      <c r="M3465" s="3">
        <v>989600</v>
      </c>
      <c r="N3465" s="3">
        <v>4239</v>
      </c>
      <c r="O3465" s="6">
        <f>SupplierQuality[[#This Row],[Total Downtime Minutes]]/60</f>
        <v>70.650000000000006</v>
      </c>
      <c r="P3465" s="4">
        <v>533</v>
      </c>
      <c r="Q3465" s="4">
        <f>SupplierQuality[[#This Row],[Total Defect Qty]]*SupplierQuality[[#This Row],[Unit Price]]</f>
        <v>527456800</v>
      </c>
    </row>
    <row r="3466" spans="1:17" x14ac:dyDescent="0.25">
      <c r="A3466" s="1">
        <v>43624</v>
      </c>
      <c r="B3466" s="5" t="str">
        <f>TEXT(SupplierQuality[[#This Row],[Date]],"mmm")</f>
        <v>Jun</v>
      </c>
      <c r="C3466" s="5" t="str">
        <f>TEXT(SupplierQuality[[#This Row],[Date]],"yyyy")</f>
        <v>2019</v>
      </c>
      <c r="D3466" s="2" t="s">
        <v>61</v>
      </c>
      <c r="E3466" s="2" t="s">
        <v>30</v>
      </c>
      <c r="F3466" s="2" t="s">
        <v>14</v>
      </c>
      <c r="G3466">
        <v>129</v>
      </c>
      <c r="H3466" s="2" t="str">
        <f>VLOOKUP(SupplierQuality[[#This Row],[MaterialID]],Table4[#All],2,0)</f>
        <v>Mechanicals</v>
      </c>
      <c r="I3466">
        <v>2</v>
      </c>
      <c r="J3466" s="2" t="str">
        <f>_xlfn.XLOOKUP(SupplierQuality[[#This Row],[Defect Type ID]],Table5[ID],Table5[Defect Type],"Not found",0)</f>
        <v>Rejected</v>
      </c>
      <c r="K3466">
        <v>22</v>
      </c>
      <c r="L3466" s="2" t="str">
        <f>_xlfn.XLOOKUP(SupplierQuality[[#This Row],[DefectID]],Table2[ID],Table2[Defect],"Not found",0)</f>
        <v>Mishandled</v>
      </c>
      <c r="M3466" s="3">
        <v>948576</v>
      </c>
      <c r="N3466" s="3">
        <v>3916</v>
      </c>
      <c r="O3466" s="6">
        <f>SupplierQuality[[#This Row],[Total Downtime Minutes]]/60</f>
        <v>65.266666666666666</v>
      </c>
      <c r="P3466" s="4">
        <v>643</v>
      </c>
      <c r="Q3466" s="4">
        <f>SupplierQuality[[#This Row],[Total Defect Qty]]*SupplierQuality[[#This Row],[Unit Price]]</f>
        <v>609934368</v>
      </c>
    </row>
    <row r="3467" spans="1:17" x14ac:dyDescent="0.25">
      <c r="A3467" s="1">
        <v>43624</v>
      </c>
      <c r="B3467" s="5" t="str">
        <f>TEXT(SupplierQuality[[#This Row],[Date]],"mmm")</f>
        <v>Jun</v>
      </c>
      <c r="C3467" s="5" t="str">
        <f>TEXT(SupplierQuality[[#This Row],[Date]],"yyyy")</f>
        <v>2019</v>
      </c>
      <c r="D3467" s="2" t="s">
        <v>143</v>
      </c>
      <c r="E3467" s="2" t="s">
        <v>58</v>
      </c>
      <c r="F3467" s="2" t="s">
        <v>14</v>
      </c>
      <c r="G3467">
        <v>112</v>
      </c>
      <c r="H3467" s="2" t="str">
        <f>VLOOKUP(SupplierQuality[[#This Row],[MaterialID]],Table4[#All],2,0)</f>
        <v>Glass</v>
      </c>
      <c r="I3467">
        <v>2</v>
      </c>
      <c r="J3467" s="2" t="str">
        <f>_xlfn.XLOOKUP(SupplierQuality[[#This Row],[Defect Type ID]],Table5[ID],Table5[Defect Type],"Not found",0)</f>
        <v>Rejected</v>
      </c>
      <c r="K3467">
        <v>83</v>
      </c>
      <c r="L3467" s="2" t="str">
        <f>_xlfn.XLOOKUP(SupplierQuality[[#This Row],[DefectID]],Table2[ID],Table2[Defect],"Not found",0)</f>
        <v>Loose Core</v>
      </c>
      <c r="M3467" s="3">
        <v>787796</v>
      </c>
      <c r="N3467" s="3">
        <v>1686</v>
      </c>
      <c r="O3467" s="6">
        <f>SupplierQuality[[#This Row],[Total Downtime Minutes]]/60</f>
        <v>28.1</v>
      </c>
      <c r="P3467" s="4">
        <v>454</v>
      </c>
      <c r="Q3467" s="4">
        <f>SupplierQuality[[#This Row],[Total Defect Qty]]*SupplierQuality[[#This Row],[Unit Price]]</f>
        <v>357659384</v>
      </c>
    </row>
    <row r="3468" spans="1:17" x14ac:dyDescent="0.25">
      <c r="A3468" s="1">
        <v>43624</v>
      </c>
      <c r="B3468" s="5" t="str">
        <f>TEXT(SupplierQuality[[#This Row],[Date]],"mmm")</f>
        <v>Jun</v>
      </c>
      <c r="C3468" s="5" t="str">
        <f>TEXT(SupplierQuality[[#This Row],[Date]],"yyyy")</f>
        <v>2019</v>
      </c>
      <c r="D3468" s="2" t="s">
        <v>211</v>
      </c>
      <c r="E3468" s="2" t="s">
        <v>52</v>
      </c>
      <c r="F3468" s="2" t="s">
        <v>17</v>
      </c>
      <c r="G3468">
        <v>131</v>
      </c>
      <c r="H3468" s="2" t="str">
        <f>VLOOKUP(SupplierQuality[[#This Row],[MaterialID]],Table4[#All],2,0)</f>
        <v>Valves</v>
      </c>
      <c r="I3468">
        <v>2</v>
      </c>
      <c r="J3468" s="2" t="str">
        <f>_xlfn.XLOOKUP(SupplierQuality[[#This Row],[Defect Type ID]],Table5[ID],Table5[Defect Type],"Not found",0)</f>
        <v>Rejected</v>
      </c>
      <c r="K3468">
        <v>218</v>
      </c>
      <c r="L3468" s="2" t="str">
        <f>_xlfn.XLOOKUP(SupplierQuality[[#This Row],[DefectID]],Table2[ID],Table2[Defect],"Not found",0)</f>
        <v>Rough Tops</v>
      </c>
      <c r="M3468" s="3">
        <v>719814</v>
      </c>
      <c r="N3468" s="3">
        <v>859</v>
      </c>
      <c r="O3468" s="6">
        <f>SupplierQuality[[#This Row],[Total Downtime Minutes]]/60</f>
        <v>14.316666666666666</v>
      </c>
      <c r="P3468" s="4">
        <v>379</v>
      </c>
      <c r="Q3468" s="4">
        <f>SupplierQuality[[#This Row],[Total Defect Qty]]*SupplierQuality[[#This Row],[Unit Price]]</f>
        <v>272809506</v>
      </c>
    </row>
    <row r="3469" spans="1:17" x14ac:dyDescent="0.25">
      <c r="A3469" s="1">
        <v>43624</v>
      </c>
      <c r="B3469" s="5" t="str">
        <f>TEXT(SupplierQuality[[#This Row],[Date]],"mmm")</f>
        <v>Jun</v>
      </c>
      <c r="C3469" s="5" t="str">
        <f>TEXT(SupplierQuality[[#This Row],[Date]],"yyyy")</f>
        <v>2019</v>
      </c>
      <c r="D3469" s="2" t="s">
        <v>265</v>
      </c>
      <c r="E3469" s="2" t="s">
        <v>19</v>
      </c>
      <c r="F3469" s="2" t="s">
        <v>14</v>
      </c>
      <c r="G3469">
        <v>121</v>
      </c>
      <c r="H3469" s="2" t="str">
        <f>VLOOKUP(SupplierQuality[[#This Row],[MaterialID]],Table4[#All],2,0)</f>
        <v>Composites</v>
      </c>
      <c r="I3469">
        <v>2</v>
      </c>
      <c r="J3469" s="2" t="str">
        <f>_xlfn.XLOOKUP(SupplierQuality[[#This Row],[Defect Type ID]],Table5[ID],Table5[Defect Type],"Not found",0)</f>
        <v>Rejected</v>
      </c>
      <c r="K3469">
        <v>8</v>
      </c>
      <c r="L3469" s="2" t="str">
        <f>_xlfn.XLOOKUP(SupplierQuality[[#This Row],[DefectID]],Table2[ID],Table2[Defect],"Not found",0)</f>
        <v>Printing Defects</v>
      </c>
      <c r="M3469" s="3">
        <v>647084</v>
      </c>
      <c r="N3469" s="3">
        <v>3828</v>
      </c>
      <c r="O3469" s="6">
        <f>SupplierQuality[[#This Row],[Total Downtime Minutes]]/60</f>
        <v>63.8</v>
      </c>
      <c r="P3469" s="4">
        <v>302</v>
      </c>
      <c r="Q3469" s="4">
        <f>SupplierQuality[[#This Row],[Total Defect Qty]]*SupplierQuality[[#This Row],[Unit Price]]</f>
        <v>195419368</v>
      </c>
    </row>
    <row r="3470" spans="1:17" x14ac:dyDescent="0.25">
      <c r="A3470" s="1">
        <v>43624</v>
      </c>
      <c r="B3470" s="5" t="str">
        <f>TEXT(SupplierQuality[[#This Row],[Date]],"mmm")</f>
        <v>Jun</v>
      </c>
      <c r="C3470" s="5" t="str">
        <f>TEXT(SupplierQuality[[#This Row],[Date]],"yyyy")</f>
        <v>2019</v>
      </c>
      <c r="D3470" s="2" t="s">
        <v>217</v>
      </c>
      <c r="E3470" s="2" t="s">
        <v>21</v>
      </c>
      <c r="F3470" s="2" t="s">
        <v>14</v>
      </c>
      <c r="G3470">
        <v>131</v>
      </c>
      <c r="H3470" s="2" t="str">
        <f>VLOOKUP(SupplierQuality[[#This Row],[MaterialID]],Table4[#All],2,0)</f>
        <v>Valves</v>
      </c>
      <c r="I3470">
        <v>3</v>
      </c>
      <c r="J3470" s="2" t="str">
        <f>_xlfn.XLOOKUP(SupplierQuality[[#This Row],[Defect Type ID]],Table5[ID],Table5[Defect Type],"Not found",0)</f>
        <v>Impact</v>
      </c>
      <c r="K3470">
        <v>238</v>
      </c>
      <c r="L3470" s="2" t="str">
        <f>_xlfn.XLOOKUP(SupplierQuality[[#This Row],[DefectID]],Table2[ID],Table2[Defect],"Not found",0)</f>
        <v>No Docs</v>
      </c>
      <c r="M3470" s="3">
        <v>562679</v>
      </c>
      <c r="N3470" s="3">
        <v>1642</v>
      </c>
      <c r="O3470" s="6">
        <f>SupplierQuality[[#This Row],[Total Downtime Minutes]]/60</f>
        <v>27.366666666666667</v>
      </c>
      <c r="P3470" s="4">
        <v>316</v>
      </c>
      <c r="Q3470" s="4">
        <f>SupplierQuality[[#This Row],[Total Defect Qty]]*SupplierQuality[[#This Row],[Unit Price]]</f>
        <v>177806564</v>
      </c>
    </row>
    <row r="3471" spans="1:17" x14ac:dyDescent="0.25">
      <c r="A3471" s="1">
        <v>43624</v>
      </c>
      <c r="B3471" s="5" t="str">
        <f>TEXT(SupplierQuality[[#This Row],[Date]],"mmm")</f>
        <v>Jun</v>
      </c>
      <c r="C3471" s="5" t="str">
        <f>TEXT(SupplierQuality[[#This Row],[Date]],"yyyy")</f>
        <v>2019</v>
      </c>
      <c r="D3471" s="2" t="s">
        <v>140</v>
      </c>
      <c r="E3471" s="2" t="s">
        <v>41</v>
      </c>
      <c r="F3471" s="2" t="s">
        <v>14</v>
      </c>
      <c r="G3471">
        <v>114</v>
      </c>
      <c r="H3471" s="2" t="str">
        <f>VLOOKUP(SupplierQuality[[#This Row],[MaterialID]],Table4[#All],2,0)</f>
        <v>Carton</v>
      </c>
      <c r="I3471">
        <v>3</v>
      </c>
      <c r="J3471" s="2" t="str">
        <f>_xlfn.XLOOKUP(SupplierQuality[[#This Row],[Defect Type ID]],Table5[ID],Table5[Defect Type],"Not found",0)</f>
        <v>Impact</v>
      </c>
      <c r="K3471">
        <v>41</v>
      </c>
      <c r="L3471" s="2" t="str">
        <f>_xlfn.XLOOKUP(SupplierQuality[[#This Row],[DefectID]],Table2[ID],Table2[Defect],"Not found",0)</f>
        <v>Bad Tiles</v>
      </c>
      <c r="M3471" s="3">
        <v>460372</v>
      </c>
      <c r="N3471" s="3">
        <v>2271</v>
      </c>
      <c r="O3471" s="6">
        <f>SupplierQuality[[#This Row],[Total Downtime Minutes]]/60</f>
        <v>37.85</v>
      </c>
      <c r="P3471" s="4">
        <v>344</v>
      </c>
      <c r="Q3471" s="4">
        <f>SupplierQuality[[#This Row],[Total Defect Qty]]*SupplierQuality[[#This Row],[Unit Price]]</f>
        <v>158367968</v>
      </c>
    </row>
    <row r="3472" spans="1:17" x14ac:dyDescent="0.25">
      <c r="A3472" s="1">
        <v>43624</v>
      </c>
      <c r="B3472" s="5" t="str">
        <f>TEXT(SupplierQuality[[#This Row],[Date]],"mmm")</f>
        <v>Jun</v>
      </c>
      <c r="C3472" s="5" t="str">
        <f>TEXT(SupplierQuality[[#This Row],[Date]],"yyyy")</f>
        <v>2019</v>
      </c>
      <c r="D3472" s="2" t="s">
        <v>316</v>
      </c>
      <c r="E3472" s="2" t="s">
        <v>21</v>
      </c>
      <c r="F3472" s="2" t="s">
        <v>14</v>
      </c>
      <c r="G3472">
        <v>120</v>
      </c>
      <c r="H3472" s="2" t="str">
        <f>VLOOKUP(SupplierQuality[[#This Row],[MaterialID]],Table4[#All],2,0)</f>
        <v>Film</v>
      </c>
      <c r="I3472">
        <v>2</v>
      </c>
      <c r="J3472" s="2" t="str">
        <f>_xlfn.XLOOKUP(SupplierQuality[[#This Row],[Defect Type ID]],Table5[ID],Table5[Defect Type],"Not found",0)</f>
        <v>Rejected</v>
      </c>
      <c r="K3472">
        <v>239</v>
      </c>
      <c r="L3472" s="2" t="str">
        <f>_xlfn.XLOOKUP(SupplierQuality[[#This Row],[DefectID]],Table2[ID],Table2[Defect],"Not found",0)</f>
        <v>Scratch</v>
      </c>
      <c r="M3472" s="3">
        <v>386714</v>
      </c>
      <c r="N3472" s="3">
        <v>1661</v>
      </c>
      <c r="O3472" s="6">
        <f>SupplierQuality[[#This Row],[Total Downtime Minutes]]/60</f>
        <v>27.683333333333334</v>
      </c>
      <c r="P3472" s="4">
        <v>303</v>
      </c>
      <c r="Q3472" s="4">
        <f>SupplierQuality[[#This Row],[Total Defect Qty]]*SupplierQuality[[#This Row],[Unit Price]]</f>
        <v>117174342</v>
      </c>
    </row>
    <row r="3473" spans="1:17" x14ac:dyDescent="0.25">
      <c r="A3473" s="1">
        <v>43624</v>
      </c>
      <c r="B3473" s="5" t="str">
        <f>TEXT(SupplierQuality[[#This Row],[Date]],"mmm")</f>
        <v>Jun</v>
      </c>
      <c r="C3473" s="5" t="str">
        <f>TEXT(SupplierQuality[[#This Row],[Date]],"yyyy")</f>
        <v>2019</v>
      </c>
      <c r="D3473" s="2" t="s">
        <v>360</v>
      </c>
      <c r="E3473" s="2" t="s">
        <v>60</v>
      </c>
      <c r="F3473" s="2" t="s">
        <v>14</v>
      </c>
      <c r="G3473">
        <v>131</v>
      </c>
      <c r="H3473" s="2" t="str">
        <f>VLOOKUP(SupplierQuality[[#This Row],[MaterialID]],Table4[#All],2,0)</f>
        <v>Valves</v>
      </c>
      <c r="I3473">
        <v>3</v>
      </c>
      <c r="J3473" s="2" t="str">
        <f>_xlfn.XLOOKUP(SupplierQuality[[#This Row],[Defect Type ID]],Table5[ID],Table5[Defect Type],"Not found",0)</f>
        <v>Impact</v>
      </c>
      <c r="K3473">
        <v>192</v>
      </c>
      <c r="L3473" s="2" t="str">
        <f>_xlfn.XLOOKUP(SupplierQuality[[#This Row],[DefectID]],Table2[ID],Table2[Defect],"Not found",0)</f>
        <v>Open Caps</v>
      </c>
      <c r="M3473" s="3">
        <v>386400</v>
      </c>
      <c r="N3473" s="3">
        <v>2395</v>
      </c>
      <c r="O3473" s="6">
        <f>SupplierQuality[[#This Row],[Total Downtime Minutes]]/60</f>
        <v>39.916666666666664</v>
      </c>
      <c r="P3473" s="4">
        <v>366</v>
      </c>
      <c r="Q3473" s="4">
        <f>SupplierQuality[[#This Row],[Total Defect Qty]]*SupplierQuality[[#This Row],[Unit Price]]</f>
        <v>141422400</v>
      </c>
    </row>
    <row r="3474" spans="1:17" x14ac:dyDescent="0.25">
      <c r="A3474" s="1">
        <v>43624</v>
      </c>
      <c r="B3474" s="5" t="str">
        <f>TEXT(SupplierQuality[[#This Row],[Date]],"mmm")</f>
        <v>Jun</v>
      </c>
      <c r="C3474" s="5" t="str">
        <f>TEXT(SupplierQuality[[#This Row],[Date]],"yyyy")</f>
        <v>2019</v>
      </c>
      <c r="D3474" s="2" t="s">
        <v>54</v>
      </c>
      <c r="E3474" s="2" t="s">
        <v>84</v>
      </c>
      <c r="F3474" s="2" t="s">
        <v>17</v>
      </c>
      <c r="G3474">
        <v>122</v>
      </c>
      <c r="H3474" s="2" t="str">
        <f>VLOOKUP(SupplierQuality[[#This Row],[MaterialID]],Table4[#All],2,0)</f>
        <v>Electrolytes</v>
      </c>
      <c r="I3474">
        <v>2</v>
      </c>
      <c r="J3474" s="2" t="str">
        <f>_xlfn.XLOOKUP(SupplierQuality[[#This Row],[Defect Type ID]],Table5[ID],Table5[Defect Type],"Not found",0)</f>
        <v>Rejected</v>
      </c>
      <c r="K3474">
        <v>119</v>
      </c>
      <c r="L3474" s="2" t="str">
        <f>_xlfn.XLOOKUP(SupplierQuality[[#This Row],[DefectID]],Table2[ID],Table2[Defect],"Not found",0)</f>
        <v>Print Problems</v>
      </c>
      <c r="M3474" s="3">
        <v>254711</v>
      </c>
      <c r="N3474" s="3">
        <v>1069</v>
      </c>
      <c r="O3474" s="6">
        <f>SupplierQuality[[#This Row],[Total Downtime Minutes]]/60</f>
        <v>17.816666666666666</v>
      </c>
      <c r="P3474" s="4">
        <v>605</v>
      </c>
      <c r="Q3474" s="4">
        <f>SupplierQuality[[#This Row],[Total Defect Qty]]*SupplierQuality[[#This Row],[Unit Price]]</f>
        <v>154100155</v>
      </c>
    </row>
    <row r="3475" spans="1:17" x14ac:dyDescent="0.25">
      <c r="A3475" s="1">
        <v>43624</v>
      </c>
      <c r="B3475" s="5" t="str">
        <f>TEXT(SupplierQuality[[#This Row],[Date]],"mmm")</f>
        <v>Jun</v>
      </c>
      <c r="C3475" s="5" t="str">
        <f>TEXT(SupplierQuality[[#This Row],[Date]],"yyyy")</f>
        <v>2019</v>
      </c>
      <c r="D3475" s="2" t="s">
        <v>289</v>
      </c>
      <c r="E3475" s="2" t="s">
        <v>52</v>
      </c>
      <c r="F3475" s="2" t="s">
        <v>14</v>
      </c>
      <c r="G3475">
        <v>123</v>
      </c>
      <c r="H3475" s="2" t="str">
        <f>VLOOKUP(SupplierQuality[[#This Row],[MaterialID]],Table4[#All],2,0)</f>
        <v>Pump</v>
      </c>
      <c r="I3475">
        <v>3</v>
      </c>
      <c r="J3475" s="2" t="str">
        <f>_xlfn.XLOOKUP(SupplierQuality[[#This Row],[Defect Type ID]],Table5[ID],Table5[Defect Type],"Not found",0)</f>
        <v>Impact</v>
      </c>
      <c r="K3475">
        <v>34</v>
      </c>
      <c r="L3475" s="2" t="str">
        <f>_xlfn.XLOOKUP(SupplierQuality[[#This Row],[DefectID]],Table2[ID],Table2[Defect],"Not found",0)</f>
        <v>Inclomplete</v>
      </c>
      <c r="M3475" s="3">
        <v>241728</v>
      </c>
      <c r="N3475" s="3">
        <v>3381</v>
      </c>
      <c r="O3475" s="6">
        <f>SupplierQuality[[#This Row],[Total Downtime Minutes]]/60</f>
        <v>56.35</v>
      </c>
      <c r="P3475" s="4">
        <v>390</v>
      </c>
      <c r="Q3475" s="4">
        <f>SupplierQuality[[#This Row],[Total Defect Qty]]*SupplierQuality[[#This Row],[Unit Price]]</f>
        <v>94273920</v>
      </c>
    </row>
    <row r="3476" spans="1:17" x14ac:dyDescent="0.25">
      <c r="A3476" s="1">
        <v>43624</v>
      </c>
      <c r="B3476" s="5" t="str">
        <f>TEXT(SupplierQuality[[#This Row],[Date]],"mmm")</f>
        <v>Jun</v>
      </c>
      <c r="C3476" s="5" t="str">
        <f>TEXT(SupplierQuality[[#This Row],[Date]],"yyyy")</f>
        <v>2019</v>
      </c>
      <c r="D3476" s="2" t="s">
        <v>283</v>
      </c>
      <c r="E3476" s="2" t="s">
        <v>74</v>
      </c>
      <c r="F3476" s="2" t="s">
        <v>691</v>
      </c>
      <c r="G3476">
        <v>113</v>
      </c>
      <c r="H3476" s="2" t="str">
        <f>VLOOKUP(SupplierQuality[[#This Row],[MaterialID]],Table4[#All],2,0)</f>
        <v>Raw Materials</v>
      </c>
      <c r="I3476">
        <v>1</v>
      </c>
      <c r="J3476" s="2" t="str">
        <f>_xlfn.XLOOKUP(SupplierQuality[[#This Row],[Defect Type ID]],Table5[ID],Table5[Defect Type],"Not found",0)</f>
        <v>No Impact</v>
      </c>
      <c r="K3476">
        <v>250</v>
      </c>
      <c r="L3476" s="2" t="str">
        <f>_xlfn.XLOOKUP(SupplierQuality[[#This Row],[DefectID]],Table2[ID],Table2[Defect],"Not found",0)</f>
        <v>Tampered</v>
      </c>
      <c r="M3476" s="3">
        <v>192528</v>
      </c>
      <c r="N3476" s="3">
        <v>4953</v>
      </c>
      <c r="O3476" s="6">
        <f>SupplierQuality[[#This Row],[Total Downtime Minutes]]/60</f>
        <v>82.55</v>
      </c>
      <c r="P3476" s="4">
        <v>321</v>
      </c>
      <c r="Q3476" s="4">
        <f>SupplierQuality[[#This Row],[Total Defect Qty]]*SupplierQuality[[#This Row],[Unit Price]]</f>
        <v>61801488</v>
      </c>
    </row>
    <row r="3477" spans="1:17" x14ac:dyDescent="0.25">
      <c r="A3477" s="1">
        <v>43625</v>
      </c>
      <c r="B3477" s="5" t="str">
        <f>TEXT(SupplierQuality[[#This Row],[Date]],"mmm")</f>
        <v>Jun</v>
      </c>
      <c r="C3477" s="5" t="str">
        <f>TEXT(SupplierQuality[[#This Row],[Date]],"yyyy")</f>
        <v>2019</v>
      </c>
      <c r="D3477" s="2" t="s">
        <v>262</v>
      </c>
      <c r="E3477" s="2" t="s">
        <v>107</v>
      </c>
      <c r="F3477" s="2" t="s">
        <v>691</v>
      </c>
      <c r="G3477">
        <v>130</v>
      </c>
      <c r="H3477" s="2" t="str">
        <f>VLOOKUP(SupplierQuality[[#This Row],[MaterialID]],Table4[#All],2,0)</f>
        <v>Packaging</v>
      </c>
      <c r="I3477">
        <v>3</v>
      </c>
      <c r="J3477" s="2" t="str">
        <f>_xlfn.XLOOKUP(SupplierQuality[[#This Row],[Defect Type ID]],Table5[ID],Table5[Defect Type],"Not found",0)</f>
        <v>Impact</v>
      </c>
      <c r="K3477">
        <v>189</v>
      </c>
      <c r="L3477" s="2" t="str">
        <f>_xlfn.XLOOKUP(SupplierQuality[[#This Row],[DefectID]],Table2[ID],Table2[Defect],"Not found",0)</f>
        <v>Too Thin</v>
      </c>
      <c r="M3477" s="3">
        <v>941082</v>
      </c>
      <c r="N3477" s="3">
        <v>2276</v>
      </c>
      <c r="O3477" s="6">
        <f>SupplierQuality[[#This Row],[Total Downtime Minutes]]/60</f>
        <v>37.93333333333333</v>
      </c>
      <c r="P3477" s="4">
        <v>589</v>
      </c>
      <c r="Q3477" s="4">
        <f>SupplierQuality[[#This Row],[Total Defect Qty]]*SupplierQuality[[#This Row],[Unit Price]]</f>
        <v>554297298</v>
      </c>
    </row>
    <row r="3478" spans="1:17" x14ac:dyDescent="0.25">
      <c r="A3478" s="1">
        <v>43625</v>
      </c>
      <c r="B3478" s="5" t="str">
        <f>TEXT(SupplierQuality[[#This Row],[Date]],"mmm")</f>
        <v>Jun</v>
      </c>
      <c r="C3478" s="5" t="str">
        <f>TEXT(SupplierQuality[[#This Row],[Date]],"yyyy")</f>
        <v>2019</v>
      </c>
      <c r="D3478" s="2" t="s">
        <v>267</v>
      </c>
      <c r="E3478" s="2" t="s">
        <v>58</v>
      </c>
      <c r="F3478" s="2" t="s">
        <v>24</v>
      </c>
      <c r="G3478">
        <v>131</v>
      </c>
      <c r="H3478" s="2" t="str">
        <f>VLOOKUP(SupplierQuality[[#This Row],[MaterialID]],Table4[#All],2,0)</f>
        <v>Valves</v>
      </c>
      <c r="I3478">
        <v>2</v>
      </c>
      <c r="J3478" s="2" t="str">
        <f>_xlfn.XLOOKUP(SupplierQuality[[#This Row],[Defect Type ID]],Table5[ID],Table5[Defect Type],"Not found",0)</f>
        <v>Rejected</v>
      </c>
      <c r="K3478">
        <v>248</v>
      </c>
      <c r="L3478" s="2" t="str">
        <f>_xlfn.XLOOKUP(SupplierQuality[[#This Row],[DefectID]],Table2[ID],Table2[Defect],"Not found",0)</f>
        <v>Material Contamination</v>
      </c>
      <c r="M3478" s="3">
        <v>808457</v>
      </c>
      <c r="N3478" s="3">
        <v>2113</v>
      </c>
      <c r="O3478" s="6">
        <f>SupplierQuality[[#This Row],[Total Downtime Minutes]]/60</f>
        <v>35.216666666666669</v>
      </c>
      <c r="P3478" s="4">
        <v>338</v>
      </c>
      <c r="Q3478" s="4">
        <f>SupplierQuality[[#This Row],[Total Defect Qty]]*SupplierQuality[[#This Row],[Unit Price]]</f>
        <v>273258466</v>
      </c>
    </row>
    <row r="3479" spans="1:17" x14ac:dyDescent="0.25">
      <c r="A3479" s="1">
        <v>43625</v>
      </c>
      <c r="B3479" s="5" t="str">
        <f>TEXT(SupplierQuality[[#This Row],[Date]],"mmm")</f>
        <v>Jun</v>
      </c>
      <c r="C3479" s="5" t="str">
        <f>TEXT(SupplierQuality[[#This Row],[Date]],"yyyy")</f>
        <v>2019</v>
      </c>
      <c r="D3479" s="2" t="s">
        <v>70</v>
      </c>
      <c r="E3479" s="2" t="s">
        <v>21</v>
      </c>
      <c r="F3479" s="2" t="s">
        <v>17</v>
      </c>
      <c r="G3479">
        <v>132</v>
      </c>
      <c r="H3479" s="2" t="str">
        <f>VLOOKUP(SupplierQuality[[#This Row],[MaterialID]],Table4[#All],2,0)</f>
        <v>Printed Materials</v>
      </c>
      <c r="I3479">
        <v>2</v>
      </c>
      <c r="J3479" s="2" t="str">
        <f>_xlfn.XLOOKUP(SupplierQuality[[#This Row],[Defect Type ID]],Table5[ID],Table5[Defect Type],"Not found",0)</f>
        <v>Rejected</v>
      </c>
      <c r="K3479">
        <v>259</v>
      </c>
      <c r="L3479" s="2" t="str">
        <f>_xlfn.XLOOKUP(SupplierQuality[[#This Row],[DefectID]],Table2[ID],Table2[Defect],"Not found",0)</f>
        <v>Coating</v>
      </c>
      <c r="M3479" s="3">
        <v>648070</v>
      </c>
      <c r="N3479" s="3">
        <v>4421</v>
      </c>
      <c r="O3479" s="6">
        <f>SupplierQuality[[#This Row],[Total Downtime Minutes]]/60</f>
        <v>73.683333333333337</v>
      </c>
      <c r="P3479" s="4">
        <v>558</v>
      </c>
      <c r="Q3479" s="4">
        <f>SupplierQuality[[#This Row],[Total Defect Qty]]*SupplierQuality[[#This Row],[Unit Price]]</f>
        <v>361623060</v>
      </c>
    </row>
    <row r="3480" spans="1:17" x14ac:dyDescent="0.25">
      <c r="A3480" s="1">
        <v>43625</v>
      </c>
      <c r="B3480" s="5" t="str">
        <f>TEXT(SupplierQuality[[#This Row],[Date]],"mmm")</f>
        <v>Jun</v>
      </c>
      <c r="C3480" s="5" t="str">
        <f>TEXT(SupplierQuality[[#This Row],[Date]],"yyyy")</f>
        <v>2019</v>
      </c>
      <c r="D3480" s="2" t="s">
        <v>327</v>
      </c>
      <c r="E3480" s="2" t="s">
        <v>27</v>
      </c>
      <c r="F3480" s="2" t="s">
        <v>24</v>
      </c>
      <c r="G3480">
        <v>125</v>
      </c>
      <c r="H3480" s="2" t="str">
        <f>VLOOKUP(SupplierQuality[[#This Row],[MaterialID]],Table4[#All],2,0)</f>
        <v>Hardware</v>
      </c>
      <c r="I3480">
        <v>3</v>
      </c>
      <c r="J3480" s="2" t="str">
        <f>_xlfn.XLOOKUP(SupplierQuality[[#This Row],[Defect Type ID]],Table5[ID],Table5[Defect Type],"Not found",0)</f>
        <v>Impact</v>
      </c>
      <c r="K3480">
        <v>66</v>
      </c>
      <c r="L3480" s="2" t="str">
        <f>_xlfn.XLOOKUP(SupplierQuality[[#This Row],[DefectID]],Table2[ID],Table2[Defect],"Not found",0)</f>
        <v>Splice</v>
      </c>
      <c r="M3480" s="3">
        <v>619943</v>
      </c>
      <c r="N3480" s="3">
        <v>1978</v>
      </c>
      <c r="O3480" s="6">
        <f>SupplierQuality[[#This Row],[Total Downtime Minutes]]/60</f>
        <v>32.966666666666669</v>
      </c>
      <c r="P3480" s="4">
        <v>309</v>
      </c>
      <c r="Q3480" s="4">
        <f>SupplierQuality[[#This Row],[Total Defect Qty]]*SupplierQuality[[#This Row],[Unit Price]]</f>
        <v>191562387</v>
      </c>
    </row>
    <row r="3481" spans="1:17" x14ac:dyDescent="0.25">
      <c r="A3481" s="1">
        <v>43625</v>
      </c>
      <c r="B3481" s="5" t="str">
        <f>TEXT(SupplierQuality[[#This Row],[Date]],"mmm")</f>
        <v>Jun</v>
      </c>
      <c r="C3481" s="5" t="str">
        <f>TEXT(SupplierQuality[[#This Row],[Date]],"yyyy")</f>
        <v>2019</v>
      </c>
      <c r="D3481" s="2" t="s">
        <v>356</v>
      </c>
      <c r="E3481" s="2" t="s">
        <v>60</v>
      </c>
      <c r="F3481" s="2" t="s">
        <v>691</v>
      </c>
      <c r="G3481">
        <v>117</v>
      </c>
      <c r="H3481" s="2" t="str">
        <f>VLOOKUP(SupplierQuality[[#This Row],[MaterialID]],Table4[#All],2,0)</f>
        <v>Labels</v>
      </c>
      <c r="I3481">
        <v>2</v>
      </c>
      <c r="J3481" s="2" t="str">
        <f>_xlfn.XLOOKUP(SupplierQuality[[#This Row],[Defect Type ID]],Table5[ID],Table5[Defect Type],"Not found",0)</f>
        <v>Rejected</v>
      </c>
      <c r="K3481">
        <v>118</v>
      </c>
      <c r="L3481" s="2" t="str">
        <f>_xlfn.XLOOKUP(SupplierQuality[[#This Row],[DefectID]],Table2[ID],Table2[Defect],"Not found",0)</f>
        <v>Wrong Parts</v>
      </c>
      <c r="M3481" s="3">
        <v>590336</v>
      </c>
      <c r="N3481" s="3">
        <v>3708</v>
      </c>
      <c r="O3481" s="6">
        <f>SupplierQuality[[#This Row],[Total Downtime Minutes]]/60</f>
        <v>61.8</v>
      </c>
      <c r="P3481" s="4">
        <v>479</v>
      </c>
      <c r="Q3481" s="4">
        <f>SupplierQuality[[#This Row],[Total Defect Qty]]*SupplierQuality[[#This Row],[Unit Price]]</f>
        <v>282770944</v>
      </c>
    </row>
    <row r="3482" spans="1:17" x14ac:dyDescent="0.25">
      <c r="A3482" s="1">
        <v>43625</v>
      </c>
      <c r="B3482" s="5" t="str">
        <f>TEXT(SupplierQuality[[#This Row],[Date]],"mmm")</f>
        <v>Jun</v>
      </c>
      <c r="C3482" s="5" t="str">
        <f>TEXT(SupplierQuality[[#This Row],[Date]],"yyyy")</f>
        <v>2019</v>
      </c>
      <c r="D3482" s="2" t="s">
        <v>316</v>
      </c>
      <c r="E3482" s="2" t="s">
        <v>71</v>
      </c>
      <c r="F3482" s="2" t="s">
        <v>17</v>
      </c>
      <c r="G3482">
        <v>133</v>
      </c>
      <c r="H3482" s="2" t="str">
        <f>VLOOKUP(SupplierQuality[[#This Row],[MaterialID]],Table4[#All],2,0)</f>
        <v>Wires</v>
      </c>
      <c r="I3482">
        <v>2</v>
      </c>
      <c r="J3482" s="2" t="str">
        <f>_xlfn.XLOOKUP(SupplierQuality[[#This Row],[Defect Type ID]],Table5[ID],Table5[Defect Type],"Not found",0)</f>
        <v>Rejected</v>
      </c>
      <c r="K3482">
        <v>264</v>
      </c>
      <c r="L3482" s="2" t="str">
        <f>_xlfn.XLOOKUP(SupplierQuality[[#This Row],[DefectID]],Table2[ID],Table2[Defect],"Not found",0)</f>
        <v>Off-set</v>
      </c>
      <c r="M3482" s="3">
        <v>545118</v>
      </c>
      <c r="N3482" s="3">
        <v>2900</v>
      </c>
      <c r="O3482" s="6">
        <f>SupplierQuality[[#This Row],[Total Downtime Minutes]]/60</f>
        <v>48.333333333333336</v>
      </c>
      <c r="P3482" s="4">
        <v>553</v>
      </c>
      <c r="Q3482" s="4">
        <f>SupplierQuality[[#This Row],[Total Defect Qty]]*SupplierQuality[[#This Row],[Unit Price]]</f>
        <v>301450254</v>
      </c>
    </row>
    <row r="3483" spans="1:17" x14ac:dyDescent="0.25">
      <c r="A3483" s="1">
        <v>43625</v>
      </c>
      <c r="B3483" s="5" t="str">
        <f>TEXT(SupplierQuality[[#This Row],[Date]],"mmm")</f>
        <v>Jun</v>
      </c>
      <c r="C3483" s="5" t="str">
        <f>TEXT(SupplierQuality[[#This Row],[Date]],"yyyy")</f>
        <v>2019</v>
      </c>
      <c r="D3483" s="2" t="s">
        <v>99</v>
      </c>
      <c r="E3483" s="2" t="s">
        <v>107</v>
      </c>
      <c r="F3483" s="2" t="s">
        <v>691</v>
      </c>
      <c r="G3483">
        <v>132</v>
      </c>
      <c r="H3483" s="2" t="str">
        <f>VLOOKUP(SupplierQuality[[#This Row],[MaterialID]],Table4[#All],2,0)</f>
        <v>Printed Materials</v>
      </c>
      <c r="I3483">
        <v>3</v>
      </c>
      <c r="J3483" s="2" t="str">
        <f>_xlfn.XLOOKUP(SupplierQuality[[#This Row],[Defect Type ID]],Table5[ID],Table5[Defect Type],"Not found",0)</f>
        <v>Impact</v>
      </c>
      <c r="K3483">
        <v>85</v>
      </c>
      <c r="L3483" s="2" t="str">
        <f>_xlfn.XLOOKUP(SupplierQuality[[#This Row],[DefectID]],Table2[ID],Table2[Defect],"Not found",0)</f>
        <v>Bad Print</v>
      </c>
      <c r="M3483" s="3">
        <v>402349</v>
      </c>
      <c r="N3483" s="3">
        <v>2253</v>
      </c>
      <c r="O3483" s="6">
        <f>SupplierQuality[[#This Row],[Total Downtime Minutes]]/60</f>
        <v>37.549999999999997</v>
      </c>
      <c r="P3483" s="4">
        <v>587</v>
      </c>
      <c r="Q3483" s="4">
        <f>SupplierQuality[[#This Row],[Total Defect Qty]]*SupplierQuality[[#This Row],[Unit Price]]</f>
        <v>236178863</v>
      </c>
    </row>
    <row r="3484" spans="1:17" x14ac:dyDescent="0.25">
      <c r="A3484" s="1">
        <v>43625</v>
      </c>
      <c r="B3484" s="5" t="str">
        <f>TEXT(SupplierQuality[[#This Row],[Date]],"mmm")</f>
        <v>Jun</v>
      </c>
      <c r="C3484" s="5" t="str">
        <f>TEXT(SupplierQuality[[#This Row],[Date]],"yyyy")</f>
        <v>2019</v>
      </c>
      <c r="D3484" s="2" t="s">
        <v>148</v>
      </c>
      <c r="E3484" s="2" t="s">
        <v>13</v>
      </c>
      <c r="F3484" s="2" t="s">
        <v>691</v>
      </c>
      <c r="G3484">
        <v>131</v>
      </c>
      <c r="H3484" s="2" t="str">
        <f>VLOOKUP(SupplierQuality[[#This Row],[MaterialID]],Table4[#All],2,0)</f>
        <v>Valves</v>
      </c>
      <c r="I3484">
        <v>3</v>
      </c>
      <c r="J3484" s="2" t="str">
        <f>_xlfn.XLOOKUP(SupplierQuality[[#This Row],[Defect Type ID]],Table5[ID],Table5[Defect Type],"Not found",0)</f>
        <v>Impact</v>
      </c>
      <c r="K3484">
        <v>196</v>
      </c>
      <c r="L3484" s="2" t="str">
        <f>_xlfn.XLOOKUP(SupplierQuality[[#This Row],[DefectID]],Table2[ID],Table2[Defect],"Not found",0)</f>
        <v>Wrong Finish</v>
      </c>
      <c r="M3484" s="3">
        <v>103118</v>
      </c>
      <c r="N3484" s="3">
        <v>3706</v>
      </c>
      <c r="O3484" s="6">
        <f>SupplierQuality[[#This Row],[Total Downtime Minutes]]/60</f>
        <v>61.766666666666666</v>
      </c>
      <c r="P3484" s="4">
        <v>542</v>
      </c>
      <c r="Q3484" s="4">
        <f>SupplierQuality[[#This Row],[Total Defect Qty]]*SupplierQuality[[#This Row],[Unit Price]]</f>
        <v>55889956</v>
      </c>
    </row>
    <row r="3485" spans="1:17" x14ac:dyDescent="0.25">
      <c r="A3485" s="1">
        <v>43625</v>
      </c>
      <c r="B3485" s="5" t="str">
        <f>TEXT(SupplierQuality[[#This Row],[Date]],"mmm")</f>
        <v>Jun</v>
      </c>
      <c r="C3485" s="5" t="str">
        <f>TEXT(SupplierQuality[[#This Row],[Date]],"yyyy")</f>
        <v>2019</v>
      </c>
      <c r="D3485" s="2" t="s">
        <v>269</v>
      </c>
      <c r="E3485" s="2" t="s">
        <v>119</v>
      </c>
      <c r="F3485" s="2" t="s">
        <v>691</v>
      </c>
      <c r="G3485">
        <v>123</v>
      </c>
      <c r="H3485" s="2" t="str">
        <f>VLOOKUP(SupplierQuality[[#This Row],[MaterialID]],Table4[#All],2,0)</f>
        <v>Pump</v>
      </c>
      <c r="I3485">
        <v>1</v>
      </c>
      <c r="J3485" s="2" t="str">
        <f>_xlfn.XLOOKUP(SupplierQuality[[#This Row],[Defect Type ID]],Table5[ID],Table5[Defect Type],"Not found",0)</f>
        <v>No Impact</v>
      </c>
      <c r="K3485">
        <v>172</v>
      </c>
      <c r="L3485" s="2" t="str">
        <f>_xlfn.XLOOKUP(SupplierQuality[[#This Row],[DefectID]],Table2[ID],Table2[Defect],"Not found",0)</f>
        <v>Holes</v>
      </c>
      <c r="M3485" s="3">
        <v>97006</v>
      </c>
      <c r="N3485" s="3">
        <v>2415</v>
      </c>
      <c r="O3485" s="6">
        <f>SupplierQuality[[#This Row],[Total Downtime Minutes]]/60</f>
        <v>40.25</v>
      </c>
      <c r="P3485" s="4">
        <v>666</v>
      </c>
      <c r="Q3485" s="4">
        <f>SupplierQuality[[#This Row],[Total Defect Qty]]*SupplierQuality[[#This Row],[Unit Price]]</f>
        <v>64605996</v>
      </c>
    </row>
    <row r="3486" spans="1:17" x14ac:dyDescent="0.25">
      <c r="A3486" s="1">
        <v>43625</v>
      </c>
      <c r="B3486" s="5" t="str">
        <f>TEXT(SupplierQuality[[#This Row],[Date]],"mmm")</f>
        <v>Jun</v>
      </c>
      <c r="C3486" s="5" t="str">
        <f>TEXT(SupplierQuality[[#This Row],[Date]],"yyyy")</f>
        <v>2019</v>
      </c>
      <c r="D3486" s="2" t="s">
        <v>275</v>
      </c>
      <c r="E3486" s="2" t="s">
        <v>52</v>
      </c>
      <c r="F3486" s="2" t="s">
        <v>691</v>
      </c>
      <c r="G3486">
        <v>128</v>
      </c>
      <c r="H3486" s="2" t="str">
        <f>VLOOKUP(SupplierQuality[[#This Row],[MaterialID]],Table4[#All],2,0)</f>
        <v>Tape</v>
      </c>
      <c r="I3486">
        <v>1</v>
      </c>
      <c r="J3486" s="2" t="str">
        <f>_xlfn.XLOOKUP(SupplierQuality[[#This Row],[Defect Type ID]],Table5[ID],Table5[Defect Type],"Not found",0)</f>
        <v>No Impact</v>
      </c>
      <c r="K3486">
        <v>55</v>
      </c>
      <c r="L3486" s="2" t="str">
        <f>_xlfn.XLOOKUP(SupplierQuality[[#This Row],[DefectID]],Table2[ID],Table2[Defect],"Not found",0)</f>
        <v>Wrong Fasteners</v>
      </c>
      <c r="M3486" s="3">
        <v>83762</v>
      </c>
      <c r="N3486" s="3">
        <v>3834</v>
      </c>
      <c r="O3486" s="6">
        <f>SupplierQuality[[#This Row],[Total Downtime Minutes]]/60</f>
        <v>63.9</v>
      </c>
      <c r="P3486" s="4">
        <v>618</v>
      </c>
      <c r="Q3486" s="4">
        <f>SupplierQuality[[#This Row],[Total Defect Qty]]*SupplierQuality[[#This Row],[Unit Price]]</f>
        <v>51764916</v>
      </c>
    </row>
    <row r="3487" spans="1:17" x14ac:dyDescent="0.25">
      <c r="A3487" s="1">
        <v>43625</v>
      </c>
      <c r="B3487" s="5" t="str">
        <f>TEXT(SupplierQuality[[#This Row],[Date]],"mmm")</f>
        <v>Jun</v>
      </c>
      <c r="C3487" s="5" t="str">
        <f>TEXT(SupplierQuality[[#This Row],[Date]],"yyyy")</f>
        <v>2019</v>
      </c>
      <c r="D3487" s="2" t="s">
        <v>31</v>
      </c>
      <c r="E3487" s="2" t="s">
        <v>58</v>
      </c>
      <c r="F3487" s="2" t="s">
        <v>14</v>
      </c>
      <c r="G3487">
        <v>119</v>
      </c>
      <c r="H3487" s="2" t="str">
        <f>VLOOKUP(SupplierQuality[[#This Row],[MaterialID]],Table4[#All],2,0)</f>
        <v>Batteries</v>
      </c>
      <c r="I3487">
        <v>1</v>
      </c>
      <c r="J3487" s="2" t="str">
        <f>_xlfn.XLOOKUP(SupplierQuality[[#This Row],[Defect Type ID]],Table5[ID],Table5[Defect Type],"Not found",0)</f>
        <v>No Impact</v>
      </c>
      <c r="K3487">
        <v>28</v>
      </c>
      <c r="L3487" s="2" t="str">
        <f>_xlfn.XLOOKUP(SupplierQuality[[#This Row],[DefectID]],Table2[ID],Table2[Defect],"Not found",0)</f>
        <v>Poor Fit</v>
      </c>
      <c r="M3487" s="3">
        <v>76854</v>
      </c>
      <c r="N3487" s="3">
        <v>2904</v>
      </c>
      <c r="O3487" s="6">
        <f>SupplierQuality[[#This Row],[Total Downtime Minutes]]/60</f>
        <v>48.4</v>
      </c>
      <c r="P3487" s="4">
        <v>459</v>
      </c>
      <c r="Q3487" s="4">
        <f>SupplierQuality[[#This Row],[Total Defect Qty]]*SupplierQuality[[#This Row],[Unit Price]]</f>
        <v>35275986</v>
      </c>
    </row>
    <row r="3488" spans="1:17" x14ac:dyDescent="0.25">
      <c r="A3488" s="1">
        <v>43625</v>
      </c>
      <c r="B3488" s="5" t="str">
        <f>TEXT(SupplierQuality[[#This Row],[Date]],"mmm")</f>
        <v>Jun</v>
      </c>
      <c r="C3488" s="5" t="str">
        <f>TEXT(SupplierQuality[[#This Row],[Date]],"yyyy")</f>
        <v>2019</v>
      </c>
      <c r="D3488" s="2" t="s">
        <v>318</v>
      </c>
      <c r="E3488" s="2" t="s">
        <v>52</v>
      </c>
      <c r="F3488" s="2" t="s">
        <v>691</v>
      </c>
      <c r="G3488">
        <v>121</v>
      </c>
      <c r="H3488" s="2" t="str">
        <f>VLOOKUP(SupplierQuality[[#This Row],[MaterialID]],Table4[#All],2,0)</f>
        <v>Composites</v>
      </c>
      <c r="I3488">
        <v>3</v>
      </c>
      <c r="J3488" s="2" t="str">
        <f>_xlfn.XLOOKUP(SupplierQuality[[#This Row],[Defect Type ID]],Table5[ID],Table5[Defect Type],"Not found",0)</f>
        <v>Impact</v>
      </c>
      <c r="K3488">
        <v>56</v>
      </c>
      <c r="L3488" s="2" t="str">
        <f>_xlfn.XLOOKUP(SupplierQuality[[#This Row],[DefectID]],Table2[ID],Table2[Defect],"Not found",0)</f>
        <v>Poor Pairing</v>
      </c>
      <c r="M3488" s="3">
        <v>53034</v>
      </c>
      <c r="N3488" s="3">
        <v>4897</v>
      </c>
      <c r="O3488" s="6">
        <f>SupplierQuality[[#This Row],[Total Downtime Minutes]]/60</f>
        <v>81.61666666666666</v>
      </c>
      <c r="P3488" s="4">
        <v>367</v>
      </c>
      <c r="Q3488" s="4">
        <f>SupplierQuality[[#This Row],[Total Defect Qty]]*SupplierQuality[[#This Row],[Unit Price]]</f>
        <v>19463478</v>
      </c>
    </row>
    <row r="3489" spans="1:17" x14ac:dyDescent="0.25">
      <c r="A3489" s="1">
        <v>43625</v>
      </c>
      <c r="B3489" s="5" t="str">
        <f>TEXT(SupplierQuality[[#This Row],[Date]],"mmm")</f>
        <v>Jun</v>
      </c>
      <c r="C3489" s="5" t="str">
        <f>TEXT(SupplierQuality[[#This Row],[Date]],"yyyy")</f>
        <v>2019</v>
      </c>
      <c r="D3489" s="2" t="s">
        <v>150</v>
      </c>
      <c r="E3489" s="2" t="s">
        <v>11</v>
      </c>
      <c r="F3489" s="2" t="s">
        <v>24</v>
      </c>
      <c r="G3489">
        <v>132</v>
      </c>
      <c r="H3489" s="2" t="str">
        <f>VLOOKUP(SupplierQuality[[#This Row],[MaterialID]],Table4[#All],2,0)</f>
        <v>Printed Materials</v>
      </c>
      <c r="I3489">
        <v>1</v>
      </c>
      <c r="J3489" s="2" t="str">
        <f>_xlfn.XLOOKUP(SupplierQuality[[#This Row],[Defect Type ID]],Table5[ID],Table5[Defect Type],"Not found",0)</f>
        <v>No Impact</v>
      </c>
      <c r="K3489">
        <v>235</v>
      </c>
      <c r="L3489" s="2" t="str">
        <f>_xlfn.XLOOKUP(SupplierQuality[[#This Row],[DefectID]],Table2[ID],Table2[Defect],"Not found",0)</f>
        <v>Spruced</v>
      </c>
      <c r="M3489" s="3">
        <v>48324</v>
      </c>
      <c r="N3489" s="3">
        <v>1954</v>
      </c>
      <c r="O3489" s="6">
        <f>SupplierQuality[[#This Row],[Total Downtime Minutes]]/60</f>
        <v>32.56666666666667</v>
      </c>
      <c r="P3489" s="4">
        <v>565</v>
      </c>
      <c r="Q3489" s="4">
        <f>SupplierQuality[[#This Row],[Total Defect Qty]]*SupplierQuality[[#This Row],[Unit Price]]</f>
        <v>27303060</v>
      </c>
    </row>
    <row r="3490" spans="1:17" x14ac:dyDescent="0.25">
      <c r="A3490" s="1">
        <v>43626</v>
      </c>
      <c r="B3490" s="5" t="str">
        <f>TEXT(SupplierQuality[[#This Row],[Date]],"mmm")</f>
        <v>Jun</v>
      </c>
      <c r="C3490" s="5" t="str">
        <f>TEXT(SupplierQuality[[#This Row],[Date]],"yyyy")</f>
        <v>2019</v>
      </c>
      <c r="D3490" s="2" t="s">
        <v>260</v>
      </c>
      <c r="E3490" s="2" t="s">
        <v>74</v>
      </c>
      <c r="F3490" s="2" t="s">
        <v>17</v>
      </c>
      <c r="G3490">
        <v>129</v>
      </c>
      <c r="H3490" s="2" t="str">
        <f>VLOOKUP(SupplierQuality[[#This Row],[MaterialID]],Table4[#All],2,0)</f>
        <v>Mechanicals</v>
      </c>
      <c r="I3490">
        <v>3</v>
      </c>
      <c r="J3490" s="2" t="str">
        <f>_xlfn.XLOOKUP(SupplierQuality[[#This Row],[Defect Type ID]],Table5[ID],Table5[Defect Type],"Not found",0)</f>
        <v>Impact</v>
      </c>
      <c r="K3490">
        <v>176</v>
      </c>
      <c r="L3490" s="2" t="str">
        <f>_xlfn.XLOOKUP(SupplierQuality[[#This Row],[DefectID]],Table2[ID],Table2[Defect],"Not found",0)</f>
        <v>Holes in Material</v>
      </c>
      <c r="M3490" s="3">
        <v>916185</v>
      </c>
      <c r="N3490" s="3">
        <v>1608</v>
      </c>
      <c r="O3490" s="6">
        <f>SupplierQuality[[#This Row],[Total Downtime Minutes]]/60</f>
        <v>26.8</v>
      </c>
      <c r="P3490" s="4">
        <v>345</v>
      </c>
      <c r="Q3490" s="4">
        <f>SupplierQuality[[#This Row],[Total Defect Qty]]*SupplierQuality[[#This Row],[Unit Price]]</f>
        <v>316083825</v>
      </c>
    </row>
    <row r="3491" spans="1:17" x14ac:dyDescent="0.25">
      <c r="A3491" s="1">
        <v>43626</v>
      </c>
      <c r="B3491" s="5" t="str">
        <f>TEXT(SupplierQuality[[#This Row],[Date]],"mmm")</f>
        <v>Jun</v>
      </c>
      <c r="C3491" s="5" t="str">
        <f>TEXT(SupplierQuality[[#This Row],[Date]],"yyyy")</f>
        <v>2019</v>
      </c>
      <c r="D3491" s="2" t="s">
        <v>147</v>
      </c>
      <c r="E3491" s="2" t="s">
        <v>119</v>
      </c>
      <c r="F3491" s="2" t="s">
        <v>14</v>
      </c>
      <c r="G3491">
        <v>113</v>
      </c>
      <c r="H3491" s="2" t="str">
        <f>VLOOKUP(SupplierQuality[[#This Row],[MaterialID]],Table4[#All],2,0)</f>
        <v>Raw Materials</v>
      </c>
      <c r="I3491">
        <v>1</v>
      </c>
      <c r="J3491" s="2" t="str">
        <f>_xlfn.XLOOKUP(SupplierQuality[[#This Row],[Defect Type ID]],Table5[ID],Table5[Defect Type],"Not found",0)</f>
        <v>No Impact</v>
      </c>
      <c r="K3491">
        <v>22</v>
      </c>
      <c r="L3491" s="2" t="str">
        <f>_xlfn.XLOOKUP(SupplierQuality[[#This Row],[DefectID]],Table2[ID],Table2[Defect],"Not found",0)</f>
        <v>Mishandled</v>
      </c>
      <c r="M3491" s="3">
        <v>888556</v>
      </c>
      <c r="N3491" s="3">
        <v>1712</v>
      </c>
      <c r="O3491" s="6">
        <f>SupplierQuality[[#This Row],[Total Downtime Minutes]]/60</f>
        <v>28.533333333333335</v>
      </c>
      <c r="P3491" s="4">
        <v>585</v>
      </c>
      <c r="Q3491" s="4">
        <f>SupplierQuality[[#This Row],[Total Defect Qty]]*SupplierQuality[[#This Row],[Unit Price]]</f>
        <v>519805260</v>
      </c>
    </row>
    <row r="3492" spans="1:17" x14ac:dyDescent="0.25">
      <c r="A3492" s="1">
        <v>43626</v>
      </c>
      <c r="B3492" s="5" t="str">
        <f>TEXT(SupplierQuality[[#This Row],[Date]],"mmm")</f>
        <v>Jun</v>
      </c>
      <c r="C3492" s="5" t="str">
        <f>TEXT(SupplierQuality[[#This Row],[Date]],"yyyy")</f>
        <v>2019</v>
      </c>
      <c r="D3492" s="2" t="s">
        <v>90</v>
      </c>
      <c r="E3492" s="2" t="s">
        <v>41</v>
      </c>
      <c r="F3492" s="2" t="s">
        <v>24</v>
      </c>
      <c r="G3492">
        <v>127</v>
      </c>
      <c r="H3492" s="2" t="str">
        <f>VLOOKUP(SupplierQuality[[#This Row],[MaterialID]],Table4[#All],2,0)</f>
        <v>Crates</v>
      </c>
      <c r="I3492">
        <v>3</v>
      </c>
      <c r="J3492" s="2" t="str">
        <f>_xlfn.XLOOKUP(SupplierQuality[[#This Row],[Defect Type ID]],Table5[ID],Table5[Defect Type],"Not found",0)</f>
        <v>Impact</v>
      </c>
      <c r="K3492">
        <v>78</v>
      </c>
      <c r="L3492" s="2" t="str">
        <f>_xlfn.XLOOKUP(SupplierQuality[[#This Row],[DefectID]],Table2[ID],Table2[Defect],"Not found",0)</f>
        <v>No Shipment Info</v>
      </c>
      <c r="M3492" s="3">
        <v>734671</v>
      </c>
      <c r="N3492" s="3">
        <v>96</v>
      </c>
      <c r="O3492" s="6">
        <f>SupplierQuality[[#This Row],[Total Downtime Minutes]]/60</f>
        <v>1.6</v>
      </c>
      <c r="P3492" s="4">
        <v>521</v>
      </c>
      <c r="Q3492" s="4">
        <f>SupplierQuality[[#This Row],[Total Defect Qty]]*SupplierQuality[[#This Row],[Unit Price]]</f>
        <v>382763591</v>
      </c>
    </row>
    <row r="3493" spans="1:17" x14ac:dyDescent="0.25">
      <c r="A3493" s="1">
        <v>43626</v>
      </c>
      <c r="B3493" s="5" t="str">
        <f>TEXT(SupplierQuality[[#This Row],[Date]],"mmm")</f>
        <v>Jun</v>
      </c>
      <c r="C3493" s="5" t="str">
        <f>TEXT(SupplierQuality[[#This Row],[Date]],"yyyy")</f>
        <v>2019</v>
      </c>
      <c r="D3493" s="2" t="s">
        <v>156</v>
      </c>
      <c r="E3493" s="2" t="s">
        <v>104</v>
      </c>
      <c r="F3493" s="2" t="s">
        <v>691</v>
      </c>
      <c r="G3493">
        <v>114</v>
      </c>
      <c r="H3493" s="2" t="str">
        <f>VLOOKUP(SupplierQuality[[#This Row],[MaterialID]],Table4[#All],2,0)</f>
        <v>Carton</v>
      </c>
      <c r="I3493">
        <v>3</v>
      </c>
      <c r="J3493" s="2" t="str">
        <f>_xlfn.XLOOKUP(SupplierQuality[[#This Row],[Defect Type ID]],Table5[ID],Table5[Defect Type],"Not found",0)</f>
        <v>Impact</v>
      </c>
      <c r="K3493">
        <v>131</v>
      </c>
      <c r="L3493" s="2" t="str">
        <f>_xlfn.XLOOKUP(SupplierQuality[[#This Row],[DefectID]],Table2[ID],Table2[Defect],"Not found",0)</f>
        <v>Out of Specification</v>
      </c>
      <c r="M3493" s="3">
        <v>729940</v>
      </c>
      <c r="N3493" s="3">
        <v>3738</v>
      </c>
      <c r="O3493" s="6">
        <f>SupplierQuality[[#This Row],[Total Downtime Minutes]]/60</f>
        <v>62.3</v>
      </c>
      <c r="P3493" s="4">
        <v>307</v>
      </c>
      <c r="Q3493" s="4">
        <f>SupplierQuality[[#This Row],[Total Defect Qty]]*SupplierQuality[[#This Row],[Unit Price]]</f>
        <v>224091580</v>
      </c>
    </row>
    <row r="3494" spans="1:17" x14ac:dyDescent="0.25">
      <c r="A3494" s="1">
        <v>43626</v>
      </c>
      <c r="B3494" s="5" t="str">
        <f>TEXT(SupplierQuality[[#This Row],[Date]],"mmm")</f>
        <v>Jun</v>
      </c>
      <c r="C3494" s="5" t="str">
        <f>TEXT(SupplierQuality[[#This Row],[Date]],"yyyy")</f>
        <v>2019</v>
      </c>
      <c r="D3494" s="2" t="s">
        <v>229</v>
      </c>
      <c r="E3494" s="2" t="s">
        <v>64</v>
      </c>
      <c r="F3494" s="2" t="s">
        <v>24</v>
      </c>
      <c r="G3494">
        <v>120</v>
      </c>
      <c r="H3494" s="2" t="str">
        <f>VLOOKUP(SupplierQuality[[#This Row],[MaterialID]],Table4[#All],2,0)</f>
        <v>Film</v>
      </c>
      <c r="I3494">
        <v>2</v>
      </c>
      <c r="J3494" s="2" t="str">
        <f>_xlfn.XLOOKUP(SupplierQuality[[#This Row],[Defect Type ID]],Table5[ID],Table5[Defect Type],"Not found",0)</f>
        <v>Rejected</v>
      </c>
      <c r="K3494">
        <v>257</v>
      </c>
      <c r="L3494" s="2" t="str">
        <f>_xlfn.XLOOKUP(SupplierQuality[[#This Row],[DefectID]],Table2[ID],Table2[Defect],"Not found",0)</f>
        <v>Bad Seal</v>
      </c>
      <c r="M3494" s="3">
        <v>695257</v>
      </c>
      <c r="N3494" s="3">
        <v>333</v>
      </c>
      <c r="O3494" s="6">
        <f>SupplierQuality[[#This Row],[Total Downtime Minutes]]/60</f>
        <v>5.55</v>
      </c>
      <c r="P3494" s="4">
        <v>542</v>
      </c>
      <c r="Q3494" s="4">
        <f>SupplierQuality[[#This Row],[Total Defect Qty]]*SupplierQuality[[#This Row],[Unit Price]]</f>
        <v>376829294</v>
      </c>
    </row>
    <row r="3495" spans="1:17" x14ac:dyDescent="0.25">
      <c r="A3495" s="1">
        <v>43626</v>
      </c>
      <c r="B3495" s="5" t="str">
        <f>TEXT(SupplierQuality[[#This Row],[Date]],"mmm")</f>
        <v>Jun</v>
      </c>
      <c r="C3495" s="5" t="str">
        <f>TEXT(SupplierQuality[[#This Row],[Date]],"yyyy")</f>
        <v>2019</v>
      </c>
      <c r="D3495" s="2" t="s">
        <v>287</v>
      </c>
      <c r="E3495" s="2" t="s">
        <v>119</v>
      </c>
      <c r="F3495" s="2" t="s">
        <v>14</v>
      </c>
      <c r="G3495">
        <v>133</v>
      </c>
      <c r="H3495" s="2" t="str">
        <f>VLOOKUP(SupplierQuality[[#This Row],[MaterialID]],Table4[#All],2,0)</f>
        <v>Wires</v>
      </c>
      <c r="I3495">
        <v>3</v>
      </c>
      <c r="J3495" s="2" t="str">
        <f>_xlfn.XLOOKUP(SupplierQuality[[#This Row],[Defect Type ID]],Table5[ID],Table5[Defect Type],"Not found",0)</f>
        <v>Impact</v>
      </c>
      <c r="K3495">
        <v>248</v>
      </c>
      <c r="L3495" s="2" t="str">
        <f>_xlfn.XLOOKUP(SupplierQuality[[#This Row],[DefectID]],Table2[ID],Table2[Defect],"Not found",0)</f>
        <v>Material Contamination</v>
      </c>
      <c r="M3495" s="3">
        <v>693188</v>
      </c>
      <c r="N3495" s="3">
        <v>4070</v>
      </c>
      <c r="O3495" s="6">
        <f>SupplierQuality[[#This Row],[Total Downtime Minutes]]/60</f>
        <v>67.833333333333329</v>
      </c>
      <c r="P3495" s="4">
        <v>538</v>
      </c>
      <c r="Q3495" s="4">
        <f>SupplierQuality[[#This Row],[Total Defect Qty]]*SupplierQuality[[#This Row],[Unit Price]]</f>
        <v>372935144</v>
      </c>
    </row>
    <row r="3496" spans="1:17" x14ac:dyDescent="0.25">
      <c r="A3496" s="1">
        <v>43626</v>
      </c>
      <c r="B3496" s="5" t="str">
        <f>TEXT(SupplierQuality[[#This Row],[Date]],"mmm")</f>
        <v>Jun</v>
      </c>
      <c r="C3496" s="5" t="str">
        <f>TEXT(SupplierQuality[[#This Row],[Date]],"yyyy")</f>
        <v>2019</v>
      </c>
      <c r="D3496" s="2" t="s">
        <v>192</v>
      </c>
      <c r="E3496" s="2" t="s">
        <v>13</v>
      </c>
      <c r="F3496" s="2" t="s">
        <v>17</v>
      </c>
      <c r="G3496">
        <v>125</v>
      </c>
      <c r="H3496" s="2" t="str">
        <f>VLOOKUP(SupplierQuality[[#This Row],[MaterialID]],Table4[#All],2,0)</f>
        <v>Hardware</v>
      </c>
      <c r="I3496">
        <v>3</v>
      </c>
      <c r="J3496" s="2" t="str">
        <f>_xlfn.XLOOKUP(SupplierQuality[[#This Row],[Defect Type ID]],Table5[ID],Table5[Defect Type],"Not found",0)</f>
        <v>Impact</v>
      </c>
      <c r="K3496">
        <v>198</v>
      </c>
      <c r="L3496" s="2" t="str">
        <f>_xlfn.XLOOKUP(SupplierQuality[[#This Row],[DefectID]],Table2[ID],Table2[Defect],"Not found",0)</f>
        <v>Missing Components</v>
      </c>
      <c r="M3496" s="3">
        <v>649596</v>
      </c>
      <c r="N3496" s="3">
        <v>2087</v>
      </c>
      <c r="O3496" s="6">
        <f>SupplierQuality[[#This Row],[Total Downtime Minutes]]/60</f>
        <v>34.783333333333331</v>
      </c>
      <c r="P3496" s="4">
        <v>678</v>
      </c>
      <c r="Q3496" s="4">
        <f>SupplierQuality[[#This Row],[Total Defect Qty]]*SupplierQuality[[#This Row],[Unit Price]]</f>
        <v>440426088</v>
      </c>
    </row>
    <row r="3497" spans="1:17" x14ac:dyDescent="0.25">
      <c r="A3497" s="1">
        <v>43626</v>
      </c>
      <c r="B3497" s="5" t="str">
        <f>TEXT(SupplierQuality[[#This Row],[Date]],"mmm")</f>
        <v>Jun</v>
      </c>
      <c r="C3497" s="5" t="str">
        <f>TEXT(SupplierQuality[[#This Row],[Date]],"yyyy")</f>
        <v>2019</v>
      </c>
      <c r="D3497" s="2" t="s">
        <v>312</v>
      </c>
      <c r="E3497" s="2" t="s">
        <v>38</v>
      </c>
      <c r="F3497" s="2" t="s">
        <v>24</v>
      </c>
      <c r="G3497">
        <v>115</v>
      </c>
      <c r="H3497" s="2" t="str">
        <f>VLOOKUP(SupplierQuality[[#This Row],[MaterialID]],Table4[#All],2,0)</f>
        <v>Controllers</v>
      </c>
      <c r="I3497">
        <v>1</v>
      </c>
      <c r="J3497" s="2" t="str">
        <f>_xlfn.XLOOKUP(SupplierQuality[[#This Row],[Defect Type ID]],Table5[ID],Table5[Defect Type],"Not found",0)</f>
        <v>No Impact</v>
      </c>
      <c r="K3497">
        <v>224</v>
      </c>
      <c r="L3497" s="2" t="str">
        <f>_xlfn.XLOOKUP(SupplierQuality[[#This Row],[DefectID]],Table2[ID],Table2[Defect],"Not found",0)</f>
        <v>Excessive Glue</v>
      </c>
      <c r="M3497" s="3">
        <v>518786</v>
      </c>
      <c r="N3497" s="3">
        <v>3801</v>
      </c>
      <c r="O3497" s="6">
        <f>SupplierQuality[[#This Row],[Total Downtime Minutes]]/60</f>
        <v>63.35</v>
      </c>
      <c r="P3497" s="4">
        <v>308</v>
      </c>
      <c r="Q3497" s="4">
        <f>SupplierQuality[[#This Row],[Total Defect Qty]]*SupplierQuality[[#This Row],[Unit Price]]</f>
        <v>159786088</v>
      </c>
    </row>
    <row r="3498" spans="1:17" x14ac:dyDescent="0.25">
      <c r="A3498" s="1">
        <v>43626</v>
      </c>
      <c r="B3498" s="5" t="str">
        <f>TEXT(SupplierQuality[[#This Row],[Date]],"mmm")</f>
        <v>Jun</v>
      </c>
      <c r="C3498" s="5" t="str">
        <f>TEXT(SupplierQuality[[#This Row],[Date]],"yyyy")</f>
        <v>2019</v>
      </c>
      <c r="D3498" s="2" t="s">
        <v>180</v>
      </c>
      <c r="E3498" s="2" t="s">
        <v>36</v>
      </c>
      <c r="F3498" s="2" t="s">
        <v>691</v>
      </c>
      <c r="G3498">
        <v>116</v>
      </c>
      <c r="H3498" s="2" t="str">
        <f>VLOOKUP(SupplierQuality[[#This Row],[MaterialID]],Table4[#All],2,0)</f>
        <v>Molds</v>
      </c>
      <c r="I3498">
        <v>1</v>
      </c>
      <c r="J3498" s="2" t="str">
        <f>_xlfn.XLOOKUP(SupplierQuality[[#This Row],[Defect Type ID]],Table5[ID],Table5[Defect Type],"Not found",0)</f>
        <v>No Impact</v>
      </c>
      <c r="K3498">
        <v>141</v>
      </c>
      <c r="L3498" s="2" t="str">
        <f>_xlfn.XLOOKUP(SupplierQuality[[#This Row],[DefectID]],Table2[ID],Table2[Defect],"Not found",0)</f>
        <v>Wrong Size</v>
      </c>
      <c r="M3498" s="3">
        <v>438325</v>
      </c>
      <c r="N3498" s="3">
        <v>2402</v>
      </c>
      <c r="O3498" s="6">
        <f>SupplierQuality[[#This Row],[Total Downtime Minutes]]/60</f>
        <v>40.033333333333331</v>
      </c>
      <c r="P3498" s="4">
        <v>574</v>
      </c>
      <c r="Q3498" s="4">
        <f>SupplierQuality[[#This Row],[Total Defect Qty]]*SupplierQuality[[#This Row],[Unit Price]]</f>
        <v>251598550</v>
      </c>
    </row>
    <row r="3499" spans="1:17" x14ac:dyDescent="0.25">
      <c r="A3499" s="1">
        <v>43626</v>
      </c>
      <c r="B3499" s="5" t="str">
        <f>TEXT(SupplierQuality[[#This Row],[Date]],"mmm")</f>
        <v>Jun</v>
      </c>
      <c r="C3499" s="5" t="str">
        <f>TEXT(SupplierQuality[[#This Row],[Date]],"yyyy")</f>
        <v>2019</v>
      </c>
      <c r="D3499" s="2" t="s">
        <v>230</v>
      </c>
      <c r="E3499" s="2" t="s">
        <v>21</v>
      </c>
      <c r="F3499" s="2" t="s">
        <v>691</v>
      </c>
      <c r="G3499">
        <v>115</v>
      </c>
      <c r="H3499" s="2" t="str">
        <f>VLOOKUP(SupplierQuality[[#This Row],[MaterialID]],Table4[#All],2,0)</f>
        <v>Controllers</v>
      </c>
      <c r="I3499">
        <v>2</v>
      </c>
      <c r="J3499" s="2" t="str">
        <f>_xlfn.XLOOKUP(SupplierQuality[[#This Row],[Defect Type ID]],Table5[ID],Table5[Defect Type],"Not found",0)</f>
        <v>Rejected</v>
      </c>
      <c r="K3499">
        <v>64</v>
      </c>
      <c r="L3499" s="2" t="str">
        <f>_xlfn.XLOOKUP(SupplierQuality[[#This Row],[DefectID]],Table2[ID],Table2[Defect],"Not found",0)</f>
        <v>Cut Box</v>
      </c>
      <c r="M3499" s="3">
        <v>236463</v>
      </c>
      <c r="N3499" s="3">
        <v>1944</v>
      </c>
      <c r="O3499" s="6">
        <f>SupplierQuality[[#This Row],[Total Downtime Minutes]]/60</f>
        <v>32.4</v>
      </c>
      <c r="P3499" s="4">
        <v>562</v>
      </c>
      <c r="Q3499" s="4">
        <f>SupplierQuality[[#This Row],[Total Defect Qty]]*SupplierQuality[[#This Row],[Unit Price]]</f>
        <v>132892206</v>
      </c>
    </row>
    <row r="3500" spans="1:17" x14ac:dyDescent="0.25">
      <c r="A3500" s="1">
        <v>43626</v>
      </c>
      <c r="B3500" s="5" t="str">
        <f>TEXT(SupplierQuality[[#This Row],[Date]],"mmm")</f>
        <v>Jun</v>
      </c>
      <c r="C3500" s="5" t="str">
        <f>TEXT(SupplierQuality[[#This Row],[Date]],"yyyy")</f>
        <v>2019</v>
      </c>
      <c r="D3500" s="2" t="s">
        <v>194</v>
      </c>
      <c r="E3500" s="2" t="s">
        <v>104</v>
      </c>
      <c r="F3500" s="2" t="s">
        <v>24</v>
      </c>
      <c r="G3500">
        <v>116</v>
      </c>
      <c r="H3500" s="2" t="str">
        <f>VLOOKUP(SupplierQuality[[#This Row],[MaterialID]],Table4[#All],2,0)</f>
        <v>Molds</v>
      </c>
      <c r="I3500">
        <v>3</v>
      </c>
      <c r="J3500" s="2" t="str">
        <f>_xlfn.XLOOKUP(SupplierQuality[[#This Row],[Defect Type ID]],Table5[ID],Table5[Defect Type],"Not found",0)</f>
        <v>Impact</v>
      </c>
      <c r="K3500">
        <v>49</v>
      </c>
      <c r="L3500" s="2" t="str">
        <f>_xlfn.XLOOKUP(SupplierQuality[[#This Row],[DefectID]],Table2[ID],Table2[Defect],"Not found",0)</f>
        <v>Matts</v>
      </c>
      <c r="M3500" s="3">
        <v>229988</v>
      </c>
      <c r="N3500" s="3">
        <v>3446</v>
      </c>
      <c r="O3500" s="6">
        <f>SupplierQuality[[#This Row],[Total Downtime Minutes]]/60</f>
        <v>57.43333333333333</v>
      </c>
      <c r="P3500" s="4">
        <v>472</v>
      </c>
      <c r="Q3500" s="4">
        <f>SupplierQuality[[#This Row],[Total Defect Qty]]*SupplierQuality[[#This Row],[Unit Price]]</f>
        <v>108554336</v>
      </c>
    </row>
    <row r="3501" spans="1:17" x14ac:dyDescent="0.25">
      <c r="A3501" s="1">
        <v>43626</v>
      </c>
      <c r="B3501" s="5" t="str">
        <f>TEXT(SupplierQuality[[#This Row],[Date]],"mmm")</f>
        <v>Jun</v>
      </c>
      <c r="C3501" s="5" t="str">
        <f>TEXT(SupplierQuality[[#This Row],[Date]],"yyyy")</f>
        <v>2019</v>
      </c>
      <c r="D3501" s="2" t="s">
        <v>182</v>
      </c>
      <c r="E3501" s="2" t="s">
        <v>36</v>
      </c>
      <c r="F3501" s="2" t="s">
        <v>14</v>
      </c>
      <c r="G3501">
        <v>115</v>
      </c>
      <c r="H3501" s="2" t="str">
        <f>VLOOKUP(SupplierQuality[[#This Row],[MaterialID]],Table4[#All],2,0)</f>
        <v>Controllers</v>
      </c>
      <c r="I3501">
        <v>2</v>
      </c>
      <c r="J3501" s="2" t="str">
        <f>_xlfn.XLOOKUP(SupplierQuality[[#This Row],[Defect Type ID]],Table5[ID],Table5[Defect Type],"Not found",0)</f>
        <v>Rejected</v>
      </c>
      <c r="K3501">
        <v>126</v>
      </c>
      <c r="L3501" s="2" t="str">
        <f>_xlfn.XLOOKUP(SupplierQuality[[#This Row],[DefectID]],Table2[ID],Table2[Defect],"Not found",0)</f>
        <v>Printing Defect</v>
      </c>
      <c r="M3501" s="3">
        <v>57160</v>
      </c>
      <c r="N3501" s="3">
        <v>2694</v>
      </c>
      <c r="O3501" s="6">
        <f>SupplierQuality[[#This Row],[Total Downtime Minutes]]/60</f>
        <v>44.9</v>
      </c>
      <c r="P3501" s="4">
        <v>509</v>
      </c>
      <c r="Q3501" s="4">
        <f>SupplierQuality[[#This Row],[Total Defect Qty]]*SupplierQuality[[#This Row],[Unit Price]]</f>
        <v>29094440</v>
      </c>
    </row>
    <row r="3502" spans="1:17" x14ac:dyDescent="0.25">
      <c r="A3502" s="1">
        <v>43627</v>
      </c>
      <c r="B3502" s="5" t="str">
        <f>TEXT(SupplierQuality[[#This Row],[Date]],"mmm")</f>
        <v>Jun</v>
      </c>
      <c r="C3502" s="5" t="str">
        <f>TEXT(SupplierQuality[[#This Row],[Date]],"yyyy")</f>
        <v>2019</v>
      </c>
      <c r="D3502" s="2" t="s">
        <v>362</v>
      </c>
      <c r="E3502" s="2" t="s">
        <v>41</v>
      </c>
      <c r="F3502" s="2" t="s">
        <v>75</v>
      </c>
      <c r="G3502">
        <v>117</v>
      </c>
      <c r="H3502" s="2" t="str">
        <f>VLOOKUP(SupplierQuality[[#This Row],[MaterialID]],Table4[#All],2,0)</f>
        <v>Labels</v>
      </c>
      <c r="I3502">
        <v>2</v>
      </c>
      <c r="J3502" s="2" t="str">
        <f>_xlfn.XLOOKUP(SupplierQuality[[#This Row],[Defect Type ID]],Table5[ID],Table5[Defect Type],"Not found",0)</f>
        <v>Rejected</v>
      </c>
      <c r="K3502">
        <v>158</v>
      </c>
      <c r="L3502" s="2" t="str">
        <f>_xlfn.XLOOKUP(SupplierQuality[[#This Row],[DefectID]],Table2[ID],Table2[Defect],"Not found",0)</f>
        <v>Irregular Shape</v>
      </c>
      <c r="M3502" s="3">
        <v>795873</v>
      </c>
      <c r="N3502" s="3">
        <v>4510</v>
      </c>
      <c r="O3502" s="6">
        <f>SupplierQuality[[#This Row],[Total Downtime Minutes]]/60</f>
        <v>75.166666666666671</v>
      </c>
      <c r="P3502" s="4">
        <v>464</v>
      </c>
      <c r="Q3502" s="4">
        <f>SupplierQuality[[#This Row],[Total Defect Qty]]*SupplierQuality[[#This Row],[Unit Price]]</f>
        <v>369285072</v>
      </c>
    </row>
    <row r="3503" spans="1:17" x14ac:dyDescent="0.25">
      <c r="A3503" s="1">
        <v>43627</v>
      </c>
      <c r="B3503" s="5" t="str">
        <f>TEXT(SupplierQuality[[#This Row],[Date]],"mmm")</f>
        <v>Jun</v>
      </c>
      <c r="C3503" s="5" t="str">
        <f>TEXT(SupplierQuality[[#This Row],[Date]],"yyyy")</f>
        <v>2019</v>
      </c>
      <c r="D3503" s="2" t="s">
        <v>336</v>
      </c>
      <c r="E3503" s="2" t="s">
        <v>107</v>
      </c>
      <c r="F3503" s="2" t="s">
        <v>14</v>
      </c>
      <c r="G3503">
        <v>133</v>
      </c>
      <c r="H3503" s="2" t="str">
        <f>VLOOKUP(SupplierQuality[[#This Row],[MaterialID]],Table4[#All],2,0)</f>
        <v>Wires</v>
      </c>
      <c r="I3503">
        <v>3</v>
      </c>
      <c r="J3503" s="2" t="str">
        <f>_xlfn.XLOOKUP(SupplierQuality[[#This Row],[Defect Type ID]],Table5[ID],Table5[Defect Type],"Not found",0)</f>
        <v>Impact</v>
      </c>
      <c r="K3503">
        <v>80</v>
      </c>
      <c r="L3503" s="2" t="str">
        <f>_xlfn.XLOOKUP(SupplierQuality[[#This Row],[DefectID]],Table2[ID],Table2[Defect],"Not found",0)</f>
        <v>Bad Labels</v>
      </c>
      <c r="M3503" s="3">
        <v>681170</v>
      </c>
      <c r="N3503" s="3">
        <v>3610</v>
      </c>
      <c r="O3503" s="6">
        <f>SupplierQuality[[#This Row],[Total Downtime Minutes]]/60</f>
        <v>60.166666666666664</v>
      </c>
      <c r="P3503" s="4">
        <v>590</v>
      </c>
      <c r="Q3503" s="4">
        <f>SupplierQuality[[#This Row],[Total Defect Qty]]*SupplierQuality[[#This Row],[Unit Price]]</f>
        <v>401890300</v>
      </c>
    </row>
    <row r="3504" spans="1:17" x14ac:dyDescent="0.25">
      <c r="A3504" s="1">
        <v>43627</v>
      </c>
      <c r="B3504" s="5" t="str">
        <f>TEXT(SupplierQuality[[#This Row],[Date]],"mmm")</f>
        <v>Jun</v>
      </c>
      <c r="C3504" s="5" t="str">
        <f>TEXT(SupplierQuality[[#This Row],[Date]],"yyyy")</f>
        <v>2019</v>
      </c>
      <c r="D3504" s="2" t="s">
        <v>268</v>
      </c>
      <c r="E3504" s="2" t="s">
        <v>52</v>
      </c>
      <c r="F3504" s="2" t="s">
        <v>75</v>
      </c>
      <c r="G3504">
        <v>116</v>
      </c>
      <c r="H3504" s="2" t="str">
        <f>VLOOKUP(SupplierQuality[[#This Row],[MaterialID]],Table4[#All],2,0)</f>
        <v>Molds</v>
      </c>
      <c r="I3504">
        <v>3</v>
      </c>
      <c r="J3504" s="2" t="str">
        <f>_xlfn.XLOOKUP(SupplierQuality[[#This Row],[Defect Type ID]],Table5[ID],Table5[Defect Type],"Not found",0)</f>
        <v>Impact</v>
      </c>
      <c r="K3504">
        <v>153</v>
      </c>
      <c r="L3504" s="2" t="str">
        <f>_xlfn.XLOOKUP(SupplierQuality[[#This Row],[DefectID]],Table2[ID],Table2[Defect],"Not found",0)</f>
        <v>Over/Under Fill</v>
      </c>
      <c r="M3504" s="3">
        <v>644993</v>
      </c>
      <c r="N3504" s="3">
        <v>407</v>
      </c>
      <c r="O3504" s="6">
        <f>SupplierQuality[[#This Row],[Total Downtime Minutes]]/60</f>
        <v>6.7833333333333332</v>
      </c>
      <c r="P3504" s="4">
        <v>318</v>
      </c>
      <c r="Q3504" s="4">
        <f>SupplierQuality[[#This Row],[Total Defect Qty]]*SupplierQuality[[#This Row],[Unit Price]]</f>
        <v>205107774</v>
      </c>
    </row>
    <row r="3505" spans="1:17" x14ac:dyDescent="0.25">
      <c r="A3505" s="1">
        <v>43627</v>
      </c>
      <c r="B3505" s="5" t="str">
        <f>TEXT(SupplierQuality[[#This Row],[Date]],"mmm")</f>
        <v>Jun</v>
      </c>
      <c r="C3505" s="5" t="str">
        <f>TEXT(SupplierQuality[[#This Row],[Date]],"yyyy")</f>
        <v>2019</v>
      </c>
      <c r="D3505" s="2" t="s">
        <v>212</v>
      </c>
      <c r="E3505" s="2" t="s">
        <v>16</v>
      </c>
      <c r="F3505" s="2" t="s">
        <v>14</v>
      </c>
      <c r="G3505">
        <v>132</v>
      </c>
      <c r="H3505" s="2" t="str">
        <f>VLOOKUP(SupplierQuality[[#This Row],[MaterialID]],Table4[#All],2,0)</f>
        <v>Printed Materials</v>
      </c>
      <c r="I3505">
        <v>3</v>
      </c>
      <c r="J3505" s="2" t="str">
        <f>_xlfn.XLOOKUP(SupplierQuality[[#This Row],[Defect Type ID]],Table5[ID],Table5[Defect Type],"Not found",0)</f>
        <v>Impact</v>
      </c>
      <c r="K3505">
        <v>219</v>
      </c>
      <c r="L3505" s="2" t="str">
        <f>_xlfn.XLOOKUP(SupplierQuality[[#This Row],[DefectID]],Table2[ID],Table2[Defect],"Not found",0)</f>
        <v>Short Valves</v>
      </c>
      <c r="M3505" s="3">
        <v>484741</v>
      </c>
      <c r="N3505" s="3">
        <v>4952</v>
      </c>
      <c r="O3505" s="6">
        <f>SupplierQuality[[#This Row],[Total Downtime Minutes]]/60</f>
        <v>82.533333333333331</v>
      </c>
      <c r="P3505" s="4">
        <v>381</v>
      </c>
      <c r="Q3505" s="4">
        <f>SupplierQuality[[#This Row],[Total Defect Qty]]*SupplierQuality[[#This Row],[Unit Price]]</f>
        <v>184686321</v>
      </c>
    </row>
    <row r="3506" spans="1:17" x14ac:dyDescent="0.25">
      <c r="A3506" s="1">
        <v>43627</v>
      </c>
      <c r="B3506" s="5" t="str">
        <f>TEXT(SupplierQuality[[#This Row],[Date]],"mmm")</f>
        <v>Jun</v>
      </c>
      <c r="C3506" s="5" t="str">
        <f>TEXT(SupplierQuality[[#This Row],[Date]],"yyyy")</f>
        <v>2019</v>
      </c>
      <c r="D3506" s="2" t="s">
        <v>148</v>
      </c>
      <c r="E3506" s="2" t="s">
        <v>64</v>
      </c>
      <c r="F3506" s="2" t="s">
        <v>75</v>
      </c>
      <c r="G3506">
        <v>133</v>
      </c>
      <c r="H3506" s="2" t="str">
        <f>VLOOKUP(SupplierQuality[[#This Row],[MaterialID]],Table4[#All],2,0)</f>
        <v>Wires</v>
      </c>
      <c r="I3506">
        <v>2</v>
      </c>
      <c r="J3506" s="2" t="str">
        <f>_xlfn.XLOOKUP(SupplierQuality[[#This Row],[Defect Type ID]],Table5[ID],Table5[Defect Type],"Not found",0)</f>
        <v>Rejected</v>
      </c>
      <c r="K3506">
        <v>144</v>
      </c>
      <c r="L3506" s="2" t="str">
        <f>_xlfn.XLOOKUP(SupplierQuality[[#This Row],[DefectID]],Table2[ID],Table2[Defect],"Not found",0)</f>
        <v>String Defects</v>
      </c>
      <c r="M3506" s="3">
        <v>432283</v>
      </c>
      <c r="N3506" s="3">
        <v>387</v>
      </c>
      <c r="O3506" s="6">
        <f>SupplierQuality[[#This Row],[Total Downtime Minutes]]/60</f>
        <v>6.45</v>
      </c>
      <c r="P3506" s="4">
        <v>553</v>
      </c>
      <c r="Q3506" s="4">
        <f>SupplierQuality[[#This Row],[Total Defect Qty]]*SupplierQuality[[#This Row],[Unit Price]]</f>
        <v>239052499</v>
      </c>
    </row>
    <row r="3507" spans="1:17" x14ac:dyDescent="0.25">
      <c r="A3507" s="1">
        <v>43627</v>
      </c>
      <c r="B3507" s="5" t="str">
        <f>TEXT(SupplierQuality[[#This Row],[Date]],"mmm")</f>
        <v>Jun</v>
      </c>
      <c r="C3507" s="5" t="str">
        <f>TEXT(SupplierQuality[[#This Row],[Date]],"yyyy")</f>
        <v>2019</v>
      </c>
      <c r="D3507" s="2" t="s">
        <v>56</v>
      </c>
      <c r="E3507" s="2" t="s">
        <v>119</v>
      </c>
      <c r="F3507" s="2" t="s">
        <v>691</v>
      </c>
      <c r="G3507">
        <v>129</v>
      </c>
      <c r="H3507" s="2" t="str">
        <f>VLOOKUP(SupplierQuality[[#This Row],[MaterialID]],Table4[#All],2,0)</f>
        <v>Mechanicals</v>
      </c>
      <c r="I3507">
        <v>2</v>
      </c>
      <c r="J3507" s="2" t="str">
        <f>_xlfn.XLOOKUP(SupplierQuality[[#This Row],[Defect Type ID]],Table5[ID],Table5[Defect Type],"Not found",0)</f>
        <v>Rejected</v>
      </c>
      <c r="K3507">
        <v>34</v>
      </c>
      <c r="L3507" s="2" t="str">
        <f>_xlfn.XLOOKUP(SupplierQuality[[#This Row],[DefectID]],Table2[ID],Table2[Defect],"Not found",0)</f>
        <v>Inclomplete</v>
      </c>
      <c r="M3507" s="3">
        <v>339827</v>
      </c>
      <c r="N3507" s="3">
        <v>3175</v>
      </c>
      <c r="O3507" s="6">
        <f>SupplierQuality[[#This Row],[Total Downtime Minutes]]/60</f>
        <v>52.916666666666664</v>
      </c>
      <c r="P3507" s="4">
        <v>561</v>
      </c>
      <c r="Q3507" s="4">
        <f>SupplierQuality[[#This Row],[Total Defect Qty]]*SupplierQuality[[#This Row],[Unit Price]]</f>
        <v>190642947</v>
      </c>
    </row>
    <row r="3508" spans="1:17" x14ac:dyDescent="0.25">
      <c r="A3508" s="1">
        <v>43627</v>
      </c>
      <c r="B3508" s="5" t="str">
        <f>TEXT(SupplierQuality[[#This Row],[Date]],"mmm")</f>
        <v>Jun</v>
      </c>
      <c r="C3508" s="5" t="str">
        <f>TEXT(SupplierQuality[[#This Row],[Date]],"yyyy")</f>
        <v>2019</v>
      </c>
      <c r="D3508" s="2" t="s">
        <v>213</v>
      </c>
      <c r="E3508" s="2" t="s">
        <v>67</v>
      </c>
      <c r="F3508" s="2" t="s">
        <v>14</v>
      </c>
      <c r="G3508">
        <v>121</v>
      </c>
      <c r="H3508" s="2" t="str">
        <f>VLOOKUP(SupplierQuality[[#This Row],[MaterialID]],Table4[#All],2,0)</f>
        <v>Composites</v>
      </c>
      <c r="I3508">
        <v>1</v>
      </c>
      <c r="J3508" s="2" t="str">
        <f>_xlfn.XLOOKUP(SupplierQuality[[#This Row],[Defect Type ID]],Table5[ID],Table5[Defect Type],"Not found",0)</f>
        <v>No Impact</v>
      </c>
      <c r="K3508">
        <v>230</v>
      </c>
      <c r="L3508" s="2" t="str">
        <f>_xlfn.XLOOKUP(SupplierQuality[[#This Row],[DefectID]],Table2[ID],Table2[Defect],"Not found",0)</f>
        <v>Deep Slots</v>
      </c>
      <c r="M3508" s="3">
        <v>250014</v>
      </c>
      <c r="N3508" s="3">
        <v>1440</v>
      </c>
      <c r="O3508" s="6">
        <f>SupplierQuality[[#This Row],[Total Downtime Minutes]]/60</f>
        <v>24</v>
      </c>
      <c r="P3508" s="4">
        <v>550</v>
      </c>
      <c r="Q3508" s="4">
        <f>SupplierQuality[[#This Row],[Total Defect Qty]]*SupplierQuality[[#This Row],[Unit Price]]</f>
        <v>137507700</v>
      </c>
    </row>
    <row r="3509" spans="1:17" x14ac:dyDescent="0.25">
      <c r="A3509" s="1">
        <v>43627</v>
      </c>
      <c r="B3509" s="5" t="str">
        <f>TEXT(SupplierQuality[[#This Row],[Date]],"mmm")</f>
        <v>Jun</v>
      </c>
      <c r="C3509" s="5" t="str">
        <f>TEXT(SupplierQuality[[#This Row],[Date]],"yyyy")</f>
        <v>2019</v>
      </c>
      <c r="D3509" s="2" t="s">
        <v>152</v>
      </c>
      <c r="E3509" s="2" t="s">
        <v>64</v>
      </c>
      <c r="F3509" s="2" t="s">
        <v>24</v>
      </c>
      <c r="G3509">
        <v>129</v>
      </c>
      <c r="H3509" s="2" t="str">
        <f>VLOOKUP(SupplierQuality[[#This Row],[MaterialID]],Table4[#All],2,0)</f>
        <v>Mechanicals</v>
      </c>
      <c r="I3509">
        <v>3</v>
      </c>
      <c r="J3509" s="2" t="str">
        <f>_xlfn.XLOOKUP(SupplierQuality[[#This Row],[Defect Type ID]],Table5[ID],Table5[Defect Type],"Not found",0)</f>
        <v>Impact</v>
      </c>
      <c r="K3509">
        <v>218</v>
      </c>
      <c r="L3509" s="2" t="str">
        <f>_xlfn.XLOOKUP(SupplierQuality[[#This Row],[DefectID]],Table2[ID],Table2[Defect],"Not found",0)</f>
        <v>Rough Tops</v>
      </c>
      <c r="M3509" s="3">
        <v>95582</v>
      </c>
      <c r="N3509" s="3">
        <v>2214</v>
      </c>
      <c r="O3509" s="6">
        <f>SupplierQuality[[#This Row],[Total Downtime Minutes]]/60</f>
        <v>36.9</v>
      </c>
      <c r="P3509" s="4">
        <v>621</v>
      </c>
      <c r="Q3509" s="4">
        <f>SupplierQuality[[#This Row],[Total Defect Qty]]*SupplierQuality[[#This Row],[Unit Price]]</f>
        <v>59356422</v>
      </c>
    </row>
    <row r="3510" spans="1:17" x14ac:dyDescent="0.25">
      <c r="A3510" s="1">
        <v>43627</v>
      </c>
      <c r="B3510" s="5" t="str">
        <f>TEXT(SupplierQuality[[#This Row],[Date]],"mmm")</f>
        <v>Jun</v>
      </c>
      <c r="C3510" s="5" t="str">
        <f>TEXT(SupplierQuality[[#This Row],[Date]],"yyyy")</f>
        <v>2019</v>
      </c>
      <c r="D3510" s="2" t="s">
        <v>33</v>
      </c>
      <c r="E3510" s="2" t="s">
        <v>98</v>
      </c>
      <c r="F3510" s="2" t="s">
        <v>75</v>
      </c>
      <c r="G3510">
        <v>122</v>
      </c>
      <c r="H3510" s="2" t="str">
        <f>VLOOKUP(SupplierQuality[[#This Row],[MaterialID]],Table4[#All],2,0)</f>
        <v>Electrolytes</v>
      </c>
      <c r="I3510">
        <v>3</v>
      </c>
      <c r="J3510" s="2" t="str">
        <f>_xlfn.XLOOKUP(SupplierQuality[[#This Row],[Defect Type ID]],Table5[ID],Table5[Defect Type],"Not found",0)</f>
        <v>Impact</v>
      </c>
      <c r="K3510">
        <v>121</v>
      </c>
      <c r="L3510" s="2" t="str">
        <f>_xlfn.XLOOKUP(SupplierQuality[[#This Row],[DefectID]],Table2[ID],Table2[Defect],"Not found",0)</f>
        <v>Odor</v>
      </c>
      <c r="M3510" s="3">
        <v>77364</v>
      </c>
      <c r="N3510" s="3">
        <v>4790</v>
      </c>
      <c r="O3510" s="6">
        <f>SupplierQuality[[#This Row],[Total Downtime Minutes]]/60</f>
        <v>79.833333333333329</v>
      </c>
      <c r="P3510" s="4">
        <v>571</v>
      </c>
      <c r="Q3510" s="4">
        <f>SupplierQuality[[#This Row],[Total Defect Qty]]*SupplierQuality[[#This Row],[Unit Price]]</f>
        <v>44174844</v>
      </c>
    </row>
    <row r="3511" spans="1:17" x14ac:dyDescent="0.25">
      <c r="A3511" s="1">
        <v>43628</v>
      </c>
      <c r="B3511" s="5" t="str">
        <f>TEXT(SupplierQuality[[#This Row],[Date]],"mmm")</f>
        <v>Jun</v>
      </c>
      <c r="C3511" s="5" t="str">
        <f>TEXT(SupplierQuality[[#This Row],[Date]],"yyyy")</f>
        <v>2019</v>
      </c>
      <c r="D3511" s="2" t="s">
        <v>321</v>
      </c>
      <c r="E3511" s="2" t="s">
        <v>98</v>
      </c>
      <c r="F3511" s="2" t="s">
        <v>24</v>
      </c>
      <c r="G3511">
        <v>118</v>
      </c>
      <c r="H3511" s="2" t="str">
        <f>VLOOKUP(SupplierQuality[[#This Row],[MaterialID]],Table4[#All],2,0)</f>
        <v>Corrugate</v>
      </c>
      <c r="I3511">
        <v>3</v>
      </c>
      <c r="J3511" s="2" t="str">
        <f>_xlfn.XLOOKUP(SupplierQuality[[#This Row],[Defect Type ID]],Table5[ID],Table5[Defect Type],"Not found",0)</f>
        <v>Impact</v>
      </c>
      <c r="K3511">
        <v>65</v>
      </c>
      <c r="L3511" s="2" t="str">
        <f>_xlfn.XLOOKUP(SupplierQuality[[#This Row],[DefectID]],Table2[ID],Table2[Defect],"Not found",0)</f>
        <v>Slitting Erorrs</v>
      </c>
      <c r="M3511" s="3">
        <v>538399</v>
      </c>
      <c r="N3511" s="3">
        <v>1477</v>
      </c>
      <c r="O3511" s="6">
        <f>SupplierQuality[[#This Row],[Total Downtime Minutes]]/60</f>
        <v>24.616666666666667</v>
      </c>
      <c r="P3511" s="4">
        <v>605</v>
      </c>
      <c r="Q3511" s="4">
        <f>SupplierQuality[[#This Row],[Total Defect Qty]]*SupplierQuality[[#This Row],[Unit Price]]</f>
        <v>325731395</v>
      </c>
    </row>
    <row r="3512" spans="1:17" x14ac:dyDescent="0.25">
      <c r="A3512" s="1">
        <v>43628</v>
      </c>
      <c r="B3512" s="5" t="str">
        <f>TEXT(SupplierQuality[[#This Row],[Date]],"mmm")</f>
        <v>Jun</v>
      </c>
      <c r="C3512" s="5" t="str">
        <f>TEXT(SupplierQuality[[#This Row],[Date]],"yyyy")</f>
        <v>2019</v>
      </c>
      <c r="D3512" s="2" t="s">
        <v>128</v>
      </c>
      <c r="E3512" s="2" t="s">
        <v>30</v>
      </c>
      <c r="F3512" s="2" t="s">
        <v>24</v>
      </c>
      <c r="G3512">
        <v>129</v>
      </c>
      <c r="H3512" s="2" t="str">
        <f>VLOOKUP(SupplierQuality[[#This Row],[MaterialID]],Table4[#All],2,0)</f>
        <v>Mechanicals</v>
      </c>
      <c r="I3512">
        <v>1</v>
      </c>
      <c r="J3512" s="2" t="str">
        <f>_xlfn.XLOOKUP(SupplierQuality[[#This Row],[Defect Type ID]],Table5[ID],Table5[Defect Type],"Not found",0)</f>
        <v>No Impact</v>
      </c>
      <c r="K3512">
        <v>232</v>
      </c>
      <c r="L3512" s="2" t="str">
        <f>_xlfn.XLOOKUP(SupplierQuality[[#This Row],[DefectID]],Table2[ID],Table2[Defect],"Not found",0)</f>
        <v>Wrong Coloring</v>
      </c>
      <c r="M3512" s="3">
        <v>149705</v>
      </c>
      <c r="N3512" s="3">
        <v>2170</v>
      </c>
      <c r="O3512" s="6">
        <f>SupplierQuality[[#This Row],[Total Downtime Minutes]]/60</f>
        <v>36.166666666666664</v>
      </c>
      <c r="P3512" s="4">
        <v>609</v>
      </c>
      <c r="Q3512" s="4">
        <f>SupplierQuality[[#This Row],[Total Defect Qty]]*SupplierQuality[[#This Row],[Unit Price]]</f>
        <v>91170345</v>
      </c>
    </row>
    <row r="3513" spans="1:17" x14ac:dyDescent="0.25">
      <c r="A3513" s="1">
        <v>43629</v>
      </c>
      <c r="B3513" s="5" t="str">
        <f>TEXT(SupplierQuality[[#This Row],[Date]],"mmm")</f>
        <v>Jun</v>
      </c>
      <c r="C3513" s="5" t="str">
        <f>TEXT(SupplierQuality[[#This Row],[Date]],"yyyy")</f>
        <v>2019</v>
      </c>
      <c r="D3513" s="2" t="s">
        <v>26</v>
      </c>
      <c r="E3513" s="2" t="s">
        <v>45</v>
      </c>
      <c r="F3513" s="2" t="s">
        <v>24</v>
      </c>
      <c r="G3513">
        <v>123</v>
      </c>
      <c r="H3513" s="2" t="str">
        <f>VLOOKUP(SupplierQuality[[#This Row],[MaterialID]],Table4[#All],2,0)</f>
        <v>Pump</v>
      </c>
      <c r="I3513">
        <v>3</v>
      </c>
      <c r="J3513" s="2" t="str">
        <f>_xlfn.XLOOKUP(SupplierQuality[[#This Row],[Defect Type ID]],Table5[ID],Table5[Defect Type],"Not found",0)</f>
        <v>Impact</v>
      </c>
      <c r="K3513">
        <v>206</v>
      </c>
      <c r="L3513" s="2" t="str">
        <f>_xlfn.XLOOKUP(SupplierQuality[[#This Row],[DefectID]],Table2[ID],Table2[Defect],"Not found",0)</f>
        <v>Codes Wrong</v>
      </c>
      <c r="M3513" s="3">
        <v>331130</v>
      </c>
      <c r="N3513" s="3">
        <v>3147</v>
      </c>
      <c r="O3513" s="6">
        <f>SupplierQuality[[#This Row],[Total Downtime Minutes]]/60</f>
        <v>52.45</v>
      </c>
      <c r="P3513" s="4">
        <v>320</v>
      </c>
      <c r="Q3513" s="4">
        <f>SupplierQuality[[#This Row],[Total Defect Qty]]*SupplierQuality[[#This Row],[Unit Price]]</f>
        <v>105961600</v>
      </c>
    </row>
    <row r="3514" spans="1:17" x14ac:dyDescent="0.25">
      <c r="A3514" s="1">
        <v>43630</v>
      </c>
      <c r="B3514" s="5" t="str">
        <f>TEXT(SupplierQuality[[#This Row],[Date]],"mmm")</f>
        <v>Jun</v>
      </c>
      <c r="C3514" s="5" t="str">
        <f>TEXT(SupplierQuality[[#This Row],[Date]],"yyyy")</f>
        <v>2019</v>
      </c>
      <c r="D3514" s="2" t="s">
        <v>267</v>
      </c>
      <c r="E3514" s="2" t="s">
        <v>36</v>
      </c>
      <c r="F3514" s="2" t="s">
        <v>17</v>
      </c>
      <c r="G3514">
        <v>122</v>
      </c>
      <c r="H3514" s="2" t="str">
        <f>VLOOKUP(SupplierQuality[[#This Row],[MaterialID]],Table4[#All],2,0)</f>
        <v>Electrolytes</v>
      </c>
      <c r="I3514">
        <v>2</v>
      </c>
      <c r="J3514" s="2" t="str">
        <f>_xlfn.XLOOKUP(SupplierQuality[[#This Row],[Defect Type ID]],Table5[ID],Table5[Defect Type],"Not found",0)</f>
        <v>Rejected</v>
      </c>
      <c r="K3514">
        <v>29</v>
      </c>
      <c r="L3514" s="2" t="str">
        <f>_xlfn.XLOOKUP(SupplierQuality[[#This Row],[DefectID]],Table2[ID],Table2[Defect],"Not found",0)</f>
        <v>Out of Spec</v>
      </c>
      <c r="M3514" s="3">
        <v>690203</v>
      </c>
      <c r="N3514" s="3">
        <v>3532</v>
      </c>
      <c r="O3514" s="6">
        <f>SupplierQuality[[#This Row],[Total Downtime Minutes]]/60</f>
        <v>58.866666666666667</v>
      </c>
      <c r="P3514" s="4">
        <v>351</v>
      </c>
      <c r="Q3514" s="4">
        <f>SupplierQuality[[#This Row],[Total Defect Qty]]*SupplierQuality[[#This Row],[Unit Price]]</f>
        <v>242261253</v>
      </c>
    </row>
    <row r="3515" spans="1:17" x14ac:dyDescent="0.25">
      <c r="A3515" s="1">
        <v>43630</v>
      </c>
      <c r="B3515" s="5" t="str">
        <f>TEXT(SupplierQuality[[#This Row],[Date]],"mmm")</f>
        <v>Jun</v>
      </c>
      <c r="C3515" s="5" t="str">
        <f>TEXT(SupplierQuality[[#This Row],[Date]],"yyyy")</f>
        <v>2019</v>
      </c>
      <c r="D3515" s="2" t="s">
        <v>356</v>
      </c>
      <c r="E3515" s="2" t="s">
        <v>67</v>
      </c>
      <c r="F3515" s="2" t="s">
        <v>17</v>
      </c>
      <c r="G3515">
        <v>131</v>
      </c>
      <c r="H3515" s="2" t="str">
        <f>VLOOKUP(SupplierQuality[[#This Row],[MaterialID]],Table4[#All],2,0)</f>
        <v>Valves</v>
      </c>
      <c r="I3515">
        <v>2</v>
      </c>
      <c r="J3515" s="2" t="str">
        <f>_xlfn.XLOOKUP(SupplierQuality[[#This Row],[Defect Type ID]],Table5[ID],Table5[Defect Type],"Not found",0)</f>
        <v>Rejected</v>
      </c>
      <c r="K3515">
        <v>170</v>
      </c>
      <c r="L3515" s="2" t="str">
        <f>_xlfn.XLOOKUP(SupplierQuality[[#This Row],[DefectID]],Table2[ID],Table2[Defect],"Not found",0)</f>
        <v>Bad Fit</v>
      </c>
      <c r="M3515" s="3">
        <v>676729</v>
      </c>
      <c r="N3515" s="3">
        <v>3006</v>
      </c>
      <c r="O3515" s="6">
        <f>SupplierQuality[[#This Row],[Total Downtime Minutes]]/60</f>
        <v>50.1</v>
      </c>
      <c r="P3515" s="4">
        <v>561</v>
      </c>
      <c r="Q3515" s="4">
        <f>SupplierQuality[[#This Row],[Total Defect Qty]]*SupplierQuality[[#This Row],[Unit Price]]</f>
        <v>379644969</v>
      </c>
    </row>
    <row r="3516" spans="1:17" x14ac:dyDescent="0.25">
      <c r="A3516" s="1">
        <v>43630</v>
      </c>
      <c r="B3516" s="5" t="str">
        <f>TEXT(SupplierQuality[[#This Row],[Date]],"mmm")</f>
        <v>Jun</v>
      </c>
      <c r="C3516" s="5" t="str">
        <f>TEXT(SupplierQuality[[#This Row],[Date]],"yyyy")</f>
        <v>2019</v>
      </c>
      <c r="D3516" s="2" t="s">
        <v>214</v>
      </c>
      <c r="E3516" s="2" t="s">
        <v>64</v>
      </c>
      <c r="F3516" s="2" t="s">
        <v>17</v>
      </c>
      <c r="G3516">
        <v>126</v>
      </c>
      <c r="H3516" s="2" t="str">
        <f>VLOOKUP(SupplierQuality[[#This Row],[MaterialID]],Table4[#All],2,0)</f>
        <v>Motors</v>
      </c>
      <c r="I3516">
        <v>2</v>
      </c>
      <c r="J3516" s="2" t="str">
        <f>_xlfn.XLOOKUP(SupplierQuality[[#This Row],[Defect Type ID]],Table5[ID],Table5[Defect Type],"Not found",0)</f>
        <v>Rejected</v>
      </c>
      <c r="K3516">
        <v>51</v>
      </c>
      <c r="L3516" s="2" t="str">
        <f>_xlfn.XLOOKUP(SupplierQuality[[#This Row],[DefectID]],Table2[ID],Table2[Defect],"Not found",0)</f>
        <v>Foreign objects found</v>
      </c>
      <c r="M3516" s="3">
        <v>616421</v>
      </c>
      <c r="N3516" s="3">
        <v>186</v>
      </c>
      <c r="O3516" s="6">
        <f>SupplierQuality[[#This Row],[Total Downtime Minutes]]/60</f>
        <v>3.1</v>
      </c>
      <c r="P3516" s="4">
        <v>668</v>
      </c>
      <c r="Q3516" s="4">
        <f>SupplierQuality[[#This Row],[Total Defect Qty]]*SupplierQuality[[#This Row],[Unit Price]]</f>
        <v>411769228</v>
      </c>
    </row>
    <row r="3517" spans="1:17" x14ac:dyDescent="0.25">
      <c r="A3517" s="1">
        <v>43630</v>
      </c>
      <c r="B3517" s="5" t="str">
        <f>TEXT(SupplierQuality[[#This Row],[Date]],"mmm")</f>
        <v>Jun</v>
      </c>
      <c r="C3517" s="5" t="str">
        <f>TEXT(SupplierQuality[[#This Row],[Date]],"yyyy")</f>
        <v>2019</v>
      </c>
      <c r="D3517" s="2" t="s">
        <v>257</v>
      </c>
      <c r="E3517" s="2" t="s">
        <v>74</v>
      </c>
      <c r="F3517" s="2" t="s">
        <v>14</v>
      </c>
      <c r="G3517">
        <v>120</v>
      </c>
      <c r="H3517" s="2" t="str">
        <f>VLOOKUP(SupplierQuality[[#This Row],[MaterialID]],Table4[#All],2,0)</f>
        <v>Film</v>
      </c>
      <c r="I3517">
        <v>3</v>
      </c>
      <c r="J3517" s="2" t="str">
        <f>_xlfn.XLOOKUP(SupplierQuality[[#This Row],[Defect Type ID]],Table5[ID],Table5[Defect Type],"Not found",0)</f>
        <v>Impact</v>
      </c>
      <c r="K3517">
        <v>175</v>
      </c>
      <c r="L3517" s="2" t="str">
        <f>_xlfn.XLOOKUP(SupplierQuality[[#This Row],[DefectID]],Table2[ID],Table2[Defect],"Not found",0)</f>
        <v>Wrong Horizontal Scores</v>
      </c>
      <c r="M3517" s="3">
        <v>571708</v>
      </c>
      <c r="N3517" s="3">
        <v>4961</v>
      </c>
      <c r="O3517" s="6">
        <f>SupplierQuality[[#This Row],[Total Downtime Minutes]]/60</f>
        <v>82.683333333333337</v>
      </c>
      <c r="P3517" s="4">
        <v>568</v>
      </c>
      <c r="Q3517" s="4">
        <f>SupplierQuality[[#This Row],[Total Defect Qty]]*SupplierQuality[[#This Row],[Unit Price]]</f>
        <v>324730144</v>
      </c>
    </row>
    <row r="3518" spans="1:17" x14ac:dyDescent="0.25">
      <c r="A3518" s="1">
        <v>43630</v>
      </c>
      <c r="B3518" s="5" t="str">
        <f>TEXT(SupplierQuality[[#This Row],[Date]],"mmm")</f>
        <v>Jun</v>
      </c>
      <c r="C3518" s="5" t="str">
        <f>TEXT(SupplierQuality[[#This Row],[Date]],"yyyy")</f>
        <v>2019</v>
      </c>
      <c r="D3518" s="2" t="s">
        <v>12</v>
      </c>
      <c r="E3518" s="2" t="s">
        <v>45</v>
      </c>
      <c r="F3518" s="2" t="s">
        <v>24</v>
      </c>
      <c r="G3518">
        <v>127</v>
      </c>
      <c r="H3518" s="2" t="str">
        <f>VLOOKUP(SupplierQuality[[#This Row],[MaterialID]],Table4[#All],2,0)</f>
        <v>Crates</v>
      </c>
      <c r="I3518">
        <v>3</v>
      </c>
      <c r="J3518" s="2" t="str">
        <f>_xlfn.XLOOKUP(SupplierQuality[[#This Row],[Defect Type ID]],Table5[ID],Table5[Defect Type],"Not found",0)</f>
        <v>Impact</v>
      </c>
      <c r="K3518">
        <v>152</v>
      </c>
      <c r="L3518" s="2" t="str">
        <f>_xlfn.XLOOKUP(SupplierQuality[[#This Row],[DefectID]],Table2[ID],Table2[Defect],"Not found",0)</f>
        <v>Component Failure</v>
      </c>
      <c r="M3518" s="3">
        <v>562081</v>
      </c>
      <c r="N3518" s="3">
        <v>1081</v>
      </c>
      <c r="O3518" s="6">
        <f>SupplierQuality[[#This Row],[Total Downtime Minutes]]/60</f>
        <v>18.016666666666666</v>
      </c>
      <c r="P3518" s="4">
        <v>521</v>
      </c>
      <c r="Q3518" s="4">
        <f>SupplierQuality[[#This Row],[Total Defect Qty]]*SupplierQuality[[#This Row],[Unit Price]]</f>
        <v>292844201</v>
      </c>
    </row>
    <row r="3519" spans="1:17" x14ac:dyDescent="0.25">
      <c r="A3519" s="1">
        <v>43630</v>
      </c>
      <c r="B3519" s="5" t="str">
        <f>TEXT(SupplierQuality[[#This Row],[Date]],"mmm")</f>
        <v>Jun</v>
      </c>
      <c r="C3519" s="5" t="str">
        <f>TEXT(SupplierQuality[[#This Row],[Date]],"yyyy")</f>
        <v>2019</v>
      </c>
      <c r="D3519" s="2" t="s">
        <v>25</v>
      </c>
      <c r="E3519" s="2" t="s">
        <v>32</v>
      </c>
      <c r="F3519" s="2" t="s">
        <v>24</v>
      </c>
      <c r="G3519">
        <v>118</v>
      </c>
      <c r="H3519" s="2" t="str">
        <f>VLOOKUP(SupplierQuality[[#This Row],[MaterialID]],Table4[#All],2,0)</f>
        <v>Corrugate</v>
      </c>
      <c r="I3519">
        <v>1</v>
      </c>
      <c r="J3519" s="2" t="str">
        <f>_xlfn.XLOOKUP(SupplierQuality[[#This Row],[Defect Type ID]],Table5[ID],Table5[Defect Type],"Not found",0)</f>
        <v>No Impact</v>
      </c>
      <c r="K3519">
        <v>145</v>
      </c>
      <c r="L3519" s="2" t="str">
        <f>_xlfn.XLOOKUP(SupplierQuality[[#This Row],[DefectID]],Table2[ID],Table2[Defect],"Not found",0)</f>
        <v>Tape Wrong</v>
      </c>
      <c r="M3519" s="3">
        <v>531220</v>
      </c>
      <c r="N3519" s="3">
        <v>2974</v>
      </c>
      <c r="O3519" s="6">
        <f>SupplierQuality[[#This Row],[Total Downtime Minutes]]/60</f>
        <v>49.56666666666667</v>
      </c>
      <c r="P3519" s="4">
        <v>633</v>
      </c>
      <c r="Q3519" s="4">
        <f>SupplierQuality[[#This Row],[Total Defect Qty]]*SupplierQuality[[#This Row],[Unit Price]]</f>
        <v>336262260</v>
      </c>
    </row>
    <row r="3520" spans="1:17" x14ac:dyDescent="0.25">
      <c r="A3520" s="1">
        <v>43630</v>
      </c>
      <c r="B3520" s="5" t="str">
        <f>TEXT(SupplierQuality[[#This Row],[Date]],"mmm")</f>
        <v>Jun</v>
      </c>
      <c r="C3520" s="5" t="str">
        <f>TEXT(SupplierQuality[[#This Row],[Date]],"yyyy")</f>
        <v>2019</v>
      </c>
      <c r="D3520" s="2" t="s">
        <v>206</v>
      </c>
      <c r="E3520" s="2" t="s">
        <v>11</v>
      </c>
      <c r="F3520" s="2" t="s">
        <v>14</v>
      </c>
      <c r="G3520">
        <v>132</v>
      </c>
      <c r="H3520" s="2" t="str">
        <f>VLOOKUP(SupplierQuality[[#This Row],[MaterialID]],Table4[#All],2,0)</f>
        <v>Printed Materials</v>
      </c>
      <c r="I3520">
        <v>2</v>
      </c>
      <c r="J3520" s="2" t="str">
        <f>_xlfn.XLOOKUP(SupplierQuality[[#This Row],[Defect Type ID]],Table5[ID],Table5[Defect Type],"Not found",0)</f>
        <v>Rejected</v>
      </c>
      <c r="K3520">
        <v>59</v>
      </c>
      <c r="L3520" s="2" t="str">
        <f>_xlfn.XLOOKUP(SupplierQuality[[#This Row],[DefectID]],Table2[ID],Table2[Defect],"Not found",0)</f>
        <v>Cartons Not Opening</v>
      </c>
      <c r="M3520" s="3">
        <v>235009</v>
      </c>
      <c r="N3520" s="3">
        <v>2941</v>
      </c>
      <c r="O3520" s="6">
        <f>SupplierQuality[[#This Row],[Total Downtime Minutes]]/60</f>
        <v>49.016666666666666</v>
      </c>
      <c r="P3520" s="4">
        <v>694</v>
      </c>
      <c r="Q3520" s="4">
        <f>SupplierQuality[[#This Row],[Total Defect Qty]]*SupplierQuality[[#This Row],[Unit Price]]</f>
        <v>163096246</v>
      </c>
    </row>
    <row r="3521" spans="1:17" x14ac:dyDescent="0.25">
      <c r="A3521" s="1">
        <v>43630</v>
      </c>
      <c r="B3521" s="5" t="str">
        <f>TEXT(SupplierQuality[[#This Row],[Date]],"mmm")</f>
        <v>Jun</v>
      </c>
      <c r="C3521" s="5" t="str">
        <f>TEXT(SupplierQuality[[#This Row],[Date]],"yyyy")</f>
        <v>2019</v>
      </c>
      <c r="D3521" s="2" t="s">
        <v>130</v>
      </c>
      <c r="E3521" s="2" t="s">
        <v>49</v>
      </c>
      <c r="F3521" s="2" t="s">
        <v>24</v>
      </c>
      <c r="G3521">
        <v>120</v>
      </c>
      <c r="H3521" s="2" t="str">
        <f>VLOOKUP(SupplierQuality[[#This Row],[MaterialID]],Table4[#All],2,0)</f>
        <v>Film</v>
      </c>
      <c r="I3521">
        <v>2</v>
      </c>
      <c r="J3521" s="2" t="str">
        <f>_xlfn.XLOOKUP(SupplierQuality[[#This Row],[Defect Type ID]],Table5[ID],Table5[Defect Type],"Not found",0)</f>
        <v>Rejected</v>
      </c>
      <c r="K3521">
        <v>203</v>
      </c>
      <c r="L3521" s="2" t="str">
        <f>_xlfn.XLOOKUP(SupplierQuality[[#This Row],[DefectID]],Table2[ID],Table2[Defect],"Not found",0)</f>
        <v>Color Deviation</v>
      </c>
      <c r="M3521" s="3">
        <v>31563</v>
      </c>
      <c r="N3521" s="3">
        <v>3606</v>
      </c>
      <c r="O3521" s="6">
        <f>SupplierQuality[[#This Row],[Total Downtime Minutes]]/60</f>
        <v>60.1</v>
      </c>
      <c r="P3521" s="4">
        <v>367</v>
      </c>
      <c r="Q3521" s="4">
        <f>SupplierQuality[[#This Row],[Total Defect Qty]]*SupplierQuality[[#This Row],[Unit Price]]</f>
        <v>11583621</v>
      </c>
    </row>
    <row r="3522" spans="1:17" x14ac:dyDescent="0.25">
      <c r="A3522" s="1">
        <v>43631</v>
      </c>
      <c r="B3522" s="5" t="str">
        <f>TEXT(SupplierQuality[[#This Row],[Date]],"mmm")</f>
        <v>Jun</v>
      </c>
      <c r="C3522" s="5" t="str">
        <f>TEXT(SupplierQuality[[#This Row],[Date]],"yyyy")</f>
        <v>2019</v>
      </c>
      <c r="D3522" s="2" t="s">
        <v>243</v>
      </c>
      <c r="E3522" s="2" t="s">
        <v>47</v>
      </c>
      <c r="F3522" s="2" t="s">
        <v>24</v>
      </c>
      <c r="G3522">
        <v>117</v>
      </c>
      <c r="H3522" s="2" t="str">
        <f>VLOOKUP(SupplierQuality[[#This Row],[MaterialID]],Table4[#All],2,0)</f>
        <v>Labels</v>
      </c>
      <c r="I3522">
        <v>1</v>
      </c>
      <c r="J3522" s="2" t="str">
        <f>_xlfn.XLOOKUP(SupplierQuality[[#This Row],[Defect Type ID]],Table5[ID],Table5[Defect Type],"Not found",0)</f>
        <v>No Impact</v>
      </c>
      <c r="K3522">
        <v>190</v>
      </c>
      <c r="L3522" s="2" t="str">
        <f>_xlfn.XLOOKUP(SupplierQuality[[#This Row],[DefectID]],Table2[ID],Table2[Defect],"Not found",0)</f>
        <v>Bad Distribution</v>
      </c>
      <c r="M3522" s="3">
        <v>893899</v>
      </c>
      <c r="N3522" s="3">
        <v>908</v>
      </c>
      <c r="O3522" s="6">
        <f>SupplierQuality[[#This Row],[Total Downtime Minutes]]/60</f>
        <v>15.133333333333333</v>
      </c>
      <c r="P3522" s="4">
        <v>455</v>
      </c>
      <c r="Q3522" s="4">
        <f>SupplierQuality[[#This Row],[Total Defect Qty]]*SupplierQuality[[#This Row],[Unit Price]]</f>
        <v>406724045</v>
      </c>
    </row>
    <row r="3523" spans="1:17" x14ac:dyDescent="0.25">
      <c r="A3523" s="1">
        <v>43631</v>
      </c>
      <c r="B3523" s="5" t="str">
        <f>TEXT(SupplierQuality[[#This Row],[Date]],"mmm")</f>
        <v>Jun</v>
      </c>
      <c r="C3523" s="5" t="str">
        <f>TEXT(SupplierQuality[[#This Row],[Date]],"yyyy")</f>
        <v>2019</v>
      </c>
      <c r="D3523" s="2" t="s">
        <v>26</v>
      </c>
      <c r="E3523" s="2" t="s">
        <v>71</v>
      </c>
      <c r="F3523" s="2" t="s">
        <v>17</v>
      </c>
      <c r="G3523">
        <v>128</v>
      </c>
      <c r="H3523" s="2" t="str">
        <f>VLOOKUP(SupplierQuality[[#This Row],[MaterialID]],Table4[#All],2,0)</f>
        <v>Tape</v>
      </c>
      <c r="I3523">
        <v>2</v>
      </c>
      <c r="J3523" s="2" t="str">
        <f>_xlfn.XLOOKUP(SupplierQuality[[#This Row],[Defect Type ID]],Table5[ID],Table5[Defect Type],"Not found",0)</f>
        <v>Rejected</v>
      </c>
      <c r="K3523">
        <v>249</v>
      </c>
      <c r="L3523" s="2" t="str">
        <f>_xlfn.XLOOKUP(SupplierQuality[[#This Row],[DefectID]],Table2[ID],Table2[Defect],"Not found",0)</f>
        <v>Excessive Lubricant</v>
      </c>
      <c r="M3523" s="3">
        <v>778500</v>
      </c>
      <c r="N3523" s="3">
        <v>4085</v>
      </c>
      <c r="O3523" s="6">
        <f>SupplierQuality[[#This Row],[Total Downtime Minutes]]/60</f>
        <v>68.083333333333329</v>
      </c>
      <c r="P3523" s="4">
        <v>444</v>
      </c>
      <c r="Q3523" s="4">
        <f>SupplierQuality[[#This Row],[Total Defect Qty]]*SupplierQuality[[#This Row],[Unit Price]]</f>
        <v>345654000</v>
      </c>
    </row>
    <row r="3524" spans="1:17" x14ac:dyDescent="0.25">
      <c r="A3524" s="1">
        <v>43631</v>
      </c>
      <c r="B3524" s="5" t="str">
        <f>TEXT(SupplierQuality[[#This Row],[Date]],"mmm")</f>
        <v>Jun</v>
      </c>
      <c r="C3524" s="5" t="str">
        <f>TEXT(SupplierQuality[[#This Row],[Date]],"yyyy")</f>
        <v>2019</v>
      </c>
      <c r="D3524" s="2" t="s">
        <v>57</v>
      </c>
      <c r="E3524" s="2" t="s">
        <v>84</v>
      </c>
      <c r="F3524" s="2" t="s">
        <v>691</v>
      </c>
      <c r="G3524">
        <v>126</v>
      </c>
      <c r="H3524" s="2" t="str">
        <f>VLOOKUP(SupplierQuality[[#This Row],[MaterialID]],Table4[#All],2,0)</f>
        <v>Motors</v>
      </c>
      <c r="I3524">
        <v>3</v>
      </c>
      <c r="J3524" s="2" t="str">
        <f>_xlfn.XLOOKUP(SupplierQuality[[#This Row],[Defect Type ID]],Table5[ID],Table5[Defect Type],"Not found",0)</f>
        <v>Impact</v>
      </c>
      <c r="K3524">
        <v>99</v>
      </c>
      <c r="L3524" s="2" t="str">
        <f>_xlfn.XLOOKUP(SupplierQuality[[#This Row],[DefectID]],Table2[ID],Table2[Defect],"Not found",0)</f>
        <v>False scores</v>
      </c>
      <c r="M3524" s="3">
        <v>750328</v>
      </c>
      <c r="N3524" s="3">
        <v>3695</v>
      </c>
      <c r="O3524" s="6">
        <f>SupplierQuality[[#This Row],[Total Downtime Minutes]]/60</f>
        <v>61.583333333333336</v>
      </c>
      <c r="P3524" s="4">
        <v>429</v>
      </c>
      <c r="Q3524" s="4">
        <f>SupplierQuality[[#This Row],[Total Defect Qty]]*SupplierQuality[[#This Row],[Unit Price]]</f>
        <v>321890712</v>
      </c>
    </row>
    <row r="3525" spans="1:17" x14ac:dyDescent="0.25">
      <c r="A3525" s="1">
        <v>43631</v>
      </c>
      <c r="B3525" s="5" t="str">
        <f>TEXT(SupplierQuality[[#This Row],[Date]],"mmm")</f>
        <v>Jun</v>
      </c>
      <c r="C3525" s="5" t="str">
        <f>TEXT(SupplierQuality[[#This Row],[Date]],"yyyy")</f>
        <v>2019</v>
      </c>
      <c r="D3525" s="2" t="s">
        <v>220</v>
      </c>
      <c r="E3525" s="2" t="s">
        <v>19</v>
      </c>
      <c r="F3525" s="2" t="s">
        <v>17</v>
      </c>
      <c r="G3525">
        <v>113</v>
      </c>
      <c r="H3525" s="2" t="str">
        <f>VLOOKUP(SupplierQuality[[#This Row],[MaterialID]],Table4[#All],2,0)</f>
        <v>Raw Materials</v>
      </c>
      <c r="I3525">
        <v>1</v>
      </c>
      <c r="J3525" s="2" t="str">
        <f>_xlfn.XLOOKUP(SupplierQuality[[#This Row],[Defect Type ID]],Table5[ID],Table5[Defect Type],"Not found",0)</f>
        <v>No Impact</v>
      </c>
      <c r="K3525">
        <v>102</v>
      </c>
      <c r="L3525" s="2" t="str">
        <f>_xlfn.XLOOKUP(SupplierQuality[[#This Row],[DefectID]],Table2[ID],Table2[Defect],"Not found",0)</f>
        <v>Wrong Codes</v>
      </c>
      <c r="M3525" s="3">
        <v>602024</v>
      </c>
      <c r="N3525" s="3">
        <v>2982</v>
      </c>
      <c r="O3525" s="6">
        <f>SupplierQuality[[#This Row],[Total Downtime Minutes]]/60</f>
        <v>49.7</v>
      </c>
      <c r="P3525" s="4">
        <v>381</v>
      </c>
      <c r="Q3525" s="4">
        <f>SupplierQuality[[#This Row],[Total Defect Qty]]*SupplierQuality[[#This Row],[Unit Price]]</f>
        <v>229371144</v>
      </c>
    </row>
    <row r="3526" spans="1:17" x14ac:dyDescent="0.25">
      <c r="A3526" s="1">
        <v>43631</v>
      </c>
      <c r="B3526" s="5" t="str">
        <f>TEXT(SupplierQuality[[#This Row],[Date]],"mmm")</f>
        <v>Jun</v>
      </c>
      <c r="C3526" s="5" t="str">
        <f>TEXT(SupplierQuality[[#This Row],[Date]],"yyyy")</f>
        <v>2019</v>
      </c>
      <c r="D3526" s="2" t="s">
        <v>97</v>
      </c>
      <c r="E3526" s="2" t="s">
        <v>98</v>
      </c>
      <c r="F3526" s="2" t="s">
        <v>691</v>
      </c>
      <c r="G3526">
        <v>128</v>
      </c>
      <c r="H3526" s="2" t="str">
        <f>VLOOKUP(SupplierQuality[[#This Row],[MaterialID]],Table4[#All],2,0)</f>
        <v>Tape</v>
      </c>
      <c r="I3526">
        <v>1</v>
      </c>
      <c r="J3526" s="2" t="str">
        <f>_xlfn.XLOOKUP(SupplierQuality[[#This Row],[Defect Type ID]],Table5[ID],Table5[Defect Type],"Not found",0)</f>
        <v>No Impact</v>
      </c>
      <c r="K3526">
        <v>61</v>
      </c>
      <c r="L3526" s="2" t="str">
        <f>_xlfn.XLOOKUP(SupplierQuality[[#This Row],[DefectID]],Table2[ID],Table2[Defect],"Not found",0)</f>
        <v>No Sealing</v>
      </c>
      <c r="M3526" s="3">
        <v>507885</v>
      </c>
      <c r="N3526" s="3">
        <v>4629</v>
      </c>
      <c r="O3526" s="6">
        <f>SupplierQuality[[#This Row],[Total Downtime Minutes]]/60</f>
        <v>77.150000000000006</v>
      </c>
      <c r="P3526" s="4">
        <v>585</v>
      </c>
      <c r="Q3526" s="4">
        <f>SupplierQuality[[#This Row],[Total Defect Qty]]*SupplierQuality[[#This Row],[Unit Price]]</f>
        <v>297112725</v>
      </c>
    </row>
    <row r="3527" spans="1:17" x14ac:dyDescent="0.25">
      <c r="A3527" s="1">
        <v>43631</v>
      </c>
      <c r="B3527" s="5" t="str">
        <f>TEXT(SupplierQuality[[#This Row],[Date]],"mmm")</f>
        <v>Jun</v>
      </c>
      <c r="C3527" s="5" t="str">
        <f>TEXT(SupplierQuality[[#This Row],[Date]],"yyyy")</f>
        <v>2019</v>
      </c>
      <c r="D3527" s="2" t="s">
        <v>44</v>
      </c>
      <c r="E3527" s="2" t="s">
        <v>49</v>
      </c>
      <c r="F3527" s="2" t="s">
        <v>691</v>
      </c>
      <c r="G3527">
        <v>126</v>
      </c>
      <c r="H3527" s="2" t="str">
        <f>VLOOKUP(SupplierQuality[[#This Row],[MaterialID]],Table4[#All],2,0)</f>
        <v>Motors</v>
      </c>
      <c r="I3527">
        <v>1</v>
      </c>
      <c r="J3527" s="2" t="str">
        <f>_xlfn.XLOOKUP(SupplierQuality[[#This Row],[Defect Type ID]],Table5[ID],Table5[Defect Type],"Not found",0)</f>
        <v>No Impact</v>
      </c>
      <c r="K3527">
        <v>227</v>
      </c>
      <c r="L3527" s="2" t="str">
        <f>_xlfn.XLOOKUP(SupplierQuality[[#This Row],[DefectID]],Table2[ID],Table2[Defect],"Not found",0)</f>
        <v>Not Balanced</v>
      </c>
      <c r="M3527" s="3">
        <v>438801</v>
      </c>
      <c r="N3527" s="3">
        <v>4106</v>
      </c>
      <c r="O3527" s="6">
        <f>SupplierQuality[[#This Row],[Total Downtime Minutes]]/60</f>
        <v>68.433333333333337</v>
      </c>
      <c r="P3527" s="4">
        <v>680</v>
      </c>
      <c r="Q3527" s="4">
        <f>SupplierQuality[[#This Row],[Total Defect Qty]]*SupplierQuality[[#This Row],[Unit Price]]</f>
        <v>298384680</v>
      </c>
    </row>
    <row r="3528" spans="1:17" x14ac:dyDescent="0.25">
      <c r="A3528" s="1">
        <v>43631</v>
      </c>
      <c r="B3528" s="5" t="str">
        <f>TEXT(SupplierQuality[[#This Row],[Date]],"mmm")</f>
        <v>Jun</v>
      </c>
      <c r="C3528" s="5" t="str">
        <f>TEXT(SupplierQuality[[#This Row],[Date]],"yyyy")</f>
        <v>2019</v>
      </c>
      <c r="D3528" s="2" t="s">
        <v>251</v>
      </c>
      <c r="E3528" s="2" t="s">
        <v>16</v>
      </c>
      <c r="F3528" s="2" t="s">
        <v>24</v>
      </c>
      <c r="G3528">
        <v>115</v>
      </c>
      <c r="H3528" s="2" t="str">
        <f>VLOOKUP(SupplierQuality[[#This Row],[MaterialID]],Table4[#All],2,0)</f>
        <v>Controllers</v>
      </c>
      <c r="I3528">
        <v>3</v>
      </c>
      <c r="J3528" s="2" t="str">
        <f>_xlfn.XLOOKUP(SupplierQuality[[#This Row],[Defect Type ID]],Table5[ID],Table5[Defect Type],"Not found",0)</f>
        <v>Impact</v>
      </c>
      <c r="K3528">
        <v>110</v>
      </c>
      <c r="L3528" s="2" t="str">
        <f>_xlfn.XLOOKUP(SupplierQuality[[#This Row],[DefectID]],Table2[ID],Table2[Defect],"Not found",0)</f>
        <v>Missing Codes</v>
      </c>
      <c r="M3528" s="3">
        <v>327011</v>
      </c>
      <c r="N3528" s="3">
        <v>3099</v>
      </c>
      <c r="O3528" s="6">
        <f>SupplierQuality[[#This Row],[Total Downtime Minutes]]/60</f>
        <v>51.65</v>
      </c>
      <c r="P3528" s="4">
        <v>474</v>
      </c>
      <c r="Q3528" s="4">
        <f>SupplierQuality[[#This Row],[Total Defect Qty]]*SupplierQuality[[#This Row],[Unit Price]]</f>
        <v>155003214</v>
      </c>
    </row>
    <row r="3529" spans="1:17" x14ac:dyDescent="0.25">
      <c r="A3529" s="1">
        <v>43631</v>
      </c>
      <c r="B3529" s="5" t="str">
        <f>TEXT(SupplierQuality[[#This Row],[Date]],"mmm")</f>
        <v>Jun</v>
      </c>
      <c r="C3529" s="5" t="str">
        <f>TEXT(SupplierQuality[[#This Row],[Date]],"yyyy")</f>
        <v>2019</v>
      </c>
      <c r="D3529" s="2" t="s">
        <v>29</v>
      </c>
      <c r="E3529" s="2" t="s">
        <v>67</v>
      </c>
      <c r="F3529" s="2" t="s">
        <v>17</v>
      </c>
      <c r="G3529">
        <v>122</v>
      </c>
      <c r="H3529" s="2" t="str">
        <f>VLOOKUP(SupplierQuality[[#This Row],[MaterialID]],Table4[#All],2,0)</f>
        <v>Electrolytes</v>
      </c>
      <c r="I3529">
        <v>1</v>
      </c>
      <c r="J3529" s="2" t="str">
        <f>_xlfn.XLOOKUP(SupplierQuality[[#This Row],[Defect Type ID]],Table5[ID],Table5[Defect Type],"Not found",0)</f>
        <v>No Impact</v>
      </c>
      <c r="K3529">
        <v>147</v>
      </c>
      <c r="L3529" s="2" t="str">
        <f>_xlfn.XLOOKUP(SupplierQuality[[#This Row],[DefectID]],Table2[ID],Table2[Defect],"Not found",0)</f>
        <v>Shallow Slots</v>
      </c>
      <c r="M3529" s="3">
        <v>313924</v>
      </c>
      <c r="N3529" s="3">
        <v>4721</v>
      </c>
      <c r="O3529" s="6">
        <f>SupplierQuality[[#This Row],[Total Downtime Minutes]]/60</f>
        <v>78.683333333333337</v>
      </c>
      <c r="P3529" s="4">
        <v>352</v>
      </c>
      <c r="Q3529" s="4">
        <f>SupplierQuality[[#This Row],[Total Defect Qty]]*SupplierQuality[[#This Row],[Unit Price]]</f>
        <v>110501248</v>
      </c>
    </row>
    <row r="3530" spans="1:17" x14ac:dyDescent="0.25">
      <c r="A3530" s="1">
        <v>43631</v>
      </c>
      <c r="B3530" s="5" t="str">
        <f>TEXT(SupplierQuality[[#This Row],[Date]],"mmm")</f>
        <v>Jun</v>
      </c>
      <c r="C3530" s="5" t="str">
        <f>TEXT(SupplierQuality[[#This Row],[Date]],"yyyy")</f>
        <v>2019</v>
      </c>
      <c r="D3530" s="2" t="s">
        <v>100</v>
      </c>
      <c r="E3530" s="2" t="s">
        <v>23</v>
      </c>
      <c r="F3530" s="2" t="s">
        <v>691</v>
      </c>
      <c r="G3530">
        <v>130</v>
      </c>
      <c r="H3530" s="2" t="str">
        <f>VLOOKUP(SupplierQuality[[#This Row],[MaterialID]],Table4[#All],2,0)</f>
        <v>Packaging</v>
      </c>
      <c r="I3530">
        <v>3</v>
      </c>
      <c r="J3530" s="2" t="str">
        <f>_xlfn.XLOOKUP(SupplierQuality[[#This Row],[Defect Type ID]],Table5[ID],Table5[Defect Type],"Not found",0)</f>
        <v>Impact</v>
      </c>
      <c r="K3530">
        <v>121</v>
      </c>
      <c r="L3530" s="2" t="str">
        <f>_xlfn.XLOOKUP(SupplierQuality[[#This Row],[DefectID]],Table2[ID],Table2[Defect],"Not found",0)</f>
        <v>Odor</v>
      </c>
      <c r="M3530" s="3">
        <v>189695</v>
      </c>
      <c r="N3530" s="3">
        <v>4748</v>
      </c>
      <c r="O3530" s="6">
        <f>SupplierQuality[[#This Row],[Total Downtime Minutes]]/60</f>
        <v>79.13333333333334</v>
      </c>
      <c r="P3530" s="4">
        <v>550</v>
      </c>
      <c r="Q3530" s="4">
        <f>SupplierQuality[[#This Row],[Total Defect Qty]]*SupplierQuality[[#This Row],[Unit Price]]</f>
        <v>104332250</v>
      </c>
    </row>
    <row r="3531" spans="1:17" x14ac:dyDescent="0.25">
      <c r="A3531" s="1">
        <v>43631</v>
      </c>
      <c r="B3531" s="5" t="str">
        <f>TEXT(SupplierQuality[[#This Row],[Date]],"mmm")</f>
        <v>Jun</v>
      </c>
      <c r="C3531" s="5" t="str">
        <f>TEXT(SupplierQuality[[#This Row],[Date]],"yyyy")</f>
        <v>2019</v>
      </c>
      <c r="D3531" s="2" t="s">
        <v>226</v>
      </c>
      <c r="E3531" s="2" t="s">
        <v>13</v>
      </c>
      <c r="F3531" s="2" t="s">
        <v>24</v>
      </c>
      <c r="G3531">
        <v>112</v>
      </c>
      <c r="H3531" s="2" t="str">
        <f>VLOOKUP(SupplierQuality[[#This Row],[MaterialID]],Table4[#All],2,0)</f>
        <v>Glass</v>
      </c>
      <c r="I3531">
        <v>3</v>
      </c>
      <c r="J3531" s="2" t="str">
        <f>_xlfn.XLOOKUP(SupplierQuality[[#This Row],[Defect Type ID]],Table5[ID],Table5[Defect Type],"Not found",0)</f>
        <v>Impact</v>
      </c>
      <c r="K3531">
        <v>29</v>
      </c>
      <c r="L3531" s="2" t="str">
        <f>_xlfn.XLOOKUP(SupplierQuality[[#This Row],[DefectID]],Table2[ID],Table2[Defect],"Not found",0)</f>
        <v>Out of Spec</v>
      </c>
      <c r="M3531" s="3">
        <v>157802</v>
      </c>
      <c r="N3531" s="3">
        <v>3761</v>
      </c>
      <c r="O3531" s="6">
        <f>SupplierQuality[[#This Row],[Total Downtime Minutes]]/60</f>
        <v>62.68333333333333</v>
      </c>
      <c r="P3531" s="4">
        <v>568</v>
      </c>
      <c r="Q3531" s="4">
        <f>SupplierQuality[[#This Row],[Total Defect Qty]]*SupplierQuality[[#This Row],[Unit Price]]</f>
        <v>89631536</v>
      </c>
    </row>
    <row r="3532" spans="1:17" x14ac:dyDescent="0.25">
      <c r="A3532" s="1">
        <v>43631</v>
      </c>
      <c r="B3532" s="5" t="str">
        <f>TEXT(SupplierQuality[[#This Row],[Date]],"mmm")</f>
        <v>Jun</v>
      </c>
      <c r="C3532" s="5" t="str">
        <f>TEXT(SupplierQuality[[#This Row],[Date]],"yyyy")</f>
        <v>2019</v>
      </c>
      <c r="D3532" s="2" t="s">
        <v>224</v>
      </c>
      <c r="E3532" s="2" t="s">
        <v>74</v>
      </c>
      <c r="F3532" s="2" t="s">
        <v>691</v>
      </c>
      <c r="G3532">
        <v>114</v>
      </c>
      <c r="H3532" s="2" t="str">
        <f>VLOOKUP(SupplierQuality[[#This Row],[MaterialID]],Table4[#All],2,0)</f>
        <v>Carton</v>
      </c>
      <c r="I3532">
        <v>2</v>
      </c>
      <c r="J3532" s="2" t="str">
        <f>_xlfn.XLOOKUP(SupplierQuality[[#This Row],[Defect Type ID]],Table5[ID],Table5[Defect Type],"Not found",0)</f>
        <v>Rejected</v>
      </c>
      <c r="K3532">
        <v>245</v>
      </c>
      <c r="L3532" s="2" t="str">
        <f>_xlfn.XLOOKUP(SupplierQuality[[#This Row],[DefectID]],Table2[ID],Table2[Defect],"Not found",0)</f>
        <v>Roll Pattern</v>
      </c>
      <c r="M3532" s="3">
        <v>147183</v>
      </c>
      <c r="N3532" s="3">
        <v>2636</v>
      </c>
      <c r="O3532" s="6">
        <f>SupplierQuality[[#This Row],[Total Downtime Minutes]]/60</f>
        <v>43.93333333333333</v>
      </c>
      <c r="P3532" s="4">
        <v>472</v>
      </c>
      <c r="Q3532" s="4">
        <f>SupplierQuality[[#This Row],[Total Defect Qty]]*SupplierQuality[[#This Row],[Unit Price]]</f>
        <v>69470376</v>
      </c>
    </row>
    <row r="3533" spans="1:17" x14ac:dyDescent="0.25">
      <c r="A3533" s="1">
        <v>43632</v>
      </c>
      <c r="B3533" s="5" t="str">
        <f>TEXT(SupplierQuality[[#This Row],[Date]],"mmm")</f>
        <v>Jun</v>
      </c>
      <c r="C3533" s="5" t="str">
        <f>TEXT(SupplierQuality[[#This Row],[Date]],"yyyy")</f>
        <v>2019</v>
      </c>
      <c r="D3533" s="2" t="s">
        <v>216</v>
      </c>
      <c r="E3533" s="2" t="s">
        <v>74</v>
      </c>
      <c r="F3533" s="2" t="s">
        <v>691</v>
      </c>
      <c r="G3533">
        <v>127</v>
      </c>
      <c r="H3533" s="2" t="str">
        <f>VLOOKUP(SupplierQuality[[#This Row],[MaterialID]],Table4[#All],2,0)</f>
        <v>Crates</v>
      </c>
      <c r="I3533">
        <v>1</v>
      </c>
      <c r="J3533" s="2" t="str">
        <f>_xlfn.XLOOKUP(SupplierQuality[[#This Row],[Defect Type ID]],Table5[ID],Table5[Defect Type],"Not found",0)</f>
        <v>No Impact</v>
      </c>
      <c r="K3533">
        <v>186</v>
      </c>
      <c r="L3533" s="2" t="str">
        <f>_xlfn.XLOOKUP(SupplierQuality[[#This Row],[DefectID]],Table2[ID],Table2[Defect],"Not found",0)</f>
        <v>Torn Packaging</v>
      </c>
      <c r="M3533" s="3">
        <v>940836</v>
      </c>
      <c r="N3533" s="3">
        <v>1642</v>
      </c>
      <c r="O3533" s="6">
        <f>SupplierQuality[[#This Row],[Total Downtime Minutes]]/60</f>
        <v>27.366666666666667</v>
      </c>
      <c r="P3533" s="4">
        <v>313</v>
      </c>
      <c r="Q3533" s="4">
        <f>SupplierQuality[[#This Row],[Total Defect Qty]]*SupplierQuality[[#This Row],[Unit Price]]</f>
        <v>294481668</v>
      </c>
    </row>
    <row r="3534" spans="1:17" x14ac:dyDescent="0.25">
      <c r="A3534" s="1">
        <v>43632</v>
      </c>
      <c r="B3534" s="5" t="str">
        <f>TEXT(SupplierQuality[[#This Row],[Date]],"mmm")</f>
        <v>Jun</v>
      </c>
      <c r="C3534" s="5" t="str">
        <f>TEXT(SupplierQuality[[#This Row],[Date]],"yyyy")</f>
        <v>2019</v>
      </c>
      <c r="D3534" s="2" t="s">
        <v>304</v>
      </c>
      <c r="E3534" s="2" t="s">
        <v>34</v>
      </c>
      <c r="F3534" s="2" t="s">
        <v>14</v>
      </c>
      <c r="G3534">
        <v>129</v>
      </c>
      <c r="H3534" s="2" t="str">
        <f>VLOOKUP(SupplierQuality[[#This Row],[MaterialID]],Table4[#All],2,0)</f>
        <v>Mechanicals</v>
      </c>
      <c r="I3534">
        <v>2</v>
      </c>
      <c r="J3534" s="2" t="str">
        <f>_xlfn.XLOOKUP(SupplierQuality[[#This Row],[Defect Type ID]],Table5[ID],Table5[Defect Type],"Not found",0)</f>
        <v>Rejected</v>
      </c>
      <c r="K3534">
        <v>84</v>
      </c>
      <c r="L3534" s="2" t="str">
        <f>_xlfn.XLOOKUP(SupplierQuality[[#This Row],[DefectID]],Table2[ID],Table2[Defect],"Not found",0)</f>
        <v>Weak Walls</v>
      </c>
      <c r="M3534" s="3">
        <v>774784</v>
      </c>
      <c r="N3534" s="3">
        <v>3284</v>
      </c>
      <c r="O3534" s="6">
        <f>SupplierQuality[[#This Row],[Total Downtime Minutes]]/60</f>
        <v>54.733333333333334</v>
      </c>
      <c r="P3534" s="4">
        <v>632</v>
      </c>
      <c r="Q3534" s="4">
        <f>SupplierQuality[[#This Row],[Total Defect Qty]]*SupplierQuality[[#This Row],[Unit Price]]</f>
        <v>489663488</v>
      </c>
    </row>
    <row r="3535" spans="1:17" x14ac:dyDescent="0.25">
      <c r="A3535" s="1">
        <v>43632</v>
      </c>
      <c r="B3535" s="5" t="str">
        <f>TEXT(SupplierQuality[[#This Row],[Date]],"mmm")</f>
        <v>Jun</v>
      </c>
      <c r="C3535" s="5" t="str">
        <f>TEXT(SupplierQuality[[#This Row],[Date]],"yyyy")</f>
        <v>2019</v>
      </c>
      <c r="D3535" s="2" t="s">
        <v>270</v>
      </c>
      <c r="E3535" s="2" t="s">
        <v>38</v>
      </c>
      <c r="F3535" s="2" t="s">
        <v>17</v>
      </c>
      <c r="G3535">
        <v>125</v>
      </c>
      <c r="H3535" s="2" t="str">
        <f>VLOOKUP(SupplierQuality[[#This Row],[MaterialID]],Table4[#All],2,0)</f>
        <v>Hardware</v>
      </c>
      <c r="I3535">
        <v>2</v>
      </c>
      <c r="J3535" s="2" t="str">
        <f>_xlfn.XLOOKUP(SupplierQuality[[#This Row],[Defect Type ID]],Table5[ID],Table5[Defect Type],"Not found",0)</f>
        <v>Rejected</v>
      </c>
      <c r="K3535">
        <v>208</v>
      </c>
      <c r="L3535" s="2" t="str">
        <f>_xlfn.XLOOKUP(SupplierQuality[[#This Row],[DefectID]],Table2[ID],Table2[Defect],"Not found",0)</f>
        <v>Missing Liner</v>
      </c>
      <c r="M3535" s="3">
        <v>700849</v>
      </c>
      <c r="N3535" s="3">
        <v>618</v>
      </c>
      <c r="O3535" s="6">
        <f>SupplierQuality[[#This Row],[Total Downtime Minutes]]/60</f>
        <v>10.3</v>
      </c>
      <c r="P3535" s="4">
        <v>285</v>
      </c>
      <c r="Q3535" s="4">
        <f>SupplierQuality[[#This Row],[Total Defect Qty]]*SupplierQuality[[#This Row],[Unit Price]]</f>
        <v>199741965</v>
      </c>
    </row>
    <row r="3536" spans="1:17" x14ac:dyDescent="0.25">
      <c r="A3536" s="1">
        <v>43632</v>
      </c>
      <c r="B3536" s="5" t="str">
        <f>TEXT(SupplierQuality[[#This Row],[Date]],"mmm")</f>
        <v>Jun</v>
      </c>
      <c r="C3536" s="5" t="str">
        <f>TEXT(SupplierQuality[[#This Row],[Date]],"yyyy")</f>
        <v>2019</v>
      </c>
      <c r="D3536" s="2" t="s">
        <v>218</v>
      </c>
      <c r="E3536" s="2" t="s">
        <v>74</v>
      </c>
      <c r="F3536" s="2" t="s">
        <v>14</v>
      </c>
      <c r="G3536">
        <v>120</v>
      </c>
      <c r="H3536" s="2" t="str">
        <f>VLOOKUP(SupplierQuality[[#This Row],[MaterialID]],Table4[#All],2,0)</f>
        <v>Film</v>
      </c>
      <c r="I3536">
        <v>1</v>
      </c>
      <c r="J3536" s="2" t="str">
        <f>_xlfn.XLOOKUP(SupplierQuality[[#This Row],[Defect Type ID]],Table5[ID],Table5[Defect Type],"Not found",0)</f>
        <v>No Impact</v>
      </c>
      <c r="K3536">
        <v>95</v>
      </c>
      <c r="L3536" s="2" t="str">
        <f>_xlfn.XLOOKUP(SupplierQuality[[#This Row],[DefectID]],Table2[ID],Table2[Defect],"Not found",0)</f>
        <v>Wrong Shape</v>
      </c>
      <c r="M3536" s="3">
        <v>548418</v>
      </c>
      <c r="N3536" s="3">
        <v>367</v>
      </c>
      <c r="O3536" s="6">
        <f>SupplierQuality[[#This Row],[Total Downtime Minutes]]/60</f>
        <v>6.1166666666666663</v>
      </c>
      <c r="P3536" s="4">
        <v>531</v>
      </c>
      <c r="Q3536" s="4">
        <f>SupplierQuality[[#This Row],[Total Defect Qty]]*SupplierQuality[[#This Row],[Unit Price]]</f>
        <v>291209958</v>
      </c>
    </row>
    <row r="3537" spans="1:17" x14ac:dyDescent="0.25">
      <c r="A3537" s="1">
        <v>43632</v>
      </c>
      <c r="B3537" s="5" t="str">
        <f>TEXT(SupplierQuality[[#This Row],[Date]],"mmm")</f>
        <v>Jun</v>
      </c>
      <c r="C3537" s="5" t="str">
        <f>TEXT(SupplierQuality[[#This Row],[Date]],"yyyy")</f>
        <v>2019</v>
      </c>
      <c r="D3537" s="2" t="s">
        <v>247</v>
      </c>
      <c r="E3537" s="2" t="s">
        <v>119</v>
      </c>
      <c r="F3537" s="2" t="s">
        <v>17</v>
      </c>
      <c r="G3537">
        <v>132</v>
      </c>
      <c r="H3537" s="2" t="str">
        <f>VLOOKUP(SupplierQuality[[#This Row],[MaterialID]],Table4[#All],2,0)</f>
        <v>Printed Materials</v>
      </c>
      <c r="I3537">
        <v>2</v>
      </c>
      <c r="J3537" s="2" t="str">
        <f>_xlfn.XLOOKUP(SupplierQuality[[#This Row],[Defect Type ID]],Table5[ID],Table5[Defect Type],"Not found",0)</f>
        <v>Rejected</v>
      </c>
      <c r="K3537">
        <v>87</v>
      </c>
      <c r="L3537" s="2" t="str">
        <f>_xlfn.XLOOKUP(SupplierQuality[[#This Row],[DefectID]],Table2[ID],Table2[Defect],"Not found",0)</f>
        <v>Wrong Registration</v>
      </c>
      <c r="M3537" s="3">
        <v>517561</v>
      </c>
      <c r="N3537" s="3">
        <v>4649</v>
      </c>
      <c r="O3537" s="6">
        <f>SupplierQuality[[#This Row],[Total Downtime Minutes]]/60</f>
        <v>77.483333333333334</v>
      </c>
      <c r="P3537" s="4">
        <v>527</v>
      </c>
      <c r="Q3537" s="4">
        <f>SupplierQuality[[#This Row],[Total Defect Qty]]*SupplierQuality[[#This Row],[Unit Price]]</f>
        <v>272754647</v>
      </c>
    </row>
    <row r="3538" spans="1:17" x14ac:dyDescent="0.25">
      <c r="A3538" s="1">
        <v>43632</v>
      </c>
      <c r="B3538" s="5" t="str">
        <f>TEXT(SupplierQuality[[#This Row],[Date]],"mmm")</f>
        <v>Jun</v>
      </c>
      <c r="C3538" s="5" t="str">
        <f>TEXT(SupplierQuality[[#This Row],[Date]],"yyyy")</f>
        <v>2019</v>
      </c>
      <c r="D3538" s="2" t="s">
        <v>318</v>
      </c>
      <c r="E3538" s="2" t="s">
        <v>32</v>
      </c>
      <c r="F3538" s="2" t="s">
        <v>75</v>
      </c>
      <c r="G3538">
        <v>122</v>
      </c>
      <c r="H3538" s="2" t="str">
        <f>VLOOKUP(SupplierQuality[[#This Row],[MaterialID]],Table4[#All],2,0)</f>
        <v>Electrolytes</v>
      </c>
      <c r="I3538">
        <v>3</v>
      </c>
      <c r="J3538" s="2" t="str">
        <f>_xlfn.XLOOKUP(SupplierQuality[[#This Row],[Defect Type ID]],Table5[ID],Table5[Defect Type],"Not found",0)</f>
        <v>Impact</v>
      </c>
      <c r="K3538">
        <v>23</v>
      </c>
      <c r="L3538" s="2" t="str">
        <f>_xlfn.XLOOKUP(SupplierQuality[[#This Row],[DefectID]],Table2[ID],Table2[Defect],"Not found",0)</f>
        <v>Split Seams</v>
      </c>
      <c r="M3538" s="3">
        <v>459633</v>
      </c>
      <c r="N3538" s="3">
        <v>1666</v>
      </c>
      <c r="O3538" s="6">
        <f>SupplierQuality[[#This Row],[Total Downtime Minutes]]/60</f>
        <v>27.766666666666666</v>
      </c>
      <c r="P3538" s="4">
        <v>660</v>
      </c>
      <c r="Q3538" s="4">
        <f>SupplierQuality[[#This Row],[Total Defect Qty]]*SupplierQuality[[#This Row],[Unit Price]]</f>
        <v>303357780</v>
      </c>
    </row>
    <row r="3539" spans="1:17" x14ac:dyDescent="0.25">
      <c r="A3539" s="1">
        <v>43632</v>
      </c>
      <c r="B3539" s="5" t="str">
        <f>TEXT(SupplierQuality[[#This Row],[Date]],"mmm")</f>
        <v>Jun</v>
      </c>
      <c r="C3539" s="5" t="str">
        <f>TEXT(SupplierQuality[[#This Row],[Date]],"yyyy")</f>
        <v>2019</v>
      </c>
      <c r="D3539" s="2" t="s">
        <v>10</v>
      </c>
      <c r="E3539" s="2" t="s">
        <v>71</v>
      </c>
      <c r="F3539" s="2" t="s">
        <v>17</v>
      </c>
      <c r="G3539">
        <v>126</v>
      </c>
      <c r="H3539" s="2" t="str">
        <f>VLOOKUP(SupplierQuality[[#This Row],[MaterialID]],Table4[#All],2,0)</f>
        <v>Motors</v>
      </c>
      <c r="I3539">
        <v>2</v>
      </c>
      <c r="J3539" s="2" t="str">
        <f>_xlfn.XLOOKUP(SupplierQuality[[#This Row],[Defect Type ID]],Table5[ID],Table5[Defect Type],"Not found",0)</f>
        <v>Rejected</v>
      </c>
      <c r="K3539">
        <v>131</v>
      </c>
      <c r="L3539" s="2" t="str">
        <f>_xlfn.XLOOKUP(SupplierQuality[[#This Row],[DefectID]],Table2[ID],Table2[Defect],"Not found",0)</f>
        <v>Out of Specification</v>
      </c>
      <c r="M3539" s="3">
        <v>65069</v>
      </c>
      <c r="N3539" s="3">
        <v>2561</v>
      </c>
      <c r="O3539" s="6">
        <f>SupplierQuality[[#This Row],[Total Downtime Minutes]]/60</f>
        <v>42.68333333333333</v>
      </c>
      <c r="P3539" s="4">
        <v>288</v>
      </c>
      <c r="Q3539" s="4">
        <f>SupplierQuality[[#This Row],[Total Defect Qty]]*SupplierQuality[[#This Row],[Unit Price]]</f>
        <v>18739872</v>
      </c>
    </row>
    <row r="3540" spans="1:17" x14ac:dyDescent="0.25">
      <c r="A3540" s="1">
        <v>43632</v>
      </c>
      <c r="B3540" s="5" t="str">
        <f>TEXT(SupplierQuality[[#This Row],[Date]],"mmm")</f>
        <v>Jun</v>
      </c>
      <c r="C3540" s="5" t="str">
        <f>TEXT(SupplierQuality[[#This Row],[Date]],"yyyy")</f>
        <v>2019</v>
      </c>
      <c r="D3540" s="2" t="s">
        <v>85</v>
      </c>
      <c r="E3540" s="2" t="s">
        <v>27</v>
      </c>
      <c r="F3540" s="2" t="s">
        <v>17</v>
      </c>
      <c r="G3540">
        <v>115</v>
      </c>
      <c r="H3540" s="2" t="str">
        <f>VLOOKUP(SupplierQuality[[#This Row],[MaterialID]],Table4[#All],2,0)</f>
        <v>Controllers</v>
      </c>
      <c r="I3540">
        <v>2</v>
      </c>
      <c r="J3540" s="2" t="str">
        <f>_xlfn.XLOOKUP(SupplierQuality[[#This Row],[Defect Type ID]],Table5[ID],Table5[Defect Type],"Not found",0)</f>
        <v>Rejected</v>
      </c>
      <c r="K3540">
        <v>160</v>
      </c>
      <c r="L3540" s="2" t="str">
        <f>_xlfn.XLOOKUP(SupplierQuality[[#This Row],[DefectID]],Table2[ID],Table2[Defect],"Not found",0)</f>
        <v>Lay Flat Dimension</v>
      </c>
      <c r="M3540" s="3">
        <v>55411</v>
      </c>
      <c r="N3540" s="3">
        <v>2721</v>
      </c>
      <c r="O3540" s="6">
        <f>SupplierQuality[[#This Row],[Total Downtime Minutes]]/60</f>
        <v>45.35</v>
      </c>
      <c r="P3540" s="4">
        <v>325</v>
      </c>
      <c r="Q3540" s="4">
        <f>SupplierQuality[[#This Row],[Total Defect Qty]]*SupplierQuality[[#This Row],[Unit Price]]</f>
        <v>18008575</v>
      </c>
    </row>
    <row r="3541" spans="1:17" x14ac:dyDescent="0.25">
      <c r="A3541" s="1">
        <v>43632</v>
      </c>
      <c r="B3541" s="5" t="str">
        <f>TEXT(SupplierQuality[[#This Row],[Date]],"mmm")</f>
        <v>Jun</v>
      </c>
      <c r="C3541" s="5" t="str">
        <f>TEXT(SupplierQuality[[#This Row],[Date]],"yyyy")</f>
        <v>2019</v>
      </c>
      <c r="D3541" s="2" t="s">
        <v>145</v>
      </c>
      <c r="E3541" s="2" t="s">
        <v>55</v>
      </c>
      <c r="F3541" s="2" t="s">
        <v>17</v>
      </c>
      <c r="G3541">
        <v>130</v>
      </c>
      <c r="H3541" s="2" t="str">
        <f>VLOOKUP(SupplierQuality[[#This Row],[MaterialID]],Table4[#All],2,0)</f>
        <v>Packaging</v>
      </c>
      <c r="I3541">
        <v>1</v>
      </c>
      <c r="J3541" s="2" t="str">
        <f>_xlfn.XLOOKUP(SupplierQuality[[#This Row],[Defect Type ID]],Table5[ID],Table5[Defect Type],"Not found",0)</f>
        <v>No Impact</v>
      </c>
      <c r="K3541">
        <v>263</v>
      </c>
      <c r="L3541" s="2" t="str">
        <f>_xlfn.XLOOKUP(SupplierQuality[[#This Row],[DefectID]],Table2[ID],Table2[Defect],"Not found",0)</f>
        <v>Packaging Wrong</v>
      </c>
      <c r="M3541" s="3">
        <v>1505</v>
      </c>
      <c r="N3541" s="3">
        <v>4139</v>
      </c>
      <c r="O3541" s="6">
        <f>SupplierQuality[[#This Row],[Total Downtime Minutes]]/60</f>
        <v>68.983333333333334</v>
      </c>
      <c r="P3541" s="4">
        <v>334</v>
      </c>
      <c r="Q3541" s="4">
        <f>SupplierQuality[[#This Row],[Total Defect Qty]]*SupplierQuality[[#This Row],[Unit Price]]</f>
        <v>502670</v>
      </c>
    </row>
    <row r="3542" spans="1:17" x14ac:dyDescent="0.25">
      <c r="A3542" s="1">
        <v>43633</v>
      </c>
      <c r="B3542" s="5" t="str">
        <f>TEXT(SupplierQuality[[#This Row],[Date]],"mmm")</f>
        <v>Jun</v>
      </c>
      <c r="C3542" s="5" t="str">
        <f>TEXT(SupplierQuality[[#This Row],[Date]],"yyyy")</f>
        <v>2019</v>
      </c>
      <c r="D3542" s="2" t="s">
        <v>43</v>
      </c>
      <c r="E3542" s="2" t="s">
        <v>119</v>
      </c>
      <c r="F3542" s="2" t="s">
        <v>17</v>
      </c>
      <c r="G3542">
        <v>121</v>
      </c>
      <c r="H3542" s="2" t="str">
        <f>VLOOKUP(SupplierQuality[[#This Row],[MaterialID]],Table4[#All],2,0)</f>
        <v>Composites</v>
      </c>
      <c r="I3542">
        <v>3</v>
      </c>
      <c r="J3542" s="2" t="str">
        <f>_xlfn.XLOOKUP(SupplierQuality[[#This Row],[Defect Type ID]],Table5[ID],Table5[Defect Type],"Not found",0)</f>
        <v>Impact</v>
      </c>
      <c r="K3542">
        <v>240</v>
      </c>
      <c r="L3542" s="2" t="str">
        <f>_xlfn.XLOOKUP(SupplierQuality[[#This Row],[DefectID]],Table2[ID],Table2[Defect],"Not found",0)</f>
        <v>Spring damanged</v>
      </c>
      <c r="M3542" s="3">
        <v>945066</v>
      </c>
      <c r="N3542" s="3">
        <v>3055</v>
      </c>
      <c r="O3542" s="6">
        <f>SupplierQuality[[#This Row],[Total Downtime Minutes]]/60</f>
        <v>50.916666666666664</v>
      </c>
      <c r="P3542" s="4">
        <v>347</v>
      </c>
      <c r="Q3542" s="4">
        <f>SupplierQuality[[#This Row],[Total Defect Qty]]*SupplierQuality[[#This Row],[Unit Price]]</f>
        <v>327937902</v>
      </c>
    </row>
    <row r="3543" spans="1:17" x14ac:dyDescent="0.25">
      <c r="A3543" s="1">
        <v>43633</v>
      </c>
      <c r="B3543" s="5" t="str">
        <f>TEXT(SupplierQuality[[#This Row],[Date]],"mmm")</f>
        <v>Jun</v>
      </c>
      <c r="C3543" s="5" t="str">
        <f>TEXT(SupplierQuality[[#This Row],[Date]],"yyyy")</f>
        <v>2019</v>
      </c>
      <c r="D3543" s="2" t="s">
        <v>214</v>
      </c>
      <c r="E3543" s="2" t="s">
        <v>47</v>
      </c>
      <c r="F3543" s="2" t="s">
        <v>14</v>
      </c>
      <c r="G3543">
        <v>120</v>
      </c>
      <c r="H3543" s="2" t="str">
        <f>VLOOKUP(SupplierQuality[[#This Row],[MaterialID]],Table4[#All],2,0)</f>
        <v>Film</v>
      </c>
      <c r="I3543">
        <v>1</v>
      </c>
      <c r="J3543" s="2" t="str">
        <f>_xlfn.XLOOKUP(SupplierQuality[[#This Row],[Defect Type ID]],Table5[ID],Table5[Defect Type],"Not found",0)</f>
        <v>No Impact</v>
      </c>
      <c r="K3543">
        <v>107</v>
      </c>
      <c r="L3543" s="2" t="str">
        <f>_xlfn.XLOOKUP(SupplierQuality[[#This Row],[DefectID]],Table2[ID],Table2[Defect],"Not found",0)</f>
        <v>No Tight Seal</v>
      </c>
      <c r="M3543" s="3">
        <v>781034</v>
      </c>
      <c r="N3543" s="3">
        <v>758</v>
      </c>
      <c r="O3543" s="6">
        <f>SupplierQuality[[#This Row],[Total Downtime Minutes]]/60</f>
        <v>12.633333333333333</v>
      </c>
      <c r="P3543" s="4">
        <v>453</v>
      </c>
      <c r="Q3543" s="4">
        <f>SupplierQuality[[#This Row],[Total Defect Qty]]*SupplierQuality[[#This Row],[Unit Price]]</f>
        <v>353808402</v>
      </c>
    </row>
    <row r="3544" spans="1:17" x14ac:dyDescent="0.25">
      <c r="A3544" s="1">
        <v>43633</v>
      </c>
      <c r="B3544" s="5" t="str">
        <f>TEXT(SupplierQuality[[#This Row],[Date]],"mmm")</f>
        <v>Jun</v>
      </c>
      <c r="C3544" s="5" t="str">
        <f>TEXT(SupplierQuality[[#This Row],[Date]],"yyyy")</f>
        <v>2019</v>
      </c>
      <c r="D3544" s="2" t="s">
        <v>295</v>
      </c>
      <c r="E3544" s="2" t="s">
        <v>27</v>
      </c>
      <c r="F3544" s="2" t="s">
        <v>24</v>
      </c>
      <c r="G3544">
        <v>126</v>
      </c>
      <c r="H3544" s="2" t="str">
        <f>VLOOKUP(SupplierQuality[[#This Row],[MaterialID]],Table4[#All],2,0)</f>
        <v>Motors</v>
      </c>
      <c r="I3544">
        <v>1</v>
      </c>
      <c r="J3544" s="2" t="str">
        <f>_xlfn.XLOOKUP(SupplierQuality[[#This Row],[Defect Type ID]],Table5[ID],Table5[Defect Type],"Not found",0)</f>
        <v>No Impact</v>
      </c>
      <c r="K3544">
        <v>75</v>
      </c>
      <c r="L3544" s="2" t="str">
        <f>_xlfn.XLOOKUP(SupplierQuality[[#This Row],[DefectID]],Table2[ID],Table2[Defect],"Not found",0)</f>
        <v>Crushed Sidewalls</v>
      </c>
      <c r="M3544" s="3">
        <v>691830</v>
      </c>
      <c r="N3544" s="3">
        <v>991</v>
      </c>
      <c r="O3544" s="6">
        <f>SupplierQuality[[#This Row],[Total Downtime Minutes]]/60</f>
        <v>16.516666666666666</v>
      </c>
      <c r="P3544" s="4">
        <v>278</v>
      </c>
      <c r="Q3544" s="4">
        <f>SupplierQuality[[#This Row],[Total Defect Qty]]*SupplierQuality[[#This Row],[Unit Price]]</f>
        <v>192328740</v>
      </c>
    </row>
    <row r="3545" spans="1:17" x14ac:dyDescent="0.25">
      <c r="A3545" s="1">
        <v>43633</v>
      </c>
      <c r="B3545" s="5" t="str">
        <f>TEXT(SupplierQuality[[#This Row],[Date]],"mmm")</f>
        <v>Jun</v>
      </c>
      <c r="C3545" s="5" t="str">
        <f>TEXT(SupplierQuality[[#This Row],[Date]],"yyyy")</f>
        <v>2019</v>
      </c>
      <c r="D3545" s="2" t="s">
        <v>68</v>
      </c>
      <c r="E3545" s="2" t="s">
        <v>38</v>
      </c>
      <c r="F3545" s="2" t="s">
        <v>24</v>
      </c>
      <c r="G3545">
        <v>119</v>
      </c>
      <c r="H3545" s="2" t="str">
        <f>VLOOKUP(SupplierQuality[[#This Row],[MaterialID]],Table4[#All],2,0)</f>
        <v>Batteries</v>
      </c>
      <c r="I3545">
        <v>3</v>
      </c>
      <c r="J3545" s="2" t="str">
        <f>_xlfn.XLOOKUP(SupplierQuality[[#This Row],[Defect Type ID]],Table5[ID],Table5[Defect Type],"Not found",0)</f>
        <v>Impact</v>
      </c>
      <c r="K3545">
        <v>200</v>
      </c>
      <c r="L3545" s="2" t="str">
        <f>_xlfn.XLOOKUP(SupplierQuality[[#This Row],[DefectID]],Table2[ID],Table2[Defect],"Not found",0)</f>
        <v>Split hinges</v>
      </c>
      <c r="M3545" s="3">
        <v>609118</v>
      </c>
      <c r="N3545" s="3">
        <v>158</v>
      </c>
      <c r="O3545" s="6">
        <f>SupplierQuality[[#This Row],[Total Downtime Minutes]]/60</f>
        <v>2.6333333333333333</v>
      </c>
      <c r="P3545" s="4">
        <v>590</v>
      </c>
      <c r="Q3545" s="4">
        <f>SupplierQuality[[#This Row],[Total Defect Qty]]*SupplierQuality[[#This Row],[Unit Price]]</f>
        <v>359379620</v>
      </c>
    </row>
    <row r="3546" spans="1:17" x14ac:dyDescent="0.25">
      <c r="A3546" s="1">
        <v>43633</v>
      </c>
      <c r="B3546" s="5" t="str">
        <f>TEXT(SupplierQuality[[#This Row],[Date]],"mmm")</f>
        <v>Jun</v>
      </c>
      <c r="C3546" s="5" t="str">
        <f>TEXT(SupplierQuality[[#This Row],[Date]],"yyyy")</f>
        <v>2019</v>
      </c>
      <c r="D3546" s="2" t="s">
        <v>237</v>
      </c>
      <c r="E3546" s="2" t="s">
        <v>107</v>
      </c>
      <c r="F3546" s="2" t="s">
        <v>24</v>
      </c>
      <c r="G3546">
        <v>117</v>
      </c>
      <c r="H3546" s="2" t="str">
        <f>VLOOKUP(SupplierQuality[[#This Row],[MaterialID]],Table4[#All],2,0)</f>
        <v>Labels</v>
      </c>
      <c r="I3546">
        <v>3</v>
      </c>
      <c r="J3546" s="2" t="str">
        <f>_xlfn.XLOOKUP(SupplierQuality[[#This Row],[Defect Type ID]],Table5[ID],Table5[Defect Type],"Not found",0)</f>
        <v>Impact</v>
      </c>
      <c r="K3546">
        <v>44</v>
      </c>
      <c r="L3546" s="2" t="str">
        <f>_xlfn.XLOOKUP(SupplierQuality[[#This Row],[DefectID]],Table2[ID],Table2[Defect],"Not found",0)</f>
        <v>Broken Glass</v>
      </c>
      <c r="M3546" s="3">
        <v>428427</v>
      </c>
      <c r="N3546" s="3">
        <v>1402</v>
      </c>
      <c r="O3546" s="6">
        <f>SupplierQuality[[#This Row],[Total Downtime Minutes]]/60</f>
        <v>23.366666666666667</v>
      </c>
      <c r="P3546" s="4">
        <v>694</v>
      </c>
      <c r="Q3546" s="4">
        <f>SupplierQuality[[#This Row],[Total Defect Qty]]*SupplierQuality[[#This Row],[Unit Price]]</f>
        <v>297328338</v>
      </c>
    </row>
    <row r="3547" spans="1:17" x14ac:dyDescent="0.25">
      <c r="A3547" s="1">
        <v>43633</v>
      </c>
      <c r="B3547" s="5" t="str">
        <f>TEXT(SupplierQuality[[#This Row],[Date]],"mmm")</f>
        <v>Jun</v>
      </c>
      <c r="C3547" s="5" t="str">
        <f>TEXT(SupplierQuality[[#This Row],[Date]],"yyyy")</f>
        <v>2019</v>
      </c>
      <c r="D3547" s="2" t="s">
        <v>333</v>
      </c>
      <c r="E3547" s="2" t="s">
        <v>47</v>
      </c>
      <c r="F3547" s="2" t="s">
        <v>24</v>
      </c>
      <c r="G3547">
        <v>115</v>
      </c>
      <c r="H3547" s="2" t="str">
        <f>VLOOKUP(SupplierQuality[[#This Row],[MaterialID]],Table4[#All],2,0)</f>
        <v>Controllers</v>
      </c>
      <c r="I3547">
        <v>1</v>
      </c>
      <c r="J3547" s="2" t="str">
        <f>_xlfn.XLOOKUP(SupplierQuality[[#This Row],[Defect Type ID]],Table5[ID],Table5[Defect Type],"Not found",0)</f>
        <v>No Impact</v>
      </c>
      <c r="K3547">
        <v>150</v>
      </c>
      <c r="L3547" s="2" t="str">
        <f>_xlfn.XLOOKUP(SupplierQuality[[#This Row],[DefectID]],Table2[ID],Table2[Defect],"Not found",0)</f>
        <v>Bad Bond</v>
      </c>
      <c r="M3547" s="3">
        <v>139254</v>
      </c>
      <c r="N3547" s="3">
        <v>3940</v>
      </c>
      <c r="O3547" s="6">
        <f>SupplierQuality[[#This Row],[Total Downtime Minutes]]/60</f>
        <v>65.666666666666671</v>
      </c>
      <c r="P3547" s="4">
        <v>633</v>
      </c>
      <c r="Q3547" s="4">
        <f>SupplierQuality[[#This Row],[Total Defect Qty]]*SupplierQuality[[#This Row],[Unit Price]]</f>
        <v>88147782</v>
      </c>
    </row>
    <row r="3548" spans="1:17" x14ac:dyDescent="0.25">
      <c r="A3548" s="1">
        <v>43633</v>
      </c>
      <c r="B3548" s="5" t="str">
        <f>TEXT(SupplierQuality[[#This Row],[Date]],"mmm")</f>
        <v>Jun</v>
      </c>
      <c r="C3548" s="5" t="str">
        <f>TEXT(SupplierQuality[[#This Row],[Date]],"yyyy")</f>
        <v>2019</v>
      </c>
      <c r="D3548" s="2" t="s">
        <v>66</v>
      </c>
      <c r="E3548" s="2" t="s">
        <v>52</v>
      </c>
      <c r="F3548" s="2" t="s">
        <v>17</v>
      </c>
      <c r="G3548">
        <v>113</v>
      </c>
      <c r="H3548" s="2" t="str">
        <f>VLOOKUP(SupplierQuality[[#This Row],[MaterialID]],Table4[#All],2,0)</f>
        <v>Raw Materials</v>
      </c>
      <c r="I3548">
        <v>2</v>
      </c>
      <c r="J3548" s="2" t="str">
        <f>_xlfn.XLOOKUP(SupplierQuality[[#This Row],[Defect Type ID]],Table5[ID],Table5[Defect Type],"Not found",0)</f>
        <v>Rejected</v>
      </c>
      <c r="K3548">
        <v>164</v>
      </c>
      <c r="L3548" s="2" t="str">
        <f>_xlfn.XLOOKUP(SupplierQuality[[#This Row],[DefectID]],Table2[ID],Table2[Defect],"Not found",0)</f>
        <v>Foreign Objects</v>
      </c>
      <c r="M3548" s="3">
        <v>76642</v>
      </c>
      <c r="N3548" s="3">
        <v>2227</v>
      </c>
      <c r="O3548" s="6">
        <f>SupplierQuality[[#This Row],[Total Downtime Minutes]]/60</f>
        <v>37.116666666666667</v>
      </c>
      <c r="P3548" s="4">
        <v>621</v>
      </c>
      <c r="Q3548" s="4">
        <f>SupplierQuality[[#This Row],[Total Defect Qty]]*SupplierQuality[[#This Row],[Unit Price]]</f>
        <v>47594682</v>
      </c>
    </row>
    <row r="3549" spans="1:17" x14ac:dyDescent="0.25">
      <c r="A3549" s="1">
        <v>43633</v>
      </c>
      <c r="B3549" s="5" t="str">
        <f>TEXT(SupplierQuality[[#This Row],[Date]],"mmm")</f>
        <v>Jun</v>
      </c>
      <c r="C3549" s="5" t="str">
        <f>TEXT(SupplierQuality[[#This Row],[Date]],"yyyy")</f>
        <v>2019</v>
      </c>
      <c r="D3549" s="2" t="s">
        <v>149</v>
      </c>
      <c r="E3549" s="2" t="s">
        <v>64</v>
      </c>
      <c r="F3549" s="2" t="s">
        <v>14</v>
      </c>
      <c r="G3549">
        <v>124</v>
      </c>
      <c r="H3549" s="2" t="str">
        <f>VLOOKUP(SupplierQuality[[#This Row],[MaterialID]],Table4[#All],2,0)</f>
        <v>Drives</v>
      </c>
      <c r="I3549">
        <v>3</v>
      </c>
      <c r="J3549" s="2" t="str">
        <f>_xlfn.XLOOKUP(SupplierQuality[[#This Row],[Defect Type ID]],Table5[ID],Table5[Defect Type],"Not found",0)</f>
        <v>Impact</v>
      </c>
      <c r="K3549">
        <v>129</v>
      </c>
      <c r="L3549" s="2" t="str">
        <f>_xlfn.XLOOKUP(SupplierQuality[[#This Row],[DefectID]],Table2[ID],Table2[Defect],"Not found",0)</f>
        <v>Color Variation</v>
      </c>
      <c r="M3549" s="3">
        <v>53095</v>
      </c>
      <c r="N3549" s="3">
        <v>4837</v>
      </c>
      <c r="O3549" s="6">
        <f>SupplierQuality[[#This Row],[Total Downtime Minutes]]/60</f>
        <v>80.61666666666666</v>
      </c>
      <c r="P3549" s="4">
        <v>597</v>
      </c>
      <c r="Q3549" s="4">
        <f>SupplierQuality[[#This Row],[Total Defect Qty]]*SupplierQuality[[#This Row],[Unit Price]]</f>
        <v>31697715</v>
      </c>
    </row>
    <row r="3550" spans="1:17" x14ac:dyDescent="0.25">
      <c r="A3550" s="1">
        <v>43633</v>
      </c>
      <c r="B3550" s="5" t="str">
        <f>TEXT(SupplierQuality[[#This Row],[Date]],"mmm")</f>
        <v>Jun</v>
      </c>
      <c r="C3550" s="5" t="str">
        <f>TEXT(SupplierQuality[[#This Row],[Date]],"yyyy")</f>
        <v>2019</v>
      </c>
      <c r="D3550" s="2" t="s">
        <v>330</v>
      </c>
      <c r="E3550" s="2" t="s">
        <v>104</v>
      </c>
      <c r="F3550" s="2" t="s">
        <v>24</v>
      </c>
      <c r="G3550">
        <v>124</v>
      </c>
      <c r="H3550" s="2" t="str">
        <f>VLOOKUP(SupplierQuality[[#This Row],[MaterialID]],Table4[#All],2,0)</f>
        <v>Drives</v>
      </c>
      <c r="I3550">
        <v>3</v>
      </c>
      <c r="J3550" s="2" t="str">
        <f>_xlfn.XLOOKUP(SupplierQuality[[#This Row],[Defect Type ID]],Table5[ID],Table5[Defect Type],"Not found",0)</f>
        <v>Impact</v>
      </c>
      <c r="K3550">
        <v>257</v>
      </c>
      <c r="L3550" s="2" t="str">
        <f>_xlfn.XLOOKUP(SupplierQuality[[#This Row],[DefectID]],Table2[ID],Table2[Defect],"Not found",0)</f>
        <v>Bad Seal</v>
      </c>
      <c r="M3550" s="3">
        <v>22407</v>
      </c>
      <c r="N3550" s="3">
        <v>1834</v>
      </c>
      <c r="O3550" s="6">
        <f>SupplierQuality[[#This Row],[Total Downtime Minutes]]/60</f>
        <v>30.566666666666666</v>
      </c>
      <c r="P3550" s="4">
        <v>411</v>
      </c>
      <c r="Q3550" s="4">
        <f>SupplierQuality[[#This Row],[Total Defect Qty]]*SupplierQuality[[#This Row],[Unit Price]]</f>
        <v>9209277</v>
      </c>
    </row>
    <row r="3551" spans="1:17" x14ac:dyDescent="0.25">
      <c r="A3551" s="1">
        <v>43634</v>
      </c>
      <c r="B3551" s="5" t="str">
        <f>TEXT(SupplierQuality[[#This Row],[Date]],"mmm")</f>
        <v>Jun</v>
      </c>
      <c r="C3551" s="5" t="str">
        <f>TEXT(SupplierQuality[[#This Row],[Date]],"yyyy")</f>
        <v>2019</v>
      </c>
      <c r="D3551" s="2" t="s">
        <v>111</v>
      </c>
      <c r="E3551" s="2" t="s">
        <v>32</v>
      </c>
      <c r="F3551" s="2" t="s">
        <v>17</v>
      </c>
      <c r="G3551">
        <v>118</v>
      </c>
      <c r="H3551" s="2" t="str">
        <f>VLOOKUP(SupplierQuality[[#This Row],[MaterialID]],Table4[#All],2,0)</f>
        <v>Corrugate</v>
      </c>
      <c r="I3551">
        <v>1</v>
      </c>
      <c r="J3551" s="2" t="str">
        <f>_xlfn.XLOOKUP(SupplierQuality[[#This Row],[Defect Type ID]],Table5[ID],Table5[Defect Type],"Not found",0)</f>
        <v>No Impact</v>
      </c>
      <c r="K3551">
        <v>73</v>
      </c>
      <c r="L3551" s="2" t="str">
        <f>_xlfn.XLOOKUP(SupplierQuality[[#This Row],[DefectID]],Table2[ID],Table2[Defect],"Not found",0)</f>
        <v>No Slip Sheets</v>
      </c>
      <c r="M3551" s="3">
        <v>993831</v>
      </c>
      <c r="N3551" s="3">
        <v>1762</v>
      </c>
      <c r="O3551" s="6">
        <f>SupplierQuality[[#This Row],[Total Downtime Minutes]]/60</f>
        <v>29.366666666666667</v>
      </c>
      <c r="P3551" s="4">
        <v>348</v>
      </c>
      <c r="Q3551" s="4">
        <f>SupplierQuality[[#This Row],[Total Defect Qty]]*SupplierQuality[[#This Row],[Unit Price]]</f>
        <v>345853188</v>
      </c>
    </row>
    <row r="3552" spans="1:17" x14ac:dyDescent="0.25">
      <c r="A3552" s="1">
        <v>43634</v>
      </c>
      <c r="B3552" s="5" t="str">
        <f>TEXT(SupplierQuality[[#This Row],[Date]],"mmm")</f>
        <v>Jun</v>
      </c>
      <c r="C3552" s="5" t="str">
        <f>TEXT(SupplierQuality[[#This Row],[Date]],"yyyy")</f>
        <v>2019</v>
      </c>
      <c r="D3552" s="2" t="s">
        <v>110</v>
      </c>
      <c r="E3552" s="2" t="s">
        <v>11</v>
      </c>
      <c r="F3552" s="2" t="s">
        <v>24</v>
      </c>
      <c r="G3552">
        <v>121</v>
      </c>
      <c r="H3552" s="2" t="str">
        <f>VLOOKUP(SupplierQuality[[#This Row],[MaterialID]],Table4[#All],2,0)</f>
        <v>Composites</v>
      </c>
      <c r="I3552">
        <v>3</v>
      </c>
      <c r="J3552" s="2" t="str">
        <f>_xlfn.XLOOKUP(SupplierQuality[[#This Row],[Defect Type ID]],Table5[ID],Table5[Defect Type],"Not found",0)</f>
        <v>Impact</v>
      </c>
      <c r="K3552">
        <v>26</v>
      </c>
      <c r="L3552" s="2" t="str">
        <f>_xlfn.XLOOKUP(SupplierQuality[[#This Row],[DefectID]],Table2[ID],Table2[Defect],"Not found",0)</f>
        <v>Poor  Adhesion</v>
      </c>
      <c r="M3552" s="3">
        <v>837396</v>
      </c>
      <c r="N3552" s="3">
        <v>230</v>
      </c>
      <c r="O3552" s="6">
        <f>SupplierQuality[[#This Row],[Total Downtime Minutes]]/60</f>
        <v>3.8333333333333335</v>
      </c>
      <c r="P3552" s="4">
        <v>496</v>
      </c>
      <c r="Q3552" s="4">
        <f>SupplierQuality[[#This Row],[Total Defect Qty]]*SupplierQuality[[#This Row],[Unit Price]]</f>
        <v>415348416</v>
      </c>
    </row>
    <row r="3553" spans="1:17" x14ac:dyDescent="0.25">
      <c r="A3553" s="1">
        <v>43634</v>
      </c>
      <c r="B3553" s="5" t="str">
        <f>TEXT(SupplierQuality[[#This Row],[Date]],"mmm")</f>
        <v>Jun</v>
      </c>
      <c r="C3553" s="5" t="str">
        <f>TEXT(SupplierQuality[[#This Row],[Date]],"yyyy")</f>
        <v>2019</v>
      </c>
      <c r="D3553" s="2" t="s">
        <v>235</v>
      </c>
      <c r="E3553" s="2" t="s">
        <v>21</v>
      </c>
      <c r="F3553" s="2" t="s">
        <v>24</v>
      </c>
      <c r="G3553">
        <v>132</v>
      </c>
      <c r="H3553" s="2" t="str">
        <f>VLOOKUP(SupplierQuality[[#This Row],[MaterialID]],Table4[#All],2,0)</f>
        <v>Printed Materials</v>
      </c>
      <c r="I3553">
        <v>2</v>
      </c>
      <c r="J3553" s="2" t="str">
        <f>_xlfn.XLOOKUP(SupplierQuality[[#This Row],[Defect Type ID]],Table5[ID],Table5[Defect Type],"Not found",0)</f>
        <v>Rejected</v>
      </c>
      <c r="K3553">
        <v>107</v>
      </c>
      <c r="L3553" s="2" t="str">
        <f>_xlfn.XLOOKUP(SupplierQuality[[#This Row],[DefectID]],Table2[ID],Table2[Defect],"Not found",0)</f>
        <v>No Tight Seal</v>
      </c>
      <c r="M3553" s="3">
        <v>825218</v>
      </c>
      <c r="N3553" s="3">
        <v>4612</v>
      </c>
      <c r="O3553" s="6">
        <f>SupplierQuality[[#This Row],[Total Downtime Minutes]]/60</f>
        <v>76.86666666666666</v>
      </c>
      <c r="P3553" s="4">
        <v>587</v>
      </c>
      <c r="Q3553" s="4">
        <f>SupplierQuality[[#This Row],[Total Defect Qty]]*SupplierQuality[[#This Row],[Unit Price]]</f>
        <v>484402966</v>
      </c>
    </row>
    <row r="3554" spans="1:17" x14ac:dyDescent="0.25">
      <c r="A3554" s="1">
        <v>43634</v>
      </c>
      <c r="B3554" s="5" t="str">
        <f>TEXT(SupplierQuality[[#This Row],[Date]],"mmm")</f>
        <v>Jun</v>
      </c>
      <c r="C3554" s="5" t="str">
        <f>TEXT(SupplierQuality[[#This Row],[Date]],"yyyy")</f>
        <v>2019</v>
      </c>
      <c r="D3554" s="2" t="s">
        <v>186</v>
      </c>
      <c r="E3554" s="2" t="s">
        <v>74</v>
      </c>
      <c r="F3554" s="2" t="s">
        <v>24</v>
      </c>
      <c r="G3554">
        <v>122</v>
      </c>
      <c r="H3554" s="2" t="str">
        <f>VLOOKUP(SupplierQuality[[#This Row],[MaterialID]],Table4[#All],2,0)</f>
        <v>Electrolytes</v>
      </c>
      <c r="I3554">
        <v>3</v>
      </c>
      <c r="J3554" s="2" t="str">
        <f>_xlfn.XLOOKUP(SupplierQuality[[#This Row],[Defect Type ID]],Table5[ID],Table5[Defect Type],"Not found",0)</f>
        <v>Impact</v>
      </c>
      <c r="K3554">
        <v>227</v>
      </c>
      <c r="L3554" s="2" t="str">
        <f>_xlfn.XLOOKUP(SupplierQuality[[#This Row],[DefectID]],Table2[ID],Table2[Defect],"Not found",0)</f>
        <v>Not Balanced</v>
      </c>
      <c r="M3554" s="3">
        <v>735154</v>
      </c>
      <c r="N3554" s="3">
        <v>4957</v>
      </c>
      <c r="O3554" s="6">
        <f>SupplierQuality[[#This Row],[Total Downtime Minutes]]/60</f>
        <v>82.61666666666666</v>
      </c>
      <c r="P3554" s="4">
        <v>686</v>
      </c>
      <c r="Q3554" s="4">
        <f>SupplierQuality[[#This Row],[Total Defect Qty]]*SupplierQuality[[#This Row],[Unit Price]]</f>
        <v>504315644</v>
      </c>
    </row>
    <row r="3555" spans="1:17" x14ac:dyDescent="0.25">
      <c r="A3555" s="1">
        <v>43634</v>
      </c>
      <c r="B3555" s="5" t="str">
        <f>TEXT(SupplierQuality[[#This Row],[Date]],"mmm")</f>
        <v>Jun</v>
      </c>
      <c r="C3555" s="5" t="str">
        <f>TEXT(SupplierQuality[[#This Row],[Date]],"yyyy")</f>
        <v>2019</v>
      </c>
      <c r="D3555" s="2" t="s">
        <v>69</v>
      </c>
      <c r="E3555" s="2" t="s">
        <v>38</v>
      </c>
      <c r="F3555" s="2" t="s">
        <v>14</v>
      </c>
      <c r="G3555">
        <v>124</v>
      </c>
      <c r="H3555" s="2" t="str">
        <f>VLOOKUP(SupplierQuality[[#This Row],[MaterialID]],Table4[#All],2,0)</f>
        <v>Drives</v>
      </c>
      <c r="I3555">
        <v>2</v>
      </c>
      <c r="J3555" s="2" t="str">
        <f>_xlfn.XLOOKUP(SupplierQuality[[#This Row],[Defect Type ID]],Table5[ID],Table5[Defect Type],"Not found",0)</f>
        <v>Rejected</v>
      </c>
      <c r="K3555">
        <v>25</v>
      </c>
      <c r="L3555" s="2" t="str">
        <f>_xlfn.XLOOKUP(SupplierQuality[[#This Row],[DefectID]],Table2[ID],Table2[Defect],"Not found",0)</f>
        <v>Seams</v>
      </c>
      <c r="M3555" s="3">
        <v>673986</v>
      </c>
      <c r="N3555" s="3">
        <v>2197</v>
      </c>
      <c r="O3555" s="6">
        <f>SupplierQuality[[#This Row],[Total Downtime Minutes]]/60</f>
        <v>36.616666666666667</v>
      </c>
      <c r="P3555" s="4">
        <v>279</v>
      </c>
      <c r="Q3555" s="4">
        <f>SupplierQuality[[#This Row],[Total Defect Qty]]*SupplierQuality[[#This Row],[Unit Price]]</f>
        <v>188042094</v>
      </c>
    </row>
    <row r="3556" spans="1:17" x14ac:dyDescent="0.25">
      <c r="A3556" s="1">
        <v>43634</v>
      </c>
      <c r="B3556" s="5" t="str">
        <f>TEXT(SupplierQuality[[#This Row],[Date]],"mmm")</f>
        <v>Jun</v>
      </c>
      <c r="C3556" s="5" t="str">
        <f>TEXT(SupplierQuality[[#This Row],[Date]],"yyyy")</f>
        <v>2019</v>
      </c>
      <c r="D3556" s="2" t="s">
        <v>220</v>
      </c>
      <c r="E3556" s="2" t="s">
        <v>13</v>
      </c>
      <c r="F3556" s="2" t="s">
        <v>17</v>
      </c>
      <c r="G3556">
        <v>123</v>
      </c>
      <c r="H3556" s="2" t="str">
        <f>VLOOKUP(SupplierQuality[[#This Row],[MaterialID]],Table4[#All],2,0)</f>
        <v>Pump</v>
      </c>
      <c r="I3556">
        <v>1</v>
      </c>
      <c r="J3556" s="2" t="str">
        <f>_xlfn.XLOOKUP(SupplierQuality[[#This Row],[Defect Type ID]],Table5[ID],Table5[Defect Type],"Not found",0)</f>
        <v>No Impact</v>
      </c>
      <c r="K3556">
        <v>68</v>
      </c>
      <c r="L3556" s="2" t="str">
        <f>_xlfn.XLOOKUP(SupplierQuality[[#This Row],[DefectID]],Table2[ID],Table2[Defect],"Not found",0)</f>
        <v>Bad Parameters</v>
      </c>
      <c r="M3556" s="3">
        <v>633127</v>
      </c>
      <c r="N3556" s="3">
        <v>4341</v>
      </c>
      <c r="O3556" s="6">
        <f>SupplierQuality[[#This Row],[Total Downtime Minutes]]/60</f>
        <v>72.349999999999994</v>
      </c>
      <c r="P3556" s="4">
        <v>624</v>
      </c>
      <c r="Q3556" s="4">
        <f>SupplierQuality[[#This Row],[Total Defect Qty]]*SupplierQuality[[#This Row],[Unit Price]]</f>
        <v>395071248</v>
      </c>
    </row>
    <row r="3557" spans="1:17" x14ac:dyDescent="0.25">
      <c r="A3557" s="1">
        <v>43634</v>
      </c>
      <c r="B3557" s="5" t="str">
        <f>TEXT(SupplierQuality[[#This Row],[Date]],"mmm")</f>
        <v>Jun</v>
      </c>
      <c r="C3557" s="5" t="str">
        <f>TEXT(SupplierQuality[[#This Row],[Date]],"yyyy")</f>
        <v>2019</v>
      </c>
      <c r="D3557" s="2" t="s">
        <v>26</v>
      </c>
      <c r="E3557" s="2" t="s">
        <v>64</v>
      </c>
      <c r="F3557" s="2" t="s">
        <v>14</v>
      </c>
      <c r="G3557">
        <v>130</v>
      </c>
      <c r="H3557" s="2" t="str">
        <f>VLOOKUP(SupplierQuality[[#This Row],[MaterialID]],Table4[#All],2,0)</f>
        <v>Packaging</v>
      </c>
      <c r="I3557">
        <v>1</v>
      </c>
      <c r="J3557" s="2" t="str">
        <f>_xlfn.XLOOKUP(SupplierQuality[[#This Row],[Defect Type ID]],Table5[ID],Table5[Defect Type],"Not found",0)</f>
        <v>No Impact</v>
      </c>
      <c r="K3557">
        <v>147</v>
      </c>
      <c r="L3557" s="2" t="str">
        <f>_xlfn.XLOOKUP(SupplierQuality[[#This Row],[DefectID]],Table2[ID],Table2[Defect],"Not found",0)</f>
        <v>Shallow Slots</v>
      </c>
      <c r="M3557" s="3">
        <v>625918</v>
      </c>
      <c r="N3557" s="3">
        <v>1201</v>
      </c>
      <c r="O3557" s="6">
        <f>SupplierQuality[[#This Row],[Total Downtime Minutes]]/60</f>
        <v>20.016666666666666</v>
      </c>
      <c r="P3557" s="4">
        <v>675</v>
      </c>
      <c r="Q3557" s="4">
        <f>SupplierQuality[[#This Row],[Total Defect Qty]]*SupplierQuality[[#This Row],[Unit Price]]</f>
        <v>422494650</v>
      </c>
    </row>
    <row r="3558" spans="1:17" x14ac:dyDescent="0.25">
      <c r="A3558" s="1">
        <v>43634</v>
      </c>
      <c r="B3558" s="5" t="str">
        <f>TEXT(SupplierQuality[[#This Row],[Date]],"mmm")</f>
        <v>Jun</v>
      </c>
      <c r="C3558" s="5" t="str">
        <f>TEXT(SupplierQuality[[#This Row],[Date]],"yyyy")</f>
        <v>2019</v>
      </c>
      <c r="D3558" s="2" t="s">
        <v>77</v>
      </c>
      <c r="E3558" s="2" t="s">
        <v>45</v>
      </c>
      <c r="F3558" s="2" t="s">
        <v>24</v>
      </c>
      <c r="G3558">
        <v>122</v>
      </c>
      <c r="H3558" s="2" t="str">
        <f>VLOOKUP(SupplierQuality[[#This Row],[MaterialID]],Table4[#All],2,0)</f>
        <v>Electrolytes</v>
      </c>
      <c r="I3558">
        <v>1</v>
      </c>
      <c r="J3558" s="2" t="str">
        <f>_xlfn.XLOOKUP(SupplierQuality[[#This Row],[Defect Type ID]],Table5[ID],Table5[Defect Type],"Not found",0)</f>
        <v>No Impact</v>
      </c>
      <c r="K3558">
        <v>181</v>
      </c>
      <c r="L3558" s="2" t="str">
        <f>_xlfn.XLOOKUP(SupplierQuality[[#This Row],[DefectID]],Table2[ID],Table2[Defect],"Not found",0)</f>
        <v>Leaking Seals</v>
      </c>
      <c r="M3558" s="3">
        <v>365389</v>
      </c>
      <c r="N3558" s="3">
        <v>462</v>
      </c>
      <c r="O3558" s="6">
        <f>SupplierQuality[[#This Row],[Total Downtime Minutes]]/60</f>
        <v>7.7</v>
      </c>
      <c r="P3558" s="4">
        <v>443</v>
      </c>
      <c r="Q3558" s="4">
        <f>SupplierQuality[[#This Row],[Total Defect Qty]]*SupplierQuality[[#This Row],[Unit Price]]</f>
        <v>161867327</v>
      </c>
    </row>
    <row r="3559" spans="1:17" x14ac:dyDescent="0.25">
      <c r="A3559" s="1">
        <v>43634</v>
      </c>
      <c r="B3559" s="5" t="str">
        <f>TEXT(SupplierQuality[[#This Row],[Date]],"mmm")</f>
        <v>Jun</v>
      </c>
      <c r="C3559" s="5" t="str">
        <f>TEXT(SupplierQuality[[#This Row],[Date]],"yyyy")</f>
        <v>2019</v>
      </c>
      <c r="D3559" s="2" t="s">
        <v>136</v>
      </c>
      <c r="E3559" s="2" t="s">
        <v>21</v>
      </c>
      <c r="F3559" s="2" t="s">
        <v>17</v>
      </c>
      <c r="G3559">
        <v>118</v>
      </c>
      <c r="H3559" s="2" t="str">
        <f>VLOOKUP(SupplierQuality[[#This Row],[MaterialID]],Table4[#All],2,0)</f>
        <v>Corrugate</v>
      </c>
      <c r="I3559">
        <v>3</v>
      </c>
      <c r="J3559" s="2" t="str">
        <f>_xlfn.XLOOKUP(SupplierQuality[[#This Row],[Defect Type ID]],Table5[ID],Table5[Defect Type],"Not found",0)</f>
        <v>Impact</v>
      </c>
      <c r="K3559">
        <v>229</v>
      </c>
      <c r="L3559" s="2" t="str">
        <f>_xlfn.XLOOKUP(SupplierQuality[[#This Row],[DefectID]],Table2[ID],Table2[Defect],"Not found",0)</f>
        <v>Carton Delamination</v>
      </c>
      <c r="M3559" s="3">
        <v>298509</v>
      </c>
      <c r="N3559" s="3">
        <v>1184</v>
      </c>
      <c r="O3559" s="6">
        <f>SupplierQuality[[#This Row],[Total Downtime Minutes]]/60</f>
        <v>19.733333333333334</v>
      </c>
      <c r="P3559" s="4">
        <v>293</v>
      </c>
      <c r="Q3559" s="4">
        <f>SupplierQuality[[#This Row],[Total Defect Qty]]*SupplierQuality[[#This Row],[Unit Price]]</f>
        <v>87463137</v>
      </c>
    </row>
    <row r="3560" spans="1:17" x14ac:dyDescent="0.25">
      <c r="A3560" s="1">
        <v>43634</v>
      </c>
      <c r="B3560" s="5" t="str">
        <f>TEXT(SupplierQuality[[#This Row],[Date]],"mmm")</f>
        <v>Jun</v>
      </c>
      <c r="C3560" s="5" t="str">
        <f>TEXT(SupplierQuality[[#This Row],[Date]],"yyyy")</f>
        <v>2019</v>
      </c>
      <c r="D3560" s="2" t="s">
        <v>323</v>
      </c>
      <c r="E3560" s="2" t="s">
        <v>49</v>
      </c>
      <c r="F3560" s="2" t="s">
        <v>17</v>
      </c>
      <c r="G3560">
        <v>123</v>
      </c>
      <c r="H3560" s="2" t="str">
        <f>VLOOKUP(SupplierQuality[[#This Row],[MaterialID]],Table4[#All],2,0)</f>
        <v>Pump</v>
      </c>
      <c r="I3560">
        <v>3</v>
      </c>
      <c r="J3560" s="2" t="str">
        <f>_xlfn.XLOOKUP(SupplierQuality[[#This Row],[Defect Type ID]],Table5[ID],Table5[Defect Type],"Not found",0)</f>
        <v>Impact</v>
      </c>
      <c r="K3560">
        <v>62</v>
      </c>
      <c r="L3560" s="2" t="str">
        <f>_xlfn.XLOOKUP(SupplierQuality[[#This Row],[DefectID]],Table2[ID],Table2[Defect],"Not found",0)</f>
        <v>Damaged</v>
      </c>
      <c r="M3560" s="3">
        <v>248191</v>
      </c>
      <c r="N3560" s="3">
        <v>3062</v>
      </c>
      <c r="O3560" s="6">
        <f>SupplierQuality[[#This Row],[Total Downtime Minutes]]/60</f>
        <v>51.033333333333331</v>
      </c>
      <c r="P3560" s="4">
        <v>339</v>
      </c>
      <c r="Q3560" s="4">
        <f>SupplierQuality[[#This Row],[Total Defect Qty]]*SupplierQuality[[#This Row],[Unit Price]]</f>
        <v>84136749</v>
      </c>
    </row>
    <row r="3561" spans="1:17" x14ac:dyDescent="0.25">
      <c r="A3561" s="1">
        <v>43634</v>
      </c>
      <c r="B3561" s="5" t="str">
        <f>TEXT(SupplierQuality[[#This Row],[Date]],"mmm")</f>
        <v>Jun</v>
      </c>
      <c r="C3561" s="5" t="str">
        <f>TEXT(SupplierQuality[[#This Row],[Date]],"yyyy")</f>
        <v>2019</v>
      </c>
      <c r="D3561" s="2" t="s">
        <v>177</v>
      </c>
      <c r="E3561" s="2" t="s">
        <v>23</v>
      </c>
      <c r="F3561" s="2" t="s">
        <v>14</v>
      </c>
      <c r="G3561">
        <v>122</v>
      </c>
      <c r="H3561" s="2" t="str">
        <f>VLOOKUP(SupplierQuality[[#This Row],[MaterialID]],Table4[#All],2,0)</f>
        <v>Electrolytes</v>
      </c>
      <c r="I3561">
        <v>3</v>
      </c>
      <c r="J3561" s="2" t="str">
        <f>_xlfn.XLOOKUP(SupplierQuality[[#This Row],[Defect Type ID]],Table5[ID],Table5[Defect Type],"Not found",0)</f>
        <v>Impact</v>
      </c>
      <c r="K3561">
        <v>47</v>
      </c>
      <c r="L3561" s="2" t="str">
        <f>_xlfn.XLOOKUP(SupplierQuality[[#This Row],[DefectID]],Table2[ID],Table2[Defect],"Not found",0)</f>
        <v>Packaging Damaged</v>
      </c>
      <c r="M3561" s="3">
        <v>234240</v>
      </c>
      <c r="N3561" s="3">
        <v>4297</v>
      </c>
      <c r="O3561" s="6">
        <f>SupplierQuality[[#This Row],[Total Downtime Minutes]]/60</f>
        <v>71.61666666666666</v>
      </c>
      <c r="P3561" s="4">
        <v>493</v>
      </c>
      <c r="Q3561" s="4">
        <f>SupplierQuality[[#This Row],[Total Defect Qty]]*SupplierQuality[[#This Row],[Unit Price]]</f>
        <v>115480320</v>
      </c>
    </row>
    <row r="3562" spans="1:17" x14ac:dyDescent="0.25">
      <c r="A3562" s="1">
        <v>43634</v>
      </c>
      <c r="B3562" s="5" t="str">
        <f>TEXT(SupplierQuality[[#This Row],[Date]],"mmm")</f>
        <v>Jun</v>
      </c>
      <c r="C3562" s="5" t="str">
        <f>TEXT(SupplierQuality[[#This Row],[Date]],"yyyy")</f>
        <v>2019</v>
      </c>
      <c r="D3562" s="2" t="s">
        <v>347</v>
      </c>
      <c r="E3562" s="2" t="s">
        <v>71</v>
      </c>
      <c r="F3562" s="2" t="s">
        <v>14</v>
      </c>
      <c r="G3562">
        <v>131</v>
      </c>
      <c r="H3562" s="2" t="str">
        <f>VLOOKUP(SupplierQuality[[#This Row],[MaterialID]],Table4[#All],2,0)</f>
        <v>Valves</v>
      </c>
      <c r="I3562">
        <v>1</v>
      </c>
      <c r="J3562" s="2" t="str">
        <f>_xlfn.XLOOKUP(SupplierQuality[[#This Row],[Defect Type ID]],Table5[ID],Table5[Defect Type],"Not found",0)</f>
        <v>No Impact</v>
      </c>
      <c r="K3562">
        <v>48</v>
      </c>
      <c r="L3562" s="2" t="str">
        <f>_xlfn.XLOOKUP(SupplierQuality[[#This Row],[DefectID]],Table2[ID],Table2[Defect],"Not found",0)</f>
        <v>Mixed Product</v>
      </c>
      <c r="M3562" s="3">
        <v>198453</v>
      </c>
      <c r="N3562" s="3">
        <v>4721</v>
      </c>
      <c r="O3562" s="6">
        <f>SupplierQuality[[#This Row],[Total Downtime Minutes]]/60</f>
        <v>78.683333333333337</v>
      </c>
      <c r="P3562" s="4">
        <v>532</v>
      </c>
      <c r="Q3562" s="4">
        <f>SupplierQuality[[#This Row],[Total Defect Qty]]*SupplierQuality[[#This Row],[Unit Price]]</f>
        <v>105576996</v>
      </c>
    </row>
    <row r="3563" spans="1:17" x14ac:dyDescent="0.25">
      <c r="A3563" s="1">
        <v>43634</v>
      </c>
      <c r="B3563" s="5" t="str">
        <f>TEXT(SupplierQuality[[#This Row],[Date]],"mmm")</f>
        <v>Jun</v>
      </c>
      <c r="C3563" s="5" t="str">
        <f>TEXT(SupplierQuality[[#This Row],[Date]],"yyyy")</f>
        <v>2019</v>
      </c>
      <c r="D3563" s="2" t="s">
        <v>245</v>
      </c>
      <c r="E3563" s="2" t="s">
        <v>84</v>
      </c>
      <c r="F3563" s="2" t="s">
        <v>17</v>
      </c>
      <c r="G3563">
        <v>131</v>
      </c>
      <c r="H3563" s="2" t="str">
        <f>VLOOKUP(SupplierQuality[[#This Row],[MaterialID]],Table4[#All],2,0)</f>
        <v>Valves</v>
      </c>
      <c r="I3563">
        <v>2</v>
      </c>
      <c r="J3563" s="2" t="str">
        <f>_xlfn.XLOOKUP(SupplierQuality[[#This Row],[Defect Type ID]],Table5[ID],Table5[Defect Type],"Not found",0)</f>
        <v>Rejected</v>
      </c>
      <c r="K3563">
        <v>10</v>
      </c>
      <c r="L3563" s="2" t="str">
        <f>_xlfn.XLOOKUP(SupplierQuality[[#This Row],[DefectID]],Table2[ID],Table2[Defect],"Not found",0)</f>
        <v>Wrong material</v>
      </c>
      <c r="M3563" s="3">
        <v>117427</v>
      </c>
      <c r="N3563" s="3">
        <v>1140</v>
      </c>
      <c r="O3563" s="6">
        <f>SupplierQuality[[#This Row],[Total Downtime Minutes]]/60</f>
        <v>19</v>
      </c>
      <c r="P3563" s="4">
        <v>315</v>
      </c>
      <c r="Q3563" s="4">
        <f>SupplierQuality[[#This Row],[Total Defect Qty]]*SupplierQuality[[#This Row],[Unit Price]]</f>
        <v>36989505</v>
      </c>
    </row>
    <row r="3564" spans="1:17" x14ac:dyDescent="0.25">
      <c r="A3564" s="1">
        <v>43634</v>
      </c>
      <c r="B3564" s="5" t="str">
        <f>TEXT(SupplierQuality[[#This Row],[Date]],"mmm")</f>
        <v>Jun</v>
      </c>
      <c r="C3564" s="5" t="str">
        <f>TEXT(SupplierQuality[[#This Row],[Date]],"yyyy")</f>
        <v>2019</v>
      </c>
      <c r="D3564" s="2" t="s">
        <v>88</v>
      </c>
      <c r="E3564" s="2" t="s">
        <v>16</v>
      </c>
      <c r="F3564" s="2" t="s">
        <v>24</v>
      </c>
      <c r="G3564">
        <v>118</v>
      </c>
      <c r="H3564" s="2" t="str">
        <f>VLOOKUP(SupplierQuality[[#This Row],[MaterialID]],Table4[#All],2,0)</f>
        <v>Corrugate</v>
      </c>
      <c r="I3564">
        <v>3</v>
      </c>
      <c r="J3564" s="2" t="str">
        <f>_xlfn.XLOOKUP(SupplierQuality[[#This Row],[Defect Type ID]],Table5[ID],Table5[Defect Type],"Not found",0)</f>
        <v>Impact</v>
      </c>
      <c r="K3564">
        <v>51</v>
      </c>
      <c r="L3564" s="2" t="str">
        <f>_xlfn.XLOOKUP(SupplierQuality[[#This Row],[DefectID]],Table2[ID],Table2[Defect],"Not found",0)</f>
        <v>Foreign objects found</v>
      </c>
      <c r="M3564" s="3">
        <v>38496</v>
      </c>
      <c r="N3564" s="3">
        <v>2199</v>
      </c>
      <c r="O3564" s="6">
        <f>SupplierQuality[[#This Row],[Total Downtime Minutes]]/60</f>
        <v>36.65</v>
      </c>
      <c r="P3564" s="4">
        <v>629</v>
      </c>
      <c r="Q3564" s="4">
        <f>SupplierQuality[[#This Row],[Total Defect Qty]]*SupplierQuality[[#This Row],[Unit Price]]</f>
        <v>24213984</v>
      </c>
    </row>
    <row r="3565" spans="1:17" x14ac:dyDescent="0.25">
      <c r="A3565" s="1">
        <v>43635</v>
      </c>
      <c r="B3565" s="5" t="str">
        <f>TEXT(SupplierQuality[[#This Row],[Date]],"mmm")</f>
        <v>Jun</v>
      </c>
      <c r="C3565" s="5" t="str">
        <f>TEXT(SupplierQuality[[#This Row],[Date]],"yyyy")</f>
        <v>2019</v>
      </c>
      <c r="D3565" s="2" t="s">
        <v>288</v>
      </c>
      <c r="E3565" s="2" t="s">
        <v>16</v>
      </c>
      <c r="F3565" s="2" t="s">
        <v>17</v>
      </c>
      <c r="G3565">
        <v>118</v>
      </c>
      <c r="H3565" s="2" t="str">
        <f>VLOOKUP(SupplierQuality[[#This Row],[MaterialID]],Table4[#All],2,0)</f>
        <v>Corrugate</v>
      </c>
      <c r="I3565">
        <v>2</v>
      </c>
      <c r="J3565" s="2" t="str">
        <f>_xlfn.XLOOKUP(SupplierQuality[[#This Row],[Defect Type ID]],Table5[ID],Table5[Defect Type],"Not found",0)</f>
        <v>Rejected</v>
      </c>
      <c r="K3565">
        <v>257</v>
      </c>
      <c r="L3565" s="2" t="str">
        <f>_xlfn.XLOOKUP(SupplierQuality[[#This Row],[DefectID]],Table2[ID],Table2[Defect],"Not found",0)</f>
        <v>Bad Seal</v>
      </c>
      <c r="M3565" s="3">
        <v>415433</v>
      </c>
      <c r="N3565" s="3">
        <v>2714</v>
      </c>
      <c r="O3565" s="6">
        <f>SupplierQuality[[#This Row],[Total Downtime Minutes]]/60</f>
        <v>45.233333333333334</v>
      </c>
      <c r="P3565" s="4">
        <v>643</v>
      </c>
      <c r="Q3565" s="4">
        <f>SupplierQuality[[#This Row],[Total Defect Qty]]*SupplierQuality[[#This Row],[Unit Price]]</f>
        <v>267123419</v>
      </c>
    </row>
    <row r="3566" spans="1:17" x14ac:dyDescent="0.25">
      <c r="A3566" s="1">
        <v>43635</v>
      </c>
      <c r="B3566" s="5" t="str">
        <f>TEXT(SupplierQuality[[#This Row],[Date]],"mmm")</f>
        <v>Jun</v>
      </c>
      <c r="C3566" s="5" t="str">
        <f>TEXT(SupplierQuality[[#This Row],[Date]],"yyyy")</f>
        <v>2019</v>
      </c>
      <c r="D3566" s="2" t="s">
        <v>312</v>
      </c>
      <c r="E3566" s="2" t="s">
        <v>119</v>
      </c>
      <c r="F3566" s="2" t="s">
        <v>17</v>
      </c>
      <c r="G3566">
        <v>125</v>
      </c>
      <c r="H3566" s="2" t="str">
        <f>VLOOKUP(SupplierQuality[[#This Row],[MaterialID]],Table4[#All],2,0)</f>
        <v>Hardware</v>
      </c>
      <c r="I3566">
        <v>1</v>
      </c>
      <c r="J3566" s="2" t="str">
        <f>_xlfn.XLOOKUP(SupplierQuality[[#This Row],[Defect Type ID]],Table5[ID],Table5[Defect Type],"Not found",0)</f>
        <v>No Impact</v>
      </c>
      <c r="K3566">
        <v>50</v>
      </c>
      <c r="L3566" s="2" t="str">
        <f>_xlfn.XLOOKUP(SupplierQuality[[#This Row],[DefectID]],Table2[ID],Table2[Defect],"Not found",0)</f>
        <v>Out of Support</v>
      </c>
      <c r="M3566" s="3">
        <v>355722</v>
      </c>
      <c r="N3566" s="3">
        <v>766</v>
      </c>
      <c r="O3566" s="6">
        <f>SupplierQuality[[#This Row],[Total Downtime Minutes]]/60</f>
        <v>12.766666666666667</v>
      </c>
      <c r="P3566" s="4">
        <v>648</v>
      </c>
      <c r="Q3566" s="4">
        <f>SupplierQuality[[#This Row],[Total Defect Qty]]*SupplierQuality[[#This Row],[Unit Price]]</f>
        <v>230507856</v>
      </c>
    </row>
    <row r="3567" spans="1:17" x14ac:dyDescent="0.25">
      <c r="A3567" s="1">
        <v>43636</v>
      </c>
      <c r="B3567" s="5" t="str">
        <f>TEXT(SupplierQuality[[#This Row],[Date]],"mmm")</f>
        <v>Jun</v>
      </c>
      <c r="C3567" s="5" t="str">
        <f>TEXT(SupplierQuality[[#This Row],[Date]],"yyyy")</f>
        <v>2019</v>
      </c>
      <c r="D3567" s="2" t="s">
        <v>15</v>
      </c>
      <c r="E3567" s="2" t="s">
        <v>74</v>
      </c>
      <c r="F3567" s="2" t="s">
        <v>24</v>
      </c>
      <c r="G3567">
        <v>129</v>
      </c>
      <c r="H3567" s="2" t="str">
        <f>VLOOKUP(SupplierQuality[[#This Row],[MaterialID]],Table4[#All],2,0)</f>
        <v>Mechanicals</v>
      </c>
      <c r="I3567">
        <v>2</v>
      </c>
      <c r="J3567" s="2" t="str">
        <f>_xlfn.XLOOKUP(SupplierQuality[[#This Row],[Defect Type ID]],Table5[ID],Table5[Defect Type],"Not found",0)</f>
        <v>Rejected</v>
      </c>
      <c r="K3567">
        <v>88</v>
      </c>
      <c r="L3567" s="2" t="str">
        <f>_xlfn.XLOOKUP(SupplierQuality[[#This Row],[DefectID]],Table2[ID],Table2[Defect],"Not found",0)</f>
        <v>Cracked</v>
      </c>
      <c r="M3567" s="3">
        <v>35614</v>
      </c>
      <c r="N3567" s="3">
        <v>3236</v>
      </c>
      <c r="O3567" s="6">
        <f>SupplierQuality[[#This Row],[Total Downtime Minutes]]/60</f>
        <v>53.93333333333333</v>
      </c>
      <c r="P3567" s="4">
        <v>657</v>
      </c>
      <c r="Q3567" s="4">
        <f>SupplierQuality[[#This Row],[Total Defect Qty]]*SupplierQuality[[#This Row],[Unit Price]]</f>
        <v>23398398</v>
      </c>
    </row>
    <row r="3568" spans="1:17" x14ac:dyDescent="0.25">
      <c r="A3568" s="1">
        <v>43637</v>
      </c>
      <c r="B3568" s="5" t="str">
        <f>TEXT(SupplierQuality[[#This Row],[Date]],"mmm")</f>
        <v>Jun</v>
      </c>
      <c r="C3568" s="5" t="str">
        <f>TEXT(SupplierQuality[[#This Row],[Date]],"yyyy")</f>
        <v>2019</v>
      </c>
      <c r="D3568" s="2" t="s">
        <v>279</v>
      </c>
      <c r="E3568" s="2" t="s">
        <v>27</v>
      </c>
      <c r="F3568" s="2" t="s">
        <v>17</v>
      </c>
      <c r="G3568">
        <v>120</v>
      </c>
      <c r="H3568" s="2" t="str">
        <f>VLOOKUP(SupplierQuality[[#This Row],[MaterialID]],Table4[#All],2,0)</f>
        <v>Film</v>
      </c>
      <c r="I3568">
        <v>1</v>
      </c>
      <c r="J3568" s="2" t="str">
        <f>_xlfn.XLOOKUP(SupplierQuality[[#This Row],[Defect Type ID]],Table5[ID],Table5[Defect Type],"Not found",0)</f>
        <v>No Impact</v>
      </c>
      <c r="K3568">
        <v>91</v>
      </c>
      <c r="L3568" s="2" t="str">
        <f>_xlfn.XLOOKUP(SupplierQuality[[#This Row],[DefectID]],Table2[ID],Table2[Defect],"Not found",0)</f>
        <v>Contamination</v>
      </c>
      <c r="M3568" s="3">
        <v>780602</v>
      </c>
      <c r="N3568" s="3">
        <v>3512</v>
      </c>
      <c r="O3568" s="6">
        <f>SupplierQuality[[#This Row],[Total Downtime Minutes]]/60</f>
        <v>58.533333333333331</v>
      </c>
      <c r="P3568" s="4">
        <v>362</v>
      </c>
      <c r="Q3568" s="4">
        <f>SupplierQuality[[#This Row],[Total Defect Qty]]*SupplierQuality[[#This Row],[Unit Price]]</f>
        <v>282577924</v>
      </c>
    </row>
    <row r="3569" spans="1:17" x14ac:dyDescent="0.25">
      <c r="A3569" s="1">
        <v>43637</v>
      </c>
      <c r="B3569" s="5" t="str">
        <f>TEXT(SupplierQuality[[#This Row],[Date]],"mmm")</f>
        <v>Jun</v>
      </c>
      <c r="C3569" s="5" t="str">
        <f>TEXT(SupplierQuality[[#This Row],[Date]],"yyyy")</f>
        <v>2019</v>
      </c>
      <c r="D3569" s="2" t="s">
        <v>346</v>
      </c>
      <c r="E3569" s="2" t="s">
        <v>52</v>
      </c>
      <c r="F3569" s="2" t="s">
        <v>17</v>
      </c>
      <c r="G3569">
        <v>129</v>
      </c>
      <c r="H3569" s="2" t="str">
        <f>VLOOKUP(SupplierQuality[[#This Row],[MaterialID]],Table4[#All],2,0)</f>
        <v>Mechanicals</v>
      </c>
      <c r="I3569">
        <v>1</v>
      </c>
      <c r="J3569" s="2" t="str">
        <f>_xlfn.XLOOKUP(SupplierQuality[[#This Row],[Defect Type ID]],Table5[ID],Table5[Defect Type],"Not found",0)</f>
        <v>No Impact</v>
      </c>
      <c r="K3569">
        <v>148</v>
      </c>
      <c r="L3569" s="2" t="str">
        <f>_xlfn.XLOOKUP(SupplierQuality[[#This Row],[DefectID]],Table2[ID],Table2[Defect],"Not found",0)</f>
        <v>Dents</v>
      </c>
      <c r="M3569" s="3">
        <v>753052</v>
      </c>
      <c r="N3569" s="3">
        <v>1495</v>
      </c>
      <c r="O3569" s="6">
        <f>SupplierQuality[[#This Row],[Total Downtime Minutes]]/60</f>
        <v>24.916666666666668</v>
      </c>
      <c r="P3569" s="4">
        <v>298</v>
      </c>
      <c r="Q3569" s="4">
        <f>SupplierQuality[[#This Row],[Total Defect Qty]]*SupplierQuality[[#This Row],[Unit Price]]</f>
        <v>224409496</v>
      </c>
    </row>
    <row r="3570" spans="1:17" x14ac:dyDescent="0.25">
      <c r="A3570" s="1">
        <v>43637</v>
      </c>
      <c r="B3570" s="5" t="str">
        <f>TEXT(SupplierQuality[[#This Row],[Date]],"mmm")</f>
        <v>Jun</v>
      </c>
      <c r="C3570" s="5" t="str">
        <f>TEXT(SupplierQuality[[#This Row],[Date]],"yyyy")</f>
        <v>2019</v>
      </c>
      <c r="D3570" s="2" t="s">
        <v>185</v>
      </c>
      <c r="E3570" s="2" t="s">
        <v>34</v>
      </c>
      <c r="F3570" s="2" t="s">
        <v>17</v>
      </c>
      <c r="G3570">
        <v>125</v>
      </c>
      <c r="H3570" s="2" t="str">
        <f>VLOOKUP(SupplierQuality[[#This Row],[MaterialID]],Table4[#All],2,0)</f>
        <v>Hardware</v>
      </c>
      <c r="I3570">
        <v>1</v>
      </c>
      <c r="J3570" s="2" t="str">
        <f>_xlfn.XLOOKUP(SupplierQuality[[#This Row],[Defect Type ID]],Table5[ID],Table5[Defect Type],"Not found",0)</f>
        <v>No Impact</v>
      </c>
      <c r="K3570">
        <v>52</v>
      </c>
      <c r="L3570" s="2" t="str">
        <f>_xlfn.XLOOKUP(SupplierQuality[[#This Row],[DefectID]],Table2[ID],Table2[Defect],"Not found",0)</f>
        <v>Wrong Core</v>
      </c>
      <c r="M3570" s="3">
        <v>610296</v>
      </c>
      <c r="N3570" s="3">
        <v>530</v>
      </c>
      <c r="O3570" s="6">
        <f>SupplierQuality[[#This Row],[Total Downtime Minutes]]/60</f>
        <v>8.8333333333333339</v>
      </c>
      <c r="P3570" s="4">
        <v>434</v>
      </c>
      <c r="Q3570" s="4">
        <f>SupplierQuality[[#This Row],[Total Defect Qty]]*SupplierQuality[[#This Row],[Unit Price]]</f>
        <v>264868464</v>
      </c>
    </row>
    <row r="3571" spans="1:17" x14ac:dyDescent="0.25">
      <c r="A3571" s="1">
        <v>43637</v>
      </c>
      <c r="B3571" s="5" t="str">
        <f>TEXT(SupplierQuality[[#This Row],[Date]],"mmm")</f>
        <v>Jun</v>
      </c>
      <c r="C3571" s="5" t="str">
        <f>TEXT(SupplierQuality[[#This Row],[Date]],"yyyy")</f>
        <v>2019</v>
      </c>
      <c r="D3571" s="2" t="s">
        <v>186</v>
      </c>
      <c r="E3571" s="2" t="s">
        <v>36</v>
      </c>
      <c r="F3571" s="2" t="s">
        <v>24</v>
      </c>
      <c r="G3571">
        <v>117</v>
      </c>
      <c r="H3571" s="2" t="str">
        <f>VLOOKUP(SupplierQuality[[#This Row],[MaterialID]],Table4[#All],2,0)</f>
        <v>Labels</v>
      </c>
      <c r="I3571">
        <v>2</v>
      </c>
      <c r="J3571" s="2" t="str">
        <f>_xlfn.XLOOKUP(SupplierQuality[[#This Row],[Defect Type ID]],Table5[ID],Table5[Defect Type],"Not found",0)</f>
        <v>Rejected</v>
      </c>
      <c r="K3571">
        <v>248</v>
      </c>
      <c r="L3571" s="2" t="str">
        <f>_xlfn.XLOOKUP(SupplierQuality[[#This Row],[DefectID]],Table2[ID],Table2[Defect],"Not found",0)</f>
        <v>Material Contamination</v>
      </c>
      <c r="M3571" s="3">
        <v>564306</v>
      </c>
      <c r="N3571" s="3">
        <v>2621</v>
      </c>
      <c r="O3571" s="6">
        <f>SupplierQuality[[#This Row],[Total Downtime Minutes]]/60</f>
        <v>43.68333333333333</v>
      </c>
      <c r="P3571" s="4">
        <v>667</v>
      </c>
      <c r="Q3571" s="4">
        <f>SupplierQuality[[#This Row],[Total Defect Qty]]*SupplierQuality[[#This Row],[Unit Price]]</f>
        <v>376392102</v>
      </c>
    </row>
    <row r="3572" spans="1:17" x14ac:dyDescent="0.25">
      <c r="A3572" s="1">
        <v>43637</v>
      </c>
      <c r="B3572" s="5" t="str">
        <f>TEXT(SupplierQuality[[#This Row],[Date]],"mmm")</f>
        <v>Jun</v>
      </c>
      <c r="C3572" s="5" t="str">
        <f>TEXT(SupplierQuality[[#This Row],[Date]],"yyyy")</f>
        <v>2019</v>
      </c>
      <c r="D3572" s="2" t="s">
        <v>234</v>
      </c>
      <c r="E3572" s="2" t="s">
        <v>67</v>
      </c>
      <c r="F3572" s="2" t="s">
        <v>17</v>
      </c>
      <c r="G3572">
        <v>120</v>
      </c>
      <c r="H3572" s="2" t="str">
        <f>VLOOKUP(SupplierQuality[[#This Row],[MaterialID]],Table4[#All],2,0)</f>
        <v>Film</v>
      </c>
      <c r="I3572">
        <v>3</v>
      </c>
      <c r="J3572" s="2" t="str">
        <f>_xlfn.XLOOKUP(SupplierQuality[[#This Row],[Defect Type ID]],Table5[ID],Table5[Defect Type],"Not found",0)</f>
        <v>Impact</v>
      </c>
      <c r="K3572">
        <v>69</v>
      </c>
      <c r="L3572" s="2" t="str">
        <f>_xlfn.XLOOKUP(SupplierQuality[[#This Row],[DefectID]],Table2[ID],Table2[Defect],"Not found",0)</f>
        <v>Wrong Makeup</v>
      </c>
      <c r="M3572" s="3">
        <v>463260</v>
      </c>
      <c r="N3572" s="3">
        <v>1621</v>
      </c>
      <c r="O3572" s="6">
        <f>SupplierQuality[[#This Row],[Total Downtime Minutes]]/60</f>
        <v>27.016666666666666</v>
      </c>
      <c r="P3572" s="4">
        <v>396</v>
      </c>
      <c r="Q3572" s="4">
        <f>SupplierQuality[[#This Row],[Total Defect Qty]]*SupplierQuality[[#This Row],[Unit Price]]</f>
        <v>183450960</v>
      </c>
    </row>
    <row r="3573" spans="1:17" x14ac:dyDescent="0.25">
      <c r="A3573" s="1">
        <v>43637</v>
      </c>
      <c r="B3573" s="5" t="str">
        <f>TEXT(SupplierQuality[[#This Row],[Date]],"mmm")</f>
        <v>Jun</v>
      </c>
      <c r="C3573" s="5" t="str">
        <f>TEXT(SupplierQuality[[#This Row],[Date]],"yyyy")</f>
        <v>2019</v>
      </c>
      <c r="D3573" s="2" t="s">
        <v>148</v>
      </c>
      <c r="E3573" s="2" t="s">
        <v>62</v>
      </c>
      <c r="F3573" s="2" t="s">
        <v>691</v>
      </c>
      <c r="G3573">
        <v>114</v>
      </c>
      <c r="H3573" s="2" t="str">
        <f>VLOOKUP(SupplierQuality[[#This Row],[MaterialID]],Table4[#All],2,0)</f>
        <v>Carton</v>
      </c>
      <c r="I3573">
        <v>2</v>
      </c>
      <c r="J3573" s="2" t="str">
        <f>_xlfn.XLOOKUP(SupplierQuality[[#This Row],[Defect Type ID]],Table5[ID],Table5[Defect Type],"Not found",0)</f>
        <v>Rejected</v>
      </c>
      <c r="K3573">
        <v>259</v>
      </c>
      <c r="L3573" s="2" t="str">
        <f>_xlfn.XLOOKUP(SupplierQuality[[#This Row],[DefectID]],Table2[ID],Table2[Defect],"Not found",0)</f>
        <v>Coating</v>
      </c>
      <c r="M3573" s="3">
        <v>370950</v>
      </c>
      <c r="N3573" s="3">
        <v>4275</v>
      </c>
      <c r="O3573" s="6">
        <f>SupplierQuality[[#This Row],[Total Downtime Minutes]]/60</f>
        <v>71.25</v>
      </c>
      <c r="P3573" s="4">
        <v>628</v>
      </c>
      <c r="Q3573" s="4">
        <f>SupplierQuality[[#This Row],[Total Defect Qty]]*SupplierQuality[[#This Row],[Unit Price]]</f>
        <v>232956600</v>
      </c>
    </row>
    <row r="3574" spans="1:17" x14ac:dyDescent="0.25">
      <c r="A3574" s="1">
        <v>43637</v>
      </c>
      <c r="B3574" s="5" t="str">
        <f>TEXT(SupplierQuality[[#This Row],[Date]],"mmm")</f>
        <v>Jun</v>
      </c>
      <c r="C3574" s="5" t="str">
        <f>TEXT(SupplierQuality[[#This Row],[Date]],"yyyy")</f>
        <v>2019</v>
      </c>
      <c r="D3574" s="2" t="s">
        <v>204</v>
      </c>
      <c r="E3574" s="2" t="s">
        <v>13</v>
      </c>
      <c r="F3574" s="2" t="s">
        <v>24</v>
      </c>
      <c r="G3574">
        <v>121</v>
      </c>
      <c r="H3574" s="2" t="str">
        <f>VLOOKUP(SupplierQuality[[#This Row],[MaterialID]],Table4[#All],2,0)</f>
        <v>Composites</v>
      </c>
      <c r="I3574">
        <v>2</v>
      </c>
      <c r="J3574" s="2" t="str">
        <f>_xlfn.XLOOKUP(SupplierQuality[[#This Row],[Defect Type ID]],Table5[ID],Table5[Defect Type],"Not found",0)</f>
        <v>Rejected</v>
      </c>
      <c r="K3574">
        <v>132</v>
      </c>
      <c r="L3574" s="2" t="str">
        <f>_xlfn.XLOOKUP(SupplierQuality[[#This Row],[DefectID]],Table2[ID],Table2[Defect],"Not found",0)</f>
        <v>Wrong Labeling</v>
      </c>
      <c r="M3574" s="3">
        <v>189643</v>
      </c>
      <c r="N3574" s="3">
        <v>2776</v>
      </c>
      <c r="O3574" s="6">
        <f>SupplierQuality[[#This Row],[Total Downtime Minutes]]/60</f>
        <v>46.266666666666666</v>
      </c>
      <c r="P3574" s="4">
        <v>299</v>
      </c>
      <c r="Q3574" s="4">
        <f>SupplierQuality[[#This Row],[Total Defect Qty]]*SupplierQuality[[#This Row],[Unit Price]]</f>
        <v>56703257</v>
      </c>
    </row>
    <row r="3575" spans="1:17" x14ac:dyDescent="0.25">
      <c r="A3575" s="1">
        <v>43637</v>
      </c>
      <c r="B3575" s="5" t="str">
        <f>TEXT(SupplierQuality[[#This Row],[Date]],"mmm")</f>
        <v>Jun</v>
      </c>
      <c r="C3575" s="5" t="str">
        <f>TEXT(SupplierQuality[[#This Row],[Date]],"yyyy")</f>
        <v>2019</v>
      </c>
      <c r="D3575" s="2" t="s">
        <v>334</v>
      </c>
      <c r="E3575" s="2" t="s">
        <v>36</v>
      </c>
      <c r="F3575" s="2" t="s">
        <v>24</v>
      </c>
      <c r="G3575">
        <v>120</v>
      </c>
      <c r="H3575" s="2" t="str">
        <f>VLOOKUP(SupplierQuality[[#This Row],[MaterialID]],Table4[#All],2,0)</f>
        <v>Film</v>
      </c>
      <c r="I3575">
        <v>2</v>
      </c>
      <c r="J3575" s="2" t="str">
        <f>_xlfn.XLOOKUP(SupplierQuality[[#This Row],[Defect Type ID]],Table5[ID],Table5[Defect Type],"Not found",0)</f>
        <v>Rejected</v>
      </c>
      <c r="K3575">
        <v>107</v>
      </c>
      <c r="L3575" s="2" t="str">
        <f>_xlfn.XLOOKUP(SupplierQuality[[#This Row],[DefectID]],Table2[ID],Table2[Defect],"Not found",0)</f>
        <v>No Tight Seal</v>
      </c>
      <c r="M3575" s="3">
        <v>120741</v>
      </c>
      <c r="N3575" s="3">
        <v>2174</v>
      </c>
      <c r="O3575" s="6">
        <f>SupplierQuality[[#This Row],[Total Downtime Minutes]]/60</f>
        <v>36.233333333333334</v>
      </c>
      <c r="P3575" s="4">
        <v>595</v>
      </c>
      <c r="Q3575" s="4">
        <f>SupplierQuality[[#This Row],[Total Defect Qty]]*SupplierQuality[[#This Row],[Unit Price]]</f>
        <v>71840895</v>
      </c>
    </row>
    <row r="3576" spans="1:17" x14ac:dyDescent="0.25">
      <c r="A3576" s="1">
        <v>43637</v>
      </c>
      <c r="B3576" s="5" t="str">
        <f>TEXT(SupplierQuality[[#This Row],[Date]],"mmm")</f>
        <v>Jun</v>
      </c>
      <c r="C3576" s="5" t="str">
        <f>TEXT(SupplierQuality[[#This Row],[Date]],"yyyy")</f>
        <v>2019</v>
      </c>
      <c r="D3576" s="2" t="s">
        <v>26</v>
      </c>
      <c r="E3576" s="2" t="s">
        <v>27</v>
      </c>
      <c r="F3576" s="2" t="s">
        <v>24</v>
      </c>
      <c r="G3576">
        <v>119</v>
      </c>
      <c r="H3576" s="2" t="str">
        <f>VLOOKUP(SupplierQuality[[#This Row],[MaterialID]],Table4[#All],2,0)</f>
        <v>Batteries</v>
      </c>
      <c r="I3576">
        <v>2</v>
      </c>
      <c r="J3576" s="2" t="str">
        <f>_xlfn.XLOOKUP(SupplierQuality[[#This Row],[Defect Type ID]],Table5[ID],Table5[Defect Type],"Not found",0)</f>
        <v>Rejected</v>
      </c>
      <c r="K3576">
        <v>8</v>
      </c>
      <c r="L3576" s="2" t="str">
        <f>_xlfn.XLOOKUP(SupplierQuality[[#This Row],[DefectID]],Table2[ID],Table2[Defect],"Not found",0)</f>
        <v>Printing Defects</v>
      </c>
      <c r="M3576" s="3">
        <v>113150</v>
      </c>
      <c r="N3576" s="3">
        <v>1147</v>
      </c>
      <c r="O3576" s="6">
        <f>SupplierQuality[[#This Row],[Total Downtime Minutes]]/60</f>
        <v>19.116666666666667</v>
      </c>
      <c r="P3576" s="4">
        <v>611</v>
      </c>
      <c r="Q3576" s="4">
        <f>SupplierQuality[[#This Row],[Total Defect Qty]]*SupplierQuality[[#This Row],[Unit Price]]</f>
        <v>69134650</v>
      </c>
    </row>
    <row r="3577" spans="1:17" x14ac:dyDescent="0.25">
      <c r="A3577" s="1">
        <v>43637</v>
      </c>
      <c r="B3577" s="5" t="str">
        <f>TEXT(SupplierQuality[[#This Row],[Date]],"mmm")</f>
        <v>Jun</v>
      </c>
      <c r="C3577" s="5" t="str">
        <f>TEXT(SupplierQuality[[#This Row],[Date]],"yyyy")</f>
        <v>2019</v>
      </c>
      <c r="D3577" s="2" t="s">
        <v>145</v>
      </c>
      <c r="E3577" s="2" t="s">
        <v>45</v>
      </c>
      <c r="F3577" s="2" t="s">
        <v>24</v>
      </c>
      <c r="G3577">
        <v>119</v>
      </c>
      <c r="H3577" s="2" t="str">
        <f>VLOOKUP(SupplierQuality[[#This Row],[MaterialID]],Table4[#All],2,0)</f>
        <v>Batteries</v>
      </c>
      <c r="I3577">
        <v>2</v>
      </c>
      <c r="J3577" s="2" t="str">
        <f>_xlfn.XLOOKUP(SupplierQuality[[#This Row],[Defect Type ID]],Table5[ID],Table5[Defect Type],"Not found",0)</f>
        <v>Rejected</v>
      </c>
      <c r="K3577">
        <v>4</v>
      </c>
      <c r="L3577" s="2" t="str">
        <f>_xlfn.XLOOKUP(SupplierQuality[[#This Row],[DefectID]],Table2[ID],Table2[Defect],"Not found",0)</f>
        <v>Warped</v>
      </c>
      <c r="M3577" s="3">
        <v>104016</v>
      </c>
      <c r="N3577" s="3">
        <v>2937</v>
      </c>
      <c r="O3577" s="6">
        <f>SupplierQuality[[#This Row],[Total Downtime Minutes]]/60</f>
        <v>48.95</v>
      </c>
      <c r="P3577" s="4">
        <v>662</v>
      </c>
      <c r="Q3577" s="4">
        <f>SupplierQuality[[#This Row],[Total Defect Qty]]*SupplierQuality[[#This Row],[Unit Price]]</f>
        <v>68858592</v>
      </c>
    </row>
    <row r="3578" spans="1:17" x14ac:dyDescent="0.25">
      <c r="A3578" s="1">
        <v>43637</v>
      </c>
      <c r="B3578" s="5" t="str">
        <f>TEXT(SupplierQuality[[#This Row],[Date]],"mmm")</f>
        <v>Jun</v>
      </c>
      <c r="C3578" s="5" t="str">
        <f>TEXT(SupplierQuality[[#This Row],[Date]],"yyyy")</f>
        <v>2019</v>
      </c>
      <c r="D3578" s="2" t="s">
        <v>238</v>
      </c>
      <c r="E3578" s="2" t="s">
        <v>41</v>
      </c>
      <c r="F3578" s="2" t="s">
        <v>24</v>
      </c>
      <c r="G3578">
        <v>120</v>
      </c>
      <c r="H3578" s="2" t="str">
        <f>VLOOKUP(SupplierQuality[[#This Row],[MaterialID]],Table4[#All],2,0)</f>
        <v>Film</v>
      </c>
      <c r="I3578">
        <v>2</v>
      </c>
      <c r="J3578" s="2" t="str">
        <f>_xlfn.XLOOKUP(SupplierQuality[[#This Row],[Defect Type ID]],Table5[ID],Table5[Defect Type],"Not found",0)</f>
        <v>Rejected</v>
      </c>
      <c r="K3578">
        <v>223</v>
      </c>
      <c r="L3578" s="2" t="str">
        <f>_xlfn.XLOOKUP(SupplierQuality[[#This Row],[DefectID]],Table2[ID],Table2[Defect],"Not found",0)</f>
        <v>No Varnish</v>
      </c>
      <c r="M3578" s="3">
        <v>85660</v>
      </c>
      <c r="N3578" s="3">
        <v>4951</v>
      </c>
      <c r="O3578" s="6">
        <f>SupplierQuality[[#This Row],[Total Downtime Minutes]]/60</f>
        <v>82.516666666666666</v>
      </c>
      <c r="P3578" s="4">
        <v>580</v>
      </c>
      <c r="Q3578" s="4">
        <f>SupplierQuality[[#This Row],[Total Defect Qty]]*SupplierQuality[[#This Row],[Unit Price]]</f>
        <v>49682800</v>
      </c>
    </row>
    <row r="3579" spans="1:17" x14ac:dyDescent="0.25">
      <c r="A3579" s="1">
        <v>43638</v>
      </c>
      <c r="B3579" s="5" t="str">
        <f>TEXT(SupplierQuality[[#This Row],[Date]],"mmm")</f>
        <v>Jun</v>
      </c>
      <c r="C3579" s="5" t="str">
        <f>TEXT(SupplierQuality[[#This Row],[Date]],"yyyy")</f>
        <v>2019</v>
      </c>
      <c r="D3579" s="2" t="s">
        <v>142</v>
      </c>
      <c r="E3579" s="2" t="s">
        <v>62</v>
      </c>
      <c r="F3579" s="2" t="s">
        <v>691</v>
      </c>
      <c r="G3579">
        <v>127</v>
      </c>
      <c r="H3579" s="2" t="str">
        <f>VLOOKUP(SupplierQuality[[#This Row],[MaterialID]],Table4[#All],2,0)</f>
        <v>Crates</v>
      </c>
      <c r="I3579">
        <v>3</v>
      </c>
      <c r="J3579" s="2" t="str">
        <f>_xlfn.XLOOKUP(SupplierQuality[[#This Row],[Defect Type ID]],Table5[ID],Table5[Defect Type],"Not found",0)</f>
        <v>Impact</v>
      </c>
      <c r="K3579">
        <v>198</v>
      </c>
      <c r="L3579" s="2" t="str">
        <f>_xlfn.XLOOKUP(SupplierQuality[[#This Row],[DefectID]],Table2[ID],Table2[Defect],"Not found",0)</f>
        <v>Missing Components</v>
      </c>
      <c r="M3579" s="3">
        <v>917796</v>
      </c>
      <c r="N3579" s="3">
        <v>1184</v>
      </c>
      <c r="O3579" s="6">
        <f>SupplierQuality[[#This Row],[Total Downtime Minutes]]/60</f>
        <v>19.733333333333334</v>
      </c>
      <c r="P3579" s="4">
        <v>371</v>
      </c>
      <c r="Q3579" s="4">
        <f>SupplierQuality[[#This Row],[Total Defect Qty]]*SupplierQuality[[#This Row],[Unit Price]]</f>
        <v>340502316</v>
      </c>
    </row>
    <row r="3580" spans="1:17" x14ac:dyDescent="0.25">
      <c r="A3580" s="1">
        <v>43638</v>
      </c>
      <c r="B3580" s="5" t="str">
        <f>TEXT(SupplierQuality[[#This Row],[Date]],"mmm")</f>
        <v>Jun</v>
      </c>
      <c r="C3580" s="5" t="str">
        <f>TEXT(SupplierQuality[[#This Row],[Date]],"yyyy")</f>
        <v>2019</v>
      </c>
      <c r="D3580" s="2" t="s">
        <v>258</v>
      </c>
      <c r="E3580" s="2" t="s">
        <v>30</v>
      </c>
      <c r="F3580" s="2" t="s">
        <v>691</v>
      </c>
      <c r="G3580">
        <v>131</v>
      </c>
      <c r="H3580" s="2" t="str">
        <f>VLOOKUP(SupplierQuality[[#This Row],[MaterialID]],Table4[#All],2,0)</f>
        <v>Valves</v>
      </c>
      <c r="I3580">
        <v>3</v>
      </c>
      <c r="J3580" s="2" t="str">
        <f>_xlfn.XLOOKUP(SupplierQuality[[#This Row],[Defect Type ID]],Table5[ID],Table5[Defect Type],"Not found",0)</f>
        <v>Impact</v>
      </c>
      <c r="K3580">
        <v>44</v>
      </c>
      <c r="L3580" s="2" t="str">
        <f>_xlfn.XLOOKUP(SupplierQuality[[#This Row],[DefectID]],Table2[ID],Table2[Defect],"Not found",0)</f>
        <v>Broken Glass</v>
      </c>
      <c r="M3580" s="3">
        <v>822652</v>
      </c>
      <c r="N3580" s="3">
        <v>4520</v>
      </c>
      <c r="O3580" s="6">
        <f>SupplierQuality[[#This Row],[Total Downtime Minutes]]/60</f>
        <v>75.333333333333329</v>
      </c>
      <c r="P3580" s="4">
        <v>435</v>
      </c>
      <c r="Q3580" s="4">
        <f>SupplierQuality[[#This Row],[Total Defect Qty]]*SupplierQuality[[#This Row],[Unit Price]]</f>
        <v>357853620</v>
      </c>
    </row>
    <row r="3581" spans="1:17" x14ac:dyDescent="0.25">
      <c r="A3581" s="1">
        <v>43638</v>
      </c>
      <c r="B3581" s="5" t="str">
        <f>TEXT(SupplierQuality[[#This Row],[Date]],"mmm")</f>
        <v>Jun</v>
      </c>
      <c r="C3581" s="5" t="str">
        <f>TEXT(SupplierQuality[[#This Row],[Date]],"yyyy")</f>
        <v>2019</v>
      </c>
      <c r="D3581" s="2" t="s">
        <v>173</v>
      </c>
      <c r="E3581" s="2" t="s">
        <v>21</v>
      </c>
      <c r="F3581" s="2" t="s">
        <v>24</v>
      </c>
      <c r="G3581">
        <v>122</v>
      </c>
      <c r="H3581" s="2" t="str">
        <f>VLOOKUP(SupplierQuality[[#This Row],[MaterialID]],Table4[#All],2,0)</f>
        <v>Electrolytes</v>
      </c>
      <c r="I3581">
        <v>2</v>
      </c>
      <c r="J3581" s="2" t="str">
        <f>_xlfn.XLOOKUP(SupplierQuality[[#This Row],[Defect Type ID]],Table5[ID],Table5[Defect Type],"Not found",0)</f>
        <v>Rejected</v>
      </c>
      <c r="K3581">
        <v>95</v>
      </c>
      <c r="L3581" s="2" t="str">
        <f>_xlfn.XLOOKUP(SupplierQuality[[#This Row],[DefectID]],Table2[ID],Table2[Defect],"Not found",0)</f>
        <v>Wrong Shape</v>
      </c>
      <c r="M3581" s="3">
        <v>724087</v>
      </c>
      <c r="N3581" s="3">
        <v>2550</v>
      </c>
      <c r="O3581" s="6">
        <f>SupplierQuality[[#This Row],[Total Downtime Minutes]]/60</f>
        <v>42.5</v>
      </c>
      <c r="P3581" s="4">
        <v>539</v>
      </c>
      <c r="Q3581" s="4">
        <f>SupplierQuality[[#This Row],[Total Defect Qty]]*SupplierQuality[[#This Row],[Unit Price]]</f>
        <v>390282893</v>
      </c>
    </row>
    <row r="3582" spans="1:17" x14ac:dyDescent="0.25">
      <c r="A3582" s="1">
        <v>43638</v>
      </c>
      <c r="B3582" s="5" t="str">
        <f>TEXT(SupplierQuality[[#This Row],[Date]],"mmm")</f>
        <v>Jun</v>
      </c>
      <c r="C3582" s="5" t="str">
        <f>TEXT(SupplierQuality[[#This Row],[Date]],"yyyy")</f>
        <v>2019</v>
      </c>
      <c r="D3582" s="2" t="s">
        <v>241</v>
      </c>
      <c r="E3582" s="2" t="s">
        <v>52</v>
      </c>
      <c r="F3582" s="2" t="s">
        <v>691</v>
      </c>
      <c r="G3582">
        <v>113</v>
      </c>
      <c r="H3582" s="2" t="str">
        <f>VLOOKUP(SupplierQuality[[#This Row],[MaterialID]],Table4[#All],2,0)</f>
        <v>Raw Materials</v>
      </c>
      <c r="I3582">
        <v>2</v>
      </c>
      <c r="J3582" s="2" t="str">
        <f>_xlfn.XLOOKUP(SupplierQuality[[#This Row],[Defect Type ID]],Table5[ID],Table5[Defect Type],"Not found",0)</f>
        <v>Rejected</v>
      </c>
      <c r="K3582">
        <v>246</v>
      </c>
      <c r="L3582" s="2" t="str">
        <f>_xlfn.XLOOKUP(SupplierQuality[[#This Row],[DefectID]],Table2[ID],Table2[Defect],"Not found",0)</f>
        <v>Wrong Item</v>
      </c>
      <c r="M3582" s="3">
        <v>488923</v>
      </c>
      <c r="N3582" s="3">
        <v>1472</v>
      </c>
      <c r="O3582" s="6">
        <f>SupplierQuality[[#This Row],[Total Downtime Minutes]]/60</f>
        <v>24.533333333333335</v>
      </c>
      <c r="P3582" s="4">
        <v>320</v>
      </c>
      <c r="Q3582" s="4">
        <f>SupplierQuality[[#This Row],[Total Defect Qty]]*SupplierQuality[[#This Row],[Unit Price]]</f>
        <v>156455360</v>
      </c>
    </row>
    <row r="3583" spans="1:17" x14ac:dyDescent="0.25">
      <c r="A3583" s="1">
        <v>43638</v>
      </c>
      <c r="B3583" s="5" t="str">
        <f>TEXT(SupplierQuality[[#This Row],[Date]],"mmm")</f>
        <v>Jun</v>
      </c>
      <c r="C3583" s="5" t="str">
        <f>TEXT(SupplierQuality[[#This Row],[Date]],"yyyy")</f>
        <v>2019</v>
      </c>
      <c r="D3583" s="2" t="s">
        <v>187</v>
      </c>
      <c r="E3583" s="2" t="s">
        <v>27</v>
      </c>
      <c r="F3583" s="2" t="s">
        <v>17</v>
      </c>
      <c r="G3583">
        <v>121</v>
      </c>
      <c r="H3583" s="2" t="str">
        <f>VLOOKUP(SupplierQuality[[#This Row],[MaterialID]],Table4[#All],2,0)</f>
        <v>Composites</v>
      </c>
      <c r="I3583">
        <v>1</v>
      </c>
      <c r="J3583" s="2" t="str">
        <f>_xlfn.XLOOKUP(SupplierQuality[[#This Row],[Defect Type ID]],Table5[ID],Table5[Defect Type],"Not found",0)</f>
        <v>No Impact</v>
      </c>
      <c r="K3583">
        <v>68</v>
      </c>
      <c r="L3583" s="2" t="str">
        <f>_xlfn.XLOOKUP(SupplierQuality[[#This Row],[DefectID]],Table2[ID],Table2[Defect],"Not found",0)</f>
        <v>Bad Parameters</v>
      </c>
      <c r="M3583" s="3">
        <v>85625</v>
      </c>
      <c r="N3583" s="3">
        <v>1197</v>
      </c>
      <c r="O3583" s="6">
        <f>SupplierQuality[[#This Row],[Total Downtime Minutes]]/60</f>
        <v>19.95</v>
      </c>
      <c r="P3583" s="4">
        <v>547</v>
      </c>
      <c r="Q3583" s="4">
        <f>SupplierQuality[[#This Row],[Total Defect Qty]]*SupplierQuality[[#This Row],[Unit Price]]</f>
        <v>46836875</v>
      </c>
    </row>
    <row r="3584" spans="1:17" x14ac:dyDescent="0.25">
      <c r="A3584" s="1">
        <v>43639</v>
      </c>
      <c r="B3584" s="5" t="str">
        <f>TEXT(SupplierQuality[[#This Row],[Date]],"mmm")</f>
        <v>Jun</v>
      </c>
      <c r="C3584" s="5" t="str">
        <f>TEXT(SupplierQuality[[#This Row],[Date]],"yyyy")</f>
        <v>2019</v>
      </c>
      <c r="D3584" s="2" t="s">
        <v>115</v>
      </c>
      <c r="E3584" s="2" t="s">
        <v>47</v>
      </c>
      <c r="F3584" s="2" t="s">
        <v>691</v>
      </c>
      <c r="G3584">
        <v>129</v>
      </c>
      <c r="H3584" s="2" t="str">
        <f>VLOOKUP(SupplierQuality[[#This Row],[MaterialID]],Table4[#All],2,0)</f>
        <v>Mechanicals</v>
      </c>
      <c r="I3584">
        <v>3</v>
      </c>
      <c r="J3584" s="2" t="str">
        <f>_xlfn.XLOOKUP(SupplierQuality[[#This Row],[Defect Type ID]],Table5[ID],Table5[Defect Type],"Not found",0)</f>
        <v>Impact</v>
      </c>
      <c r="K3584">
        <v>36</v>
      </c>
      <c r="L3584" s="2" t="str">
        <f>_xlfn.XLOOKUP(SupplierQuality[[#This Row],[DefectID]],Table2[ID],Table2[Defect],"Not found",0)</f>
        <v>Scrap attached</v>
      </c>
      <c r="M3584" s="3">
        <v>999194</v>
      </c>
      <c r="N3584" s="3">
        <v>2397</v>
      </c>
      <c r="O3584" s="6">
        <f>SupplierQuality[[#This Row],[Total Downtime Minutes]]/60</f>
        <v>39.950000000000003</v>
      </c>
      <c r="P3584" s="4">
        <v>559</v>
      </c>
      <c r="Q3584" s="4">
        <f>SupplierQuality[[#This Row],[Total Defect Qty]]*SupplierQuality[[#This Row],[Unit Price]]</f>
        <v>558549446</v>
      </c>
    </row>
    <row r="3585" spans="1:17" x14ac:dyDescent="0.25">
      <c r="A3585" s="1">
        <v>43639</v>
      </c>
      <c r="B3585" s="5" t="str">
        <f>TEXT(SupplierQuality[[#This Row],[Date]],"mmm")</f>
        <v>Jun</v>
      </c>
      <c r="C3585" s="5" t="str">
        <f>TEXT(SupplierQuality[[#This Row],[Date]],"yyyy")</f>
        <v>2019</v>
      </c>
      <c r="D3585" s="2" t="s">
        <v>165</v>
      </c>
      <c r="E3585" s="2" t="s">
        <v>107</v>
      </c>
      <c r="F3585" s="2" t="s">
        <v>17</v>
      </c>
      <c r="G3585">
        <v>114</v>
      </c>
      <c r="H3585" s="2" t="str">
        <f>VLOOKUP(SupplierQuality[[#This Row],[MaterialID]],Table4[#All],2,0)</f>
        <v>Carton</v>
      </c>
      <c r="I3585">
        <v>1</v>
      </c>
      <c r="J3585" s="2" t="str">
        <f>_xlfn.XLOOKUP(SupplierQuality[[#This Row],[Defect Type ID]],Table5[ID],Table5[Defect Type],"Not found",0)</f>
        <v>No Impact</v>
      </c>
      <c r="K3585">
        <v>17</v>
      </c>
      <c r="L3585" s="2" t="str">
        <f>_xlfn.XLOOKUP(SupplierQuality[[#This Row],[DefectID]],Table2[ID],Table2[Defect],"Not found",0)</f>
        <v>Folding - Wrong Crease</v>
      </c>
      <c r="M3585" s="3">
        <v>979221</v>
      </c>
      <c r="N3585" s="3">
        <v>1258</v>
      </c>
      <c r="O3585" s="6">
        <f>SupplierQuality[[#This Row],[Total Downtime Minutes]]/60</f>
        <v>20.966666666666665</v>
      </c>
      <c r="P3585" s="4">
        <v>518</v>
      </c>
      <c r="Q3585" s="4">
        <f>SupplierQuality[[#This Row],[Total Defect Qty]]*SupplierQuality[[#This Row],[Unit Price]]</f>
        <v>507236478</v>
      </c>
    </row>
    <row r="3586" spans="1:17" x14ac:dyDescent="0.25">
      <c r="A3586" s="1">
        <v>43639</v>
      </c>
      <c r="B3586" s="5" t="str">
        <f>TEXT(SupplierQuality[[#This Row],[Date]],"mmm")</f>
        <v>Jun</v>
      </c>
      <c r="C3586" s="5" t="str">
        <f>TEXT(SupplierQuality[[#This Row],[Date]],"yyyy")</f>
        <v>2019</v>
      </c>
      <c r="D3586" s="2" t="s">
        <v>360</v>
      </c>
      <c r="E3586" s="2" t="s">
        <v>27</v>
      </c>
      <c r="F3586" s="2" t="s">
        <v>691</v>
      </c>
      <c r="G3586">
        <v>117</v>
      </c>
      <c r="H3586" s="2" t="str">
        <f>VLOOKUP(SupplierQuality[[#This Row],[MaterialID]],Table4[#All],2,0)</f>
        <v>Labels</v>
      </c>
      <c r="I3586">
        <v>2</v>
      </c>
      <c r="J3586" s="2" t="str">
        <f>_xlfn.XLOOKUP(SupplierQuality[[#This Row],[Defect Type ID]],Table5[ID],Table5[Defect Type],"Not found",0)</f>
        <v>Rejected</v>
      </c>
      <c r="K3586">
        <v>56</v>
      </c>
      <c r="L3586" s="2" t="str">
        <f>_xlfn.XLOOKUP(SupplierQuality[[#This Row],[DefectID]],Table2[ID],Table2[Defect],"Not found",0)</f>
        <v>Poor Pairing</v>
      </c>
      <c r="M3586" s="3">
        <v>872920</v>
      </c>
      <c r="N3586" s="3">
        <v>1468</v>
      </c>
      <c r="O3586" s="6">
        <f>SupplierQuality[[#This Row],[Total Downtime Minutes]]/60</f>
        <v>24.466666666666665</v>
      </c>
      <c r="P3586" s="4">
        <v>403</v>
      </c>
      <c r="Q3586" s="4">
        <f>SupplierQuality[[#This Row],[Total Defect Qty]]*SupplierQuality[[#This Row],[Unit Price]]</f>
        <v>351786760</v>
      </c>
    </row>
    <row r="3587" spans="1:17" x14ac:dyDescent="0.25">
      <c r="A3587" s="1">
        <v>43639</v>
      </c>
      <c r="B3587" s="5" t="str">
        <f>TEXT(SupplierQuality[[#This Row],[Date]],"mmm")</f>
        <v>Jun</v>
      </c>
      <c r="C3587" s="5" t="str">
        <f>TEXT(SupplierQuality[[#This Row],[Date]],"yyyy")</f>
        <v>2019</v>
      </c>
      <c r="D3587" s="2" t="s">
        <v>332</v>
      </c>
      <c r="E3587" s="2" t="s">
        <v>41</v>
      </c>
      <c r="F3587" s="2" t="s">
        <v>17</v>
      </c>
      <c r="G3587">
        <v>127</v>
      </c>
      <c r="H3587" s="2" t="str">
        <f>VLOOKUP(SupplierQuality[[#This Row],[MaterialID]],Table4[#All],2,0)</f>
        <v>Crates</v>
      </c>
      <c r="I3587">
        <v>1</v>
      </c>
      <c r="J3587" s="2" t="str">
        <f>_xlfn.XLOOKUP(SupplierQuality[[#This Row],[Defect Type ID]],Table5[ID],Table5[Defect Type],"Not found",0)</f>
        <v>No Impact</v>
      </c>
      <c r="K3587">
        <v>46</v>
      </c>
      <c r="L3587" s="2" t="str">
        <f>_xlfn.XLOOKUP(SupplierQuality[[#This Row],[DefectID]],Table2[ID],Table2[Defect],"Not found",0)</f>
        <v>Narrow Tops</v>
      </c>
      <c r="M3587" s="3">
        <v>844157</v>
      </c>
      <c r="N3587" s="3">
        <v>608</v>
      </c>
      <c r="O3587" s="6">
        <f>SupplierQuality[[#This Row],[Total Downtime Minutes]]/60</f>
        <v>10.133333333333333</v>
      </c>
      <c r="P3587" s="4">
        <v>530</v>
      </c>
      <c r="Q3587" s="4">
        <f>SupplierQuality[[#This Row],[Total Defect Qty]]*SupplierQuality[[#This Row],[Unit Price]]</f>
        <v>447403210</v>
      </c>
    </row>
    <row r="3588" spans="1:17" x14ac:dyDescent="0.25">
      <c r="A3588" s="1">
        <v>43639</v>
      </c>
      <c r="B3588" s="5" t="str">
        <f>TEXT(SupplierQuality[[#This Row],[Date]],"mmm")</f>
        <v>Jun</v>
      </c>
      <c r="C3588" s="5" t="str">
        <f>TEXT(SupplierQuality[[#This Row],[Date]],"yyyy")</f>
        <v>2019</v>
      </c>
      <c r="D3588" s="2" t="s">
        <v>118</v>
      </c>
      <c r="E3588" s="2" t="s">
        <v>119</v>
      </c>
      <c r="F3588" s="2" t="s">
        <v>17</v>
      </c>
      <c r="G3588">
        <v>117</v>
      </c>
      <c r="H3588" s="2" t="str">
        <f>VLOOKUP(SupplierQuality[[#This Row],[MaterialID]],Table4[#All],2,0)</f>
        <v>Labels</v>
      </c>
      <c r="I3588">
        <v>3</v>
      </c>
      <c r="J3588" s="2" t="str">
        <f>_xlfn.XLOOKUP(SupplierQuality[[#This Row],[Defect Type ID]],Table5[ID],Table5[Defect Type],"Not found",0)</f>
        <v>Impact</v>
      </c>
      <c r="K3588">
        <v>128</v>
      </c>
      <c r="L3588" s="2" t="str">
        <f>_xlfn.XLOOKUP(SupplierQuality[[#This Row],[DefectID]],Table2[ID],Table2[Defect],"Not found",0)</f>
        <v>Incorrect Vertical Size</v>
      </c>
      <c r="M3588" s="3">
        <v>839331</v>
      </c>
      <c r="N3588" s="3">
        <v>232</v>
      </c>
      <c r="O3588" s="6">
        <f>SupplierQuality[[#This Row],[Total Downtime Minutes]]/60</f>
        <v>3.8666666666666667</v>
      </c>
      <c r="P3588" s="4">
        <v>510</v>
      </c>
      <c r="Q3588" s="4">
        <f>SupplierQuality[[#This Row],[Total Defect Qty]]*SupplierQuality[[#This Row],[Unit Price]]</f>
        <v>428058810</v>
      </c>
    </row>
    <row r="3589" spans="1:17" x14ac:dyDescent="0.25">
      <c r="A3589" s="1">
        <v>43639</v>
      </c>
      <c r="B3589" s="5" t="str">
        <f>TEXT(SupplierQuality[[#This Row],[Date]],"mmm")</f>
        <v>Jun</v>
      </c>
      <c r="C3589" s="5" t="str">
        <f>TEXT(SupplierQuality[[#This Row],[Date]],"yyyy")</f>
        <v>2019</v>
      </c>
      <c r="D3589" s="2" t="s">
        <v>263</v>
      </c>
      <c r="E3589" s="2" t="s">
        <v>11</v>
      </c>
      <c r="F3589" s="2" t="s">
        <v>691</v>
      </c>
      <c r="G3589">
        <v>117</v>
      </c>
      <c r="H3589" s="2" t="str">
        <f>VLOOKUP(SupplierQuality[[#This Row],[MaterialID]],Table4[#All],2,0)</f>
        <v>Labels</v>
      </c>
      <c r="I3589">
        <v>2</v>
      </c>
      <c r="J3589" s="2" t="str">
        <f>_xlfn.XLOOKUP(SupplierQuality[[#This Row],[Defect Type ID]],Table5[ID],Table5[Defect Type],"Not found",0)</f>
        <v>Rejected</v>
      </c>
      <c r="K3589">
        <v>188</v>
      </c>
      <c r="L3589" s="2" t="str">
        <f>_xlfn.XLOOKUP(SupplierQuality[[#This Row],[DefectID]],Table2[ID],Table2[Defect],"Not found",0)</f>
        <v>Wrong Flaps</v>
      </c>
      <c r="M3589" s="3">
        <v>728193</v>
      </c>
      <c r="N3589" s="3">
        <v>1110</v>
      </c>
      <c r="O3589" s="6">
        <f>SupplierQuality[[#This Row],[Total Downtime Minutes]]/60</f>
        <v>18.5</v>
      </c>
      <c r="P3589" s="4">
        <v>535</v>
      </c>
      <c r="Q3589" s="4">
        <f>SupplierQuality[[#This Row],[Total Defect Qty]]*SupplierQuality[[#This Row],[Unit Price]]</f>
        <v>389583255</v>
      </c>
    </row>
    <row r="3590" spans="1:17" x14ac:dyDescent="0.25">
      <c r="A3590" s="1">
        <v>43639</v>
      </c>
      <c r="B3590" s="5" t="str">
        <f>TEXT(SupplierQuality[[#This Row],[Date]],"mmm")</f>
        <v>Jun</v>
      </c>
      <c r="C3590" s="5" t="str">
        <f>TEXT(SupplierQuality[[#This Row],[Date]],"yyyy")</f>
        <v>2019</v>
      </c>
      <c r="D3590" s="2" t="s">
        <v>114</v>
      </c>
      <c r="E3590" s="2" t="s">
        <v>71</v>
      </c>
      <c r="F3590" s="2" t="s">
        <v>17</v>
      </c>
      <c r="G3590">
        <v>128</v>
      </c>
      <c r="H3590" s="2" t="str">
        <f>VLOOKUP(SupplierQuality[[#This Row],[MaterialID]],Table4[#All],2,0)</f>
        <v>Tape</v>
      </c>
      <c r="I3590">
        <v>1</v>
      </c>
      <c r="J3590" s="2" t="str">
        <f>_xlfn.XLOOKUP(SupplierQuality[[#This Row],[Defect Type ID]],Table5[ID],Table5[Defect Type],"Not found",0)</f>
        <v>No Impact</v>
      </c>
      <c r="K3590">
        <v>219</v>
      </c>
      <c r="L3590" s="2" t="str">
        <f>_xlfn.XLOOKUP(SupplierQuality[[#This Row],[DefectID]],Table2[ID],Table2[Defect],"Not found",0)</f>
        <v>Short Valves</v>
      </c>
      <c r="M3590" s="3">
        <v>508190</v>
      </c>
      <c r="N3590" s="3">
        <v>345</v>
      </c>
      <c r="O3590" s="6">
        <f>SupplierQuality[[#This Row],[Total Downtime Minutes]]/60</f>
        <v>5.75</v>
      </c>
      <c r="P3590" s="4">
        <v>431</v>
      </c>
      <c r="Q3590" s="4">
        <f>SupplierQuality[[#This Row],[Total Defect Qty]]*SupplierQuality[[#This Row],[Unit Price]]</f>
        <v>219029890</v>
      </c>
    </row>
    <row r="3591" spans="1:17" x14ac:dyDescent="0.25">
      <c r="A3591" s="1">
        <v>43639</v>
      </c>
      <c r="B3591" s="5" t="str">
        <f>TEXT(SupplierQuality[[#This Row],[Date]],"mmm")</f>
        <v>Jun</v>
      </c>
      <c r="C3591" s="5" t="str">
        <f>TEXT(SupplierQuality[[#This Row],[Date]],"yyyy")</f>
        <v>2019</v>
      </c>
      <c r="D3591" s="2" t="s">
        <v>182</v>
      </c>
      <c r="E3591" s="2" t="s">
        <v>49</v>
      </c>
      <c r="F3591" s="2" t="s">
        <v>14</v>
      </c>
      <c r="G3591">
        <v>128</v>
      </c>
      <c r="H3591" s="2" t="str">
        <f>VLOOKUP(SupplierQuality[[#This Row],[MaterialID]],Table4[#All],2,0)</f>
        <v>Tape</v>
      </c>
      <c r="I3591">
        <v>1</v>
      </c>
      <c r="J3591" s="2" t="str">
        <f>_xlfn.XLOOKUP(SupplierQuality[[#This Row],[Defect Type ID]],Table5[ID],Table5[Defect Type],"Not found",0)</f>
        <v>No Impact</v>
      </c>
      <c r="K3591">
        <v>59</v>
      </c>
      <c r="L3591" s="2" t="str">
        <f>_xlfn.XLOOKUP(SupplierQuality[[#This Row],[DefectID]],Table2[ID],Table2[Defect],"Not found",0)</f>
        <v>Cartons Not Opening</v>
      </c>
      <c r="M3591" s="3">
        <v>498225</v>
      </c>
      <c r="N3591" s="3">
        <v>1008</v>
      </c>
      <c r="O3591" s="6">
        <f>SupplierQuality[[#This Row],[Total Downtime Minutes]]/60</f>
        <v>16.8</v>
      </c>
      <c r="P3591" s="4">
        <v>403</v>
      </c>
      <c r="Q3591" s="4">
        <f>SupplierQuality[[#This Row],[Total Defect Qty]]*SupplierQuality[[#This Row],[Unit Price]]</f>
        <v>200784675</v>
      </c>
    </row>
    <row r="3592" spans="1:17" x14ac:dyDescent="0.25">
      <c r="A3592" s="1">
        <v>43639</v>
      </c>
      <c r="B3592" s="5" t="str">
        <f>TEXT(SupplierQuality[[#This Row],[Date]],"mmm")</f>
        <v>Jun</v>
      </c>
      <c r="C3592" s="5" t="str">
        <f>TEXT(SupplierQuality[[#This Row],[Date]],"yyyy")</f>
        <v>2019</v>
      </c>
      <c r="D3592" s="2" t="s">
        <v>203</v>
      </c>
      <c r="E3592" s="2" t="s">
        <v>23</v>
      </c>
      <c r="F3592" s="2" t="s">
        <v>17</v>
      </c>
      <c r="G3592">
        <v>122</v>
      </c>
      <c r="H3592" s="2" t="str">
        <f>VLOOKUP(SupplierQuality[[#This Row],[MaterialID]],Table4[#All],2,0)</f>
        <v>Electrolytes</v>
      </c>
      <c r="I3592">
        <v>3</v>
      </c>
      <c r="J3592" s="2" t="str">
        <f>_xlfn.XLOOKUP(SupplierQuality[[#This Row],[Defect Type ID]],Table5[ID],Table5[Defect Type],"Not found",0)</f>
        <v>Impact</v>
      </c>
      <c r="K3592">
        <v>93</v>
      </c>
      <c r="L3592" s="2" t="str">
        <f>_xlfn.XLOOKUP(SupplierQuality[[#This Row],[DefectID]],Table2[ID],Table2[Defect],"Not found",0)</f>
        <v>Bowed/Warped</v>
      </c>
      <c r="M3592" s="3">
        <v>436741</v>
      </c>
      <c r="N3592" s="3">
        <v>254</v>
      </c>
      <c r="O3592" s="6">
        <f>SupplierQuality[[#This Row],[Total Downtime Minutes]]/60</f>
        <v>4.2333333333333334</v>
      </c>
      <c r="P3592" s="4">
        <v>363</v>
      </c>
      <c r="Q3592" s="4">
        <f>SupplierQuality[[#This Row],[Total Defect Qty]]*SupplierQuality[[#This Row],[Unit Price]]</f>
        <v>158536983</v>
      </c>
    </row>
    <row r="3593" spans="1:17" x14ac:dyDescent="0.25">
      <c r="A3593" s="1">
        <v>43639</v>
      </c>
      <c r="B3593" s="5" t="str">
        <f>TEXT(SupplierQuality[[#This Row],[Date]],"mmm")</f>
        <v>Jun</v>
      </c>
      <c r="C3593" s="5" t="str">
        <f>TEXT(SupplierQuality[[#This Row],[Date]],"yyyy")</f>
        <v>2019</v>
      </c>
      <c r="D3593" s="2" t="s">
        <v>204</v>
      </c>
      <c r="E3593" s="2" t="s">
        <v>32</v>
      </c>
      <c r="F3593" s="2" t="s">
        <v>42</v>
      </c>
      <c r="G3593">
        <v>128</v>
      </c>
      <c r="H3593" s="2" t="str">
        <f>VLOOKUP(SupplierQuality[[#This Row],[MaterialID]],Table4[#All],2,0)</f>
        <v>Tape</v>
      </c>
      <c r="I3593">
        <v>2</v>
      </c>
      <c r="J3593" s="2" t="str">
        <f>_xlfn.XLOOKUP(SupplierQuality[[#This Row],[Defect Type ID]],Table5[ID],Table5[Defect Type],"Not found",0)</f>
        <v>Rejected</v>
      </c>
      <c r="K3593">
        <v>89</v>
      </c>
      <c r="L3593" s="2" t="str">
        <f>_xlfn.XLOOKUP(SupplierQuality[[#This Row],[DefectID]],Table2[ID],Table2[Defect],"Not found",0)</f>
        <v>Delamination</v>
      </c>
      <c r="M3593" s="3">
        <v>377559</v>
      </c>
      <c r="N3593" s="3">
        <v>4917</v>
      </c>
      <c r="O3593" s="6">
        <f>SupplierQuality[[#This Row],[Total Downtime Minutes]]/60</f>
        <v>81.95</v>
      </c>
      <c r="P3593" s="4">
        <v>502</v>
      </c>
      <c r="Q3593" s="4">
        <f>SupplierQuality[[#This Row],[Total Defect Qty]]*SupplierQuality[[#This Row],[Unit Price]]</f>
        <v>189534618</v>
      </c>
    </row>
    <row r="3594" spans="1:17" x14ac:dyDescent="0.25">
      <c r="A3594" s="1">
        <v>43639</v>
      </c>
      <c r="B3594" s="5" t="str">
        <f>TEXT(SupplierQuality[[#This Row],[Date]],"mmm")</f>
        <v>Jun</v>
      </c>
      <c r="C3594" s="5" t="str">
        <f>TEXT(SupplierQuality[[#This Row],[Date]],"yyyy")</f>
        <v>2019</v>
      </c>
      <c r="D3594" s="2" t="s">
        <v>105</v>
      </c>
      <c r="E3594" s="2" t="s">
        <v>104</v>
      </c>
      <c r="F3594" s="2" t="s">
        <v>17</v>
      </c>
      <c r="G3594">
        <v>113</v>
      </c>
      <c r="H3594" s="2" t="str">
        <f>VLOOKUP(SupplierQuality[[#This Row],[MaterialID]],Table4[#All],2,0)</f>
        <v>Raw Materials</v>
      </c>
      <c r="I3594">
        <v>2</v>
      </c>
      <c r="J3594" s="2" t="str">
        <f>_xlfn.XLOOKUP(SupplierQuality[[#This Row],[Defect Type ID]],Table5[ID],Table5[Defect Type],"Not found",0)</f>
        <v>Rejected</v>
      </c>
      <c r="K3594">
        <v>200</v>
      </c>
      <c r="L3594" s="2" t="str">
        <f>_xlfn.XLOOKUP(SupplierQuality[[#This Row],[DefectID]],Table2[ID],Table2[Defect],"Not found",0)</f>
        <v>Split hinges</v>
      </c>
      <c r="M3594" s="3">
        <v>364179</v>
      </c>
      <c r="N3594" s="3">
        <v>3062</v>
      </c>
      <c r="O3594" s="6">
        <f>SupplierQuality[[#This Row],[Total Downtime Minutes]]/60</f>
        <v>51.033333333333331</v>
      </c>
      <c r="P3594" s="4">
        <v>672</v>
      </c>
      <c r="Q3594" s="4">
        <f>SupplierQuality[[#This Row],[Total Defect Qty]]*SupplierQuality[[#This Row],[Unit Price]]</f>
        <v>244728288</v>
      </c>
    </row>
    <row r="3595" spans="1:17" x14ac:dyDescent="0.25">
      <c r="A3595" s="1">
        <v>43639</v>
      </c>
      <c r="B3595" s="5" t="str">
        <f>TEXT(SupplierQuality[[#This Row],[Date]],"mmm")</f>
        <v>Jun</v>
      </c>
      <c r="C3595" s="5" t="str">
        <f>TEXT(SupplierQuality[[#This Row],[Date]],"yyyy")</f>
        <v>2019</v>
      </c>
      <c r="D3595" s="2" t="s">
        <v>184</v>
      </c>
      <c r="E3595" s="2" t="s">
        <v>27</v>
      </c>
      <c r="F3595" s="2" t="s">
        <v>17</v>
      </c>
      <c r="G3595">
        <v>131</v>
      </c>
      <c r="H3595" s="2" t="str">
        <f>VLOOKUP(SupplierQuality[[#This Row],[MaterialID]],Table4[#All],2,0)</f>
        <v>Valves</v>
      </c>
      <c r="I3595">
        <v>3</v>
      </c>
      <c r="J3595" s="2" t="str">
        <f>_xlfn.XLOOKUP(SupplierQuality[[#This Row],[Defect Type ID]],Table5[ID],Table5[Defect Type],"Not found",0)</f>
        <v>Impact</v>
      </c>
      <c r="K3595">
        <v>174</v>
      </c>
      <c r="L3595" s="2" t="str">
        <f>_xlfn.XLOOKUP(SupplierQuality[[#This Row],[DefectID]],Table2[ID],Table2[Defect],"Not found",0)</f>
        <v>Moisture Damage</v>
      </c>
      <c r="M3595" s="3">
        <v>291185</v>
      </c>
      <c r="N3595" s="3">
        <v>3252</v>
      </c>
      <c r="O3595" s="6">
        <f>SupplierQuality[[#This Row],[Total Downtime Minutes]]/60</f>
        <v>54.2</v>
      </c>
      <c r="P3595" s="4">
        <v>398</v>
      </c>
      <c r="Q3595" s="4">
        <f>SupplierQuality[[#This Row],[Total Defect Qty]]*SupplierQuality[[#This Row],[Unit Price]]</f>
        <v>115891630</v>
      </c>
    </row>
    <row r="3596" spans="1:17" x14ac:dyDescent="0.25">
      <c r="A3596" s="1">
        <v>43639</v>
      </c>
      <c r="B3596" s="5" t="str">
        <f>TEXT(SupplierQuality[[#This Row],[Date]],"mmm")</f>
        <v>Jun</v>
      </c>
      <c r="C3596" s="5" t="str">
        <f>TEXT(SupplierQuality[[#This Row],[Date]],"yyyy")</f>
        <v>2019</v>
      </c>
      <c r="D3596" s="2" t="s">
        <v>164</v>
      </c>
      <c r="E3596" s="2" t="s">
        <v>98</v>
      </c>
      <c r="F3596" s="2" t="s">
        <v>24</v>
      </c>
      <c r="G3596">
        <v>128</v>
      </c>
      <c r="H3596" s="2" t="str">
        <f>VLOOKUP(SupplierQuality[[#This Row],[MaterialID]],Table4[#All],2,0)</f>
        <v>Tape</v>
      </c>
      <c r="I3596">
        <v>1</v>
      </c>
      <c r="J3596" s="2" t="str">
        <f>_xlfn.XLOOKUP(SupplierQuality[[#This Row],[Defect Type ID]],Table5[ID],Table5[Defect Type],"Not found",0)</f>
        <v>No Impact</v>
      </c>
      <c r="K3596">
        <v>189</v>
      </c>
      <c r="L3596" s="2" t="str">
        <f>_xlfn.XLOOKUP(SupplierQuality[[#This Row],[DefectID]],Table2[ID],Table2[Defect],"Not found",0)</f>
        <v>Too Thin</v>
      </c>
      <c r="M3596" s="3">
        <v>212326</v>
      </c>
      <c r="N3596" s="3">
        <v>2637</v>
      </c>
      <c r="O3596" s="6">
        <f>SupplierQuality[[#This Row],[Total Downtime Minutes]]/60</f>
        <v>43.95</v>
      </c>
      <c r="P3596" s="4">
        <v>331</v>
      </c>
      <c r="Q3596" s="4">
        <f>SupplierQuality[[#This Row],[Total Defect Qty]]*SupplierQuality[[#This Row],[Unit Price]]</f>
        <v>70279906</v>
      </c>
    </row>
    <row r="3597" spans="1:17" x14ac:dyDescent="0.25">
      <c r="A3597" s="1">
        <v>43639</v>
      </c>
      <c r="B3597" s="5" t="str">
        <f>TEXT(SupplierQuality[[#This Row],[Date]],"mmm")</f>
        <v>Jun</v>
      </c>
      <c r="C3597" s="5" t="str">
        <f>TEXT(SupplierQuality[[#This Row],[Date]],"yyyy")</f>
        <v>2019</v>
      </c>
      <c r="D3597" s="2" t="s">
        <v>57</v>
      </c>
      <c r="E3597" s="2" t="s">
        <v>74</v>
      </c>
      <c r="F3597" s="2" t="s">
        <v>17</v>
      </c>
      <c r="G3597">
        <v>123</v>
      </c>
      <c r="H3597" s="2" t="str">
        <f>VLOOKUP(SupplierQuality[[#This Row],[MaterialID]],Table4[#All],2,0)</f>
        <v>Pump</v>
      </c>
      <c r="I3597">
        <v>1</v>
      </c>
      <c r="J3597" s="2" t="str">
        <f>_xlfn.XLOOKUP(SupplierQuality[[#This Row],[Defect Type ID]],Table5[ID],Table5[Defect Type],"Not found",0)</f>
        <v>No Impact</v>
      </c>
      <c r="K3597">
        <v>102</v>
      </c>
      <c r="L3597" s="2" t="str">
        <f>_xlfn.XLOOKUP(SupplierQuality[[#This Row],[DefectID]],Table2[ID],Table2[Defect],"Not found",0)</f>
        <v>Wrong Codes</v>
      </c>
      <c r="M3597" s="3">
        <v>193050</v>
      </c>
      <c r="N3597" s="3">
        <v>2577</v>
      </c>
      <c r="O3597" s="6">
        <f>SupplierQuality[[#This Row],[Total Downtime Minutes]]/60</f>
        <v>42.95</v>
      </c>
      <c r="P3597" s="4">
        <v>303</v>
      </c>
      <c r="Q3597" s="4">
        <f>SupplierQuality[[#This Row],[Total Defect Qty]]*SupplierQuality[[#This Row],[Unit Price]]</f>
        <v>58494150</v>
      </c>
    </row>
    <row r="3598" spans="1:17" x14ac:dyDescent="0.25">
      <c r="A3598" s="1">
        <v>43639</v>
      </c>
      <c r="B3598" s="5" t="str">
        <f>TEXT(SupplierQuality[[#This Row],[Date]],"mmm")</f>
        <v>Jun</v>
      </c>
      <c r="C3598" s="5" t="str">
        <f>TEXT(SupplierQuality[[#This Row],[Date]],"yyyy")</f>
        <v>2019</v>
      </c>
      <c r="D3598" s="2" t="s">
        <v>96</v>
      </c>
      <c r="E3598" s="2" t="s">
        <v>36</v>
      </c>
      <c r="F3598" s="2" t="s">
        <v>24</v>
      </c>
      <c r="G3598">
        <v>130</v>
      </c>
      <c r="H3598" s="2" t="str">
        <f>VLOOKUP(SupplierQuality[[#This Row],[MaterialID]],Table4[#All],2,0)</f>
        <v>Packaging</v>
      </c>
      <c r="I3598">
        <v>2</v>
      </c>
      <c r="J3598" s="2" t="str">
        <f>_xlfn.XLOOKUP(SupplierQuality[[#This Row],[Defect Type ID]],Table5[ID],Table5[Defect Type],"Not found",0)</f>
        <v>Rejected</v>
      </c>
      <c r="K3598">
        <v>261</v>
      </c>
      <c r="L3598" s="2" t="str">
        <f>_xlfn.XLOOKUP(SupplierQuality[[#This Row],[DefectID]],Table2[ID],Table2[Defect],"Not found",0)</f>
        <v>Infestation</v>
      </c>
      <c r="M3598" s="3">
        <v>28091</v>
      </c>
      <c r="N3598" s="3">
        <v>3867</v>
      </c>
      <c r="O3598" s="6">
        <f>SupplierQuality[[#This Row],[Total Downtime Minutes]]/60</f>
        <v>64.45</v>
      </c>
      <c r="P3598" s="4">
        <v>564</v>
      </c>
      <c r="Q3598" s="4">
        <f>SupplierQuality[[#This Row],[Total Defect Qty]]*SupplierQuality[[#This Row],[Unit Price]]</f>
        <v>15843324</v>
      </c>
    </row>
    <row r="3599" spans="1:17" x14ac:dyDescent="0.25">
      <c r="A3599" s="1">
        <v>43641</v>
      </c>
      <c r="B3599" s="5" t="str">
        <f>TEXT(SupplierQuality[[#This Row],[Date]],"mmm")</f>
        <v>Jun</v>
      </c>
      <c r="C3599" s="5" t="str">
        <f>TEXT(SupplierQuality[[#This Row],[Date]],"yyyy")</f>
        <v>2019</v>
      </c>
      <c r="D3599" s="2" t="s">
        <v>179</v>
      </c>
      <c r="E3599" s="2" t="s">
        <v>41</v>
      </c>
      <c r="F3599" s="2" t="s">
        <v>17</v>
      </c>
      <c r="G3599">
        <v>124</v>
      </c>
      <c r="H3599" s="2" t="str">
        <f>VLOOKUP(SupplierQuality[[#This Row],[MaterialID]],Table4[#All],2,0)</f>
        <v>Drives</v>
      </c>
      <c r="I3599">
        <v>1</v>
      </c>
      <c r="J3599" s="2" t="str">
        <f>_xlfn.XLOOKUP(SupplierQuality[[#This Row],[Defect Type ID]],Table5[ID],Table5[Defect Type],"Not found",0)</f>
        <v>No Impact</v>
      </c>
      <c r="K3599">
        <v>35</v>
      </c>
      <c r="L3599" s="2" t="str">
        <f>_xlfn.XLOOKUP(SupplierQuality[[#This Row],[DefectID]],Table2[ID],Table2[Defect],"Not found",0)</f>
        <v>Bad Fill</v>
      </c>
      <c r="M3599" s="3">
        <v>438313</v>
      </c>
      <c r="N3599" s="3">
        <v>287</v>
      </c>
      <c r="O3599" s="6">
        <f>SupplierQuality[[#This Row],[Total Downtime Minutes]]/60</f>
        <v>4.7833333333333332</v>
      </c>
      <c r="P3599" s="4">
        <v>615</v>
      </c>
      <c r="Q3599" s="4">
        <f>SupplierQuality[[#This Row],[Total Defect Qty]]*SupplierQuality[[#This Row],[Unit Price]]</f>
        <v>269562495</v>
      </c>
    </row>
    <row r="3600" spans="1:17" x14ac:dyDescent="0.25">
      <c r="A3600" s="1">
        <v>43641</v>
      </c>
      <c r="B3600" s="5" t="str">
        <f>TEXT(SupplierQuality[[#This Row],[Date]],"mmm")</f>
        <v>Jun</v>
      </c>
      <c r="C3600" s="5" t="str">
        <f>TEXT(SupplierQuality[[#This Row],[Date]],"yyyy")</f>
        <v>2019</v>
      </c>
      <c r="D3600" s="2" t="s">
        <v>212</v>
      </c>
      <c r="E3600" s="2" t="s">
        <v>30</v>
      </c>
      <c r="F3600" s="2" t="s">
        <v>17</v>
      </c>
      <c r="G3600">
        <v>128</v>
      </c>
      <c r="H3600" s="2" t="str">
        <f>VLOOKUP(SupplierQuality[[#This Row],[MaterialID]],Table4[#All],2,0)</f>
        <v>Tape</v>
      </c>
      <c r="I3600">
        <v>3</v>
      </c>
      <c r="J3600" s="2" t="str">
        <f>_xlfn.XLOOKUP(SupplierQuality[[#This Row],[Defect Type ID]],Table5[ID],Table5[Defect Type],"Not found",0)</f>
        <v>Impact</v>
      </c>
      <c r="K3600">
        <v>101</v>
      </c>
      <c r="L3600" s="2" t="str">
        <f>_xlfn.XLOOKUP(SupplierQuality[[#This Row],[DefectID]],Table2[ID],Table2[Defect],"Not found",0)</f>
        <v>No Print</v>
      </c>
      <c r="M3600" s="3">
        <v>118793</v>
      </c>
      <c r="N3600" s="3">
        <v>1397</v>
      </c>
      <c r="O3600" s="6">
        <f>SupplierQuality[[#This Row],[Total Downtime Minutes]]/60</f>
        <v>23.283333333333335</v>
      </c>
      <c r="P3600" s="4">
        <v>316</v>
      </c>
      <c r="Q3600" s="4">
        <f>SupplierQuality[[#This Row],[Total Defect Qty]]*SupplierQuality[[#This Row],[Unit Price]]</f>
        <v>37538588</v>
      </c>
    </row>
    <row r="3601" spans="1:17" x14ac:dyDescent="0.25">
      <c r="A3601" s="1">
        <v>43644</v>
      </c>
      <c r="B3601" s="5" t="str">
        <f>TEXT(SupplierQuality[[#This Row],[Date]],"mmm")</f>
        <v>Jun</v>
      </c>
      <c r="C3601" s="5" t="str">
        <f>TEXT(SupplierQuality[[#This Row],[Date]],"yyyy")</f>
        <v>2019</v>
      </c>
      <c r="D3601" s="2" t="s">
        <v>282</v>
      </c>
      <c r="E3601" s="2" t="s">
        <v>71</v>
      </c>
      <c r="F3601" s="2" t="s">
        <v>14</v>
      </c>
      <c r="G3601">
        <v>129</v>
      </c>
      <c r="H3601" s="2" t="str">
        <f>VLOOKUP(SupplierQuality[[#This Row],[MaterialID]],Table4[#All],2,0)</f>
        <v>Mechanicals</v>
      </c>
      <c r="I3601">
        <v>3</v>
      </c>
      <c r="J3601" s="2" t="str">
        <f>_xlfn.XLOOKUP(SupplierQuality[[#This Row],[Defect Type ID]],Table5[ID],Table5[Defect Type],"Not found",0)</f>
        <v>Impact</v>
      </c>
      <c r="K3601">
        <v>134</v>
      </c>
      <c r="L3601" s="2" t="str">
        <f>_xlfn.XLOOKUP(SupplierQuality[[#This Row],[DefectID]],Table2[ID],Table2[Defect],"Not found",0)</f>
        <v>Scratches</v>
      </c>
      <c r="M3601" s="3">
        <v>828318</v>
      </c>
      <c r="N3601" s="3">
        <v>1963</v>
      </c>
      <c r="O3601" s="6">
        <f>SupplierQuality[[#This Row],[Total Downtime Minutes]]/60</f>
        <v>32.716666666666669</v>
      </c>
      <c r="P3601" s="4">
        <v>365</v>
      </c>
      <c r="Q3601" s="4">
        <f>SupplierQuality[[#This Row],[Total Defect Qty]]*SupplierQuality[[#This Row],[Unit Price]]</f>
        <v>302336070</v>
      </c>
    </row>
    <row r="3602" spans="1:17" x14ac:dyDescent="0.25">
      <c r="A3602" s="1">
        <v>43644</v>
      </c>
      <c r="B3602" s="5" t="str">
        <f>TEXT(SupplierQuality[[#This Row],[Date]],"mmm")</f>
        <v>Jun</v>
      </c>
      <c r="C3602" s="5" t="str">
        <f>TEXT(SupplierQuality[[#This Row],[Date]],"yyyy")</f>
        <v>2019</v>
      </c>
      <c r="D3602" s="2" t="s">
        <v>144</v>
      </c>
      <c r="E3602" s="2" t="s">
        <v>64</v>
      </c>
      <c r="F3602" s="2" t="s">
        <v>24</v>
      </c>
      <c r="G3602">
        <v>114</v>
      </c>
      <c r="H3602" s="2" t="str">
        <f>VLOOKUP(SupplierQuality[[#This Row],[MaterialID]],Table4[#All],2,0)</f>
        <v>Carton</v>
      </c>
      <c r="I3602">
        <v>2</v>
      </c>
      <c r="J3602" s="2" t="str">
        <f>_xlfn.XLOOKUP(SupplierQuality[[#This Row],[Defect Type ID]],Table5[ID],Table5[Defect Type],"Not found",0)</f>
        <v>Rejected</v>
      </c>
      <c r="K3602">
        <v>267</v>
      </c>
      <c r="L3602" s="2" t="str">
        <f>_xlfn.XLOOKUP(SupplierQuality[[#This Row],[DefectID]],Table2[ID],Table2[Defect],"Not found",0)</f>
        <v>Wrong Qty</v>
      </c>
      <c r="M3602" s="3">
        <v>546846</v>
      </c>
      <c r="N3602" s="3">
        <v>2727</v>
      </c>
      <c r="O3602" s="6">
        <f>SupplierQuality[[#This Row],[Total Downtime Minutes]]/60</f>
        <v>45.45</v>
      </c>
      <c r="P3602" s="4">
        <v>667</v>
      </c>
      <c r="Q3602" s="4">
        <f>SupplierQuality[[#This Row],[Total Defect Qty]]*SupplierQuality[[#This Row],[Unit Price]]</f>
        <v>364746282</v>
      </c>
    </row>
    <row r="3603" spans="1:17" x14ac:dyDescent="0.25">
      <c r="A3603" s="1">
        <v>43644</v>
      </c>
      <c r="B3603" s="5" t="str">
        <f>TEXT(SupplierQuality[[#This Row],[Date]],"mmm")</f>
        <v>Jun</v>
      </c>
      <c r="C3603" s="5" t="str">
        <f>TEXT(SupplierQuality[[#This Row],[Date]],"yyyy")</f>
        <v>2019</v>
      </c>
      <c r="D3603" s="2" t="s">
        <v>18</v>
      </c>
      <c r="E3603" s="2" t="s">
        <v>64</v>
      </c>
      <c r="F3603" s="2" t="s">
        <v>691</v>
      </c>
      <c r="G3603">
        <v>115</v>
      </c>
      <c r="H3603" s="2" t="str">
        <f>VLOOKUP(SupplierQuality[[#This Row],[MaterialID]],Table4[#All],2,0)</f>
        <v>Controllers</v>
      </c>
      <c r="I3603">
        <v>1</v>
      </c>
      <c r="J3603" s="2" t="str">
        <f>_xlfn.XLOOKUP(SupplierQuality[[#This Row],[Defect Type ID]],Table5[ID],Table5[Defect Type],"Not found",0)</f>
        <v>No Impact</v>
      </c>
      <c r="K3603">
        <v>186</v>
      </c>
      <c r="L3603" s="2" t="str">
        <f>_xlfn.XLOOKUP(SupplierQuality[[#This Row],[DefectID]],Table2[ID],Table2[Defect],"Not found",0)</f>
        <v>Torn Packaging</v>
      </c>
      <c r="M3603" s="3">
        <v>436542</v>
      </c>
      <c r="N3603" s="3">
        <v>817</v>
      </c>
      <c r="O3603" s="6">
        <f>SupplierQuality[[#This Row],[Total Downtime Minutes]]/60</f>
        <v>13.616666666666667</v>
      </c>
      <c r="P3603" s="4">
        <v>409</v>
      </c>
      <c r="Q3603" s="4">
        <f>SupplierQuality[[#This Row],[Total Defect Qty]]*SupplierQuality[[#This Row],[Unit Price]]</f>
        <v>178545678</v>
      </c>
    </row>
    <row r="3604" spans="1:17" x14ac:dyDescent="0.25">
      <c r="A3604" s="1">
        <v>43644</v>
      </c>
      <c r="B3604" s="5" t="str">
        <f>TEXT(SupplierQuality[[#This Row],[Date]],"mmm")</f>
        <v>Jun</v>
      </c>
      <c r="C3604" s="5" t="str">
        <f>TEXT(SupplierQuality[[#This Row],[Date]],"yyyy")</f>
        <v>2019</v>
      </c>
      <c r="D3604" s="2" t="s">
        <v>296</v>
      </c>
      <c r="E3604" s="2" t="s">
        <v>47</v>
      </c>
      <c r="F3604" s="2" t="s">
        <v>14</v>
      </c>
      <c r="G3604">
        <v>121</v>
      </c>
      <c r="H3604" s="2" t="str">
        <f>VLOOKUP(SupplierQuality[[#This Row],[MaterialID]],Table4[#All],2,0)</f>
        <v>Composites</v>
      </c>
      <c r="I3604">
        <v>2</v>
      </c>
      <c r="J3604" s="2" t="str">
        <f>_xlfn.XLOOKUP(SupplierQuality[[#This Row],[Defect Type ID]],Table5[ID],Table5[Defect Type],"Not found",0)</f>
        <v>Rejected</v>
      </c>
      <c r="K3604">
        <v>58</v>
      </c>
      <c r="L3604" s="2" t="str">
        <f>_xlfn.XLOOKUP(SupplierQuality[[#This Row],[DefectID]],Table2[ID],Table2[Defect],"Not found",0)</f>
        <v>Deformed Parts</v>
      </c>
      <c r="M3604" s="3">
        <v>352588</v>
      </c>
      <c r="N3604" s="3">
        <v>4419</v>
      </c>
      <c r="O3604" s="6">
        <f>SupplierQuality[[#This Row],[Total Downtime Minutes]]/60</f>
        <v>73.650000000000006</v>
      </c>
      <c r="P3604" s="4">
        <v>468</v>
      </c>
      <c r="Q3604" s="4">
        <f>SupplierQuality[[#This Row],[Total Defect Qty]]*SupplierQuality[[#This Row],[Unit Price]]</f>
        <v>165011184</v>
      </c>
    </row>
    <row r="3605" spans="1:17" x14ac:dyDescent="0.25">
      <c r="A3605" s="1">
        <v>43644</v>
      </c>
      <c r="B3605" s="5" t="str">
        <f>TEXT(SupplierQuality[[#This Row],[Date]],"mmm")</f>
        <v>Jun</v>
      </c>
      <c r="C3605" s="5" t="str">
        <f>TEXT(SupplierQuality[[#This Row],[Date]],"yyyy")</f>
        <v>2019</v>
      </c>
      <c r="D3605" s="2" t="s">
        <v>28</v>
      </c>
      <c r="E3605" s="2" t="s">
        <v>45</v>
      </c>
      <c r="F3605" s="2" t="s">
        <v>24</v>
      </c>
      <c r="G3605">
        <v>117</v>
      </c>
      <c r="H3605" s="2" t="str">
        <f>VLOOKUP(SupplierQuality[[#This Row],[MaterialID]],Table4[#All],2,0)</f>
        <v>Labels</v>
      </c>
      <c r="I3605">
        <v>2</v>
      </c>
      <c r="J3605" s="2" t="str">
        <f>_xlfn.XLOOKUP(SupplierQuality[[#This Row],[Defect Type ID]],Table5[ID],Table5[Defect Type],"Not found",0)</f>
        <v>Rejected</v>
      </c>
      <c r="K3605">
        <v>2</v>
      </c>
      <c r="L3605" s="2" t="str">
        <f>_xlfn.XLOOKUP(SupplierQuality[[#This Row],[DefectID]],Table2[ID],Table2[Defect],"Not found",0)</f>
        <v>Not Certified</v>
      </c>
      <c r="M3605" s="3">
        <v>252594</v>
      </c>
      <c r="N3605" s="3">
        <v>2034</v>
      </c>
      <c r="O3605" s="6">
        <f>SupplierQuality[[#This Row],[Total Downtime Minutes]]/60</f>
        <v>33.9</v>
      </c>
      <c r="P3605" s="4">
        <v>602</v>
      </c>
      <c r="Q3605" s="4">
        <f>SupplierQuality[[#This Row],[Total Defect Qty]]*SupplierQuality[[#This Row],[Unit Price]]</f>
        <v>152061588</v>
      </c>
    </row>
    <row r="3606" spans="1:17" x14ac:dyDescent="0.25">
      <c r="A3606" s="1">
        <v>43644</v>
      </c>
      <c r="B3606" s="5" t="str">
        <f>TEXT(SupplierQuality[[#This Row],[Date]],"mmm")</f>
        <v>Jun</v>
      </c>
      <c r="C3606" s="5" t="str">
        <f>TEXT(SupplierQuality[[#This Row],[Date]],"yyyy")</f>
        <v>2019</v>
      </c>
      <c r="D3606" s="2" t="s">
        <v>109</v>
      </c>
      <c r="E3606" s="2" t="s">
        <v>62</v>
      </c>
      <c r="F3606" s="2" t="s">
        <v>14</v>
      </c>
      <c r="G3606">
        <v>130</v>
      </c>
      <c r="H3606" s="2" t="str">
        <f>VLOOKUP(SupplierQuality[[#This Row],[MaterialID]],Table4[#All],2,0)</f>
        <v>Packaging</v>
      </c>
      <c r="I3606">
        <v>2</v>
      </c>
      <c r="J3606" s="2" t="str">
        <f>_xlfn.XLOOKUP(SupplierQuality[[#This Row],[Defect Type ID]],Table5[ID],Table5[Defect Type],"Not found",0)</f>
        <v>Rejected</v>
      </c>
      <c r="K3606">
        <v>51</v>
      </c>
      <c r="L3606" s="2" t="str">
        <f>_xlfn.XLOOKUP(SupplierQuality[[#This Row],[DefectID]],Table2[ID],Table2[Defect],"Not found",0)</f>
        <v>Foreign objects found</v>
      </c>
      <c r="M3606" s="3">
        <v>203810</v>
      </c>
      <c r="N3606" s="3">
        <v>1227</v>
      </c>
      <c r="O3606" s="6">
        <f>SupplierQuality[[#This Row],[Total Downtime Minutes]]/60</f>
        <v>20.45</v>
      </c>
      <c r="P3606" s="4">
        <v>620</v>
      </c>
      <c r="Q3606" s="4">
        <f>SupplierQuality[[#This Row],[Total Defect Qty]]*SupplierQuality[[#This Row],[Unit Price]]</f>
        <v>126362200</v>
      </c>
    </row>
    <row r="3607" spans="1:17" x14ac:dyDescent="0.25">
      <c r="A3607" s="1">
        <v>43644</v>
      </c>
      <c r="B3607" s="5" t="str">
        <f>TEXT(SupplierQuality[[#This Row],[Date]],"mmm")</f>
        <v>Jun</v>
      </c>
      <c r="C3607" s="5" t="str">
        <f>TEXT(SupplierQuality[[#This Row],[Date]],"yyyy")</f>
        <v>2019</v>
      </c>
      <c r="D3607" s="2" t="s">
        <v>102</v>
      </c>
      <c r="E3607" s="2" t="s">
        <v>119</v>
      </c>
      <c r="F3607" s="2" t="s">
        <v>24</v>
      </c>
      <c r="G3607">
        <v>128</v>
      </c>
      <c r="H3607" s="2" t="str">
        <f>VLOOKUP(SupplierQuality[[#This Row],[MaterialID]],Table4[#All],2,0)</f>
        <v>Tape</v>
      </c>
      <c r="I3607">
        <v>3</v>
      </c>
      <c r="J3607" s="2" t="str">
        <f>_xlfn.XLOOKUP(SupplierQuality[[#This Row],[Defect Type ID]],Table5[ID],Table5[Defect Type],"Not found",0)</f>
        <v>Impact</v>
      </c>
      <c r="K3607">
        <v>165</v>
      </c>
      <c r="L3607" s="2" t="str">
        <f>_xlfn.XLOOKUP(SupplierQuality[[#This Row],[DefectID]],Table2[ID],Table2[Defect],"Not found",0)</f>
        <v>Material Separation</v>
      </c>
      <c r="M3607" s="3">
        <v>67336</v>
      </c>
      <c r="N3607" s="3">
        <v>182</v>
      </c>
      <c r="O3607" s="6">
        <f>SupplierQuality[[#This Row],[Total Downtime Minutes]]/60</f>
        <v>3.0333333333333332</v>
      </c>
      <c r="P3607" s="4">
        <v>299</v>
      </c>
      <c r="Q3607" s="4">
        <f>SupplierQuality[[#This Row],[Total Defect Qty]]*SupplierQuality[[#This Row],[Unit Price]]</f>
        <v>20133464</v>
      </c>
    </row>
    <row r="3608" spans="1:17" x14ac:dyDescent="0.25">
      <c r="A3608" s="1">
        <v>43644</v>
      </c>
      <c r="B3608" s="5" t="str">
        <f>TEXT(SupplierQuality[[#This Row],[Date]],"mmm")</f>
        <v>Jun</v>
      </c>
      <c r="C3608" s="5" t="str">
        <f>TEXT(SupplierQuality[[#This Row],[Date]],"yyyy")</f>
        <v>2019</v>
      </c>
      <c r="D3608" s="2" t="s">
        <v>267</v>
      </c>
      <c r="E3608" s="2" t="s">
        <v>41</v>
      </c>
      <c r="F3608" s="2" t="s">
        <v>691</v>
      </c>
      <c r="G3608">
        <v>120</v>
      </c>
      <c r="H3608" s="2" t="str">
        <f>VLOOKUP(SupplierQuality[[#This Row],[MaterialID]],Table4[#All],2,0)</f>
        <v>Film</v>
      </c>
      <c r="I3608">
        <v>1</v>
      </c>
      <c r="J3608" s="2" t="str">
        <f>_xlfn.XLOOKUP(SupplierQuality[[#This Row],[Defect Type ID]],Table5[ID],Table5[Defect Type],"Not found",0)</f>
        <v>No Impact</v>
      </c>
      <c r="K3608">
        <v>177</v>
      </c>
      <c r="L3608" s="2" t="str">
        <f>_xlfn.XLOOKUP(SupplierQuality[[#This Row],[DefectID]],Table2[ID],Table2[Defect],"Not found",0)</f>
        <v>Weak Bands</v>
      </c>
      <c r="M3608" s="3">
        <v>41751</v>
      </c>
      <c r="N3608" s="3">
        <v>3864</v>
      </c>
      <c r="O3608" s="6">
        <f>SupplierQuality[[#This Row],[Total Downtime Minutes]]/60</f>
        <v>64.400000000000006</v>
      </c>
      <c r="P3608" s="4">
        <v>370</v>
      </c>
      <c r="Q3608" s="4">
        <f>SupplierQuality[[#This Row],[Total Defect Qty]]*SupplierQuality[[#This Row],[Unit Price]]</f>
        <v>15447870</v>
      </c>
    </row>
    <row r="3609" spans="1:17" x14ac:dyDescent="0.25">
      <c r="A3609" s="1">
        <v>43645</v>
      </c>
      <c r="B3609" s="5" t="str">
        <f>TEXT(SupplierQuality[[#This Row],[Date]],"mmm")</f>
        <v>Jun</v>
      </c>
      <c r="C3609" s="5" t="str">
        <f>TEXT(SupplierQuality[[#This Row],[Date]],"yyyy")</f>
        <v>2019</v>
      </c>
      <c r="D3609" s="2" t="s">
        <v>336</v>
      </c>
      <c r="E3609" s="2" t="s">
        <v>84</v>
      </c>
      <c r="F3609" s="2" t="s">
        <v>24</v>
      </c>
      <c r="G3609">
        <v>130</v>
      </c>
      <c r="H3609" s="2" t="str">
        <f>VLOOKUP(SupplierQuality[[#This Row],[MaterialID]],Table4[#All],2,0)</f>
        <v>Packaging</v>
      </c>
      <c r="I3609">
        <v>2</v>
      </c>
      <c r="J3609" s="2" t="str">
        <f>_xlfn.XLOOKUP(SupplierQuality[[#This Row],[Defect Type ID]],Table5[ID],Table5[Defect Type],"Not found",0)</f>
        <v>Rejected</v>
      </c>
      <c r="K3609">
        <v>203</v>
      </c>
      <c r="L3609" s="2" t="str">
        <f>_xlfn.XLOOKUP(SupplierQuality[[#This Row],[DefectID]],Table2[ID],Table2[Defect],"Not found",0)</f>
        <v>Color Deviation</v>
      </c>
      <c r="M3609" s="3">
        <v>981923</v>
      </c>
      <c r="N3609" s="3">
        <v>1192</v>
      </c>
      <c r="O3609" s="6">
        <f>SupplierQuality[[#This Row],[Total Downtime Minutes]]/60</f>
        <v>19.866666666666667</v>
      </c>
      <c r="P3609" s="4">
        <v>608</v>
      </c>
      <c r="Q3609" s="4">
        <f>SupplierQuality[[#This Row],[Total Defect Qty]]*SupplierQuality[[#This Row],[Unit Price]]</f>
        <v>597009184</v>
      </c>
    </row>
    <row r="3610" spans="1:17" x14ac:dyDescent="0.25">
      <c r="A3610" s="1">
        <v>43645</v>
      </c>
      <c r="B3610" s="5" t="str">
        <f>TEXT(SupplierQuality[[#This Row],[Date]],"mmm")</f>
        <v>Jun</v>
      </c>
      <c r="C3610" s="5" t="str">
        <f>TEXT(SupplierQuality[[#This Row],[Date]],"yyyy")</f>
        <v>2019</v>
      </c>
      <c r="D3610" s="2" t="s">
        <v>323</v>
      </c>
      <c r="E3610" s="2" t="s">
        <v>19</v>
      </c>
      <c r="F3610" s="2" t="s">
        <v>24</v>
      </c>
      <c r="G3610">
        <v>116</v>
      </c>
      <c r="H3610" s="2" t="str">
        <f>VLOOKUP(SupplierQuality[[#This Row],[MaterialID]],Table4[#All],2,0)</f>
        <v>Molds</v>
      </c>
      <c r="I3610">
        <v>2</v>
      </c>
      <c r="J3610" s="2" t="str">
        <f>_xlfn.XLOOKUP(SupplierQuality[[#This Row],[Defect Type ID]],Table5[ID],Table5[Defect Type],"Not found",0)</f>
        <v>Rejected</v>
      </c>
      <c r="K3610">
        <v>147</v>
      </c>
      <c r="L3610" s="2" t="str">
        <f>_xlfn.XLOOKUP(SupplierQuality[[#This Row],[DefectID]],Table2[ID],Table2[Defect],"Not found",0)</f>
        <v>Shallow Slots</v>
      </c>
      <c r="M3610" s="3">
        <v>866039</v>
      </c>
      <c r="N3610" s="3">
        <v>2225</v>
      </c>
      <c r="O3610" s="6">
        <f>SupplierQuality[[#This Row],[Total Downtime Minutes]]/60</f>
        <v>37.083333333333336</v>
      </c>
      <c r="P3610" s="4">
        <v>552</v>
      </c>
      <c r="Q3610" s="4">
        <f>SupplierQuality[[#This Row],[Total Defect Qty]]*SupplierQuality[[#This Row],[Unit Price]]</f>
        <v>478053528</v>
      </c>
    </row>
    <row r="3611" spans="1:17" x14ac:dyDescent="0.25">
      <c r="A3611" s="1">
        <v>43645</v>
      </c>
      <c r="B3611" s="5" t="str">
        <f>TEXT(SupplierQuality[[#This Row],[Date]],"mmm")</f>
        <v>Jun</v>
      </c>
      <c r="C3611" s="5" t="str">
        <f>TEXT(SupplierQuality[[#This Row],[Date]],"yyyy")</f>
        <v>2019</v>
      </c>
      <c r="D3611" s="2" t="s">
        <v>215</v>
      </c>
      <c r="E3611" s="2" t="s">
        <v>55</v>
      </c>
      <c r="F3611" s="2" t="s">
        <v>24</v>
      </c>
      <c r="G3611">
        <v>133</v>
      </c>
      <c r="H3611" s="2" t="str">
        <f>VLOOKUP(SupplierQuality[[#This Row],[MaterialID]],Table4[#All],2,0)</f>
        <v>Wires</v>
      </c>
      <c r="I3611">
        <v>3</v>
      </c>
      <c r="J3611" s="2" t="str">
        <f>_xlfn.XLOOKUP(SupplierQuality[[#This Row],[Defect Type ID]],Table5[ID],Table5[Defect Type],"Not found",0)</f>
        <v>Impact</v>
      </c>
      <c r="K3611">
        <v>224</v>
      </c>
      <c r="L3611" s="2" t="str">
        <f>_xlfn.XLOOKUP(SupplierQuality[[#This Row],[DefectID]],Table2[ID],Table2[Defect],"Not found",0)</f>
        <v>Excessive Glue</v>
      </c>
      <c r="M3611" s="3">
        <v>768991</v>
      </c>
      <c r="N3611" s="3">
        <v>3938</v>
      </c>
      <c r="O3611" s="6">
        <f>SupplierQuality[[#This Row],[Total Downtime Minutes]]/60</f>
        <v>65.63333333333334</v>
      </c>
      <c r="P3611" s="4">
        <v>301</v>
      </c>
      <c r="Q3611" s="4">
        <f>SupplierQuality[[#This Row],[Total Defect Qty]]*SupplierQuality[[#This Row],[Unit Price]]</f>
        <v>231466291</v>
      </c>
    </row>
    <row r="3612" spans="1:17" x14ac:dyDescent="0.25">
      <c r="A3612" s="1">
        <v>43645</v>
      </c>
      <c r="B3612" s="5" t="str">
        <f>TEXT(SupplierQuality[[#This Row],[Date]],"mmm")</f>
        <v>Jun</v>
      </c>
      <c r="C3612" s="5" t="str">
        <f>TEXT(SupplierQuality[[#This Row],[Date]],"yyyy")</f>
        <v>2019</v>
      </c>
      <c r="D3612" s="2" t="s">
        <v>307</v>
      </c>
      <c r="E3612" s="2" t="s">
        <v>23</v>
      </c>
      <c r="F3612" s="2" t="s">
        <v>17</v>
      </c>
      <c r="G3612">
        <v>125</v>
      </c>
      <c r="H3612" s="2" t="str">
        <f>VLOOKUP(SupplierQuality[[#This Row],[MaterialID]],Table4[#All],2,0)</f>
        <v>Hardware</v>
      </c>
      <c r="I3612">
        <v>3</v>
      </c>
      <c r="J3612" s="2" t="str">
        <f>_xlfn.XLOOKUP(SupplierQuality[[#This Row],[Defect Type ID]],Table5[ID],Table5[Defect Type],"Not found",0)</f>
        <v>Impact</v>
      </c>
      <c r="K3612">
        <v>96</v>
      </c>
      <c r="L3612" s="2" t="str">
        <f>_xlfn.XLOOKUP(SupplierQuality[[#This Row],[DefectID]],Table2[ID],Table2[Defect],"Not found",0)</f>
        <v>Film Not Intact</v>
      </c>
      <c r="M3612" s="3">
        <v>649261</v>
      </c>
      <c r="N3612" s="3">
        <v>662</v>
      </c>
      <c r="O3612" s="6">
        <f>SupplierQuality[[#This Row],[Total Downtime Minutes]]/60</f>
        <v>11.033333333333333</v>
      </c>
      <c r="P3612" s="4">
        <v>678</v>
      </c>
      <c r="Q3612" s="4">
        <f>SupplierQuality[[#This Row],[Total Defect Qty]]*SupplierQuality[[#This Row],[Unit Price]]</f>
        <v>440198958</v>
      </c>
    </row>
    <row r="3613" spans="1:17" x14ac:dyDescent="0.25">
      <c r="A3613" s="1">
        <v>43645</v>
      </c>
      <c r="B3613" s="5" t="str">
        <f>TEXT(SupplierQuality[[#This Row],[Date]],"mmm")</f>
        <v>Jun</v>
      </c>
      <c r="C3613" s="5" t="str">
        <f>TEXT(SupplierQuality[[#This Row],[Date]],"yyyy")</f>
        <v>2019</v>
      </c>
      <c r="D3613" s="2" t="s">
        <v>277</v>
      </c>
      <c r="E3613" s="2" t="s">
        <v>23</v>
      </c>
      <c r="F3613" s="2" t="s">
        <v>24</v>
      </c>
      <c r="G3613">
        <v>115</v>
      </c>
      <c r="H3613" s="2" t="str">
        <f>VLOOKUP(SupplierQuality[[#This Row],[MaterialID]],Table4[#All],2,0)</f>
        <v>Controllers</v>
      </c>
      <c r="I3613">
        <v>1</v>
      </c>
      <c r="J3613" s="2" t="str">
        <f>_xlfn.XLOOKUP(SupplierQuality[[#This Row],[Defect Type ID]],Table5[ID],Table5[Defect Type],"Not found",0)</f>
        <v>No Impact</v>
      </c>
      <c r="K3613">
        <v>50</v>
      </c>
      <c r="L3613" s="2" t="str">
        <f>_xlfn.XLOOKUP(SupplierQuality[[#This Row],[DefectID]],Table2[ID],Table2[Defect],"Not found",0)</f>
        <v>Out of Support</v>
      </c>
      <c r="M3613" s="3">
        <v>401558</v>
      </c>
      <c r="N3613" s="3">
        <v>2734</v>
      </c>
      <c r="O3613" s="6">
        <f>SupplierQuality[[#This Row],[Total Downtime Minutes]]/60</f>
        <v>45.56666666666667</v>
      </c>
      <c r="P3613" s="4">
        <v>384</v>
      </c>
      <c r="Q3613" s="4">
        <f>SupplierQuality[[#This Row],[Total Defect Qty]]*SupplierQuality[[#This Row],[Unit Price]]</f>
        <v>154198272</v>
      </c>
    </row>
    <row r="3614" spans="1:17" x14ac:dyDescent="0.25">
      <c r="A3614" s="1">
        <v>43645</v>
      </c>
      <c r="B3614" s="5" t="str">
        <f>TEXT(SupplierQuality[[#This Row],[Date]],"mmm")</f>
        <v>Jun</v>
      </c>
      <c r="C3614" s="5" t="str">
        <f>TEXT(SupplierQuality[[#This Row],[Date]],"yyyy")</f>
        <v>2019</v>
      </c>
      <c r="D3614" s="2" t="s">
        <v>91</v>
      </c>
      <c r="E3614" s="2" t="s">
        <v>47</v>
      </c>
      <c r="F3614" s="2" t="s">
        <v>17</v>
      </c>
      <c r="G3614">
        <v>118</v>
      </c>
      <c r="H3614" s="2" t="str">
        <f>VLOOKUP(SupplierQuality[[#This Row],[MaterialID]],Table4[#All],2,0)</f>
        <v>Corrugate</v>
      </c>
      <c r="I3614">
        <v>2</v>
      </c>
      <c r="J3614" s="2" t="str">
        <f>_xlfn.XLOOKUP(SupplierQuality[[#This Row],[Defect Type ID]],Table5[ID],Table5[Defect Type],"Not found",0)</f>
        <v>Rejected</v>
      </c>
      <c r="K3614">
        <v>245</v>
      </c>
      <c r="L3614" s="2" t="str">
        <f>_xlfn.XLOOKUP(SupplierQuality[[#This Row],[DefectID]],Table2[ID],Table2[Defect],"Not found",0)</f>
        <v>Roll Pattern</v>
      </c>
      <c r="M3614" s="3">
        <v>344513</v>
      </c>
      <c r="N3614" s="3">
        <v>3920</v>
      </c>
      <c r="O3614" s="6">
        <f>SupplierQuality[[#This Row],[Total Downtime Minutes]]/60</f>
        <v>65.333333333333329</v>
      </c>
      <c r="P3614" s="4">
        <v>565</v>
      </c>
      <c r="Q3614" s="4">
        <f>SupplierQuality[[#This Row],[Total Defect Qty]]*SupplierQuality[[#This Row],[Unit Price]]</f>
        <v>194649845</v>
      </c>
    </row>
    <row r="3615" spans="1:17" x14ac:dyDescent="0.25">
      <c r="A3615" s="1">
        <v>43645</v>
      </c>
      <c r="B3615" s="5" t="str">
        <f>TEXT(SupplierQuality[[#This Row],[Date]],"mmm")</f>
        <v>Jun</v>
      </c>
      <c r="C3615" s="5" t="str">
        <f>TEXT(SupplierQuality[[#This Row],[Date]],"yyyy")</f>
        <v>2019</v>
      </c>
      <c r="D3615" s="2" t="s">
        <v>167</v>
      </c>
      <c r="E3615" s="2" t="s">
        <v>16</v>
      </c>
      <c r="F3615" s="2" t="s">
        <v>24</v>
      </c>
      <c r="G3615">
        <v>126</v>
      </c>
      <c r="H3615" s="2" t="str">
        <f>VLOOKUP(SupplierQuality[[#This Row],[MaterialID]],Table4[#All],2,0)</f>
        <v>Motors</v>
      </c>
      <c r="I3615">
        <v>2</v>
      </c>
      <c r="J3615" s="2" t="str">
        <f>_xlfn.XLOOKUP(SupplierQuality[[#This Row],[Defect Type ID]],Table5[ID],Table5[Defect Type],"Not found",0)</f>
        <v>Rejected</v>
      </c>
      <c r="K3615">
        <v>143</v>
      </c>
      <c r="L3615" s="2" t="str">
        <f>_xlfn.XLOOKUP(SupplierQuality[[#This Row],[DefectID]],Table2[ID],Table2[Defect],"Not found",0)</f>
        <v>Bowed</v>
      </c>
      <c r="M3615" s="3">
        <v>93909</v>
      </c>
      <c r="N3615" s="3">
        <v>1715</v>
      </c>
      <c r="O3615" s="6">
        <f>SupplierQuality[[#This Row],[Total Downtime Minutes]]/60</f>
        <v>28.583333333333332</v>
      </c>
      <c r="P3615" s="4">
        <v>453</v>
      </c>
      <c r="Q3615" s="4">
        <f>SupplierQuality[[#This Row],[Total Defect Qty]]*SupplierQuality[[#This Row],[Unit Price]]</f>
        <v>42540777</v>
      </c>
    </row>
    <row r="3616" spans="1:17" x14ac:dyDescent="0.25">
      <c r="A3616" s="1">
        <v>43646</v>
      </c>
      <c r="B3616" s="5" t="str">
        <f>TEXT(SupplierQuality[[#This Row],[Date]],"mmm")</f>
        <v>Jun</v>
      </c>
      <c r="C3616" s="5" t="str">
        <f>TEXT(SupplierQuality[[#This Row],[Date]],"yyyy")</f>
        <v>2019</v>
      </c>
      <c r="D3616" s="2" t="s">
        <v>137</v>
      </c>
      <c r="E3616" s="2" t="s">
        <v>67</v>
      </c>
      <c r="F3616" s="2" t="s">
        <v>17</v>
      </c>
      <c r="G3616">
        <v>133</v>
      </c>
      <c r="H3616" s="2" t="str">
        <f>VLOOKUP(SupplierQuality[[#This Row],[MaterialID]],Table4[#All],2,0)</f>
        <v>Wires</v>
      </c>
      <c r="I3616">
        <v>2</v>
      </c>
      <c r="J3616" s="2" t="str">
        <f>_xlfn.XLOOKUP(SupplierQuality[[#This Row],[Defect Type ID]],Table5[ID],Table5[Defect Type],"Not found",0)</f>
        <v>Rejected</v>
      </c>
      <c r="K3616">
        <v>34</v>
      </c>
      <c r="L3616" s="2" t="str">
        <f>_xlfn.XLOOKUP(SupplierQuality[[#This Row],[DefectID]],Table2[ID],Table2[Defect],"Not found",0)</f>
        <v>Inclomplete</v>
      </c>
      <c r="M3616" s="3">
        <v>968768</v>
      </c>
      <c r="N3616" s="3">
        <v>4684</v>
      </c>
      <c r="O3616" s="6">
        <f>SupplierQuality[[#This Row],[Total Downtime Minutes]]/60</f>
        <v>78.066666666666663</v>
      </c>
      <c r="P3616" s="4">
        <v>549</v>
      </c>
      <c r="Q3616" s="4">
        <f>SupplierQuality[[#This Row],[Total Defect Qty]]*SupplierQuality[[#This Row],[Unit Price]]</f>
        <v>531853632</v>
      </c>
    </row>
    <row r="3617" spans="1:17" x14ac:dyDescent="0.25">
      <c r="A3617" s="1">
        <v>43646</v>
      </c>
      <c r="B3617" s="5" t="str">
        <f>TEXT(SupplierQuality[[#This Row],[Date]],"mmm")</f>
        <v>Jun</v>
      </c>
      <c r="C3617" s="5" t="str">
        <f>TEXT(SupplierQuality[[#This Row],[Date]],"yyyy")</f>
        <v>2019</v>
      </c>
      <c r="D3617" s="2" t="s">
        <v>44</v>
      </c>
      <c r="E3617" s="2" t="s">
        <v>62</v>
      </c>
      <c r="F3617" s="2" t="s">
        <v>17</v>
      </c>
      <c r="G3617">
        <v>123</v>
      </c>
      <c r="H3617" s="2" t="str">
        <f>VLOOKUP(SupplierQuality[[#This Row],[MaterialID]],Table4[#All],2,0)</f>
        <v>Pump</v>
      </c>
      <c r="I3617">
        <v>3</v>
      </c>
      <c r="J3617" s="2" t="str">
        <f>_xlfn.XLOOKUP(SupplierQuality[[#This Row],[Defect Type ID]],Table5[ID],Table5[Defect Type],"Not found",0)</f>
        <v>Impact</v>
      </c>
      <c r="K3617">
        <v>92</v>
      </c>
      <c r="L3617" s="2" t="str">
        <f>_xlfn.XLOOKUP(SupplierQuality[[#This Row],[DefectID]],Table2[ID],Table2[Defect],"Not found",0)</f>
        <v>No Adhesive</v>
      </c>
      <c r="M3617" s="3">
        <v>627044</v>
      </c>
      <c r="N3617" s="3">
        <v>3196</v>
      </c>
      <c r="O3617" s="6">
        <f>SupplierQuality[[#This Row],[Total Downtime Minutes]]/60</f>
        <v>53.266666666666666</v>
      </c>
      <c r="P3617" s="4">
        <v>513</v>
      </c>
      <c r="Q3617" s="4">
        <f>SupplierQuality[[#This Row],[Total Defect Qty]]*SupplierQuality[[#This Row],[Unit Price]]</f>
        <v>321673572</v>
      </c>
    </row>
    <row r="3618" spans="1:17" x14ac:dyDescent="0.25">
      <c r="A3618" s="1">
        <v>43646</v>
      </c>
      <c r="B3618" s="5" t="str">
        <f>TEXT(SupplierQuality[[#This Row],[Date]],"mmm")</f>
        <v>Jun</v>
      </c>
      <c r="C3618" s="5" t="str">
        <f>TEXT(SupplierQuality[[#This Row],[Date]],"yyyy")</f>
        <v>2019</v>
      </c>
      <c r="D3618" s="2" t="s">
        <v>308</v>
      </c>
      <c r="E3618" s="2" t="s">
        <v>71</v>
      </c>
      <c r="F3618" s="2" t="s">
        <v>14</v>
      </c>
      <c r="G3618">
        <v>116</v>
      </c>
      <c r="H3618" s="2" t="str">
        <f>VLOOKUP(SupplierQuality[[#This Row],[MaterialID]],Table4[#All],2,0)</f>
        <v>Molds</v>
      </c>
      <c r="I3618">
        <v>1</v>
      </c>
      <c r="J3618" s="2" t="str">
        <f>_xlfn.XLOOKUP(SupplierQuality[[#This Row],[Defect Type ID]],Table5[ID],Table5[Defect Type],"Not found",0)</f>
        <v>No Impact</v>
      </c>
      <c r="K3618">
        <v>207</v>
      </c>
      <c r="L3618" s="2" t="str">
        <f>_xlfn.XLOOKUP(SupplierQuality[[#This Row],[DefectID]],Table2[ID],Table2[Defect],"Not found",0)</f>
        <v>Wrong Cut</v>
      </c>
      <c r="M3618" s="3">
        <v>502286</v>
      </c>
      <c r="N3618" s="3">
        <v>744</v>
      </c>
      <c r="O3618" s="6">
        <f>SupplierQuality[[#This Row],[Total Downtime Minutes]]/60</f>
        <v>12.4</v>
      </c>
      <c r="P3618" s="4">
        <v>649</v>
      </c>
      <c r="Q3618" s="4">
        <f>SupplierQuality[[#This Row],[Total Defect Qty]]*SupplierQuality[[#This Row],[Unit Price]]</f>
        <v>325983614</v>
      </c>
    </row>
    <row r="3619" spans="1:17" x14ac:dyDescent="0.25">
      <c r="A3619" s="1">
        <v>43646</v>
      </c>
      <c r="B3619" s="5" t="str">
        <f>TEXT(SupplierQuality[[#This Row],[Date]],"mmm")</f>
        <v>Jun</v>
      </c>
      <c r="C3619" s="5" t="str">
        <f>TEXT(SupplierQuality[[#This Row],[Date]],"yyyy")</f>
        <v>2019</v>
      </c>
      <c r="D3619" s="2" t="s">
        <v>270</v>
      </c>
      <c r="E3619" s="2" t="s">
        <v>16</v>
      </c>
      <c r="F3619" s="2" t="s">
        <v>24</v>
      </c>
      <c r="G3619">
        <v>124</v>
      </c>
      <c r="H3619" s="2" t="str">
        <f>VLOOKUP(SupplierQuality[[#This Row],[MaterialID]],Table4[#All],2,0)</f>
        <v>Drives</v>
      </c>
      <c r="I3619">
        <v>3</v>
      </c>
      <c r="J3619" s="2" t="str">
        <f>_xlfn.XLOOKUP(SupplierQuality[[#This Row],[Defect Type ID]],Table5[ID],Table5[Defect Type],"Not found",0)</f>
        <v>Impact</v>
      </c>
      <c r="K3619">
        <v>239</v>
      </c>
      <c r="L3619" s="2" t="str">
        <f>_xlfn.XLOOKUP(SupplierQuality[[#This Row],[DefectID]],Table2[ID],Table2[Defect],"Not found",0)</f>
        <v>Scratch</v>
      </c>
      <c r="M3619" s="3">
        <v>490898</v>
      </c>
      <c r="N3619" s="3">
        <v>1724</v>
      </c>
      <c r="O3619" s="6">
        <f>SupplierQuality[[#This Row],[Total Downtime Minutes]]/60</f>
        <v>28.733333333333334</v>
      </c>
      <c r="P3619" s="4">
        <v>549</v>
      </c>
      <c r="Q3619" s="4">
        <f>SupplierQuality[[#This Row],[Total Defect Qty]]*SupplierQuality[[#This Row],[Unit Price]]</f>
        <v>269503002</v>
      </c>
    </row>
    <row r="3620" spans="1:17" x14ac:dyDescent="0.25">
      <c r="A3620" s="1">
        <v>43646</v>
      </c>
      <c r="B3620" s="5" t="str">
        <f>TEXT(SupplierQuality[[#This Row],[Date]],"mmm")</f>
        <v>Jun</v>
      </c>
      <c r="C3620" s="5" t="str">
        <f>TEXT(SupplierQuality[[#This Row],[Date]],"yyyy")</f>
        <v>2019</v>
      </c>
      <c r="D3620" s="2" t="s">
        <v>173</v>
      </c>
      <c r="E3620" s="2" t="s">
        <v>67</v>
      </c>
      <c r="F3620" s="2" t="s">
        <v>17</v>
      </c>
      <c r="G3620">
        <v>133</v>
      </c>
      <c r="H3620" s="2" t="str">
        <f>VLOOKUP(SupplierQuality[[#This Row],[MaterialID]],Table4[#All],2,0)</f>
        <v>Wires</v>
      </c>
      <c r="I3620">
        <v>1</v>
      </c>
      <c r="J3620" s="2" t="str">
        <f>_xlfn.XLOOKUP(SupplierQuality[[#This Row],[Defect Type ID]],Table5[ID],Table5[Defect Type],"Not found",0)</f>
        <v>No Impact</v>
      </c>
      <c r="K3620">
        <v>130</v>
      </c>
      <c r="L3620" s="2" t="str">
        <f>_xlfn.XLOOKUP(SupplierQuality[[#This Row],[DefectID]],Table2[ID],Table2[Defect],"Not found",0)</f>
        <v>No Close</v>
      </c>
      <c r="M3620" s="3">
        <v>472015</v>
      </c>
      <c r="N3620" s="3">
        <v>1638</v>
      </c>
      <c r="O3620" s="6">
        <f>SupplierQuality[[#This Row],[Total Downtime Minutes]]/60</f>
        <v>27.3</v>
      </c>
      <c r="P3620" s="4">
        <v>550</v>
      </c>
      <c r="Q3620" s="4">
        <f>SupplierQuality[[#This Row],[Total Defect Qty]]*SupplierQuality[[#This Row],[Unit Price]]</f>
        <v>259608250</v>
      </c>
    </row>
    <row r="3621" spans="1:17" x14ac:dyDescent="0.25">
      <c r="A3621" s="1">
        <v>43646</v>
      </c>
      <c r="B3621" s="5" t="str">
        <f>TEXT(SupplierQuality[[#This Row],[Date]],"mmm")</f>
        <v>Jun</v>
      </c>
      <c r="C3621" s="5" t="str">
        <f>TEXT(SupplierQuality[[#This Row],[Date]],"yyyy")</f>
        <v>2019</v>
      </c>
      <c r="D3621" s="2" t="s">
        <v>154</v>
      </c>
      <c r="E3621" s="2" t="s">
        <v>55</v>
      </c>
      <c r="F3621" s="2" t="s">
        <v>14</v>
      </c>
      <c r="G3621">
        <v>129</v>
      </c>
      <c r="H3621" s="2" t="str">
        <f>VLOOKUP(SupplierQuality[[#This Row],[MaterialID]],Table4[#All],2,0)</f>
        <v>Mechanicals</v>
      </c>
      <c r="I3621">
        <v>1</v>
      </c>
      <c r="J3621" s="2" t="str">
        <f>_xlfn.XLOOKUP(SupplierQuality[[#This Row],[Defect Type ID]],Table5[ID],Table5[Defect Type],"Not found",0)</f>
        <v>No Impact</v>
      </c>
      <c r="K3621">
        <v>210</v>
      </c>
      <c r="L3621" s="2" t="str">
        <f>_xlfn.XLOOKUP(SupplierQuality[[#This Row],[DefectID]],Table2[ID],Table2[Defect],"Not found",0)</f>
        <v>Overlapping Seam</v>
      </c>
      <c r="M3621" s="3">
        <v>214099</v>
      </c>
      <c r="N3621" s="3">
        <v>1145</v>
      </c>
      <c r="O3621" s="6">
        <f>SupplierQuality[[#This Row],[Total Downtime Minutes]]/60</f>
        <v>19.083333333333332</v>
      </c>
      <c r="P3621" s="4">
        <v>434</v>
      </c>
      <c r="Q3621" s="4">
        <f>SupplierQuality[[#This Row],[Total Defect Qty]]*SupplierQuality[[#This Row],[Unit Price]]</f>
        <v>92918966</v>
      </c>
    </row>
    <row r="3622" spans="1:17" x14ac:dyDescent="0.25">
      <c r="A3622" s="1">
        <v>43646</v>
      </c>
      <c r="B3622" s="5" t="str">
        <f>TEXT(SupplierQuality[[#This Row],[Date]],"mmm")</f>
        <v>Jun</v>
      </c>
      <c r="C3622" s="5" t="str">
        <f>TEXT(SupplierQuality[[#This Row],[Date]],"yyyy")</f>
        <v>2019</v>
      </c>
      <c r="D3622" s="2" t="s">
        <v>227</v>
      </c>
      <c r="E3622" s="2" t="s">
        <v>21</v>
      </c>
      <c r="F3622" s="2" t="s">
        <v>17</v>
      </c>
      <c r="G3622">
        <v>114</v>
      </c>
      <c r="H3622" s="2" t="str">
        <f>VLOOKUP(SupplierQuality[[#This Row],[MaterialID]],Table4[#All],2,0)</f>
        <v>Carton</v>
      </c>
      <c r="I3622">
        <v>2</v>
      </c>
      <c r="J3622" s="2" t="str">
        <f>_xlfn.XLOOKUP(SupplierQuality[[#This Row],[Defect Type ID]],Table5[ID],Table5[Defect Type],"Not found",0)</f>
        <v>Rejected</v>
      </c>
      <c r="K3622">
        <v>77</v>
      </c>
      <c r="L3622" s="2" t="str">
        <f>_xlfn.XLOOKUP(SupplierQuality[[#This Row],[DefectID]],Table2[ID],Table2[Defect],"Not found",0)</f>
        <v>No Label</v>
      </c>
      <c r="M3622" s="3">
        <v>84806</v>
      </c>
      <c r="N3622" s="3">
        <v>4843</v>
      </c>
      <c r="O3622" s="6">
        <f>SupplierQuality[[#This Row],[Total Downtime Minutes]]/60</f>
        <v>80.716666666666669</v>
      </c>
      <c r="P3622" s="4">
        <v>468</v>
      </c>
      <c r="Q3622" s="4">
        <f>SupplierQuality[[#This Row],[Total Defect Qty]]*SupplierQuality[[#This Row],[Unit Price]]</f>
        <v>39689208</v>
      </c>
    </row>
    <row r="3623" spans="1:17" x14ac:dyDescent="0.25">
      <c r="A3623" s="1">
        <v>43646</v>
      </c>
      <c r="B3623" s="5" t="str">
        <f>TEXT(SupplierQuality[[#This Row],[Date]],"mmm")</f>
        <v>Jun</v>
      </c>
      <c r="C3623" s="5" t="str">
        <f>TEXT(SupplierQuality[[#This Row],[Date]],"yyyy")</f>
        <v>2019</v>
      </c>
      <c r="D3623" s="2" t="s">
        <v>128</v>
      </c>
      <c r="E3623" s="2" t="s">
        <v>30</v>
      </c>
      <c r="F3623" s="2" t="s">
        <v>14</v>
      </c>
      <c r="G3623">
        <v>122</v>
      </c>
      <c r="H3623" s="2" t="str">
        <f>VLOOKUP(SupplierQuality[[#This Row],[MaterialID]],Table4[#All],2,0)</f>
        <v>Electrolytes</v>
      </c>
      <c r="I3623">
        <v>2</v>
      </c>
      <c r="J3623" s="2" t="str">
        <f>_xlfn.XLOOKUP(SupplierQuality[[#This Row],[Defect Type ID]],Table5[ID],Table5[Defect Type],"Not found",0)</f>
        <v>Rejected</v>
      </c>
      <c r="K3623">
        <v>169</v>
      </c>
      <c r="L3623" s="2" t="str">
        <f>_xlfn.XLOOKUP(SupplierQuality[[#This Row],[DefectID]],Table2[ID],Table2[Defect],"Not found",0)</f>
        <v>Poor Cut</v>
      </c>
      <c r="M3623" s="3">
        <v>41998</v>
      </c>
      <c r="N3623" s="3">
        <v>3203</v>
      </c>
      <c r="O3623" s="6">
        <f>SupplierQuality[[#This Row],[Total Downtime Minutes]]/60</f>
        <v>53.383333333333333</v>
      </c>
      <c r="P3623" s="4">
        <v>403</v>
      </c>
      <c r="Q3623" s="4">
        <f>SupplierQuality[[#This Row],[Total Defect Qty]]*SupplierQuality[[#This Row],[Unit Price]]</f>
        <v>16925194</v>
      </c>
    </row>
    <row r="3624" spans="1:17" x14ac:dyDescent="0.25">
      <c r="A3624" s="1">
        <v>43647</v>
      </c>
      <c r="B3624" s="5" t="str">
        <f>TEXT(SupplierQuality[[#This Row],[Date]],"mmm")</f>
        <v>Jul</v>
      </c>
      <c r="C3624" s="5" t="str">
        <f>TEXT(SupplierQuality[[#This Row],[Date]],"yyyy")</f>
        <v>2019</v>
      </c>
      <c r="D3624" s="2" t="s">
        <v>262</v>
      </c>
      <c r="E3624" s="2" t="s">
        <v>52</v>
      </c>
      <c r="F3624" s="2" t="s">
        <v>24</v>
      </c>
      <c r="G3624">
        <v>131</v>
      </c>
      <c r="H3624" s="2" t="str">
        <f>VLOOKUP(SupplierQuality[[#This Row],[MaterialID]],Table4[#All],2,0)</f>
        <v>Valves</v>
      </c>
      <c r="I3624">
        <v>3</v>
      </c>
      <c r="J3624" s="2" t="str">
        <f>_xlfn.XLOOKUP(SupplierQuality[[#This Row],[Defect Type ID]],Table5[ID],Table5[Defect Type],"Not found",0)</f>
        <v>Impact</v>
      </c>
      <c r="K3624">
        <v>200</v>
      </c>
      <c r="L3624" s="2" t="str">
        <f>_xlfn.XLOOKUP(SupplierQuality[[#This Row],[DefectID]],Table2[ID],Table2[Defect],"Not found",0)</f>
        <v>Split hinges</v>
      </c>
      <c r="M3624" s="3">
        <v>396401</v>
      </c>
      <c r="N3624" s="3">
        <v>3322</v>
      </c>
      <c r="O3624" s="6">
        <f>SupplierQuality[[#This Row],[Total Downtime Minutes]]/60</f>
        <v>55.366666666666667</v>
      </c>
      <c r="P3624" s="4">
        <v>547</v>
      </c>
      <c r="Q3624" s="4">
        <f>SupplierQuality[[#This Row],[Total Defect Qty]]*SupplierQuality[[#This Row],[Unit Price]]</f>
        <v>216831347</v>
      </c>
    </row>
    <row r="3625" spans="1:17" x14ac:dyDescent="0.25">
      <c r="A3625" s="1">
        <v>43647</v>
      </c>
      <c r="B3625" s="5" t="str">
        <f>TEXT(SupplierQuality[[#This Row],[Date]],"mmm")</f>
        <v>Jul</v>
      </c>
      <c r="C3625" s="5" t="str">
        <f>TEXT(SupplierQuality[[#This Row],[Date]],"yyyy")</f>
        <v>2019</v>
      </c>
      <c r="D3625" s="2" t="s">
        <v>340</v>
      </c>
      <c r="E3625" s="2" t="s">
        <v>67</v>
      </c>
      <c r="F3625" s="2" t="s">
        <v>24</v>
      </c>
      <c r="G3625">
        <v>122</v>
      </c>
      <c r="H3625" s="2" t="str">
        <f>VLOOKUP(SupplierQuality[[#This Row],[MaterialID]],Table4[#All],2,0)</f>
        <v>Electrolytes</v>
      </c>
      <c r="I3625">
        <v>3</v>
      </c>
      <c r="J3625" s="2" t="str">
        <f>_xlfn.XLOOKUP(SupplierQuality[[#This Row],[Defect Type ID]],Table5[ID],Table5[Defect Type],"Not found",0)</f>
        <v>Impact</v>
      </c>
      <c r="K3625">
        <v>13</v>
      </c>
      <c r="L3625" s="2" t="str">
        <f>_xlfn.XLOOKUP(SupplierQuality[[#This Row],[DefectID]],Table2[ID],Table2[Defect],"Not found",0)</f>
        <v>Damaged in Transit</v>
      </c>
      <c r="M3625" s="3">
        <v>371880</v>
      </c>
      <c r="N3625" s="3">
        <v>3067</v>
      </c>
      <c r="O3625" s="6">
        <f>SupplierQuality[[#This Row],[Total Downtime Minutes]]/60</f>
        <v>51.116666666666667</v>
      </c>
      <c r="P3625" s="4">
        <v>409</v>
      </c>
      <c r="Q3625" s="4">
        <f>SupplierQuality[[#This Row],[Total Defect Qty]]*SupplierQuality[[#This Row],[Unit Price]]</f>
        <v>152098920</v>
      </c>
    </row>
    <row r="3626" spans="1:17" x14ac:dyDescent="0.25">
      <c r="A3626" s="1">
        <v>43648</v>
      </c>
      <c r="B3626" s="5" t="str">
        <f>TEXT(SupplierQuality[[#This Row],[Date]],"mmm")</f>
        <v>Jul</v>
      </c>
      <c r="C3626" s="5" t="str">
        <f>TEXT(SupplierQuality[[#This Row],[Date]],"yyyy")</f>
        <v>2019</v>
      </c>
      <c r="D3626" s="2" t="s">
        <v>136</v>
      </c>
      <c r="E3626" s="2" t="s">
        <v>74</v>
      </c>
      <c r="F3626" s="2" t="s">
        <v>17</v>
      </c>
      <c r="G3626">
        <v>120</v>
      </c>
      <c r="H3626" s="2" t="str">
        <f>VLOOKUP(SupplierQuality[[#This Row],[MaterialID]],Table4[#All],2,0)</f>
        <v>Film</v>
      </c>
      <c r="I3626">
        <v>1</v>
      </c>
      <c r="J3626" s="2" t="str">
        <f>_xlfn.XLOOKUP(SupplierQuality[[#This Row],[Defect Type ID]],Table5[ID],Table5[Defect Type],"Not found",0)</f>
        <v>No Impact</v>
      </c>
      <c r="K3626">
        <v>221</v>
      </c>
      <c r="L3626" s="2" t="str">
        <f>_xlfn.XLOOKUP(SupplierQuality[[#This Row],[DefectID]],Table2[ID],Table2[Defect],"Not found",0)</f>
        <v>Excessive Grease</v>
      </c>
      <c r="M3626" s="3">
        <v>987758</v>
      </c>
      <c r="N3626" s="3">
        <v>1565</v>
      </c>
      <c r="O3626" s="6">
        <f>SupplierQuality[[#This Row],[Total Downtime Minutes]]/60</f>
        <v>26.083333333333332</v>
      </c>
      <c r="P3626" s="4">
        <v>695</v>
      </c>
      <c r="Q3626" s="4">
        <f>SupplierQuality[[#This Row],[Total Defect Qty]]*SupplierQuality[[#This Row],[Unit Price]]</f>
        <v>686491810</v>
      </c>
    </row>
    <row r="3627" spans="1:17" x14ac:dyDescent="0.25">
      <c r="A3627" s="1">
        <v>43648</v>
      </c>
      <c r="B3627" s="5" t="str">
        <f>TEXT(SupplierQuality[[#This Row],[Date]],"mmm")</f>
        <v>Jul</v>
      </c>
      <c r="C3627" s="5" t="str">
        <f>TEXT(SupplierQuality[[#This Row],[Date]],"yyyy")</f>
        <v>2019</v>
      </c>
      <c r="D3627" s="2" t="s">
        <v>247</v>
      </c>
      <c r="E3627" s="2" t="s">
        <v>41</v>
      </c>
      <c r="F3627" s="2" t="s">
        <v>691</v>
      </c>
      <c r="G3627">
        <v>123</v>
      </c>
      <c r="H3627" s="2" t="str">
        <f>VLOOKUP(SupplierQuality[[#This Row],[MaterialID]],Table4[#All],2,0)</f>
        <v>Pump</v>
      </c>
      <c r="I3627">
        <v>3</v>
      </c>
      <c r="J3627" s="2" t="str">
        <f>_xlfn.XLOOKUP(SupplierQuality[[#This Row],[Defect Type ID]],Table5[ID],Table5[Defect Type],"Not found",0)</f>
        <v>Impact</v>
      </c>
      <c r="K3627">
        <v>46</v>
      </c>
      <c r="L3627" s="2" t="str">
        <f>_xlfn.XLOOKUP(SupplierQuality[[#This Row],[DefectID]],Table2[ID],Table2[Defect],"Not found",0)</f>
        <v>Narrow Tops</v>
      </c>
      <c r="M3627" s="3">
        <v>953256</v>
      </c>
      <c r="N3627" s="3">
        <v>1747</v>
      </c>
      <c r="O3627" s="6">
        <f>SupplierQuality[[#This Row],[Total Downtime Minutes]]/60</f>
        <v>29.116666666666667</v>
      </c>
      <c r="P3627" s="4">
        <v>612</v>
      </c>
      <c r="Q3627" s="4">
        <f>SupplierQuality[[#This Row],[Total Defect Qty]]*SupplierQuality[[#This Row],[Unit Price]]</f>
        <v>583392672</v>
      </c>
    </row>
    <row r="3628" spans="1:17" x14ac:dyDescent="0.25">
      <c r="A3628" s="1">
        <v>43648</v>
      </c>
      <c r="B3628" s="5" t="str">
        <f>TEXT(SupplierQuality[[#This Row],[Date]],"mmm")</f>
        <v>Jul</v>
      </c>
      <c r="C3628" s="5" t="str">
        <f>TEXT(SupplierQuality[[#This Row],[Date]],"yyyy")</f>
        <v>2019</v>
      </c>
      <c r="D3628" s="2" t="s">
        <v>87</v>
      </c>
      <c r="E3628" s="2" t="s">
        <v>34</v>
      </c>
      <c r="F3628" s="2" t="s">
        <v>14</v>
      </c>
      <c r="G3628">
        <v>116</v>
      </c>
      <c r="H3628" s="2" t="str">
        <f>VLOOKUP(SupplierQuality[[#This Row],[MaterialID]],Table4[#All],2,0)</f>
        <v>Molds</v>
      </c>
      <c r="I3628">
        <v>2</v>
      </c>
      <c r="J3628" s="2" t="str">
        <f>_xlfn.XLOOKUP(SupplierQuality[[#This Row],[Defect Type ID]],Table5[ID],Table5[Defect Type],"Not found",0)</f>
        <v>Rejected</v>
      </c>
      <c r="K3628">
        <v>213</v>
      </c>
      <c r="L3628" s="2" t="str">
        <f>_xlfn.XLOOKUP(SupplierQuality[[#This Row],[DefectID]],Table2[ID],Table2[Defect],"Not found",0)</f>
        <v>Broken Valve Seal</v>
      </c>
      <c r="M3628" s="3">
        <v>914009</v>
      </c>
      <c r="N3628" s="3">
        <v>883</v>
      </c>
      <c r="O3628" s="6">
        <f>SupplierQuality[[#This Row],[Total Downtime Minutes]]/60</f>
        <v>14.716666666666667</v>
      </c>
      <c r="P3628" s="4">
        <v>341</v>
      </c>
      <c r="Q3628" s="4">
        <f>SupplierQuality[[#This Row],[Total Defect Qty]]*SupplierQuality[[#This Row],[Unit Price]]</f>
        <v>311677069</v>
      </c>
    </row>
    <row r="3629" spans="1:17" x14ac:dyDescent="0.25">
      <c r="A3629" s="1">
        <v>43648</v>
      </c>
      <c r="B3629" s="5" t="str">
        <f>TEXT(SupplierQuality[[#This Row],[Date]],"mmm")</f>
        <v>Jul</v>
      </c>
      <c r="C3629" s="5" t="str">
        <f>TEXT(SupplierQuality[[#This Row],[Date]],"yyyy")</f>
        <v>2019</v>
      </c>
      <c r="D3629" s="2" t="s">
        <v>246</v>
      </c>
      <c r="E3629" s="2" t="s">
        <v>36</v>
      </c>
      <c r="F3629" s="2" t="s">
        <v>24</v>
      </c>
      <c r="G3629">
        <v>131</v>
      </c>
      <c r="H3629" s="2" t="str">
        <f>VLOOKUP(SupplierQuality[[#This Row],[MaterialID]],Table4[#All],2,0)</f>
        <v>Valves</v>
      </c>
      <c r="I3629">
        <v>2</v>
      </c>
      <c r="J3629" s="2" t="str">
        <f>_xlfn.XLOOKUP(SupplierQuality[[#This Row],[Defect Type ID]],Table5[ID],Table5[Defect Type],"Not found",0)</f>
        <v>Rejected</v>
      </c>
      <c r="K3629">
        <v>88</v>
      </c>
      <c r="L3629" s="2" t="str">
        <f>_xlfn.XLOOKUP(SupplierQuality[[#This Row],[DefectID]],Table2[ID],Table2[Defect],"Not found",0)</f>
        <v>Cracked</v>
      </c>
      <c r="M3629" s="3">
        <v>823703</v>
      </c>
      <c r="N3629" s="3">
        <v>3514</v>
      </c>
      <c r="O3629" s="6">
        <f>SupplierQuality[[#This Row],[Total Downtime Minutes]]/60</f>
        <v>58.56666666666667</v>
      </c>
      <c r="P3629" s="4">
        <v>405</v>
      </c>
      <c r="Q3629" s="4">
        <f>SupplierQuality[[#This Row],[Total Defect Qty]]*SupplierQuality[[#This Row],[Unit Price]]</f>
        <v>333599715</v>
      </c>
    </row>
    <row r="3630" spans="1:17" x14ac:dyDescent="0.25">
      <c r="A3630" s="1">
        <v>43648</v>
      </c>
      <c r="B3630" s="5" t="str">
        <f>TEXT(SupplierQuality[[#This Row],[Date]],"mmm")</f>
        <v>Jul</v>
      </c>
      <c r="C3630" s="5" t="str">
        <f>TEXT(SupplierQuality[[#This Row],[Date]],"yyyy")</f>
        <v>2019</v>
      </c>
      <c r="D3630" s="2" t="s">
        <v>236</v>
      </c>
      <c r="E3630" s="2" t="s">
        <v>19</v>
      </c>
      <c r="F3630" s="2" t="s">
        <v>691</v>
      </c>
      <c r="G3630">
        <v>112</v>
      </c>
      <c r="H3630" s="2" t="str">
        <f>VLOOKUP(SupplierQuality[[#This Row],[MaterialID]],Table4[#All],2,0)</f>
        <v>Glass</v>
      </c>
      <c r="I3630">
        <v>1</v>
      </c>
      <c r="J3630" s="2" t="str">
        <f>_xlfn.XLOOKUP(SupplierQuality[[#This Row],[Defect Type ID]],Table5[ID],Table5[Defect Type],"Not found",0)</f>
        <v>No Impact</v>
      </c>
      <c r="K3630">
        <v>65</v>
      </c>
      <c r="L3630" s="2" t="str">
        <f>_xlfn.XLOOKUP(SupplierQuality[[#This Row],[DefectID]],Table2[ID],Table2[Defect],"Not found",0)</f>
        <v>Slitting Erorrs</v>
      </c>
      <c r="M3630" s="3">
        <v>581987</v>
      </c>
      <c r="N3630" s="3">
        <v>2219</v>
      </c>
      <c r="O3630" s="6">
        <f>SupplierQuality[[#This Row],[Total Downtime Minutes]]/60</f>
        <v>36.983333333333334</v>
      </c>
      <c r="P3630" s="4">
        <v>650</v>
      </c>
      <c r="Q3630" s="4">
        <f>SupplierQuality[[#This Row],[Total Defect Qty]]*SupplierQuality[[#This Row],[Unit Price]]</f>
        <v>378291550</v>
      </c>
    </row>
    <row r="3631" spans="1:17" x14ac:dyDescent="0.25">
      <c r="A3631" s="1">
        <v>43648</v>
      </c>
      <c r="B3631" s="5" t="str">
        <f>TEXT(SupplierQuality[[#This Row],[Date]],"mmm")</f>
        <v>Jul</v>
      </c>
      <c r="C3631" s="5" t="str">
        <f>TEXT(SupplierQuality[[#This Row],[Date]],"yyyy")</f>
        <v>2019</v>
      </c>
      <c r="D3631" s="2" t="s">
        <v>258</v>
      </c>
      <c r="E3631" s="2" t="s">
        <v>13</v>
      </c>
      <c r="F3631" s="2" t="s">
        <v>17</v>
      </c>
      <c r="G3631">
        <v>130</v>
      </c>
      <c r="H3631" s="2" t="str">
        <f>VLOOKUP(SupplierQuality[[#This Row],[MaterialID]],Table4[#All],2,0)</f>
        <v>Packaging</v>
      </c>
      <c r="I3631">
        <v>2</v>
      </c>
      <c r="J3631" s="2" t="str">
        <f>_xlfn.XLOOKUP(SupplierQuality[[#This Row],[Defect Type ID]],Table5[ID],Table5[Defect Type],"Not found",0)</f>
        <v>Rejected</v>
      </c>
      <c r="K3631">
        <v>183</v>
      </c>
      <c r="L3631" s="2" t="str">
        <f>_xlfn.XLOOKUP(SupplierQuality[[#This Row],[DefectID]],Table2[ID],Table2[Defect],"Not found",0)</f>
        <v>No Crank</v>
      </c>
      <c r="M3631" s="3">
        <v>563566</v>
      </c>
      <c r="N3631" s="3">
        <v>4296</v>
      </c>
      <c r="O3631" s="6">
        <f>SupplierQuality[[#This Row],[Total Downtime Minutes]]/60</f>
        <v>71.599999999999994</v>
      </c>
      <c r="P3631" s="4">
        <v>583</v>
      </c>
      <c r="Q3631" s="4">
        <f>SupplierQuality[[#This Row],[Total Defect Qty]]*SupplierQuality[[#This Row],[Unit Price]]</f>
        <v>328558978</v>
      </c>
    </row>
    <row r="3632" spans="1:17" x14ac:dyDescent="0.25">
      <c r="A3632" s="1">
        <v>43648</v>
      </c>
      <c r="B3632" s="5" t="str">
        <f>TEXT(SupplierQuality[[#This Row],[Date]],"mmm")</f>
        <v>Jul</v>
      </c>
      <c r="C3632" s="5" t="str">
        <f>TEXT(SupplierQuality[[#This Row],[Date]],"yyyy")</f>
        <v>2019</v>
      </c>
      <c r="D3632" s="2" t="s">
        <v>203</v>
      </c>
      <c r="E3632" s="2" t="s">
        <v>52</v>
      </c>
      <c r="F3632" s="2" t="s">
        <v>17</v>
      </c>
      <c r="G3632">
        <v>112</v>
      </c>
      <c r="H3632" s="2" t="str">
        <f>VLOOKUP(SupplierQuality[[#This Row],[MaterialID]],Table4[#All],2,0)</f>
        <v>Glass</v>
      </c>
      <c r="I3632">
        <v>3</v>
      </c>
      <c r="J3632" s="2" t="str">
        <f>_xlfn.XLOOKUP(SupplierQuality[[#This Row],[Defect Type ID]],Table5[ID],Table5[Defect Type],"Not found",0)</f>
        <v>Impact</v>
      </c>
      <c r="K3632">
        <v>79</v>
      </c>
      <c r="L3632" s="2" t="str">
        <f>_xlfn.XLOOKUP(SupplierQuality[[#This Row],[DefectID]],Table2[ID],Table2[Defect],"Not found",0)</f>
        <v>Scratched Glass</v>
      </c>
      <c r="M3632" s="3">
        <v>392365</v>
      </c>
      <c r="N3632" s="3">
        <v>3827</v>
      </c>
      <c r="O3632" s="6">
        <f>SupplierQuality[[#This Row],[Total Downtime Minutes]]/60</f>
        <v>63.783333333333331</v>
      </c>
      <c r="P3632" s="4">
        <v>524</v>
      </c>
      <c r="Q3632" s="4">
        <f>SupplierQuality[[#This Row],[Total Defect Qty]]*SupplierQuality[[#This Row],[Unit Price]]</f>
        <v>205599260</v>
      </c>
    </row>
    <row r="3633" spans="1:17" x14ac:dyDescent="0.25">
      <c r="A3633" s="1">
        <v>43648</v>
      </c>
      <c r="B3633" s="5" t="str">
        <f>TEXT(SupplierQuality[[#This Row],[Date]],"mmm")</f>
        <v>Jul</v>
      </c>
      <c r="C3633" s="5" t="str">
        <f>TEXT(SupplierQuality[[#This Row],[Date]],"yyyy")</f>
        <v>2019</v>
      </c>
      <c r="D3633" s="2" t="s">
        <v>254</v>
      </c>
      <c r="E3633" s="2" t="s">
        <v>45</v>
      </c>
      <c r="F3633" s="2" t="s">
        <v>17</v>
      </c>
      <c r="G3633">
        <v>131</v>
      </c>
      <c r="H3633" s="2" t="str">
        <f>VLOOKUP(SupplierQuality[[#This Row],[MaterialID]],Table4[#All],2,0)</f>
        <v>Valves</v>
      </c>
      <c r="I3633">
        <v>2</v>
      </c>
      <c r="J3633" s="2" t="str">
        <f>_xlfn.XLOOKUP(SupplierQuality[[#This Row],[Defect Type ID]],Table5[ID],Table5[Defect Type],"Not found",0)</f>
        <v>Rejected</v>
      </c>
      <c r="K3633">
        <v>104</v>
      </c>
      <c r="L3633" s="2" t="str">
        <f>_xlfn.XLOOKUP(SupplierQuality[[#This Row],[DefectID]],Table2[ID],Table2[Defect],"Not found",0)</f>
        <v>Too Much Chemicals</v>
      </c>
      <c r="M3633" s="3">
        <v>381977</v>
      </c>
      <c r="N3633" s="3">
        <v>1847</v>
      </c>
      <c r="O3633" s="6">
        <f>SupplierQuality[[#This Row],[Total Downtime Minutes]]/60</f>
        <v>30.783333333333335</v>
      </c>
      <c r="P3633" s="4">
        <v>621</v>
      </c>
      <c r="Q3633" s="4">
        <f>SupplierQuality[[#This Row],[Total Defect Qty]]*SupplierQuality[[#This Row],[Unit Price]]</f>
        <v>237207717</v>
      </c>
    </row>
    <row r="3634" spans="1:17" x14ac:dyDescent="0.25">
      <c r="A3634" s="1">
        <v>43648</v>
      </c>
      <c r="B3634" s="5" t="str">
        <f>TEXT(SupplierQuality[[#This Row],[Date]],"mmm")</f>
        <v>Jul</v>
      </c>
      <c r="C3634" s="5" t="str">
        <f>TEXT(SupplierQuality[[#This Row],[Date]],"yyyy")</f>
        <v>2019</v>
      </c>
      <c r="D3634" s="2" t="s">
        <v>237</v>
      </c>
      <c r="E3634" s="2" t="s">
        <v>41</v>
      </c>
      <c r="F3634" s="2" t="s">
        <v>17</v>
      </c>
      <c r="G3634">
        <v>116</v>
      </c>
      <c r="H3634" s="2" t="str">
        <f>VLOOKUP(SupplierQuality[[#This Row],[MaterialID]],Table4[#All],2,0)</f>
        <v>Molds</v>
      </c>
      <c r="I3634">
        <v>1</v>
      </c>
      <c r="J3634" s="2" t="str">
        <f>_xlfn.XLOOKUP(SupplierQuality[[#This Row],[Defect Type ID]],Table5[ID],Table5[Defect Type],"Not found",0)</f>
        <v>No Impact</v>
      </c>
      <c r="K3634">
        <v>149</v>
      </c>
      <c r="L3634" s="2" t="str">
        <f>_xlfn.XLOOKUP(SupplierQuality[[#This Row],[DefectID]],Table2[ID],Table2[Defect],"Not found",0)</f>
        <v>Blisters</v>
      </c>
      <c r="M3634" s="3">
        <v>16847</v>
      </c>
      <c r="N3634" s="3">
        <v>574</v>
      </c>
      <c r="O3634" s="6">
        <f>SupplierQuality[[#This Row],[Total Downtime Minutes]]/60</f>
        <v>9.5666666666666664</v>
      </c>
      <c r="P3634" s="4">
        <v>296</v>
      </c>
      <c r="Q3634" s="4">
        <f>SupplierQuality[[#This Row],[Total Defect Qty]]*SupplierQuality[[#This Row],[Unit Price]]</f>
        <v>4986712</v>
      </c>
    </row>
    <row r="3635" spans="1:17" x14ac:dyDescent="0.25">
      <c r="A3635" s="1">
        <v>43649</v>
      </c>
      <c r="B3635" s="5" t="str">
        <f>TEXT(SupplierQuality[[#This Row],[Date]],"mmm")</f>
        <v>Jul</v>
      </c>
      <c r="C3635" s="5" t="str">
        <f>TEXT(SupplierQuality[[#This Row],[Date]],"yyyy")</f>
        <v>2019</v>
      </c>
      <c r="D3635" s="2" t="s">
        <v>86</v>
      </c>
      <c r="E3635" s="2" t="s">
        <v>34</v>
      </c>
      <c r="F3635" s="2" t="s">
        <v>24</v>
      </c>
      <c r="G3635">
        <v>129</v>
      </c>
      <c r="H3635" s="2" t="str">
        <f>VLOOKUP(SupplierQuality[[#This Row],[MaterialID]],Table4[#All],2,0)</f>
        <v>Mechanicals</v>
      </c>
      <c r="I3635">
        <v>1</v>
      </c>
      <c r="J3635" s="2" t="str">
        <f>_xlfn.XLOOKUP(SupplierQuality[[#This Row],[Defect Type ID]],Table5[ID],Table5[Defect Type],"Not found",0)</f>
        <v>No Impact</v>
      </c>
      <c r="K3635">
        <v>268</v>
      </c>
      <c r="L3635" s="2" t="str">
        <f>_xlfn.XLOOKUP(SupplierQuality[[#This Row],[DefectID]],Table2[ID],Table2[Defect],"Not found",0)</f>
        <v>Sides Bad</v>
      </c>
      <c r="M3635" s="3">
        <v>223337</v>
      </c>
      <c r="N3635" s="3">
        <v>3411</v>
      </c>
      <c r="O3635" s="6">
        <f>SupplierQuality[[#This Row],[Total Downtime Minutes]]/60</f>
        <v>56.85</v>
      </c>
      <c r="P3635" s="4">
        <v>291</v>
      </c>
      <c r="Q3635" s="4">
        <f>SupplierQuality[[#This Row],[Total Defect Qty]]*SupplierQuality[[#This Row],[Unit Price]]</f>
        <v>64991067</v>
      </c>
    </row>
    <row r="3636" spans="1:17" x14ac:dyDescent="0.25">
      <c r="A3636" s="1">
        <v>43649</v>
      </c>
      <c r="B3636" s="5" t="str">
        <f>TEXT(SupplierQuality[[#This Row],[Date]],"mmm")</f>
        <v>Jul</v>
      </c>
      <c r="C3636" s="5" t="str">
        <f>TEXT(SupplierQuality[[#This Row],[Date]],"yyyy")</f>
        <v>2019</v>
      </c>
      <c r="D3636" s="2" t="s">
        <v>51</v>
      </c>
      <c r="E3636" s="2" t="s">
        <v>58</v>
      </c>
      <c r="F3636" s="2" t="s">
        <v>24</v>
      </c>
      <c r="G3636">
        <v>128</v>
      </c>
      <c r="H3636" s="2" t="str">
        <f>VLOOKUP(SupplierQuality[[#This Row],[MaterialID]],Table4[#All],2,0)</f>
        <v>Tape</v>
      </c>
      <c r="I3636">
        <v>2</v>
      </c>
      <c r="J3636" s="2" t="str">
        <f>_xlfn.XLOOKUP(SupplierQuality[[#This Row],[Defect Type ID]],Table5[ID],Table5[Defect Type],"Not found",0)</f>
        <v>Rejected</v>
      </c>
      <c r="K3636">
        <v>155</v>
      </c>
      <c r="L3636" s="2" t="str">
        <f>_xlfn.XLOOKUP(SupplierQuality[[#This Row],[DefectID]],Table2[ID],Table2[Defect],"Not found",0)</f>
        <v>Wrong Specification</v>
      </c>
      <c r="M3636" s="3">
        <v>13251</v>
      </c>
      <c r="N3636" s="3">
        <v>2483</v>
      </c>
      <c r="O3636" s="6">
        <f>SupplierQuality[[#This Row],[Total Downtime Minutes]]/60</f>
        <v>41.383333333333333</v>
      </c>
      <c r="P3636" s="4">
        <v>518</v>
      </c>
      <c r="Q3636" s="4">
        <f>SupplierQuality[[#This Row],[Total Defect Qty]]*SupplierQuality[[#This Row],[Unit Price]]</f>
        <v>6864018</v>
      </c>
    </row>
    <row r="3637" spans="1:17" x14ac:dyDescent="0.25">
      <c r="A3637" s="1">
        <v>43650</v>
      </c>
      <c r="B3637" s="5" t="str">
        <f>TEXT(SupplierQuality[[#This Row],[Date]],"mmm")</f>
        <v>Jul</v>
      </c>
      <c r="C3637" s="5" t="str">
        <f>TEXT(SupplierQuality[[#This Row],[Date]],"yyyy")</f>
        <v>2019</v>
      </c>
      <c r="D3637" s="2" t="s">
        <v>277</v>
      </c>
      <c r="E3637" s="2" t="s">
        <v>36</v>
      </c>
      <c r="F3637" s="2" t="s">
        <v>14</v>
      </c>
      <c r="G3637">
        <v>123</v>
      </c>
      <c r="H3637" s="2" t="str">
        <f>VLOOKUP(SupplierQuality[[#This Row],[MaterialID]],Table4[#All],2,0)</f>
        <v>Pump</v>
      </c>
      <c r="I3637">
        <v>3</v>
      </c>
      <c r="J3637" s="2" t="str">
        <f>_xlfn.XLOOKUP(SupplierQuality[[#This Row],[Defect Type ID]],Table5[ID],Table5[Defect Type],"Not found",0)</f>
        <v>Impact</v>
      </c>
      <c r="K3637">
        <v>22</v>
      </c>
      <c r="L3637" s="2" t="str">
        <f>_xlfn.XLOOKUP(SupplierQuality[[#This Row],[DefectID]],Table2[ID],Table2[Defect],"Not found",0)</f>
        <v>Mishandled</v>
      </c>
      <c r="M3637" s="3">
        <v>867904</v>
      </c>
      <c r="N3637" s="3">
        <v>3642</v>
      </c>
      <c r="O3637" s="6">
        <f>SupplierQuality[[#This Row],[Total Downtime Minutes]]/60</f>
        <v>60.7</v>
      </c>
      <c r="P3637" s="4">
        <v>482</v>
      </c>
      <c r="Q3637" s="4">
        <f>SupplierQuality[[#This Row],[Total Defect Qty]]*SupplierQuality[[#This Row],[Unit Price]]</f>
        <v>418329728</v>
      </c>
    </row>
    <row r="3638" spans="1:17" x14ac:dyDescent="0.25">
      <c r="A3638" s="1">
        <v>43650</v>
      </c>
      <c r="B3638" s="5" t="str">
        <f>TEXT(SupplierQuality[[#This Row],[Date]],"mmm")</f>
        <v>Jul</v>
      </c>
      <c r="C3638" s="5" t="str">
        <f>TEXT(SupplierQuality[[#This Row],[Date]],"yyyy")</f>
        <v>2019</v>
      </c>
      <c r="D3638" s="2" t="s">
        <v>131</v>
      </c>
      <c r="E3638" s="2" t="s">
        <v>58</v>
      </c>
      <c r="F3638" s="2" t="s">
        <v>14</v>
      </c>
      <c r="G3638">
        <v>130</v>
      </c>
      <c r="H3638" s="2" t="str">
        <f>VLOOKUP(SupplierQuality[[#This Row],[MaterialID]],Table4[#All],2,0)</f>
        <v>Packaging</v>
      </c>
      <c r="I3638">
        <v>3</v>
      </c>
      <c r="J3638" s="2" t="str">
        <f>_xlfn.XLOOKUP(SupplierQuality[[#This Row],[Defect Type ID]],Table5[ID],Table5[Defect Type],"Not found",0)</f>
        <v>Impact</v>
      </c>
      <c r="K3638">
        <v>113</v>
      </c>
      <c r="L3638" s="2" t="str">
        <f>_xlfn.XLOOKUP(SupplierQuality[[#This Row],[DefectID]],Table2[ID],Table2[Defect],"Not found",0)</f>
        <v>Packaging Integrity</v>
      </c>
      <c r="M3638" s="3">
        <v>380171</v>
      </c>
      <c r="N3638" s="3">
        <v>4063</v>
      </c>
      <c r="O3638" s="6">
        <f>SupplierQuality[[#This Row],[Total Downtime Minutes]]/60</f>
        <v>67.716666666666669</v>
      </c>
      <c r="P3638" s="4">
        <v>486</v>
      </c>
      <c r="Q3638" s="4">
        <f>SupplierQuality[[#This Row],[Total Defect Qty]]*SupplierQuality[[#This Row],[Unit Price]]</f>
        <v>184763106</v>
      </c>
    </row>
    <row r="3639" spans="1:17" x14ac:dyDescent="0.25">
      <c r="A3639" s="1">
        <v>43650</v>
      </c>
      <c r="B3639" s="5" t="str">
        <f>TEXT(SupplierQuality[[#This Row],[Date]],"mmm")</f>
        <v>Jul</v>
      </c>
      <c r="C3639" s="5" t="str">
        <f>TEXT(SupplierQuality[[#This Row],[Date]],"yyyy")</f>
        <v>2019</v>
      </c>
      <c r="D3639" s="2" t="s">
        <v>260</v>
      </c>
      <c r="E3639" s="2" t="s">
        <v>52</v>
      </c>
      <c r="F3639" s="2" t="s">
        <v>14</v>
      </c>
      <c r="G3639">
        <v>122</v>
      </c>
      <c r="H3639" s="2" t="str">
        <f>VLOOKUP(SupplierQuality[[#This Row],[MaterialID]],Table4[#All],2,0)</f>
        <v>Electrolytes</v>
      </c>
      <c r="I3639">
        <v>2</v>
      </c>
      <c r="J3639" s="2" t="str">
        <f>_xlfn.XLOOKUP(SupplierQuality[[#This Row],[Defect Type ID]],Table5[ID],Table5[Defect Type],"Not found",0)</f>
        <v>Rejected</v>
      </c>
      <c r="K3639">
        <v>207</v>
      </c>
      <c r="L3639" s="2" t="str">
        <f>_xlfn.XLOOKUP(SupplierQuality[[#This Row],[DefectID]],Table2[ID],Table2[Defect],"Not found",0)</f>
        <v>Wrong Cut</v>
      </c>
      <c r="M3639" s="3">
        <v>218098</v>
      </c>
      <c r="N3639" s="3">
        <v>652</v>
      </c>
      <c r="O3639" s="6">
        <f>SupplierQuality[[#This Row],[Total Downtime Minutes]]/60</f>
        <v>10.866666666666667</v>
      </c>
      <c r="P3639" s="4">
        <v>311</v>
      </c>
      <c r="Q3639" s="4">
        <f>SupplierQuality[[#This Row],[Total Defect Qty]]*SupplierQuality[[#This Row],[Unit Price]]</f>
        <v>67828478</v>
      </c>
    </row>
    <row r="3640" spans="1:17" x14ac:dyDescent="0.25">
      <c r="A3640" s="1">
        <v>43651</v>
      </c>
      <c r="B3640" s="5" t="str">
        <f>TEXT(SupplierQuality[[#This Row],[Date]],"mmm")</f>
        <v>Jul</v>
      </c>
      <c r="C3640" s="5" t="str">
        <f>TEXT(SupplierQuality[[#This Row],[Date]],"yyyy")</f>
        <v>2019</v>
      </c>
      <c r="D3640" s="2" t="s">
        <v>204</v>
      </c>
      <c r="E3640" s="2" t="s">
        <v>45</v>
      </c>
      <c r="F3640" s="2" t="s">
        <v>17</v>
      </c>
      <c r="G3640">
        <v>119</v>
      </c>
      <c r="H3640" s="2" t="str">
        <f>VLOOKUP(SupplierQuality[[#This Row],[MaterialID]],Table4[#All],2,0)</f>
        <v>Batteries</v>
      </c>
      <c r="I3640">
        <v>1</v>
      </c>
      <c r="J3640" s="2" t="str">
        <f>_xlfn.XLOOKUP(SupplierQuality[[#This Row],[Defect Type ID]],Table5[ID],Table5[Defect Type],"Not found",0)</f>
        <v>No Impact</v>
      </c>
      <c r="K3640">
        <v>260</v>
      </c>
      <c r="L3640" s="2" t="str">
        <f>_xlfn.XLOOKUP(SupplierQuality[[#This Row],[DefectID]],Table2[ID],Table2[Defect],"Not found",0)</f>
        <v>Bulging Packaging</v>
      </c>
      <c r="M3640" s="3">
        <v>984230</v>
      </c>
      <c r="N3640" s="3">
        <v>4418</v>
      </c>
      <c r="O3640" s="6">
        <f>SupplierQuality[[#This Row],[Total Downtime Minutes]]/60</f>
        <v>73.63333333333334</v>
      </c>
      <c r="P3640" s="4">
        <v>687</v>
      </c>
      <c r="Q3640" s="4">
        <f>SupplierQuality[[#This Row],[Total Defect Qty]]*SupplierQuality[[#This Row],[Unit Price]]</f>
        <v>676166010</v>
      </c>
    </row>
    <row r="3641" spans="1:17" x14ac:dyDescent="0.25">
      <c r="A3641" s="1">
        <v>43651</v>
      </c>
      <c r="B3641" s="5" t="str">
        <f>TEXT(SupplierQuality[[#This Row],[Date]],"mmm")</f>
        <v>Jul</v>
      </c>
      <c r="C3641" s="5" t="str">
        <f>TEXT(SupplierQuality[[#This Row],[Date]],"yyyy")</f>
        <v>2019</v>
      </c>
      <c r="D3641" s="2" t="s">
        <v>339</v>
      </c>
      <c r="E3641" s="2" t="s">
        <v>119</v>
      </c>
      <c r="F3641" s="2" t="s">
        <v>17</v>
      </c>
      <c r="G3641">
        <v>132</v>
      </c>
      <c r="H3641" s="2" t="str">
        <f>VLOOKUP(SupplierQuality[[#This Row],[MaterialID]],Table4[#All],2,0)</f>
        <v>Printed Materials</v>
      </c>
      <c r="I3641">
        <v>1</v>
      </c>
      <c r="J3641" s="2" t="str">
        <f>_xlfn.XLOOKUP(SupplierQuality[[#This Row],[Defect Type ID]],Table5[ID],Table5[Defect Type],"Not found",0)</f>
        <v>No Impact</v>
      </c>
      <c r="K3641">
        <v>45</v>
      </c>
      <c r="L3641" s="2" t="str">
        <f>_xlfn.XLOOKUP(SupplierQuality[[#This Row],[DefectID]],Table2[ID],Table2[Defect],"Not found",0)</f>
        <v>Short Walls</v>
      </c>
      <c r="M3641" s="3">
        <v>623411</v>
      </c>
      <c r="N3641" s="3">
        <v>887</v>
      </c>
      <c r="O3641" s="6">
        <f>SupplierQuality[[#This Row],[Total Downtime Minutes]]/60</f>
        <v>14.783333333333333</v>
      </c>
      <c r="P3641" s="4">
        <v>526</v>
      </c>
      <c r="Q3641" s="4">
        <f>SupplierQuality[[#This Row],[Total Defect Qty]]*SupplierQuality[[#This Row],[Unit Price]]</f>
        <v>327914186</v>
      </c>
    </row>
    <row r="3642" spans="1:17" x14ac:dyDescent="0.25">
      <c r="A3642" s="1">
        <v>43651</v>
      </c>
      <c r="B3642" s="5" t="str">
        <f>TEXT(SupplierQuality[[#This Row],[Date]],"mmm")</f>
        <v>Jul</v>
      </c>
      <c r="C3642" s="5" t="str">
        <f>TEXT(SupplierQuality[[#This Row],[Date]],"yyyy")</f>
        <v>2019</v>
      </c>
      <c r="D3642" s="2" t="s">
        <v>283</v>
      </c>
      <c r="E3642" s="2" t="s">
        <v>107</v>
      </c>
      <c r="F3642" s="2" t="s">
        <v>17</v>
      </c>
      <c r="G3642">
        <v>128</v>
      </c>
      <c r="H3642" s="2" t="str">
        <f>VLOOKUP(SupplierQuality[[#This Row],[MaterialID]],Table4[#All],2,0)</f>
        <v>Tape</v>
      </c>
      <c r="I3642">
        <v>3</v>
      </c>
      <c r="J3642" s="2" t="str">
        <f>_xlfn.XLOOKUP(SupplierQuality[[#This Row],[Defect Type ID]],Table5[ID],Table5[Defect Type],"Not found",0)</f>
        <v>Impact</v>
      </c>
      <c r="K3642">
        <v>37</v>
      </c>
      <c r="L3642" s="2" t="str">
        <f>_xlfn.XLOOKUP(SupplierQuality[[#This Row],[DefectID]],Table2[ID],Table2[Defect],"Not found",0)</f>
        <v>Foreign Material</v>
      </c>
      <c r="M3642" s="3">
        <v>574012</v>
      </c>
      <c r="N3642" s="3">
        <v>1937</v>
      </c>
      <c r="O3642" s="6">
        <f>SupplierQuality[[#This Row],[Total Downtime Minutes]]/60</f>
        <v>32.283333333333331</v>
      </c>
      <c r="P3642" s="4">
        <v>620</v>
      </c>
      <c r="Q3642" s="4">
        <f>SupplierQuality[[#This Row],[Total Defect Qty]]*SupplierQuality[[#This Row],[Unit Price]]</f>
        <v>355887440</v>
      </c>
    </row>
    <row r="3643" spans="1:17" x14ac:dyDescent="0.25">
      <c r="A3643" s="1">
        <v>43651</v>
      </c>
      <c r="B3643" s="5" t="str">
        <f>TEXT(SupplierQuality[[#This Row],[Date]],"mmm")</f>
        <v>Jul</v>
      </c>
      <c r="C3643" s="5" t="str">
        <f>TEXT(SupplierQuality[[#This Row],[Date]],"yyyy")</f>
        <v>2019</v>
      </c>
      <c r="D3643" s="2" t="s">
        <v>287</v>
      </c>
      <c r="E3643" s="2" t="s">
        <v>41</v>
      </c>
      <c r="F3643" s="2" t="s">
        <v>42</v>
      </c>
      <c r="G3643">
        <v>130</v>
      </c>
      <c r="H3643" s="2" t="str">
        <f>VLOOKUP(SupplierQuality[[#This Row],[MaterialID]],Table4[#All],2,0)</f>
        <v>Packaging</v>
      </c>
      <c r="I3643">
        <v>1</v>
      </c>
      <c r="J3643" s="2" t="str">
        <f>_xlfn.XLOOKUP(SupplierQuality[[#This Row],[Defect Type ID]],Table5[ID],Table5[Defect Type],"Not found",0)</f>
        <v>No Impact</v>
      </c>
      <c r="K3643">
        <v>231</v>
      </c>
      <c r="L3643" s="2" t="str">
        <f>_xlfn.XLOOKUP(SupplierQuality[[#This Row],[DefectID]],Table2[ID],Table2[Defect],"Not found",0)</f>
        <v>Wrong Bands</v>
      </c>
      <c r="M3643" s="3">
        <v>473361</v>
      </c>
      <c r="N3643" s="3">
        <v>4145</v>
      </c>
      <c r="O3643" s="6">
        <f>SupplierQuality[[#This Row],[Total Downtime Minutes]]/60</f>
        <v>69.083333333333329</v>
      </c>
      <c r="P3643" s="4">
        <v>443</v>
      </c>
      <c r="Q3643" s="4">
        <f>SupplierQuality[[#This Row],[Total Defect Qty]]*SupplierQuality[[#This Row],[Unit Price]]</f>
        <v>209698923</v>
      </c>
    </row>
    <row r="3644" spans="1:17" x14ac:dyDescent="0.25">
      <c r="A3644" s="1">
        <v>43651</v>
      </c>
      <c r="B3644" s="5" t="str">
        <f>TEXT(SupplierQuality[[#This Row],[Date]],"mmm")</f>
        <v>Jul</v>
      </c>
      <c r="C3644" s="5" t="str">
        <f>TEXT(SupplierQuality[[#This Row],[Date]],"yyyy")</f>
        <v>2019</v>
      </c>
      <c r="D3644" s="2" t="s">
        <v>343</v>
      </c>
      <c r="E3644" s="2" t="s">
        <v>27</v>
      </c>
      <c r="F3644" s="2" t="s">
        <v>14</v>
      </c>
      <c r="G3644">
        <v>113</v>
      </c>
      <c r="H3644" s="2" t="str">
        <f>VLOOKUP(SupplierQuality[[#This Row],[MaterialID]],Table4[#All],2,0)</f>
        <v>Raw Materials</v>
      </c>
      <c r="I3644">
        <v>3</v>
      </c>
      <c r="J3644" s="2" t="str">
        <f>_xlfn.XLOOKUP(SupplierQuality[[#This Row],[Defect Type ID]],Table5[ID],Table5[Defect Type],"Not found",0)</f>
        <v>Impact</v>
      </c>
      <c r="K3644">
        <v>216</v>
      </c>
      <c r="L3644" s="2" t="str">
        <f>_xlfn.XLOOKUP(SupplierQuality[[#This Row],[DefectID]],Table2[ID],Table2[Defect],"Not found",0)</f>
        <v>Bad Flaps</v>
      </c>
      <c r="M3644" s="3">
        <v>357360</v>
      </c>
      <c r="N3644" s="3">
        <v>691</v>
      </c>
      <c r="O3644" s="6">
        <f>SupplierQuality[[#This Row],[Total Downtime Minutes]]/60</f>
        <v>11.516666666666667</v>
      </c>
      <c r="P3644" s="4">
        <v>595</v>
      </c>
      <c r="Q3644" s="4">
        <f>SupplierQuality[[#This Row],[Total Defect Qty]]*SupplierQuality[[#This Row],[Unit Price]]</f>
        <v>212629200</v>
      </c>
    </row>
    <row r="3645" spans="1:17" x14ac:dyDescent="0.25">
      <c r="A3645" s="1">
        <v>43651</v>
      </c>
      <c r="B3645" s="5" t="str">
        <f>TEXT(SupplierQuality[[#This Row],[Date]],"mmm")</f>
        <v>Jul</v>
      </c>
      <c r="C3645" s="5" t="str">
        <f>TEXT(SupplierQuality[[#This Row],[Date]],"yyyy")</f>
        <v>2019</v>
      </c>
      <c r="D3645" s="2" t="s">
        <v>287</v>
      </c>
      <c r="E3645" s="2" t="s">
        <v>32</v>
      </c>
      <c r="F3645" s="2" t="s">
        <v>17</v>
      </c>
      <c r="G3645">
        <v>130</v>
      </c>
      <c r="H3645" s="2" t="str">
        <f>VLOOKUP(SupplierQuality[[#This Row],[MaterialID]],Table4[#All],2,0)</f>
        <v>Packaging</v>
      </c>
      <c r="I3645">
        <v>2</v>
      </c>
      <c r="J3645" s="2" t="str">
        <f>_xlfn.XLOOKUP(SupplierQuality[[#This Row],[Defect Type ID]],Table5[ID],Table5[Defect Type],"Not found",0)</f>
        <v>Rejected</v>
      </c>
      <c r="K3645">
        <v>125</v>
      </c>
      <c r="L3645" s="2" t="str">
        <f>_xlfn.XLOOKUP(SupplierQuality[[#This Row],[DefectID]],Table2[ID],Table2[Defect],"Not found",0)</f>
        <v>Dimensions Wrong</v>
      </c>
      <c r="M3645" s="3">
        <v>115387</v>
      </c>
      <c r="N3645" s="3">
        <v>4836</v>
      </c>
      <c r="O3645" s="6">
        <f>SupplierQuality[[#This Row],[Total Downtime Minutes]]/60</f>
        <v>80.599999999999994</v>
      </c>
      <c r="P3645" s="4">
        <v>625</v>
      </c>
      <c r="Q3645" s="4">
        <f>SupplierQuality[[#This Row],[Total Defect Qty]]*SupplierQuality[[#This Row],[Unit Price]]</f>
        <v>72116875</v>
      </c>
    </row>
    <row r="3646" spans="1:17" x14ac:dyDescent="0.25">
      <c r="A3646" s="1">
        <v>43652</v>
      </c>
      <c r="B3646" s="5" t="str">
        <f>TEXT(SupplierQuality[[#This Row],[Date]],"mmm")</f>
        <v>Jul</v>
      </c>
      <c r="C3646" s="5" t="str">
        <f>TEXT(SupplierQuality[[#This Row],[Date]],"yyyy")</f>
        <v>2019</v>
      </c>
      <c r="D3646" s="2" t="s">
        <v>299</v>
      </c>
      <c r="E3646" s="2" t="s">
        <v>64</v>
      </c>
      <c r="F3646" s="2" t="s">
        <v>24</v>
      </c>
      <c r="G3646">
        <v>119</v>
      </c>
      <c r="H3646" s="2" t="str">
        <f>VLOOKUP(SupplierQuality[[#This Row],[MaterialID]],Table4[#All],2,0)</f>
        <v>Batteries</v>
      </c>
      <c r="I3646">
        <v>2</v>
      </c>
      <c r="J3646" s="2" t="str">
        <f>_xlfn.XLOOKUP(SupplierQuality[[#This Row],[Defect Type ID]],Table5[ID],Table5[Defect Type],"Not found",0)</f>
        <v>Rejected</v>
      </c>
      <c r="K3646">
        <v>240</v>
      </c>
      <c r="L3646" s="2" t="str">
        <f>_xlfn.XLOOKUP(SupplierQuality[[#This Row],[DefectID]],Table2[ID],Table2[Defect],"Not found",0)</f>
        <v>Spring damanged</v>
      </c>
      <c r="M3646" s="3">
        <v>861410</v>
      </c>
      <c r="N3646" s="3">
        <v>2898</v>
      </c>
      <c r="O3646" s="6">
        <f>SupplierQuality[[#This Row],[Total Downtime Minutes]]/60</f>
        <v>48.3</v>
      </c>
      <c r="P3646" s="4">
        <v>400</v>
      </c>
      <c r="Q3646" s="4">
        <f>SupplierQuality[[#This Row],[Total Defect Qty]]*SupplierQuality[[#This Row],[Unit Price]]</f>
        <v>344564000</v>
      </c>
    </row>
    <row r="3647" spans="1:17" x14ac:dyDescent="0.25">
      <c r="A3647" s="1">
        <v>43652</v>
      </c>
      <c r="B3647" s="5" t="str">
        <f>TEXT(SupplierQuality[[#This Row],[Date]],"mmm")</f>
        <v>Jul</v>
      </c>
      <c r="C3647" s="5" t="str">
        <f>TEXT(SupplierQuality[[#This Row],[Date]],"yyyy")</f>
        <v>2019</v>
      </c>
      <c r="D3647" s="2" t="s">
        <v>316</v>
      </c>
      <c r="E3647" s="2" t="s">
        <v>74</v>
      </c>
      <c r="F3647" s="2" t="s">
        <v>691</v>
      </c>
      <c r="G3647">
        <v>115</v>
      </c>
      <c r="H3647" s="2" t="str">
        <f>VLOOKUP(SupplierQuality[[#This Row],[MaterialID]],Table4[#All],2,0)</f>
        <v>Controllers</v>
      </c>
      <c r="I3647">
        <v>3</v>
      </c>
      <c r="J3647" s="2" t="str">
        <f>_xlfn.XLOOKUP(SupplierQuality[[#This Row],[Defect Type ID]],Table5[ID],Table5[Defect Type],"Not found",0)</f>
        <v>Impact</v>
      </c>
      <c r="K3647">
        <v>62</v>
      </c>
      <c r="L3647" s="2" t="str">
        <f>_xlfn.XLOOKUP(SupplierQuality[[#This Row],[DefectID]],Table2[ID],Table2[Defect],"Not found",0)</f>
        <v>Damaged</v>
      </c>
      <c r="M3647" s="3">
        <v>842286</v>
      </c>
      <c r="N3647" s="3">
        <v>1616</v>
      </c>
      <c r="O3647" s="6">
        <f>SupplierQuality[[#This Row],[Total Downtime Minutes]]/60</f>
        <v>26.933333333333334</v>
      </c>
      <c r="P3647" s="4">
        <v>667</v>
      </c>
      <c r="Q3647" s="4">
        <f>SupplierQuality[[#This Row],[Total Defect Qty]]*SupplierQuality[[#This Row],[Unit Price]]</f>
        <v>561804762</v>
      </c>
    </row>
    <row r="3648" spans="1:17" x14ac:dyDescent="0.25">
      <c r="A3648" s="1">
        <v>43652</v>
      </c>
      <c r="B3648" s="5" t="str">
        <f>TEXT(SupplierQuality[[#This Row],[Date]],"mmm")</f>
        <v>Jul</v>
      </c>
      <c r="C3648" s="5" t="str">
        <f>TEXT(SupplierQuality[[#This Row],[Date]],"yyyy")</f>
        <v>2019</v>
      </c>
      <c r="D3648" s="2" t="s">
        <v>271</v>
      </c>
      <c r="E3648" s="2" t="s">
        <v>71</v>
      </c>
      <c r="F3648" s="2" t="s">
        <v>14</v>
      </c>
      <c r="G3648">
        <v>114</v>
      </c>
      <c r="H3648" s="2" t="str">
        <f>VLOOKUP(SupplierQuality[[#This Row],[MaterialID]],Table4[#All],2,0)</f>
        <v>Carton</v>
      </c>
      <c r="I3648">
        <v>3</v>
      </c>
      <c r="J3648" s="2" t="str">
        <f>_xlfn.XLOOKUP(SupplierQuality[[#This Row],[Defect Type ID]],Table5[ID],Table5[Defect Type],"Not found",0)</f>
        <v>Impact</v>
      </c>
      <c r="K3648">
        <v>247</v>
      </c>
      <c r="L3648" s="2" t="str">
        <f>_xlfn.XLOOKUP(SupplierQuality[[#This Row],[DefectID]],Table2[ID],Table2[Defect],"Not found",0)</f>
        <v>Splinter</v>
      </c>
      <c r="M3648" s="3">
        <v>810392</v>
      </c>
      <c r="N3648" s="3">
        <v>899</v>
      </c>
      <c r="O3648" s="6">
        <f>SupplierQuality[[#This Row],[Total Downtime Minutes]]/60</f>
        <v>14.983333333333333</v>
      </c>
      <c r="P3648" s="4">
        <v>459</v>
      </c>
      <c r="Q3648" s="4">
        <f>SupplierQuality[[#This Row],[Total Defect Qty]]*SupplierQuality[[#This Row],[Unit Price]]</f>
        <v>371969928</v>
      </c>
    </row>
    <row r="3649" spans="1:17" x14ac:dyDescent="0.25">
      <c r="A3649" s="1">
        <v>43652</v>
      </c>
      <c r="B3649" s="5" t="str">
        <f>TEXT(SupplierQuality[[#This Row],[Date]],"mmm")</f>
        <v>Jul</v>
      </c>
      <c r="C3649" s="5" t="str">
        <f>TEXT(SupplierQuality[[#This Row],[Date]],"yyyy")</f>
        <v>2019</v>
      </c>
      <c r="D3649" s="2" t="s">
        <v>51</v>
      </c>
      <c r="E3649" s="2" t="s">
        <v>74</v>
      </c>
      <c r="F3649" s="2" t="s">
        <v>14</v>
      </c>
      <c r="G3649">
        <v>127</v>
      </c>
      <c r="H3649" s="2" t="str">
        <f>VLOOKUP(SupplierQuality[[#This Row],[MaterialID]],Table4[#All],2,0)</f>
        <v>Crates</v>
      </c>
      <c r="I3649">
        <v>2</v>
      </c>
      <c r="J3649" s="2" t="str">
        <f>_xlfn.XLOOKUP(SupplierQuality[[#This Row],[Defect Type ID]],Table5[ID],Table5[Defect Type],"Not found",0)</f>
        <v>Rejected</v>
      </c>
      <c r="K3649">
        <v>170</v>
      </c>
      <c r="L3649" s="2" t="str">
        <f>_xlfn.XLOOKUP(SupplierQuality[[#This Row],[DefectID]],Table2[ID],Table2[Defect],"Not found",0)</f>
        <v>Bad Fit</v>
      </c>
      <c r="M3649" s="3">
        <v>782405</v>
      </c>
      <c r="N3649" s="3">
        <v>4735</v>
      </c>
      <c r="O3649" s="6">
        <f>SupplierQuality[[#This Row],[Total Downtime Minutes]]/60</f>
        <v>78.916666666666671</v>
      </c>
      <c r="P3649" s="4">
        <v>582</v>
      </c>
      <c r="Q3649" s="4">
        <f>SupplierQuality[[#This Row],[Total Defect Qty]]*SupplierQuality[[#This Row],[Unit Price]]</f>
        <v>455359710</v>
      </c>
    </row>
    <row r="3650" spans="1:17" x14ac:dyDescent="0.25">
      <c r="A3650" s="1">
        <v>43652</v>
      </c>
      <c r="B3650" s="5" t="str">
        <f>TEXT(SupplierQuality[[#This Row],[Date]],"mmm")</f>
        <v>Jul</v>
      </c>
      <c r="C3650" s="5" t="str">
        <f>TEXT(SupplierQuality[[#This Row],[Date]],"yyyy")</f>
        <v>2019</v>
      </c>
      <c r="D3650" s="2" t="s">
        <v>20</v>
      </c>
      <c r="E3650" s="2" t="s">
        <v>21</v>
      </c>
      <c r="F3650" s="2" t="s">
        <v>17</v>
      </c>
      <c r="G3650">
        <v>116</v>
      </c>
      <c r="H3650" s="2" t="str">
        <f>VLOOKUP(SupplierQuality[[#This Row],[MaterialID]],Table4[#All],2,0)</f>
        <v>Molds</v>
      </c>
      <c r="I3650">
        <v>2</v>
      </c>
      <c r="J3650" s="2" t="str">
        <f>_xlfn.XLOOKUP(SupplierQuality[[#This Row],[Defect Type ID]],Table5[ID],Table5[Defect Type],"Not found",0)</f>
        <v>Rejected</v>
      </c>
      <c r="K3650">
        <v>5</v>
      </c>
      <c r="L3650" s="2" t="str">
        <f>_xlfn.XLOOKUP(SupplierQuality[[#This Row],[DefectID]],Table2[ID],Table2[Defect],"Not found",0)</f>
        <v>Other</v>
      </c>
      <c r="M3650" s="3">
        <v>706546</v>
      </c>
      <c r="N3650" s="3">
        <v>4038</v>
      </c>
      <c r="O3650" s="6">
        <f>SupplierQuality[[#This Row],[Total Downtime Minutes]]/60</f>
        <v>67.3</v>
      </c>
      <c r="P3650" s="4">
        <v>303</v>
      </c>
      <c r="Q3650" s="4">
        <f>SupplierQuality[[#This Row],[Total Defect Qty]]*SupplierQuality[[#This Row],[Unit Price]]</f>
        <v>214083438</v>
      </c>
    </row>
    <row r="3651" spans="1:17" x14ac:dyDescent="0.25">
      <c r="A3651" s="1">
        <v>43652</v>
      </c>
      <c r="B3651" s="5" t="str">
        <f>TEXT(SupplierQuality[[#This Row],[Date]],"mmm")</f>
        <v>Jul</v>
      </c>
      <c r="C3651" s="5" t="str">
        <f>TEXT(SupplierQuality[[#This Row],[Date]],"yyyy")</f>
        <v>2019</v>
      </c>
      <c r="D3651" s="2" t="s">
        <v>156</v>
      </c>
      <c r="E3651" s="2" t="s">
        <v>49</v>
      </c>
      <c r="F3651" s="2" t="s">
        <v>17</v>
      </c>
      <c r="G3651">
        <v>122</v>
      </c>
      <c r="H3651" s="2" t="str">
        <f>VLOOKUP(SupplierQuality[[#This Row],[MaterialID]],Table4[#All],2,0)</f>
        <v>Electrolytes</v>
      </c>
      <c r="I3651">
        <v>3</v>
      </c>
      <c r="J3651" s="2" t="str">
        <f>_xlfn.XLOOKUP(SupplierQuality[[#This Row],[Defect Type ID]],Table5[ID],Table5[Defect Type],"Not found",0)</f>
        <v>Impact</v>
      </c>
      <c r="K3651">
        <v>145</v>
      </c>
      <c r="L3651" s="2" t="str">
        <f>_xlfn.XLOOKUP(SupplierQuality[[#This Row],[DefectID]],Table2[ID],Table2[Defect],"Not found",0)</f>
        <v>Tape Wrong</v>
      </c>
      <c r="M3651" s="3">
        <v>365945</v>
      </c>
      <c r="N3651" s="3">
        <v>606</v>
      </c>
      <c r="O3651" s="6">
        <f>SupplierQuality[[#This Row],[Total Downtime Minutes]]/60</f>
        <v>10.1</v>
      </c>
      <c r="P3651" s="4">
        <v>427</v>
      </c>
      <c r="Q3651" s="4">
        <f>SupplierQuality[[#This Row],[Total Defect Qty]]*SupplierQuality[[#This Row],[Unit Price]]</f>
        <v>156258515</v>
      </c>
    </row>
    <row r="3652" spans="1:17" x14ac:dyDescent="0.25">
      <c r="A3652" s="1">
        <v>43652</v>
      </c>
      <c r="B3652" s="5" t="str">
        <f>TEXT(SupplierQuality[[#This Row],[Date]],"mmm")</f>
        <v>Jul</v>
      </c>
      <c r="C3652" s="5" t="str">
        <f>TEXT(SupplierQuality[[#This Row],[Date]],"yyyy")</f>
        <v>2019</v>
      </c>
      <c r="D3652" s="2" t="s">
        <v>161</v>
      </c>
      <c r="E3652" s="2" t="s">
        <v>55</v>
      </c>
      <c r="F3652" s="2" t="s">
        <v>691</v>
      </c>
      <c r="G3652">
        <v>116</v>
      </c>
      <c r="H3652" s="2" t="str">
        <f>VLOOKUP(SupplierQuality[[#This Row],[MaterialID]],Table4[#All],2,0)</f>
        <v>Molds</v>
      </c>
      <c r="I3652">
        <v>2</v>
      </c>
      <c r="J3652" s="2" t="str">
        <f>_xlfn.XLOOKUP(SupplierQuality[[#This Row],[Defect Type ID]],Table5[ID],Table5[Defect Type],"Not found",0)</f>
        <v>Rejected</v>
      </c>
      <c r="K3652">
        <v>137</v>
      </c>
      <c r="L3652" s="2" t="str">
        <f>_xlfn.XLOOKUP(SupplierQuality[[#This Row],[DefectID]],Table2[ID],Table2[Defect],"Not found",0)</f>
        <v>Weak Wrap</v>
      </c>
      <c r="M3652" s="3">
        <v>337705</v>
      </c>
      <c r="N3652" s="3">
        <v>3450</v>
      </c>
      <c r="O3652" s="6">
        <f>SupplierQuality[[#This Row],[Total Downtime Minutes]]/60</f>
        <v>57.5</v>
      </c>
      <c r="P3652" s="4">
        <v>405</v>
      </c>
      <c r="Q3652" s="4">
        <f>SupplierQuality[[#This Row],[Total Defect Qty]]*SupplierQuality[[#This Row],[Unit Price]]</f>
        <v>136770525</v>
      </c>
    </row>
    <row r="3653" spans="1:17" x14ac:dyDescent="0.25">
      <c r="A3653" s="1">
        <v>43652</v>
      </c>
      <c r="B3653" s="5" t="str">
        <f>TEXT(SupplierQuality[[#This Row],[Date]],"mmm")</f>
        <v>Jul</v>
      </c>
      <c r="C3653" s="5" t="str">
        <f>TEXT(SupplierQuality[[#This Row],[Date]],"yyyy")</f>
        <v>2019</v>
      </c>
      <c r="D3653" s="2" t="s">
        <v>43</v>
      </c>
      <c r="E3653" s="2" t="s">
        <v>16</v>
      </c>
      <c r="F3653" s="2" t="s">
        <v>691</v>
      </c>
      <c r="G3653">
        <v>130</v>
      </c>
      <c r="H3653" s="2" t="str">
        <f>VLOOKUP(SupplierQuality[[#This Row],[MaterialID]],Table4[#All],2,0)</f>
        <v>Packaging</v>
      </c>
      <c r="I3653">
        <v>3</v>
      </c>
      <c r="J3653" s="2" t="str">
        <f>_xlfn.XLOOKUP(SupplierQuality[[#This Row],[Defect Type ID]],Table5[ID],Table5[Defect Type],"Not found",0)</f>
        <v>Impact</v>
      </c>
      <c r="K3653">
        <v>187</v>
      </c>
      <c r="L3653" s="2" t="str">
        <f>_xlfn.XLOOKUP(SupplierQuality[[#This Row],[DefectID]],Table2[ID],Table2[Defect],"Not found",0)</f>
        <v>Bad Fasteners</v>
      </c>
      <c r="M3653" s="3">
        <v>311853</v>
      </c>
      <c r="N3653" s="3">
        <v>1209</v>
      </c>
      <c r="O3653" s="6">
        <f>SupplierQuality[[#This Row],[Total Downtime Minutes]]/60</f>
        <v>20.149999999999999</v>
      </c>
      <c r="P3653" s="4">
        <v>394</v>
      </c>
      <c r="Q3653" s="4">
        <f>SupplierQuality[[#This Row],[Total Defect Qty]]*SupplierQuality[[#This Row],[Unit Price]]</f>
        <v>122870082</v>
      </c>
    </row>
    <row r="3654" spans="1:17" x14ac:dyDescent="0.25">
      <c r="A3654" s="1">
        <v>43652</v>
      </c>
      <c r="B3654" s="5" t="str">
        <f>TEXT(SupplierQuality[[#This Row],[Date]],"mmm")</f>
        <v>Jul</v>
      </c>
      <c r="C3654" s="5" t="str">
        <f>TEXT(SupplierQuality[[#This Row],[Date]],"yyyy")</f>
        <v>2019</v>
      </c>
      <c r="D3654" s="2" t="s">
        <v>342</v>
      </c>
      <c r="E3654" s="2" t="s">
        <v>84</v>
      </c>
      <c r="F3654" s="2" t="s">
        <v>17</v>
      </c>
      <c r="G3654">
        <v>124</v>
      </c>
      <c r="H3654" s="2" t="str">
        <f>VLOOKUP(SupplierQuality[[#This Row],[MaterialID]],Table4[#All],2,0)</f>
        <v>Drives</v>
      </c>
      <c r="I3654">
        <v>2</v>
      </c>
      <c r="J3654" s="2" t="str">
        <f>_xlfn.XLOOKUP(SupplierQuality[[#This Row],[Defect Type ID]],Table5[ID],Table5[Defect Type],"Not found",0)</f>
        <v>Rejected</v>
      </c>
      <c r="K3654">
        <v>69</v>
      </c>
      <c r="L3654" s="2" t="str">
        <f>_xlfn.XLOOKUP(SupplierQuality[[#This Row],[DefectID]],Table2[ID],Table2[Defect],"Not found",0)</f>
        <v>Wrong Makeup</v>
      </c>
      <c r="M3654" s="3">
        <v>306284</v>
      </c>
      <c r="N3654" s="3">
        <v>452</v>
      </c>
      <c r="O3654" s="6">
        <f>SupplierQuality[[#This Row],[Total Downtime Minutes]]/60</f>
        <v>7.5333333333333332</v>
      </c>
      <c r="P3654" s="4">
        <v>298</v>
      </c>
      <c r="Q3654" s="4">
        <f>SupplierQuality[[#This Row],[Total Defect Qty]]*SupplierQuality[[#This Row],[Unit Price]]</f>
        <v>91272632</v>
      </c>
    </row>
    <row r="3655" spans="1:17" x14ac:dyDescent="0.25">
      <c r="A3655" s="1">
        <v>43652</v>
      </c>
      <c r="B3655" s="5" t="str">
        <f>TEXT(SupplierQuality[[#This Row],[Date]],"mmm")</f>
        <v>Jul</v>
      </c>
      <c r="C3655" s="5" t="str">
        <f>TEXT(SupplierQuality[[#This Row],[Date]],"yyyy")</f>
        <v>2019</v>
      </c>
      <c r="D3655" s="2" t="s">
        <v>40</v>
      </c>
      <c r="E3655" s="2" t="s">
        <v>119</v>
      </c>
      <c r="F3655" s="2" t="s">
        <v>24</v>
      </c>
      <c r="G3655">
        <v>124</v>
      </c>
      <c r="H3655" s="2" t="str">
        <f>VLOOKUP(SupplierQuality[[#This Row],[MaterialID]],Table4[#All],2,0)</f>
        <v>Drives</v>
      </c>
      <c r="I3655">
        <v>1</v>
      </c>
      <c r="J3655" s="2" t="str">
        <f>_xlfn.XLOOKUP(SupplierQuality[[#This Row],[Defect Type ID]],Table5[ID],Table5[Defect Type],"Not found",0)</f>
        <v>No Impact</v>
      </c>
      <c r="K3655">
        <v>225</v>
      </c>
      <c r="L3655" s="2" t="str">
        <f>_xlfn.XLOOKUP(SupplierQuality[[#This Row],[DefectID]],Table2[ID],Table2[Defect],"Not found",0)</f>
        <v>Ejector Pin Wrong</v>
      </c>
      <c r="M3655" s="3">
        <v>235939</v>
      </c>
      <c r="N3655" s="3">
        <v>4323</v>
      </c>
      <c r="O3655" s="6">
        <f>SupplierQuality[[#This Row],[Total Downtime Minutes]]/60</f>
        <v>72.05</v>
      </c>
      <c r="P3655" s="4">
        <v>319</v>
      </c>
      <c r="Q3655" s="4">
        <f>SupplierQuality[[#This Row],[Total Defect Qty]]*SupplierQuality[[#This Row],[Unit Price]]</f>
        <v>75264541</v>
      </c>
    </row>
    <row r="3656" spans="1:17" x14ac:dyDescent="0.25">
      <c r="A3656" s="1">
        <v>43652</v>
      </c>
      <c r="B3656" s="5" t="str">
        <f>TEXT(SupplierQuality[[#This Row],[Date]],"mmm")</f>
        <v>Jul</v>
      </c>
      <c r="C3656" s="5" t="str">
        <f>TEXT(SupplierQuality[[#This Row],[Date]],"yyyy")</f>
        <v>2019</v>
      </c>
      <c r="D3656" s="2" t="s">
        <v>228</v>
      </c>
      <c r="E3656" s="2" t="s">
        <v>60</v>
      </c>
      <c r="F3656" s="2" t="s">
        <v>24</v>
      </c>
      <c r="G3656">
        <v>132</v>
      </c>
      <c r="H3656" s="2" t="str">
        <f>VLOOKUP(SupplierQuality[[#This Row],[MaterialID]],Table4[#All],2,0)</f>
        <v>Printed Materials</v>
      </c>
      <c r="I3656">
        <v>3</v>
      </c>
      <c r="J3656" s="2" t="str">
        <f>_xlfn.XLOOKUP(SupplierQuality[[#This Row],[Defect Type ID]],Table5[ID],Table5[Defect Type],"Not found",0)</f>
        <v>Impact</v>
      </c>
      <c r="K3656">
        <v>19</v>
      </c>
      <c r="L3656" s="2" t="str">
        <f>_xlfn.XLOOKUP(SupplierQuality[[#This Row],[DefectID]],Table2[ID],Table2[Defect],"Not found",0)</f>
        <v>Dirty Containers</v>
      </c>
      <c r="M3656" s="3">
        <v>171347</v>
      </c>
      <c r="N3656" s="3">
        <v>2520</v>
      </c>
      <c r="O3656" s="6">
        <f>SupplierQuality[[#This Row],[Total Downtime Minutes]]/60</f>
        <v>42</v>
      </c>
      <c r="P3656" s="4">
        <v>522</v>
      </c>
      <c r="Q3656" s="4">
        <f>SupplierQuality[[#This Row],[Total Defect Qty]]*SupplierQuality[[#This Row],[Unit Price]]</f>
        <v>89443134</v>
      </c>
    </row>
    <row r="3657" spans="1:17" x14ac:dyDescent="0.25">
      <c r="A3657" s="1">
        <v>43653</v>
      </c>
      <c r="B3657" s="5" t="str">
        <f>TEXT(SupplierQuality[[#This Row],[Date]],"mmm")</f>
        <v>Jul</v>
      </c>
      <c r="C3657" s="5" t="str">
        <f>TEXT(SupplierQuality[[#This Row],[Date]],"yyyy")</f>
        <v>2019</v>
      </c>
      <c r="D3657" s="2" t="s">
        <v>182</v>
      </c>
      <c r="E3657" s="2" t="s">
        <v>23</v>
      </c>
      <c r="F3657" s="2" t="s">
        <v>14</v>
      </c>
      <c r="G3657">
        <v>124</v>
      </c>
      <c r="H3657" s="2" t="str">
        <f>VLOOKUP(SupplierQuality[[#This Row],[MaterialID]],Table4[#All],2,0)</f>
        <v>Drives</v>
      </c>
      <c r="I3657">
        <v>3</v>
      </c>
      <c r="J3657" s="2" t="str">
        <f>_xlfn.XLOOKUP(SupplierQuality[[#This Row],[Defect Type ID]],Table5[ID],Table5[Defect Type],"Not found",0)</f>
        <v>Impact</v>
      </c>
      <c r="K3657">
        <v>5</v>
      </c>
      <c r="L3657" s="2" t="str">
        <f>_xlfn.XLOOKUP(SupplierQuality[[#This Row],[DefectID]],Table2[ID],Table2[Defect],"Not found",0)</f>
        <v>Other</v>
      </c>
      <c r="M3657" s="3">
        <v>979640</v>
      </c>
      <c r="N3657" s="3">
        <v>3147</v>
      </c>
      <c r="O3657" s="6">
        <f>SupplierQuality[[#This Row],[Total Downtime Minutes]]/60</f>
        <v>52.45</v>
      </c>
      <c r="P3657" s="4">
        <v>566</v>
      </c>
      <c r="Q3657" s="4">
        <f>SupplierQuality[[#This Row],[Total Defect Qty]]*SupplierQuality[[#This Row],[Unit Price]]</f>
        <v>554476240</v>
      </c>
    </row>
    <row r="3658" spans="1:17" x14ac:dyDescent="0.25">
      <c r="A3658" s="1">
        <v>43653</v>
      </c>
      <c r="B3658" s="5" t="str">
        <f>TEXT(SupplierQuality[[#This Row],[Date]],"mmm")</f>
        <v>Jul</v>
      </c>
      <c r="C3658" s="5" t="str">
        <f>TEXT(SupplierQuality[[#This Row],[Date]],"yyyy")</f>
        <v>2019</v>
      </c>
      <c r="D3658" s="2" t="s">
        <v>44</v>
      </c>
      <c r="E3658" s="2" t="s">
        <v>98</v>
      </c>
      <c r="F3658" s="2" t="s">
        <v>17</v>
      </c>
      <c r="G3658">
        <v>129</v>
      </c>
      <c r="H3658" s="2" t="str">
        <f>VLOOKUP(SupplierQuality[[#This Row],[MaterialID]],Table4[#All],2,0)</f>
        <v>Mechanicals</v>
      </c>
      <c r="I3658">
        <v>1</v>
      </c>
      <c r="J3658" s="2" t="str">
        <f>_xlfn.XLOOKUP(SupplierQuality[[#This Row],[Defect Type ID]],Table5[ID],Table5[Defect Type],"Not found",0)</f>
        <v>No Impact</v>
      </c>
      <c r="K3658">
        <v>54</v>
      </c>
      <c r="L3658" s="2" t="str">
        <f>_xlfn.XLOOKUP(SupplierQuality[[#This Row],[DefectID]],Table2[ID],Table2[Defect],"Not found",0)</f>
        <v>Sealed Together Internally</v>
      </c>
      <c r="M3658" s="3">
        <v>822309</v>
      </c>
      <c r="N3658" s="3">
        <v>4540</v>
      </c>
      <c r="O3658" s="6">
        <f>SupplierQuality[[#This Row],[Total Downtime Minutes]]/60</f>
        <v>75.666666666666671</v>
      </c>
      <c r="P3658" s="4">
        <v>637</v>
      </c>
      <c r="Q3658" s="4">
        <f>SupplierQuality[[#This Row],[Total Defect Qty]]*SupplierQuality[[#This Row],[Unit Price]]</f>
        <v>523810833</v>
      </c>
    </row>
    <row r="3659" spans="1:17" x14ac:dyDescent="0.25">
      <c r="A3659" s="1">
        <v>43653</v>
      </c>
      <c r="B3659" s="5" t="str">
        <f>TEXT(SupplierQuality[[#This Row],[Date]],"mmm")</f>
        <v>Jul</v>
      </c>
      <c r="C3659" s="5" t="str">
        <f>TEXT(SupplierQuality[[#This Row],[Date]],"yyyy")</f>
        <v>2019</v>
      </c>
      <c r="D3659" s="2" t="s">
        <v>39</v>
      </c>
      <c r="E3659" s="2" t="s">
        <v>55</v>
      </c>
      <c r="F3659" s="2" t="s">
        <v>17</v>
      </c>
      <c r="G3659">
        <v>115</v>
      </c>
      <c r="H3659" s="2" t="str">
        <f>VLOOKUP(SupplierQuality[[#This Row],[MaterialID]],Table4[#All],2,0)</f>
        <v>Controllers</v>
      </c>
      <c r="I3659">
        <v>2</v>
      </c>
      <c r="J3659" s="2" t="str">
        <f>_xlfn.XLOOKUP(SupplierQuality[[#This Row],[Defect Type ID]],Table5[ID],Table5[Defect Type],"Not found",0)</f>
        <v>Rejected</v>
      </c>
      <c r="K3659">
        <v>168</v>
      </c>
      <c r="L3659" s="2" t="str">
        <f>_xlfn.XLOOKUP(SupplierQuality[[#This Row],[DefectID]],Table2[ID],Table2[Defect],"Not found",0)</f>
        <v>Top Too Small</v>
      </c>
      <c r="M3659" s="3">
        <v>591359</v>
      </c>
      <c r="N3659" s="3">
        <v>4277</v>
      </c>
      <c r="O3659" s="6">
        <f>SupplierQuality[[#This Row],[Total Downtime Minutes]]/60</f>
        <v>71.283333333333331</v>
      </c>
      <c r="P3659" s="4">
        <v>290</v>
      </c>
      <c r="Q3659" s="4">
        <f>SupplierQuality[[#This Row],[Total Defect Qty]]*SupplierQuality[[#This Row],[Unit Price]]</f>
        <v>171494110</v>
      </c>
    </row>
    <row r="3660" spans="1:17" x14ac:dyDescent="0.25">
      <c r="A3660" s="1">
        <v>43653</v>
      </c>
      <c r="B3660" s="5" t="str">
        <f>TEXT(SupplierQuality[[#This Row],[Date]],"mmm")</f>
        <v>Jul</v>
      </c>
      <c r="C3660" s="5" t="str">
        <f>TEXT(SupplierQuality[[#This Row],[Date]],"yyyy")</f>
        <v>2019</v>
      </c>
      <c r="D3660" s="2" t="s">
        <v>161</v>
      </c>
      <c r="E3660" s="2" t="s">
        <v>84</v>
      </c>
      <c r="F3660" s="2" t="s">
        <v>42</v>
      </c>
      <c r="G3660">
        <v>121</v>
      </c>
      <c r="H3660" s="2" t="str">
        <f>VLOOKUP(SupplierQuality[[#This Row],[MaterialID]],Table4[#All],2,0)</f>
        <v>Composites</v>
      </c>
      <c r="I3660">
        <v>1</v>
      </c>
      <c r="J3660" s="2" t="str">
        <f>_xlfn.XLOOKUP(SupplierQuality[[#This Row],[Defect Type ID]],Table5[ID],Table5[Defect Type],"Not found",0)</f>
        <v>No Impact</v>
      </c>
      <c r="K3660">
        <v>8</v>
      </c>
      <c r="L3660" s="2" t="str">
        <f>_xlfn.XLOOKUP(SupplierQuality[[#This Row],[DefectID]],Table2[ID],Table2[Defect],"Not found",0)</f>
        <v>Printing Defects</v>
      </c>
      <c r="M3660" s="3">
        <v>578981</v>
      </c>
      <c r="N3660" s="3">
        <v>43</v>
      </c>
      <c r="O3660" s="6">
        <f>SupplierQuality[[#This Row],[Total Downtime Minutes]]/60</f>
        <v>0.71666666666666667</v>
      </c>
      <c r="P3660" s="4">
        <v>509</v>
      </c>
      <c r="Q3660" s="4">
        <f>SupplierQuality[[#This Row],[Total Defect Qty]]*SupplierQuality[[#This Row],[Unit Price]]</f>
        <v>294701329</v>
      </c>
    </row>
    <row r="3661" spans="1:17" x14ac:dyDescent="0.25">
      <c r="A3661" s="1">
        <v>43653</v>
      </c>
      <c r="B3661" s="5" t="str">
        <f>TEXT(SupplierQuality[[#This Row],[Date]],"mmm")</f>
        <v>Jul</v>
      </c>
      <c r="C3661" s="5" t="str">
        <f>TEXT(SupplierQuality[[#This Row],[Date]],"yyyy")</f>
        <v>2019</v>
      </c>
      <c r="D3661" s="2" t="s">
        <v>109</v>
      </c>
      <c r="E3661" s="2" t="s">
        <v>62</v>
      </c>
      <c r="F3661" s="2" t="s">
        <v>17</v>
      </c>
      <c r="G3661">
        <v>118</v>
      </c>
      <c r="H3661" s="2" t="str">
        <f>VLOOKUP(SupplierQuality[[#This Row],[MaterialID]],Table4[#All],2,0)</f>
        <v>Corrugate</v>
      </c>
      <c r="I3661">
        <v>1</v>
      </c>
      <c r="J3661" s="2" t="str">
        <f>_xlfn.XLOOKUP(SupplierQuality[[#This Row],[Defect Type ID]],Table5[ID],Table5[Defect Type],"Not found",0)</f>
        <v>No Impact</v>
      </c>
      <c r="K3661">
        <v>21</v>
      </c>
      <c r="L3661" s="2" t="str">
        <f>_xlfn.XLOOKUP(SupplierQuality[[#This Row],[DefectID]],Table2[ID],Table2[Defect],"Not found",0)</f>
        <v>Material Handling/ Shipping Requirements Error</v>
      </c>
      <c r="M3661" s="3">
        <v>571350</v>
      </c>
      <c r="N3661" s="3">
        <v>423</v>
      </c>
      <c r="O3661" s="6">
        <f>SupplierQuality[[#This Row],[Total Downtime Minutes]]/60</f>
        <v>7.05</v>
      </c>
      <c r="P3661" s="4">
        <v>364</v>
      </c>
      <c r="Q3661" s="4">
        <f>SupplierQuality[[#This Row],[Total Defect Qty]]*SupplierQuality[[#This Row],[Unit Price]]</f>
        <v>207971400</v>
      </c>
    </row>
    <row r="3662" spans="1:17" x14ac:dyDescent="0.25">
      <c r="A3662" s="1">
        <v>43653</v>
      </c>
      <c r="B3662" s="5" t="str">
        <f>TEXT(SupplierQuality[[#This Row],[Date]],"mmm")</f>
        <v>Jul</v>
      </c>
      <c r="C3662" s="5" t="str">
        <f>TEXT(SupplierQuality[[#This Row],[Date]],"yyyy")</f>
        <v>2019</v>
      </c>
      <c r="D3662" s="2" t="s">
        <v>337</v>
      </c>
      <c r="E3662" s="2" t="s">
        <v>21</v>
      </c>
      <c r="F3662" s="2" t="s">
        <v>17</v>
      </c>
      <c r="G3662">
        <v>116</v>
      </c>
      <c r="H3662" s="2" t="str">
        <f>VLOOKUP(SupplierQuality[[#This Row],[MaterialID]],Table4[#All],2,0)</f>
        <v>Molds</v>
      </c>
      <c r="I3662">
        <v>3</v>
      </c>
      <c r="J3662" s="2" t="str">
        <f>_xlfn.XLOOKUP(SupplierQuality[[#This Row],[Defect Type ID]],Table5[ID],Table5[Defect Type],"Not found",0)</f>
        <v>Impact</v>
      </c>
      <c r="K3662">
        <v>189</v>
      </c>
      <c r="L3662" s="2" t="str">
        <f>_xlfn.XLOOKUP(SupplierQuality[[#This Row],[DefectID]],Table2[ID],Table2[Defect],"Not found",0)</f>
        <v>Too Thin</v>
      </c>
      <c r="M3662" s="3">
        <v>515230</v>
      </c>
      <c r="N3662" s="3">
        <v>1426</v>
      </c>
      <c r="O3662" s="6">
        <f>SupplierQuality[[#This Row],[Total Downtime Minutes]]/60</f>
        <v>23.766666666666666</v>
      </c>
      <c r="P3662" s="4">
        <v>554</v>
      </c>
      <c r="Q3662" s="4">
        <f>SupplierQuality[[#This Row],[Total Defect Qty]]*SupplierQuality[[#This Row],[Unit Price]]</f>
        <v>285437420</v>
      </c>
    </row>
    <row r="3663" spans="1:17" x14ac:dyDescent="0.25">
      <c r="A3663" s="1">
        <v>43653</v>
      </c>
      <c r="B3663" s="5" t="str">
        <f>TEXT(SupplierQuality[[#This Row],[Date]],"mmm")</f>
        <v>Jul</v>
      </c>
      <c r="C3663" s="5" t="str">
        <f>TEXT(SupplierQuality[[#This Row],[Date]],"yyyy")</f>
        <v>2019</v>
      </c>
      <c r="D3663" s="2" t="s">
        <v>161</v>
      </c>
      <c r="E3663" s="2" t="s">
        <v>58</v>
      </c>
      <c r="F3663" s="2" t="s">
        <v>42</v>
      </c>
      <c r="G3663">
        <v>125</v>
      </c>
      <c r="H3663" s="2" t="str">
        <f>VLOOKUP(SupplierQuality[[#This Row],[MaterialID]],Table4[#All],2,0)</f>
        <v>Hardware</v>
      </c>
      <c r="I3663">
        <v>1</v>
      </c>
      <c r="J3663" s="2" t="str">
        <f>_xlfn.XLOOKUP(SupplierQuality[[#This Row],[Defect Type ID]],Table5[ID],Table5[Defect Type],"Not found",0)</f>
        <v>No Impact</v>
      </c>
      <c r="K3663">
        <v>178</v>
      </c>
      <c r="L3663" s="2" t="str">
        <f>_xlfn.XLOOKUP(SupplierQuality[[#This Row],[DefectID]],Table2[ID],Table2[Defect],"Not found",0)</f>
        <v>Corrugate Falling Apart</v>
      </c>
      <c r="M3663" s="3">
        <v>410920</v>
      </c>
      <c r="N3663" s="3">
        <v>4288</v>
      </c>
      <c r="O3663" s="6">
        <f>SupplierQuality[[#This Row],[Total Downtime Minutes]]/60</f>
        <v>71.466666666666669</v>
      </c>
      <c r="P3663" s="4">
        <v>649</v>
      </c>
      <c r="Q3663" s="4">
        <f>SupplierQuality[[#This Row],[Total Defect Qty]]*SupplierQuality[[#This Row],[Unit Price]]</f>
        <v>266687080</v>
      </c>
    </row>
    <row r="3664" spans="1:17" x14ac:dyDescent="0.25">
      <c r="A3664" s="1">
        <v>43653</v>
      </c>
      <c r="B3664" s="5" t="str">
        <f>TEXT(SupplierQuality[[#This Row],[Date]],"mmm")</f>
        <v>Jul</v>
      </c>
      <c r="C3664" s="5" t="str">
        <f>TEXT(SupplierQuality[[#This Row],[Date]],"yyyy")</f>
        <v>2019</v>
      </c>
      <c r="D3664" s="2" t="s">
        <v>317</v>
      </c>
      <c r="E3664" s="2" t="s">
        <v>23</v>
      </c>
      <c r="F3664" s="2" t="s">
        <v>14</v>
      </c>
      <c r="G3664">
        <v>118</v>
      </c>
      <c r="H3664" s="2" t="str">
        <f>VLOOKUP(SupplierQuality[[#This Row],[MaterialID]],Table4[#All],2,0)</f>
        <v>Corrugate</v>
      </c>
      <c r="I3664">
        <v>3</v>
      </c>
      <c r="J3664" s="2" t="str">
        <f>_xlfn.XLOOKUP(SupplierQuality[[#This Row],[Defect Type ID]],Table5[ID],Table5[Defect Type],"Not found",0)</f>
        <v>Impact</v>
      </c>
      <c r="K3664">
        <v>111</v>
      </c>
      <c r="L3664" s="2" t="str">
        <f>_xlfn.XLOOKUP(SupplierQuality[[#This Row],[DefectID]],Table2[ID],Table2[Defect],"Not found",0)</f>
        <v>Insufficient Parts</v>
      </c>
      <c r="M3664" s="3">
        <v>344244</v>
      </c>
      <c r="N3664" s="3">
        <v>689</v>
      </c>
      <c r="O3664" s="6">
        <f>SupplierQuality[[#This Row],[Total Downtime Minutes]]/60</f>
        <v>11.483333333333333</v>
      </c>
      <c r="P3664" s="4">
        <v>598</v>
      </c>
      <c r="Q3664" s="4">
        <f>SupplierQuality[[#This Row],[Total Defect Qty]]*SupplierQuality[[#This Row],[Unit Price]]</f>
        <v>205857912</v>
      </c>
    </row>
    <row r="3665" spans="1:17" x14ac:dyDescent="0.25">
      <c r="A3665" s="1">
        <v>43653</v>
      </c>
      <c r="B3665" s="5" t="str">
        <f>TEXT(SupplierQuality[[#This Row],[Date]],"mmm")</f>
        <v>Jul</v>
      </c>
      <c r="C3665" s="5" t="str">
        <f>TEXT(SupplierQuality[[#This Row],[Date]],"yyyy")</f>
        <v>2019</v>
      </c>
      <c r="D3665" s="2" t="s">
        <v>170</v>
      </c>
      <c r="E3665" s="2" t="s">
        <v>11</v>
      </c>
      <c r="F3665" s="2" t="s">
        <v>24</v>
      </c>
      <c r="G3665">
        <v>133</v>
      </c>
      <c r="H3665" s="2" t="str">
        <f>VLOOKUP(SupplierQuality[[#This Row],[MaterialID]],Table4[#All],2,0)</f>
        <v>Wires</v>
      </c>
      <c r="I3665">
        <v>2</v>
      </c>
      <c r="J3665" s="2" t="str">
        <f>_xlfn.XLOOKUP(SupplierQuality[[#This Row],[Defect Type ID]],Table5[ID],Table5[Defect Type],"Not found",0)</f>
        <v>Rejected</v>
      </c>
      <c r="K3665">
        <v>58</v>
      </c>
      <c r="L3665" s="2" t="str">
        <f>_xlfn.XLOOKUP(SupplierQuality[[#This Row],[DefectID]],Table2[ID],Table2[Defect],"Not found",0)</f>
        <v>Deformed Parts</v>
      </c>
      <c r="M3665" s="3">
        <v>272086</v>
      </c>
      <c r="N3665" s="3">
        <v>1456</v>
      </c>
      <c r="O3665" s="6">
        <f>SupplierQuality[[#This Row],[Total Downtime Minutes]]/60</f>
        <v>24.266666666666666</v>
      </c>
      <c r="P3665" s="4">
        <v>447</v>
      </c>
      <c r="Q3665" s="4">
        <f>SupplierQuality[[#This Row],[Total Defect Qty]]*SupplierQuality[[#This Row],[Unit Price]]</f>
        <v>121622442</v>
      </c>
    </row>
    <row r="3666" spans="1:17" x14ac:dyDescent="0.25">
      <c r="A3666" s="1">
        <v>43653</v>
      </c>
      <c r="B3666" s="5" t="str">
        <f>TEXT(SupplierQuality[[#This Row],[Date]],"mmm")</f>
        <v>Jul</v>
      </c>
      <c r="C3666" s="5" t="str">
        <f>TEXT(SupplierQuality[[#This Row],[Date]],"yyyy")</f>
        <v>2019</v>
      </c>
      <c r="D3666" s="2" t="s">
        <v>114</v>
      </c>
      <c r="E3666" s="2" t="s">
        <v>84</v>
      </c>
      <c r="F3666" s="2" t="s">
        <v>14</v>
      </c>
      <c r="G3666">
        <v>123</v>
      </c>
      <c r="H3666" s="2" t="str">
        <f>VLOOKUP(SupplierQuality[[#This Row],[MaterialID]],Table4[#All],2,0)</f>
        <v>Pump</v>
      </c>
      <c r="I3666">
        <v>3</v>
      </c>
      <c r="J3666" s="2" t="str">
        <f>_xlfn.XLOOKUP(SupplierQuality[[#This Row],[Defect Type ID]],Table5[ID],Table5[Defect Type],"Not found",0)</f>
        <v>Impact</v>
      </c>
      <c r="K3666">
        <v>8</v>
      </c>
      <c r="L3666" s="2" t="str">
        <f>_xlfn.XLOOKUP(SupplierQuality[[#This Row],[DefectID]],Table2[ID],Table2[Defect],"Not found",0)</f>
        <v>Printing Defects</v>
      </c>
      <c r="M3666" s="3">
        <v>12449</v>
      </c>
      <c r="N3666" s="3">
        <v>362</v>
      </c>
      <c r="O3666" s="6">
        <f>SupplierQuality[[#This Row],[Total Downtime Minutes]]/60</f>
        <v>6.0333333333333332</v>
      </c>
      <c r="P3666" s="4">
        <v>643</v>
      </c>
      <c r="Q3666" s="4">
        <f>SupplierQuality[[#This Row],[Total Defect Qty]]*SupplierQuality[[#This Row],[Unit Price]]</f>
        <v>8004707</v>
      </c>
    </row>
    <row r="3667" spans="1:17" x14ac:dyDescent="0.25">
      <c r="A3667" s="1">
        <v>43654</v>
      </c>
      <c r="B3667" s="5" t="str">
        <f>TEXT(SupplierQuality[[#This Row],[Date]],"mmm")</f>
        <v>Jul</v>
      </c>
      <c r="C3667" s="5" t="str">
        <f>TEXT(SupplierQuality[[#This Row],[Date]],"yyyy")</f>
        <v>2019</v>
      </c>
      <c r="D3667" s="2" t="s">
        <v>185</v>
      </c>
      <c r="E3667" s="2" t="s">
        <v>67</v>
      </c>
      <c r="F3667" s="2" t="s">
        <v>75</v>
      </c>
      <c r="G3667">
        <v>114</v>
      </c>
      <c r="H3667" s="2" t="str">
        <f>VLOOKUP(SupplierQuality[[#This Row],[MaterialID]],Table4[#All],2,0)</f>
        <v>Carton</v>
      </c>
      <c r="I3667">
        <v>1</v>
      </c>
      <c r="J3667" s="2" t="str">
        <f>_xlfn.XLOOKUP(SupplierQuality[[#This Row],[Defect Type ID]],Table5[ID],Table5[Defect Type],"Not found",0)</f>
        <v>No Impact</v>
      </c>
      <c r="K3667">
        <v>39</v>
      </c>
      <c r="L3667" s="2" t="str">
        <f>_xlfn.XLOOKUP(SupplierQuality[[#This Row],[DefectID]],Table2[ID],Table2[Defect],"Not found",0)</f>
        <v>Sporadic Adhesive</v>
      </c>
      <c r="M3667" s="3">
        <v>956571</v>
      </c>
      <c r="N3667" s="3">
        <v>409</v>
      </c>
      <c r="O3667" s="6">
        <f>SupplierQuality[[#This Row],[Total Downtime Minutes]]/60</f>
        <v>6.8166666666666664</v>
      </c>
      <c r="P3667" s="4">
        <v>430</v>
      </c>
      <c r="Q3667" s="4">
        <f>SupplierQuality[[#This Row],[Total Defect Qty]]*SupplierQuality[[#This Row],[Unit Price]]</f>
        <v>411325530</v>
      </c>
    </row>
    <row r="3668" spans="1:17" x14ac:dyDescent="0.25">
      <c r="A3668" s="1">
        <v>43654</v>
      </c>
      <c r="B3668" s="5" t="str">
        <f>TEXT(SupplierQuality[[#This Row],[Date]],"mmm")</f>
        <v>Jul</v>
      </c>
      <c r="C3668" s="5" t="str">
        <f>TEXT(SupplierQuality[[#This Row],[Date]],"yyyy")</f>
        <v>2019</v>
      </c>
      <c r="D3668" s="2" t="s">
        <v>336</v>
      </c>
      <c r="E3668" s="2" t="s">
        <v>64</v>
      </c>
      <c r="F3668" s="2" t="s">
        <v>75</v>
      </c>
      <c r="G3668">
        <v>119</v>
      </c>
      <c r="H3668" s="2" t="str">
        <f>VLOOKUP(SupplierQuality[[#This Row],[MaterialID]],Table4[#All],2,0)</f>
        <v>Batteries</v>
      </c>
      <c r="I3668">
        <v>3</v>
      </c>
      <c r="J3668" s="2" t="str">
        <f>_xlfn.XLOOKUP(SupplierQuality[[#This Row],[Defect Type ID]],Table5[ID],Table5[Defect Type],"Not found",0)</f>
        <v>Impact</v>
      </c>
      <c r="K3668">
        <v>266</v>
      </c>
      <c r="L3668" s="2" t="str">
        <f>_xlfn.XLOOKUP(SupplierQuality[[#This Row],[DefectID]],Table2[ID],Table2[Defect],"Not found",0)</f>
        <v>Liner Issues</v>
      </c>
      <c r="M3668" s="3">
        <v>887145</v>
      </c>
      <c r="N3668" s="3">
        <v>3639</v>
      </c>
      <c r="O3668" s="6">
        <f>SupplierQuality[[#This Row],[Total Downtime Minutes]]/60</f>
        <v>60.65</v>
      </c>
      <c r="P3668" s="4">
        <v>345</v>
      </c>
      <c r="Q3668" s="4">
        <f>SupplierQuality[[#This Row],[Total Defect Qty]]*SupplierQuality[[#This Row],[Unit Price]]</f>
        <v>306065025</v>
      </c>
    </row>
    <row r="3669" spans="1:17" x14ac:dyDescent="0.25">
      <c r="A3669" s="1">
        <v>43654</v>
      </c>
      <c r="B3669" s="5" t="str">
        <f>TEXT(SupplierQuality[[#This Row],[Date]],"mmm")</f>
        <v>Jul</v>
      </c>
      <c r="C3669" s="5" t="str">
        <f>TEXT(SupplierQuality[[#This Row],[Date]],"yyyy")</f>
        <v>2019</v>
      </c>
      <c r="D3669" s="2" t="s">
        <v>314</v>
      </c>
      <c r="E3669" s="2" t="s">
        <v>16</v>
      </c>
      <c r="F3669" s="2" t="s">
        <v>75</v>
      </c>
      <c r="G3669">
        <v>117</v>
      </c>
      <c r="H3669" s="2" t="str">
        <f>VLOOKUP(SupplierQuality[[#This Row],[MaterialID]],Table4[#All],2,0)</f>
        <v>Labels</v>
      </c>
      <c r="I3669">
        <v>3</v>
      </c>
      <c r="J3669" s="2" t="str">
        <f>_xlfn.XLOOKUP(SupplierQuality[[#This Row],[Defect Type ID]],Table5[ID],Table5[Defect Type],"Not found",0)</f>
        <v>Impact</v>
      </c>
      <c r="K3669">
        <v>188</v>
      </c>
      <c r="L3669" s="2" t="str">
        <f>_xlfn.XLOOKUP(SupplierQuality[[#This Row],[DefectID]],Table2[ID],Table2[Defect],"Not found",0)</f>
        <v>Wrong Flaps</v>
      </c>
      <c r="M3669" s="3">
        <v>844600</v>
      </c>
      <c r="N3669" s="3">
        <v>3596</v>
      </c>
      <c r="O3669" s="6">
        <f>SupplierQuality[[#This Row],[Total Downtime Minutes]]/60</f>
        <v>59.93333333333333</v>
      </c>
      <c r="P3669" s="4">
        <v>316</v>
      </c>
      <c r="Q3669" s="4">
        <f>SupplierQuality[[#This Row],[Total Defect Qty]]*SupplierQuality[[#This Row],[Unit Price]]</f>
        <v>266893600</v>
      </c>
    </row>
    <row r="3670" spans="1:17" x14ac:dyDescent="0.25">
      <c r="A3670" s="1">
        <v>43654</v>
      </c>
      <c r="B3670" s="5" t="str">
        <f>TEXT(SupplierQuality[[#This Row],[Date]],"mmm")</f>
        <v>Jul</v>
      </c>
      <c r="C3670" s="5" t="str">
        <f>TEXT(SupplierQuality[[#This Row],[Date]],"yyyy")</f>
        <v>2019</v>
      </c>
      <c r="D3670" s="2" t="s">
        <v>81</v>
      </c>
      <c r="E3670" s="2" t="s">
        <v>55</v>
      </c>
      <c r="F3670" s="2" t="s">
        <v>75</v>
      </c>
      <c r="G3670">
        <v>127</v>
      </c>
      <c r="H3670" s="2" t="str">
        <f>VLOOKUP(SupplierQuality[[#This Row],[MaterialID]],Table4[#All],2,0)</f>
        <v>Crates</v>
      </c>
      <c r="I3670">
        <v>2</v>
      </c>
      <c r="J3670" s="2" t="str">
        <f>_xlfn.XLOOKUP(SupplierQuality[[#This Row],[Defect Type ID]],Table5[ID],Table5[Defect Type],"Not found",0)</f>
        <v>Rejected</v>
      </c>
      <c r="K3670">
        <v>102</v>
      </c>
      <c r="L3670" s="2" t="str">
        <f>_xlfn.XLOOKUP(SupplierQuality[[#This Row],[DefectID]],Table2[ID],Table2[Defect],"Not found",0)</f>
        <v>Wrong Codes</v>
      </c>
      <c r="M3670" s="3">
        <v>802879</v>
      </c>
      <c r="N3670" s="3">
        <v>2524</v>
      </c>
      <c r="O3670" s="6">
        <f>SupplierQuality[[#This Row],[Total Downtime Minutes]]/60</f>
        <v>42.06666666666667</v>
      </c>
      <c r="P3670" s="4">
        <v>483</v>
      </c>
      <c r="Q3670" s="4">
        <f>SupplierQuality[[#This Row],[Total Defect Qty]]*SupplierQuality[[#This Row],[Unit Price]]</f>
        <v>387790557</v>
      </c>
    </row>
    <row r="3671" spans="1:17" x14ac:dyDescent="0.25">
      <c r="A3671" s="1">
        <v>43654</v>
      </c>
      <c r="B3671" s="5" t="str">
        <f>TEXT(SupplierQuality[[#This Row],[Date]],"mmm")</f>
        <v>Jul</v>
      </c>
      <c r="C3671" s="5" t="str">
        <f>TEXT(SupplierQuality[[#This Row],[Date]],"yyyy")</f>
        <v>2019</v>
      </c>
      <c r="D3671" s="2" t="s">
        <v>254</v>
      </c>
      <c r="E3671" s="2" t="s">
        <v>55</v>
      </c>
      <c r="F3671" s="2" t="s">
        <v>75</v>
      </c>
      <c r="G3671">
        <v>127</v>
      </c>
      <c r="H3671" s="2" t="str">
        <f>VLOOKUP(SupplierQuality[[#This Row],[MaterialID]],Table4[#All],2,0)</f>
        <v>Crates</v>
      </c>
      <c r="I3671">
        <v>1</v>
      </c>
      <c r="J3671" s="2" t="str">
        <f>_xlfn.XLOOKUP(SupplierQuality[[#This Row],[Defect Type ID]],Table5[ID],Table5[Defect Type],"Not found",0)</f>
        <v>No Impact</v>
      </c>
      <c r="K3671">
        <v>208</v>
      </c>
      <c r="L3671" s="2" t="str">
        <f>_xlfn.XLOOKUP(SupplierQuality[[#This Row],[DefectID]],Table2[ID],Table2[Defect],"Not found",0)</f>
        <v>Missing Liner</v>
      </c>
      <c r="M3671" s="3">
        <v>694212</v>
      </c>
      <c r="N3671" s="3">
        <v>2716</v>
      </c>
      <c r="O3671" s="6">
        <f>SupplierQuality[[#This Row],[Total Downtime Minutes]]/60</f>
        <v>45.266666666666666</v>
      </c>
      <c r="P3671" s="4">
        <v>584</v>
      </c>
      <c r="Q3671" s="4">
        <f>SupplierQuality[[#This Row],[Total Defect Qty]]*SupplierQuality[[#This Row],[Unit Price]]</f>
        <v>405419808</v>
      </c>
    </row>
    <row r="3672" spans="1:17" x14ac:dyDescent="0.25">
      <c r="A3672" s="1">
        <v>43654</v>
      </c>
      <c r="B3672" s="5" t="str">
        <f>TEXT(SupplierQuality[[#This Row],[Date]],"mmm")</f>
        <v>Jul</v>
      </c>
      <c r="C3672" s="5" t="str">
        <f>TEXT(SupplierQuality[[#This Row],[Date]],"yyyy")</f>
        <v>2019</v>
      </c>
      <c r="D3672" s="2" t="s">
        <v>287</v>
      </c>
      <c r="E3672" s="2" t="s">
        <v>13</v>
      </c>
      <c r="F3672" s="2" t="s">
        <v>24</v>
      </c>
      <c r="G3672">
        <v>125</v>
      </c>
      <c r="H3672" s="2" t="str">
        <f>VLOOKUP(SupplierQuality[[#This Row],[MaterialID]],Table4[#All],2,0)</f>
        <v>Hardware</v>
      </c>
      <c r="I3672">
        <v>1</v>
      </c>
      <c r="J3672" s="2" t="str">
        <f>_xlfn.XLOOKUP(SupplierQuality[[#This Row],[Defect Type ID]],Table5[ID],Table5[Defect Type],"Not found",0)</f>
        <v>No Impact</v>
      </c>
      <c r="K3672">
        <v>60</v>
      </c>
      <c r="L3672" s="2" t="str">
        <f>_xlfn.XLOOKUP(SupplierQuality[[#This Row],[DefectID]],Table2[ID],Table2[Defect],"Not found",0)</f>
        <v>Unsealed Cartons</v>
      </c>
      <c r="M3672" s="3">
        <v>595490</v>
      </c>
      <c r="N3672" s="3">
        <v>449</v>
      </c>
      <c r="O3672" s="6">
        <f>SupplierQuality[[#This Row],[Total Downtime Minutes]]/60</f>
        <v>7.4833333333333334</v>
      </c>
      <c r="P3672" s="4">
        <v>572</v>
      </c>
      <c r="Q3672" s="4">
        <f>SupplierQuality[[#This Row],[Total Defect Qty]]*SupplierQuality[[#This Row],[Unit Price]]</f>
        <v>340620280</v>
      </c>
    </row>
    <row r="3673" spans="1:17" x14ac:dyDescent="0.25">
      <c r="A3673" s="1">
        <v>43654</v>
      </c>
      <c r="B3673" s="5" t="str">
        <f>TEXT(SupplierQuality[[#This Row],[Date]],"mmm")</f>
        <v>Jul</v>
      </c>
      <c r="C3673" s="5" t="str">
        <f>TEXT(SupplierQuality[[#This Row],[Date]],"yyyy")</f>
        <v>2019</v>
      </c>
      <c r="D3673" s="2" t="s">
        <v>345</v>
      </c>
      <c r="E3673" s="2" t="s">
        <v>60</v>
      </c>
      <c r="F3673" s="2" t="s">
        <v>14</v>
      </c>
      <c r="G3673">
        <v>129</v>
      </c>
      <c r="H3673" s="2" t="str">
        <f>VLOOKUP(SupplierQuality[[#This Row],[MaterialID]],Table4[#All],2,0)</f>
        <v>Mechanicals</v>
      </c>
      <c r="I3673">
        <v>1</v>
      </c>
      <c r="J3673" s="2" t="str">
        <f>_xlfn.XLOOKUP(SupplierQuality[[#This Row],[Defect Type ID]],Table5[ID],Table5[Defect Type],"Not found",0)</f>
        <v>No Impact</v>
      </c>
      <c r="K3673">
        <v>178</v>
      </c>
      <c r="L3673" s="2" t="str">
        <f>_xlfn.XLOOKUP(SupplierQuality[[#This Row],[DefectID]],Table2[ID],Table2[Defect],"Not found",0)</f>
        <v>Corrugate Falling Apart</v>
      </c>
      <c r="M3673" s="3">
        <v>548752</v>
      </c>
      <c r="N3673" s="3">
        <v>2957</v>
      </c>
      <c r="O3673" s="6">
        <f>SupplierQuality[[#This Row],[Total Downtime Minutes]]/60</f>
        <v>49.283333333333331</v>
      </c>
      <c r="P3673" s="4">
        <v>503</v>
      </c>
      <c r="Q3673" s="4">
        <f>SupplierQuality[[#This Row],[Total Defect Qty]]*SupplierQuality[[#This Row],[Unit Price]]</f>
        <v>276022256</v>
      </c>
    </row>
    <row r="3674" spans="1:17" x14ac:dyDescent="0.25">
      <c r="A3674" s="1">
        <v>43654</v>
      </c>
      <c r="B3674" s="5" t="str">
        <f>TEXT(SupplierQuality[[#This Row],[Date]],"mmm")</f>
        <v>Jul</v>
      </c>
      <c r="C3674" s="5" t="str">
        <f>TEXT(SupplierQuality[[#This Row],[Date]],"yyyy")</f>
        <v>2019</v>
      </c>
      <c r="D3674" s="2" t="s">
        <v>230</v>
      </c>
      <c r="E3674" s="2" t="s">
        <v>58</v>
      </c>
      <c r="F3674" s="2" t="s">
        <v>75</v>
      </c>
      <c r="G3674">
        <v>125</v>
      </c>
      <c r="H3674" s="2" t="str">
        <f>VLOOKUP(SupplierQuality[[#This Row],[MaterialID]],Table4[#All],2,0)</f>
        <v>Hardware</v>
      </c>
      <c r="I3674">
        <v>3</v>
      </c>
      <c r="J3674" s="2" t="str">
        <f>_xlfn.XLOOKUP(SupplierQuality[[#This Row],[Defect Type ID]],Table5[ID],Table5[Defect Type],"Not found",0)</f>
        <v>Impact</v>
      </c>
      <c r="K3674">
        <v>62</v>
      </c>
      <c r="L3674" s="2" t="str">
        <f>_xlfn.XLOOKUP(SupplierQuality[[#This Row],[DefectID]],Table2[ID],Table2[Defect],"Not found",0)</f>
        <v>Damaged</v>
      </c>
      <c r="M3674" s="3">
        <v>545468</v>
      </c>
      <c r="N3674" s="3">
        <v>1637</v>
      </c>
      <c r="O3674" s="6">
        <f>SupplierQuality[[#This Row],[Total Downtime Minutes]]/60</f>
        <v>27.283333333333335</v>
      </c>
      <c r="P3674" s="4">
        <v>289</v>
      </c>
      <c r="Q3674" s="4">
        <f>SupplierQuality[[#This Row],[Total Defect Qty]]*SupplierQuality[[#This Row],[Unit Price]]</f>
        <v>157640252</v>
      </c>
    </row>
    <row r="3675" spans="1:17" x14ac:dyDescent="0.25">
      <c r="A3675" s="1">
        <v>43654</v>
      </c>
      <c r="B3675" s="5" t="str">
        <f>TEXT(SupplierQuality[[#This Row],[Date]],"mmm")</f>
        <v>Jul</v>
      </c>
      <c r="C3675" s="5" t="str">
        <f>TEXT(SupplierQuality[[#This Row],[Date]],"yyyy")</f>
        <v>2019</v>
      </c>
      <c r="D3675" s="2" t="s">
        <v>235</v>
      </c>
      <c r="E3675" s="2" t="s">
        <v>84</v>
      </c>
      <c r="F3675" s="2" t="s">
        <v>14</v>
      </c>
      <c r="G3675">
        <v>114</v>
      </c>
      <c r="H3675" s="2" t="str">
        <f>VLOOKUP(SupplierQuality[[#This Row],[MaterialID]],Table4[#All],2,0)</f>
        <v>Carton</v>
      </c>
      <c r="I3675">
        <v>3</v>
      </c>
      <c r="J3675" s="2" t="str">
        <f>_xlfn.XLOOKUP(SupplierQuality[[#This Row],[Defect Type ID]],Table5[ID],Table5[Defect Type],"Not found",0)</f>
        <v>Impact</v>
      </c>
      <c r="K3675">
        <v>161</v>
      </c>
      <c r="L3675" s="2" t="str">
        <f>_xlfn.XLOOKUP(SupplierQuality[[#This Row],[DefectID]],Table2[ID],Table2[Defect],"Not found",0)</f>
        <v>Soft Parts</v>
      </c>
      <c r="M3675" s="3">
        <v>384959</v>
      </c>
      <c r="N3675" s="3">
        <v>1292</v>
      </c>
      <c r="O3675" s="6">
        <f>SupplierQuality[[#This Row],[Total Downtime Minutes]]/60</f>
        <v>21.533333333333335</v>
      </c>
      <c r="P3675" s="4">
        <v>354</v>
      </c>
      <c r="Q3675" s="4">
        <f>SupplierQuality[[#This Row],[Total Defect Qty]]*SupplierQuality[[#This Row],[Unit Price]]</f>
        <v>136275486</v>
      </c>
    </row>
    <row r="3676" spans="1:17" x14ac:dyDescent="0.25">
      <c r="A3676" s="1">
        <v>43654</v>
      </c>
      <c r="B3676" s="5" t="str">
        <f>TEXT(SupplierQuality[[#This Row],[Date]],"mmm")</f>
        <v>Jul</v>
      </c>
      <c r="C3676" s="5" t="str">
        <f>TEXT(SupplierQuality[[#This Row],[Date]],"yyyy")</f>
        <v>2019</v>
      </c>
      <c r="D3676" s="2" t="s">
        <v>91</v>
      </c>
      <c r="E3676" s="2" t="s">
        <v>119</v>
      </c>
      <c r="F3676" s="2" t="s">
        <v>691</v>
      </c>
      <c r="G3676">
        <v>120</v>
      </c>
      <c r="H3676" s="2" t="str">
        <f>VLOOKUP(SupplierQuality[[#This Row],[MaterialID]],Table4[#All],2,0)</f>
        <v>Film</v>
      </c>
      <c r="I3676">
        <v>3</v>
      </c>
      <c r="J3676" s="2" t="str">
        <f>_xlfn.XLOOKUP(SupplierQuality[[#This Row],[Defect Type ID]],Table5[ID],Table5[Defect Type],"Not found",0)</f>
        <v>Impact</v>
      </c>
      <c r="K3676">
        <v>179</v>
      </c>
      <c r="L3676" s="2" t="str">
        <f>_xlfn.XLOOKUP(SupplierQuality[[#This Row],[DefectID]],Table2[ID],Table2[Defect],"Not found",0)</f>
        <v>Expired</v>
      </c>
      <c r="M3676" s="3">
        <v>331334</v>
      </c>
      <c r="N3676" s="3">
        <v>4683</v>
      </c>
      <c r="O3676" s="6">
        <f>SupplierQuality[[#This Row],[Total Downtime Minutes]]/60</f>
        <v>78.05</v>
      </c>
      <c r="P3676" s="4">
        <v>388</v>
      </c>
      <c r="Q3676" s="4">
        <f>SupplierQuality[[#This Row],[Total Defect Qty]]*SupplierQuality[[#This Row],[Unit Price]]</f>
        <v>128557592</v>
      </c>
    </row>
    <row r="3677" spans="1:17" x14ac:dyDescent="0.25">
      <c r="A3677" s="1">
        <v>43654</v>
      </c>
      <c r="B3677" s="5" t="str">
        <f>TEXT(SupplierQuality[[#This Row],[Date]],"mmm")</f>
        <v>Jul</v>
      </c>
      <c r="C3677" s="5" t="str">
        <f>TEXT(SupplierQuality[[#This Row],[Date]],"yyyy")</f>
        <v>2019</v>
      </c>
      <c r="D3677" s="2" t="s">
        <v>90</v>
      </c>
      <c r="E3677" s="2" t="s">
        <v>98</v>
      </c>
      <c r="F3677" s="2" t="s">
        <v>14</v>
      </c>
      <c r="G3677">
        <v>117</v>
      </c>
      <c r="H3677" s="2" t="str">
        <f>VLOOKUP(SupplierQuality[[#This Row],[MaterialID]],Table4[#All],2,0)</f>
        <v>Labels</v>
      </c>
      <c r="I3677">
        <v>1</v>
      </c>
      <c r="J3677" s="2" t="str">
        <f>_xlfn.XLOOKUP(SupplierQuality[[#This Row],[Defect Type ID]],Table5[ID],Table5[Defect Type],"Not found",0)</f>
        <v>No Impact</v>
      </c>
      <c r="K3677">
        <v>22</v>
      </c>
      <c r="L3677" s="2" t="str">
        <f>_xlfn.XLOOKUP(SupplierQuality[[#This Row],[DefectID]],Table2[ID],Table2[Defect],"Not found",0)</f>
        <v>Mishandled</v>
      </c>
      <c r="M3677" s="3">
        <v>328506</v>
      </c>
      <c r="N3677" s="3">
        <v>2616</v>
      </c>
      <c r="O3677" s="6">
        <f>SupplierQuality[[#This Row],[Total Downtime Minutes]]/60</f>
        <v>43.6</v>
      </c>
      <c r="P3677" s="4">
        <v>416</v>
      </c>
      <c r="Q3677" s="4">
        <f>SupplierQuality[[#This Row],[Total Defect Qty]]*SupplierQuality[[#This Row],[Unit Price]]</f>
        <v>136658496</v>
      </c>
    </row>
    <row r="3678" spans="1:17" x14ac:dyDescent="0.25">
      <c r="A3678" s="1">
        <v>43654</v>
      </c>
      <c r="B3678" s="5" t="str">
        <f>TEXT(SupplierQuality[[#This Row],[Date]],"mmm")</f>
        <v>Jul</v>
      </c>
      <c r="C3678" s="5" t="str">
        <f>TEXT(SupplierQuality[[#This Row],[Date]],"yyyy")</f>
        <v>2019</v>
      </c>
      <c r="D3678" s="2" t="s">
        <v>320</v>
      </c>
      <c r="E3678" s="2" t="s">
        <v>104</v>
      </c>
      <c r="F3678" s="2" t="s">
        <v>75</v>
      </c>
      <c r="G3678">
        <v>121</v>
      </c>
      <c r="H3678" s="2" t="str">
        <f>VLOOKUP(SupplierQuality[[#This Row],[MaterialID]],Table4[#All],2,0)</f>
        <v>Composites</v>
      </c>
      <c r="I3678">
        <v>1</v>
      </c>
      <c r="J3678" s="2" t="str">
        <f>_xlfn.XLOOKUP(SupplierQuality[[#This Row],[Defect Type ID]],Table5[ID],Table5[Defect Type],"Not found",0)</f>
        <v>No Impact</v>
      </c>
      <c r="K3678">
        <v>52</v>
      </c>
      <c r="L3678" s="2" t="str">
        <f>_xlfn.XLOOKUP(SupplierQuality[[#This Row],[DefectID]],Table2[ID],Table2[Defect],"Not found",0)</f>
        <v>Wrong Core</v>
      </c>
      <c r="M3678" s="3">
        <v>13788</v>
      </c>
      <c r="N3678" s="3">
        <v>2701</v>
      </c>
      <c r="O3678" s="6">
        <f>SupplierQuality[[#This Row],[Total Downtime Minutes]]/60</f>
        <v>45.016666666666666</v>
      </c>
      <c r="P3678" s="4">
        <v>631</v>
      </c>
      <c r="Q3678" s="4">
        <f>SupplierQuality[[#This Row],[Total Defect Qty]]*SupplierQuality[[#This Row],[Unit Price]]</f>
        <v>8700228</v>
      </c>
    </row>
    <row r="3679" spans="1:17" x14ac:dyDescent="0.25">
      <c r="A3679" s="1">
        <v>43655</v>
      </c>
      <c r="B3679" s="5" t="str">
        <f>TEXT(SupplierQuality[[#This Row],[Date]],"mmm")</f>
        <v>Jul</v>
      </c>
      <c r="C3679" s="5" t="str">
        <f>TEXT(SupplierQuality[[#This Row],[Date]],"yyyy")</f>
        <v>2019</v>
      </c>
      <c r="D3679" s="2" t="s">
        <v>340</v>
      </c>
      <c r="E3679" s="2" t="s">
        <v>119</v>
      </c>
      <c r="F3679" s="2" t="s">
        <v>14</v>
      </c>
      <c r="G3679">
        <v>117</v>
      </c>
      <c r="H3679" s="2" t="str">
        <f>VLOOKUP(SupplierQuality[[#This Row],[MaterialID]],Table4[#All],2,0)</f>
        <v>Labels</v>
      </c>
      <c r="I3679">
        <v>3</v>
      </c>
      <c r="J3679" s="2" t="str">
        <f>_xlfn.XLOOKUP(SupplierQuality[[#This Row],[Defect Type ID]],Table5[ID],Table5[Defect Type],"Not found",0)</f>
        <v>Impact</v>
      </c>
      <c r="K3679">
        <v>32</v>
      </c>
      <c r="L3679" s="2" t="str">
        <f>_xlfn.XLOOKUP(SupplierQuality[[#This Row],[DefectID]],Table2[ID],Table2[Defect],"Not found",0)</f>
        <v>Wrong Shade of Color</v>
      </c>
      <c r="M3679" s="3">
        <v>978304</v>
      </c>
      <c r="N3679" s="3">
        <v>2548</v>
      </c>
      <c r="O3679" s="6">
        <f>SupplierQuality[[#This Row],[Total Downtime Minutes]]/60</f>
        <v>42.466666666666669</v>
      </c>
      <c r="P3679" s="4">
        <v>375</v>
      </c>
      <c r="Q3679" s="4">
        <f>SupplierQuality[[#This Row],[Total Defect Qty]]*SupplierQuality[[#This Row],[Unit Price]]</f>
        <v>366864000</v>
      </c>
    </row>
    <row r="3680" spans="1:17" x14ac:dyDescent="0.25">
      <c r="A3680" s="1">
        <v>43655</v>
      </c>
      <c r="B3680" s="5" t="str">
        <f>TEXT(SupplierQuality[[#This Row],[Date]],"mmm")</f>
        <v>Jul</v>
      </c>
      <c r="C3680" s="5" t="str">
        <f>TEXT(SupplierQuality[[#This Row],[Date]],"yyyy")</f>
        <v>2019</v>
      </c>
      <c r="D3680" s="2" t="s">
        <v>193</v>
      </c>
      <c r="E3680" s="2" t="s">
        <v>38</v>
      </c>
      <c r="F3680" s="2" t="s">
        <v>17</v>
      </c>
      <c r="G3680">
        <v>119</v>
      </c>
      <c r="H3680" s="2" t="str">
        <f>VLOOKUP(SupplierQuality[[#This Row],[MaterialID]],Table4[#All],2,0)</f>
        <v>Batteries</v>
      </c>
      <c r="I3680">
        <v>2</v>
      </c>
      <c r="J3680" s="2" t="str">
        <f>_xlfn.XLOOKUP(SupplierQuality[[#This Row],[Defect Type ID]],Table5[ID],Table5[Defect Type],"Not found",0)</f>
        <v>Rejected</v>
      </c>
      <c r="K3680">
        <v>58</v>
      </c>
      <c r="L3680" s="2" t="str">
        <f>_xlfn.XLOOKUP(SupplierQuality[[#This Row],[DefectID]],Table2[ID],Table2[Defect],"Not found",0)</f>
        <v>Deformed Parts</v>
      </c>
      <c r="M3680" s="3">
        <v>933120</v>
      </c>
      <c r="N3680" s="3">
        <v>930</v>
      </c>
      <c r="O3680" s="6">
        <f>SupplierQuality[[#This Row],[Total Downtime Minutes]]/60</f>
        <v>15.5</v>
      </c>
      <c r="P3680" s="4">
        <v>421</v>
      </c>
      <c r="Q3680" s="4">
        <f>SupplierQuality[[#This Row],[Total Defect Qty]]*SupplierQuality[[#This Row],[Unit Price]]</f>
        <v>392843520</v>
      </c>
    </row>
    <row r="3681" spans="1:17" x14ac:dyDescent="0.25">
      <c r="A3681" s="1">
        <v>43655</v>
      </c>
      <c r="B3681" s="5" t="str">
        <f>TEXT(SupplierQuality[[#This Row],[Date]],"mmm")</f>
        <v>Jul</v>
      </c>
      <c r="C3681" s="5" t="str">
        <f>TEXT(SupplierQuality[[#This Row],[Date]],"yyyy")</f>
        <v>2019</v>
      </c>
      <c r="D3681" s="2" t="s">
        <v>29</v>
      </c>
      <c r="E3681" s="2" t="s">
        <v>19</v>
      </c>
      <c r="F3681" s="2" t="s">
        <v>14</v>
      </c>
      <c r="G3681">
        <v>117</v>
      </c>
      <c r="H3681" s="2" t="str">
        <f>VLOOKUP(SupplierQuality[[#This Row],[MaterialID]],Table4[#All],2,0)</f>
        <v>Labels</v>
      </c>
      <c r="I3681">
        <v>2</v>
      </c>
      <c r="J3681" s="2" t="str">
        <f>_xlfn.XLOOKUP(SupplierQuality[[#This Row],[Defect Type ID]],Table5[ID],Table5[Defect Type],"Not found",0)</f>
        <v>Rejected</v>
      </c>
      <c r="K3681">
        <v>184</v>
      </c>
      <c r="L3681" s="2" t="str">
        <f>_xlfn.XLOOKUP(SupplierQuality[[#This Row],[DefectID]],Table2[ID],Table2[Defect],"Not found",0)</f>
        <v>Leaking Packaging</v>
      </c>
      <c r="M3681" s="3">
        <v>929264</v>
      </c>
      <c r="N3681" s="3">
        <v>2666</v>
      </c>
      <c r="O3681" s="6">
        <f>SupplierQuality[[#This Row],[Total Downtime Minutes]]/60</f>
        <v>44.43333333333333</v>
      </c>
      <c r="P3681" s="4">
        <v>620</v>
      </c>
      <c r="Q3681" s="4">
        <f>SupplierQuality[[#This Row],[Total Defect Qty]]*SupplierQuality[[#This Row],[Unit Price]]</f>
        <v>576143680</v>
      </c>
    </row>
    <row r="3682" spans="1:17" x14ac:dyDescent="0.25">
      <c r="A3682" s="1">
        <v>43655</v>
      </c>
      <c r="B3682" s="5" t="str">
        <f>TEXT(SupplierQuality[[#This Row],[Date]],"mmm")</f>
        <v>Jul</v>
      </c>
      <c r="C3682" s="5" t="str">
        <f>TEXT(SupplierQuality[[#This Row],[Date]],"yyyy")</f>
        <v>2019</v>
      </c>
      <c r="D3682" s="2" t="s">
        <v>288</v>
      </c>
      <c r="E3682" s="2" t="s">
        <v>38</v>
      </c>
      <c r="F3682" s="2" t="s">
        <v>14</v>
      </c>
      <c r="G3682">
        <v>133</v>
      </c>
      <c r="H3682" s="2" t="str">
        <f>VLOOKUP(SupplierQuality[[#This Row],[MaterialID]],Table4[#All],2,0)</f>
        <v>Wires</v>
      </c>
      <c r="I3682">
        <v>2</v>
      </c>
      <c r="J3682" s="2" t="str">
        <f>_xlfn.XLOOKUP(SupplierQuality[[#This Row],[Defect Type ID]],Table5[ID],Table5[Defect Type],"Not found",0)</f>
        <v>Rejected</v>
      </c>
      <c r="K3682">
        <v>46</v>
      </c>
      <c r="L3682" s="2" t="str">
        <f>_xlfn.XLOOKUP(SupplierQuality[[#This Row],[DefectID]],Table2[ID],Table2[Defect],"Not found",0)</f>
        <v>Narrow Tops</v>
      </c>
      <c r="M3682" s="3">
        <v>902704</v>
      </c>
      <c r="N3682" s="3">
        <v>3641</v>
      </c>
      <c r="O3682" s="6">
        <f>SupplierQuality[[#This Row],[Total Downtime Minutes]]/60</f>
        <v>60.68333333333333</v>
      </c>
      <c r="P3682" s="4">
        <v>313</v>
      </c>
      <c r="Q3682" s="4">
        <f>SupplierQuality[[#This Row],[Total Defect Qty]]*SupplierQuality[[#This Row],[Unit Price]]</f>
        <v>282546352</v>
      </c>
    </row>
    <row r="3683" spans="1:17" x14ac:dyDescent="0.25">
      <c r="A3683" s="1">
        <v>43655</v>
      </c>
      <c r="B3683" s="5" t="str">
        <f>TEXT(SupplierQuality[[#This Row],[Date]],"mmm")</f>
        <v>Jul</v>
      </c>
      <c r="C3683" s="5" t="str">
        <f>TEXT(SupplierQuality[[#This Row],[Date]],"yyyy")</f>
        <v>2019</v>
      </c>
      <c r="D3683" s="2" t="s">
        <v>208</v>
      </c>
      <c r="E3683" s="2" t="s">
        <v>74</v>
      </c>
      <c r="F3683" s="2" t="s">
        <v>17</v>
      </c>
      <c r="G3683">
        <v>129</v>
      </c>
      <c r="H3683" s="2" t="str">
        <f>VLOOKUP(SupplierQuality[[#This Row],[MaterialID]],Table4[#All],2,0)</f>
        <v>Mechanicals</v>
      </c>
      <c r="I3683">
        <v>3</v>
      </c>
      <c r="J3683" s="2" t="str">
        <f>_xlfn.XLOOKUP(SupplierQuality[[#This Row],[Defect Type ID]],Table5[ID],Table5[Defect Type],"Not found",0)</f>
        <v>Impact</v>
      </c>
      <c r="K3683">
        <v>48</v>
      </c>
      <c r="L3683" s="2" t="str">
        <f>_xlfn.XLOOKUP(SupplierQuality[[#This Row],[DefectID]],Table2[ID],Table2[Defect],"Not found",0)</f>
        <v>Mixed Product</v>
      </c>
      <c r="M3683" s="3">
        <v>764505</v>
      </c>
      <c r="N3683" s="3">
        <v>455</v>
      </c>
      <c r="O3683" s="6">
        <f>SupplierQuality[[#This Row],[Total Downtime Minutes]]/60</f>
        <v>7.583333333333333</v>
      </c>
      <c r="P3683" s="4">
        <v>437</v>
      </c>
      <c r="Q3683" s="4">
        <f>SupplierQuality[[#This Row],[Total Defect Qty]]*SupplierQuality[[#This Row],[Unit Price]]</f>
        <v>334088685</v>
      </c>
    </row>
    <row r="3684" spans="1:17" x14ac:dyDescent="0.25">
      <c r="A3684" s="1">
        <v>43655</v>
      </c>
      <c r="B3684" s="5" t="str">
        <f>TEXT(SupplierQuality[[#This Row],[Date]],"mmm")</f>
        <v>Jul</v>
      </c>
      <c r="C3684" s="5" t="str">
        <f>TEXT(SupplierQuality[[#This Row],[Date]],"yyyy")</f>
        <v>2019</v>
      </c>
      <c r="D3684" s="2" t="s">
        <v>210</v>
      </c>
      <c r="E3684" s="2" t="s">
        <v>58</v>
      </c>
      <c r="F3684" s="2" t="s">
        <v>17</v>
      </c>
      <c r="G3684">
        <v>123</v>
      </c>
      <c r="H3684" s="2" t="str">
        <f>VLOOKUP(SupplierQuality[[#This Row],[MaterialID]],Table4[#All],2,0)</f>
        <v>Pump</v>
      </c>
      <c r="I3684">
        <v>2</v>
      </c>
      <c r="J3684" s="2" t="str">
        <f>_xlfn.XLOOKUP(SupplierQuality[[#This Row],[Defect Type ID]],Table5[ID],Table5[Defect Type],"Not found",0)</f>
        <v>Rejected</v>
      </c>
      <c r="K3684">
        <v>28</v>
      </c>
      <c r="L3684" s="2" t="str">
        <f>_xlfn.XLOOKUP(SupplierQuality[[#This Row],[DefectID]],Table2[ID],Table2[Defect],"Not found",0)</f>
        <v>Poor Fit</v>
      </c>
      <c r="M3684" s="3">
        <v>708942</v>
      </c>
      <c r="N3684" s="3">
        <v>3256</v>
      </c>
      <c r="O3684" s="6">
        <f>SupplierQuality[[#This Row],[Total Downtime Minutes]]/60</f>
        <v>54.266666666666666</v>
      </c>
      <c r="P3684" s="4">
        <v>366</v>
      </c>
      <c r="Q3684" s="4">
        <f>SupplierQuality[[#This Row],[Total Defect Qty]]*SupplierQuality[[#This Row],[Unit Price]]</f>
        <v>259472772</v>
      </c>
    </row>
    <row r="3685" spans="1:17" x14ac:dyDescent="0.25">
      <c r="A3685" s="1">
        <v>43655</v>
      </c>
      <c r="B3685" s="5" t="str">
        <f>TEXT(SupplierQuality[[#This Row],[Date]],"mmm")</f>
        <v>Jul</v>
      </c>
      <c r="C3685" s="5" t="str">
        <f>TEXT(SupplierQuality[[#This Row],[Date]],"yyyy")</f>
        <v>2019</v>
      </c>
      <c r="D3685" s="2" t="s">
        <v>282</v>
      </c>
      <c r="E3685" s="2" t="s">
        <v>30</v>
      </c>
      <c r="F3685" s="2" t="s">
        <v>17</v>
      </c>
      <c r="G3685">
        <v>122</v>
      </c>
      <c r="H3685" s="2" t="str">
        <f>VLOOKUP(SupplierQuality[[#This Row],[MaterialID]],Table4[#All],2,0)</f>
        <v>Electrolytes</v>
      </c>
      <c r="I3685">
        <v>2</v>
      </c>
      <c r="J3685" s="2" t="str">
        <f>_xlfn.XLOOKUP(SupplierQuality[[#This Row],[Defect Type ID]],Table5[ID],Table5[Defect Type],"Not found",0)</f>
        <v>Rejected</v>
      </c>
      <c r="K3685">
        <v>165</v>
      </c>
      <c r="L3685" s="2" t="str">
        <f>_xlfn.XLOOKUP(SupplierQuality[[#This Row],[DefectID]],Table2[ID],Table2[Defect],"Not found",0)</f>
        <v>Material Separation</v>
      </c>
      <c r="M3685" s="3">
        <v>683075</v>
      </c>
      <c r="N3685" s="3">
        <v>4459</v>
      </c>
      <c r="O3685" s="6">
        <f>SupplierQuality[[#This Row],[Total Downtime Minutes]]/60</f>
        <v>74.316666666666663</v>
      </c>
      <c r="P3685" s="4">
        <v>579</v>
      </c>
      <c r="Q3685" s="4">
        <f>SupplierQuality[[#This Row],[Total Defect Qty]]*SupplierQuality[[#This Row],[Unit Price]]</f>
        <v>395500425</v>
      </c>
    </row>
    <row r="3686" spans="1:17" x14ac:dyDescent="0.25">
      <c r="A3686" s="1">
        <v>43655</v>
      </c>
      <c r="B3686" s="5" t="str">
        <f>TEXT(SupplierQuality[[#This Row],[Date]],"mmm")</f>
        <v>Jul</v>
      </c>
      <c r="C3686" s="5" t="str">
        <f>TEXT(SupplierQuality[[#This Row],[Date]],"yyyy")</f>
        <v>2019</v>
      </c>
      <c r="D3686" s="2" t="s">
        <v>79</v>
      </c>
      <c r="E3686" s="2" t="s">
        <v>84</v>
      </c>
      <c r="F3686" s="2" t="s">
        <v>14</v>
      </c>
      <c r="G3686">
        <v>130</v>
      </c>
      <c r="H3686" s="2" t="str">
        <f>VLOOKUP(SupplierQuality[[#This Row],[MaterialID]],Table4[#All],2,0)</f>
        <v>Packaging</v>
      </c>
      <c r="I3686">
        <v>3</v>
      </c>
      <c r="J3686" s="2" t="str">
        <f>_xlfn.XLOOKUP(SupplierQuality[[#This Row],[Defect Type ID]],Table5[ID],Table5[Defect Type],"Not found",0)</f>
        <v>Impact</v>
      </c>
      <c r="K3686">
        <v>131</v>
      </c>
      <c r="L3686" s="2" t="str">
        <f>_xlfn.XLOOKUP(SupplierQuality[[#This Row],[DefectID]],Table2[ID],Table2[Defect],"Not found",0)</f>
        <v>Out of Specification</v>
      </c>
      <c r="M3686" s="3">
        <v>611903</v>
      </c>
      <c r="N3686" s="3">
        <v>4136</v>
      </c>
      <c r="O3686" s="6">
        <f>SupplierQuality[[#This Row],[Total Downtime Minutes]]/60</f>
        <v>68.933333333333337</v>
      </c>
      <c r="P3686" s="4">
        <v>626</v>
      </c>
      <c r="Q3686" s="4">
        <f>SupplierQuality[[#This Row],[Total Defect Qty]]*SupplierQuality[[#This Row],[Unit Price]]</f>
        <v>383051278</v>
      </c>
    </row>
    <row r="3687" spans="1:17" x14ac:dyDescent="0.25">
      <c r="A3687" s="1">
        <v>43655</v>
      </c>
      <c r="B3687" s="5" t="str">
        <f>TEXT(SupplierQuality[[#This Row],[Date]],"mmm")</f>
        <v>Jul</v>
      </c>
      <c r="C3687" s="5" t="str">
        <f>TEXT(SupplierQuality[[#This Row],[Date]],"yyyy")</f>
        <v>2019</v>
      </c>
      <c r="D3687" s="2" t="s">
        <v>314</v>
      </c>
      <c r="E3687" s="2" t="s">
        <v>74</v>
      </c>
      <c r="F3687" s="2" t="s">
        <v>14</v>
      </c>
      <c r="G3687">
        <v>120</v>
      </c>
      <c r="H3687" s="2" t="str">
        <f>VLOOKUP(SupplierQuality[[#This Row],[MaterialID]],Table4[#All],2,0)</f>
        <v>Film</v>
      </c>
      <c r="I3687">
        <v>1</v>
      </c>
      <c r="J3687" s="2" t="str">
        <f>_xlfn.XLOOKUP(SupplierQuality[[#This Row],[Defect Type ID]],Table5[ID],Table5[Defect Type],"Not found",0)</f>
        <v>No Impact</v>
      </c>
      <c r="K3687">
        <v>155</v>
      </c>
      <c r="L3687" s="2" t="str">
        <f>_xlfn.XLOOKUP(SupplierQuality[[#This Row],[DefectID]],Table2[ID],Table2[Defect],"Not found",0)</f>
        <v>Wrong Specification</v>
      </c>
      <c r="M3687" s="3">
        <v>581018</v>
      </c>
      <c r="N3687" s="3">
        <v>3529</v>
      </c>
      <c r="O3687" s="6">
        <f>SupplierQuality[[#This Row],[Total Downtime Minutes]]/60</f>
        <v>58.81666666666667</v>
      </c>
      <c r="P3687" s="4">
        <v>573</v>
      </c>
      <c r="Q3687" s="4">
        <f>SupplierQuality[[#This Row],[Total Defect Qty]]*SupplierQuality[[#This Row],[Unit Price]]</f>
        <v>332923314</v>
      </c>
    </row>
    <row r="3688" spans="1:17" x14ac:dyDescent="0.25">
      <c r="A3688" s="1">
        <v>43655</v>
      </c>
      <c r="B3688" s="5" t="str">
        <f>TEXT(SupplierQuality[[#This Row],[Date]],"mmm")</f>
        <v>Jul</v>
      </c>
      <c r="C3688" s="5" t="str">
        <f>TEXT(SupplierQuality[[#This Row],[Date]],"yyyy")</f>
        <v>2019</v>
      </c>
      <c r="D3688" s="2" t="s">
        <v>268</v>
      </c>
      <c r="E3688" s="2" t="s">
        <v>13</v>
      </c>
      <c r="F3688" s="2" t="s">
        <v>691</v>
      </c>
      <c r="G3688">
        <v>133</v>
      </c>
      <c r="H3688" s="2" t="str">
        <f>VLOOKUP(SupplierQuality[[#This Row],[MaterialID]],Table4[#All],2,0)</f>
        <v>Wires</v>
      </c>
      <c r="I3688">
        <v>3</v>
      </c>
      <c r="J3688" s="2" t="str">
        <f>_xlfn.XLOOKUP(SupplierQuality[[#This Row],[Defect Type ID]],Table5[ID],Table5[Defect Type],"Not found",0)</f>
        <v>Impact</v>
      </c>
      <c r="K3688">
        <v>142</v>
      </c>
      <c r="L3688" s="2" t="str">
        <f>_xlfn.XLOOKUP(SupplierQuality[[#This Row],[DefectID]],Table2[ID],Table2[Defect],"Not found",0)</f>
        <v>Thin Packaging</v>
      </c>
      <c r="M3688" s="3">
        <v>409649</v>
      </c>
      <c r="N3688" s="3">
        <v>1456</v>
      </c>
      <c r="O3688" s="6">
        <f>SupplierQuality[[#This Row],[Total Downtime Minutes]]/60</f>
        <v>24.266666666666666</v>
      </c>
      <c r="P3688" s="4">
        <v>354</v>
      </c>
      <c r="Q3688" s="4">
        <f>SupplierQuality[[#This Row],[Total Defect Qty]]*SupplierQuality[[#This Row],[Unit Price]]</f>
        <v>145015746</v>
      </c>
    </row>
    <row r="3689" spans="1:17" x14ac:dyDescent="0.25">
      <c r="A3689" s="1">
        <v>43655</v>
      </c>
      <c r="B3689" s="5" t="str">
        <f>TEXT(SupplierQuality[[#This Row],[Date]],"mmm")</f>
        <v>Jul</v>
      </c>
      <c r="C3689" s="5" t="str">
        <f>TEXT(SupplierQuality[[#This Row],[Date]],"yyyy")</f>
        <v>2019</v>
      </c>
      <c r="D3689" s="2" t="s">
        <v>150</v>
      </c>
      <c r="E3689" s="2" t="s">
        <v>36</v>
      </c>
      <c r="F3689" s="2" t="s">
        <v>14</v>
      </c>
      <c r="G3689">
        <v>131</v>
      </c>
      <c r="H3689" s="2" t="str">
        <f>VLOOKUP(SupplierQuality[[#This Row],[MaterialID]],Table4[#All],2,0)</f>
        <v>Valves</v>
      </c>
      <c r="I3689">
        <v>1</v>
      </c>
      <c r="J3689" s="2" t="str">
        <f>_xlfn.XLOOKUP(SupplierQuality[[#This Row],[Defect Type ID]],Table5[ID],Table5[Defect Type],"Not found",0)</f>
        <v>No Impact</v>
      </c>
      <c r="K3689">
        <v>148</v>
      </c>
      <c r="L3689" s="2" t="str">
        <f>_xlfn.XLOOKUP(SupplierQuality[[#This Row],[DefectID]],Table2[ID],Table2[Defect],"Not found",0)</f>
        <v>Dents</v>
      </c>
      <c r="M3689" s="3">
        <v>264076</v>
      </c>
      <c r="N3689" s="3">
        <v>2429</v>
      </c>
      <c r="O3689" s="6">
        <f>SupplierQuality[[#This Row],[Total Downtime Minutes]]/60</f>
        <v>40.483333333333334</v>
      </c>
      <c r="P3689" s="4">
        <v>521</v>
      </c>
      <c r="Q3689" s="4">
        <f>SupplierQuality[[#This Row],[Total Defect Qty]]*SupplierQuality[[#This Row],[Unit Price]]</f>
        <v>137583596</v>
      </c>
    </row>
    <row r="3690" spans="1:17" x14ac:dyDescent="0.25">
      <c r="A3690" s="1">
        <v>43655</v>
      </c>
      <c r="B3690" s="5" t="str">
        <f>TEXT(SupplierQuality[[#This Row],[Date]],"mmm")</f>
        <v>Jul</v>
      </c>
      <c r="C3690" s="5" t="str">
        <f>TEXT(SupplierQuality[[#This Row],[Date]],"yyyy")</f>
        <v>2019</v>
      </c>
      <c r="D3690" s="2" t="s">
        <v>139</v>
      </c>
      <c r="E3690" s="2" t="s">
        <v>23</v>
      </c>
      <c r="F3690" s="2" t="s">
        <v>691</v>
      </c>
      <c r="G3690">
        <v>114</v>
      </c>
      <c r="H3690" s="2" t="str">
        <f>VLOOKUP(SupplierQuality[[#This Row],[MaterialID]],Table4[#All],2,0)</f>
        <v>Carton</v>
      </c>
      <c r="I3690">
        <v>1</v>
      </c>
      <c r="J3690" s="2" t="str">
        <f>_xlfn.XLOOKUP(SupplierQuality[[#This Row],[Defect Type ID]],Table5[ID],Table5[Defect Type],"Not found",0)</f>
        <v>No Impact</v>
      </c>
      <c r="K3690">
        <v>15</v>
      </c>
      <c r="L3690" s="2" t="str">
        <f>_xlfn.XLOOKUP(SupplierQuality[[#This Row],[DefectID]],Table2[ID],Table2[Defect],"Not found",0)</f>
        <v>Tubs Stuck</v>
      </c>
      <c r="M3690" s="3">
        <v>120504</v>
      </c>
      <c r="N3690" s="3">
        <v>2678</v>
      </c>
      <c r="O3690" s="6">
        <f>SupplierQuality[[#This Row],[Total Downtime Minutes]]/60</f>
        <v>44.633333333333333</v>
      </c>
      <c r="P3690" s="4">
        <v>311</v>
      </c>
      <c r="Q3690" s="4">
        <f>SupplierQuality[[#This Row],[Total Defect Qty]]*SupplierQuality[[#This Row],[Unit Price]]</f>
        <v>37476744</v>
      </c>
    </row>
    <row r="3691" spans="1:17" x14ac:dyDescent="0.25">
      <c r="A3691" s="1">
        <v>43655</v>
      </c>
      <c r="B3691" s="5" t="str">
        <f>TEXT(SupplierQuality[[#This Row],[Date]],"mmm")</f>
        <v>Jul</v>
      </c>
      <c r="C3691" s="5" t="str">
        <f>TEXT(SupplierQuality[[#This Row],[Date]],"yyyy")</f>
        <v>2019</v>
      </c>
      <c r="D3691" s="2" t="s">
        <v>215</v>
      </c>
      <c r="E3691" s="2" t="s">
        <v>58</v>
      </c>
      <c r="F3691" s="2" t="s">
        <v>17</v>
      </c>
      <c r="G3691">
        <v>122</v>
      </c>
      <c r="H3691" s="2" t="str">
        <f>VLOOKUP(SupplierQuality[[#This Row],[MaterialID]],Table4[#All],2,0)</f>
        <v>Electrolytes</v>
      </c>
      <c r="I3691">
        <v>2</v>
      </c>
      <c r="J3691" s="2" t="str">
        <f>_xlfn.XLOOKUP(SupplierQuality[[#This Row],[Defect Type ID]],Table5[ID],Table5[Defect Type],"Not found",0)</f>
        <v>Rejected</v>
      </c>
      <c r="K3691">
        <v>227</v>
      </c>
      <c r="L3691" s="2" t="str">
        <f>_xlfn.XLOOKUP(SupplierQuality[[#This Row],[DefectID]],Table2[ID],Table2[Defect],"Not found",0)</f>
        <v>Not Balanced</v>
      </c>
      <c r="M3691" s="3">
        <v>113825</v>
      </c>
      <c r="N3691" s="3">
        <v>1755</v>
      </c>
      <c r="O3691" s="6">
        <f>SupplierQuality[[#This Row],[Total Downtime Minutes]]/60</f>
        <v>29.25</v>
      </c>
      <c r="P3691" s="4">
        <v>396</v>
      </c>
      <c r="Q3691" s="4">
        <f>SupplierQuality[[#This Row],[Total Defect Qty]]*SupplierQuality[[#This Row],[Unit Price]]</f>
        <v>45074700</v>
      </c>
    </row>
    <row r="3692" spans="1:17" x14ac:dyDescent="0.25">
      <c r="A3692" s="1">
        <v>43655</v>
      </c>
      <c r="B3692" s="5" t="str">
        <f>TEXT(SupplierQuality[[#This Row],[Date]],"mmm")</f>
        <v>Jul</v>
      </c>
      <c r="C3692" s="5" t="str">
        <f>TEXT(SupplierQuality[[#This Row],[Date]],"yyyy")</f>
        <v>2019</v>
      </c>
      <c r="D3692" s="2" t="s">
        <v>358</v>
      </c>
      <c r="E3692" s="2" t="s">
        <v>74</v>
      </c>
      <c r="F3692" s="2" t="s">
        <v>24</v>
      </c>
      <c r="G3692">
        <v>116</v>
      </c>
      <c r="H3692" s="2" t="str">
        <f>VLOOKUP(SupplierQuality[[#This Row],[MaterialID]],Table4[#All],2,0)</f>
        <v>Molds</v>
      </c>
      <c r="I3692">
        <v>2</v>
      </c>
      <c r="J3692" s="2" t="str">
        <f>_xlfn.XLOOKUP(SupplierQuality[[#This Row],[Defect Type ID]],Table5[ID],Table5[Defect Type],"Not found",0)</f>
        <v>Rejected</v>
      </c>
      <c r="K3692">
        <v>237</v>
      </c>
      <c r="L3692" s="2" t="str">
        <f>_xlfn.XLOOKUP(SupplierQuality[[#This Row],[DefectID]],Table2[ID],Table2[Defect],"Not found",0)</f>
        <v>Wrong Hue</v>
      </c>
      <c r="M3692" s="3">
        <v>46598</v>
      </c>
      <c r="N3692" s="3">
        <v>4118</v>
      </c>
      <c r="O3692" s="6">
        <f>SupplierQuality[[#This Row],[Total Downtime Minutes]]/60</f>
        <v>68.63333333333334</v>
      </c>
      <c r="P3692" s="4">
        <v>321</v>
      </c>
      <c r="Q3692" s="4">
        <f>SupplierQuality[[#This Row],[Total Defect Qty]]*SupplierQuality[[#This Row],[Unit Price]]</f>
        <v>14957958</v>
      </c>
    </row>
    <row r="3693" spans="1:17" x14ac:dyDescent="0.25">
      <c r="A3693" s="1">
        <v>43655</v>
      </c>
      <c r="B3693" s="5" t="str">
        <f>TEXT(SupplierQuality[[#This Row],[Date]],"mmm")</f>
        <v>Jul</v>
      </c>
      <c r="C3693" s="5" t="str">
        <f>TEXT(SupplierQuality[[#This Row],[Date]],"yyyy")</f>
        <v>2019</v>
      </c>
      <c r="D3693" s="2" t="s">
        <v>131</v>
      </c>
      <c r="E3693" s="2" t="s">
        <v>41</v>
      </c>
      <c r="F3693" s="2" t="s">
        <v>14</v>
      </c>
      <c r="G3693">
        <v>133</v>
      </c>
      <c r="H3693" s="2" t="str">
        <f>VLOOKUP(SupplierQuality[[#This Row],[MaterialID]],Table4[#All],2,0)</f>
        <v>Wires</v>
      </c>
      <c r="I3693">
        <v>1</v>
      </c>
      <c r="J3693" s="2" t="str">
        <f>_xlfn.XLOOKUP(SupplierQuality[[#This Row],[Defect Type ID]],Table5[ID],Table5[Defect Type],"Not found",0)</f>
        <v>No Impact</v>
      </c>
      <c r="K3693">
        <v>126</v>
      </c>
      <c r="L3693" s="2" t="str">
        <f>_xlfn.XLOOKUP(SupplierQuality[[#This Row],[DefectID]],Table2[ID],Table2[Defect],"Not found",0)</f>
        <v>Printing Defect</v>
      </c>
      <c r="M3693" s="3">
        <v>10068</v>
      </c>
      <c r="N3693" s="3">
        <v>263</v>
      </c>
      <c r="O3693" s="6">
        <f>SupplierQuality[[#This Row],[Total Downtime Minutes]]/60</f>
        <v>4.3833333333333337</v>
      </c>
      <c r="P3693" s="4">
        <v>628</v>
      </c>
      <c r="Q3693" s="4">
        <f>SupplierQuality[[#This Row],[Total Defect Qty]]*SupplierQuality[[#This Row],[Unit Price]]</f>
        <v>6322704</v>
      </c>
    </row>
    <row r="3694" spans="1:17" x14ac:dyDescent="0.25">
      <c r="A3694" s="1">
        <v>43657</v>
      </c>
      <c r="B3694" s="5" t="str">
        <f>TEXT(SupplierQuality[[#This Row],[Date]],"mmm")</f>
        <v>Jul</v>
      </c>
      <c r="C3694" s="5" t="str">
        <f>TEXT(SupplierQuality[[#This Row],[Date]],"yyyy")</f>
        <v>2019</v>
      </c>
      <c r="D3694" s="2" t="s">
        <v>140</v>
      </c>
      <c r="E3694" s="2" t="s">
        <v>30</v>
      </c>
      <c r="F3694" s="2" t="s">
        <v>24</v>
      </c>
      <c r="G3694">
        <v>130</v>
      </c>
      <c r="H3694" s="2" t="str">
        <f>VLOOKUP(SupplierQuality[[#This Row],[MaterialID]],Table4[#All],2,0)</f>
        <v>Packaging</v>
      </c>
      <c r="I3694">
        <v>2</v>
      </c>
      <c r="J3694" s="2" t="str">
        <f>_xlfn.XLOOKUP(SupplierQuality[[#This Row],[Defect Type ID]],Table5[ID],Table5[Defect Type],"Not found",0)</f>
        <v>Rejected</v>
      </c>
      <c r="K3694">
        <v>105</v>
      </c>
      <c r="L3694" s="2" t="str">
        <f>_xlfn.XLOOKUP(SupplierQuality[[#This Row],[DefectID]],Table2[ID],Table2[Defect],"Not found",0)</f>
        <v>Dimensions - Bad Finishing</v>
      </c>
      <c r="M3694" s="3">
        <v>522235</v>
      </c>
      <c r="N3694" s="3">
        <v>1643</v>
      </c>
      <c r="O3694" s="6">
        <f>SupplierQuality[[#This Row],[Total Downtime Minutes]]/60</f>
        <v>27.383333333333333</v>
      </c>
      <c r="P3694" s="4">
        <v>346</v>
      </c>
      <c r="Q3694" s="4">
        <f>SupplierQuality[[#This Row],[Total Defect Qty]]*SupplierQuality[[#This Row],[Unit Price]]</f>
        <v>180693310</v>
      </c>
    </row>
    <row r="3695" spans="1:17" x14ac:dyDescent="0.25">
      <c r="A3695" s="1">
        <v>43658</v>
      </c>
      <c r="B3695" s="5" t="str">
        <f>TEXT(SupplierQuality[[#This Row],[Date]],"mmm")</f>
        <v>Jul</v>
      </c>
      <c r="C3695" s="5" t="str">
        <f>TEXT(SupplierQuality[[#This Row],[Date]],"yyyy")</f>
        <v>2019</v>
      </c>
      <c r="D3695" s="2" t="s">
        <v>240</v>
      </c>
      <c r="E3695" s="2" t="s">
        <v>49</v>
      </c>
      <c r="F3695" s="2" t="s">
        <v>14</v>
      </c>
      <c r="G3695">
        <v>130</v>
      </c>
      <c r="H3695" s="2" t="str">
        <f>VLOOKUP(SupplierQuality[[#This Row],[MaterialID]],Table4[#All],2,0)</f>
        <v>Packaging</v>
      </c>
      <c r="I3695">
        <v>3</v>
      </c>
      <c r="J3695" s="2" t="str">
        <f>_xlfn.XLOOKUP(SupplierQuality[[#This Row],[Defect Type ID]],Table5[ID],Table5[Defect Type],"Not found",0)</f>
        <v>Impact</v>
      </c>
      <c r="K3695">
        <v>267</v>
      </c>
      <c r="L3695" s="2" t="str">
        <f>_xlfn.XLOOKUP(SupplierQuality[[#This Row],[DefectID]],Table2[ID],Table2[Defect],"Not found",0)</f>
        <v>Wrong Qty</v>
      </c>
      <c r="M3695" s="3">
        <v>995829</v>
      </c>
      <c r="N3695" s="3">
        <v>3771</v>
      </c>
      <c r="O3695" s="6">
        <f>SupplierQuality[[#This Row],[Total Downtime Minutes]]/60</f>
        <v>62.85</v>
      </c>
      <c r="P3695" s="4">
        <v>310</v>
      </c>
      <c r="Q3695" s="4">
        <f>SupplierQuality[[#This Row],[Total Defect Qty]]*SupplierQuality[[#This Row],[Unit Price]]</f>
        <v>308706990</v>
      </c>
    </row>
    <row r="3696" spans="1:17" x14ac:dyDescent="0.25">
      <c r="A3696" s="1">
        <v>43658</v>
      </c>
      <c r="B3696" s="5" t="str">
        <f>TEXT(SupplierQuality[[#This Row],[Date]],"mmm")</f>
        <v>Jul</v>
      </c>
      <c r="C3696" s="5" t="str">
        <f>TEXT(SupplierQuality[[#This Row],[Date]],"yyyy")</f>
        <v>2019</v>
      </c>
      <c r="D3696" s="2" t="s">
        <v>167</v>
      </c>
      <c r="E3696" s="2" t="s">
        <v>32</v>
      </c>
      <c r="F3696" s="2" t="s">
        <v>17</v>
      </c>
      <c r="G3696">
        <v>125</v>
      </c>
      <c r="H3696" s="2" t="str">
        <f>VLOOKUP(SupplierQuality[[#This Row],[MaterialID]],Table4[#All],2,0)</f>
        <v>Hardware</v>
      </c>
      <c r="I3696">
        <v>3</v>
      </c>
      <c r="J3696" s="2" t="str">
        <f>_xlfn.XLOOKUP(SupplierQuality[[#This Row],[Defect Type ID]],Table5[ID],Table5[Defect Type],"Not found",0)</f>
        <v>Impact</v>
      </c>
      <c r="K3696">
        <v>92</v>
      </c>
      <c r="L3696" s="2" t="str">
        <f>_xlfn.XLOOKUP(SupplierQuality[[#This Row],[DefectID]],Table2[ID],Table2[Defect],"Not found",0)</f>
        <v>No Adhesive</v>
      </c>
      <c r="M3696" s="3">
        <v>982268</v>
      </c>
      <c r="N3696" s="3">
        <v>1309</v>
      </c>
      <c r="O3696" s="6">
        <f>SupplierQuality[[#This Row],[Total Downtime Minutes]]/60</f>
        <v>21.816666666666666</v>
      </c>
      <c r="P3696" s="4">
        <v>589</v>
      </c>
      <c r="Q3696" s="4">
        <f>SupplierQuality[[#This Row],[Total Defect Qty]]*SupplierQuality[[#This Row],[Unit Price]]</f>
        <v>578555852</v>
      </c>
    </row>
    <row r="3697" spans="1:17" x14ac:dyDescent="0.25">
      <c r="A3697" s="1">
        <v>43658</v>
      </c>
      <c r="B3697" s="5" t="str">
        <f>TEXT(SupplierQuality[[#This Row],[Date]],"mmm")</f>
        <v>Jul</v>
      </c>
      <c r="C3697" s="5" t="str">
        <f>TEXT(SupplierQuality[[#This Row],[Date]],"yyyy")</f>
        <v>2019</v>
      </c>
      <c r="D3697" s="2" t="s">
        <v>181</v>
      </c>
      <c r="E3697" s="2" t="s">
        <v>58</v>
      </c>
      <c r="F3697" s="2" t="s">
        <v>24</v>
      </c>
      <c r="G3697">
        <v>129</v>
      </c>
      <c r="H3697" s="2" t="str">
        <f>VLOOKUP(SupplierQuality[[#This Row],[MaterialID]],Table4[#All],2,0)</f>
        <v>Mechanicals</v>
      </c>
      <c r="I3697">
        <v>3</v>
      </c>
      <c r="J3697" s="2" t="str">
        <f>_xlfn.XLOOKUP(SupplierQuality[[#This Row],[Defect Type ID]],Table5[ID],Table5[Defect Type],"Not found",0)</f>
        <v>Impact</v>
      </c>
      <c r="K3697">
        <v>184</v>
      </c>
      <c r="L3697" s="2" t="str">
        <f>_xlfn.XLOOKUP(SupplierQuality[[#This Row],[DefectID]],Table2[ID],Table2[Defect],"Not found",0)</f>
        <v>Leaking Packaging</v>
      </c>
      <c r="M3697" s="3">
        <v>948287</v>
      </c>
      <c r="N3697" s="3">
        <v>4954</v>
      </c>
      <c r="O3697" s="6">
        <f>SupplierQuality[[#This Row],[Total Downtime Minutes]]/60</f>
        <v>82.566666666666663</v>
      </c>
      <c r="P3697" s="4">
        <v>668</v>
      </c>
      <c r="Q3697" s="4">
        <f>SupplierQuality[[#This Row],[Total Defect Qty]]*SupplierQuality[[#This Row],[Unit Price]]</f>
        <v>633455716</v>
      </c>
    </row>
    <row r="3698" spans="1:17" x14ac:dyDescent="0.25">
      <c r="A3698" s="1">
        <v>43658</v>
      </c>
      <c r="B3698" s="5" t="str">
        <f>TEXT(SupplierQuality[[#This Row],[Date]],"mmm")</f>
        <v>Jul</v>
      </c>
      <c r="C3698" s="5" t="str">
        <f>TEXT(SupplierQuality[[#This Row],[Date]],"yyyy")</f>
        <v>2019</v>
      </c>
      <c r="D3698" s="2" t="s">
        <v>215</v>
      </c>
      <c r="E3698" s="2" t="s">
        <v>19</v>
      </c>
      <c r="F3698" s="2" t="s">
        <v>17</v>
      </c>
      <c r="G3698">
        <v>120</v>
      </c>
      <c r="H3698" s="2" t="str">
        <f>VLOOKUP(SupplierQuality[[#This Row],[MaterialID]],Table4[#All],2,0)</f>
        <v>Film</v>
      </c>
      <c r="I3698">
        <v>3</v>
      </c>
      <c r="J3698" s="2" t="str">
        <f>_xlfn.XLOOKUP(SupplierQuality[[#This Row],[Defect Type ID]],Table5[ID],Table5[Defect Type],"Not found",0)</f>
        <v>Impact</v>
      </c>
      <c r="K3698">
        <v>217</v>
      </c>
      <c r="L3698" s="2" t="str">
        <f>_xlfn.XLOOKUP(SupplierQuality[[#This Row],[DefectID]],Table2[ID],Table2[Defect],"Not found",0)</f>
        <v>Incomplete Molding</v>
      </c>
      <c r="M3698" s="3">
        <v>909228</v>
      </c>
      <c r="N3698" s="3">
        <v>2024</v>
      </c>
      <c r="O3698" s="6">
        <f>SupplierQuality[[#This Row],[Total Downtime Minutes]]/60</f>
        <v>33.733333333333334</v>
      </c>
      <c r="P3698" s="4">
        <v>448</v>
      </c>
      <c r="Q3698" s="4">
        <f>SupplierQuality[[#This Row],[Total Defect Qty]]*SupplierQuality[[#This Row],[Unit Price]]</f>
        <v>407334144</v>
      </c>
    </row>
    <row r="3699" spans="1:17" x14ac:dyDescent="0.25">
      <c r="A3699" s="1">
        <v>43658</v>
      </c>
      <c r="B3699" s="5" t="str">
        <f>TEXT(SupplierQuality[[#This Row],[Date]],"mmm")</f>
        <v>Jul</v>
      </c>
      <c r="C3699" s="5" t="str">
        <f>TEXT(SupplierQuality[[#This Row],[Date]],"yyyy")</f>
        <v>2019</v>
      </c>
      <c r="D3699" s="2" t="s">
        <v>127</v>
      </c>
      <c r="E3699" s="2" t="s">
        <v>107</v>
      </c>
      <c r="F3699" s="2" t="s">
        <v>24</v>
      </c>
      <c r="G3699">
        <v>115</v>
      </c>
      <c r="H3699" s="2" t="str">
        <f>VLOOKUP(SupplierQuality[[#This Row],[MaterialID]],Table4[#All],2,0)</f>
        <v>Controllers</v>
      </c>
      <c r="I3699">
        <v>2</v>
      </c>
      <c r="J3699" s="2" t="str">
        <f>_xlfn.XLOOKUP(SupplierQuality[[#This Row],[Defect Type ID]],Table5[ID],Table5[Defect Type],"Not found",0)</f>
        <v>Rejected</v>
      </c>
      <c r="K3699">
        <v>158</v>
      </c>
      <c r="L3699" s="2" t="str">
        <f>_xlfn.XLOOKUP(SupplierQuality[[#This Row],[DefectID]],Table2[ID],Table2[Defect],"Not found",0)</f>
        <v>Irregular Shape</v>
      </c>
      <c r="M3699" s="3">
        <v>711400</v>
      </c>
      <c r="N3699" s="3">
        <v>2293</v>
      </c>
      <c r="O3699" s="6">
        <f>SupplierQuality[[#This Row],[Total Downtime Minutes]]/60</f>
        <v>38.216666666666669</v>
      </c>
      <c r="P3699" s="4">
        <v>428</v>
      </c>
      <c r="Q3699" s="4">
        <f>SupplierQuality[[#This Row],[Total Defect Qty]]*SupplierQuality[[#This Row],[Unit Price]]</f>
        <v>304479200</v>
      </c>
    </row>
    <row r="3700" spans="1:17" x14ac:dyDescent="0.25">
      <c r="A3700" s="1">
        <v>43658</v>
      </c>
      <c r="B3700" s="5" t="str">
        <f>TEXT(SupplierQuality[[#This Row],[Date]],"mmm")</f>
        <v>Jul</v>
      </c>
      <c r="C3700" s="5" t="str">
        <f>TEXT(SupplierQuality[[#This Row],[Date]],"yyyy")</f>
        <v>2019</v>
      </c>
      <c r="D3700" s="2" t="s">
        <v>268</v>
      </c>
      <c r="E3700" s="2" t="s">
        <v>98</v>
      </c>
      <c r="F3700" s="2" t="s">
        <v>24</v>
      </c>
      <c r="G3700">
        <v>119</v>
      </c>
      <c r="H3700" s="2" t="str">
        <f>VLOOKUP(SupplierQuality[[#This Row],[MaterialID]],Table4[#All],2,0)</f>
        <v>Batteries</v>
      </c>
      <c r="I3700">
        <v>1</v>
      </c>
      <c r="J3700" s="2" t="str">
        <f>_xlfn.XLOOKUP(SupplierQuality[[#This Row],[Defect Type ID]],Table5[ID],Table5[Defect Type],"Not found",0)</f>
        <v>No Impact</v>
      </c>
      <c r="K3700">
        <v>248</v>
      </c>
      <c r="L3700" s="2" t="str">
        <f>_xlfn.XLOOKUP(SupplierQuality[[#This Row],[DefectID]],Table2[ID],Table2[Defect],"Not found",0)</f>
        <v>Material Contamination</v>
      </c>
      <c r="M3700" s="3">
        <v>317485</v>
      </c>
      <c r="N3700" s="3">
        <v>3316</v>
      </c>
      <c r="O3700" s="6">
        <f>SupplierQuality[[#This Row],[Total Downtime Minutes]]/60</f>
        <v>55.266666666666666</v>
      </c>
      <c r="P3700" s="4">
        <v>495</v>
      </c>
      <c r="Q3700" s="4">
        <f>SupplierQuality[[#This Row],[Total Defect Qty]]*SupplierQuality[[#This Row],[Unit Price]]</f>
        <v>157155075</v>
      </c>
    </row>
    <row r="3701" spans="1:17" x14ac:dyDescent="0.25">
      <c r="A3701" s="1">
        <v>43658</v>
      </c>
      <c r="B3701" s="5" t="str">
        <f>TEXT(SupplierQuality[[#This Row],[Date]],"mmm")</f>
        <v>Jul</v>
      </c>
      <c r="C3701" s="5" t="str">
        <f>TEXT(SupplierQuality[[#This Row],[Date]],"yyyy")</f>
        <v>2019</v>
      </c>
      <c r="D3701" s="2" t="s">
        <v>216</v>
      </c>
      <c r="E3701" s="2" t="s">
        <v>58</v>
      </c>
      <c r="F3701" s="2" t="s">
        <v>17</v>
      </c>
      <c r="G3701">
        <v>112</v>
      </c>
      <c r="H3701" s="2" t="str">
        <f>VLOOKUP(SupplierQuality[[#This Row],[MaterialID]],Table4[#All],2,0)</f>
        <v>Glass</v>
      </c>
      <c r="I3701">
        <v>3</v>
      </c>
      <c r="J3701" s="2" t="str">
        <f>_xlfn.XLOOKUP(SupplierQuality[[#This Row],[Defect Type ID]],Table5[ID],Table5[Defect Type],"Not found",0)</f>
        <v>Impact</v>
      </c>
      <c r="K3701">
        <v>265</v>
      </c>
      <c r="L3701" s="2" t="str">
        <f>_xlfn.XLOOKUP(SupplierQuality[[#This Row],[DefectID]],Table2[ID],Table2[Defect],"Not found",0)</f>
        <v>Wrong Tops</v>
      </c>
      <c r="M3701" s="3">
        <v>207336</v>
      </c>
      <c r="N3701" s="3">
        <v>771</v>
      </c>
      <c r="O3701" s="6">
        <f>SupplierQuality[[#This Row],[Total Downtime Minutes]]/60</f>
        <v>12.85</v>
      </c>
      <c r="P3701" s="4">
        <v>411</v>
      </c>
      <c r="Q3701" s="4">
        <f>SupplierQuality[[#This Row],[Total Defect Qty]]*SupplierQuality[[#This Row],[Unit Price]]</f>
        <v>85215096</v>
      </c>
    </row>
    <row r="3702" spans="1:17" x14ac:dyDescent="0.25">
      <c r="A3702" s="1">
        <v>43659</v>
      </c>
      <c r="B3702" s="5" t="str">
        <f>TEXT(SupplierQuality[[#This Row],[Date]],"mmm")</f>
        <v>Jul</v>
      </c>
      <c r="C3702" s="5" t="str">
        <f>TEXT(SupplierQuality[[#This Row],[Date]],"yyyy")</f>
        <v>2019</v>
      </c>
      <c r="D3702" s="2" t="s">
        <v>199</v>
      </c>
      <c r="E3702" s="2" t="s">
        <v>47</v>
      </c>
      <c r="F3702" s="2" t="s">
        <v>17</v>
      </c>
      <c r="G3702">
        <v>113</v>
      </c>
      <c r="H3702" s="2" t="str">
        <f>VLOOKUP(SupplierQuality[[#This Row],[MaterialID]],Table4[#All],2,0)</f>
        <v>Raw Materials</v>
      </c>
      <c r="I3702">
        <v>3</v>
      </c>
      <c r="J3702" s="2" t="str">
        <f>_xlfn.XLOOKUP(SupplierQuality[[#This Row],[Defect Type ID]],Table5[ID],Table5[Defect Type],"Not found",0)</f>
        <v>Impact</v>
      </c>
      <c r="K3702">
        <v>100</v>
      </c>
      <c r="L3702" s="2" t="str">
        <f>_xlfn.XLOOKUP(SupplierQuality[[#This Row],[DefectID]],Table2[ID],Table2[Defect],"Not found",0)</f>
        <v>Bad Cut</v>
      </c>
      <c r="M3702" s="3">
        <v>875744</v>
      </c>
      <c r="N3702" s="3">
        <v>1039</v>
      </c>
      <c r="O3702" s="6">
        <f>SupplierQuality[[#This Row],[Total Downtime Minutes]]/60</f>
        <v>17.316666666666666</v>
      </c>
      <c r="P3702" s="4">
        <v>653</v>
      </c>
      <c r="Q3702" s="4">
        <f>SupplierQuality[[#This Row],[Total Defect Qty]]*SupplierQuality[[#This Row],[Unit Price]]</f>
        <v>571860832</v>
      </c>
    </row>
    <row r="3703" spans="1:17" x14ac:dyDescent="0.25">
      <c r="A3703" s="1">
        <v>43659</v>
      </c>
      <c r="B3703" s="5" t="str">
        <f>TEXT(SupplierQuality[[#This Row],[Date]],"mmm")</f>
        <v>Jul</v>
      </c>
      <c r="C3703" s="5" t="str">
        <f>TEXT(SupplierQuality[[#This Row],[Date]],"yyyy")</f>
        <v>2019</v>
      </c>
      <c r="D3703" s="2" t="s">
        <v>224</v>
      </c>
      <c r="E3703" s="2" t="s">
        <v>60</v>
      </c>
      <c r="F3703" s="2" t="s">
        <v>691</v>
      </c>
      <c r="G3703">
        <v>130</v>
      </c>
      <c r="H3703" s="2" t="str">
        <f>VLOOKUP(SupplierQuality[[#This Row],[MaterialID]],Table4[#All],2,0)</f>
        <v>Packaging</v>
      </c>
      <c r="I3703">
        <v>2</v>
      </c>
      <c r="J3703" s="2" t="str">
        <f>_xlfn.XLOOKUP(SupplierQuality[[#This Row],[Defect Type ID]],Table5[ID],Table5[Defect Type],"Not found",0)</f>
        <v>Rejected</v>
      </c>
      <c r="K3703">
        <v>233</v>
      </c>
      <c r="L3703" s="2" t="str">
        <f>_xlfn.XLOOKUP(SupplierQuality[[#This Row],[DefectID]],Table2[ID],Table2[Defect],"Not found",0)</f>
        <v>Wrong Drive</v>
      </c>
      <c r="M3703" s="3">
        <v>860720</v>
      </c>
      <c r="N3703" s="3">
        <v>4208</v>
      </c>
      <c r="O3703" s="6">
        <f>SupplierQuality[[#This Row],[Total Downtime Minutes]]/60</f>
        <v>70.13333333333334</v>
      </c>
      <c r="P3703" s="4">
        <v>297</v>
      </c>
      <c r="Q3703" s="4">
        <f>SupplierQuality[[#This Row],[Total Defect Qty]]*SupplierQuality[[#This Row],[Unit Price]]</f>
        <v>255633840</v>
      </c>
    </row>
    <row r="3704" spans="1:17" x14ac:dyDescent="0.25">
      <c r="A3704" s="1">
        <v>43659</v>
      </c>
      <c r="B3704" s="5" t="str">
        <f>TEXT(SupplierQuality[[#This Row],[Date]],"mmm")</f>
        <v>Jul</v>
      </c>
      <c r="C3704" s="5" t="str">
        <f>TEXT(SupplierQuality[[#This Row],[Date]],"yyyy")</f>
        <v>2019</v>
      </c>
      <c r="D3704" s="2" t="s">
        <v>303</v>
      </c>
      <c r="E3704" s="2" t="s">
        <v>84</v>
      </c>
      <c r="F3704" s="2" t="s">
        <v>24</v>
      </c>
      <c r="G3704">
        <v>129</v>
      </c>
      <c r="H3704" s="2" t="str">
        <f>VLOOKUP(SupplierQuality[[#This Row],[MaterialID]],Table4[#All],2,0)</f>
        <v>Mechanicals</v>
      </c>
      <c r="I3704">
        <v>1</v>
      </c>
      <c r="J3704" s="2" t="str">
        <f>_xlfn.XLOOKUP(SupplierQuality[[#This Row],[Defect Type ID]],Table5[ID],Table5[Defect Type],"Not found",0)</f>
        <v>No Impact</v>
      </c>
      <c r="K3704">
        <v>116</v>
      </c>
      <c r="L3704" s="2" t="str">
        <f>_xlfn.XLOOKUP(SupplierQuality[[#This Row],[DefectID]],Table2[ID],Table2[Defect],"Not found",0)</f>
        <v>Scuffed Packaging</v>
      </c>
      <c r="M3704" s="3">
        <v>663896</v>
      </c>
      <c r="N3704" s="3">
        <v>587</v>
      </c>
      <c r="O3704" s="6">
        <f>SupplierQuality[[#This Row],[Total Downtime Minutes]]/60</f>
        <v>9.7833333333333332</v>
      </c>
      <c r="P3704" s="4">
        <v>471</v>
      </c>
      <c r="Q3704" s="4">
        <f>SupplierQuality[[#This Row],[Total Defect Qty]]*SupplierQuality[[#This Row],[Unit Price]]</f>
        <v>312695016</v>
      </c>
    </row>
    <row r="3705" spans="1:17" x14ac:dyDescent="0.25">
      <c r="A3705" s="1">
        <v>43659</v>
      </c>
      <c r="B3705" s="5" t="str">
        <f>TEXT(SupplierQuality[[#This Row],[Date]],"mmm")</f>
        <v>Jul</v>
      </c>
      <c r="C3705" s="5" t="str">
        <f>TEXT(SupplierQuality[[#This Row],[Date]],"yyyy")</f>
        <v>2019</v>
      </c>
      <c r="D3705" s="2" t="s">
        <v>117</v>
      </c>
      <c r="E3705" s="2" t="s">
        <v>71</v>
      </c>
      <c r="F3705" s="2" t="s">
        <v>691</v>
      </c>
      <c r="G3705">
        <v>113</v>
      </c>
      <c r="H3705" s="2" t="str">
        <f>VLOOKUP(SupplierQuality[[#This Row],[MaterialID]],Table4[#All],2,0)</f>
        <v>Raw Materials</v>
      </c>
      <c r="I3705">
        <v>1</v>
      </c>
      <c r="J3705" s="2" t="str">
        <f>_xlfn.XLOOKUP(SupplierQuality[[#This Row],[Defect Type ID]],Table5[ID],Table5[Defect Type],"Not found",0)</f>
        <v>No Impact</v>
      </c>
      <c r="K3705">
        <v>72</v>
      </c>
      <c r="L3705" s="2" t="str">
        <f>_xlfn.XLOOKUP(SupplierQuality[[#This Row],[DefectID]],Table2[ID],Table2[Defect],"Not found",0)</f>
        <v>Wrong Label</v>
      </c>
      <c r="M3705" s="3">
        <v>606541</v>
      </c>
      <c r="N3705" s="3">
        <v>4786</v>
      </c>
      <c r="O3705" s="6">
        <f>SupplierQuality[[#This Row],[Total Downtime Minutes]]/60</f>
        <v>79.766666666666666</v>
      </c>
      <c r="P3705" s="4">
        <v>434</v>
      </c>
      <c r="Q3705" s="4">
        <f>SupplierQuality[[#This Row],[Total Defect Qty]]*SupplierQuality[[#This Row],[Unit Price]]</f>
        <v>263238794</v>
      </c>
    </row>
    <row r="3706" spans="1:17" x14ac:dyDescent="0.25">
      <c r="A3706" s="1">
        <v>43659</v>
      </c>
      <c r="B3706" s="5" t="str">
        <f>TEXT(SupplierQuality[[#This Row],[Date]],"mmm")</f>
        <v>Jul</v>
      </c>
      <c r="C3706" s="5" t="str">
        <f>TEXT(SupplierQuality[[#This Row],[Date]],"yyyy")</f>
        <v>2019</v>
      </c>
      <c r="D3706" s="2" t="s">
        <v>335</v>
      </c>
      <c r="E3706" s="2" t="s">
        <v>58</v>
      </c>
      <c r="F3706" s="2" t="s">
        <v>24</v>
      </c>
      <c r="G3706">
        <v>115</v>
      </c>
      <c r="H3706" s="2" t="str">
        <f>VLOOKUP(SupplierQuality[[#This Row],[MaterialID]],Table4[#All],2,0)</f>
        <v>Controllers</v>
      </c>
      <c r="I3706">
        <v>3</v>
      </c>
      <c r="J3706" s="2" t="str">
        <f>_xlfn.XLOOKUP(SupplierQuality[[#This Row],[Defect Type ID]],Table5[ID],Table5[Defect Type],"Not found",0)</f>
        <v>Impact</v>
      </c>
      <c r="K3706">
        <v>264</v>
      </c>
      <c r="L3706" s="2" t="str">
        <f>_xlfn.XLOOKUP(SupplierQuality[[#This Row],[DefectID]],Table2[ID],Table2[Defect],"Not found",0)</f>
        <v>Off-set</v>
      </c>
      <c r="M3706" s="3">
        <v>560935</v>
      </c>
      <c r="N3706" s="3">
        <v>348</v>
      </c>
      <c r="O3706" s="6">
        <f>SupplierQuality[[#This Row],[Total Downtime Minutes]]/60</f>
        <v>5.8</v>
      </c>
      <c r="P3706" s="4">
        <v>650</v>
      </c>
      <c r="Q3706" s="4">
        <f>SupplierQuality[[#This Row],[Total Defect Qty]]*SupplierQuality[[#This Row],[Unit Price]]</f>
        <v>364607750</v>
      </c>
    </row>
    <row r="3707" spans="1:17" x14ac:dyDescent="0.25">
      <c r="A3707" s="1">
        <v>43659</v>
      </c>
      <c r="B3707" s="5" t="str">
        <f>TEXT(SupplierQuality[[#This Row],[Date]],"mmm")</f>
        <v>Jul</v>
      </c>
      <c r="C3707" s="5" t="str">
        <f>TEXT(SupplierQuality[[#This Row],[Date]],"yyyy")</f>
        <v>2019</v>
      </c>
      <c r="D3707" s="2" t="s">
        <v>343</v>
      </c>
      <c r="E3707" s="2" t="s">
        <v>58</v>
      </c>
      <c r="F3707" s="2" t="s">
        <v>691</v>
      </c>
      <c r="G3707">
        <v>126</v>
      </c>
      <c r="H3707" s="2" t="str">
        <f>VLOOKUP(SupplierQuality[[#This Row],[MaterialID]],Table4[#All],2,0)</f>
        <v>Motors</v>
      </c>
      <c r="I3707">
        <v>3</v>
      </c>
      <c r="J3707" s="2" t="str">
        <f>_xlfn.XLOOKUP(SupplierQuality[[#This Row],[Defect Type ID]],Table5[ID],Table5[Defect Type],"Not found",0)</f>
        <v>Impact</v>
      </c>
      <c r="K3707">
        <v>189</v>
      </c>
      <c r="L3707" s="2" t="str">
        <f>_xlfn.XLOOKUP(SupplierQuality[[#This Row],[DefectID]],Table2[ID],Table2[Defect],"Not found",0)</f>
        <v>Too Thin</v>
      </c>
      <c r="M3707" s="3">
        <v>482845</v>
      </c>
      <c r="N3707" s="3">
        <v>1808</v>
      </c>
      <c r="O3707" s="6">
        <f>SupplierQuality[[#This Row],[Total Downtime Minutes]]/60</f>
        <v>30.133333333333333</v>
      </c>
      <c r="P3707" s="4">
        <v>372</v>
      </c>
      <c r="Q3707" s="4">
        <f>SupplierQuality[[#This Row],[Total Defect Qty]]*SupplierQuality[[#This Row],[Unit Price]]</f>
        <v>179618340</v>
      </c>
    </row>
    <row r="3708" spans="1:17" x14ac:dyDescent="0.25">
      <c r="A3708" s="1">
        <v>43659</v>
      </c>
      <c r="B3708" s="5" t="str">
        <f>TEXT(SupplierQuality[[#This Row],[Date]],"mmm")</f>
        <v>Jul</v>
      </c>
      <c r="C3708" s="5" t="str">
        <f>TEXT(SupplierQuality[[#This Row],[Date]],"yyyy")</f>
        <v>2019</v>
      </c>
      <c r="D3708" s="2" t="s">
        <v>205</v>
      </c>
      <c r="E3708" s="2" t="s">
        <v>27</v>
      </c>
      <c r="F3708" s="2" t="s">
        <v>24</v>
      </c>
      <c r="G3708">
        <v>120</v>
      </c>
      <c r="H3708" s="2" t="str">
        <f>VLOOKUP(SupplierQuality[[#This Row],[MaterialID]],Table4[#All],2,0)</f>
        <v>Film</v>
      </c>
      <c r="I3708">
        <v>3</v>
      </c>
      <c r="J3708" s="2" t="str">
        <f>_xlfn.XLOOKUP(SupplierQuality[[#This Row],[Defect Type ID]],Table5[ID],Table5[Defect Type],"Not found",0)</f>
        <v>Impact</v>
      </c>
      <c r="K3708">
        <v>159</v>
      </c>
      <c r="L3708" s="2" t="str">
        <f>_xlfn.XLOOKUP(SupplierQuality[[#This Row],[DefectID]],Table2[ID],Table2[Defect],"Not found",0)</f>
        <v>No Insert</v>
      </c>
      <c r="M3708" s="3">
        <v>426338</v>
      </c>
      <c r="N3708" s="3">
        <v>1598</v>
      </c>
      <c r="O3708" s="6">
        <f>SupplierQuality[[#This Row],[Total Downtime Minutes]]/60</f>
        <v>26.633333333333333</v>
      </c>
      <c r="P3708" s="4">
        <v>685</v>
      </c>
      <c r="Q3708" s="4">
        <f>SupplierQuality[[#This Row],[Total Defect Qty]]*SupplierQuality[[#This Row],[Unit Price]]</f>
        <v>292041530</v>
      </c>
    </row>
    <row r="3709" spans="1:17" x14ac:dyDescent="0.25">
      <c r="A3709" s="1">
        <v>43659</v>
      </c>
      <c r="B3709" s="5" t="str">
        <f>TEXT(SupplierQuality[[#This Row],[Date]],"mmm")</f>
        <v>Jul</v>
      </c>
      <c r="C3709" s="5" t="str">
        <f>TEXT(SupplierQuality[[#This Row],[Date]],"yyyy")</f>
        <v>2019</v>
      </c>
      <c r="D3709" s="2" t="s">
        <v>191</v>
      </c>
      <c r="E3709" s="2" t="s">
        <v>74</v>
      </c>
      <c r="F3709" s="2" t="s">
        <v>24</v>
      </c>
      <c r="G3709">
        <v>113</v>
      </c>
      <c r="H3709" s="2" t="str">
        <f>VLOOKUP(SupplierQuality[[#This Row],[MaterialID]],Table4[#All],2,0)</f>
        <v>Raw Materials</v>
      </c>
      <c r="I3709">
        <v>2</v>
      </c>
      <c r="J3709" s="2" t="str">
        <f>_xlfn.XLOOKUP(SupplierQuality[[#This Row],[Defect Type ID]],Table5[ID],Table5[Defect Type],"Not found",0)</f>
        <v>Rejected</v>
      </c>
      <c r="K3709">
        <v>210</v>
      </c>
      <c r="L3709" s="2" t="str">
        <f>_xlfn.XLOOKUP(SupplierQuality[[#This Row],[DefectID]],Table2[ID],Table2[Defect],"Not found",0)</f>
        <v>Overlapping Seam</v>
      </c>
      <c r="M3709" s="3">
        <v>201391</v>
      </c>
      <c r="N3709" s="3">
        <v>373</v>
      </c>
      <c r="O3709" s="6">
        <f>SupplierQuality[[#This Row],[Total Downtime Minutes]]/60</f>
        <v>6.2166666666666668</v>
      </c>
      <c r="P3709" s="4">
        <v>495</v>
      </c>
      <c r="Q3709" s="4">
        <f>SupplierQuality[[#This Row],[Total Defect Qty]]*SupplierQuality[[#This Row],[Unit Price]]</f>
        <v>99688545</v>
      </c>
    </row>
    <row r="3710" spans="1:17" x14ac:dyDescent="0.25">
      <c r="A3710" s="1">
        <v>43659</v>
      </c>
      <c r="B3710" s="5" t="str">
        <f>TEXT(SupplierQuality[[#This Row],[Date]],"mmm")</f>
        <v>Jul</v>
      </c>
      <c r="C3710" s="5" t="str">
        <f>TEXT(SupplierQuality[[#This Row],[Date]],"yyyy")</f>
        <v>2019</v>
      </c>
      <c r="D3710" s="2" t="s">
        <v>264</v>
      </c>
      <c r="E3710" s="2" t="s">
        <v>58</v>
      </c>
      <c r="F3710" s="2" t="s">
        <v>17</v>
      </c>
      <c r="G3710">
        <v>131</v>
      </c>
      <c r="H3710" s="2" t="str">
        <f>VLOOKUP(SupplierQuality[[#This Row],[MaterialID]],Table4[#All],2,0)</f>
        <v>Valves</v>
      </c>
      <c r="I3710">
        <v>3</v>
      </c>
      <c r="J3710" s="2" t="str">
        <f>_xlfn.XLOOKUP(SupplierQuality[[#This Row],[Defect Type ID]],Table5[ID],Table5[Defect Type],"Not found",0)</f>
        <v>Impact</v>
      </c>
      <c r="K3710">
        <v>154</v>
      </c>
      <c r="L3710" s="2" t="str">
        <f>_xlfn.XLOOKUP(SupplierQuality[[#This Row],[DefectID]],Table2[ID],Table2[Defect],"Not found",0)</f>
        <v>Missing Labels</v>
      </c>
      <c r="M3710" s="3">
        <v>159063</v>
      </c>
      <c r="N3710" s="3">
        <v>3817</v>
      </c>
      <c r="O3710" s="6">
        <f>SupplierQuality[[#This Row],[Total Downtime Minutes]]/60</f>
        <v>63.616666666666667</v>
      </c>
      <c r="P3710" s="4">
        <v>649</v>
      </c>
      <c r="Q3710" s="4">
        <f>SupplierQuality[[#This Row],[Total Defect Qty]]*SupplierQuality[[#This Row],[Unit Price]]</f>
        <v>103231887</v>
      </c>
    </row>
    <row r="3711" spans="1:17" x14ac:dyDescent="0.25">
      <c r="A3711" s="1">
        <v>43659</v>
      </c>
      <c r="B3711" s="5" t="str">
        <f>TEXT(SupplierQuality[[#This Row],[Date]],"mmm")</f>
        <v>Jul</v>
      </c>
      <c r="C3711" s="5" t="str">
        <f>TEXT(SupplierQuality[[#This Row],[Date]],"yyyy")</f>
        <v>2019</v>
      </c>
      <c r="D3711" s="2" t="s">
        <v>279</v>
      </c>
      <c r="E3711" s="2" t="s">
        <v>47</v>
      </c>
      <c r="F3711" s="2" t="s">
        <v>24</v>
      </c>
      <c r="G3711">
        <v>116</v>
      </c>
      <c r="H3711" s="2" t="str">
        <f>VLOOKUP(SupplierQuality[[#This Row],[MaterialID]],Table4[#All],2,0)</f>
        <v>Molds</v>
      </c>
      <c r="I3711">
        <v>3</v>
      </c>
      <c r="J3711" s="2" t="str">
        <f>_xlfn.XLOOKUP(SupplierQuality[[#This Row],[Defect Type ID]],Table5[ID],Table5[Defect Type],"Not found",0)</f>
        <v>Impact</v>
      </c>
      <c r="K3711">
        <v>61</v>
      </c>
      <c r="L3711" s="2" t="str">
        <f>_xlfn.XLOOKUP(SupplierQuality[[#This Row],[DefectID]],Table2[ID],Table2[Defect],"Not found",0)</f>
        <v>No Sealing</v>
      </c>
      <c r="M3711" s="3">
        <v>157335</v>
      </c>
      <c r="N3711" s="3">
        <v>2467</v>
      </c>
      <c r="O3711" s="6">
        <f>SupplierQuality[[#This Row],[Total Downtime Minutes]]/60</f>
        <v>41.116666666666667</v>
      </c>
      <c r="P3711" s="4">
        <v>641</v>
      </c>
      <c r="Q3711" s="4">
        <f>SupplierQuality[[#This Row],[Total Defect Qty]]*SupplierQuality[[#This Row],[Unit Price]]</f>
        <v>100851735</v>
      </c>
    </row>
    <row r="3712" spans="1:17" x14ac:dyDescent="0.25">
      <c r="A3712" s="1">
        <v>43659</v>
      </c>
      <c r="B3712" s="5" t="str">
        <f>TEXT(SupplierQuality[[#This Row],[Date]],"mmm")</f>
        <v>Jul</v>
      </c>
      <c r="C3712" s="5" t="str">
        <f>TEXT(SupplierQuality[[#This Row],[Date]],"yyyy")</f>
        <v>2019</v>
      </c>
      <c r="D3712" s="2" t="s">
        <v>332</v>
      </c>
      <c r="E3712" s="2" t="s">
        <v>58</v>
      </c>
      <c r="F3712" s="2" t="s">
        <v>14</v>
      </c>
      <c r="G3712">
        <v>133</v>
      </c>
      <c r="H3712" s="2" t="str">
        <f>VLOOKUP(SupplierQuality[[#This Row],[MaterialID]],Table4[#All],2,0)</f>
        <v>Wires</v>
      </c>
      <c r="I3712">
        <v>1</v>
      </c>
      <c r="J3712" s="2" t="str">
        <f>_xlfn.XLOOKUP(SupplierQuality[[#This Row],[Defect Type ID]],Table5[ID],Table5[Defect Type],"Not found",0)</f>
        <v>No Impact</v>
      </c>
      <c r="K3712">
        <v>258</v>
      </c>
      <c r="L3712" s="2" t="str">
        <f>_xlfn.XLOOKUP(SupplierQuality[[#This Row],[DefectID]],Table2[ID],Table2[Defect],"Not found",0)</f>
        <v>Gages Broken</v>
      </c>
      <c r="M3712" s="3">
        <v>140294</v>
      </c>
      <c r="N3712" s="3">
        <v>184</v>
      </c>
      <c r="O3712" s="6">
        <f>SupplierQuality[[#This Row],[Total Downtime Minutes]]/60</f>
        <v>3.0666666666666669</v>
      </c>
      <c r="P3712" s="4">
        <v>332</v>
      </c>
      <c r="Q3712" s="4">
        <f>SupplierQuality[[#This Row],[Total Defect Qty]]*SupplierQuality[[#This Row],[Unit Price]]</f>
        <v>46577608</v>
      </c>
    </row>
    <row r="3713" spans="1:17" x14ac:dyDescent="0.25">
      <c r="A3713" s="1">
        <v>43659</v>
      </c>
      <c r="B3713" s="5" t="str">
        <f>TEXT(SupplierQuality[[#This Row],[Date]],"mmm")</f>
        <v>Jul</v>
      </c>
      <c r="C3713" s="5" t="str">
        <f>TEXT(SupplierQuality[[#This Row],[Date]],"yyyy")</f>
        <v>2019</v>
      </c>
      <c r="D3713" s="2" t="s">
        <v>262</v>
      </c>
      <c r="E3713" s="2" t="s">
        <v>23</v>
      </c>
      <c r="F3713" s="2" t="s">
        <v>24</v>
      </c>
      <c r="G3713">
        <v>125</v>
      </c>
      <c r="H3713" s="2" t="str">
        <f>VLOOKUP(SupplierQuality[[#This Row],[MaterialID]],Table4[#All],2,0)</f>
        <v>Hardware</v>
      </c>
      <c r="I3713">
        <v>2</v>
      </c>
      <c r="J3713" s="2" t="str">
        <f>_xlfn.XLOOKUP(SupplierQuality[[#This Row],[Defect Type ID]],Table5[ID],Table5[Defect Type],"Not found",0)</f>
        <v>Rejected</v>
      </c>
      <c r="K3713">
        <v>196</v>
      </c>
      <c r="L3713" s="2" t="str">
        <f>_xlfn.XLOOKUP(SupplierQuality[[#This Row],[DefectID]],Table2[ID],Table2[Defect],"Not found",0)</f>
        <v>Wrong Finish</v>
      </c>
      <c r="M3713" s="3">
        <v>133120</v>
      </c>
      <c r="N3713" s="3">
        <v>2422</v>
      </c>
      <c r="O3713" s="6">
        <f>SupplierQuality[[#This Row],[Total Downtime Minutes]]/60</f>
        <v>40.366666666666667</v>
      </c>
      <c r="P3713" s="4">
        <v>579</v>
      </c>
      <c r="Q3713" s="4">
        <f>SupplierQuality[[#This Row],[Total Defect Qty]]*SupplierQuality[[#This Row],[Unit Price]]</f>
        <v>77076480</v>
      </c>
    </row>
    <row r="3714" spans="1:17" x14ac:dyDescent="0.25">
      <c r="A3714" s="1">
        <v>43659</v>
      </c>
      <c r="B3714" s="5" t="str">
        <f>TEXT(SupplierQuality[[#This Row],[Date]],"mmm")</f>
        <v>Jul</v>
      </c>
      <c r="C3714" s="5" t="str">
        <f>TEXT(SupplierQuality[[#This Row],[Date]],"yyyy")</f>
        <v>2019</v>
      </c>
      <c r="D3714" s="2" t="s">
        <v>267</v>
      </c>
      <c r="E3714" s="2" t="s">
        <v>36</v>
      </c>
      <c r="F3714" s="2" t="s">
        <v>17</v>
      </c>
      <c r="G3714">
        <v>112</v>
      </c>
      <c r="H3714" s="2" t="str">
        <f>VLOOKUP(SupplierQuality[[#This Row],[MaterialID]],Table4[#All],2,0)</f>
        <v>Glass</v>
      </c>
      <c r="I3714">
        <v>2</v>
      </c>
      <c r="J3714" s="2" t="str">
        <f>_xlfn.XLOOKUP(SupplierQuality[[#This Row],[Defect Type ID]],Table5[ID],Table5[Defect Type],"Not found",0)</f>
        <v>Rejected</v>
      </c>
      <c r="K3714">
        <v>263</v>
      </c>
      <c r="L3714" s="2" t="str">
        <f>_xlfn.XLOOKUP(SupplierQuality[[#This Row],[DefectID]],Table2[ID],Table2[Defect],"Not found",0)</f>
        <v>Packaging Wrong</v>
      </c>
      <c r="M3714" s="3">
        <v>130498</v>
      </c>
      <c r="N3714" s="3">
        <v>1021</v>
      </c>
      <c r="O3714" s="6">
        <f>SupplierQuality[[#This Row],[Total Downtime Minutes]]/60</f>
        <v>17.016666666666666</v>
      </c>
      <c r="P3714" s="4">
        <v>308</v>
      </c>
      <c r="Q3714" s="4">
        <f>SupplierQuality[[#This Row],[Total Defect Qty]]*SupplierQuality[[#This Row],[Unit Price]]</f>
        <v>40193384</v>
      </c>
    </row>
    <row r="3715" spans="1:17" x14ac:dyDescent="0.25">
      <c r="A3715" s="1">
        <v>43659</v>
      </c>
      <c r="B3715" s="5" t="str">
        <f>TEXT(SupplierQuality[[#This Row],[Date]],"mmm")</f>
        <v>Jul</v>
      </c>
      <c r="C3715" s="5" t="str">
        <f>TEXT(SupplierQuality[[#This Row],[Date]],"yyyy")</f>
        <v>2019</v>
      </c>
      <c r="D3715" s="2" t="s">
        <v>70</v>
      </c>
      <c r="E3715" s="2" t="s">
        <v>32</v>
      </c>
      <c r="F3715" s="2" t="s">
        <v>17</v>
      </c>
      <c r="G3715">
        <v>128</v>
      </c>
      <c r="H3715" s="2" t="str">
        <f>VLOOKUP(SupplierQuality[[#This Row],[MaterialID]],Table4[#All],2,0)</f>
        <v>Tape</v>
      </c>
      <c r="I3715">
        <v>3</v>
      </c>
      <c r="J3715" s="2" t="str">
        <f>_xlfn.XLOOKUP(SupplierQuality[[#This Row],[Defect Type ID]],Table5[ID],Table5[Defect Type],"Not found",0)</f>
        <v>Impact</v>
      </c>
      <c r="K3715">
        <v>205</v>
      </c>
      <c r="L3715" s="2" t="str">
        <f>_xlfn.XLOOKUP(SupplierQuality[[#This Row],[DefectID]],Table2[ID],Table2[Defect],"Not found",0)</f>
        <v>Wrong Consistency</v>
      </c>
      <c r="M3715" s="3">
        <v>127115</v>
      </c>
      <c r="N3715" s="3">
        <v>3054</v>
      </c>
      <c r="O3715" s="6">
        <f>SupplierQuality[[#This Row],[Total Downtime Minutes]]/60</f>
        <v>50.9</v>
      </c>
      <c r="P3715" s="4">
        <v>531</v>
      </c>
      <c r="Q3715" s="4">
        <f>SupplierQuality[[#This Row],[Total Defect Qty]]*SupplierQuality[[#This Row],[Unit Price]]</f>
        <v>67498065</v>
      </c>
    </row>
    <row r="3716" spans="1:17" x14ac:dyDescent="0.25">
      <c r="A3716" s="1">
        <v>43660</v>
      </c>
      <c r="B3716" s="5" t="str">
        <f>TEXT(SupplierQuality[[#This Row],[Date]],"mmm")</f>
        <v>Jul</v>
      </c>
      <c r="C3716" s="5" t="str">
        <f>TEXT(SupplierQuality[[#This Row],[Date]],"yyyy")</f>
        <v>2019</v>
      </c>
      <c r="D3716" s="2" t="s">
        <v>228</v>
      </c>
      <c r="E3716" s="2" t="s">
        <v>41</v>
      </c>
      <c r="F3716" s="2" t="s">
        <v>42</v>
      </c>
      <c r="G3716">
        <v>120</v>
      </c>
      <c r="H3716" s="2" t="str">
        <f>VLOOKUP(SupplierQuality[[#This Row],[MaterialID]],Table4[#All],2,0)</f>
        <v>Film</v>
      </c>
      <c r="I3716">
        <v>2</v>
      </c>
      <c r="J3716" s="2" t="str">
        <f>_xlfn.XLOOKUP(SupplierQuality[[#This Row],[Defect Type ID]],Table5[ID],Table5[Defect Type],"Not found",0)</f>
        <v>Rejected</v>
      </c>
      <c r="K3716">
        <v>67</v>
      </c>
      <c r="L3716" s="2" t="str">
        <f>_xlfn.XLOOKUP(SupplierQuality[[#This Row],[DefectID]],Table2[ID],Table2[Defect],"Not found",0)</f>
        <v>Bad Film</v>
      </c>
      <c r="M3716" s="3">
        <v>844993</v>
      </c>
      <c r="N3716" s="3">
        <v>2342</v>
      </c>
      <c r="O3716" s="6">
        <f>SupplierQuality[[#This Row],[Total Downtime Minutes]]/60</f>
        <v>39.033333333333331</v>
      </c>
      <c r="P3716" s="4">
        <v>575</v>
      </c>
      <c r="Q3716" s="4">
        <f>SupplierQuality[[#This Row],[Total Defect Qty]]*SupplierQuality[[#This Row],[Unit Price]]</f>
        <v>485870975</v>
      </c>
    </row>
    <row r="3717" spans="1:17" x14ac:dyDescent="0.25">
      <c r="A3717" s="1">
        <v>43660</v>
      </c>
      <c r="B3717" s="5" t="str">
        <f>TEXT(SupplierQuality[[#This Row],[Date]],"mmm")</f>
        <v>Jul</v>
      </c>
      <c r="C3717" s="5" t="str">
        <f>TEXT(SupplierQuality[[#This Row],[Date]],"yyyy")</f>
        <v>2019</v>
      </c>
      <c r="D3717" s="2" t="s">
        <v>77</v>
      </c>
      <c r="E3717" s="2" t="s">
        <v>23</v>
      </c>
      <c r="F3717" s="2" t="s">
        <v>24</v>
      </c>
      <c r="G3717">
        <v>125</v>
      </c>
      <c r="H3717" s="2" t="str">
        <f>VLOOKUP(SupplierQuality[[#This Row],[MaterialID]],Table4[#All],2,0)</f>
        <v>Hardware</v>
      </c>
      <c r="I3717">
        <v>2</v>
      </c>
      <c r="J3717" s="2" t="str">
        <f>_xlfn.XLOOKUP(SupplierQuality[[#This Row],[Defect Type ID]],Table5[ID],Table5[Defect Type],"Not found",0)</f>
        <v>Rejected</v>
      </c>
      <c r="K3717">
        <v>242</v>
      </c>
      <c r="L3717" s="2" t="str">
        <f>_xlfn.XLOOKUP(SupplierQuality[[#This Row],[DefectID]],Table2[ID],Table2[Defect],"Not found",0)</f>
        <v>Wrong Check</v>
      </c>
      <c r="M3717" s="3">
        <v>708688</v>
      </c>
      <c r="N3717" s="3">
        <v>2664</v>
      </c>
      <c r="O3717" s="6">
        <f>SupplierQuality[[#This Row],[Total Downtime Minutes]]/60</f>
        <v>44.4</v>
      </c>
      <c r="P3717" s="4">
        <v>350</v>
      </c>
      <c r="Q3717" s="4">
        <f>SupplierQuality[[#This Row],[Total Defect Qty]]*SupplierQuality[[#This Row],[Unit Price]]</f>
        <v>248040800</v>
      </c>
    </row>
    <row r="3718" spans="1:17" x14ac:dyDescent="0.25">
      <c r="A3718" s="1">
        <v>43660</v>
      </c>
      <c r="B3718" s="5" t="str">
        <f>TEXT(SupplierQuality[[#This Row],[Date]],"mmm")</f>
        <v>Jul</v>
      </c>
      <c r="C3718" s="5" t="str">
        <f>TEXT(SupplierQuality[[#This Row],[Date]],"yyyy")</f>
        <v>2019</v>
      </c>
      <c r="D3718" s="2" t="s">
        <v>233</v>
      </c>
      <c r="E3718" s="2" t="s">
        <v>36</v>
      </c>
      <c r="F3718" s="2" t="s">
        <v>24</v>
      </c>
      <c r="G3718">
        <v>116</v>
      </c>
      <c r="H3718" s="2" t="str">
        <f>VLOOKUP(SupplierQuality[[#This Row],[MaterialID]],Table4[#All],2,0)</f>
        <v>Molds</v>
      </c>
      <c r="I3718">
        <v>3</v>
      </c>
      <c r="J3718" s="2" t="str">
        <f>_xlfn.XLOOKUP(SupplierQuality[[#This Row],[Defect Type ID]],Table5[ID],Table5[Defect Type],"Not found",0)</f>
        <v>Impact</v>
      </c>
      <c r="K3718">
        <v>127</v>
      </c>
      <c r="L3718" s="2" t="str">
        <f>_xlfn.XLOOKUP(SupplierQuality[[#This Row],[DefectID]],Table2[ID],Table2[Defect],"Not found",0)</f>
        <v>Defective Rims</v>
      </c>
      <c r="M3718" s="3">
        <v>254716</v>
      </c>
      <c r="N3718" s="3">
        <v>1629</v>
      </c>
      <c r="O3718" s="6">
        <f>SupplierQuality[[#This Row],[Total Downtime Minutes]]/60</f>
        <v>27.15</v>
      </c>
      <c r="P3718" s="4">
        <v>459</v>
      </c>
      <c r="Q3718" s="4">
        <f>SupplierQuality[[#This Row],[Total Defect Qty]]*SupplierQuality[[#This Row],[Unit Price]]</f>
        <v>116914644</v>
      </c>
    </row>
    <row r="3719" spans="1:17" x14ac:dyDescent="0.25">
      <c r="A3719" s="1">
        <v>43660</v>
      </c>
      <c r="B3719" s="5" t="str">
        <f>TEXT(SupplierQuality[[#This Row],[Date]],"mmm")</f>
        <v>Jul</v>
      </c>
      <c r="C3719" s="5" t="str">
        <f>TEXT(SupplierQuality[[#This Row],[Date]],"yyyy")</f>
        <v>2019</v>
      </c>
      <c r="D3719" s="2" t="s">
        <v>143</v>
      </c>
      <c r="E3719" s="2" t="s">
        <v>16</v>
      </c>
      <c r="F3719" s="2" t="s">
        <v>42</v>
      </c>
      <c r="G3719">
        <v>114</v>
      </c>
      <c r="H3719" s="2" t="str">
        <f>VLOOKUP(SupplierQuality[[#This Row],[MaterialID]],Table4[#All],2,0)</f>
        <v>Carton</v>
      </c>
      <c r="I3719">
        <v>2</v>
      </c>
      <c r="J3719" s="2" t="str">
        <f>_xlfn.XLOOKUP(SupplierQuality[[#This Row],[Defect Type ID]],Table5[ID],Table5[Defect Type],"Not found",0)</f>
        <v>Rejected</v>
      </c>
      <c r="K3719">
        <v>11</v>
      </c>
      <c r="L3719" s="2" t="str">
        <f>_xlfn.XLOOKUP(SupplierQuality[[#This Row],[DefectID]],Table2[ID],Table2[Defect],"Not found",0)</f>
        <v>Misaligned Slots</v>
      </c>
      <c r="M3719" s="3">
        <v>205029</v>
      </c>
      <c r="N3719" s="3">
        <v>2405</v>
      </c>
      <c r="O3719" s="6">
        <f>SupplierQuality[[#This Row],[Total Downtime Minutes]]/60</f>
        <v>40.083333333333336</v>
      </c>
      <c r="P3719" s="4">
        <v>286</v>
      </c>
      <c r="Q3719" s="4">
        <f>SupplierQuality[[#This Row],[Total Defect Qty]]*SupplierQuality[[#This Row],[Unit Price]]</f>
        <v>58638294</v>
      </c>
    </row>
    <row r="3720" spans="1:17" x14ac:dyDescent="0.25">
      <c r="A3720" s="1">
        <v>43661</v>
      </c>
      <c r="B3720" s="5" t="str">
        <f>TEXT(SupplierQuality[[#This Row],[Date]],"mmm")</f>
        <v>Jul</v>
      </c>
      <c r="C3720" s="5" t="str">
        <f>TEXT(SupplierQuality[[#This Row],[Date]],"yyyy")</f>
        <v>2019</v>
      </c>
      <c r="D3720" s="2" t="s">
        <v>37</v>
      </c>
      <c r="E3720" s="2" t="s">
        <v>21</v>
      </c>
      <c r="F3720" s="2" t="s">
        <v>17</v>
      </c>
      <c r="G3720">
        <v>119</v>
      </c>
      <c r="H3720" s="2" t="str">
        <f>VLOOKUP(SupplierQuality[[#This Row],[MaterialID]],Table4[#All],2,0)</f>
        <v>Batteries</v>
      </c>
      <c r="I3720">
        <v>3</v>
      </c>
      <c r="J3720" s="2" t="str">
        <f>_xlfn.XLOOKUP(SupplierQuality[[#This Row],[Defect Type ID]],Table5[ID],Table5[Defect Type],"Not found",0)</f>
        <v>Impact</v>
      </c>
      <c r="K3720">
        <v>238</v>
      </c>
      <c r="L3720" s="2" t="str">
        <f>_xlfn.XLOOKUP(SupplierQuality[[#This Row],[DefectID]],Table2[ID],Table2[Defect],"Not found",0)</f>
        <v>No Docs</v>
      </c>
      <c r="M3720" s="3">
        <v>994110</v>
      </c>
      <c r="N3720" s="3">
        <v>4116</v>
      </c>
      <c r="O3720" s="6">
        <f>SupplierQuality[[#This Row],[Total Downtime Minutes]]/60</f>
        <v>68.599999999999994</v>
      </c>
      <c r="P3720" s="4">
        <v>424</v>
      </c>
      <c r="Q3720" s="4">
        <f>SupplierQuality[[#This Row],[Total Defect Qty]]*SupplierQuality[[#This Row],[Unit Price]]</f>
        <v>421502640</v>
      </c>
    </row>
    <row r="3721" spans="1:17" x14ac:dyDescent="0.25">
      <c r="A3721" s="1">
        <v>43661</v>
      </c>
      <c r="B3721" s="5" t="str">
        <f>TEXT(SupplierQuality[[#This Row],[Date]],"mmm")</f>
        <v>Jul</v>
      </c>
      <c r="C3721" s="5" t="str">
        <f>TEXT(SupplierQuality[[#This Row],[Date]],"yyyy")</f>
        <v>2019</v>
      </c>
      <c r="D3721" s="2" t="s">
        <v>269</v>
      </c>
      <c r="E3721" s="2" t="s">
        <v>64</v>
      </c>
      <c r="F3721" s="2" t="s">
        <v>17</v>
      </c>
      <c r="G3721">
        <v>130</v>
      </c>
      <c r="H3721" s="2" t="str">
        <f>VLOOKUP(SupplierQuality[[#This Row],[MaterialID]],Table4[#All],2,0)</f>
        <v>Packaging</v>
      </c>
      <c r="I3721">
        <v>1</v>
      </c>
      <c r="J3721" s="2" t="str">
        <f>_xlfn.XLOOKUP(SupplierQuality[[#This Row],[Defect Type ID]],Table5[ID],Table5[Defect Type],"Not found",0)</f>
        <v>No Impact</v>
      </c>
      <c r="K3721">
        <v>41</v>
      </c>
      <c r="L3721" s="2" t="str">
        <f>_xlfn.XLOOKUP(SupplierQuality[[#This Row],[DefectID]],Table2[ID],Table2[Defect],"Not found",0)</f>
        <v>Bad Tiles</v>
      </c>
      <c r="M3721" s="3">
        <v>975606</v>
      </c>
      <c r="N3721" s="3">
        <v>1107</v>
      </c>
      <c r="O3721" s="6">
        <f>SupplierQuality[[#This Row],[Total Downtime Minutes]]/60</f>
        <v>18.45</v>
      </c>
      <c r="P3721" s="4">
        <v>313</v>
      </c>
      <c r="Q3721" s="4">
        <f>SupplierQuality[[#This Row],[Total Defect Qty]]*SupplierQuality[[#This Row],[Unit Price]]</f>
        <v>305364678</v>
      </c>
    </row>
    <row r="3722" spans="1:17" x14ac:dyDescent="0.25">
      <c r="A3722" s="1">
        <v>43661</v>
      </c>
      <c r="B3722" s="5" t="str">
        <f>TEXT(SupplierQuality[[#This Row],[Date]],"mmm")</f>
        <v>Jul</v>
      </c>
      <c r="C3722" s="5" t="str">
        <f>TEXT(SupplierQuality[[#This Row],[Date]],"yyyy")</f>
        <v>2019</v>
      </c>
      <c r="D3722" s="2" t="s">
        <v>102</v>
      </c>
      <c r="E3722" s="2" t="s">
        <v>119</v>
      </c>
      <c r="F3722" s="2" t="s">
        <v>24</v>
      </c>
      <c r="G3722">
        <v>115</v>
      </c>
      <c r="H3722" s="2" t="str">
        <f>VLOOKUP(SupplierQuality[[#This Row],[MaterialID]],Table4[#All],2,0)</f>
        <v>Controllers</v>
      </c>
      <c r="I3722">
        <v>1</v>
      </c>
      <c r="J3722" s="2" t="str">
        <f>_xlfn.XLOOKUP(SupplierQuality[[#This Row],[Defect Type ID]],Table5[ID],Table5[Defect Type],"Not found",0)</f>
        <v>No Impact</v>
      </c>
      <c r="K3722">
        <v>96</v>
      </c>
      <c r="L3722" s="2" t="str">
        <f>_xlfn.XLOOKUP(SupplierQuality[[#This Row],[DefectID]],Table2[ID],Table2[Defect],"Not found",0)</f>
        <v>Film Not Intact</v>
      </c>
      <c r="M3722" s="3">
        <v>923850</v>
      </c>
      <c r="N3722" s="3">
        <v>1601</v>
      </c>
      <c r="O3722" s="6">
        <f>SupplierQuality[[#This Row],[Total Downtime Minutes]]/60</f>
        <v>26.683333333333334</v>
      </c>
      <c r="P3722" s="4">
        <v>463</v>
      </c>
      <c r="Q3722" s="4">
        <f>SupplierQuality[[#This Row],[Total Defect Qty]]*SupplierQuality[[#This Row],[Unit Price]]</f>
        <v>427742550</v>
      </c>
    </row>
    <row r="3723" spans="1:17" x14ac:dyDescent="0.25">
      <c r="A3723" s="1">
        <v>43661</v>
      </c>
      <c r="B3723" s="5" t="str">
        <f>TEXT(SupplierQuality[[#This Row],[Date]],"mmm")</f>
        <v>Jul</v>
      </c>
      <c r="C3723" s="5" t="str">
        <f>TEXT(SupplierQuality[[#This Row],[Date]],"yyyy")</f>
        <v>2019</v>
      </c>
      <c r="D3723" s="2" t="s">
        <v>167</v>
      </c>
      <c r="E3723" s="2" t="s">
        <v>41</v>
      </c>
      <c r="F3723" s="2" t="s">
        <v>691</v>
      </c>
      <c r="G3723">
        <v>117</v>
      </c>
      <c r="H3723" s="2" t="str">
        <f>VLOOKUP(SupplierQuality[[#This Row],[MaterialID]],Table4[#All],2,0)</f>
        <v>Labels</v>
      </c>
      <c r="I3723">
        <v>3</v>
      </c>
      <c r="J3723" s="2" t="str">
        <f>_xlfn.XLOOKUP(SupplierQuality[[#This Row],[Defect Type ID]],Table5[ID],Table5[Defect Type],"Not found",0)</f>
        <v>Impact</v>
      </c>
      <c r="K3723">
        <v>132</v>
      </c>
      <c r="L3723" s="2" t="str">
        <f>_xlfn.XLOOKUP(SupplierQuality[[#This Row],[DefectID]],Table2[ID],Table2[Defect],"Not found",0)</f>
        <v>Wrong Labeling</v>
      </c>
      <c r="M3723" s="3">
        <v>846492</v>
      </c>
      <c r="N3723" s="3">
        <v>953</v>
      </c>
      <c r="O3723" s="6">
        <f>SupplierQuality[[#This Row],[Total Downtime Minutes]]/60</f>
        <v>15.883333333333333</v>
      </c>
      <c r="P3723" s="4">
        <v>289</v>
      </c>
      <c r="Q3723" s="4">
        <f>SupplierQuality[[#This Row],[Total Defect Qty]]*SupplierQuality[[#This Row],[Unit Price]]</f>
        <v>244636188</v>
      </c>
    </row>
    <row r="3724" spans="1:17" x14ac:dyDescent="0.25">
      <c r="A3724" s="1">
        <v>43661</v>
      </c>
      <c r="B3724" s="5" t="str">
        <f>TEXT(SupplierQuality[[#This Row],[Date]],"mmm")</f>
        <v>Jul</v>
      </c>
      <c r="C3724" s="5" t="str">
        <f>TEXT(SupplierQuality[[#This Row],[Date]],"yyyy")</f>
        <v>2019</v>
      </c>
      <c r="D3724" s="2" t="s">
        <v>138</v>
      </c>
      <c r="E3724" s="2" t="s">
        <v>64</v>
      </c>
      <c r="F3724" s="2" t="s">
        <v>24</v>
      </c>
      <c r="G3724">
        <v>124</v>
      </c>
      <c r="H3724" s="2" t="str">
        <f>VLOOKUP(SupplierQuality[[#This Row],[MaterialID]],Table4[#All],2,0)</f>
        <v>Drives</v>
      </c>
      <c r="I3724">
        <v>3</v>
      </c>
      <c r="J3724" s="2" t="str">
        <f>_xlfn.XLOOKUP(SupplierQuality[[#This Row],[Defect Type ID]],Table5[ID],Table5[Defect Type],"Not found",0)</f>
        <v>Impact</v>
      </c>
      <c r="K3724">
        <v>21</v>
      </c>
      <c r="L3724" s="2" t="str">
        <f>_xlfn.XLOOKUP(SupplierQuality[[#This Row],[DefectID]],Table2[ID],Table2[Defect],"Not found",0)</f>
        <v>Material Handling/ Shipping Requirements Error</v>
      </c>
      <c r="M3724" s="3">
        <v>568037</v>
      </c>
      <c r="N3724" s="3">
        <v>3762</v>
      </c>
      <c r="O3724" s="6">
        <f>SupplierQuality[[#This Row],[Total Downtime Minutes]]/60</f>
        <v>62.7</v>
      </c>
      <c r="P3724" s="4">
        <v>362</v>
      </c>
      <c r="Q3724" s="4">
        <f>SupplierQuality[[#This Row],[Total Defect Qty]]*SupplierQuality[[#This Row],[Unit Price]]</f>
        <v>205629394</v>
      </c>
    </row>
    <row r="3725" spans="1:17" x14ac:dyDescent="0.25">
      <c r="A3725" s="1">
        <v>43661</v>
      </c>
      <c r="B3725" s="5" t="str">
        <f>TEXT(SupplierQuality[[#This Row],[Date]],"mmm")</f>
        <v>Jul</v>
      </c>
      <c r="C3725" s="5" t="str">
        <f>TEXT(SupplierQuality[[#This Row],[Date]],"yyyy")</f>
        <v>2019</v>
      </c>
      <c r="D3725" s="2" t="s">
        <v>33</v>
      </c>
      <c r="E3725" s="2" t="s">
        <v>16</v>
      </c>
      <c r="F3725" s="2" t="s">
        <v>691</v>
      </c>
      <c r="G3725">
        <v>131</v>
      </c>
      <c r="H3725" s="2" t="str">
        <f>VLOOKUP(SupplierQuality[[#This Row],[MaterialID]],Table4[#All],2,0)</f>
        <v>Valves</v>
      </c>
      <c r="I3725">
        <v>1</v>
      </c>
      <c r="J3725" s="2" t="str">
        <f>_xlfn.XLOOKUP(SupplierQuality[[#This Row],[Defect Type ID]],Table5[ID],Table5[Defect Type],"Not found",0)</f>
        <v>No Impact</v>
      </c>
      <c r="K3725">
        <v>28</v>
      </c>
      <c r="L3725" s="2" t="str">
        <f>_xlfn.XLOOKUP(SupplierQuality[[#This Row],[DefectID]],Table2[ID],Table2[Defect],"Not found",0)</f>
        <v>Poor Fit</v>
      </c>
      <c r="M3725" s="3">
        <v>385662</v>
      </c>
      <c r="N3725" s="3">
        <v>43</v>
      </c>
      <c r="O3725" s="6">
        <f>SupplierQuality[[#This Row],[Total Downtime Minutes]]/60</f>
        <v>0.71666666666666667</v>
      </c>
      <c r="P3725" s="4">
        <v>610</v>
      </c>
      <c r="Q3725" s="4">
        <f>SupplierQuality[[#This Row],[Total Defect Qty]]*SupplierQuality[[#This Row],[Unit Price]]</f>
        <v>235253820</v>
      </c>
    </row>
    <row r="3726" spans="1:17" x14ac:dyDescent="0.25">
      <c r="A3726" s="1">
        <v>43661</v>
      </c>
      <c r="B3726" s="5" t="str">
        <f>TEXT(SupplierQuality[[#This Row],[Date]],"mmm")</f>
        <v>Jul</v>
      </c>
      <c r="C3726" s="5" t="str">
        <f>TEXT(SupplierQuality[[#This Row],[Date]],"yyyy")</f>
        <v>2019</v>
      </c>
      <c r="D3726" s="2" t="s">
        <v>289</v>
      </c>
      <c r="E3726" s="2" t="s">
        <v>58</v>
      </c>
      <c r="F3726" s="2" t="s">
        <v>17</v>
      </c>
      <c r="G3726">
        <v>125</v>
      </c>
      <c r="H3726" s="2" t="str">
        <f>VLOOKUP(SupplierQuality[[#This Row],[MaterialID]],Table4[#All],2,0)</f>
        <v>Hardware</v>
      </c>
      <c r="I3726">
        <v>3</v>
      </c>
      <c r="J3726" s="2" t="str">
        <f>_xlfn.XLOOKUP(SupplierQuality[[#This Row],[Defect Type ID]],Table5[ID],Table5[Defect Type],"Not found",0)</f>
        <v>Impact</v>
      </c>
      <c r="K3726">
        <v>230</v>
      </c>
      <c r="L3726" s="2" t="str">
        <f>_xlfn.XLOOKUP(SupplierQuality[[#This Row],[DefectID]],Table2[ID],Table2[Defect],"Not found",0)</f>
        <v>Deep Slots</v>
      </c>
      <c r="M3726" s="3">
        <v>347387</v>
      </c>
      <c r="N3726" s="3">
        <v>310</v>
      </c>
      <c r="O3726" s="6">
        <f>SupplierQuality[[#This Row],[Total Downtime Minutes]]/60</f>
        <v>5.166666666666667</v>
      </c>
      <c r="P3726" s="4">
        <v>311</v>
      </c>
      <c r="Q3726" s="4">
        <f>SupplierQuality[[#This Row],[Total Defect Qty]]*SupplierQuality[[#This Row],[Unit Price]]</f>
        <v>108037357</v>
      </c>
    </row>
    <row r="3727" spans="1:17" x14ac:dyDescent="0.25">
      <c r="A3727" s="1">
        <v>43661</v>
      </c>
      <c r="B3727" s="5" t="str">
        <f>TEXT(SupplierQuality[[#This Row],[Date]],"mmm")</f>
        <v>Jul</v>
      </c>
      <c r="C3727" s="5" t="str">
        <f>TEXT(SupplierQuality[[#This Row],[Date]],"yyyy")</f>
        <v>2019</v>
      </c>
      <c r="D3727" s="2" t="s">
        <v>362</v>
      </c>
      <c r="E3727" s="2" t="s">
        <v>41</v>
      </c>
      <c r="F3727" s="2" t="s">
        <v>17</v>
      </c>
      <c r="G3727">
        <v>132</v>
      </c>
      <c r="H3727" s="2" t="str">
        <f>VLOOKUP(SupplierQuality[[#This Row],[MaterialID]],Table4[#All],2,0)</f>
        <v>Printed Materials</v>
      </c>
      <c r="I3727">
        <v>1</v>
      </c>
      <c r="J3727" s="2" t="str">
        <f>_xlfn.XLOOKUP(SupplierQuality[[#This Row],[Defect Type ID]],Table5[ID],Table5[Defect Type],"Not found",0)</f>
        <v>No Impact</v>
      </c>
      <c r="K3727">
        <v>57</v>
      </c>
      <c r="L3727" s="2" t="str">
        <f>_xlfn.XLOOKUP(SupplierQuality[[#This Row],[DefectID]],Table2[ID],Table2[Defect],"Not found",0)</f>
        <v>Incorrect Labeling</v>
      </c>
      <c r="M3727" s="3">
        <v>309162</v>
      </c>
      <c r="N3727" s="3">
        <v>1649</v>
      </c>
      <c r="O3727" s="6">
        <f>SupplierQuality[[#This Row],[Total Downtime Minutes]]/60</f>
        <v>27.483333333333334</v>
      </c>
      <c r="P3727" s="4">
        <v>431</v>
      </c>
      <c r="Q3727" s="4">
        <f>SupplierQuality[[#This Row],[Total Defect Qty]]*SupplierQuality[[#This Row],[Unit Price]]</f>
        <v>133248822</v>
      </c>
    </row>
    <row r="3728" spans="1:17" x14ac:dyDescent="0.25">
      <c r="A3728" s="1">
        <v>43661</v>
      </c>
      <c r="B3728" s="5" t="str">
        <f>TEXT(SupplierQuality[[#This Row],[Date]],"mmm")</f>
        <v>Jul</v>
      </c>
      <c r="C3728" s="5" t="str">
        <f>TEXT(SupplierQuality[[#This Row],[Date]],"yyyy")</f>
        <v>2019</v>
      </c>
      <c r="D3728" s="2" t="s">
        <v>136</v>
      </c>
      <c r="E3728" s="2" t="s">
        <v>64</v>
      </c>
      <c r="F3728" s="2" t="s">
        <v>17</v>
      </c>
      <c r="G3728">
        <v>125</v>
      </c>
      <c r="H3728" s="2" t="str">
        <f>VLOOKUP(SupplierQuality[[#This Row],[MaterialID]],Table4[#All],2,0)</f>
        <v>Hardware</v>
      </c>
      <c r="I3728">
        <v>2</v>
      </c>
      <c r="J3728" s="2" t="str">
        <f>_xlfn.XLOOKUP(SupplierQuality[[#This Row],[Defect Type ID]],Table5[ID],Table5[Defect Type],"Not found",0)</f>
        <v>Rejected</v>
      </c>
      <c r="K3728">
        <v>266</v>
      </c>
      <c r="L3728" s="2" t="str">
        <f>_xlfn.XLOOKUP(SupplierQuality[[#This Row],[DefectID]],Table2[ID],Table2[Defect],"Not found",0)</f>
        <v>Liner Issues</v>
      </c>
      <c r="M3728" s="3">
        <v>222584</v>
      </c>
      <c r="N3728" s="3">
        <v>1475</v>
      </c>
      <c r="O3728" s="6">
        <f>SupplierQuality[[#This Row],[Total Downtime Minutes]]/60</f>
        <v>24.583333333333332</v>
      </c>
      <c r="P3728" s="4">
        <v>563</v>
      </c>
      <c r="Q3728" s="4">
        <f>SupplierQuality[[#This Row],[Total Defect Qty]]*SupplierQuality[[#This Row],[Unit Price]]</f>
        <v>125314792</v>
      </c>
    </row>
    <row r="3729" spans="1:17" x14ac:dyDescent="0.25">
      <c r="A3729" s="1">
        <v>43662</v>
      </c>
      <c r="B3729" s="5" t="str">
        <f>TEXT(SupplierQuality[[#This Row],[Date]],"mmm")</f>
        <v>Jul</v>
      </c>
      <c r="C3729" s="5" t="str">
        <f>TEXT(SupplierQuality[[#This Row],[Date]],"yyyy")</f>
        <v>2019</v>
      </c>
      <c r="D3729" s="2" t="s">
        <v>136</v>
      </c>
      <c r="E3729" s="2" t="s">
        <v>47</v>
      </c>
      <c r="F3729" s="2" t="s">
        <v>24</v>
      </c>
      <c r="G3729">
        <v>129</v>
      </c>
      <c r="H3729" s="2" t="str">
        <f>VLOOKUP(SupplierQuality[[#This Row],[MaterialID]],Table4[#All],2,0)</f>
        <v>Mechanicals</v>
      </c>
      <c r="I3729">
        <v>2</v>
      </c>
      <c r="J3729" s="2" t="str">
        <f>_xlfn.XLOOKUP(SupplierQuality[[#This Row],[Defect Type ID]],Table5[ID],Table5[Defect Type],"Not found",0)</f>
        <v>Rejected</v>
      </c>
      <c r="K3729">
        <v>124</v>
      </c>
      <c r="L3729" s="2" t="str">
        <f>_xlfn.XLOOKUP(SupplierQuality[[#This Row],[DefectID]],Table2[ID],Table2[Defect],"Not found",0)</f>
        <v>Print Impression</v>
      </c>
      <c r="M3729" s="3">
        <v>796891</v>
      </c>
      <c r="N3729" s="3">
        <v>2950</v>
      </c>
      <c r="O3729" s="6">
        <f>SupplierQuality[[#This Row],[Total Downtime Minutes]]/60</f>
        <v>49.166666666666664</v>
      </c>
      <c r="P3729" s="4">
        <v>582</v>
      </c>
      <c r="Q3729" s="4">
        <f>SupplierQuality[[#This Row],[Total Defect Qty]]*SupplierQuality[[#This Row],[Unit Price]]</f>
        <v>463790562</v>
      </c>
    </row>
    <row r="3730" spans="1:17" x14ac:dyDescent="0.25">
      <c r="A3730" s="1">
        <v>43662</v>
      </c>
      <c r="B3730" s="5" t="str">
        <f>TEXT(SupplierQuality[[#This Row],[Date]],"mmm")</f>
        <v>Jul</v>
      </c>
      <c r="C3730" s="5" t="str">
        <f>TEXT(SupplierQuality[[#This Row],[Date]],"yyyy")</f>
        <v>2019</v>
      </c>
      <c r="D3730" s="2" t="s">
        <v>324</v>
      </c>
      <c r="E3730" s="2" t="s">
        <v>19</v>
      </c>
      <c r="F3730" s="2" t="s">
        <v>24</v>
      </c>
      <c r="G3730">
        <v>121</v>
      </c>
      <c r="H3730" s="2" t="str">
        <f>VLOOKUP(SupplierQuality[[#This Row],[MaterialID]],Table4[#All],2,0)</f>
        <v>Composites</v>
      </c>
      <c r="I3730">
        <v>2</v>
      </c>
      <c r="J3730" s="2" t="str">
        <f>_xlfn.XLOOKUP(SupplierQuality[[#This Row],[Defect Type ID]],Table5[ID],Table5[Defect Type],"Not found",0)</f>
        <v>Rejected</v>
      </c>
      <c r="K3730">
        <v>50</v>
      </c>
      <c r="L3730" s="2" t="str">
        <f>_xlfn.XLOOKUP(SupplierQuality[[#This Row],[DefectID]],Table2[ID],Table2[Defect],"Not found",0)</f>
        <v>Out of Support</v>
      </c>
      <c r="M3730" s="3">
        <v>442163</v>
      </c>
      <c r="N3730" s="3">
        <v>1602</v>
      </c>
      <c r="O3730" s="6">
        <f>SupplierQuality[[#This Row],[Total Downtime Minutes]]/60</f>
        <v>26.7</v>
      </c>
      <c r="P3730" s="4">
        <v>404</v>
      </c>
      <c r="Q3730" s="4">
        <f>SupplierQuality[[#This Row],[Total Defect Qty]]*SupplierQuality[[#This Row],[Unit Price]]</f>
        <v>178633852</v>
      </c>
    </row>
    <row r="3731" spans="1:17" x14ac:dyDescent="0.25">
      <c r="A3731" s="1">
        <v>43662</v>
      </c>
      <c r="B3731" s="5" t="str">
        <f>TEXT(SupplierQuality[[#This Row],[Date]],"mmm")</f>
        <v>Jul</v>
      </c>
      <c r="C3731" s="5" t="str">
        <f>TEXT(SupplierQuality[[#This Row],[Date]],"yyyy")</f>
        <v>2019</v>
      </c>
      <c r="D3731" s="2" t="s">
        <v>233</v>
      </c>
      <c r="E3731" s="2" t="s">
        <v>49</v>
      </c>
      <c r="F3731" s="2" t="s">
        <v>24</v>
      </c>
      <c r="G3731">
        <v>115</v>
      </c>
      <c r="H3731" s="2" t="str">
        <f>VLOOKUP(SupplierQuality[[#This Row],[MaterialID]],Table4[#All],2,0)</f>
        <v>Controllers</v>
      </c>
      <c r="I3731">
        <v>1</v>
      </c>
      <c r="J3731" s="2" t="str">
        <f>_xlfn.XLOOKUP(SupplierQuality[[#This Row],[Defect Type ID]],Table5[ID],Table5[Defect Type],"Not found",0)</f>
        <v>No Impact</v>
      </c>
      <c r="K3731">
        <v>170</v>
      </c>
      <c r="L3731" s="2" t="str">
        <f>_xlfn.XLOOKUP(SupplierQuality[[#This Row],[DefectID]],Table2[ID],Table2[Defect],"Not found",0)</f>
        <v>Bad Fit</v>
      </c>
      <c r="M3731" s="3">
        <v>364291</v>
      </c>
      <c r="N3731" s="3">
        <v>2097</v>
      </c>
      <c r="O3731" s="6">
        <f>SupplierQuality[[#This Row],[Total Downtime Minutes]]/60</f>
        <v>34.950000000000003</v>
      </c>
      <c r="P3731" s="4">
        <v>421</v>
      </c>
      <c r="Q3731" s="4">
        <f>SupplierQuality[[#This Row],[Total Defect Qty]]*SupplierQuality[[#This Row],[Unit Price]]</f>
        <v>153366511</v>
      </c>
    </row>
    <row r="3732" spans="1:17" x14ac:dyDescent="0.25">
      <c r="A3732" s="1">
        <v>43662</v>
      </c>
      <c r="B3732" s="5" t="str">
        <f>TEXT(SupplierQuality[[#This Row],[Date]],"mmm")</f>
        <v>Jul</v>
      </c>
      <c r="C3732" s="5" t="str">
        <f>TEXT(SupplierQuality[[#This Row],[Date]],"yyyy")</f>
        <v>2019</v>
      </c>
      <c r="D3732" s="2" t="s">
        <v>270</v>
      </c>
      <c r="E3732" s="2" t="s">
        <v>52</v>
      </c>
      <c r="F3732" s="2" t="s">
        <v>14</v>
      </c>
      <c r="G3732">
        <v>125</v>
      </c>
      <c r="H3732" s="2" t="str">
        <f>VLOOKUP(SupplierQuality[[#This Row],[MaterialID]],Table4[#All],2,0)</f>
        <v>Hardware</v>
      </c>
      <c r="I3732">
        <v>1</v>
      </c>
      <c r="J3732" s="2" t="str">
        <f>_xlfn.XLOOKUP(SupplierQuality[[#This Row],[Defect Type ID]],Table5[ID],Table5[Defect Type],"Not found",0)</f>
        <v>No Impact</v>
      </c>
      <c r="K3732">
        <v>46</v>
      </c>
      <c r="L3732" s="2" t="str">
        <f>_xlfn.XLOOKUP(SupplierQuality[[#This Row],[DefectID]],Table2[ID],Table2[Defect],"Not found",0)</f>
        <v>Narrow Tops</v>
      </c>
      <c r="M3732" s="3">
        <v>334986</v>
      </c>
      <c r="N3732" s="3">
        <v>92</v>
      </c>
      <c r="O3732" s="6">
        <f>SupplierQuality[[#This Row],[Total Downtime Minutes]]/60</f>
        <v>1.5333333333333334</v>
      </c>
      <c r="P3732" s="4">
        <v>318</v>
      </c>
      <c r="Q3732" s="4">
        <f>SupplierQuality[[#This Row],[Total Defect Qty]]*SupplierQuality[[#This Row],[Unit Price]]</f>
        <v>106525548</v>
      </c>
    </row>
    <row r="3733" spans="1:17" x14ac:dyDescent="0.25">
      <c r="A3733" s="1">
        <v>43662</v>
      </c>
      <c r="B3733" s="5" t="str">
        <f>TEXT(SupplierQuality[[#This Row],[Date]],"mmm")</f>
        <v>Jul</v>
      </c>
      <c r="C3733" s="5" t="str">
        <f>TEXT(SupplierQuality[[#This Row],[Date]],"yyyy")</f>
        <v>2019</v>
      </c>
      <c r="D3733" s="2" t="s">
        <v>141</v>
      </c>
      <c r="E3733" s="2" t="s">
        <v>13</v>
      </c>
      <c r="F3733" s="2" t="s">
        <v>17</v>
      </c>
      <c r="G3733">
        <v>115</v>
      </c>
      <c r="H3733" s="2" t="str">
        <f>VLOOKUP(SupplierQuality[[#This Row],[MaterialID]],Table4[#All],2,0)</f>
        <v>Controllers</v>
      </c>
      <c r="I3733">
        <v>1</v>
      </c>
      <c r="J3733" s="2" t="str">
        <f>_xlfn.XLOOKUP(SupplierQuality[[#This Row],[Defect Type ID]],Table5[ID],Table5[Defect Type],"Not found",0)</f>
        <v>No Impact</v>
      </c>
      <c r="K3733">
        <v>260</v>
      </c>
      <c r="L3733" s="2" t="str">
        <f>_xlfn.XLOOKUP(SupplierQuality[[#This Row],[DefectID]],Table2[ID],Table2[Defect],"Not found",0)</f>
        <v>Bulging Packaging</v>
      </c>
      <c r="M3733" s="3">
        <v>239690</v>
      </c>
      <c r="N3733" s="3">
        <v>2660</v>
      </c>
      <c r="O3733" s="6">
        <f>SupplierQuality[[#This Row],[Total Downtime Minutes]]/60</f>
        <v>44.333333333333336</v>
      </c>
      <c r="P3733" s="4">
        <v>296</v>
      </c>
      <c r="Q3733" s="4">
        <f>SupplierQuality[[#This Row],[Total Defect Qty]]*SupplierQuality[[#This Row],[Unit Price]]</f>
        <v>70948240</v>
      </c>
    </row>
    <row r="3734" spans="1:17" x14ac:dyDescent="0.25">
      <c r="A3734" s="1">
        <v>43662</v>
      </c>
      <c r="B3734" s="5" t="str">
        <f>TEXT(SupplierQuality[[#This Row],[Date]],"mmm")</f>
        <v>Jul</v>
      </c>
      <c r="C3734" s="5" t="str">
        <f>TEXT(SupplierQuality[[#This Row],[Date]],"yyyy")</f>
        <v>2019</v>
      </c>
      <c r="D3734" s="2" t="s">
        <v>272</v>
      </c>
      <c r="E3734" s="2" t="s">
        <v>71</v>
      </c>
      <c r="F3734" s="2" t="s">
        <v>14</v>
      </c>
      <c r="G3734">
        <v>118</v>
      </c>
      <c r="H3734" s="2" t="str">
        <f>VLOOKUP(SupplierQuality[[#This Row],[MaterialID]],Table4[#All],2,0)</f>
        <v>Corrugate</v>
      </c>
      <c r="I3734">
        <v>2</v>
      </c>
      <c r="J3734" s="2" t="str">
        <f>_xlfn.XLOOKUP(SupplierQuality[[#This Row],[Defect Type ID]],Table5[ID],Table5[Defect Type],"Not found",0)</f>
        <v>Rejected</v>
      </c>
      <c r="K3734">
        <v>67</v>
      </c>
      <c r="L3734" s="2" t="str">
        <f>_xlfn.XLOOKUP(SupplierQuality[[#This Row],[DefectID]],Table2[ID],Table2[Defect],"Not found",0)</f>
        <v>Bad Film</v>
      </c>
      <c r="M3734" s="3">
        <v>132931</v>
      </c>
      <c r="N3734" s="3">
        <v>3374</v>
      </c>
      <c r="O3734" s="6">
        <f>SupplierQuality[[#This Row],[Total Downtime Minutes]]/60</f>
        <v>56.233333333333334</v>
      </c>
      <c r="P3734" s="4">
        <v>324</v>
      </c>
      <c r="Q3734" s="4">
        <f>SupplierQuality[[#This Row],[Total Defect Qty]]*SupplierQuality[[#This Row],[Unit Price]]</f>
        <v>43069644</v>
      </c>
    </row>
    <row r="3735" spans="1:17" x14ac:dyDescent="0.25">
      <c r="A3735" s="1">
        <v>43663</v>
      </c>
      <c r="B3735" s="5" t="str">
        <f>TEXT(SupplierQuality[[#This Row],[Date]],"mmm")</f>
        <v>Jul</v>
      </c>
      <c r="C3735" s="5" t="str">
        <f>TEXT(SupplierQuality[[#This Row],[Date]],"yyyy")</f>
        <v>2019</v>
      </c>
      <c r="D3735" s="2" t="s">
        <v>133</v>
      </c>
      <c r="E3735" s="2" t="s">
        <v>98</v>
      </c>
      <c r="F3735" s="2" t="s">
        <v>24</v>
      </c>
      <c r="G3735">
        <v>118</v>
      </c>
      <c r="H3735" s="2" t="str">
        <f>VLOOKUP(SupplierQuality[[#This Row],[MaterialID]],Table4[#All],2,0)</f>
        <v>Corrugate</v>
      </c>
      <c r="I3735">
        <v>3</v>
      </c>
      <c r="J3735" s="2" t="str">
        <f>_xlfn.XLOOKUP(SupplierQuality[[#This Row],[Defect Type ID]],Table5[ID],Table5[Defect Type],"Not found",0)</f>
        <v>Impact</v>
      </c>
      <c r="K3735">
        <v>47</v>
      </c>
      <c r="L3735" s="2" t="str">
        <f>_xlfn.XLOOKUP(SupplierQuality[[#This Row],[DefectID]],Table2[ID],Table2[Defect],"Not found",0)</f>
        <v>Packaging Damaged</v>
      </c>
      <c r="M3735" s="3">
        <v>337790</v>
      </c>
      <c r="N3735" s="3">
        <v>3341</v>
      </c>
      <c r="O3735" s="6">
        <f>SupplierQuality[[#This Row],[Total Downtime Minutes]]/60</f>
        <v>55.68333333333333</v>
      </c>
      <c r="P3735" s="4">
        <v>427</v>
      </c>
      <c r="Q3735" s="4">
        <f>SupplierQuality[[#This Row],[Total Defect Qty]]*SupplierQuality[[#This Row],[Unit Price]]</f>
        <v>144236330</v>
      </c>
    </row>
    <row r="3736" spans="1:17" x14ac:dyDescent="0.25">
      <c r="A3736" s="1">
        <v>43663</v>
      </c>
      <c r="B3736" s="5" t="str">
        <f>TEXT(SupplierQuality[[#This Row],[Date]],"mmm")</f>
        <v>Jul</v>
      </c>
      <c r="C3736" s="5" t="str">
        <f>TEXT(SupplierQuality[[#This Row],[Date]],"yyyy")</f>
        <v>2019</v>
      </c>
      <c r="D3736" s="2" t="s">
        <v>134</v>
      </c>
      <c r="E3736" s="2" t="s">
        <v>107</v>
      </c>
      <c r="F3736" s="2" t="s">
        <v>24</v>
      </c>
      <c r="G3736">
        <v>120</v>
      </c>
      <c r="H3736" s="2" t="str">
        <f>VLOOKUP(SupplierQuality[[#This Row],[MaterialID]],Table4[#All],2,0)</f>
        <v>Film</v>
      </c>
      <c r="I3736">
        <v>1</v>
      </c>
      <c r="J3736" s="2" t="str">
        <f>_xlfn.XLOOKUP(SupplierQuality[[#This Row],[Defect Type ID]],Table5[ID],Table5[Defect Type],"Not found",0)</f>
        <v>No Impact</v>
      </c>
      <c r="K3736">
        <v>151</v>
      </c>
      <c r="L3736" s="2" t="str">
        <f>_xlfn.XLOOKUP(SupplierQuality[[#This Row],[DefectID]],Table2[ID],Table2[Defect],"Not found",0)</f>
        <v>Does Not Run</v>
      </c>
      <c r="M3736" s="3">
        <v>303121</v>
      </c>
      <c r="N3736" s="3">
        <v>4870</v>
      </c>
      <c r="O3736" s="6">
        <f>SupplierQuality[[#This Row],[Total Downtime Minutes]]/60</f>
        <v>81.166666666666671</v>
      </c>
      <c r="P3736" s="4">
        <v>521</v>
      </c>
      <c r="Q3736" s="4">
        <f>SupplierQuality[[#This Row],[Total Defect Qty]]*SupplierQuality[[#This Row],[Unit Price]]</f>
        <v>157926041</v>
      </c>
    </row>
    <row r="3737" spans="1:17" x14ac:dyDescent="0.25">
      <c r="A3737" s="1">
        <v>43665</v>
      </c>
      <c r="B3737" s="5" t="str">
        <f>TEXT(SupplierQuality[[#This Row],[Date]],"mmm")</f>
        <v>Jul</v>
      </c>
      <c r="C3737" s="5" t="str">
        <f>TEXT(SupplierQuality[[#This Row],[Date]],"yyyy")</f>
        <v>2019</v>
      </c>
      <c r="D3737" s="2" t="s">
        <v>76</v>
      </c>
      <c r="E3737" s="2" t="s">
        <v>74</v>
      </c>
      <c r="F3737" s="2" t="s">
        <v>42</v>
      </c>
      <c r="G3737">
        <v>114</v>
      </c>
      <c r="H3737" s="2" t="str">
        <f>VLOOKUP(SupplierQuality[[#This Row],[MaterialID]],Table4[#All],2,0)</f>
        <v>Carton</v>
      </c>
      <c r="I3737">
        <v>1</v>
      </c>
      <c r="J3737" s="2" t="str">
        <f>_xlfn.XLOOKUP(SupplierQuality[[#This Row],[Defect Type ID]],Table5[ID],Table5[Defect Type],"Not found",0)</f>
        <v>No Impact</v>
      </c>
      <c r="K3737">
        <v>79</v>
      </c>
      <c r="L3737" s="2" t="str">
        <f>_xlfn.XLOOKUP(SupplierQuality[[#This Row],[DefectID]],Table2[ID],Table2[Defect],"Not found",0)</f>
        <v>Scratched Glass</v>
      </c>
      <c r="M3737" s="3">
        <v>891430</v>
      </c>
      <c r="N3737" s="3">
        <v>4485</v>
      </c>
      <c r="O3737" s="6">
        <f>SupplierQuality[[#This Row],[Total Downtime Minutes]]/60</f>
        <v>74.75</v>
      </c>
      <c r="P3737" s="4">
        <v>669</v>
      </c>
      <c r="Q3737" s="4">
        <f>SupplierQuality[[#This Row],[Total Defect Qty]]*SupplierQuality[[#This Row],[Unit Price]]</f>
        <v>596366670</v>
      </c>
    </row>
    <row r="3738" spans="1:17" x14ac:dyDescent="0.25">
      <c r="A3738" s="1">
        <v>43665</v>
      </c>
      <c r="B3738" s="5" t="str">
        <f>TEXT(SupplierQuality[[#This Row],[Date]],"mmm")</f>
        <v>Jul</v>
      </c>
      <c r="C3738" s="5" t="str">
        <f>TEXT(SupplierQuality[[#This Row],[Date]],"yyyy")</f>
        <v>2019</v>
      </c>
      <c r="D3738" s="2" t="s">
        <v>197</v>
      </c>
      <c r="E3738" s="2" t="s">
        <v>34</v>
      </c>
      <c r="F3738" s="2" t="s">
        <v>14</v>
      </c>
      <c r="G3738">
        <v>115</v>
      </c>
      <c r="H3738" s="2" t="str">
        <f>VLOOKUP(SupplierQuality[[#This Row],[MaterialID]],Table4[#All],2,0)</f>
        <v>Controllers</v>
      </c>
      <c r="I3738">
        <v>1</v>
      </c>
      <c r="J3738" s="2" t="str">
        <f>_xlfn.XLOOKUP(SupplierQuality[[#This Row],[Defect Type ID]],Table5[ID],Table5[Defect Type],"Not found",0)</f>
        <v>No Impact</v>
      </c>
      <c r="K3738">
        <v>196</v>
      </c>
      <c r="L3738" s="2" t="str">
        <f>_xlfn.XLOOKUP(SupplierQuality[[#This Row],[DefectID]],Table2[ID],Table2[Defect],"Not found",0)</f>
        <v>Wrong Finish</v>
      </c>
      <c r="M3738" s="3">
        <v>731010</v>
      </c>
      <c r="N3738" s="3">
        <v>1396</v>
      </c>
      <c r="O3738" s="6">
        <f>SupplierQuality[[#This Row],[Total Downtime Minutes]]/60</f>
        <v>23.266666666666666</v>
      </c>
      <c r="P3738" s="4">
        <v>477</v>
      </c>
      <c r="Q3738" s="4">
        <f>SupplierQuality[[#This Row],[Total Defect Qty]]*SupplierQuality[[#This Row],[Unit Price]]</f>
        <v>348691770</v>
      </c>
    </row>
    <row r="3739" spans="1:17" x14ac:dyDescent="0.25">
      <c r="A3739" s="1">
        <v>43665</v>
      </c>
      <c r="B3739" s="5" t="str">
        <f>TEXT(SupplierQuality[[#This Row],[Date]],"mmm")</f>
        <v>Jul</v>
      </c>
      <c r="C3739" s="5" t="str">
        <f>TEXT(SupplierQuality[[#This Row],[Date]],"yyyy")</f>
        <v>2019</v>
      </c>
      <c r="D3739" s="2" t="s">
        <v>313</v>
      </c>
      <c r="E3739" s="2" t="s">
        <v>32</v>
      </c>
      <c r="F3739" s="2" t="s">
        <v>14</v>
      </c>
      <c r="G3739">
        <v>119</v>
      </c>
      <c r="H3739" s="2" t="str">
        <f>VLOOKUP(SupplierQuality[[#This Row],[MaterialID]],Table4[#All],2,0)</f>
        <v>Batteries</v>
      </c>
      <c r="I3739">
        <v>3</v>
      </c>
      <c r="J3739" s="2" t="str">
        <f>_xlfn.XLOOKUP(SupplierQuality[[#This Row],[Defect Type ID]],Table5[ID],Table5[Defect Type],"Not found",0)</f>
        <v>Impact</v>
      </c>
      <c r="K3739">
        <v>114</v>
      </c>
      <c r="L3739" s="2" t="str">
        <f>_xlfn.XLOOKUP(SupplierQuality[[#This Row],[DefectID]],Table2[ID],Table2[Defect],"Not found",0)</f>
        <v>Wrong Case Labels</v>
      </c>
      <c r="M3739" s="3">
        <v>642703</v>
      </c>
      <c r="N3739" s="3">
        <v>3346</v>
      </c>
      <c r="O3739" s="6">
        <f>SupplierQuality[[#This Row],[Total Downtime Minutes]]/60</f>
        <v>55.766666666666666</v>
      </c>
      <c r="P3739" s="4">
        <v>309</v>
      </c>
      <c r="Q3739" s="4">
        <f>SupplierQuality[[#This Row],[Total Defect Qty]]*SupplierQuality[[#This Row],[Unit Price]]</f>
        <v>198595227</v>
      </c>
    </row>
    <row r="3740" spans="1:17" x14ac:dyDescent="0.25">
      <c r="A3740" s="1">
        <v>43665</v>
      </c>
      <c r="B3740" s="5" t="str">
        <f>TEXT(SupplierQuality[[#This Row],[Date]],"mmm")</f>
        <v>Jul</v>
      </c>
      <c r="C3740" s="5" t="str">
        <f>TEXT(SupplierQuality[[#This Row],[Date]],"yyyy")</f>
        <v>2019</v>
      </c>
      <c r="D3740" s="2" t="s">
        <v>145</v>
      </c>
      <c r="E3740" s="2" t="s">
        <v>107</v>
      </c>
      <c r="F3740" s="2" t="s">
        <v>24</v>
      </c>
      <c r="G3740">
        <v>118</v>
      </c>
      <c r="H3740" s="2" t="str">
        <f>VLOOKUP(SupplierQuality[[#This Row],[MaterialID]],Table4[#All],2,0)</f>
        <v>Corrugate</v>
      </c>
      <c r="I3740">
        <v>3</v>
      </c>
      <c r="J3740" s="2" t="str">
        <f>_xlfn.XLOOKUP(SupplierQuality[[#This Row],[Defect Type ID]],Table5[ID],Table5[Defect Type],"Not found",0)</f>
        <v>Impact</v>
      </c>
      <c r="K3740">
        <v>117</v>
      </c>
      <c r="L3740" s="2" t="str">
        <f>_xlfn.XLOOKUP(SupplierQuality[[#This Row],[DefectID]],Table2[ID],Table2[Defect],"Not found",0)</f>
        <v>Opened containers</v>
      </c>
      <c r="M3740" s="3">
        <v>632859</v>
      </c>
      <c r="N3740" s="3">
        <v>2981</v>
      </c>
      <c r="O3740" s="6">
        <f>SupplierQuality[[#This Row],[Total Downtime Minutes]]/60</f>
        <v>49.68333333333333</v>
      </c>
      <c r="P3740" s="4">
        <v>597</v>
      </c>
      <c r="Q3740" s="4">
        <f>SupplierQuality[[#This Row],[Total Defect Qty]]*SupplierQuality[[#This Row],[Unit Price]]</f>
        <v>377816823</v>
      </c>
    </row>
    <row r="3741" spans="1:17" x14ac:dyDescent="0.25">
      <c r="A3741" s="1">
        <v>43665</v>
      </c>
      <c r="B3741" s="5" t="str">
        <f>TEXT(SupplierQuality[[#This Row],[Date]],"mmm")</f>
        <v>Jul</v>
      </c>
      <c r="C3741" s="5" t="str">
        <f>TEXT(SupplierQuality[[#This Row],[Date]],"yyyy")</f>
        <v>2019</v>
      </c>
      <c r="D3741" s="2" t="s">
        <v>313</v>
      </c>
      <c r="E3741" s="2" t="s">
        <v>19</v>
      </c>
      <c r="F3741" s="2" t="s">
        <v>14</v>
      </c>
      <c r="G3741">
        <v>126</v>
      </c>
      <c r="H3741" s="2" t="str">
        <f>VLOOKUP(SupplierQuality[[#This Row],[MaterialID]],Table4[#All],2,0)</f>
        <v>Motors</v>
      </c>
      <c r="I3741">
        <v>1</v>
      </c>
      <c r="J3741" s="2" t="str">
        <f>_xlfn.XLOOKUP(SupplierQuality[[#This Row],[Defect Type ID]],Table5[ID],Table5[Defect Type],"Not found",0)</f>
        <v>No Impact</v>
      </c>
      <c r="K3741">
        <v>95</v>
      </c>
      <c r="L3741" s="2" t="str">
        <f>_xlfn.XLOOKUP(SupplierQuality[[#This Row],[DefectID]],Table2[ID],Table2[Defect],"Not found",0)</f>
        <v>Wrong Shape</v>
      </c>
      <c r="M3741" s="3">
        <v>599107</v>
      </c>
      <c r="N3741" s="3">
        <v>2097</v>
      </c>
      <c r="O3741" s="6">
        <f>SupplierQuality[[#This Row],[Total Downtime Minutes]]/60</f>
        <v>34.950000000000003</v>
      </c>
      <c r="P3741" s="4">
        <v>621</v>
      </c>
      <c r="Q3741" s="4">
        <f>SupplierQuality[[#This Row],[Total Defect Qty]]*SupplierQuality[[#This Row],[Unit Price]]</f>
        <v>372045447</v>
      </c>
    </row>
    <row r="3742" spans="1:17" x14ac:dyDescent="0.25">
      <c r="A3742" s="1">
        <v>43665</v>
      </c>
      <c r="B3742" s="5" t="str">
        <f>TEXT(SupplierQuality[[#This Row],[Date]],"mmm")</f>
        <v>Jul</v>
      </c>
      <c r="C3742" s="5" t="str">
        <f>TEXT(SupplierQuality[[#This Row],[Date]],"yyyy")</f>
        <v>2019</v>
      </c>
      <c r="D3742" s="2" t="s">
        <v>330</v>
      </c>
      <c r="E3742" s="2" t="s">
        <v>98</v>
      </c>
      <c r="F3742" s="2" t="s">
        <v>17</v>
      </c>
      <c r="G3742">
        <v>122</v>
      </c>
      <c r="H3742" s="2" t="str">
        <f>VLOOKUP(SupplierQuality[[#This Row],[MaterialID]],Table4[#All],2,0)</f>
        <v>Electrolytes</v>
      </c>
      <c r="I3742">
        <v>3</v>
      </c>
      <c r="J3742" s="2" t="str">
        <f>_xlfn.XLOOKUP(SupplierQuality[[#This Row],[Defect Type ID]],Table5[ID],Table5[Defect Type],"Not found",0)</f>
        <v>Impact</v>
      </c>
      <c r="K3742">
        <v>43</v>
      </c>
      <c r="L3742" s="2" t="str">
        <f>_xlfn.XLOOKUP(SupplierQuality[[#This Row],[DefectID]],Table2[ID],Table2[Defect],"Not found",0)</f>
        <v>Creases / Wrinkles</v>
      </c>
      <c r="M3742" s="3">
        <v>442567</v>
      </c>
      <c r="N3742" s="3">
        <v>3752</v>
      </c>
      <c r="O3742" s="6">
        <f>SupplierQuality[[#This Row],[Total Downtime Minutes]]/60</f>
        <v>62.533333333333331</v>
      </c>
      <c r="P3742" s="4">
        <v>688</v>
      </c>
      <c r="Q3742" s="4">
        <f>SupplierQuality[[#This Row],[Total Defect Qty]]*SupplierQuality[[#This Row],[Unit Price]]</f>
        <v>304486096</v>
      </c>
    </row>
    <row r="3743" spans="1:17" x14ac:dyDescent="0.25">
      <c r="A3743" s="1">
        <v>43665</v>
      </c>
      <c r="B3743" s="5" t="str">
        <f>TEXT(SupplierQuality[[#This Row],[Date]],"mmm")</f>
        <v>Jul</v>
      </c>
      <c r="C3743" s="5" t="str">
        <f>TEXT(SupplierQuality[[#This Row],[Date]],"yyyy")</f>
        <v>2019</v>
      </c>
      <c r="D3743" s="2" t="s">
        <v>275</v>
      </c>
      <c r="E3743" s="2" t="s">
        <v>47</v>
      </c>
      <c r="F3743" s="2" t="s">
        <v>17</v>
      </c>
      <c r="G3743">
        <v>120</v>
      </c>
      <c r="H3743" s="2" t="str">
        <f>VLOOKUP(SupplierQuality[[#This Row],[MaterialID]],Table4[#All],2,0)</f>
        <v>Film</v>
      </c>
      <c r="I3743">
        <v>2</v>
      </c>
      <c r="J3743" s="2" t="str">
        <f>_xlfn.XLOOKUP(SupplierQuality[[#This Row],[Defect Type ID]],Table5[ID],Table5[Defect Type],"Not found",0)</f>
        <v>Rejected</v>
      </c>
      <c r="K3743">
        <v>59</v>
      </c>
      <c r="L3743" s="2" t="str">
        <f>_xlfn.XLOOKUP(SupplierQuality[[#This Row],[DefectID]],Table2[ID],Table2[Defect],"Not found",0)</f>
        <v>Cartons Not Opening</v>
      </c>
      <c r="M3743" s="3">
        <v>254677</v>
      </c>
      <c r="N3743" s="3">
        <v>3583</v>
      </c>
      <c r="O3743" s="6">
        <f>SupplierQuality[[#This Row],[Total Downtime Minutes]]/60</f>
        <v>59.716666666666669</v>
      </c>
      <c r="P3743" s="4">
        <v>320</v>
      </c>
      <c r="Q3743" s="4">
        <f>SupplierQuality[[#This Row],[Total Defect Qty]]*SupplierQuality[[#This Row],[Unit Price]]</f>
        <v>81496640</v>
      </c>
    </row>
    <row r="3744" spans="1:17" x14ac:dyDescent="0.25">
      <c r="A3744" s="1">
        <v>43665</v>
      </c>
      <c r="B3744" s="5" t="str">
        <f>TEXT(SupplierQuality[[#This Row],[Date]],"mmm")</f>
        <v>Jul</v>
      </c>
      <c r="C3744" s="5" t="str">
        <f>TEXT(SupplierQuality[[#This Row],[Date]],"yyyy")</f>
        <v>2019</v>
      </c>
      <c r="D3744" s="2" t="s">
        <v>251</v>
      </c>
      <c r="E3744" s="2" t="s">
        <v>30</v>
      </c>
      <c r="F3744" s="2" t="s">
        <v>14</v>
      </c>
      <c r="G3744">
        <v>127</v>
      </c>
      <c r="H3744" s="2" t="str">
        <f>VLOOKUP(SupplierQuality[[#This Row],[MaterialID]],Table4[#All],2,0)</f>
        <v>Crates</v>
      </c>
      <c r="I3744">
        <v>3</v>
      </c>
      <c r="J3744" s="2" t="str">
        <f>_xlfn.XLOOKUP(SupplierQuality[[#This Row],[Defect Type ID]],Table5[ID],Table5[Defect Type],"Not found",0)</f>
        <v>Impact</v>
      </c>
      <c r="K3744">
        <v>250</v>
      </c>
      <c r="L3744" s="2" t="str">
        <f>_xlfn.XLOOKUP(SupplierQuality[[#This Row],[DefectID]],Table2[ID],Table2[Defect],"Not found",0)</f>
        <v>Tampered</v>
      </c>
      <c r="M3744" s="3">
        <v>235082</v>
      </c>
      <c r="N3744" s="3">
        <v>2185</v>
      </c>
      <c r="O3744" s="6">
        <f>SupplierQuality[[#This Row],[Total Downtime Minutes]]/60</f>
        <v>36.416666666666664</v>
      </c>
      <c r="P3744" s="4">
        <v>554</v>
      </c>
      <c r="Q3744" s="4">
        <f>SupplierQuality[[#This Row],[Total Defect Qty]]*SupplierQuality[[#This Row],[Unit Price]]</f>
        <v>130235428</v>
      </c>
    </row>
    <row r="3745" spans="1:17" x14ac:dyDescent="0.25">
      <c r="A3745" s="1">
        <v>43665</v>
      </c>
      <c r="B3745" s="5" t="str">
        <f>TEXT(SupplierQuality[[#This Row],[Date]],"mmm")</f>
        <v>Jul</v>
      </c>
      <c r="C3745" s="5" t="str">
        <f>TEXT(SupplierQuality[[#This Row],[Date]],"yyyy")</f>
        <v>2019</v>
      </c>
      <c r="D3745" s="2" t="s">
        <v>145</v>
      </c>
      <c r="E3745" s="2" t="s">
        <v>107</v>
      </c>
      <c r="F3745" s="2" t="s">
        <v>14</v>
      </c>
      <c r="G3745">
        <v>114</v>
      </c>
      <c r="H3745" s="2" t="str">
        <f>VLOOKUP(SupplierQuality[[#This Row],[MaterialID]],Table4[#All],2,0)</f>
        <v>Carton</v>
      </c>
      <c r="I3745">
        <v>2</v>
      </c>
      <c r="J3745" s="2" t="str">
        <f>_xlfn.XLOOKUP(SupplierQuality[[#This Row],[Defect Type ID]],Table5[ID],Table5[Defect Type],"Not found",0)</f>
        <v>Rejected</v>
      </c>
      <c r="K3745">
        <v>155</v>
      </c>
      <c r="L3745" s="2" t="str">
        <f>_xlfn.XLOOKUP(SupplierQuality[[#This Row],[DefectID]],Table2[ID],Table2[Defect],"Not found",0)</f>
        <v>Wrong Specification</v>
      </c>
      <c r="M3745" s="3">
        <v>193859</v>
      </c>
      <c r="N3745" s="3">
        <v>3138</v>
      </c>
      <c r="O3745" s="6">
        <f>SupplierQuality[[#This Row],[Total Downtime Minutes]]/60</f>
        <v>52.3</v>
      </c>
      <c r="P3745" s="4">
        <v>434</v>
      </c>
      <c r="Q3745" s="4">
        <f>SupplierQuality[[#This Row],[Total Defect Qty]]*SupplierQuality[[#This Row],[Unit Price]]</f>
        <v>84134806</v>
      </c>
    </row>
    <row r="3746" spans="1:17" x14ac:dyDescent="0.25">
      <c r="A3746" s="1">
        <v>43666</v>
      </c>
      <c r="B3746" s="5" t="str">
        <f>TEXT(SupplierQuality[[#This Row],[Date]],"mmm")</f>
        <v>Jul</v>
      </c>
      <c r="C3746" s="5" t="str">
        <f>TEXT(SupplierQuality[[#This Row],[Date]],"yyyy")</f>
        <v>2019</v>
      </c>
      <c r="D3746" s="2" t="s">
        <v>96</v>
      </c>
      <c r="E3746" s="2" t="s">
        <v>34</v>
      </c>
      <c r="F3746" s="2" t="s">
        <v>24</v>
      </c>
      <c r="G3746">
        <v>133</v>
      </c>
      <c r="H3746" s="2" t="str">
        <f>VLOOKUP(SupplierQuality[[#This Row],[MaterialID]],Table4[#All],2,0)</f>
        <v>Wires</v>
      </c>
      <c r="I3746">
        <v>3</v>
      </c>
      <c r="J3746" s="2" t="str">
        <f>_xlfn.XLOOKUP(SupplierQuality[[#This Row],[Defect Type ID]],Table5[ID],Table5[Defect Type],"Not found",0)</f>
        <v>Impact</v>
      </c>
      <c r="K3746">
        <v>18</v>
      </c>
      <c r="L3746" s="2" t="str">
        <f>_xlfn.XLOOKUP(SupplierQuality[[#This Row],[DefectID]],Table2[ID],Table2[Defect],"Not found",0)</f>
        <v>Too Heavy</v>
      </c>
      <c r="M3746" s="3">
        <v>845110</v>
      </c>
      <c r="N3746" s="3">
        <v>3246</v>
      </c>
      <c r="O3746" s="6">
        <f>SupplierQuality[[#This Row],[Total Downtime Minutes]]/60</f>
        <v>54.1</v>
      </c>
      <c r="P3746" s="4">
        <v>288</v>
      </c>
      <c r="Q3746" s="4">
        <f>SupplierQuality[[#This Row],[Total Defect Qty]]*SupplierQuality[[#This Row],[Unit Price]]</f>
        <v>243391680</v>
      </c>
    </row>
    <row r="3747" spans="1:17" x14ac:dyDescent="0.25">
      <c r="A3747" s="1">
        <v>43666</v>
      </c>
      <c r="B3747" s="5" t="str">
        <f>TEXT(SupplierQuality[[#This Row],[Date]],"mmm")</f>
        <v>Jul</v>
      </c>
      <c r="C3747" s="5" t="str">
        <f>TEXT(SupplierQuality[[#This Row],[Date]],"yyyy")</f>
        <v>2019</v>
      </c>
      <c r="D3747" s="2" t="s">
        <v>354</v>
      </c>
      <c r="E3747" s="2" t="s">
        <v>107</v>
      </c>
      <c r="F3747" s="2" t="s">
        <v>24</v>
      </c>
      <c r="G3747">
        <v>112</v>
      </c>
      <c r="H3747" s="2" t="str">
        <f>VLOOKUP(SupplierQuality[[#This Row],[MaterialID]],Table4[#All],2,0)</f>
        <v>Glass</v>
      </c>
      <c r="I3747">
        <v>2</v>
      </c>
      <c r="J3747" s="2" t="str">
        <f>_xlfn.XLOOKUP(SupplierQuality[[#This Row],[Defect Type ID]],Table5[ID],Table5[Defect Type],"Not found",0)</f>
        <v>Rejected</v>
      </c>
      <c r="K3747">
        <v>103</v>
      </c>
      <c r="L3747" s="2" t="str">
        <f>_xlfn.XLOOKUP(SupplierQuality[[#This Row],[DefectID]],Table2[ID],Table2[Defect],"Not found",0)</f>
        <v>No Fill</v>
      </c>
      <c r="M3747" s="3">
        <v>290184</v>
      </c>
      <c r="N3747" s="3">
        <v>664</v>
      </c>
      <c r="O3747" s="6">
        <f>SupplierQuality[[#This Row],[Total Downtime Minutes]]/60</f>
        <v>11.066666666666666</v>
      </c>
      <c r="P3747" s="4">
        <v>654</v>
      </c>
      <c r="Q3747" s="4">
        <f>SupplierQuality[[#This Row],[Total Defect Qty]]*SupplierQuality[[#This Row],[Unit Price]]</f>
        <v>189780336</v>
      </c>
    </row>
    <row r="3748" spans="1:17" x14ac:dyDescent="0.25">
      <c r="A3748" s="1">
        <v>43666</v>
      </c>
      <c r="B3748" s="5" t="str">
        <f>TEXT(SupplierQuality[[#This Row],[Date]],"mmm")</f>
        <v>Jul</v>
      </c>
      <c r="C3748" s="5" t="str">
        <f>TEXT(SupplierQuality[[#This Row],[Date]],"yyyy")</f>
        <v>2019</v>
      </c>
      <c r="D3748" s="2" t="s">
        <v>227</v>
      </c>
      <c r="E3748" s="2" t="s">
        <v>60</v>
      </c>
      <c r="F3748" s="2" t="s">
        <v>24</v>
      </c>
      <c r="G3748">
        <v>127</v>
      </c>
      <c r="H3748" s="2" t="str">
        <f>VLOOKUP(SupplierQuality[[#This Row],[MaterialID]],Table4[#All],2,0)</f>
        <v>Crates</v>
      </c>
      <c r="I3748">
        <v>3</v>
      </c>
      <c r="J3748" s="2" t="str">
        <f>_xlfn.XLOOKUP(SupplierQuality[[#This Row],[Defect Type ID]],Table5[ID],Table5[Defect Type],"Not found",0)</f>
        <v>Impact</v>
      </c>
      <c r="K3748">
        <v>226</v>
      </c>
      <c r="L3748" s="2" t="str">
        <f>_xlfn.XLOOKUP(SupplierQuality[[#This Row],[DefectID]],Table2[ID],Table2[Defect],"Not found",0)</f>
        <v>Streaks</v>
      </c>
      <c r="M3748" s="3">
        <v>152640</v>
      </c>
      <c r="N3748" s="3">
        <v>295</v>
      </c>
      <c r="O3748" s="6">
        <f>SupplierQuality[[#This Row],[Total Downtime Minutes]]/60</f>
        <v>4.916666666666667</v>
      </c>
      <c r="P3748" s="4">
        <v>386</v>
      </c>
      <c r="Q3748" s="4">
        <f>SupplierQuality[[#This Row],[Total Defect Qty]]*SupplierQuality[[#This Row],[Unit Price]]</f>
        <v>58919040</v>
      </c>
    </row>
    <row r="3749" spans="1:17" x14ac:dyDescent="0.25">
      <c r="A3749" s="1">
        <v>43667</v>
      </c>
      <c r="B3749" s="5" t="str">
        <f>TEXT(SupplierQuality[[#This Row],[Date]],"mmm")</f>
        <v>Jul</v>
      </c>
      <c r="C3749" s="5" t="str">
        <f>TEXT(SupplierQuality[[#This Row],[Date]],"yyyy")</f>
        <v>2019</v>
      </c>
      <c r="D3749" s="2" t="s">
        <v>59</v>
      </c>
      <c r="E3749" s="2" t="s">
        <v>34</v>
      </c>
      <c r="F3749" s="2" t="s">
        <v>14</v>
      </c>
      <c r="G3749">
        <v>119</v>
      </c>
      <c r="H3749" s="2" t="str">
        <f>VLOOKUP(SupplierQuality[[#This Row],[MaterialID]],Table4[#All],2,0)</f>
        <v>Batteries</v>
      </c>
      <c r="I3749">
        <v>1</v>
      </c>
      <c r="J3749" s="2" t="str">
        <f>_xlfn.XLOOKUP(SupplierQuality[[#This Row],[Defect Type ID]],Table5[ID],Table5[Defect Type],"Not found",0)</f>
        <v>No Impact</v>
      </c>
      <c r="K3749">
        <v>94</v>
      </c>
      <c r="L3749" s="2" t="str">
        <f>_xlfn.XLOOKUP(SupplierQuality[[#This Row],[DefectID]],Table2[ID],Table2[Defect],"Not found",0)</f>
        <v>Stones and Sand</v>
      </c>
      <c r="M3749" s="3">
        <v>868436</v>
      </c>
      <c r="N3749" s="3">
        <v>3085</v>
      </c>
      <c r="O3749" s="6">
        <f>SupplierQuality[[#This Row],[Total Downtime Minutes]]/60</f>
        <v>51.416666666666664</v>
      </c>
      <c r="P3749" s="4">
        <v>283</v>
      </c>
      <c r="Q3749" s="4">
        <f>SupplierQuality[[#This Row],[Total Defect Qty]]*SupplierQuality[[#This Row],[Unit Price]]</f>
        <v>245767388</v>
      </c>
    </row>
    <row r="3750" spans="1:17" x14ac:dyDescent="0.25">
      <c r="A3750" s="1">
        <v>43667</v>
      </c>
      <c r="B3750" s="5" t="str">
        <f>TEXT(SupplierQuality[[#This Row],[Date]],"mmm")</f>
        <v>Jul</v>
      </c>
      <c r="C3750" s="5" t="str">
        <f>TEXT(SupplierQuality[[#This Row],[Date]],"yyyy")</f>
        <v>2019</v>
      </c>
      <c r="D3750" s="2" t="s">
        <v>72</v>
      </c>
      <c r="E3750" s="2" t="s">
        <v>16</v>
      </c>
      <c r="F3750" s="2" t="s">
        <v>14</v>
      </c>
      <c r="G3750">
        <v>124</v>
      </c>
      <c r="H3750" s="2" t="str">
        <f>VLOOKUP(SupplierQuality[[#This Row],[MaterialID]],Table4[#All],2,0)</f>
        <v>Drives</v>
      </c>
      <c r="I3750">
        <v>2</v>
      </c>
      <c r="J3750" s="2" t="str">
        <f>_xlfn.XLOOKUP(SupplierQuality[[#This Row],[Defect Type ID]],Table5[ID],Table5[Defect Type],"Not found",0)</f>
        <v>Rejected</v>
      </c>
      <c r="K3750">
        <v>35</v>
      </c>
      <c r="L3750" s="2" t="str">
        <f>_xlfn.XLOOKUP(SupplierQuality[[#This Row],[DefectID]],Table2[ID],Table2[Defect],"Not found",0)</f>
        <v>Bad Fill</v>
      </c>
      <c r="M3750" s="3">
        <v>585788</v>
      </c>
      <c r="N3750" s="3">
        <v>4807</v>
      </c>
      <c r="O3750" s="6">
        <f>SupplierQuality[[#This Row],[Total Downtime Minutes]]/60</f>
        <v>80.11666666666666</v>
      </c>
      <c r="P3750" s="4">
        <v>681</v>
      </c>
      <c r="Q3750" s="4">
        <f>SupplierQuality[[#This Row],[Total Defect Qty]]*SupplierQuality[[#This Row],[Unit Price]]</f>
        <v>398921628</v>
      </c>
    </row>
    <row r="3751" spans="1:17" x14ac:dyDescent="0.25">
      <c r="A3751" s="1">
        <v>43667</v>
      </c>
      <c r="B3751" s="5" t="str">
        <f>TEXT(SupplierQuality[[#This Row],[Date]],"mmm")</f>
        <v>Jul</v>
      </c>
      <c r="C3751" s="5" t="str">
        <f>TEXT(SupplierQuality[[#This Row],[Date]],"yyyy")</f>
        <v>2019</v>
      </c>
      <c r="D3751" s="2" t="s">
        <v>352</v>
      </c>
      <c r="E3751" s="2" t="s">
        <v>49</v>
      </c>
      <c r="F3751" s="2" t="s">
        <v>17</v>
      </c>
      <c r="G3751">
        <v>131</v>
      </c>
      <c r="H3751" s="2" t="str">
        <f>VLOOKUP(SupplierQuality[[#This Row],[MaterialID]],Table4[#All],2,0)</f>
        <v>Valves</v>
      </c>
      <c r="I3751">
        <v>1</v>
      </c>
      <c r="J3751" s="2" t="str">
        <f>_xlfn.XLOOKUP(SupplierQuality[[#This Row],[Defect Type ID]],Table5[ID],Table5[Defect Type],"Not found",0)</f>
        <v>No Impact</v>
      </c>
      <c r="K3751">
        <v>230</v>
      </c>
      <c r="L3751" s="2" t="str">
        <f>_xlfn.XLOOKUP(SupplierQuality[[#This Row],[DefectID]],Table2[ID],Table2[Defect],"Not found",0)</f>
        <v>Deep Slots</v>
      </c>
      <c r="M3751" s="3">
        <v>304967</v>
      </c>
      <c r="N3751" s="3">
        <v>2786</v>
      </c>
      <c r="O3751" s="6">
        <f>SupplierQuality[[#This Row],[Total Downtime Minutes]]/60</f>
        <v>46.43333333333333</v>
      </c>
      <c r="P3751" s="4">
        <v>498</v>
      </c>
      <c r="Q3751" s="4">
        <f>SupplierQuality[[#This Row],[Total Defect Qty]]*SupplierQuality[[#This Row],[Unit Price]]</f>
        <v>151873566</v>
      </c>
    </row>
    <row r="3752" spans="1:17" x14ac:dyDescent="0.25">
      <c r="A3752" s="1">
        <v>43667</v>
      </c>
      <c r="B3752" s="5" t="str">
        <f>TEXT(SupplierQuality[[#This Row],[Date]],"mmm")</f>
        <v>Jul</v>
      </c>
      <c r="C3752" s="5" t="str">
        <f>TEXT(SupplierQuality[[#This Row],[Date]],"yyyy")</f>
        <v>2019</v>
      </c>
      <c r="D3752" s="2" t="s">
        <v>35</v>
      </c>
      <c r="E3752" s="2" t="s">
        <v>58</v>
      </c>
      <c r="F3752" s="2" t="s">
        <v>24</v>
      </c>
      <c r="G3752">
        <v>133</v>
      </c>
      <c r="H3752" s="2" t="str">
        <f>VLOOKUP(SupplierQuality[[#This Row],[MaterialID]],Table4[#All],2,0)</f>
        <v>Wires</v>
      </c>
      <c r="I3752">
        <v>2</v>
      </c>
      <c r="J3752" s="2" t="str">
        <f>_xlfn.XLOOKUP(SupplierQuality[[#This Row],[Defect Type ID]],Table5[ID],Table5[Defect Type],"Not found",0)</f>
        <v>Rejected</v>
      </c>
      <c r="K3752">
        <v>152</v>
      </c>
      <c r="L3752" s="2" t="str">
        <f>_xlfn.XLOOKUP(SupplierQuality[[#This Row],[DefectID]],Table2[ID],Table2[Defect],"Not found",0)</f>
        <v>Component Failure</v>
      </c>
      <c r="M3752" s="3">
        <v>228376</v>
      </c>
      <c r="N3752" s="3">
        <v>3294</v>
      </c>
      <c r="O3752" s="6">
        <f>SupplierQuality[[#This Row],[Total Downtime Minutes]]/60</f>
        <v>54.9</v>
      </c>
      <c r="P3752" s="4">
        <v>601</v>
      </c>
      <c r="Q3752" s="4">
        <f>SupplierQuality[[#This Row],[Total Defect Qty]]*SupplierQuality[[#This Row],[Unit Price]]</f>
        <v>137253976</v>
      </c>
    </row>
    <row r="3753" spans="1:17" x14ac:dyDescent="0.25">
      <c r="A3753" s="1">
        <v>43667</v>
      </c>
      <c r="B3753" s="5" t="str">
        <f>TEXT(SupplierQuality[[#This Row],[Date]],"mmm")</f>
        <v>Jul</v>
      </c>
      <c r="C3753" s="5" t="str">
        <f>TEXT(SupplierQuality[[#This Row],[Date]],"yyyy")</f>
        <v>2019</v>
      </c>
      <c r="D3753" s="2" t="s">
        <v>109</v>
      </c>
      <c r="E3753" s="2" t="s">
        <v>64</v>
      </c>
      <c r="F3753" s="2" t="s">
        <v>42</v>
      </c>
      <c r="G3753">
        <v>121</v>
      </c>
      <c r="H3753" s="2" t="str">
        <f>VLOOKUP(SupplierQuality[[#This Row],[MaterialID]],Table4[#All],2,0)</f>
        <v>Composites</v>
      </c>
      <c r="I3753">
        <v>3</v>
      </c>
      <c r="J3753" s="2" t="str">
        <f>_xlfn.XLOOKUP(SupplierQuality[[#This Row],[Defect Type ID]],Table5[ID],Table5[Defect Type],"Not found",0)</f>
        <v>Impact</v>
      </c>
      <c r="K3753">
        <v>2</v>
      </c>
      <c r="L3753" s="2" t="str">
        <f>_xlfn.XLOOKUP(SupplierQuality[[#This Row],[DefectID]],Table2[ID],Table2[Defect],"Not found",0)</f>
        <v>Not Certified</v>
      </c>
      <c r="M3753" s="3">
        <v>5570</v>
      </c>
      <c r="N3753" s="3">
        <v>1080</v>
      </c>
      <c r="O3753" s="6">
        <f>SupplierQuality[[#This Row],[Total Downtime Minutes]]/60</f>
        <v>18</v>
      </c>
      <c r="P3753" s="4">
        <v>316</v>
      </c>
      <c r="Q3753" s="4">
        <f>SupplierQuality[[#This Row],[Total Defect Qty]]*SupplierQuality[[#This Row],[Unit Price]]</f>
        <v>1760120</v>
      </c>
    </row>
    <row r="3754" spans="1:17" x14ac:dyDescent="0.25">
      <c r="A3754" s="1">
        <v>43668</v>
      </c>
      <c r="B3754" s="5" t="str">
        <f>TEXT(SupplierQuality[[#This Row],[Date]],"mmm")</f>
        <v>Jul</v>
      </c>
      <c r="C3754" s="5" t="str">
        <f>TEXT(SupplierQuality[[#This Row],[Date]],"yyyy")</f>
        <v>2019</v>
      </c>
      <c r="D3754" s="2" t="s">
        <v>239</v>
      </c>
      <c r="E3754" s="2" t="s">
        <v>47</v>
      </c>
      <c r="F3754" s="2" t="s">
        <v>17</v>
      </c>
      <c r="G3754">
        <v>128</v>
      </c>
      <c r="H3754" s="2" t="str">
        <f>VLOOKUP(SupplierQuality[[#This Row],[MaterialID]],Table4[#All],2,0)</f>
        <v>Tape</v>
      </c>
      <c r="I3754">
        <v>2</v>
      </c>
      <c r="J3754" s="2" t="str">
        <f>_xlfn.XLOOKUP(SupplierQuality[[#This Row],[Defect Type ID]],Table5[ID],Table5[Defect Type],"Not found",0)</f>
        <v>Rejected</v>
      </c>
      <c r="K3754">
        <v>31</v>
      </c>
      <c r="L3754" s="2" t="str">
        <f>_xlfn.XLOOKUP(SupplierQuality[[#This Row],[DefectID]],Table2[ID],Table2[Defect],"Not found",0)</f>
        <v>Tension Issues</v>
      </c>
      <c r="M3754" s="3">
        <v>902080</v>
      </c>
      <c r="N3754" s="3">
        <v>470</v>
      </c>
      <c r="O3754" s="6">
        <f>SupplierQuality[[#This Row],[Total Downtime Minutes]]/60</f>
        <v>7.833333333333333</v>
      </c>
      <c r="P3754" s="4">
        <v>679</v>
      </c>
      <c r="Q3754" s="4">
        <f>SupplierQuality[[#This Row],[Total Defect Qty]]*SupplierQuality[[#This Row],[Unit Price]]</f>
        <v>612512320</v>
      </c>
    </row>
    <row r="3755" spans="1:17" x14ac:dyDescent="0.25">
      <c r="A3755" s="1">
        <v>43668</v>
      </c>
      <c r="B3755" s="5" t="str">
        <f>TEXT(SupplierQuality[[#This Row],[Date]],"mmm")</f>
        <v>Jul</v>
      </c>
      <c r="C3755" s="5" t="str">
        <f>TEXT(SupplierQuality[[#This Row],[Date]],"yyyy")</f>
        <v>2019</v>
      </c>
      <c r="D3755" s="2" t="s">
        <v>175</v>
      </c>
      <c r="E3755" s="2" t="s">
        <v>107</v>
      </c>
      <c r="F3755" s="2" t="s">
        <v>17</v>
      </c>
      <c r="G3755">
        <v>115</v>
      </c>
      <c r="H3755" s="2" t="str">
        <f>VLOOKUP(SupplierQuality[[#This Row],[MaterialID]],Table4[#All],2,0)</f>
        <v>Controllers</v>
      </c>
      <c r="I3755">
        <v>1</v>
      </c>
      <c r="J3755" s="2" t="str">
        <f>_xlfn.XLOOKUP(SupplierQuality[[#This Row],[Defect Type ID]],Table5[ID],Table5[Defect Type],"Not found",0)</f>
        <v>No Impact</v>
      </c>
      <c r="K3755">
        <v>92</v>
      </c>
      <c r="L3755" s="2" t="str">
        <f>_xlfn.XLOOKUP(SupplierQuality[[#This Row],[DefectID]],Table2[ID],Table2[Defect],"Not found",0)</f>
        <v>No Adhesive</v>
      </c>
      <c r="M3755" s="3">
        <v>846472</v>
      </c>
      <c r="N3755" s="3">
        <v>2323</v>
      </c>
      <c r="O3755" s="6">
        <f>SupplierQuality[[#This Row],[Total Downtime Minutes]]/60</f>
        <v>38.716666666666669</v>
      </c>
      <c r="P3755" s="4">
        <v>587</v>
      </c>
      <c r="Q3755" s="4">
        <f>SupplierQuality[[#This Row],[Total Defect Qty]]*SupplierQuality[[#This Row],[Unit Price]]</f>
        <v>496879064</v>
      </c>
    </row>
    <row r="3756" spans="1:17" x14ac:dyDescent="0.25">
      <c r="A3756" s="1">
        <v>43668</v>
      </c>
      <c r="B3756" s="5" t="str">
        <f>TEXT(SupplierQuality[[#This Row],[Date]],"mmm")</f>
        <v>Jul</v>
      </c>
      <c r="C3756" s="5" t="str">
        <f>TEXT(SupplierQuality[[#This Row],[Date]],"yyyy")</f>
        <v>2019</v>
      </c>
      <c r="D3756" s="2" t="s">
        <v>297</v>
      </c>
      <c r="E3756" s="2" t="s">
        <v>21</v>
      </c>
      <c r="F3756" s="2" t="s">
        <v>24</v>
      </c>
      <c r="G3756">
        <v>112</v>
      </c>
      <c r="H3756" s="2" t="str">
        <f>VLOOKUP(SupplierQuality[[#This Row],[MaterialID]],Table4[#All],2,0)</f>
        <v>Glass</v>
      </c>
      <c r="I3756">
        <v>3</v>
      </c>
      <c r="J3756" s="2" t="str">
        <f>_xlfn.XLOOKUP(SupplierQuality[[#This Row],[Defect Type ID]],Table5[ID],Table5[Defect Type],"Not found",0)</f>
        <v>Impact</v>
      </c>
      <c r="K3756">
        <v>55</v>
      </c>
      <c r="L3756" s="2" t="str">
        <f>_xlfn.XLOOKUP(SupplierQuality[[#This Row],[DefectID]],Table2[ID],Table2[Defect],"Not found",0)</f>
        <v>Wrong Fasteners</v>
      </c>
      <c r="M3756" s="3">
        <v>825031</v>
      </c>
      <c r="N3756" s="3">
        <v>1775</v>
      </c>
      <c r="O3756" s="6">
        <f>SupplierQuality[[#This Row],[Total Downtime Minutes]]/60</f>
        <v>29.583333333333332</v>
      </c>
      <c r="P3756" s="4">
        <v>670</v>
      </c>
      <c r="Q3756" s="4">
        <f>SupplierQuality[[#This Row],[Total Defect Qty]]*SupplierQuality[[#This Row],[Unit Price]]</f>
        <v>552770770</v>
      </c>
    </row>
    <row r="3757" spans="1:17" x14ac:dyDescent="0.25">
      <c r="A3757" s="1">
        <v>43668</v>
      </c>
      <c r="B3757" s="5" t="str">
        <f>TEXT(SupplierQuality[[#This Row],[Date]],"mmm")</f>
        <v>Jul</v>
      </c>
      <c r="C3757" s="5" t="str">
        <f>TEXT(SupplierQuality[[#This Row],[Date]],"yyyy")</f>
        <v>2019</v>
      </c>
      <c r="D3757" s="2" t="s">
        <v>252</v>
      </c>
      <c r="E3757" s="2" t="s">
        <v>60</v>
      </c>
      <c r="F3757" s="2" t="s">
        <v>17</v>
      </c>
      <c r="G3757">
        <v>120</v>
      </c>
      <c r="H3757" s="2" t="str">
        <f>VLOOKUP(SupplierQuality[[#This Row],[MaterialID]],Table4[#All],2,0)</f>
        <v>Film</v>
      </c>
      <c r="I3757">
        <v>3</v>
      </c>
      <c r="J3757" s="2" t="str">
        <f>_xlfn.XLOOKUP(SupplierQuality[[#This Row],[Defect Type ID]],Table5[ID],Table5[Defect Type],"Not found",0)</f>
        <v>Impact</v>
      </c>
      <c r="K3757">
        <v>125</v>
      </c>
      <c r="L3757" s="2" t="str">
        <f>_xlfn.XLOOKUP(SupplierQuality[[#This Row],[DefectID]],Table2[ID],Table2[Defect],"Not found",0)</f>
        <v>Dimensions Wrong</v>
      </c>
      <c r="M3757" s="3">
        <v>812567</v>
      </c>
      <c r="N3757" s="3">
        <v>3273</v>
      </c>
      <c r="O3757" s="6">
        <f>SupplierQuality[[#This Row],[Total Downtime Minutes]]/60</f>
        <v>54.55</v>
      </c>
      <c r="P3757" s="4">
        <v>580</v>
      </c>
      <c r="Q3757" s="4">
        <f>SupplierQuality[[#This Row],[Total Defect Qty]]*SupplierQuality[[#This Row],[Unit Price]]</f>
        <v>471288860</v>
      </c>
    </row>
    <row r="3758" spans="1:17" x14ac:dyDescent="0.25">
      <c r="A3758" s="1">
        <v>43668</v>
      </c>
      <c r="B3758" s="5" t="str">
        <f>TEXT(SupplierQuality[[#This Row],[Date]],"mmm")</f>
        <v>Jul</v>
      </c>
      <c r="C3758" s="5" t="str">
        <f>TEXT(SupplierQuality[[#This Row],[Date]],"yyyy")</f>
        <v>2019</v>
      </c>
      <c r="D3758" s="2" t="s">
        <v>133</v>
      </c>
      <c r="E3758" s="2" t="s">
        <v>13</v>
      </c>
      <c r="F3758" s="2" t="s">
        <v>24</v>
      </c>
      <c r="G3758">
        <v>118</v>
      </c>
      <c r="H3758" s="2" t="str">
        <f>VLOOKUP(SupplierQuality[[#This Row],[MaterialID]],Table4[#All],2,0)</f>
        <v>Corrugate</v>
      </c>
      <c r="I3758">
        <v>2</v>
      </c>
      <c r="J3758" s="2" t="str">
        <f>_xlfn.XLOOKUP(SupplierQuality[[#This Row],[Defect Type ID]],Table5[ID],Table5[Defect Type],"Not found",0)</f>
        <v>Rejected</v>
      </c>
      <c r="K3758">
        <v>179</v>
      </c>
      <c r="L3758" s="2" t="str">
        <f>_xlfn.XLOOKUP(SupplierQuality[[#This Row],[DefectID]],Table2[ID],Table2[Defect],"Not found",0)</f>
        <v>Expired</v>
      </c>
      <c r="M3758" s="3">
        <v>797927</v>
      </c>
      <c r="N3758" s="3">
        <v>3776</v>
      </c>
      <c r="O3758" s="6">
        <f>SupplierQuality[[#This Row],[Total Downtime Minutes]]/60</f>
        <v>62.93333333333333</v>
      </c>
      <c r="P3758" s="4">
        <v>660</v>
      </c>
      <c r="Q3758" s="4">
        <f>SupplierQuality[[#This Row],[Total Defect Qty]]*SupplierQuality[[#This Row],[Unit Price]]</f>
        <v>526631820</v>
      </c>
    </row>
    <row r="3759" spans="1:17" x14ac:dyDescent="0.25">
      <c r="A3759" s="1">
        <v>43668</v>
      </c>
      <c r="B3759" s="5" t="str">
        <f>TEXT(SupplierQuality[[#This Row],[Date]],"mmm")</f>
        <v>Jul</v>
      </c>
      <c r="C3759" s="5" t="str">
        <f>TEXT(SupplierQuality[[#This Row],[Date]],"yyyy")</f>
        <v>2019</v>
      </c>
      <c r="D3759" s="2" t="s">
        <v>133</v>
      </c>
      <c r="E3759" s="2" t="s">
        <v>30</v>
      </c>
      <c r="F3759" s="2" t="s">
        <v>14</v>
      </c>
      <c r="G3759">
        <v>117</v>
      </c>
      <c r="H3759" s="2" t="str">
        <f>VLOOKUP(SupplierQuality[[#This Row],[MaterialID]],Table4[#All],2,0)</f>
        <v>Labels</v>
      </c>
      <c r="I3759">
        <v>1</v>
      </c>
      <c r="J3759" s="2" t="str">
        <f>_xlfn.XLOOKUP(SupplierQuality[[#This Row],[Defect Type ID]],Table5[ID],Table5[Defect Type],"Not found",0)</f>
        <v>No Impact</v>
      </c>
      <c r="K3759">
        <v>128</v>
      </c>
      <c r="L3759" s="2" t="str">
        <f>_xlfn.XLOOKUP(SupplierQuality[[#This Row],[DefectID]],Table2[ID],Table2[Defect],"Not found",0)</f>
        <v>Incorrect Vertical Size</v>
      </c>
      <c r="M3759" s="3">
        <v>616997</v>
      </c>
      <c r="N3759" s="3">
        <v>4665</v>
      </c>
      <c r="O3759" s="6">
        <f>SupplierQuality[[#This Row],[Total Downtime Minutes]]/60</f>
        <v>77.75</v>
      </c>
      <c r="P3759" s="4">
        <v>397</v>
      </c>
      <c r="Q3759" s="4">
        <f>SupplierQuality[[#This Row],[Total Defect Qty]]*SupplierQuality[[#This Row],[Unit Price]]</f>
        <v>244947809</v>
      </c>
    </row>
    <row r="3760" spans="1:17" x14ac:dyDescent="0.25">
      <c r="A3760" s="1">
        <v>43668</v>
      </c>
      <c r="B3760" s="5" t="str">
        <f>TEXT(SupplierQuality[[#This Row],[Date]],"mmm")</f>
        <v>Jul</v>
      </c>
      <c r="C3760" s="5" t="str">
        <f>TEXT(SupplierQuality[[#This Row],[Date]],"yyyy")</f>
        <v>2019</v>
      </c>
      <c r="D3760" s="2" t="s">
        <v>243</v>
      </c>
      <c r="E3760" s="2" t="s">
        <v>62</v>
      </c>
      <c r="F3760" s="2" t="s">
        <v>17</v>
      </c>
      <c r="G3760">
        <v>119</v>
      </c>
      <c r="H3760" s="2" t="str">
        <f>VLOOKUP(SupplierQuality[[#This Row],[MaterialID]],Table4[#All],2,0)</f>
        <v>Batteries</v>
      </c>
      <c r="I3760">
        <v>3</v>
      </c>
      <c r="J3760" s="2" t="str">
        <f>_xlfn.XLOOKUP(SupplierQuality[[#This Row],[Defect Type ID]],Table5[ID],Table5[Defect Type],"Not found",0)</f>
        <v>Impact</v>
      </c>
      <c r="K3760">
        <v>246</v>
      </c>
      <c r="L3760" s="2" t="str">
        <f>_xlfn.XLOOKUP(SupplierQuality[[#This Row],[DefectID]],Table2[ID],Table2[Defect],"Not found",0)</f>
        <v>Wrong Item</v>
      </c>
      <c r="M3760" s="3">
        <v>255408</v>
      </c>
      <c r="N3760" s="3">
        <v>4782</v>
      </c>
      <c r="O3760" s="6">
        <f>SupplierQuality[[#This Row],[Total Downtime Minutes]]/60</f>
        <v>79.7</v>
      </c>
      <c r="P3760" s="4">
        <v>368</v>
      </c>
      <c r="Q3760" s="4">
        <f>SupplierQuality[[#This Row],[Total Defect Qty]]*SupplierQuality[[#This Row],[Unit Price]]</f>
        <v>93990144</v>
      </c>
    </row>
    <row r="3761" spans="1:17" x14ac:dyDescent="0.25">
      <c r="A3761" s="1">
        <v>43669</v>
      </c>
      <c r="B3761" s="5" t="str">
        <f>TEXT(SupplierQuality[[#This Row],[Date]],"mmm")</f>
        <v>Jul</v>
      </c>
      <c r="C3761" s="5" t="str">
        <f>TEXT(SupplierQuality[[#This Row],[Date]],"yyyy")</f>
        <v>2019</v>
      </c>
      <c r="D3761" s="2" t="s">
        <v>235</v>
      </c>
      <c r="E3761" s="2" t="s">
        <v>84</v>
      </c>
      <c r="F3761" s="2" t="s">
        <v>42</v>
      </c>
      <c r="G3761">
        <v>121</v>
      </c>
      <c r="H3761" s="2" t="str">
        <f>VLOOKUP(SupplierQuality[[#This Row],[MaterialID]],Table4[#All],2,0)</f>
        <v>Composites</v>
      </c>
      <c r="I3761">
        <v>1</v>
      </c>
      <c r="J3761" s="2" t="str">
        <f>_xlfn.XLOOKUP(SupplierQuality[[#This Row],[Defect Type ID]],Table5[ID],Table5[Defect Type],"Not found",0)</f>
        <v>No Impact</v>
      </c>
      <c r="K3761">
        <v>206</v>
      </c>
      <c r="L3761" s="2" t="str">
        <f>_xlfn.XLOOKUP(SupplierQuality[[#This Row],[DefectID]],Table2[ID],Table2[Defect],"Not found",0)</f>
        <v>Codes Wrong</v>
      </c>
      <c r="M3761" s="3">
        <v>523594</v>
      </c>
      <c r="N3761" s="3">
        <v>3836</v>
      </c>
      <c r="O3761" s="6">
        <f>SupplierQuality[[#This Row],[Total Downtime Minutes]]/60</f>
        <v>63.93333333333333</v>
      </c>
      <c r="P3761" s="4">
        <v>462</v>
      </c>
      <c r="Q3761" s="4">
        <f>SupplierQuality[[#This Row],[Total Defect Qty]]*SupplierQuality[[#This Row],[Unit Price]]</f>
        <v>241900428</v>
      </c>
    </row>
    <row r="3762" spans="1:17" x14ac:dyDescent="0.25">
      <c r="A3762" s="1">
        <v>43674</v>
      </c>
      <c r="B3762" s="5" t="str">
        <f>TEXT(SupplierQuality[[#This Row],[Date]],"mmm")</f>
        <v>Jul</v>
      </c>
      <c r="C3762" s="5" t="str">
        <f>TEXT(SupplierQuality[[#This Row],[Date]],"yyyy")</f>
        <v>2019</v>
      </c>
      <c r="D3762" s="2" t="s">
        <v>83</v>
      </c>
      <c r="E3762" s="2" t="s">
        <v>45</v>
      </c>
      <c r="F3762" s="2" t="s">
        <v>17</v>
      </c>
      <c r="G3762">
        <v>115</v>
      </c>
      <c r="H3762" s="2" t="str">
        <f>VLOOKUP(SupplierQuality[[#This Row],[MaterialID]],Table4[#All],2,0)</f>
        <v>Controllers</v>
      </c>
      <c r="I3762">
        <v>2</v>
      </c>
      <c r="J3762" s="2" t="str">
        <f>_xlfn.XLOOKUP(SupplierQuality[[#This Row],[Defect Type ID]],Table5[ID],Table5[Defect Type],"Not found",0)</f>
        <v>Rejected</v>
      </c>
      <c r="K3762">
        <v>40</v>
      </c>
      <c r="L3762" s="2" t="str">
        <f>_xlfn.XLOOKUP(SupplierQuality[[#This Row],[DefectID]],Table2[ID],Table2[Defect],"Not found",0)</f>
        <v>Wrong Spec Date</v>
      </c>
      <c r="M3762" s="3">
        <v>947313</v>
      </c>
      <c r="N3762" s="3">
        <v>3310</v>
      </c>
      <c r="O3762" s="6">
        <f>SupplierQuality[[#This Row],[Total Downtime Minutes]]/60</f>
        <v>55.166666666666664</v>
      </c>
      <c r="P3762" s="4">
        <v>422</v>
      </c>
      <c r="Q3762" s="4">
        <f>SupplierQuality[[#This Row],[Total Defect Qty]]*SupplierQuality[[#This Row],[Unit Price]]</f>
        <v>399766086</v>
      </c>
    </row>
    <row r="3763" spans="1:17" x14ac:dyDescent="0.25">
      <c r="A3763" s="1">
        <v>43674</v>
      </c>
      <c r="B3763" s="5" t="str">
        <f>TEXT(SupplierQuality[[#This Row],[Date]],"mmm")</f>
        <v>Jul</v>
      </c>
      <c r="C3763" s="5" t="str">
        <f>TEXT(SupplierQuality[[#This Row],[Date]],"yyyy")</f>
        <v>2019</v>
      </c>
      <c r="D3763" s="2" t="s">
        <v>263</v>
      </c>
      <c r="E3763" s="2" t="s">
        <v>21</v>
      </c>
      <c r="F3763" s="2" t="s">
        <v>24</v>
      </c>
      <c r="G3763">
        <v>118</v>
      </c>
      <c r="H3763" s="2" t="str">
        <f>VLOOKUP(SupplierQuality[[#This Row],[MaterialID]],Table4[#All],2,0)</f>
        <v>Corrugate</v>
      </c>
      <c r="I3763">
        <v>3</v>
      </c>
      <c r="J3763" s="2" t="str">
        <f>_xlfn.XLOOKUP(SupplierQuality[[#This Row],[Defect Type ID]],Table5[ID],Table5[Defect Type],"Not found",0)</f>
        <v>Impact</v>
      </c>
      <c r="K3763">
        <v>245</v>
      </c>
      <c r="L3763" s="2" t="str">
        <f>_xlfn.XLOOKUP(SupplierQuality[[#This Row],[DefectID]],Table2[ID],Table2[Defect],"Not found",0)</f>
        <v>Roll Pattern</v>
      </c>
      <c r="M3763" s="3">
        <v>930956</v>
      </c>
      <c r="N3763" s="3">
        <v>449</v>
      </c>
      <c r="O3763" s="6">
        <f>SupplierQuality[[#This Row],[Total Downtime Minutes]]/60</f>
        <v>7.4833333333333334</v>
      </c>
      <c r="P3763" s="4">
        <v>696</v>
      </c>
      <c r="Q3763" s="4">
        <f>SupplierQuality[[#This Row],[Total Defect Qty]]*SupplierQuality[[#This Row],[Unit Price]]</f>
        <v>647945376</v>
      </c>
    </row>
    <row r="3764" spans="1:17" x14ac:dyDescent="0.25">
      <c r="A3764" s="1">
        <v>43674</v>
      </c>
      <c r="B3764" s="5" t="str">
        <f>TEXT(SupplierQuality[[#This Row],[Date]],"mmm")</f>
        <v>Jul</v>
      </c>
      <c r="C3764" s="5" t="str">
        <f>TEXT(SupplierQuality[[#This Row],[Date]],"yyyy")</f>
        <v>2019</v>
      </c>
      <c r="D3764" s="2" t="s">
        <v>345</v>
      </c>
      <c r="E3764" s="2" t="s">
        <v>19</v>
      </c>
      <c r="F3764" s="2" t="s">
        <v>24</v>
      </c>
      <c r="G3764">
        <v>112</v>
      </c>
      <c r="H3764" s="2" t="str">
        <f>VLOOKUP(SupplierQuality[[#This Row],[MaterialID]],Table4[#All],2,0)</f>
        <v>Glass</v>
      </c>
      <c r="I3764">
        <v>1</v>
      </c>
      <c r="J3764" s="2" t="str">
        <f>_xlfn.XLOOKUP(SupplierQuality[[#This Row],[Defect Type ID]],Table5[ID],Table5[Defect Type],"Not found",0)</f>
        <v>No Impact</v>
      </c>
      <c r="K3764">
        <v>97</v>
      </c>
      <c r="L3764" s="2" t="str">
        <f>_xlfn.XLOOKUP(SupplierQuality[[#This Row],[DefectID]],Table2[ID],Table2[Defect],"Not found",0)</f>
        <v>Bad Carton Packaging</v>
      </c>
      <c r="M3764" s="3">
        <v>315605</v>
      </c>
      <c r="N3764" s="3">
        <v>4962</v>
      </c>
      <c r="O3764" s="6">
        <f>SupplierQuality[[#This Row],[Total Downtime Minutes]]/60</f>
        <v>82.7</v>
      </c>
      <c r="P3764" s="4">
        <v>304</v>
      </c>
      <c r="Q3764" s="4">
        <f>SupplierQuality[[#This Row],[Total Defect Qty]]*SupplierQuality[[#This Row],[Unit Price]]</f>
        <v>95943920</v>
      </c>
    </row>
    <row r="3765" spans="1:17" x14ac:dyDescent="0.25">
      <c r="A3765" s="1">
        <v>43676</v>
      </c>
      <c r="B3765" s="5" t="str">
        <f>TEXT(SupplierQuality[[#This Row],[Date]],"mmm")</f>
        <v>Jul</v>
      </c>
      <c r="C3765" s="5" t="str">
        <f>TEXT(SupplierQuality[[#This Row],[Date]],"yyyy")</f>
        <v>2019</v>
      </c>
      <c r="D3765" s="2" t="s">
        <v>139</v>
      </c>
      <c r="E3765" s="2" t="s">
        <v>84</v>
      </c>
      <c r="F3765" s="2" t="s">
        <v>691</v>
      </c>
      <c r="G3765">
        <v>126</v>
      </c>
      <c r="H3765" s="2" t="str">
        <f>VLOOKUP(SupplierQuality[[#This Row],[MaterialID]],Table4[#All],2,0)</f>
        <v>Motors</v>
      </c>
      <c r="I3765">
        <v>3</v>
      </c>
      <c r="J3765" s="2" t="str">
        <f>_xlfn.XLOOKUP(SupplierQuality[[#This Row],[Defect Type ID]],Table5[ID],Table5[Defect Type],"Not found",0)</f>
        <v>Impact</v>
      </c>
      <c r="K3765">
        <v>33</v>
      </c>
      <c r="L3765" s="2" t="str">
        <f>_xlfn.XLOOKUP(SupplierQuality[[#This Row],[DefectID]],Table2[ID],Table2[Defect],"Not found",0)</f>
        <v>No Bar Code</v>
      </c>
      <c r="M3765" s="3">
        <v>851947</v>
      </c>
      <c r="N3765" s="3">
        <v>1424</v>
      </c>
      <c r="O3765" s="6">
        <f>SupplierQuality[[#This Row],[Total Downtime Minutes]]/60</f>
        <v>23.733333333333334</v>
      </c>
      <c r="P3765" s="4">
        <v>539</v>
      </c>
      <c r="Q3765" s="4">
        <f>SupplierQuality[[#This Row],[Total Defect Qty]]*SupplierQuality[[#This Row],[Unit Price]]</f>
        <v>459199433</v>
      </c>
    </row>
    <row r="3766" spans="1:17" x14ac:dyDescent="0.25">
      <c r="A3766" s="1">
        <v>43676</v>
      </c>
      <c r="B3766" s="5" t="str">
        <f>TEXT(SupplierQuality[[#This Row],[Date]],"mmm")</f>
        <v>Jul</v>
      </c>
      <c r="C3766" s="5" t="str">
        <f>TEXT(SupplierQuality[[#This Row],[Date]],"yyyy")</f>
        <v>2019</v>
      </c>
      <c r="D3766" s="2" t="s">
        <v>20</v>
      </c>
      <c r="E3766" s="2" t="s">
        <v>23</v>
      </c>
      <c r="F3766" s="2" t="s">
        <v>691</v>
      </c>
      <c r="G3766">
        <v>124</v>
      </c>
      <c r="H3766" s="2" t="str">
        <f>VLOOKUP(SupplierQuality[[#This Row],[MaterialID]],Table4[#All],2,0)</f>
        <v>Drives</v>
      </c>
      <c r="I3766">
        <v>3</v>
      </c>
      <c r="J3766" s="2" t="str">
        <f>_xlfn.XLOOKUP(SupplierQuality[[#This Row],[Defect Type ID]],Table5[ID],Table5[Defect Type],"Not found",0)</f>
        <v>Impact</v>
      </c>
      <c r="K3766">
        <v>123</v>
      </c>
      <c r="L3766" s="2" t="str">
        <f>_xlfn.XLOOKUP(SupplierQuality[[#This Row],[DefectID]],Table2[ID],Table2[Defect],"Not found",0)</f>
        <v>Sealed Together Externally</v>
      </c>
      <c r="M3766" s="3">
        <v>89703</v>
      </c>
      <c r="N3766" s="3">
        <v>2619</v>
      </c>
      <c r="O3766" s="6">
        <f>SupplierQuality[[#This Row],[Total Downtime Minutes]]/60</f>
        <v>43.65</v>
      </c>
      <c r="P3766" s="4">
        <v>666</v>
      </c>
      <c r="Q3766" s="4">
        <f>SupplierQuality[[#This Row],[Total Defect Qty]]*SupplierQuality[[#This Row],[Unit Price]]</f>
        <v>59742198</v>
      </c>
    </row>
    <row r="3767" spans="1:17" x14ac:dyDescent="0.25">
      <c r="A3767" s="1">
        <v>43677</v>
      </c>
      <c r="B3767" s="5" t="str">
        <f>TEXT(SupplierQuality[[#This Row],[Date]],"mmm")</f>
        <v>Jul</v>
      </c>
      <c r="C3767" s="5" t="str">
        <f>TEXT(SupplierQuality[[#This Row],[Date]],"yyyy")</f>
        <v>2019</v>
      </c>
      <c r="D3767" s="2" t="s">
        <v>208</v>
      </c>
      <c r="E3767" s="2" t="s">
        <v>60</v>
      </c>
      <c r="F3767" s="2" t="s">
        <v>24</v>
      </c>
      <c r="G3767">
        <v>126</v>
      </c>
      <c r="H3767" s="2" t="str">
        <f>VLOOKUP(SupplierQuality[[#This Row],[MaterialID]],Table4[#All],2,0)</f>
        <v>Motors</v>
      </c>
      <c r="I3767">
        <v>3</v>
      </c>
      <c r="J3767" s="2" t="str">
        <f>_xlfn.XLOOKUP(SupplierQuality[[#This Row],[Defect Type ID]],Table5[ID],Table5[Defect Type],"Not found",0)</f>
        <v>Impact</v>
      </c>
      <c r="K3767">
        <v>141</v>
      </c>
      <c r="L3767" s="2" t="str">
        <f>_xlfn.XLOOKUP(SupplierQuality[[#This Row],[DefectID]],Table2[ID],Table2[Defect],"Not found",0)</f>
        <v>Wrong Size</v>
      </c>
      <c r="M3767" s="3">
        <v>263213</v>
      </c>
      <c r="N3767" s="3">
        <v>185</v>
      </c>
      <c r="O3767" s="6">
        <f>SupplierQuality[[#This Row],[Total Downtime Minutes]]/60</f>
        <v>3.0833333333333335</v>
      </c>
      <c r="P3767" s="4">
        <v>590</v>
      </c>
      <c r="Q3767" s="4">
        <f>SupplierQuality[[#This Row],[Total Defect Qty]]*SupplierQuality[[#This Row],[Unit Price]]</f>
        <v>155295670</v>
      </c>
    </row>
    <row r="3768" spans="1:17" x14ac:dyDescent="0.25">
      <c r="A3768" s="1">
        <v>43679</v>
      </c>
      <c r="B3768" s="5" t="str">
        <f>TEXT(SupplierQuality[[#This Row],[Date]],"mmm")</f>
        <v>Aug</v>
      </c>
      <c r="C3768" s="5" t="str">
        <f>TEXT(SupplierQuality[[#This Row],[Date]],"yyyy")</f>
        <v>2019</v>
      </c>
      <c r="D3768" s="2" t="s">
        <v>109</v>
      </c>
      <c r="E3768" s="2" t="s">
        <v>45</v>
      </c>
      <c r="F3768" s="2" t="s">
        <v>14</v>
      </c>
      <c r="G3768">
        <v>118</v>
      </c>
      <c r="H3768" s="2" t="str">
        <f>VLOOKUP(SupplierQuality[[#This Row],[MaterialID]],Table4[#All],2,0)</f>
        <v>Corrugate</v>
      </c>
      <c r="I3768">
        <v>1</v>
      </c>
      <c r="J3768" s="2" t="str">
        <f>_xlfn.XLOOKUP(SupplierQuality[[#This Row],[Defect Type ID]],Table5[ID],Table5[Defect Type],"Not found",0)</f>
        <v>No Impact</v>
      </c>
      <c r="K3768">
        <v>189</v>
      </c>
      <c r="L3768" s="2" t="str">
        <f>_xlfn.XLOOKUP(SupplierQuality[[#This Row],[DefectID]],Table2[ID],Table2[Defect],"Not found",0)</f>
        <v>Too Thin</v>
      </c>
      <c r="M3768" s="3">
        <v>874968</v>
      </c>
      <c r="N3768" s="3">
        <v>3281</v>
      </c>
      <c r="O3768" s="6">
        <f>SupplierQuality[[#This Row],[Total Downtime Minutes]]/60</f>
        <v>54.68333333333333</v>
      </c>
      <c r="P3768" s="4">
        <v>513</v>
      </c>
      <c r="Q3768" s="4">
        <f>SupplierQuality[[#This Row],[Total Defect Qty]]*SupplierQuality[[#This Row],[Unit Price]]</f>
        <v>448858584</v>
      </c>
    </row>
    <row r="3769" spans="1:17" x14ac:dyDescent="0.25">
      <c r="A3769" s="1">
        <v>43679</v>
      </c>
      <c r="B3769" s="5" t="str">
        <f>TEXT(SupplierQuality[[#This Row],[Date]],"mmm")</f>
        <v>Aug</v>
      </c>
      <c r="C3769" s="5" t="str">
        <f>TEXT(SupplierQuality[[#This Row],[Date]],"yyyy")</f>
        <v>2019</v>
      </c>
      <c r="D3769" s="2" t="s">
        <v>326</v>
      </c>
      <c r="E3769" s="2" t="s">
        <v>71</v>
      </c>
      <c r="F3769" s="2" t="s">
        <v>24</v>
      </c>
      <c r="G3769">
        <v>118</v>
      </c>
      <c r="H3769" s="2" t="str">
        <f>VLOOKUP(SupplierQuality[[#This Row],[MaterialID]],Table4[#All],2,0)</f>
        <v>Corrugate</v>
      </c>
      <c r="I3769">
        <v>3</v>
      </c>
      <c r="J3769" s="2" t="str">
        <f>_xlfn.XLOOKUP(SupplierQuality[[#This Row],[Defect Type ID]],Table5[ID],Table5[Defect Type],"Not found",0)</f>
        <v>Impact</v>
      </c>
      <c r="K3769">
        <v>213</v>
      </c>
      <c r="L3769" s="2" t="str">
        <f>_xlfn.XLOOKUP(SupplierQuality[[#This Row],[DefectID]],Table2[ID],Table2[Defect],"Not found",0)</f>
        <v>Broken Valve Seal</v>
      </c>
      <c r="M3769" s="3">
        <v>659651</v>
      </c>
      <c r="N3769" s="3">
        <v>96</v>
      </c>
      <c r="O3769" s="6">
        <f>SupplierQuality[[#This Row],[Total Downtime Minutes]]/60</f>
        <v>1.6</v>
      </c>
      <c r="P3769" s="4">
        <v>489</v>
      </c>
      <c r="Q3769" s="4">
        <f>SupplierQuality[[#This Row],[Total Defect Qty]]*SupplierQuality[[#This Row],[Unit Price]]</f>
        <v>322569339</v>
      </c>
    </row>
    <row r="3770" spans="1:17" x14ac:dyDescent="0.25">
      <c r="A3770" s="1">
        <v>43679</v>
      </c>
      <c r="B3770" s="5" t="str">
        <f>TEXT(SupplierQuality[[#This Row],[Date]],"mmm")</f>
        <v>Aug</v>
      </c>
      <c r="C3770" s="5" t="str">
        <f>TEXT(SupplierQuality[[#This Row],[Date]],"yyyy")</f>
        <v>2019</v>
      </c>
      <c r="D3770" s="2" t="s">
        <v>270</v>
      </c>
      <c r="E3770" s="2" t="s">
        <v>67</v>
      </c>
      <c r="F3770" s="2" t="s">
        <v>24</v>
      </c>
      <c r="G3770">
        <v>126</v>
      </c>
      <c r="H3770" s="2" t="str">
        <f>VLOOKUP(SupplierQuality[[#This Row],[MaterialID]],Table4[#All],2,0)</f>
        <v>Motors</v>
      </c>
      <c r="I3770">
        <v>3</v>
      </c>
      <c r="J3770" s="2" t="str">
        <f>_xlfn.XLOOKUP(SupplierQuality[[#This Row],[Defect Type ID]],Table5[ID],Table5[Defect Type],"Not found",0)</f>
        <v>Impact</v>
      </c>
      <c r="K3770">
        <v>95</v>
      </c>
      <c r="L3770" s="2" t="str">
        <f>_xlfn.XLOOKUP(SupplierQuality[[#This Row],[DefectID]],Table2[ID],Table2[Defect],"Not found",0)</f>
        <v>Wrong Shape</v>
      </c>
      <c r="M3770" s="3">
        <v>588268</v>
      </c>
      <c r="N3770" s="3">
        <v>957</v>
      </c>
      <c r="O3770" s="6">
        <f>SupplierQuality[[#This Row],[Total Downtime Minutes]]/60</f>
        <v>15.95</v>
      </c>
      <c r="P3770" s="4">
        <v>376</v>
      </c>
      <c r="Q3770" s="4">
        <f>SupplierQuality[[#This Row],[Total Defect Qty]]*SupplierQuality[[#This Row],[Unit Price]]</f>
        <v>221188768</v>
      </c>
    </row>
    <row r="3771" spans="1:17" x14ac:dyDescent="0.25">
      <c r="A3771" s="1">
        <v>43679</v>
      </c>
      <c r="B3771" s="5" t="str">
        <f>TEXT(SupplierQuality[[#This Row],[Date]],"mmm")</f>
        <v>Aug</v>
      </c>
      <c r="C3771" s="5" t="str">
        <f>TEXT(SupplierQuality[[#This Row],[Date]],"yyyy")</f>
        <v>2019</v>
      </c>
      <c r="D3771" s="2" t="s">
        <v>208</v>
      </c>
      <c r="E3771" s="2" t="s">
        <v>104</v>
      </c>
      <c r="F3771" s="2" t="s">
        <v>42</v>
      </c>
      <c r="G3771">
        <v>123</v>
      </c>
      <c r="H3771" s="2" t="str">
        <f>VLOOKUP(SupplierQuality[[#This Row],[MaterialID]],Table4[#All],2,0)</f>
        <v>Pump</v>
      </c>
      <c r="I3771">
        <v>3</v>
      </c>
      <c r="J3771" s="2" t="str">
        <f>_xlfn.XLOOKUP(SupplierQuality[[#This Row],[Defect Type ID]],Table5[ID],Table5[Defect Type],"Not found",0)</f>
        <v>Impact</v>
      </c>
      <c r="K3771">
        <v>210</v>
      </c>
      <c r="L3771" s="2" t="str">
        <f>_xlfn.XLOOKUP(SupplierQuality[[#This Row],[DefectID]],Table2[ID],Table2[Defect],"Not found",0)</f>
        <v>Overlapping Seam</v>
      </c>
      <c r="M3771" s="3">
        <v>544650</v>
      </c>
      <c r="N3771" s="3">
        <v>669</v>
      </c>
      <c r="O3771" s="6">
        <f>SupplierQuality[[#This Row],[Total Downtime Minutes]]/60</f>
        <v>11.15</v>
      </c>
      <c r="P3771" s="4">
        <v>364</v>
      </c>
      <c r="Q3771" s="4">
        <f>SupplierQuality[[#This Row],[Total Defect Qty]]*SupplierQuality[[#This Row],[Unit Price]]</f>
        <v>198252600</v>
      </c>
    </row>
    <row r="3772" spans="1:17" x14ac:dyDescent="0.25">
      <c r="A3772" s="1">
        <v>43680</v>
      </c>
      <c r="B3772" s="5" t="str">
        <f>TEXT(SupplierQuality[[#This Row],[Date]],"mmm")</f>
        <v>Aug</v>
      </c>
      <c r="C3772" s="5" t="str">
        <f>TEXT(SupplierQuality[[#This Row],[Date]],"yyyy")</f>
        <v>2019</v>
      </c>
      <c r="D3772" s="2" t="s">
        <v>261</v>
      </c>
      <c r="E3772" s="2" t="s">
        <v>11</v>
      </c>
      <c r="F3772" s="2" t="s">
        <v>24</v>
      </c>
      <c r="G3772">
        <v>122</v>
      </c>
      <c r="H3772" s="2" t="str">
        <f>VLOOKUP(SupplierQuality[[#This Row],[MaterialID]],Table4[#All],2,0)</f>
        <v>Electrolytes</v>
      </c>
      <c r="I3772">
        <v>1</v>
      </c>
      <c r="J3772" s="2" t="str">
        <f>_xlfn.XLOOKUP(SupplierQuality[[#This Row],[Defect Type ID]],Table5[ID],Table5[Defect Type],"Not found",0)</f>
        <v>No Impact</v>
      </c>
      <c r="K3772">
        <v>119</v>
      </c>
      <c r="L3772" s="2" t="str">
        <f>_xlfn.XLOOKUP(SupplierQuality[[#This Row],[DefectID]],Table2[ID],Table2[Defect],"Not found",0)</f>
        <v>Print Problems</v>
      </c>
      <c r="M3772" s="3">
        <v>802868</v>
      </c>
      <c r="N3772" s="3">
        <v>2116</v>
      </c>
      <c r="O3772" s="6">
        <f>SupplierQuality[[#This Row],[Total Downtime Minutes]]/60</f>
        <v>35.266666666666666</v>
      </c>
      <c r="P3772" s="4">
        <v>407</v>
      </c>
      <c r="Q3772" s="4">
        <f>SupplierQuality[[#This Row],[Total Defect Qty]]*SupplierQuality[[#This Row],[Unit Price]]</f>
        <v>326767276</v>
      </c>
    </row>
    <row r="3773" spans="1:17" x14ac:dyDescent="0.25">
      <c r="A3773" s="1">
        <v>43680</v>
      </c>
      <c r="B3773" s="5" t="str">
        <f>TEXT(SupplierQuality[[#This Row],[Date]],"mmm")</f>
        <v>Aug</v>
      </c>
      <c r="C3773" s="5" t="str">
        <f>TEXT(SupplierQuality[[#This Row],[Date]],"yyyy")</f>
        <v>2019</v>
      </c>
      <c r="D3773" s="2" t="s">
        <v>113</v>
      </c>
      <c r="E3773" s="2" t="s">
        <v>11</v>
      </c>
      <c r="F3773" s="2" t="s">
        <v>691</v>
      </c>
      <c r="G3773">
        <v>116</v>
      </c>
      <c r="H3773" s="2" t="str">
        <f>VLOOKUP(SupplierQuality[[#This Row],[MaterialID]],Table4[#All],2,0)</f>
        <v>Molds</v>
      </c>
      <c r="I3773">
        <v>2</v>
      </c>
      <c r="J3773" s="2" t="str">
        <f>_xlfn.XLOOKUP(SupplierQuality[[#This Row],[Defect Type ID]],Table5[ID],Table5[Defect Type],"Not found",0)</f>
        <v>Rejected</v>
      </c>
      <c r="K3773">
        <v>47</v>
      </c>
      <c r="L3773" s="2" t="str">
        <f>_xlfn.XLOOKUP(SupplierQuality[[#This Row],[DefectID]],Table2[ID],Table2[Defect],"Not found",0)</f>
        <v>Packaging Damaged</v>
      </c>
      <c r="M3773" s="3">
        <v>786289</v>
      </c>
      <c r="N3773" s="3">
        <v>4323</v>
      </c>
      <c r="O3773" s="6">
        <f>SupplierQuality[[#This Row],[Total Downtime Minutes]]/60</f>
        <v>72.05</v>
      </c>
      <c r="P3773" s="4">
        <v>627</v>
      </c>
      <c r="Q3773" s="4">
        <f>SupplierQuality[[#This Row],[Total Defect Qty]]*SupplierQuality[[#This Row],[Unit Price]]</f>
        <v>493003203</v>
      </c>
    </row>
    <row r="3774" spans="1:17" x14ac:dyDescent="0.25">
      <c r="A3774" s="1">
        <v>43680</v>
      </c>
      <c r="B3774" s="5" t="str">
        <f>TEXT(SupplierQuality[[#This Row],[Date]],"mmm")</f>
        <v>Aug</v>
      </c>
      <c r="C3774" s="5" t="str">
        <f>TEXT(SupplierQuality[[#This Row],[Date]],"yyyy")</f>
        <v>2019</v>
      </c>
      <c r="D3774" s="2" t="s">
        <v>121</v>
      </c>
      <c r="E3774" s="2" t="s">
        <v>119</v>
      </c>
      <c r="F3774" s="2" t="s">
        <v>24</v>
      </c>
      <c r="G3774">
        <v>113</v>
      </c>
      <c r="H3774" s="2" t="str">
        <f>VLOOKUP(SupplierQuality[[#This Row],[MaterialID]],Table4[#All],2,0)</f>
        <v>Raw Materials</v>
      </c>
      <c r="I3774">
        <v>2</v>
      </c>
      <c r="J3774" s="2" t="str">
        <f>_xlfn.XLOOKUP(SupplierQuality[[#This Row],[Defect Type ID]],Table5[ID],Table5[Defect Type],"Not found",0)</f>
        <v>Rejected</v>
      </c>
      <c r="K3774">
        <v>198</v>
      </c>
      <c r="L3774" s="2" t="str">
        <f>_xlfn.XLOOKUP(SupplierQuality[[#This Row],[DefectID]],Table2[ID],Table2[Defect],"Not found",0)</f>
        <v>Missing Components</v>
      </c>
      <c r="M3774" s="3">
        <v>351911</v>
      </c>
      <c r="N3774" s="3">
        <v>4992</v>
      </c>
      <c r="O3774" s="6">
        <f>SupplierQuality[[#This Row],[Total Downtime Minutes]]/60</f>
        <v>83.2</v>
      </c>
      <c r="P3774" s="4">
        <v>606</v>
      </c>
      <c r="Q3774" s="4">
        <f>SupplierQuality[[#This Row],[Total Defect Qty]]*SupplierQuality[[#This Row],[Unit Price]]</f>
        <v>213258066</v>
      </c>
    </row>
    <row r="3775" spans="1:17" x14ac:dyDescent="0.25">
      <c r="A3775" s="1">
        <v>43680</v>
      </c>
      <c r="B3775" s="5" t="str">
        <f>TEXT(SupplierQuality[[#This Row],[Date]],"mmm")</f>
        <v>Aug</v>
      </c>
      <c r="C3775" s="5" t="str">
        <f>TEXT(SupplierQuality[[#This Row],[Date]],"yyyy")</f>
        <v>2019</v>
      </c>
      <c r="D3775" s="2" t="s">
        <v>303</v>
      </c>
      <c r="E3775" s="2" t="s">
        <v>23</v>
      </c>
      <c r="F3775" s="2" t="s">
        <v>691</v>
      </c>
      <c r="G3775">
        <v>115</v>
      </c>
      <c r="H3775" s="2" t="str">
        <f>VLOOKUP(SupplierQuality[[#This Row],[MaterialID]],Table4[#All],2,0)</f>
        <v>Controllers</v>
      </c>
      <c r="I3775">
        <v>1</v>
      </c>
      <c r="J3775" s="2" t="str">
        <f>_xlfn.XLOOKUP(SupplierQuality[[#This Row],[Defect Type ID]],Table5[ID],Table5[Defect Type],"Not found",0)</f>
        <v>No Impact</v>
      </c>
      <c r="K3775">
        <v>244</v>
      </c>
      <c r="L3775" s="2" t="str">
        <f>_xlfn.XLOOKUP(SupplierQuality[[#This Row],[DefectID]],Table2[ID],Table2[Defect],"Not found",0)</f>
        <v>Spacing Between Labels</v>
      </c>
      <c r="M3775" s="3">
        <v>343998</v>
      </c>
      <c r="N3775" s="3">
        <v>4724</v>
      </c>
      <c r="O3775" s="6">
        <f>SupplierQuality[[#This Row],[Total Downtime Minutes]]/60</f>
        <v>78.733333333333334</v>
      </c>
      <c r="P3775" s="4">
        <v>539</v>
      </c>
      <c r="Q3775" s="4">
        <f>SupplierQuality[[#This Row],[Total Defect Qty]]*SupplierQuality[[#This Row],[Unit Price]]</f>
        <v>185414922</v>
      </c>
    </row>
    <row r="3776" spans="1:17" x14ac:dyDescent="0.25">
      <c r="A3776" s="1">
        <v>43680</v>
      </c>
      <c r="B3776" s="5" t="str">
        <f>TEXT(SupplierQuality[[#This Row],[Date]],"mmm")</f>
        <v>Aug</v>
      </c>
      <c r="C3776" s="5" t="str">
        <f>TEXT(SupplierQuality[[#This Row],[Date]],"yyyy")</f>
        <v>2019</v>
      </c>
      <c r="D3776" s="2" t="s">
        <v>344</v>
      </c>
      <c r="E3776" s="2" t="s">
        <v>84</v>
      </c>
      <c r="F3776" s="2" t="s">
        <v>691</v>
      </c>
      <c r="G3776">
        <v>119</v>
      </c>
      <c r="H3776" s="2" t="str">
        <f>VLOOKUP(SupplierQuality[[#This Row],[MaterialID]],Table4[#All],2,0)</f>
        <v>Batteries</v>
      </c>
      <c r="I3776">
        <v>3</v>
      </c>
      <c r="J3776" s="2" t="str">
        <f>_xlfn.XLOOKUP(SupplierQuality[[#This Row],[Defect Type ID]],Table5[ID],Table5[Defect Type],"Not found",0)</f>
        <v>Impact</v>
      </c>
      <c r="K3776">
        <v>48</v>
      </c>
      <c r="L3776" s="2" t="str">
        <f>_xlfn.XLOOKUP(SupplierQuality[[#This Row],[DefectID]],Table2[ID],Table2[Defect],"Not found",0)</f>
        <v>Mixed Product</v>
      </c>
      <c r="M3776" s="3">
        <v>270304</v>
      </c>
      <c r="N3776" s="3">
        <v>757</v>
      </c>
      <c r="O3776" s="6">
        <f>SupplierQuality[[#This Row],[Total Downtime Minutes]]/60</f>
        <v>12.616666666666667</v>
      </c>
      <c r="P3776" s="4">
        <v>453</v>
      </c>
      <c r="Q3776" s="4">
        <f>SupplierQuality[[#This Row],[Total Defect Qty]]*SupplierQuality[[#This Row],[Unit Price]]</f>
        <v>122447712</v>
      </c>
    </row>
    <row r="3777" spans="1:17" x14ac:dyDescent="0.25">
      <c r="A3777" s="1">
        <v>43680</v>
      </c>
      <c r="B3777" s="5" t="str">
        <f>TEXT(SupplierQuality[[#This Row],[Date]],"mmm")</f>
        <v>Aug</v>
      </c>
      <c r="C3777" s="5" t="str">
        <f>TEXT(SupplierQuality[[#This Row],[Date]],"yyyy")</f>
        <v>2019</v>
      </c>
      <c r="D3777" s="2" t="s">
        <v>79</v>
      </c>
      <c r="E3777" s="2" t="s">
        <v>36</v>
      </c>
      <c r="F3777" s="2" t="s">
        <v>691</v>
      </c>
      <c r="G3777">
        <v>130</v>
      </c>
      <c r="H3777" s="2" t="str">
        <f>VLOOKUP(SupplierQuality[[#This Row],[MaterialID]],Table4[#All],2,0)</f>
        <v>Packaging</v>
      </c>
      <c r="I3777">
        <v>3</v>
      </c>
      <c r="J3777" s="2" t="str">
        <f>_xlfn.XLOOKUP(SupplierQuality[[#This Row],[Defect Type ID]],Table5[ID],Table5[Defect Type],"Not found",0)</f>
        <v>Impact</v>
      </c>
      <c r="K3777">
        <v>23</v>
      </c>
      <c r="L3777" s="2" t="str">
        <f>_xlfn.XLOOKUP(SupplierQuality[[#This Row],[DefectID]],Table2[ID],Table2[Defect],"Not found",0)</f>
        <v>Split Seams</v>
      </c>
      <c r="M3777" s="3">
        <v>228032</v>
      </c>
      <c r="N3777" s="3">
        <v>4955</v>
      </c>
      <c r="O3777" s="6">
        <f>SupplierQuality[[#This Row],[Total Downtime Minutes]]/60</f>
        <v>82.583333333333329</v>
      </c>
      <c r="P3777" s="4">
        <v>460</v>
      </c>
      <c r="Q3777" s="4">
        <f>SupplierQuality[[#This Row],[Total Defect Qty]]*SupplierQuality[[#This Row],[Unit Price]]</f>
        <v>104894720</v>
      </c>
    </row>
    <row r="3778" spans="1:17" x14ac:dyDescent="0.25">
      <c r="A3778" s="1">
        <v>43680</v>
      </c>
      <c r="B3778" s="5" t="str">
        <f>TEXT(SupplierQuality[[#This Row],[Date]],"mmm")</f>
        <v>Aug</v>
      </c>
      <c r="C3778" s="5" t="str">
        <f>TEXT(SupplierQuality[[#This Row],[Date]],"yyyy")</f>
        <v>2019</v>
      </c>
      <c r="D3778" s="2" t="s">
        <v>232</v>
      </c>
      <c r="E3778" s="2" t="s">
        <v>62</v>
      </c>
      <c r="F3778" s="2" t="s">
        <v>691</v>
      </c>
      <c r="G3778">
        <v>127</v>
      </c>
      <c r="H3778" s="2" t="str">
        <f>VLOOKUP(SupplierQuality[[#This Row],[MaterialID]],Table4[#All],2,0)</f>
        <v>Crates</v>
      </c>
      <c r="I3778">
        <v>3</v>
      </c>
      <c r="J3778" s="2" t="str">
        <f>_xlfn.XLOOKUP(SupplierQuality[[#This Row],[Defect Type ID]],Table5[ID],Table5[Defect Type],"Not found",0)</f>
        <v>Impact</v>
      </c>
      <c r="K3778">
        <v>258</v>
      </c>
      <c r="L3778" s="2" t="str">
        <f>_xlfn.XLOOKUP(SupplierQuality[[#This Row],[DefectID]],Table2[ID],Table2[Defect],"Not found",0)</f>
        <v>Gages Broken</v>
      </c>
      <c r="M3778" s="3">
        <v>1835</v>
      </c>
      <c r="N3778" s="3">
        <v>946</v>
      </c>
      <c r="O3778" s="6">
        <f>SupplierQuality[[#This Row],[Total Downtime Minutes]]/60</f>
        <v>15.766666666666667</v>
      </c>
      <c r="P3778" s="4">
        <v>305</v>
      </c>
      <c r="Q3778" s="4">
        <f>SupplierQuality[[#This Row],[Total Defect Qty]]*SupplierQuality[[#This Row],[Unit Price]]</f>
        <v>559675</v>
      </c>
    </row>
    <row r="3779" spans="1:17" x14ac:dyDescent="0.25">
      <c r="A3779" s="1">
        <v>43681</v>
      </c>
      <c r="B3779" s="5" t="str">
        <f>TEXT(SupplierQuality[[#This Row],[Date]],"mmm")</f>
        <v>Aug</v>
      </c>
      <c r="C3779" s="5" t="str">
        <f>TEXT(SupplierQuality[[#This Row],[Date]],"yyyy")</f>
        <v>2019</v>
      </c>
      <c r="D3779" s="2" t="s">
        <v>18</v>
      </c>
      <c r="E3779" s="2" t="s">
        <v>19</v>
      </c>
      <c r="F3779" s="2" t="s">
        <v>14</v>
      </c>
      <c r="G3779">
        <v>126</v>
      </c>
      <c r="H3779" s="2" t="str">
        <f>VLOOKUP(SupplierQuality[[#This Row],[MaterialID]],Table4[#All],2,0)</f>
        <v>Motors</v>
      </c>
      <c r="I3779">
        <v>2</v>
      </c>
      <c r="J3779" s="2" t="str">
        <f>_xlfn.XLOOKUP(SupplierQuality[[#This Row],[Defect Type ID]],Table5[ID],Table5[Defect Type],"Not found",0)</f>
        <v>Rejected</v>
      </c>
      <c r="K3779">
        <v>259</v>
      </c>
      <c r="L3779" s="2" t="str">
        <f>_xlfn.XLOOKUP(SupplierQuality[[#This Row],[DefectID]],Table2[ID],Table2[Defect],"Not found",0)</f>
        <v>Coating</v>
      </c>
      <c r="M3779" s="3">
        <v>876380</v>
      </c>
      <c r="N3779" s="3">
        <v>33</v>
      </c>
      <c r="O3779" s="6">
        <f>SupplierQuality[[#This Row],[Total Downtime Minutes]]/60</f>
        <v>0.55000000000000004</v>
      </c>
      <c r="P3779" s="4">
        <v>510</v>
      </c>
      <c r="Q3779" s="4">
        <f>SupplierQuality[[#This Row],[Total Defect Qty]]*SupplierQuality[[#This Row],[Unit Price]]</f>
        <v>446953800</v>
      </c>
    </row>
    <row r="3780" spans="1:17" x14ac:dyDescent="0.25">
      <c r="A3780" s="1">
        <v>43681</v>
      </c>
      <c r="B3780" s="5" t="str">
        <f>TEXT(SupplierQuality[[#This Row],[Date]],"mmm")</f>
        <v>Aug</v>
      </c>
      <c r="C3780" s="5" t="str">
        <f>TEXT(SupplierQuality[[#This Row],[Date]],"yyyy")</f>
        <v>2019</v>
      </c>
      <c r="D3780" s="2" t="s">
        <v>209</v>
      </c>
      <c r="E3780" s="2" t="s">
        <v>84</v>
      </c>
      <c r="F3780" s="2" t="s">
        <v>14</v>
      </c>
      <c r="G3780">
        <v>127</v>
      </c>
      <c r="H3780" s="2" t="str">
        <f>VLOOKUP(SupplierQuality[[#This Row],[MaterialID]],Table4[#All],2,0)</f>
        <v>Crates</v>
      </c>
      <c r="I3780">
        <v>2</v>
      </c>
      <c r="J3780" s="2" t="str">
        <f>_xlfn.XLOOKUP(SupplierQuality[[#This Row],[Defect Type ID]],Table5[ID],Table5[Defect Type],"Not found",0)</f>
        <v>Rejected</v>
      </c>
      <c r="K3780">
        <v>154</v>
      </c>
      <c r="L3780" s="2" t="str">
        <f>_xlfn.XLOOKUP(SupplierQuality[[#This Row],[DefectID]],Table2[ID],Table2[Defect],"Not found",0)</f>
        <v>Missing Labels</v>
      </c>
      <c r="M3780" s="3">
        <v>857311</v>
      </c>
      <c r="N3780" s="3">
        <v>1457</v>
      </c>
      <c r="O3780" s="6">
        <f>SupplierQuality[[#This Row],[Total Downtime Minutes]]/60</f>
        <v>24.283333333333335</v>
      </c>
      <c r="P3780" s="4">
        <v>518</v>
      </c>
      <c r="Q3780" s="4">
        <f>SupplierQuality[[#This Row],[Total Defect Qty]]*SupplierQuality[[#This Row],[Unit Price]]</f>
        <v>444087098</v>
      </c>
    </row>
    <row r="3781" spans="1:17" x14ac:dyDescent="0.25">
      <c r="A3781" s="1">
        <v>43681</v>
      </c>
      <c r="B3781" s="5" t="str">
        <f>TEXT(SupplierQuality[[#This Row],[Date]],"mmm")</f>
        <v>Aug</v>
      </c>
      <c r="C3781" s="5" t="str">
        <f>TEXT(SupplierQuality[[#This Row],[Date]],"yyyy")</f>
        <v>2019</v>
      </c>
      <c r="D3781" s="2" t="s">
        <v>200</v>
      </c>
      <c r="E3781" s="2" t="s">
        <v>19</v>
      </c>
      <c r="F3781" s="2" t="s">
        <v>14</v>
      </c>
      <c r="G3781">
        <v>116</v>
      </c>
      <c r="H3781" s="2" t="str">
        <f>VLOOKUP(SupplierQuality[[#This Row],[MaterialID]],Table4[#All],2,0)</f>
        <v>Molds</v>
      </c>
      <c r="I3781">
        <v>2</v>
      </c>
      <c r="J3781" s="2" t="str">
        <f>_xlfn.XLOOKUP(SupplierQuality[[#This Row],[Defect Type ID]],Table5[ID],Table5[Defect Type],"Not found",0)</f>
        <v>Rejected</v>
      </c>
      <c r="K3781">
        <v>81</v>
      </c>
      <c r="L3781" s="2" t="str">
        <f>_xlfn.XLOOKUP(SupplierQuality[[#This Row],[DefectID]],Table2[ID],Table2[Defect],"Not found",0)</f>
        <v>Bad Shots</v>
      </c>
      <c r="M3781" s="3">
        <v>813673</v>
      </c>
      <c r="N3781" s="3">
        <v>2635</v>
      </c>
      <c r="O3781" s="6">
        <f>SupplierQuality[[#This Row],[Total Downtime Minutes]]/60</f>
        <v>43.916666666666664</v>
      </c>
      <c r="P3781" s="4">
        <v>557</v>
      </c>
      <c r="Q3781" s="4">
        <f>SupplierQuality[[#This Row],[Total Defect Qty]]*SupplierQuality[[#This Row],[Unit Price]]</f>
        <v>453215861</v>
      </c>
    </row>
    <row r="3782" spans="1:17" x14ac:dyDescent="0.25">
      <c r="A3782" s="1">
        <v>43681</v>
      </c>
      <c r="B3782" s="5" t="str">
        <f>TEXT(SupplierQuality[[#This Row],[Date]],"mmm")</f>
        <v>Aug</v>
      </c>
      <c r="C3782" s="5" t="str">
        <f>TEXT(SupplierQuality[[#This Row],[Date]],"yyyy")</f>
        <v>2019</v>
      </c>
      <c r="D3782" s="2" t="s">
        <v>152</v>
      </c>
      <c r="E3782" s="2" t="s">
        <v>23</v>
      </c>
      <c r="F3782" s="2" t="s">
        <v>14</v>
      </c>
      <c r="G3782">
        <v>131</v>
      </c>
      <c r="H3782" s="2" t="str">
        <f>VLOOKUP(SupplierQuality[[#This Row],[MaterialID]],Table4[#All],2,0)</f>
        <v>Valves</v>
      </c>
      <c r="I3782">
        <v>1</v>
      </c>
      <c r="J3782" s="2" t="str">
        <f>_xlfn.XLOOKUP(SupplierQuality[[#This Row],[Defect Type ID]],Table5[ID],Table5[Defect Type],"Not found",0)</f>
        <v>No Impact</v>
      </c>
      <c r="K3782">
        <v>94</v>
      </c>
      <c r="L3782" s="2" t="str">
        <f>_xlfn.XLOOKUP(SupplierQuality[[#This Row],[DefectID]],Table2[ID],Table2[Defect],"Not found",0)</f>
        <v>Stones and Sand</v>
      </c>
      <c r="M3782" s="3">
        <v>763857</v>
      </c>
      <c r="N3782" s="3">
        <v>1678</v>
      </c>
      <c r="O3782" s="6">
        <f>SupplierQuality[[#This Row],[Total Downtime Minutes]]/60</f>
        <v>27.966666666666665</v>
      </c>
      <c r="P3782" s="4">
        <v>617</v>
      </c>
      <c r="Q3782" s="4">
        <f>SupplierQuality[[#This Row],[Total Defect Qty]]*SupplierQuality[[#This Row],[Unit Price]]</f>
        <v>471299769</v>
      </c>
    </row>
    <row r="3783" spans="1:17" x14ac:dyDescent="0.25">
      <c r="A3783" s="1">
        <v>43681</v>
      </c>
      <c r="B3783" s="5" t="str">
        <f>TEXT(SupplierQuality[[#This Row],[Date]],"mmm")</f>
        <v>Aug</v>
      </c>
      <c r="C3783" s="5" t="str">
        <f>TEXT(SupplierQuality[[#This Row],[Date]],"yyyy")</f>
        <v>2019</v>
      </c>
      <c r="D3783" s="2" t="s">
        <v>186</v>
      </c>
      <c r="E3783" s="2" t="s">
        <v>19</v>
      </c>
      <c r="F3783" s="2" t="s">
        <v>42</v>
      </c>
      <c r="G3783">
        <v>129</v>
      </c>
      <c r="H3783" s="2" t="str">
        <f>VLOOKUP(SupplierQuality[[#This Row],[MaterialID]],Table4[#All],2,0)</f>
        <v>Mechanicals</v>
      </c>
      <c r="I3783">
        <v>3</v>
      </c>
      <c r="J3783" s="2" t="str">
        <f>_xlfn.XLOOKUP(SupplierQuality[[#This Row],[Defect Type ID]],Table5[ID],Table5[Defect Type],"Not found",0)</f>
        <v>Impact</v>
      </c>
      <c r="K3783">
        <v>144</v>
      </c>
      <c r="L3783" s="2" t="str">
        <f>_xlfn.XLOOKUP(SupplierQuality[[#This Row],[DefectID]],Table2[ID],Table2[Defect],"Not found",0)</f>
        <v>String Defects</v>
      </c>
      <c r="M3783" s="3">
        <v>579407</v>
      </c>
      <c r="N3783" s="3">
        <v>3070</v>
      </c>
      <c r="O3783" s="6">
        <f>SupplierQuality[[#This Row],[Total Downtime Minutes]]/60</f>
        <v>51.166666666666664</v>
      </c>
      <c r="P3783" s="4">
        <v>542</v>
      </c>
      <c r="Q3783" s="4">
        <f>SupplierQuality[[#This Row],[Total Defect Qty]]*SupplierQuality[[#This Row],[Unit Price]]</f>
        <v>314038594</v>
      </c>
    </row>
    <row r="3784" spans="1:17" x14ac:dyDescent="0.25">
      <c r="A3784" s="1">
        <v>43681</v>
      </c>
      <c r="B3784" s="5" t="str">
        <f>TEXT(SupplierQuality[[#This Row],[Date]],"mmm")</f>
        <v>Aug</v>
      </c>
      <c r="C3784" s="5" t="str">
        <f>TEXT(SupplierQuality[[#This Row],[Date]],"yyyy")</f>
        <v>2019</v>
      </c>
      <c r="D3784" s="2" t="s">
        <v>231</v>
      </c>
      <c r="E3784" s="2" t="s">
        <v>64</v>
      </c>
      <c r="F3784" s="2" t="s">
        <v>14</v>
      </c>
      <c r="G3784">
        <v>131</v>
      </c>
      <c r="H3784" s="2" t="str">
        <f>VLOOKUP(SupplierQuality[[#This Row],[MaterialID]],Table4[#All],2,0)</f>
        <v>Valves</v>
      </c>
      <c r="I3784">
        <v>2</v>
      </c>
      <c r="J3784" s="2" t="str">
        <f>_xlfn.XLOOKUP(SupplierQuality[[#This Row],[Defect Type ID]],Table5[ID],Table5[Defect Type],"Not found",0)</f>
        <v>Rejected</v>
      </c>
      <c r="K3784">
        <v>146</v>
      </c>
      <c r="L3784" s="2" t="str">
        <f>_xlfn.XLOOKUP(SupplierQuality[[#This Row],[DefectID]],Table2[ID],Table2[Defect],"Not found",0)</f>
        <v>Heat Damage</v>
      </c>
      <c r="M3784" s="3">
        <v>384097</v>
      </c>
      <c r="N3784" s="3">
        <v>169</v>
      </c>
      <c r="O3784" s="6">
        <f>SupplierQuality[[#This Row],[Total Downtime Minutes]]/60</f>
        <v>2.8166666666666669</v>
      </c>
      <c r="P3784" s="4">
        <v>528</v>
      </c>
      <c r="Q3784" s="4">
        <f>SupplierQuality[[#This Row],[Total Defect Qty]]*SupplierQuality[[#This Row],[Unit Price]]</f>
        <v>202803216</v>
      </c>
    </row>
    <row r="3785" spans="1:17" x14ac:dyDescent="0.25">
      <c r="A3785" s="1">
        <v>43681</v>
      </c>
      <c r="B3785" s="5" t="str">
        <f>TEXT(SupplierQuality[[#This Row],[Date]],"mmm")</f>
        <v>Aug</v>
      </c>
      <c r="C3785" s="5" t="str">
        <f>TEXT(SupplierQuality[[#This Row],[Date]],"yyyy")</f>
        <v>2019</v>
      </c>
      <c r="D3785" s="2" t="s">
        <v>313</v>
      </c>
      <c r="E3785" s="2" t="s">
        <v>104</v>
      </c>
      <c r="F3785" s="2" t="s">
        <v>14</v>
      </c>
      <c r="G3785">
        <v>127</v>
      </c>
      <c r="H3785" s="2" t="str">
        <f>VLOOKUP(SupplierQuality[[#This Row],[MaterialID]],Table4[#All],2,0)</f>
        <v>Crates</v>
      </c>
      <c r="I3785">
        <v>2</v>
      </c>
      <c r="J3785" s="2" t="str">
        <f>_xlfn.XLOOKUP(SupplierQuality[[#This Row],[Defect Type ID]],Table5[ID],Table5[Defect Type],"Not found",0)</f>
        <v>Rejected</v>
      </c>
      <c r="K3785">
        <v>52</v>
      </c>
      <c r="L3785" s="2" t="str">
        <f>_xlfn.XLOOKUP(SupplierQuality[[#This Row],[DefectID]],Table2[ID],Table2[Defect],"Not found",0)</f>
        <v>Wrong Core</v>
      </c>
      <c r="M3785" s="3">
        <v>262294</v>
      </c>
      <c r="N3785" s="3">
        <v>2710</v>
      </c>
      <c r="O3785" s="6">
        <f>SupplierQuality[[#This Row],[Total Downtime Minutes]]/60</f>
        <v>45.166666666666664</v>
      </c>
      <c r="P3785" s="4">
        <v>333</v>
      </c>
      <c r="Q3785" s="4">
        <f>SupplierQuality[[#This Row],[Total Defect Qty]]*SupplierQuality[[#This Row],[Unit Price]]</f>
        <v>87343902</v>
      </c>
    </row>
    <row r="3786" spans="1:17" x14ac:dyDescent="0.25">
      <c r="A3786" s="1">
        <v>43681</v>
      </c>
      <c r="B3786" s="5" t="str">
        <f>TEXT(SupplierQuality[[#This Row],[Date]],"mmm")</f>
        <v>Aug</v>
      </c>
      <c r="C3786" s="5" t="str">
        <f>TEXT(SupplierQuality[[#This Row],[Date]],"yyyy")</f>
        <v>2019</v>
      </c>
      <c r="D3786" s="2" t="s">
        <v>26</v>
      </c>
      <c r="E3786" s="2" t="s">
        <v>58</v>
      </c>
      <c r="F3786" s="2" t="s">
        <v>24</v>
      </c>
      <c r="G3786">
        <v>123</v>
      </c>
      <c r="H3786" s="2" t="str">
        <f>VLOOKUP(SupplierQuality[[#This Row],[MaterialID]],Table4[#All],2,0)</f>
        <v>Pump</v>
      </c>
      <c r="I3786">
        <v>1</v>
      </c>
      <c r="J3786" s="2" t="str">
        <f>_xlfn.XLOOKUP(SupplierQuality[[#This Row],[Defect Type ID]],Table5[ID],Table5[Defect Type],"Not found",0)</f>
        <v>No Impact</v>
      </c>
      <c r="K3786">
        <v>224</v>
      </c>
      <c r="L3786" s="2" t="str">
        <f>_xlfn.XLOOKUP(SupplierQuality[[#This Row],[DefectID]],Table2[ID],Table2[Defect],"Not found",0)</f>
        <v>Excessive Glue</v>
      </c>
      <c r="M3786" s="3">
        <v>227301</v>
      </c>
      <c r="N3786" s="3">
        <v>404</v>
      </c>
      <c r="O3786" s="6">
        <f>SupplierQuality[[#This Row],[Total Downtime Minutes]]/60</f>
        <v>6.7333333333333334</v>
      </c>
      <c r="P3786" s="4">
        <v>417</v>
      </c>
      <c r="Q3786" s="4">
        <f>SupplierQuality[[#This Row],[Total Defect Qty]]*SupplierQuality[[#This Row],[Unit Price]]</f>
        <v>94784517</v>
      </c>
    </row>
    <row r="3787" spans="1:17" x14ac:dyDescent="0.25">
      <c r="A3787" s="1">
        <v>43681</v>
      </c>
      <c r="B3787" s="5" t="str">
        <f>TEXT(SupplierQuality[[#This Row],[Date]],"mmm")</f>
        <v>Aug</v>
      </c>
      <c r="C3787" s="5" t="str">
        <f>TEXT(SupplierQuality[[#This Row],[Date]],"yyyy")</f>
        <v>2019</v>
      </c>
      <c r="D3787" s="2" t="s">
        <v>245</v>
      </c>
      <c r="E3787" s="2" t="s">
        <v>30</v>
      </c>
      <c r="F3787" s="2" t="s">
        <v>14</v>
      </c>
      <c r="G3787">
        <v>132</v>
      </c>
      <c r="H3787" s="2" t="str">
        <f>VLOOKUP(SupplierQuality[[#This Row],[MaterialID]],Table4[#All],2,0)</f>
        <v>Printed Materials</v>
      </c>
      <c r="I3787">
        <v>3</v>
      </c>
      <c r="J3787" s="2" t="str">
        <f>_xlfn.XLOOKUP(SupplierQuality[[#This Row],[Defect Type ID]],Table5[ID],Table5[Defect Type],"Not found",0)</f>
        <v>Impact</v>
      </c>
      <c r="K3787">
        <v>129</v>
      </c>
      <c r="L3787" s="2" t="str">
        <f>_xlfn.XLOOKUP(SupplierQuality[[#This Row],[DefectID]],Table2[ID],Table2[Defect],"Not found",0)</f>
        <v>Color Variation</v>
      </c>
      <c r="M3787" s="3">
        <v>77113</v>
      </c>
      <c r="N3787" s="3">
        <v>2389</v>
      </c>
      <c r="O3787" s="6">
        <f>SupplierQuality[[#This Row],[Total Downtime Minutes]]/60</f>
        <v>39.81666666666667</v>
      </c>
      <c r="P3787" s="4">
        <v>374</v>
      </c>
      <c r="Q3787" s="4">
        <f>SupplierQuality[[#This Row],[Total Defect Qty]]*SupplierQuality[[#This Row],[Unit Price]]</f>
        <v>28840262</v>
      </c>
    </row>
    <row r="3788" spans="1:17" x14ac:dyDescent="0.25">
      <c r="A3788" s="1">
        <v>43682</v>
      </c>
      <c r="B3788" s="5" t="str">
        <f>TEXT(SupplierQuality[[#This Row],[Date]],"mmm")</f>
        <v>Aug</v>
      </c>
      <c r="C3788" s="5" t="str">
        <f>TEXT(SupplierQuality[[#This Row],[Date]],"yyyy")</f>
        <v>2019</v>
      </c>
      <c r="D3788" s="2" t="s">
        <v>113</v>
      </c>
      <c r="E3788" s="2" t="s">
        <v>98</v>
      </c>
      <c r="F3788" s="2" t="s">
        <v>14</v>
      </c>
      <c r="G3788">
        <v>118</v>
      </c>
      <c r="H3788" s="2" t="str">
        <f>VLOOKUP(SupplierQuality[[#This Row],[MaterialID]],Table4[#All],2,0)</f>
        <v>Corrugate</v>
      </c>
      <c r="I3788">
        <v>3</v>
      </c>
      <c r="J3788" s="2" t="str">
        <f>_xlfn.XLOOKUP(SupplierQuality[[#This Row],[Defect Type ID]],Table5[ID],Table5[Defect Type],"Not found",0)</f>
        <v>Impact</v>
      </c>
      <c r="K3788">
        <v>155</v>
      </c>
      <c r="L3788" s="2" t="str">
        <f>_xlfn.XLOOKUP(SupplierQuality[[#This Row],[DefectID]],Table2[ID],Table2[Defect],"Not found",0)</f>
        <v>Wrong Specification</v>
      </c>
      <c r="M3788" s="3">
        <v>865286</v>
      </c>
      <c r="N3788" s="3">
        <v>1281</v>
      </c>
      <c r="O3788" s="6">
        <f>SupplierQuality[[#This Row],[Total Downtime Minutes]]/60</f>
        <v>21.35</v>
      </c>
      <c r="P3788" s="4">
        <v>437</v>
      </c>
      <c r="Q3788" s="4">
        <f>SupplierQuality[[#This Row],[Total Defect Qty]]*SupplierQuality[[#This Row],[Unit Price]]</f>
        <v>378129982</v>
      </c>
    </row>
    <row r="3789" spans="1:17" x14ac:dyDescent="0.25">
      <c r="A3789" s="1">
        <v>43682</v>
      </c>
      <c r="B3789" s="5" t="str">
        <f>TEXT(SupplierQuality[[#This Row],[Date]],"mmm")</f>
        <v>Aug</v>
      </c>
      <c r="C3789" s="5" t="str">
        <f>TEXT(SupplierQuality[[#This Row],[Date]],"yyyy")</f>
        <v>2019</v>
      </c>
      <c r="D3789" s="2" t="s">
        <v>179</v>
      </c>
      <c r="E3789" s="2" t="s">
        <v>36</v>
      </c>
      <c r="F3789" s="2" t="s">
        <v>691</v>
      </c>
      <c r="G3789">
        <v>132</v>
      </c>
      <c r="H3789" s="2" t="str">
        <f>VLOOKUP(SupplierQuality[[#This Row],[MaterialID]],Table4[#All],2,0)</f>
        <v>Printed Materials</v>
      </c>
      <c r="I3789">
        <v>1</v>
      </c>
      <c r="J3789" s="2" t="str">
        <f>_xlfn.XLOOKUP(SupplierQuality[[#This Row],[Defect Type ID]],Table5[ID],Table5[Defect Type],"Not found",0)</f>
        <v>No Impact</v>
      </c>
      <c r="K3789">
        <v>259</v>
      </c>
      <c r="L3789" s="2" t="str">
        <f>_xlfn.XLOOKUP(SupplierQuality[[#This Row],[DefectID]],Table2[ID],Table2[Defect],"Not found",0)</f>
        <v>Coating</v>
      </c>
      <c r="M3789" s="3">
        <v>825997</v>
      </c>
      <c r="N3789" s="3">
        <v>1698</v>
      </c>
      <c r="O3789" s="6">
        <f>SupplierQuality[[#This Row],[Total Downtime Minutes]]/60</f>
        <v>28.3</v>
      </c>
      <c r="P3789" s="4">
        <v>365</v>
      </c>
      <c r="Q3789" s="4">
        <f>SupplierQuality[[#This Row],[Total Defect Qty]]*SupplierQuality[[#This Row],[Unit Price]]</f>
        <v>301488905</v>
      </c>
    </row>
    <row r="3790" spans="1:17" x14ac:dyDescent="0.25">
      <c r="A3790" s="1">
        <v>43682</v>
      </c>
      <c r="B3790" s="5" t="str">
        <f>TEXT(SupplierQuality[[#This Row],[Date]],"mmm")</f>
        <v>Aug</v>
      </c>
      <c r="C3790" s="5" t="str">
        <f>TEXT(SupplierQuality[[#This Row],[Date]],"yyyy")</f>
        <v>2019</v>
      </c>
      <c r="D3790" s="2" t="s">
        <v>248</v>
      </c>
      <c r="E3790" s="2" t="s">
        <v>60</v>
      </c>
      <c r="F3790" s="2" t="s">
        <v>24</v>
      </c>
      <c r="G3790">
        <v>118</v>
      </c>
      <c r="H3790" s="2" t="str">
        <f>VLOOKUP(SupplierQuality[[#This Row],[MaterialID]],Table4[#All],2,0)</f>
        <v>Corrugate</v>
      </c>
      <c r="I3790">
        <v>1</v>
      </c>
      <c r="J3790" s="2" t="str">
        <f>_xlfn.XLOOKUP(SupplierQuality[[#This Row],[Defect Type ID]],Table5[ID],Table5[Defect Type],"Not found",0)</f>
        <v>No Impact</v>
      </c>
      <c r="K3790">
        <v>177</v>
      </c>
      <c r="L3790" s="2" t="str">
        <f>_xlfn.XLOOKUP(SupplierQuality[[#This Row],[DefectID]],Table2[ID],Table2[Defect],"Not found",0)</f>
        <v>Weak Bands</v>
      </c>
      <c r="M3790" s="3">
        <v>806883</v>
      </c>
      <c r="N3790" s="3">
        <v>1042</v>
      </c>
      <c r="O3790" s="6">
        <f>SupplierQuality[[#This Row],[Total Downtime Minutes]]/60</f>
        <v>17.366666666666667</v>
      </c>
      <c r="P3790" s="4">
        <v>499</v>
      </c>
      <c r="Q3790" s="4">
        <f>SupplierQuality[[#This Row],[Total Defect Qty]]*SupplierQuality[[#This Row],[Unit Price]]</f>
        <v>402634617</v>
      </c>
    </row>
    <row r="3791" spans="1:17" x14ac:dyDescent="0.25">
      <c r="A3791" s="1">
        <v>43682</v>
      </c>
      <c r="B3791" s="5" t="str">
        <f>TEXT(SupplierQuality[[#This Row],[Date]],"mmm")</f>
        <v>Aug</v>
      </c>
      <c r="C3791" s="5" t="str">
        <f>TEXT(SupplierQuality[[#This Row],[Date]],"yyyy")</f>
        <v>2019</v>
      </c>
      <c r="D3791" s="2" t="s">
        <v>90</v>
      </c>
      <c r="E3791" s="2" t="s">
        <v>64</v>
      </c>
      <c r="F3791" s="2" t="s">
        <v>14</v>
      </c>
      <c r="G3791">
        <v>120</v>
      </c>
      <c r="H3791" s="2" t="str">
        <f>VLOOKUP(SupplierQuality[[#This Row],[MaterialID]],Table4[#All],2,0)</f>
        <v>Film</v>
      </c>
      <c r="I3791">
        <v>2</v>
      </c>
      <c r="J3791" s="2" t="str">
        <f>_xlfn.XLOOKUP(SupplierQuality[[#This Row],[Defect Type ID]],Table5[ID],Table5[Defect Type],"Not found",0)</f>
        <v>Rejected</v>
      </c>
      <c r="K3791">
        <v>53</v>
      </c>
      <c r="L3791" s="2" t="str">
        <f>_xlfn.XLOOKUP(SupplierQuality[[#This Row],[DefectID]],Table2[ID],Table2[Defect],"Not found",0)</f>
        <v>Incorrect Material</v>
      </c>
      <c r="M3791" s="3">
        <v>788715</v>
      </c>
      <c r="N3791" s="3">
        <v>635</v>
      </c>
      <c r="O3791" s="6">
        <f>SupplierQuality[[#This Row],[Total Downtime Minutes]]/60</f>
        <v>10.583333333333334</v>
      </c>
      <c r="P3791" s="4">
        <v>355</v>
      </c>
      <c r="Q3791" s="4">
        <f>SupplierQuality[[#This Row],[Total Defect Qty]]*SupplierQuality[[#This Row],[Unit Price]]</f>
        <v>279993825</v>
      </c>
    </row>
    <row r="3792" spans="1:17" x14ac:dyDescent="0.25">
      <c r="A3792" s="1">
        <v>43682</v>
      </c>
      <c r="B3792" s="5" t="str">
        <f>TEXT(SupplierQuality[[#This Row],[Date]],"mmm")</f>
        <v>Aug</v>
      </c>
      <c r="C3792" s="5" t="str">
        <f>TEXT(SupplierQuality[[#This Row],[Date]],"yyyy")</f>
        <v>2019</v>
      </c>
      <c r="D3792" s="2" t="s">
        <v>276</v>
      </c>
      <c r="E3792" s="2" t="s">
        <v>30</v>
      </c>
      <c r="F3792" s="2" t="s">
        <v>14</v>
      </c>
      <c r="G3792">
        <v>124</v>
      </c>
      <c r="H3792" s="2" t="str">
        <f>VLOOKUP(SupplierQuality[[#This Row],[MaterialID]],Table4[#All],2,0)</f>
        <v>Drives</v>
      </c>
      <c r="I3792">
        <v>3</v>
      </c>
      <c r="J3792" s="2" t="str">
        <f>_xlfn.XLOOKUP(SupplierQuality[[#This Row],[Defect Type ID]],Table5[ID],Table5[Defect Type],"Not found",0)</f>
        <v>Impact</v>
      </c>
      <c r="K3792">
        <v>261</v>
      </c>
      <c r="L3792" s="2" t="str">
        <f>_xlfn.XLOOKUP(SupplierQuality[[#This Row],[DefectID]],Table2[ID],Table2[Defect],"Not found",0)</f>
        <v>Infestation</v>
      </c>
      <c r="M3792" s="3">
        <v>759213</v>
      </c>
      <c r="N3792" s="3">
        <v>1840</v>
      </c>
      <c r="O3792" s="6">
        <f>SupplierQuality[[#This Row],[Total Downtime Minutes]]/60</f>
        <v>30.666666666666668</v>
      </c>
      <c r="P3792" s="4">
        <v>537</v>
      </c>
      <c r="Q3792" s="4">
        <f>SupplierQuality[[#This Row],[Total Defect Qty]]*SupplierQuality[[#This Row],[Unit Price]]</f>
        <v>407697381</v>
      </c>
    </row>
    <row r="3793" spans="1:17" x14ac:dyDescent="0.25">
      <c r="A3793" s="1">
        <v>43682</v>
      </c>
      <c r="B3793" s="5" t="str">
        <f>TEXT(SupplierQuality[[#This Row],[Date]],"mmm")</f>
        <v>Aug</v>
      </c>
      <c r="C3793" s="5" t="str">
        <f>TEXT(SupplierQuality[[#This Row],[Date]],"yyyy")</f>
        <v>2019</v>
      </c>
      <c r="D3793" s="2" t="s">
        <v>191</v>
      </c>
      <c r="E3793" s="2" t="s">
        <v>34</v>
      </c>
      <c r="F3793" s="2" t="s">
        <v>14</v>
      </c>
      <c r="G3793">
        <v>132</v>
      </c>
      <c r="H3793" s="2" t="str">
        <f>VLOOKUP(SupplierQuality[[#This Row],[MaterialID]],Table4[#All],2,0)</f>
        <v>Printed Materials</v>
      </c>
      <c r="I3793">
        <v>2</v>
      </c>
      <c r="J3793" s="2" t="str">
        <f>_xlfn.XLOOKUP(SupplierQuality[[#This Row],[Defect Type ID]],Table5[ID],Table5[Defect Type],"Not found",0)</f>
        <v>Rejected</v>
      </c>
      <c r="K3793">
        <v>53</v>
      </c>
      <c r="L3793" s="2" t="str">
        <f>_xlfn.XLOOKUP(SupplierQuality[[#This Row],[DefectID]],Table2[ID],Table2[Defect],"Not found",0)</f>
        <v>Incorrect Material</v>
      </c>
      <c r="M3793" s="3">
        <v>686384</v>
      </c>
      <c r="N3793" s="3">
        <v>4084</v>
      </c>
      <c r="O3793" s="6">
        <f>SupplierQuality[[#This Row],[Total Downtime Minutes]]/60</f>
        <v>68.066666666666663</v>
      </c>
      <c r="P3793" s="4">
        <v>469</v>
      </c>
      <c r="Q3793" s="4">
        <f>SupplierQuality[[#This Row],[Total Defect Qty]]*SupplierQuality[[#This Row],[Unit Price]]</f>
        <v>321914096</v>
      </c>
    </row>
    <row r="3794" spans="1:17" x14ac:dyDescent="0.25">
      <c r="A3794" s="1">
        <v>43682</v>
      </c>
      <c r="B3794" s="5" t="str">
        <f>TEXT(SupplierQuality[[#This Row],[Date]],"mmm")</f>
        <v>Aug</v>
      </c>
      <c r="C3794" s="5" t="str">
        <f>TEXT(SupplierQuality[[#This Row],[Date]],"yyyy")</f>
        <v>2019</v>
      </c>
      <c r="D3794" s="2" t="s">
        <v>232</v>
      </c>
      <c r="E3794" s="2" t="s">
        <v>98</v>
      </c>
      <c r="F3794" s="2" t="s">
        <v>691</v>
      </c>
      <c r="G3794">
        <v>126</v>
      </c>
      <c r="H3794" s="2" t="str">
        <f>VLOOKUP(SupplierQuality[[#This Row],[MaterialID]],Table4[#All],2,0)</f>
        <v>Motors</v>
      </c>
      <c r="I3794">
        <v>2</v>
      </c>
      <c r="J3794" s="2" t="str">
        <f>_xlfn.XLOOKUP(SupplierQuality[[#This Row],[Defect Type ID]],Table5[ID],Table5[Defect Type],"Not found",0)</f>
        <v>Rejected</v>
      </c>
      <c r="K3794">
        <v>245</v>
      </c>
      <c r="L3794" s="2" t="str">
        <f>_xlfn.XLOOKUP(SupplierQuality[[#This Row],[DefectID]],Table2[ID],Table2[Defect],"Not found",0)</f>
        <v>Roll Pattern</v>
      </c>
      <c r="M3794" s="3">
        <v>606210</v>
      </c>
      <c r="N3794" s="3">
        <v>1411</v>
      </c>
      <c r="O3794" s="6">
        <f>SupplierQuality[[#This Row],[Total Downtime Minutes]]/60</f>
        <v>23.516666666666666</v>
      </c>
      <c r="P3794" s="4">
        <v>656</v>
      </c>
      <c r="Q3794" s="4">
        <f>SupplierQuality[[#This Row],[Total Defect Qty]]*SupplierQuality[[#This Row],[Unit Price]]</f>
        <v>397673760</v>
      </c>
    </row>
    <row r="3795" spans="1:17" x14ac:dyDescent="0.25">
      <c r="A3795" s="1">
        <v>43682</v>
      </c>
      <c r="B3795" s="5" t="str">
        <f>TEXT(SupplierQuality[[#This Row],[Date]],"mmm")</f>
        <v>Aug</v>
      </c>
      <c r="C3795" s="5" t="str">
        <f>TEXT(SupplierQuality[[#This Row],[Date]],"yyyy")</f>
        <v>2019</v>
      </c>
      <c r="D3795" s="2" t="s">
        <v>246</v>
      </c>
      <c r="E3795" s="2" t="s">
        <v>13</v>
      </c>
      <c r="F3795" s="2" t="s">
        <v>691</v>
      </c>
      <c r="G3795">
        <v>133</v>
      </c>
      <c r="H3795" s="2" t="str">
        <f>VLOOKUP(SupplierQuality[[#This Row],[MaterialID]],Table4[#All],2,0)</f>
        <v>Wires</v>
      </c>
      <c r="I3795">
        <v>2</v>
      </c>
      <c r="J3795" s="2" t="str">
        <f>_xlfn.XLOOKUP(SupplierQuality[[#This Row],[Defect Type ID]],Table5[ID],Table5[Defect Type],"Not found",0)</f>
        <v>Rejected</v>
      </c>
      <c r="K3795">
        <v>128</v>
      </c>
      <c r="L3795" s="2" t="str">
        <f>_xlfn.XLOOKUP(SupplierQuality[[#This Row],[DefectID]],Table2[ID],Table2[Defect],"Not found",0)</f>
        <v>Incorrect Vertical Size</v>
      </c>
      <c r="M3795" s="3">
        <v>552896</v>
      </c>
      <c r="N3795" s="3">
        <v>1262</v>
      </c>
      <c r="O3795" s="6">
        <f>SupplierQuality[[#This Row],[Total Downtime Minutes]]/60</f>
        <v>21.033333333333335</v>
      </c>
      <c r="P3795" s="4">
        <v>656</v>
      </c>
      <c r="Q3795" s="4">
        <f>SupplierQuality[[#This Row],[Total Defect Qty]]*SupplierQuality[[#This Row],[Unit Price]]</f>
        <v>362699776</v>
      </c>
    </row>
    <row r="3796" spans="1:17" x14ac:dyDescent="0.25">
      <c r="A3796" s="1">
        <v>43682</v>
      </c>
      <c r="B3796" s="5" t="str">
        <f>TEXT(SupplierQuality[[#This Row],[Date]],"mmm")</f>
        <v>Aug</v>
      </c>
      <c r="C3796" s="5" t="str">
        <f>TEXT(SupplierQuality[[#This Row],[Date]],"yyyy")</f>
        <v>2019</v>
      </c>
      <c r="D3796" s="2" t="s">
        <v>35</v>
      </c>
      <c r="E3796" s="2" t="s">
        <v>32</v>
      </c>
      <c r="F3796" s="2" t="s">
        <v>14</v>
      </c>
      <c r="G3796">
        <v>121</v>
      </c>
      <c r="H3796" s="2" t="str">
        <f>VLOOKUP(SupplierQuality[[#This Row],[MaterialID]],Table4[#All],2,0)</f>
        <v>Composites</v>
      </c>
      <c r="I3796">
        <v>1</v>
      </c>
      <c r="J3796" s="2" t="str">
        <f>_xlfn.XLOOKUP(SupplierQuality[[#This Row],[Defect Type ID]],Table5[ID],Table5[Defect Type],"Not found",0)</f>
        <v>No Impact</v>
      </c>
      <c r="K3796">
        <v>140</v>
      </c>
      <c r="L3796" s="2" t="str">
        <f>_xlfn.XLOOKUP(SupplierQuality[[#This Row],[DefectID]],Table2[ID],Table2[Defect],"Not found",0)</f>
        <v>No Liner</v>
      </c>
      <c r="M3796" s="3">
        <v>530552</v>
      </c>
      <c r="N3796" s="3">
        <v>3008</v>
      </c>
      <c r="O3796" s="6">
        <f>SupplierQuality[[#This Row],[Total Downtime Minutes]]/60</f>
        <v>50.133333333333333</v>
      </c>
      <c r="P3796" s="4">
        <v>677</v>
      </c>
      <c r="Q3796" s="4">
        <f>SupplierQuality[[#This Row],[Total Defect Qty]]*SupplierQuality[[#This Row],[Unit Price]]</f>
        <v>359183704</v>
      </c>
    </row>
    <row r="3797" spans="1:17" x14ac:dyDescent="0.25">
      <c r="A3797" s="1">
        <v>43682</v>
      </c>
      <c r="B3797" s="5" t="str">
        <f>TEXT(SupplierQuality[[#This Row],[Date]],"mmm")</f>
        <v>Aug</v>
      </c>
      <c r="C3797" s="5" t="str">
        <f>TEXT(SupplierQuality[[#This Row],[Date]],"yyyy")</f>
        <v>2019</v>
      </c>
      <c r="D3797" s="2" t="s">
        <v>142</v>
      </c>
      <c r="E3797" s="2" t="s">
        <v>41</v>
      </c>
      <c r="F3797" s="2" t="s">
        <v>14</v>
      </c>
      <c r="G3797">
        <v>131</v>
      </c>
      <c r="H3797" s="2" t="str">
        <f>VLOOKUP(SupplierQuality[[#This Row],[MaterialID]],Table4[#All],2,0)</f>
        <v>Valves</v>
      </c>
      <c r="I3797">
        <v>3</v>
      </c>
      <c r="J3797" s="2" t="str">
        <f>_xlfn.XLOOKUP(SupplierQuality[[#This Row],[Defect Type ID]],Table5[ID],Table5[Defect Type],"Not found",0)</f>
        <v>Impact</v>
      </c>
      <c r="K3797">
        <v>138</v>
      </c>
      <c r="L3797" s="2" t="str">
        <f>_xlfn.XLOOKUP(SupplierQuality[[#This Row],[DefectID]],Table2[ID],Table2[Defect],"Not found",0)</f>
        <v>Damaged Parts</v>
      </c>
      <c r="M3797" s="3">
        <v>479515</v>
      </c>
      <c r="N3797" s="3">
        <v>4669</v>
      </c>
      <c r="O3797" s="6">
        <f>SupplierQuality[[#This Row],[Total Downtime Minutes]]/60</f>
        <v>77.816666666666663</v>
      </c>
      <c r="P3797" s="4">
        <v>651</v>
      </c>
      <c r="Q3797" s="4">
        <f>SupplierQuality[[#This Row],[Total Defect Qty]]*SupplierQuality[[#This Row],[Unit Price]]</f>
        <v>312164265</v>
      </c>
    </row>
    <row r="3798" spans="1:17" x14ac:dyDescent="0.25">
      <c r="A3798" s="1">
        <v>43682</v>
      </c>
      <c r="B3798" s="5" t="str">
        <f>TEXT(SupplierQuality[[#This Row],[Date]],"mmm")</f>
        <v>Aug</v>
      </c>
      <c r="C3798" s="5" t="str">
        <f>TEXT(SupplierQuality[[#This Row],[Date]],"yyyy")</f>
        <v>2019</v>
      </c>
      <c r="D3798" s="2" t="s">
        <v>94</v>
      </c>
      <c r="E3798" s="2" t="s">
        <v>16</v>
      </c>
      <c r="F3798" s="2" t="s">
        <v>691</v>
      </c>
      <c r="G3798">
        <v>130</v>
      </c>
      <c r="H3798" s="2" t="str">
        <f>VLOOKUP(SupplierQuality[[#This Row],[MaterialID]],Table4[#All],2,0)</f>
        <v>Packaging</v>
      </c>
      <c r="I3798">
        <v>3</v>
      </c>
      <c r="J3798" s="2" t="str">
        <f>_xlfn.XLOOKUP(SupplierQuality[[#This Row],[Defect Type ID]],Table5[ID],Table5[Defect Type],"Not found",0)</f>
        <v>Impact</v>
      </c>
      <c r="K3798">
        <v>43</v>
      </c>
      <c r="L3798" s="2" t="str">
        <f>_xlfn.XLOOKUP(SupplierQuality[[#This Row],[DefectID]],Table2[ID],Table2[Defect],"Not found",0)</f>
        <v>Creases / Wrinkles</v>
      </c>
      <c r="M3798" s="3">
        <v>413626</v>
      </c>
      <c r="N3798" s="3">
        <v>1659</v>
      </c>
      <c r="O3798" s="6">
        <f>SupplierQuality[[#This Row],[Total Downtime Minutes]]/60</f>
        <v>27.65</v>
      </c>
      <c r="P3798" s="4">
        <v>414</v>
      </c>
      <c r="Q3798" s="4">
        <f>SupplierQuality[[#This Row],[Total Defect Qty]]*SupplierQuality[[#This Row],[Unit Price]]</f>
        <v>171241164</v>
      </c>
    </row>
    <row r="3799" spans="1:17" x14ac:dyDescent="0.25">
      <c r="A3799" s="1">
        <v>43682</v>
      </c>
      <c r="B3799" s="5" t="str">
        <f>TEXT(SupplierQuality[[#This Row],[Date]],"mmm")</f>
        <v>Aug</v>
      </c>
      <c r="C3799" s="5" t="str">
        <f>TEXT(SupplierQuality[[#This Row],[Date]],"yyyy")</f>
        <v>2019</v>
      </c>
      <c r="D3799" s="2" t="s">
        <v>260</v>
      </c>
      <c r="E3799" s="2" t="s">
        <v>84</v>
      </c>
      <c r="F3799" s="2" t="s">
        <v>14</v>
      </c>
      <c r="G3799">
        <v>112</v>
      </c>
      <c r="H3799" s="2" t="str">
        <f>VLOOKUP(SupplierQuality[[#This Row],[MaterialID]],Table4[#All],2,0)</f>
        <v>Glass</v>
      </c>
      <c r="I3799">
        <v>2</v>
      </c>
      <c r="J3799" s="2" t="str">
        <f>_xlfn.XLOOKUP(SupplierQuality[[#This Row],[Defect Type ID]],Table5[ID],Table5[Defect Type],"Not found",0)</f>
        <v>Rejected</v>
      </c>
      <c r="K3799">
        <v>77</v>
      </c>
      <c r="L3799" s="2" t="str">
        <f>_xlfn.XLOOKUP(SupplierQuality[[#This Row],[DefectID]],Table2[ID],Table2[Defect],"Not found",0)</f>
        <v>No Label</v>
      </c>
      <c r="M3799" s="3">
        <v>345612</v>
      </c>
      <c r="N3799" s="3">
        <v>2972</v>
      </c>
      <c r="O3799" s="6">
        <f>SupplierQuality[[#This Row],[Total Downtime Minutes]]/60</f>
        <v>49.533333333333331</v>
      </c>
      <c r="P3799" s="4">
        <v>390</v>
      </c>
      <c r="Q3799" s="4">
        <f>SupplierQuality[[#This Row],[Total Defect Qty]]*SupplierQuality[[#This Row],[Unit Price]]</f>
        <v>134788680</v>
      </c>
    </row>
    <row r="3800" spans="1:17" x14ac:dyDescent="0.25">
      <c r="A3800" s="1">
        <v>43682</v>
      </c>
      <c r="B3800" s="5" t="str">
        <f>TEXT(SupplierQuality[[#This Row],[Date]],"mmm")</f>
        <v>Aug</v>
      </c>
      <c r="C3800" s="5" t="str">
        <f>TEXT(SupplierQuality[[#This Row],[Date]],"yyyy")</f>
        <v>2019</v>
      </c>
      <c r="D3800" s="2" t="s">
        <v>235</v>
      </c>
      <c r="E3800" s="2" t="s">
        <v>34</v>
      </c>
      <c r="F3800" s="2" t="s">
        <v>24</v>
      </c>
      <c r="G3800">
        <v>121</v>
      </c>
      <c r="H3800" s="2" t="str">
        <f>VLOOKUP(SupplierQuality[[#This Row],[MaterialID]],Table4[#All],2,0)</f>
        <v>Composites</v>
      </c>
      <c r="I3800">
        <v>3</v>
      </c>
      <c r="J3800" s="2" t="str">
        <f>_xlfn.XLOOKUP(SupplierQuality[[#This Row],[Defect Type ID]],Table5[ID],Table5[Defect Type],"Not found",0)</f>
        <v>Impact</v>
      </c>
      <c r="K3800">
        <v>44</v>
      </c>
      <c r="L3800" s="2" t="str">
        <f>_xlfn.XLOOKUP(SupplierQuality[[#This Row],[DefectID]],Table2[ID],Table2[Defect],"Not found",0)</f>
        <v>Broken Glass</v>
      </c>
      <c r="M3800" s="3">
        <v>315646</v>
      </c>
      <c r="N3800" s="3">
        <v>2238</v>
      </c>
      <c r="O3800" s="6">
        <f>SupplierQuality[[#This Row],[Total Downtime Minutes]]/60</f>
        <v>37.299999999999997</v>
      </c>
      <c r="P3800" s="4">
        <v>420</v>
      </c>
      <c r="Q3800" s="4">
        <f>SupplierQuality[[#This Row],[Total Defect Qty]]*SupplierQuality[[#This Row],[Unit Price]]</f>
        <v>132571320</v>
      </c>
    </row>
    <row r="3801" spans="1:17" x14ac:dyDescent="0.25">
      <c r="A3801" s="1">
        <v>43682</v>
      </c>
      <c r="B3801" s="5" t="str">
        <f>TEXT(SupplierQuality[[#This Row],[Date]],"mmm")</f>
        <v>Aug</v>
      </c>
      <c r="C3801" s="5" t="str">
        <f>TEXT(SupplierQuality[[#This Row],[Date]],"yyyy")</f>
        <v>2019</v>
      </c>
      <c r="D3801" s="2" t="s">
        <v>186</v>
      </c>
      <c r="E3801" s="2" t="s">
        <v>16</v>
      </c>
      <c r="F3801" s="2" t="s">
        <v>14</v>
      </c>
      <c r="G3801">
        <v>122</v>
      </c>
      <c r="H3801" s="2" t="str">
        <f>VLOOKUP(SupplierQuality[[#This Row],[MaterialID]],Table4[#All],2,0)</f>
        <v>Electrolytes</v>
      </c>
      <c r="I3801">
        <v>1</v>
      </c>
      <c r="J3801" s="2" t="str">
        <f>_xlfn.XLOOKUP(SupplierQuality[[#This Row],[Defect Type ID]],Table5[ID],Table5[Defect Type],"Not found",0)</f>
        <v>No Impact</v>
      </c>
      <c r="K3801">
        <v>111</v>
      </c>
      <c r="L3801" s="2" t="str">
        <f>_xlfn.XLOOKUP(SupplierQuality[[#This Row],[DefectID]],Table2[ID],Table2[Defect],"Not found",0)</f>
        <v>Insufficient Parts</v>
      </c>
      <c r="M3801" s="3">
        <v>270431</v>
      </c>
      <c r="N3801" s="3">
        <v>1022</v>
      </c>
      <c r="O3801" s="6">
        <f>SupplierQuality[[#This Row],[Total Downtime Minutes]]/60</f>
        <v>17.033333333333335</v>
      </c>
      <c r="P3801" s="4">
        <v>560</v>
      </c>
      <c r="Q3801" s="4">
        <f>SupplierQuality[[#This Row],[Total Defect Qty]]*SupplierQuality[[#This Row],[Unit Price]]</f>
        <v>151441360</v>
      </c>
    </row>
    <row r="3802" spans="1:17" x14ac:dyDescent="0.25">
      <c r="A3802" s="1">
        <v>43682</v>
      </c>
      <c r="B3802" s="5" t="str">
        <f>TEXT(SupplierQuality[[#This Row],[Date]],"mmm")</f>
        <v>Aug</v>
      </c>
      <c r="C3802" s="5" t="str">
        <f>TEXT(SupplierQuality[[#This Row],[Date]],"yyyy")</f>
        <v>2019</v>
      </c>
      <c r="D3802" s="2" t="s">
        <v>304</v>
      </c>
      <c r="E3802" s="2" t="s">
        <v>52</v>
      </c>
      <c r="F3802" s="2" t="s">
        <v>14</v>
      </c>
      <c r="G3802">
        <v>119</v>
      </c>
      <c r="H3802" s="2" t="str">
        <f>VLOOKUP(SupplierQuality[[#This Row],[MaterialID]],Table4[#All],2,0)</f>
        <v>Batteries</v>
      </c>
      <c r="I3802">
        <v>2</v>
      </c>
      <c r="J3802" s="2" t="str">
        <f>_xlfn.XLOOKUP(SupplierQuality[[#This Row],[Defect Type ID]],Table5[ID],Table5[Defect Type],"Not found",0)</f>
        <v>Rejected</v>
      </c>
      <c r="K3802">
        <v>62</v>
      </c>
      <c r="L3802" s="2" t="str">
        <f>_xlfn.XLOOKUP(SupplierQuality[[#This Row],[DefectID]],Table2[ID],Table2[Defect],"Not found",0)</f>
        <v>Damaged</v>
      </c>
      <c r="M3802" s="3">
        <v>209353</v>
      </c>
      <c r="N3802" s="3">
        <v>203</v>
      </c>
      <c r="O3802" s="6">
        <f>SupplierQuality[[#This Row],[Total Downtime Minutes]]/60</f>
        <v>3.3833333333333333</v>
      </c>
      <c r="P3802" s="4">
        <v>353</v>
      </c>
      <c r="Q3802" s="4">
        <f>SupplierQuality[[#This Row],[Total Defect Qty]]*SupplierQuality[[#This Row],[Unit Price]]</f>
        <v>73901609</v>
      </c>
    </row>
    <row r="3803" spans="1:17" x14ac:dyDescent="0.25">
      <c r="A3803" s="1">
        <v>43682</v>
      </c>
      <c r="B3803" s="5" t="str">
        <f>TEXT(SupplierQuality[[#This Row],[Date]],"mmm")</f>
        <v>Aug</v>
      </c>
      <c r="C3803" s="5" t="str">
        <f>TEXT(SupplierQuality[[#This Row],[Date]],"yyyy")</f>
        <v>2019</v>
      </c>
      <c r="D3803" s="2" t="s">
        <v>139</v>
      </c>
      <c r="E3803" s="2" t="s">
        <v>55</v>
      </c>
      <c r="F3803" s="2" t="s">
        <v>14</v>
      </c>
      <c r="G3803">
        <v>124</v>
      </c>
      <c r="H3803" s="2" t="str">
        <f>VLOOKUP(SupplierQuality[[#This Row],[MaterialID]],Table4[#All],2,0)</f>
        <v>Drives</v>
      </c>
      <c r="I3803">
        <v>2</v>
      </c>
      <c r="J3803" s="2" t="str">
        <f>_xlfn.XLOOKUP(SupplierQuality[[#This Row],[Defect Type ID]],Table5[ID],Table5[Defect Type],"Not found",0)</f>
        <v>Rejected</v>
      </c>
      <c r="K3803">
        <v>267</v>
      </c>
      <c r="L3803" s="2" t="str">
        <f>_xlfn.XLOOKUP(SupplierQuality[[#This Row],[DefectID]],Table2[ID],Table2[Defect],"Not found",0)</f>
        <v>Wrong Qty</v>
      </c>
      <c r="M3803" s="3">
        <v>200675</v>
      </c>
      <c r="N3803" s="3">
        <v>3537</v>
      </c>
      <c r="O3803" s="6">
        <f>SupplierQuality[[#This Row],[Total Downtime Minutes]]/60</f>
        <v>58.95</v>
      </c>
      <c r="P3803" s="4">
        <v>677</v>
      </c>
      <c r="Q3803" s="4">
        <f>SupplierQuality[[#This Row],[Total Defect Qty]]*SupplierQuality[[#This Row],[Unit Price]]</f>
        <v>135856975</v>
      </c>
    </row>
    <row r="3804" spans="1:17" x14ac:dyDescent="0.25">
      <c r="A3804" s="1">
        <v>43682</v>
      </c>
      <c r="B3804" s="5" t="str">
        <f>TEXT(SupplierQuality[[#This Row],[Date]],"mmm")</f>
        <v>Aug</v>
      </c>
      <c r="C3804" s="5" t="str">
        <f>TEXT(SupplierQuality[[#This Row],[Date]],"yyyy")</f>
        <v>2019</v>
      </c>
      <c r="D3804" s="2" t="s">
        <v>158</v>
      </c>
      <c r="E3804" s="2" t="s">
        <v>11</v>
      </c>
      <c r="F3804" s="2" t="s">
        <v>14</v>
      </c>
      <c r="G3804">
        <v>126</v>
      </c>
      <c r="H3804" s="2" t="str">
        <f>VLOOKUP(SupplierQuality[[#This Row],[MaterialID]],Table4[#All],2,0)</f>
        <v>Motors</v>
      </c>
      <c r="I3804">
        <v>1</v>
      </c>
      <c r="J3804" s="2" t="str">
        <f>_xlfn.XLOOKUP(SupplierQuality[[#This Row],[Defect Type ID]],Table5[ID],Table5[Defect Type],"Not found",0)</f>
        <v>No Impact</v>
      </c>
      <c r="K3804">
        <v>245</v>
      </c>
      <c r="L3804" s="2" t="str">
        <f>_xlfn.XLOOKUP(SupplierQuality[[#This Row],[DefectID]],Table2[ID],Table2[Defect],"Not found",0)</f>
        <v>Roll Pattern</v>
      </c>
      <c r="M3804" s="3">
        <v>158449</v>
      </c>
      <c r="N3804" s="3">
        <v>3107</v>
      </c>
      <c r="O3804" s="6">
        <f>SupplierQuality[[#This Row],[Total Downtime Minutes]]/60</f>
        <v>51.783333333333331</v>
      </c>
      <c r="P3804" s="4">
        <v>493</v>
      </c>
      <c r="Q3804" s="4">
        <f>SupplierQuality[[#This Row],[Total Defect Qty]]*SupplierQuality[[#This Row],[Unit Price]]</f>
        <v>78115357</v>
      </c>
    </row>
    <row r="3805" spans="1:17" x14ac:dyDescent="0.25">
      <c r="A3805" s="1">
        <v>43682</v>
      </c>
      <c r="B3805" s="5" t="str">
        <f>TEXT(SupplierQuality[[#This Row],[Date]],"mmm")</f>
        <v>Aug</v>
      </c>
      <c r="C3805" s="5" t="str">
        <f>TEXT(SupplierQuality[[#This Row],[Date]],"yyyy")</f>
        <v>2019</v>
      </c>
      <c r="D3805" s="2" t="s">
        <v>352</v>
      </c>
      <c r="E3805" s="2" t="s">
        <v>11</v>
      </c>
      <c r="F3805" s="2" t="s">
        <v>17</v>
      </c>
      <c r="G3805">
        <v>132</v>
      </c>
      <c r="H3805" s="2" t="str">
        <f>VLOOKUP(SupplierQuality[[#This Row],[MaterialID]],Table4[#All],2,0)</f>
        <v>Printed Materials</v>
      </c>
      <c r="I3805">
        <v>2</v>
      </c>
      <c r="J3805" s="2" t="str">
        <f>_xlfn.XLOOKUP(SupplierQuality[[#This Row],[Defect Type ID]],Table5[ID],Table5[Defect Type],"Not found",0)</f>
        <v>Rejected</v>
      </c>
      <c r="K3805">
        <v>133</v>
      </c>
      <c r="L3805" s="2" t="str">
        <f>_xlfn.XLOOKUP(SupplierQuality[[#This Row],[DefectID]],Table2[ID],Table2[Defect],"Not found",0)</f>
        <v>Skewed Cartons</v>
      </c>
      <c r="M3805" s="3">
        <v>155465</v>
      </c>
      <c r="N3805" s="3">
        <v>1904</v>
      </c>
      <c r="O3805" s="6">
        <f>SupplierQuality[[#This Row],[Total Downtime Minutes]]/60</f>
        <v>31.733333333333334</v>
      </c>
      <c r="P3805" s="4">
        <v>366</v>
      </c>
      <c r="Q3805" s="4">
        <f>SupplierQuality[[#This Row],[Total Defect Qty]]*SupplierQuality[[#This Row],[Unit Price]]</f>
        <v>56900190</v>
      </c>
    </row>
    <row r="3806" spans="1:17" x14ac:dyDescent="0.25">
      <c r="A3806" s="1">
        <v>43682</v>
      </c>
      <c r="B3806" s="5" t="str">
        <f>TEXT(SupplierQuality[[#This Row],[Date]],"mmm")</f>
        <v>Aug</v>
      </c>
      <c r="C3806" s="5" t="str">
        <f>TEXT(SupplierQuality[[#This Row],[Date]],"yyyy")</f>
        <v>2019</v>
      </c>
      <c r="D3806" s="2" t="s">
        <v>244</v>
      </c>
      <c r="E3806" s="2" t="s">
        <v>67</v>
      </c>
      <c r="F3806" s="2" t="s">
        <v>17</v>
      </c>
      <c r="G3806">
        <v>126</v>
      </c>
      <c r="H3806" s="2" t="str">
        <f>VLOOKUP(SupplierQuality[[#This Row],[MaterialID]],Table4[#All],2,0)</f>
        <v>Motors</v>
      </c>
      <c r="I3806">
        <v>3</v>
      </c>
      <c r="J3806" s="2" t="str">
        <f>_xlfn.XLOOKUP(SupplierQuality[[#This Row],[Defect Type ID]],Table5[ID],Table5[Defect Type],"Not found",0)</f>
        <v>Impact</v>
      </c>
      <c r="K3806">
        <v>143</v>
      </c>
      <c r="L3806" s="2" t="str">
        <f>_xlfn.XLOOKUP(SupplierQuality[[#This Row],[DefectID]],Table2[ID],Table2[Defect],"Not found",0)</f>
        <v>Bowed</v>
      </c>
      <c r="M3806" s="3">
        <v>88812</v>
      </c>
      <c r="N3806" s="3">
        <v>528</v>
      </c>
      <c r="O3806" s="6">
        <f>SupplierQuality[[#This Row],[Total Downtime Minutes]]/60</f>
        <v>8.8000000000000007</v>
      </c>
      <c r="P3806" s="4">
        <v>285</v>
      </c>
      <c r="Q3806" s="4">
        <f>SupplierQuality[[#This Row],[Total Defect Qty]]*SupplierQuality[[#This Row],[Unit Price]]</f>
        <v>25311420</v>
      </c>
    </row>
    <row r="3807" spans="1:17" x14ac:dyDescent="0.25">
      <c r="A3807" s="1">
        <v>43682</v>
      </c>
      <c r="B3807" s="5" t="str">
        <f>TEXT(SupplierQuality[[#This Row],[Date]],"mmm")</f>
        <v>Aug</v>
      </c>
      <c r="C3807" s="5" t="str">
        <f>TEXT(SupplierQuality[[#This Row],[Date]],"yyyy")</f>
        <v>2019</v>
      </c>
      <c r="D3807" s="2" t="s">
        <v>262</v>
      </c>
      <c r="E3807" s="2" t="s">
        <v>58</v>
      </c>
      <c r="F3807" s="2" t="s">
        <v>24</v>
      </c>
      <c r="G3807">
        <v>120</v>
      </c>
      <c r="H3807" s="2" t="str">
        <f>VLOOKUP(SupplierQuality[[#This Row],[MaterialID]],Table4[#All],2,0)</f>
        <v>Film</v>
      </c>
      <c r="I3807">
        <v>3</v>
      </c>
      <c r="J3807" s="2" t="str">
        <f>_xlfn.XLOOKUP(SupplierQuality[[#This Row],[Defect Type ID]],Table5[ID],Table5[Defect Type],"Not found",0)</f>
        <v>Impact</v>
      </c>
      <c r="K3807">
        <v>249</v>
      </c>
      <c r="L3807" s="2" t="str">
        <f>_xlfn.XLOOKUP(SupplierQuality[[#This Row],[DefectID]],Table2[ID],Table2[Defect],"Not found",0)</f>
        <v>Excessive Lubricant</v>
      </c>
      <c r="M3807" s="3">
        <v>14303</v>
      </c>
      <c r="N3807" s="3">
        <v>4612</v>
      </c>
      <c r="O3807" s="6">
        <f>SupplierQuality[[#This Row],[Total Downtime Minutes]]/60</f>
        <v>76.86666666666666</v>
      </c>
      <c r="P3807" s="4">
        <v>514</v>
      </c>
      <c r="Q3807" s="4">
        <f>SupplierQuality[[#This Row],[Total Defect Qty]]*SupplierQuality[[#This Row],[Unit Price]]</f>
        <v>7351742</v>
      </c>
    </row>
    <row r="3808" spans="1:17" x14ac:dyDescent="0.25">
      <c r="A3808" s="1">
        <v>43683</v>
      </c>
      <c r="B3808" s="5" t="str">
        <f>TEXT(SupplierQuality[[#This Row],[Date]],"mmm")</f>
        <v>Aug</v>
      </c>
      <c r="C3808" s="5" t="str">
        <f>TEXT(SupplierQuality[[#This Row],[Date]],"yyyy")</f>
        <v>2019</v>
      </c>
      <c r="D3808" s="2" t="s">
        <v>199</v>
      </c>
      <c r="E3808" s="2" t="s">
        <v>67</v>
      </c>
      <c r="F3808" s="2" t="s">
        <v>24</v>
      </c>
      <c r="G3808">
        <v>133</v>
      </c>
      <c r="H3808" s="2" t="str">
        <f>VLOOKUP(SupplierQuality[[#This Row],[MaterialID]],Table4[#All],2,0)</f>
        <v>Wires</v>
      </c>
      <c r="I3808">
        <v>3</v>
      </c>
      <c r="J3808" s="2" t="str">
        <f>_xlfn.XLOOKUP(SupplierQuality[[#This Row],[Defect Type ID]],Table5[ID],Table5[Defect Type],"Not found",0)</f>
        <v>Impact</v>
      </c>
      <c r="K3808">
        <v>208</v>
      </c>
      <c r="L3808" s="2" t="str">
        <f>_xlfn.XLOOKUP(SupplierQuality[[#This Row],[DefectID]],Table2[ID],Table2[Defect],"Not found",0)</f>
        <v>Missing Liner</v>
      </c>
      <c r="M3808" s="3">
        <v>964797</v>
      </c>
      <c r="N3808" s="3">
        <v>8</v>
      </c>
      <c r="O3808" s="6">
        <f>SupplierQuality[[#This Row],[Total Downtime Minutes]]/60</f>
        <v>0.13333333333333333</v>
      </c>
      <c r="P3808" s="4">
        <v>694</v>
      </c>
      <c r="Q3808" s="4">
        <f>SupplierQuality[[#This Row],[Total Defect Qty]]*SupplierQuality[[#This Row],[Unit Price]]</f>
        <v>669569118</v>
      </c>
    </row>
    <row r="3809" spans="1:17" x14ac:dyDescent="0.25">
      <c r="A3809" s="1">
        <v>43683</v>
      </c>
      <c r="B3809" s="5" t="str">
        <f>TEXT(SupplierQuality[[#This Row],[Date]],"mmm")</f>
        <v>Aug</v>
      </c>
      <c r="C3809" s="5" t="str">
        <f>TEXT(SupplierQuality[[#This Row],[Date]],"yyyy")</f>
        <v>2019</v>
      </c>
      <c r="D3809" s="2" t="s">
        <v>350</v>
      </c>
      <c r="E3809" s="2" t="s">
        <v>13</v>
      </c>
      <c r="F3809" s="2" t="s">
        <v>14</v>
      </c>
      <c r="G3809">
        <v>112</v>
      </c>
      <c r="H3809" s="2" t="str">
        <f>VLOOKUP(SupplierQuality[[#This Row],[MaterialID]],Table4[#All],2,0)</f>
        <v>Glass</v>
      </c>
      <c r="I3809">
        <v>3</v>
      </c>
      <c r="J3809" s="2" t="str">
        <f>_xlfn.XLOOKUP(SupplierQuality[[#This Row],[Defect Type ID]],Table5[ID],Table5[Defect Type],"Not found",0)</f>
        <v>Impact</v>
      </c>
      <c r="K3809">
        <v>165</v>
      </c>
      <c r="L3809" s="2" t="str">
        <f>_xlfn.XLOOKUP(SupplierQuality[[#This Row],[DefectID]],Table2[ID],Table2[Defect],"Not found",0)</f>
        <v>Material Separation</v>
      </c>
      <c r="M3809" s="3">
        <v>946375</v>
      </c>
      <c r="N3809" s="3">
        <v>3927</v>
      </c>
      <c r="O3809" s="6">
        <f>SupplierQuality[[#This Row],[Total Downtime Minutes]]/60</f>
        <v>65.45</v>
      </c>
      <c r="P3809" s="4">
        <v>594</v>
      </c>
      <c r="Q3809" s="4">
        <f>SupplierQuality[[#This Row],[Total Defect Qty]]*SupplierQuality[[#This Row],[Unit Price]]</f>
        <v>562146750</v>
      </c>
    </row>
    <row r="3810" spans="1:17" x14ac:dyDescent="0.25">
      <c r="A3810" s="1">
        <v>43683</v>
      </c>
      <c r="B3810" s="5" t="str">
        <f>TEXT(SupplierQuality[[#This Row],[Date]],"mmm")</f>
        <v>Aug</v>
      </c>
      <c r="C3810" s="5" t="str">
        <f>TEXT(SupplierQuality[[#This Row],[Date]],"yyyy")</f>
        <v>2019</v>
      </c>
      <c r="D3810" s="2" t="s">
        <v>294</v>
      </c>
      <c r="E3810" s="2" t="s">
        <v>47</v>
      </c>
      <c r="F3810" s="2" t="s">
        <v>14</v>
      </c>
      <c r="G3810">
        <v>125</v>
      </c>
      <c r="H3810" s="2" t="str">
        <f>VLOOKUP(SupplierQuality[[#This Row],[MaterialID]],Table4[#All],2,0)</f>
        <v>Hardware</v>
      </c>
      <c r="I3810">
        <v>2</v>
      </c>
      <c r="J3810" s="2" t="str">
        <f>_xlfn.XLOOKUP(SupplierQuality[[#This Row],[Defect Type ID]],Table5[ID],Table5[Defect Type],"Not found",0)</f>
        <v>Rejected</v>
      </c>
      <c r="K3810">
        <v>156</v>
      </c>
      <c r="L3810" s="2" t="str">
        <f>_xlfn.XLOOKUP(SupplierQuality[[#This Row],[DefectID]],Table2[ID],Table2[Defect],"Not found",0)</f>
        <v>Crack</v>
      </c>
      <c r="M3810" s="3">
        <v>835309</v>
      </c>
      <c r="N3810" s="3">
        <v>4731</v>
      </c>
      <c r="O3810" s="6">
        <f>SupplierQuality[[#This Row],[Total Downtime Minutes]]/60</f>
        <v>78.849999999999994</v>
      </c>
      <c r="P3810" s="4">
        <v>354</v>
      </c>
      <c r="Q3810" s="4">
        <f>SupplierQuality[[#This Row],[Total Defect Qty]]*SupplierQuality[[#This Row],[Unit Price]]</f>
        <v>295699386</v>
      </c>
    </row>
    <row r="3811" spans="1:17" x14ac:dyDescent="0.25">
      <c r="A3811" s="1">
        <v>43683</v>
      </c>
      <c r="B3811" s="5" t="str">
        <f>TEXT(SupplierQuality[[#This Row],[Date]],"mmm")</f>
        <v>Aug</v>
      </c>
      <c r="C3811" s="5" t="str">
        <f>TEXT(SupplierQuality[[#This Row],[Date]],"yyyy")</f>
        <v>2019</v>
      </c>
      <c r="D3811" s="2" t="s">
        <v>68</v>
      </c>
      <c r="E3811" s="2" t="s">
        <v>32</v>
      </c>
      <c r="F3811" s="2" t="s">
        <v>14</v>
      </c>
      <c r="G3811">
        <v>128</v>
      </c>
      <c r="H3811" s="2" t="str">
        <f>VLOOKUP(SupplierQuality[[#This Row],[MaterialID]],Table4[#All],2,0)</f>
        <v>Tape</v>
      </c>
      <c r="I3811">
        <v>1</v>
      </c>
      <c r="J3811" s="2" t="str">
        <f>_xlfn.XLOOKUP(SupplierQuality[[#This Row],[Defect Type ID]],Table5[ID],Table5[Defect Type],"Not found",0)</f>
        <v>No Impact</v>
      </c>
      <c r="K3811">
        <v>257</v>
      </c>
      <c r="L3811" s="2" t="str">
        <f>_xlfn.XLOOKUP(SupplierQuality[[#This Row],[DefectID]],Table2[ID],Table2[Defect],"Not found",0)</f>
        <v>Bad Seal</v>
      </c>
      <c r="M3811" s="3">
        <v>652679</v>
      </c>
      <c r="N3811" s="3">
        <v>2657</v>
      </c>
      <c r="O3811" s="6">
        <f>SupplierQuality[[#This Row],[Total Downtime Minutes]]/60</f>
        <v>44.283333333333331</v>
      </c>
      <c r="P3811" s="4">
        <v>426</v>
      </c>
      <c r="Q3811" s="4">
        <f>SupplierQuality[[#This Row],[Total Defect Qty]]*SupplierQuality[[#This Row],[Unit Price]]</f>
        <v>278041254</v>
      </c>
    </row>
    <row r="3812" spans="1:17" x14ac:dyDescent="0.25">
      <c r="A3812" s="1">
        <v>43683</v>
      </c>
      <c r="B3812" s="5" t="str">
        <f>TEXT(SupplierQuality[[#This Row],[Date]],"mmm")</f>
        <v>Aug</v>
      </c>
      <c r="C3812" s="5" t="str">
        <f>TEXT(SupplierQuality[[#This Row],[Date]],"yyyy")</f>
        <v>2019</v>
      </c>
      <c r="D3812" s="2" t="s">
        <v>53</v>
      </c>
      <c r="E3812" s="2" t="s">
        <v>11</v>
      </c>
      <c r="F3812" s="2" t="s">
        <v>17</v>
      </c>
      <c r="G3812">
        <v>126</v>
      </c>
      <c r="H3812" s="2" t="str">
        <f>VLOOKUP(SupplierQuality[[#This Row],[MaterialID]],Table4[#All],2,0)</f>
        <v>Motors</v>
      </c>
      <c r="I3812">
        <v>3</v>
      </c>
      <c r="J3812" s="2" t="str">
        <f>_xlfn.XLOOKUP(SupplierQuality[[#This Row],[Defect Type ID]],Table5[ID],Table5[Defect Type],"Not found",0)</f>
        <v>Impact</v>
      </c>
      <c r="K3812">
        <v>201</v>
      </c>
      <c r="L3812" s="2" t="str">
        <f>_xlfn.XLOOKUP(SupplierQuality[[#This Row],[DefectID]],Table2[ID],Table2[Defect],"Not found",0)</f>
        <v>Wrong Print</v>
      </c>
      <c r="M3812" s="3">
        <v>584104</v>
      </c>
      <c r="N3812" s="3">
        <v>691</v>
      </c>
      <c r="O3812" s="6">
        <f>SupplierQuality[[#This Row],[Total Downtime Minutes]]/60</f>
        <v>11.516666666666667</v>
      </c>
      <c r="P3812" s="4">
        <v>543</v>
      </c>
      <c r="Q3812" s="4">
        <f>SupplierQuality[[#This Row],[Total Defect Qty]]*SupplierQuality[[#This Row],[Unit Price]]</f>
        <v>317168472</v>
      </c>
    </row>
    <row r="3813" spans="1:17" x14ac:dyDescent="0.25">
      <c r="A3813" s="1">
        <v>43683</v>
      </c>
      <c r="B3813" s="5" t="str">
        <f>TEXT(SupplierQuality[[#This Row],[Date]],"mmm")</f>
        <v>Aug</v>
      </c>
      <c r="C3813" s="5" t="str">
        <f>TEXT(SupplierQuality[[#This Row],[Date]],"yyyy")</f>
        <v>2019</v>
      </c>
      <c r="D3813" s="2" t="s">
        <v>103</v>
      </c>
      <c r="E3813" s="2" t="s">
        <v>34</v>
      </c>
      <c r="F3813" s="2" t="s">
        <v>17</v>
      </c>
      <c r="G3813">
        <v>127</v>
      </c>
      <c r="H3813" s="2" t="str">
        <f>VLOOKUP(SupplierQuality[[#This Row],[MaterialID]],Table4[#All],2,0)</f>
        <v>Crates</v>
      </c>
      <c r="I3813">
        <v>3</v>
      </c>
      <c r="J3813" s="2" t="str">
        <f>_xlfn.XLOOKUP(SupplierQuality[[#This Row],[Defect Type ID]],Table5[ID],Table5[Defect Type],"Not found",0)</f>
        <v>Impact</v>
      </c>
      <c r="K3813">
        <v>48</v>
      </c>
      <c r="L3813" s="2" t="str">
        <f>_xlfn.XLOOKUP(SupplierQuality[[#This Row],[DefectID]],Table2[ID],Table2[Defect],"Not found",0)</f>
        <v>Mixed Product</v>
      </c>
      <c r="M3813" s="3">
        <v>557356</v>
      </c>
      <c r="N3813" s="3">
        <v>2548</v>
      </c>
      <c r="O3813" s="6">
        <f>SupplierQuality[[#This Row],[Total Downtime Minutes]]/60</f>
        <v>42.466666666666669</v>
      </c>
      <c r="P3813" s="4">
        <v>668</v>
      </c>
      <c r="Q3813" s="4">
        <f>SupplierQuality[[#This Row],[Total Defect Qty]]*SupplierQuality[[#This Row],[Unit Price]]</f>
        <v>372313808</v>
      </c>
    </row>
    <row r="3814" spans="1:17" x14ac:dyDescent="0.25">
      <c r="A3814" s="1">
        <v>43683</v>
      </c>
      <c r="B3814" s="5" t="str">
        <f>TEXT(SupplierQuality[[#This Row],[Date]],"mmm")</f>
        <v>Aug</v>
      </c>
      <c r="C3814" s="5" t="str">
        <f>TEXT(SupplierQuality[[#This Row],[Date]],"yyyy")</f>
        <v>2019</v>
      </c>
      <c r="D3814" s="2" t="s">
        <v>260</v>
      </c>
      <c r="E3814" s="2" t="s">
        <v>30</v>
      </c>
      <c r="F3814" s="2" t="s">
        <v>17</v>
      </c>
      <c r="G3814">
        <v>113</v>
      </c>
      <c r="H3814" s="2" t="str">
        <f>VLOOKUP(SupplierQuality[[#This Row],[MaterialID]],Table4[#All],2,0)</f>
        <v>Raw Materials</v>
      </c>
      <c r="I3814">
        <v>1</v>
      </c>
      <c r="J3814" s="2" t="str">
        <f>_xlfn.XLOOKUP(SupplierQuality[[#This Row],[Defect Type ID]],Table5[ID],Table5[Defect Type],"Not found",0)</f>
        <v>No Impact</v>
      </c>
      <c r="K3814">
        <v>108</v>
      </c>
      <c r="L3814" s="2" t="str">
        <f>_xlfn.XLOOKUP(SupplierQuality[[#This Row],[DefectID]],Table2[ID],Table2[Defect],"Not found",0)</f>
        <v>Wrong Tails</v>
      </c>
      <c r="M3814" s="3">
        <v>349732</v>
      </c>
      <c r="N3814" s="3">
        <v>1216</v>
      </c>
      <c r="O3814" s="6">
        <f>SupplierQuality[[#This Row],[Total Downtime Minutes]]/60</f>
        <v>20.266666666666666</v>
      </c>
      <c r="P3814" s="4">
        <v>286</v>
      </c>
      <c r="Q3814" s="4">
        <f>SupplierQuality[[#This Row],[Total Defect Qty]]*SupplierQuality[[#This Row],[Unit Price]]</f>
        <v>100023352</v>
      </c>
    </row>
    <row r="3815" spans="1:17" x14ac:dyDescent="0.25">
      <c r="A3815" s="1">
        <v>43683</v>
      </c>
      <c r="B3815" s="5" t="str">
        <f>TEXT(SupplierQuality[[#This Row],[Date]],"mmm")</f>
        <v>Aug</v>
      </c>
      <c r="C3815" s="5" t="str">
        <f>TEXT(SupplierQuality[[#This Row],[Date]],"yyyy")</f>
        <v>2019</v>
      </c>
      <c r="D3815" s="2" t="s">
        <v>141</v>
      </c>
      <c r="E3815" s="2" t="s">
        <v>49</v>
      </c>
      <c r="F3815" s="2" t="s">
        <v>17</v>
      </c>
      <c r="G3815">
        <v>116</v>
      </c>
      <c r="H3815" s="2" t="str">
        <f>VLOOKUP(SupplierQuality[[#This Row],[MaterialID]],Table4[#All],2,0)</f>
        <v>Molds</v>
      </c>
      <c r="I3815">
        <v>3</v>
      </c>
      <c r="J3815" s="2" t="str">
        <f>_xlfn.XLOOKUP(SupplierQuality[[#This Row],[Defect Type ID]],Table5[ID],Table5[Defect Type],"Not found",0)</f>
        <v>Impact</v>
      </c>
      <c r="K3815">
        <v>29</v>
      </c>
      <c r="L3815" s="2" t="str">
        <f>_xlfn.XLOOKUP(SupplierQuality[[#This Row],[DefectID]],Table2[ID],Table2[Defect],"Not found",0)</f>
        <v>Out of Spec</v>
      </c>
      <c r="M3815" s="3">
        <v>254067</v>
      </c>
      <c r="N3815" s="3">
        <v>4539</v>
      </c>
      <c r="O3815" s="6">
        <f>SupplierQuality[[#This Row],[Total Downtime Minutes]]/60</f>
        <v>75.650000000000006</v>
      </c>
      <c r="P3815" s="4">
        <v>543</v>
      </c>
      <c r="Q3815" s="4">
        <f>SupplierQuality[[#This Row],[Total Defect Qty]]*SupplierQuality[[#This Row],[Unit Price]]</f>
        <v>137958381</v>
      </c>
    </row>
    <row r="3816" spans="1:17" x14ac:dyDescent="0.25">
      <c r="A3816" s="1">
        <v>43684</v>
      </c>
      <c r="B3816" s="5" t="str">
        <f>TEXT(SupplierQuality[[#This Row],[Date]],"mmm")</f>
        <v>Aug</v>
      </c>
      <c r="C3816" s="5" t="str">
        <f>TEXT(SupplierQuality[[#This Row],[Date]],"yyyy")</f>
        <v>2019</v>
      </c>
      <c r="D3816" s="2" t="s">
        <v>43</v>
      </c>
      <c r="E3816" s="2" t="s">
        <v>30</v>
      </c>
      <c r="F3816" s="2" t="s">
        <v>14</v>
      </c>
      <c r="G3816">
        <v>128</v>
      </c>
      <c r="H3816" s="2" t="str">
        <f>VLOOKUP(SupplierQuality[[#This Row],[MaterialID]],Table4[#All],2,0)</f>
        <v>Tape</v>
      </c>
      <c r="I3816">
        <v>2</v>
      </c>
      <c r="J3816" s="2" t="str">
        <f>_xlfn.XLOOKUP(SupplierQuality[[#This Row],[Defect Type ID]],Table5[ID],Table5[Defect Type],"Not found",0)</f>
        <v>Rejected</v>
      </c>
      <c r="K3816">
        <v>17</v>
      </c>
      <c r="L3816" s="2" t="str">
        <f>_xlfn.XLOOKUP(SupplierQuality[[#This Row],[DefectID]],Table2[ID],Table2[Defect],"Not found",0)</f>
        <v>Folding - Wrong Crease</v>
      </c>
      <c r="M3816" s="3">
        <v>809701</v>
      </c>
      <c r="N3816" s="3">
        <v>1079</v>
      </c>
      <c r="O3816" s="6">
        <f>SupplierQuality[[#This Row],[Total Downtime Minutes]]/60</f>
        <v>17.983333333333334</v>
      </c>
      <c r="P3816" s="4">
        <v>508</v>
      </c>
      <c r="Q3816" s="4">
        <f>SupplierQuality[[#This Row],[Total Defect Qty]]*SupplierQuality[[#This Row],[Unit Price]]</f>
        <v>411328108</v>
      </c>
    </row>
    <row r="3817" spans="1:17" x14ac:dyDescent="0.25">
      <c r="A3817" s="1">
        <v>43684</v>
      </c>
      <c r="B3817" s="5" t="str">
        <f>TEXT(SupplierQuality[[#This Row],[Date]],"mmm")</f>
        <v>Aug</v>
      </c>
      <c r="C3817" s="5" t="str">
        <f>TEXT(SupplierQuality[[#This Row],[Date]],"yyyy")</f>
        <v>2019</v>
      </c>
      <c r="D3817" s="2" t="s">
        <v>93</v>
      </c>
      <c r="E3817" s="2" t="s">
        <v>47</v>
      </c>
      <c r="F3817" s="2" t="s">
        <v>17</v>
      </c>
      <c r="G3817">
        <v>120</v>
      </c>
      <c r="H3817" s="2" t="str">
        <f>VLOOKUP(SupplierQuality[[#This Row],[MaterialID]],Table4[#All],2,0)</f>
        <v>Film</v>
      </c>
      <c r="I3817">
        <v>2</v>
      </c>
      <c r="J3817" s="2" t="str">
        <f>_xlfn.XLOOKUP(SupplierQuality[[#This Row],[Defect Type ID]],Table5[ID],Table5[Defect Type],"Not found",0)</f>
        <v>Rejected</v>
      </c>
      <c r="K3817">
        <v>161</v>
      </c>
      <c r="L3817" s="2" t="str">
        <f>_xlfn.XLOOKUP(SupplierQuality[[#This Row],[DefectID]],Table2[ID],Table2[Defect],"Not found",0)</f>
        <v>Soft Parts</v>
      </c>
      <c r="M3817" s="3">
        <v>679250</v>
      </c>
      <c r="N3817" s="3">
        <v>1994</v>
      </c>
      <c r="O3817" s="6">
        <f>SupplierQuality[[#This Row],[Total Downtime Minutes]]/60</f>
        <v>33.233333333333334</v>
      </c>
      <c r="P3817" s="4">
        <v>625</v>
      </c>
      <c r="Q3817" s="4">
        <f>SupplierQuality[[#This Row],[Total Defect Qty]]*SupplierQuality[[#This Row],[Unit Price]]</f>
        <v>424531250</v>
      </c>
    </row>
    <row r="3818" spans="1:17" x14ac:dyDescent="0.25">
      <c r="A3818" s="1">
        <v>43684</v>
      </c>
      <c r="B3818" s="5" t="str">
        <f>TEXT(SupplierQuality[[#This Row],[Date]],"mmm")</f>
        <v>Aug</v>
      </c>
      <c r="C3818" s="5" t="str">
        <f>TEXT(SupplierQuality[[#This Row],[Date]],"yyyy")</f>
        <v>2019</v>
      </c>
      <c r="D3818" s="2" t="s">
        <v>164</v>
      </c>
      <c r="E3818" s="2" t="s">
        <v>74</v>
      </c>
      <c r="F3818" s="2" t="s">
        <v>17</v>
      </c>
      <c r="G3818">
        <v>122</v>
      </c>
      <c r="H3818" s="2" t="str">
        <f>VLOOKUP(SupplierQuality[[#This Row],[MaterialID]],Table4[#All],2,0)</f>
        <v>Electrolytes</v>
      </c>
      <c r="I3818">
        <v>3</v>
      </c>
      <c r="J3818" s="2" t="str">
        <f>_xlfn.XLOOKUP(SupplierQuality[[#This Row],[Defect Type ID]],Table5[ID],Table5[Defect Type],"Not found",0)</f>
        <v>Impact</v>
      </c>
      <c r="K3818">
        <v>51</v>
      </c>
      <c r="L3818" s="2" t="str">
        <f>_xlfn.XLOOKUP(SupplierQuality[[#This Row],[DefectID]],Table2[ID],Table2[Defect],"Not found",0)</f>
        <v>Foreign objects found</v>
      </c>
      <c r="M3818" s="3">
        <v>534582</v>
      </c>
      <c r="N3818" s="3">
        <v>1529</v>
      </c>
      <c r="O3818" s="6">
        <f>SupplierQuality[[#This Row],[Total Downtime Minutes]]/60</f>
        <v>25.483333333333334</v>
      </c>
      <c r="P3818" s="4">
        <v>374</v>
      </c>
      <c r="Q3818" s="4">
        <f>SupplierQuality[[#This Row],[Total Defect Qty]]*SupplierQuality[[#This Row],[Unit Price]]</f>
        <v>199933668</v>
      </c>
    </row>
    <row r="3819" spans="1:17" x14ac:dyDescent="0.25">
      <c r="A3819" s="1">
        <v>43686</v>
      </c>
      <c r="B3819" s="5" t="str">
        <f>TEXT(SupplierQuality[[#This Row],[Date]],"mmm")</f>
        <v>Aug</v>
      </c>
      <c r="C3819" s="5" t="str">
        <f>TEXT(SupplierQuality[[#This Row],[Date]],"yyyy")</f>
        <v>2019</v>
      </c>
      <c r="D3819" s="2" t="s">
        <v>229</v>
      </c>
      <c r="E3819" s="2" t="s">
        <v>36</v>
      </c>
      <c r="F3819" s="2" t="s">
        <v>17</v>
      </c>
      <c r="G3819">
        <v>119</v>
      </c>
      <c r="H3819" s="2" t="str">
        <f>VLOOKUP(SupplierQuality[[#This Row],[MaterialID]],Table4[#All],2,0)</f>
        <v>Batteries</v>
      </c>
      <c r="I3819">
        <v>3</v>
      </c>
      <c r="J3819" s="2" t="str">
        <f>_xlfn.XLOOKUP(SupplierQuality[[#This Row],[Defect Type ID]],Table5[ID],Table5[Defect Type],"Not found",0)</f>
        <v>Impact</v>
      </c>
      <c r="K3819">
        <v>126</v>
      </c>
      <c r="L3819" s="2" t="str">
        <f>_xlfn.XLOOKUP(SupplierQuality[[#This Row],[DefectID]],Table2[ID],Table2[Defect],"Not found",0)</f>
        <v>Printing Defect</v>
      </c>
      <c r="M3819" s="3">
        <v>654457</v>
      </c>
      <c r="N3819" s="3">
        <v>4418</v>
      </c>
      <c r="O3819" s="6">
        <f>SupplierQuality[[#This Row],[Total Downtime Minutes]]/60</f>
        <v>73.63333333333334</v>
      </c>
      <c r="P3819" s="4">
        <v>671</v>
      </c>
      <c r="Q3819" s="4">
        <f>SupplierQuality[[#This Row],[Total Defect Qty]]*SupplierQuality[[#This Row],[Unit Price]]</f>
        <v>439140647</v>
      </c>
    </row>
    <row r="3820" spans="1:17" x14ac:dyDescent="0.25">
      <c r="A3820" s="1">
        <v>43686</v>
      </c>
      <c r="B3820" s="5" t="str">
        <f>TEXT(SupplierQuality[[#This Row],[Date]],"mmm")</f>
        <v>Aug</v>
      </c>
      <c r="C3820" s="5" t="str">
        <f>TEXT(SupplierQuality[[#This Row],[Date]],"yyyy")</f>
        <v>2019</v>
      </c>
      <c r="D3820" s="2" t="s">
        <v>362</v>
      </c>
      <c r="E3820" s="2" t="s">
        <v>47</v>
      </c>
      <c r="F3820" s="2" t="s">
        <v>17</v>
      </c>
      <c r="G3820">
        <v>116</v>
      </c>
      <c r="H3820" s="2" t="str">
        <f>VLOOKUP(SupplierQuality[[#This Row],[MaterialID]],Table4[#All],2,0)</f>
        <v>Molds</v>
      </c>
      <c r="I3820">
        <v>1</v>
      </c>
      <c r="J3820" s="2" t="str">
        <f>_xlfn.XLOOKUP(SupplierQuality[[#This Row],[Defect Type ID]],Table5[ID],Table5[Defect Type],"Not found",0)</f>
        <v>No Impact</v>
      </c>
      <c r="K3820">
        <v>39</v>
      </c>
      <c r="L3820" s="2" t="str">
        <f>_xlfn.XLOOKUP(SupplierQuality[[#This Row],[DefectID]],Table2[ID],Table2[Defect],"Not found",0)</f>
        <v>Sporadic Adhesive</v>
      </c>
      <c r="M3820" s="3">
        <v>615797</v>
      </c>
      <c r="N3820" s="3">
        <v>3536</v>
      </c>
      <c r="O3820" s="6">
        <f>SupplierQuality[[#This Row],[Total Downtime Minutes]]/60</f>
        <v>58.93333333333333</v>
      </c>
      <c r="P3820" s="4">
        <v>418</v>
      </c>
      <c r="Q3820" s="4">
        <f>SupplierQuality[[#This Row],[Total Defect Qty]]*SupplierQuality[[#This Row],[Unit Price]]</f>
        <v>257403146</v>
      </c>
    </row>
    <row r="3821" spans="1:17" x14ac:dyDescent="0.25">
      <c r="A3821" s="1">
        <v>43686</v>
      </c>
      <c r="B3821" s="5" t="str">
        <f>TEXT(SupplierQuality[[#This Row],[Date]],"mmm")</f>
        <v>Aug</v>
      </c>
      <c r="C3821" s="5" t="str">
        <f>TEXT(SupplierQuality[[#This Row],[Date]],"yyyy")</f>
        <v>2019</v>
      </c>
      <c r="D3821" s="2" t="s">
        <v>176</v>
      </c>
      <c r="E3821" s="2" t="s">
        <v>13</v>
      </c>
      <c r="F3821" s="2" t="s">
        <v>17</v>
      </c>
      <c r="G3821">
        <v>119</v>
      </c>
      <c r="H3821" s="2" t="str">
        <f>VLOOKUP(SupplierQuality[[#This Row],[MaterialID]],Table4[#All],2,0)</f>
        <v>Batteries</v>
      </c>
      <c r="I3821">
        <v>2</v>
      </c>
      <c r="J3821" s="2" t="str">
        <f>_xlfn.XLOOKUP(SupplierQuality[[#This Row],[Defect Type ID]],Table5[ID],Table5[Defect Type],"Not found",0)</f>
        <v>Rejected</v>
      </c>
      <c r="K3821">
        <v>198</v>
      </c>
      <c r="L3821" s="2" t="str">
        <f>_xlfn.XLOOKUP(SupplierQuality[[#This Row],[DefectID]],Table2[ID],Table2[Defect],"Not found",0)</f>
        <v>Missing Components</v>
      </c>
      <c r="M3821" s="3">
        <v>601716</v>
      </c>
      <c r="N3821" s="3">
        <v>1493</v>
      </c>
      <c r="O3821" s="6">
        <f>SupplierQuality[[#This Row],[Total Downtime Minutes]]/60</f>
        <v>24.883333333333333</v>
      </c>
      <c r="P3821" s="4">
        <v>462</v>
      </c>
      <c r="Q3821" s="4">
        <f>SupplierQuality[[#This Row],[Total Defect Qty]]*SupplierQuality[[#This Row],[Unit Price]]</f>
        <v>277992792</v>
      </c>
    </row>
    <row r="3822" spans="1:17" x14ac:dyDescent="0.25">
      <c r="A3822" s="1">
        <v>43687</v>
      </c>
      <c r="B3822" s="5" t="str">
        <f>TEXT(SupplierQuality[[#This Row],[Date]],"mmm")</f>
        <v>Aug</v>
      </c>
      <c r="C3822" s="5" t="str">
        <f>TEXT(SupplierQuality[[#This Row],[Date]],"yyyy")</f>
        <v>2019</v>
      </c>
      <c r="D3822" s="2" t="s">
        <v>343</v>
      </c>
      <c r="E3822" s="2" t="s">
        <v>58</v>
      </c>
      <c r="F3822" s="2" t="s">
        <v>14</v>
      </c>
      <c r="G3822">
        <v>124</v>
      </c>
      <c r="H3822" s="2" t="str">
        <f>VLOOKUP(SupplierQuality[[#This Row],[MaterialID]],Table4[#All],2,0)</f>
        <v>Drives</v>
      </c>
      <c r="I3822">
        <v>1</v>
      </c>
      <c r="J3822" s="2" t="str">
        <f>_xlfn.XLOOKUP(SupplierQuality[[#This Row],[Defect Type ID]],Table5[ID],Table5[Defect Type],"Not found",0)</f>
        <v>No Impact</v>
      </c>
      <c r="K3822">
        <v>253</v>
      </c>
      <c r="L3822" s="2" t="str">
        <f>_xlfn.XLOOKUP(SupplierQuality[[#This Row],[DefectID]],Table2[ID],Table2[Defect],"Not found",0)</f>
        <v>Warped  Sheets</v>
      </c>
      <c r="M3822" s="3">
        <v>838801</v>
      </c>
      <c r="N3822" s="3">
        <v>1838</v>
      </c>
      <c r="O3822" s="6">
        <f>SupplierQuality[[#This Row],[Total Downtime Minutes]]/60</f>
        <v>30.633333333333333</v>
      </c>
      <c r="P3822" s="4">
        <v>395</v>
      </c>
      <c r="Q3822" s="4">
        <f>SupplierQuality[[#This Row],[Total Defect Qty]]*SupplierQuality[[#This Row],[Unit Price]]</f>
        <v>331326395</v>
      </c>
    </row>
    <row r="3823" spans="1:17" x14ac:dyDescent="0.25">
      <c r="A3823" s="1">
        <v>43687</v>
      </c>
      <c r="B3823" s="5" t="str">
        <f>TEXT(SupplierQuality[[#This Row],[Date]],"mmm")</f>
        <v>Aug</v>
      </c>
      <c r="C3823" s="5" t="str">
        <f>TEXT(SupplierQuality[[#This Row],[Date]],"yyyy")</f>
        <v>2019</v>
      </c>
      <c r="D3823" s="2" t="s">
        <v>273</v>
      </c>
      <c r="E3823" s="2" t="s">
        <v>38</v>
      </c>
      <c r="F3823" s="2" t="s">
        <v>14</v>
      </c>
      <c r="G3823">
        <v>129</v>
      </c>
      <c r="H3823" s="2" t="str">
        <f>VLOOKUP(SupplierQuality[[#This Row],[MaterialID]],Table4[#All],2,0)</f>
        <v>Mechanicals</v>
      </c>
      <c r="I3823">
        <v>1</v>
      </c>
      <c r="J3823" s="2" t="str">
        <f>_xlfn.XLOOKUP(SupplierQuality[[#This Row],[Defect Type ID]],Table5[ID],Table5[Defect Type],"Not found",0)</f>
        <v>No Impact</v>
      </c>
      <c r="K3823">
        <v>100</v>
      </c>
      <c r="L3823" s="2" t="str">
        <f>_xlfn.XLOOKUP(SupplierQuality[[#This Row],[DefectID]],Table2[ID],Table2[Defect],"Not found",0)</f>
        <v>Bad Cut</v>
      </c>
      <c r="M3823" s="3">
        <v>815366</v>
      </c>
      <c r="N3823" s="3">
        <v>4790</v>
      </c>
      <c r="O3823" s="6">
        <f>SupplierQuality[[#This Row],[Total Downtime Minutes]]/60</f>
        <v>79.833333333333329</v>
      </c>
      <c r="P3823" s="4">
        <v>283</v>
      </c>
      <c r="Q3823" s="4">
        <f>SupplierQuality[[#This Row],[Total Defect Qty]]*SupplierQuality[[#This Row],[Unit Price]]</f>
        <v>230748578</v>
      </c>
    </row>
    <row r="3824" spans="1:17" x14ac:dyDescent="0.25">
      <c r="A3824" s="1">
        <v>43687</v>
      </c>
      <c r="B3824" s="5" t="str">
        <f>TEXT(SupplierQuality[[#This Row],[Date]],"mmm")</f>
        <v>Aug</v>
      </c>
      <c r="C3824" s="5" t="str">
        <f>TEXT(SupplierQuality[[#This Row],[Date]],"yyyy")</f>
        <v>2019</v>
      </c>
      <c r="D3824" s="2" t="s">
        <v>159</v>
      </c>
      <c r="E3824" s="2" t="s">
        <v>49</v>
      </c>
      <c r="F3824" s="2" t="s">
        <v>14</v>
      </c>
      <c r="G3824">
        <v>126</v>
      </c>
      <c r="H3824" s="2" t="str">
        <f>VLOOKUP(SupplierQuality[[#This Row],[MaterialID]],Table4[#All],2,0)</f>
        <v>Motors</v>
      </c>
      <c r="I3824">
        <v>2</v>
      </c>
      <c r="J3824" s="2" t="str">
        <f>_xlfn.XLOOKUP(SupplierQuality[[#This Row],[Defect Type ID]],Table5[ID],Table5[Defect Type],"Not found",0)</f>
        <v>Rejected</v>
      </c>
      <c r="K3824">
        <v>57</v>
      </c>
      <c r="L3824" s="2" t="str">
        <f>_xlfn.XLOOKUP(SupplierQuality[[#This Row],[DefectID]],Table2[ID],Table2[Defect],"Not found",0)</f>
        <v>Incorrect Labeling</v>
      </c>
      <c r="M3824" s="3">
        <v>799872</v>
      </c>
      <c r="N3824" s="3">
        <v>3191</v>
      </c>
      <c r="O3824" s="6">
        <f>SupplierQuality[[#This Row],[Total Downtime Minutes]]/60</f>
        <v>53.18333333333333</v>
      </c>
      <c r="P3824" s="4">
        <v>565</v>
      </c>
      <c r="Q3824" s="4">
        <f>SupplierQuality[[#This Row],[Total Defect Qty]]*SupplierQuality[[#This Row],[Unit Price]]</f>
        <v>451927680</v>
      </c>
    </row>
    <row r="3825" spans="1:17" x14ac:dyDescent="0.25">
      <c r="A3825" s="1">
        <v>43687</v>
      </c>
      <c r="B3825" s="5" t="str">
        <f>TEXT(SupplierQuality[[#This Row],[Date]],"mmm")</f>
        <v>Aug</v>
      </c>
      <c r="C3825" s="5" t="str">
        <f>TEXT(SupplierQuality[[#This Row],[Date]],"yyyy")</f>
        <v>2019</v>
      </c>
      <c r="D3825" s="2" t="s">
        <v>222</v>
      </c>
      <c r="E3825" s="2" t="s">
        <v>107</v>
      </c>
      <c r="F3825" s="2" t="s">
        <v>17</v>
      </c>
      <c r="G3825">
        <v>114</v>
      </c>
      <c r="H3825" s="2" t="str">
        <f>VLOOKUP(SupplierQuality[[#This Row],[MaterialID]],Table4[#All],2,0)</f>
        <v>Carton</v>
      </c>
      <c r="I3825">
        <v>2</v>
      </c>
      <c r="J3825" s="2" t="str">
        <f>_xlfn.XLOOKUP(SupplierQuality[[#This Row],[Defect Type ID]],Table5[ID],Table5[Defect Type],"Not found",0)</f>
        <v>Rejected</v>
      </c>
      <c r="K3825">
        <v>101</v>
      </c>
      <c r="L3825" s="2" t="str">
        <f>_xlfn.XLOOKUP(SupplierQuality[[#This Row],[DefectID]],Table2[ID],Table2[Defect],"Not found",0)</f>
        <v>No Print</v>
      </c>
      <c r="M3825" s="3">
        <v>796049</v>
      </c>
      <c r="N3825" s="3">
        <v>4504</v>
      </c>
      <c r="O3825" s="6">
        <f>SupplierQuality[[#This Row],[Total Downtime Minutes]]/60</f>
        <v>75.066666666666663</v>
      </c>
      <c r="P3825" s="4">
        <v>437</v>
      </c>
      <c r="Q3825" s="4">
        <f>SupplierQuality[[#This Row],[Total Defect Qty]]*SupplierQuality[[#This Row],[Unit Price]]</f>
        <v>347873413</v>
      </c>
    </row>
    <row r="3826" spans="1:17" x14ac:dyDescent="0.25">
      <c r="A3826" s="1">
        <v>43687</v>
      </c>
      <c r="B3826" s="5" t="str">
        <f>TEXT(SupplierQuality[[#This Row],[Date]],"mmm")</f>
        <v>Aug</v>
      </c>
      <c r="C3826" s="5" t="str">
        <f>TEXT(SupplierQuality[[#This Row],[Date]],"yyyy")</f>
        <v>2019</v>
      </c>
      <c r="D3826" s="2" t="s">
        <v>134</v>
      </c>
      <c r="E3826" s="2" t="s">
        <v>19</v>
      </c>
      <c r="F3826" s="2" t="s">
        <v>17</v>
      </c>
      <c r="G3826">
        <v>123</v>
      </c>
      <c r="H3826" s="2" t="str">
        <f>VLOOKUP(SupplierQuality[[#This Row],[MaterialID]],Table4[#All],2,0)</f>
        <v>Pump</v>
      </c>
      <c r="I3826">
        <v>3</v>
      </c>
      <c r="J3826" s="2" t="str">
        <f>_xlfn.XLOOKUP(SupplierQuality[[#This Row],[Defect Type ID]],Table5[ID],Table5[Defect Type],"Not found",0)</f>
        <v>Impact</v>
      </c>
      <c r="K3826">
        <v>220</v>
      </c>
      <c r="L3826" s="2" t="str">
        <f>_xlfn.XLOOKUP(SupplierQuality[[#This Row],[DefectID]],Table2[ID],Table2[Defect],"Not found",0)</f>
        <v>No Lock</v>
      </c>
      <c r="M3826" s="3">
        <v>685566</v>
      </c>
      <c r="N3826" s="3">
        <v>2012</v>
      </c>
      <c r="O3826" s="6">
        <f>SupplierQuality[[#This Row],[Total Downtime Minutes]]/60</f>
        <v>33.533333333333331</v>
      </c>
      <c r="P3826" s="4">
        <v>493</v>
      </c>
      <c r="Q3826" s="4">
        <f>SupplierQuality[[#This Row],[Total Defect Qty]]*SupplierQuality[[#This Row],[Unit Price]]</f>
        <v>337984038</v>
      </c>
    </row>
    <row r="3827" spans="1:17" x14ac:dyDescent="0.25">
      <c r="A3827" s="1">
        <v>43687</v>
      </c>
      <c r="B3827" s="5" t="str">
        <f>TEXT(SupplierQuality[[#This Row],[Date]],"mmm")</f>
        <v>Aug</v>
      </c>
      <c r="C3827" s="5" t="str">
        <f>TEXT(SupplierQuality[[#This Row],[Date]],"yyyy")</f>
        <v>2019</v>
      </c>
      <c r="D3827" s="2" t="s">
        <v>147</v>
      </c>
      <c r="E3827" s="2" t="s">
        <v>71</v>
      </c>
      <c r="F3827" s="2" t="s">
        <v>75</v>
      </c>
      <c r="G3827">
        <v>126</v>
      </c>
      <c r="H3827" s="2" t="str">
        <f>VLOOKUP(SupplierQuality[[#This Row],[MaterialID]],Table4[#All],2,0)</f>
        <v>Motors</v>
      </c>
      <c r="I3827">
        <v>2</v>
      </c>
      <c r="J3827" s="2" t="str">
        <f>_xlfn.XLOOKUP(SupplierQuality[[#This Row],[Defect Type ID]],Table5[ID],Table5[Defect Type],"Not found",0)</f>
        <v>Rejected</v>
      </c>
      <c r="K3827">
        <v>55</v>
      </c>
      <c r="L3827" s="2" t="str">
        <f>_xlfn.XLOOKUP(SupplierQuality[[#This Row],[DefectID]],Table2[ID],Table2[Defect],"Not found",0)</f>
        <v>Wrong Fasteners</v>
      </c>
      <c r="M3827" s="3">
        <v>365201</v>
      </c>
      <c r="N3827" s="3">
        <v>3523</v>
      </c>
      <c r="O3827" s="6">
        <f>SupplierQuality[[#This Row],[Total Downtime Minutes]]/60</f>
        <v>58.716666666666669</v>
      </c>
      <c r="P3827" s="4">
        <v>543</v>
      </c>
      <c r="Q3827" s="4">
        <f>SupplierQuality[[#This Row],[Total Defect Qty]]*SupplierQuality[[#This Row],[Unit Price]]</f>
        <v>198304143</v>
      </c>
    </row>
    <row r="3828" spans="1:17" x14ac:dyDescent="0.25">
      <c r="A3828" s="1">
        <v>43687</v>
      </c>
      <c r="B3828" s="5" t="str">
        <f>TEXT(SupplierQuality[[#This Row],[Date]],"mmm")</f>
        <v>Aug</v>
      </c>
      <c r="C3828" s="5" t="str">
        <f>TEXT(SupplierQuality[[#This Row],[Date]],"yyyy")</f>
        <v>2019</v>
      </c>
      <c r="D3828" s="2" t="s">
        <v>321</v>
      </c>
      <c r="E3828" s="2" t="s">
        <v>45</v>
      </c>
      <c r="F3828" s="2" t="s">
        <v>75</v>
      </c>
      <c r="G3828">
        <v>112</v>
      </c>
      <c r="H3828" s="2" t="str">
        <f>VLOOKUP(SupplierQuality[[#This Row],[MaterialID]],Table4[#All],2,0)</f>
        <v>Glass</v>
      </c>
      <c r="I3828">
        <v>3</v>
      </c>
      <c r="J3828" s="2" t="str">
        <f>_xlfn.XLOOKUP(SupplierQuality[[#This Row],[Defect Type ID]],Table5[ID],Table5[Defect Type],"Not found",0)</f>
        <v>Impact</v>
      </c>
      <c r="K3828">
        <v>5</v>
      </c>
      <c r="L3828" s="2" t="str">
        <f>_xlfn.XLOOKUP(SupplierQuality[[#This Row],[DefectID]],Table2[ID],Table2[Defect],"Not found",0)</f>
        <v>Other</v>
      </c>
      <c r="M3828" s="3">
        <v>259990</v>
      </c>
      <c r="N3828" s="3">
        <v>3181</v>
      </c>
      <c r="O3828" s="6">
        <f>SupplierQuality[[#This Row],[Total Downtime Minutes]]/60</f>
        <v>53.016666666666666</v>
      </c>
      <c r="P3828" s="4">
        <v>556</v>
      </c>
      <c r="Q3828" s="4">
        <f>SupplierQuality[[#This Row],[Total Defect Qty]]*SupplierQuality[[#This Row],[Unit Price]]</f>
        <v>144554440</v>
      </c>
    </row>
    <row r="3829" spans="1:17" x14ac:dyDescent="0.25">
      <c r="A3829" s="1">
        <v>43687</v>
      </c>
      <c r="B3829" s="5" t="str">
        <f>TEXT(SupplierQuality[[#This Row],[Date]],"mmm")</f>
        <v>Aug</v>
      </c>
      <c r="C3829" s="5" t="str">
        <f>TEXT(SupplierQuality[[#This Row],[Date]],"yyyy")</f>
        <v>2019</v>
      </c>
      <c r="D3829" s="2" t="s">
        <v>247</v>
      </c>
      <c r="E3829" s="2" t="s">
        <v>98</v>
      </c>
      <c r="F3829" s="2" t="s">
        <v>75</v>
      </c>
      <c r="G3829">
        <v>125</v>
      </c>
      <c r="H3829" s="2" t="str">
        <f>VLOOKUP(SupplierQuality[[#This Row],[MaterialID]],Table4[#All],2,0)</f>
        <v>Hardware</v>
      </c>
      <c r="I3829">
        <v>3</v>
      </c>
      <c r="J3829" s="2" t="str">
        <f>_xlfn.XLOOKUP(SupplierQuality[[#This Row],[Defect Type ID]],Table5[ID],Table5[Defect Type],"Not found",0)</f>
        <v>Impact</v>
      </c>
      <c r="K3829">
        <v>264</v>
      </c>
      <c r="L3829" s="2" t="str">
        <f>_xlfn.XLOOKUP(SupplierQuality[[#This Row],[DefectID]],Table2[ID],Table2[Defect],"Not found",0)</f>
        <v>Off-set</v>
      </c>
      <c r="M3829" s="3">
        <v>206335</v>
      </c>
      <c r="N3829" s="3">
        <v>697</v>
      </c>
      <c r="O3829" s="6">
        <f>SupplierQuality[[#This Row],[Total Downtime Minutes]]/60</f>
        <v>11.616666666666667</v>
      </c>
      <c r="P3829" s="4">
        <v>683</v>
      </c>
      <c r="Q3829" s="4">
        <f>SupplierQuality[[#This Row],[Total Defect Qty]]*SupplierQuality[[#This Row],[Unit Price]]</f>
        <v>140926805</v>
      </c>
    </row>
    <row r="3830" spans="1:17" x14ac:dyDescent="0.25">
      <c r="A3830" s="1">
        <v>43687</v>
      </c>
      <c r="B3830" s="5" t="str">
        <f>TEXT(SupplierQuality[[#This Row],[Date]],"mmm")</f>
        <v>Aug</v>
      </c>
      <c r="C3830" s="5" t="str">
        <f>TEXT(SupplierQuality[[#This Row],[Date]],"yyyy")</f>
        <v>2019</v>
      </c>
      <c r="D3830" s="2" t="s">
        <v>208</v>
      </c>
      <c r="E3830" s="2" t="s">
        <v>23</v>
      </c>
      <c r="F3830" s="2" t="s">
        <v>75</v>
      </c>
      <c r="G3830">
        <v>127</v>
      </c>
      <c r="H3830" s="2" t="str">
        <f>VLOOKUP(SupplierQuality[[#This Row],[MaterialID]],Table4[#All],2,0)</f>
        <v>Crates</v>
      </c>
      <c r="I3830">
        <v>2</v>
      </c>
      <c r="J3830" s="2" t="str">
        <f>_xlfn.XLOOKUP(SupplierQuality[[#This Row],[Defect Type ID]],Table5[ID],Table5[Defect Type],"Not found",0)</f>
        <v>Rejected</v>
      </c>
      <c r="K3830">
        <v>242</v>
      </c>
      <c r="L3830" s="2" t="str">
        <f>_xlfn.XLOOKUP(SupplierQuality[[#This Row],[DefectID]],Table2[ID],Table2[Defect],"Not found",0)</f>
        <v>Wrong Check</v>
      </c>
      <c r="M3830" s="3">
        <v>103491</v>
      </c>
      <c r="N3830" s="3">
        <v>2296</v>
      </c>
      <c r="O3830" s="6">
        <f>SupplierQuality[[#This Row],[Total Downtime Minutes]]/60</f>
        <v>38.266666666666666</v>
      </c>
      <c r="P3830" s="4">
        <v>610</v>
      </c>
      <c r="Q3830" s="4">
        <f>SupplierQuality[[#This Row],[Total Defect Qty]]*SupplierQuality[[#This Row],[Unit Price]]</f>
        <v>63129510</v>
      </c>
    </row>
    <row r="3831" spans="1:17" x14ac:dyDescent="0.25">
      <c r="A3831" s="1">
        <v>43688</v>
      </c>
      <c r="B3831" s="5" t="str">
        <f>TEXT(SupplierQuality[[#This Row],[Date]],"mmm")</f>
        <v>Aug</v>
      </c>
      <c r="C3831" s="5" t="str">
        <f>TEXT(SupplierQuality[[#This Row],[Date]],"yyyy")</f>
        <v>2019</v>
      </c>
      <c r="D3831" s="2" t="s">
        <v>40</v>
      </c>
      <c r="E3831" s="2" t="s">
        <v>67</v>
      </c>
      <c r="F3831" s="2" t="s">
        <v>14</v>
      </c>
      <c r="G3831">
        <v>118</v>
      </c>
      <c r="H3831" s="2" t="str">
        <f>VLOOKUP(SupplierQuality[[#This Row],[MaterialID]],Table4[#All],2,0)</f>
        <v>Corrugate</v>
      </c>
      <c r="I3831">
        <v>3</v>
      </c>
      <c r="J3831" s="2" t="str">
        <f>_xlfn.XLOOKUP(SupplierQuality[[#This Row],[Defect Type ID]],Table5[ID],Table5[Defect Type],"Not found",0)</f>
        <v>Impact</v>
      </c>
      <c r="K3831">
        <v>243</v>
      </c>
      <c r="L3831" s="2" t="str">
        <f>_xlfn.XLOOKUP(SupplierQuality[[#This Row],[DefectID]],Table2[ID],Table2[Defect],"Not found",0)</f>
        <v>Tops Bent</v>
      </c>
      <c r="M3831" s="3">
        <v>841204</v>
      </c>
      <c r="N3831" s="3">
        <v>3380</v>
      </c>
      <c r="O3831" s="6">
        <f>SupplierQuality[[#This Row],[Total Downtime Minutes]]/60</f>
        <v>56.333333333333336</v>
      </c>
      <c r="P3831" s="4">
        <v>460</v>
      </c>
      <c r="Q3831" s="4">
        <f>SupplierQuality[[#This Row],[Total Defect Qty]]*SupplierQuality[[#This Row],[Unit Price]]</f>
        <v>386953840</v>
      </c>
    </row>
    <row r="3832" spans="1:17" x14ac:dyDescent="0.25">
      <c r="A3832" s="1">
        <v>43688</v>
      </c>
      <c r="B3832" s="5" t="str">
        <f>TEXT(SupplierQuality[[#This Row],[Date]],"mmm")</f>
        <v>Aug</v>
      </c>
      <c r="C3832" s="5" t="str">
        <f>TEXT(SupplierQuality[[#This Row],[Date]],"yyyy")</f>
        <v>2019</v>
      </c>
      <c r="D3832" s="2" t="s">
        <v>124</v>
      </c>
      <c r="E3832" s="2" t="s">
        <v>16</v>
      </c>
      <c r="F3832" s="2" t="s">
        <v>14</v>
      </c>
      <c r="G3832">
        <v>132</v>
      </c>
      <c r="H3832" s="2" t="str">
        <f>VLOOKUP(SupplierQuality[[#This Row],[MaterialID]],Table4[#All],2,0)</f>
        <v>Printed Materials</v>
      </c>
      <c r="I3832">
        <v>3</v>
      </c>
      <c r="J3832" s="2" t="str">
        <f>_xlfn.XLOOKUP(SupplierQuality[[#This Row],[Defect Type ID]],Table5[ID],Table5[Defect Type],"Not found",0)</f>
        <v>Impact</v>
      </c>
      <c r="K3832">
        <v>87</v>
      </c>
      <c r="L3832" s="2" t="str">
        <f>_xlfn.XLOOKUP(SupplierQuality[[#This Row],[DefectID]],Table2[ID],Table2[Defect],"Not found",0)</f>
        <v>Wrong Registration</v>
      </c>
      <c r="M3832" s="3">
        <v>475994</v>
      </c>
      <c r="N3832" s="3">
        <v>1885</v>
      </c>
      <c r="O3832" s="6">
        <f>SupplierQuality[[#This Row],[Total Downtime Minutes]]/60</f>
        <v>31.416666666666668</v>
      </c>
      <c r="P3832" s="4">
        <v>667</v>
      </c>
      <c r="Q3832" s="4">
        <f>SupplierQuality[[#This Row],[Total Defect Qty]]*SupplierQuality[[#This Row],[Unit Price]]</f>
        <v>317487998</v>
      </c>
    </row>
    <row r="3833" spans="1:17" x14ac:dyDescent="0.25">
      <c r="A3833" s="1">
        <v>43688</v>
      </c>
      <c r="B3833" s="5" t="str">
        <f>TEXT(SupplierQuality[[#This Row],[Date]],"mmm")</f>
        <v>Aug</v>
      </c>
      <c r="C3833" s="5" t="str">
        <f>TEXT(SupplierQuality[[#This Row],[Date]],"yyyy")</f>
        <v>2019</v>
      </c>
      <c r="D3833" s="2" t="s">
        <v>148</v>
      </c>
      <c r="E3833" s="2" t="s">
        <v>52</v>
      </c>
      <c r="F3833" s="2" t="s">
        <v>24</v>
      </c>
      <c r="G3833">
        <v>112</v>
      </c>
      <c r="H3833" s="2" t="str">
        <f>VLOOKUP(SupplierQuality[[#This Row],[MaterialID]],Table4[#All],2,0)</f>
        <v>Glass</v>
      </c>
      <c r="I3833">
        <v>3</v>
      </c>
      <c r="J3833" s="2" t="str">
        <f>_xlfn.XLOOKUP(SupplierQuality[[#This Row],[Defect Type ID]],Table5[ID],Table5[Defect Type],"Not found",0)</f>
        <v>Impact</v>
      </c>
      <c r="K3833">
        <v>157</v>
      </c>
      <c r="L3833" s="2" t="str">
        <f>_xlfn.XLOOKUP(SupplierQuality[[#This Row],[DefectID]],Table2[ID],Table2[Defect],"Not found",0)</f>
        <v>Liner Misalignment</v>
      </c>
      <c r="M3833" s="3">
        <v>398702</v>
      </c>
      <c r="N3833" s="3">
        <v>168</v>
      </c>
      <c r="O3833" s="6">
        <f>SupplierQuality[[#This Row],[Total Downtime Minutes]]/60</f>
        <v>2.8</v>
      </c>
      <c r="P3833" s="4">
        <v>422</v>
      </c>
      <c r="Q3833" s="4">
        <f>SupplierQuality[[#This Row],[Total Defect Qty]]*SupplierQuality[[#This Row],[Unit Price]]</f>
        <v>168252244</v>
      </c>
    </row>
    <row r="3834" spans="1:17" x14ac:dyDescent="0.25">
      <c r="A3834" s="1">
        <v>43688</v>
      </c>
      <c r="B3834" s="5" t="str">
        <f>TEXT(SupplierQuality[[#This Row],[Date]],"mmm")</f>
        <v>Aug</v>
      </c>
      <c r="C3834" s="5" t="str">
        <f>TEXT(SupplierQuality[[#This Row],[Date]],"yyyy")</f>
        <v>2019</v>
      </c>
      <c r="D3834" s="2" t="s">
        <v>192</v>
      </c>
      <c r="E3834" s="2" t="s">
        <v>58</v>
      </c>
      <c r="F3834" s="2" t="s">
        <v>24</v>
      </c>
      <c r="G3834">
        <v>116</v>
      </c>
      <c r="H3834" s="2" t="str">
        <f>VLOOKUP(SupplierQuality[[#This Row],[MaterialID]],Table4[#All],2,0)</f>
        <v>Molds</v>
      </c>
      <c r="I3834">
        <v>2</v>
      </c>
      <c r="J3834" s="2" t="str">
        <f>_xlfn.XLOOKUP(SupplierQuality[[#This Row],[Defect Type ID]],Table5[ID],Table5[Defect Type],"Not found",0)</f>
        <v>Rejected</v>
      </c>
      <c r="K3834">
        <v>171</v>
      </c>
      <c r="L3834" s="2" t="str">
        <f>_xlfn.XLOOKUP(SupplierQuality[[#This Row],[DefectID]],Table2[ID],Table2[Defect],"Not found",0)</f>
        <v>Flaps - Incorrect Gap</v>
      </c>
      <c r="M3834" s="3">
        <v>324434</v>
      </c>
      <c r="N3834" s="3">
        <v>1660</v>
      </c>
      <c r="O3834" s="6">
        <f>SupplierQuality[[#This Row],[Total Downtime Minutes]]/60</f>
        <v>27.666666666666668</v>
      </c>
      <c r="P3834" s="4">
        <v>348</v>
      </c>
      <c r="Q3834" s="4">
        <f>SupplierQuality[[#This Row],[Total Defect Qty]]*SupplierQuality[[#This Row],[Unit Price]]</f>
        <v>112903032</v>
      </c>
    </row>
    <row r="3835" spans="1:17" x14ac:dyDescent="0.25">
      <c r="A3835" s="1">
        <v>43689</v>
      </c>
      <c r="B3835" s="5" t="str">
        <f>TEXT(SupplierQuality[[#This Row],[Date]],"mmm")</f>
        <v>Aug</v>
      </c>
      <c r="C3835" s="5" t="str">
        <f>TEXT(SupplierQuality[[#This Row],[Date]],"yyyy")</f>
        <v>2019</v>
      </c>
      <c r="D3835" s="2" t="s">
        <v>204</v>
      </c>
      <c r="E3835" s="2" t="s">
        <v>27</v>
      </c>
      <c r="F3835" s="2" t="s">
        <v>42</v>
      </c>
      <c r="G3835">
        <v>121</v>
      </c>
      <c r="H3835" s="2" t="str">
        <f>VLOOKUP(SupplierQuality[[#This Row],[MaterialID]],Table4[#All],2,0)</f>
        <v>Composites</v>
      </c>
      <c r="I3835">
        <v>2</v>
      </c>
      <c r="J3835" s="2" t="str">
        <f>_xlfn.XLOOKUP(SupplierQuality[[#This Row],[Defect Type ID]],Table5[ID],Table5[Defect Type],"Not found",0)</f>
        <v>Rejected</v>
      </c>
      <c r="K3835">
        <v>104</v>
      </c>
      <c r="L3835" s="2" t="str">
        <f>_xlfn.XLOOKUP(SupplierQuality[[#This Row],[DefectID]],Table2[ID],Table2[Defect],"Not found",0)</f>
        <v>Too Much Chemicals</v>
      </c>
      <c r="M3835" s="3">
        <v>977894</v>
      </c>
      <c r="N3835" s="3">
        <v>4731</v>
      </c>
      <c r="O3835" s="6">
        <f>SupplierQuality[[#This Row],[Total Downtime Minutes]]/60</f>
        <v>78.849999999999994</v>
      </c>
      <c r="P3835" s="4">
        <v>527</v>
      </c>
      <c r="Q3835" s="4">
        <f>SupplierQuality[[#This Row],[Total Defect Qty]]*SupplierQuality[[#This Row],[Unit Price]]</f>
        <v>515350138</v>
      </c>
    </row>
    <row r="3836" spans="1:17" x14ac:dyDescent="0.25">
      <c r="A3836" s="1">
        <v>43689</v>
      </c>
      <c r="B3836" s="5" t="str">
        <f>TEXT(SupplierQuality[[#This Row],[Date]],"mmm")</f>
        <v>Aug</v>
      </c>
      <c r="C3836" s="5" t="str">
        <f>TEXT(SupplierQuality[[#This Row],[Date]],"yyyy")</f>
        <v>2019</v>
      </c>
      <c r="D3836" s="2" t="s">
        <v>83</v>
      </c>
      <c r="E3836" s="2" t="s">
        <v>84</v>
      </c>
      <c r="F3836" s="2" t="s">
        <v>14</v>
      </c>
      <c r="G3836">
        <v>115</v>
      </c>
      <c r="H3836" s="2" t="str">
        <f>VLOOKUP(SupplierQuality[[#This Row],[MaterialID]],Table4[#All],2,0)</f>
        <v>Controllers</v>
      </c>
      <c r="I3836">
        <v>3</v>
      </c>
      <c r="J3836" s="2" t="str">
        <f>_xlfn.XLOOKUP(SupplierQuality[[#This Row],[Defect Type ID]],Table5[ID],Table5[Defect Type],"Not found",0)</f>
        <v>Impact</v>
      </c>
      <c r="K3836">
        <v>104</v>
      </c>
      <c r="L3836" s="2" t="str">
        <f>_xlfn.XLOOKUP(SupplierQuality[[#This Row],[DefectID]],Table2[ID],Table2[Defect],"Not found",0)</f>
        <v>Too Much Chemicals</v>
      </c>
      <c r="M3836" s="3">
        <v>925128</v>
      </c>
      <c r="N3836" s="3">
        <v>3095</v>
      </c>
      <c r="O3836" s="6">
        <f>SupplierQuality[[#This Row],[Total Downtime Minutes]]/60</f>
        <v>51.583333333333336</v>
      </c>
      <c r="P3836" s="4">
        <v>634</v>
      </c>
      <c r="Q3836" s="4">
        <f>SupplierQuality[[#This Row],[Total Defect Qty]]*SupplierQuality[[#This Row],[Unit Price]]</f>
        <v>586531152</v>
      </c>
    </row>
    <row r="3837" spans="1:17" x14ac:dyDescent="0.25">
      <c r="A3837" s="1">
        <v>43689</v>
      </c>
      <c r="B3837" s="5" t="str">
        <f>TEXT(SupplierQuality[[#This Row],[Date]],"mmm")</f>
        <v>Aug</v>
      </c>
      <c r="C3837" s="5" t="str">
        <f>TEXT(SupplierQuality[[#This Row],[Date]],"yyyy")</f>
        <v>2019</v>
      </c>
      <c r="D3837" s="2" t="s">
        <v>234</v>
      </c>
      <c r="E3837" s="2" t="s">
        <v>64</v>
      </c>
      <c r="F3837" s="2" t="s">
        <v>17</v>
      </c>
      <c r="G3837">
        <v>128</v>
      </c>
      <c r="H3837" s="2" t="str">
        <f>VLOOKUP(SupplierQuality[[#This Row],[MaterialID]],Table4[#All],2,0)</f>
        <v>Tape</v>
      </c>
      <c r="I3837">
        <v>3</v>
      </c>
      <c r="J3837" s="2" t="str">
        <f>_xlfn.XLOOKUP(SupplierQuality[[#This Row],[Defect Type ID]],Table5[ID],Table5[Defect Type],"Not found",0)</f>
        <v>Impact</v>
      </c>
      <c r="K3837">
        <v>33</v>
      </c>
      <c r="L3837" s="2" t="str">
        <f>_xlfn.XLOOKUP(SupplierQuality[[#This Row],[DefectID]],Table2[ID],Table2[Defect],"Not found",0)</f>
        <v>No Bar Code</v>
      </c>
      <c r="M3837" s="3">
        <v>400360</v>
      </c>
      <c r="N3837" s="3">
        <v>3566</v>
      </c>
      <c r="O3837" s="6">
        <f>SupplierQuality[[#This Row],[Total Downtime Minutes]]/60</f>
        <v>59.43333333333333</v>
      </c>
      <c r="P3837" s="4">
        <v>456</v>
      </c>
      <c r="Q3837" s="4">
        <f>SupplierQuality[[#This Row],[Total Defect Qty]]*SupplierQuality[[#This Row],[Unit Price]]</f>
        <v>182564160</v>
      </c>
    </row>
    <row r="3838" spans="1:17" x14ac:dyDescent="0.25">
      <c r="A3838" s="1">
        <v>43689</v>
      </c>
      <c r="B3838" s="5" t="str">
        <f>TEXT(SupplierQuality[[#This Row],[Date]],"mmm")</f>
        <v>Aug</v>
      </c>
      <c r="C3838" s="5" t="str">
        <f>TEXT(SupplierQuality[[#This Row],[Date]],"yyyy")</f>
        <v>2019</v>
      </c>
      <c r="D3838" s="2" t="s">
        <v>235</v>
      </c>
      <c r="E3838" s="2" t="s">
        <v>41</v>
      </c>
      <c r="F3838" s="2" t="s">
        <v>17</v>
      </c>
      <c r="G3838">
        <v>127</v>
      </c>
      <c r="H3838" s="2" t="str">
        <f>VLOOKUP(SupplierQuality[[#This Row],[MaterialID]],Table4[#All],2,0)</f>
        <v>Crates</v>
      </c>
      <c r="I3838">
        <v>1</v>
      </c>
      <c r="J3838" s="2" t="str">
        <f>_xlfn.XLOOKUP(SupplierQuality[[#This Row],[Defect Type ID]],Table5[ID],Table5[Defect Type],"Not found",0)</f>
        <v>No Impact</v>
      </c>
      <c r="K3838">
        <v>252</v>
      </c>
      <c r="L3838" s="2" t="str">
        <f>_xlfn.XLOOKUP(SupplierQuality[[#This Row],[DefectID]],Table2[ID],Table2[Defect],"Not found",0)</f>
        <v>Raw Material</v>
      </c>
      <c r="M3838" s="3">
        <v>352844</v>
      </c>
      <c r="N3838" s="3">
        <v>1730</v>
      </c>
      <c r="O3838" s="6">
        <f>SupplierQuality[[#This Row],[Total Downtime Minutes]]/60</f>
        <v>28.833333333333332</v>
      </c>
      <c r="P3838" s="4">
        <v>626</v>
      </c>
      <c r="Q3838" s="4">
        <f>SupplierQuality[[#This Row],[Total Defect Qty]]*SupplierQuality[[#This Row],[Unit Price]]</f>
        <v>220880344</v>
      </c>
    </row>
    <row r="3839" spans="1:17" x14ac:dyDescent="0.25">
      <c r="A3839" s="1">
        <v>43689</v>
      </c>
      <c r="B3839" s="5" t="str">
        <f>TEXT(SupplierQuality[[#This Row],[Date]],"mmm")</f>
        <v>Aug</v>
      </c>
      <c r="C3839" s="5" t="str">
        <f>TEXT(SupplierQuality[[#This Row],[Date]],"yyyy")</f>
        <v>2019</v>
      </c>
      <c r="D3839" s="2" t="s">
        <v>240</v>
      </c>
      <c r="E3839" s="2" t="s">
        <v>58</v>
      </c>
      <c r="F3839" s="2" t="s">
        <v>17</v>
      </c>
      <c r="G3839">
        <v>113</v>
      </c>
      <c r="H3839" s="2" t="str">
        <f>VLOOKUP(SupplierQuality[[#This Row],[MaterialID]],Table4[#All],2,0)</f>
        <v>Raw Materials</v>
      </c>
      <c r="I3839">
        <v>3</v>
      </c>
      <c r="J3839" s="2" t="str">
        <f>_xlfn.XLOOKUP(SupplierQuality[[#This Row],[Defect Type ID]],Table5[ID],Table5[Defect Type],"Not found",0)</f>
        <v>Impact</v>
      </c>
      <c r="K3839">
        <v>240</v>
      </c>
      <c r="L3839" s="2" t="str">
        <f>_xlfn.XLOOKUP(SupplierQuality[[#This Row],[DefectID]],Table2[ID],Table2[Defect],"Not found",0)</f>
        <v>Spring damanged</v>
      </c>
      <c r="M3839" s="3">
        <v>297723</v>
      </c>
      <c r="N3839" s="3">
        <v>3908</v>
      </c>
      <c r="O3839" s="6">
        <f>SupplierQuality[[#This Row],[Total Downtime Minutes]]/60</f>
        <v>65.13333333333334</v>
      </c>
      <c r="P3839" s="4">
        <v>528</v>
      </c>
      <c r="Q3839" s="4">
        <f>SupplierQuality[[#This Row],[Total Defect Qty]]*SupplierQuality[[#This Row],[Unit Price]]</f>
        <v>157197744</v>
      </c>
    </row>
    <row r="3840" spans="1:17" x14ac:dyDescent="0.25">
      <c r="A3840" s="1">
        <v>43689</v>
      </c>
      <c r="B3840" s="5" t="str">
        <f>TEXT(SupplierQuality[[#This Row],[Date]],"mmm")</f>
        <v>Aug</v>
      </c>
      <c r="C3840" s="5" t="str">
        <f>TEXT(SupplierQuality[[#This Row],[Date]],"yyyy")</f>
        <v>2019</v>
      </c>
      <c r="D3840" s="2" t="s">
        <v>277</v>
      </c>
      <c r="E3840" s="2" t="s">
        <v>21</v>
      </c>
      <c r="F3840" s="2" t="s">
        <v>17</v>
      </c>
      <c r="G3840">
        <v>131</v>
      </c>
      <c r="H3840" s="2" t="str">
        <f>VLOOKUP(SupplierQuality[[#This Row],[MaterialID]],Table4[#All],2,0)</f>
        <v>Valves</v>
      </c>
      <c r="I3840">
        <v>3</v>
      </c>
      <c r="J3840" s="2" t="str">
        <f>_xlfn.XLOOKUP(SupplierQuality[[#This Row],[Defect Type ID]],Table5[ID],Table5[Defect Type],"Not found",0)</f>
        <v>Impact</v>
      </c>
      <c r="K3840">
        <v>158</v>
      </c>
      <c r="L3840" s="2" t="str">
        <f>_xlfn.XLOOKUP(SupplierQuality[[#This Row],[DefectID]],Table2[ID],Table2[Defect],"Not found",0)</f>
        <v>Irregular Shape</v>
      </c>
      <c r="M3840" s="3">
        <v>177271</v>
      </c>
      <c r="N3840" s="3">
        <v>1847</v>
      </c>
      <c r="O3840" s="6">
        <f>SupplierQuality[[#This Row],[Total Downtime Minutes]]/60</f>
        <v>30.783333333333335</v>
      </c>
      <c r="P3840" s="4">
        <v>440</v>
      </c>
      <c r="Q3840" s="4">
        <f>SupplierQuality[[#This Row],[Total Defect Qty]]*SupplierQuality[[#This Row],[Unit Price]]</f>
        <v>77999240</v>
      </c>
    </row>
    <row r="3841" spans="1:17" x14ac:dyDescent="0.25">
      <c r="A3841" s="1">
        <v>43689</v>
      </c>
      <c r="B3841" s="5" t="str">
        <f>TEXT(SupplierQuality[[#This Row],[Date]],"mmm")</f>
        <v>Aug</v>
      </c>
      <c r="C3841" s="5" t="str">
        <f>TEXT(SupplierQuality[[#This Row],[Date]],"yyyy")</f>
        <v>2019</v>
      </c>
      <c r="D3841" s="2" t="s">
        <v>18</v>
      </c>
      <c r="E3841" s="2" t="s">
        <v>32</v>
      </c>
      <c r="F3841" s="2" t="s">
        <v>17</v>
      </c>
      <c r="G3841">
        <v>129</v>
      </c>
      <c r="H3841" s="2" t="str">
        <f>VLOOKUP(SupplierQuality[[#This Row],[MaterialID]],Table4[#All],2,0)</f>
        <v>Mechanicals</v>
      </c>
      <c r="I3841">
        <v>2</v>
      </c>
      <c r="J3841" s="2" t="str">
        <f>_xlfn.XLOOKUP(SupplierQuality[[#This Row],[Defect Type ID]],Table5[ID],Table5[Defect Type],"Not found",0)</f>
        <v>Rejected</v>
      </c>
      <c r="K3841">
        <v>122</v>
      </c>
      <c r="L3841" s="2" t="str">
        <f>_xlfn.XLOOKUP(SupplierQuality[[#This Row],[DefectID]],Table2[ID],Table2[Defect],"Not found",0)</f>
        <v>Wrinkles / Scratches/ Scuffing</v>
      </c>
      <c r="M3841" s="3">
        <v>161819</v>
      </c>
      <c r="N3841" s="3">
        <v>4626</v>
      </c>
      <c r="O3841" s="6">
        <f>SupplierQuality[[#This Row],[Total Downtime Minutes]]/60</f>
        <v>77.099999999999994</v>
      </c>
      <c r="P3841" s="4">
        <v>335</v>
      </c>
      <c r="Q3841" s="4">
        <f>SupplierQuality[[#This Row],[Total Defect Qty]]*SupplierQuality[[#This Row],[Unit Price]]</f>
        <v>54209365</v>
      </c>
    </row>
    <row r="3842" spans="1:17" x14ac:dyDescent="0.25">
      <c r="A3842" s="1">
        <v>43689</v>
      </c>
      <c r="B3842" s="5" t="str">
        <f>TEXT(SupplierQuality[[#This Row],[Date]],"mmm")</f>
        <v>Aug</v>
      </c>
      <c r="C3842" s="5" t="str">
        <f>TEXT(SupplierQuality[[#This Row],[Date]],"yyyy")</f>
        <v>2019</v>
      </c>
      <c r="D3842" s="2" t="s">
        <v>322</v>
      </c>
      <c r="E3842" s="2" t="s">
        <v>11</v>
      </c>
      <c r="F3842" s="2" t="s">
        <v>14</v>
      </c>
      <c r="G3842">
        <v>130</v>
      </c>
      <c r="H3842" s="2" t="str">
        <f>VLOOKUP(SupplierQuality[[#This Row],[MaterialID]],Table4[#All],2,0)</f>
        <v>Packaging</v>
      </c>
      <c r="I3842">
        <v>3</v>
      </c>
      <c r="J3842" s="2" t="str">
        <f>_xlfn.XLOOKUP(SupplierQuality[[#This Row],[Defect Type ID]],Table5[ID],Table5[Defect Type],"Not found",0)</f>
        <v>Impact</v>
      </c>
      <c r="K3842">
        <v>97</v>
      </c>
      <c r="L3842" s="2" t="str">
        <f>_xlfn.XLOOKUP(SupplierQuality[[#This Row],[DefectID]],Table2[ID],Table2[Defect],"Not found",0)</f>
        <v>Bad Carton Packaging</v>
      </c>
      <c r="M3842" s="3">
        <v>154742</v>
      </c>
      <c r="N3842" s="3">
        <v>2368</v>
      </c>
      <c r="O3842" s="6">
        <f>SupplierQuality[[#This Row],[Total Downtime Minutes]]/60</f>
        <v>39.466666666666669</v>
      </c>
      <c r="P3842" s="4">
        <v>513</v>
      </c>
      <c r="Q3842" s="4">
        <f>SupplierQuality[[#This Row],[Total Defect Qty]]*SupplierQuality[[#This Row],[Unit Price]]</f>
        <v>79382646</v>
      </c>
    </row>
    <row r="3843" spans="1:17" x14ac:dyDescent="0.25">
      <c r="A3843" s="1">
        <v>43689</v>
      </c>
      <c r="B3843" s="5" t="str">
        <f>TEXT(SupplierQuality[[#This Row],[Date]],"mmm")</f>
        <v>Aug</v>
      </c>
      <c r="C3843" s="5" t="str">
        <f>TEXT(SupplierQuality[[#This Row],[Date]],"yyyy")</f>
        <v>2019</v>
      </c>
      <c r="D3843" s="2" t="s">
        <v>191</v>
      </c>
      <c r="E3843" s="2" t="s">
        <v>58</v>
      </c>
      <c r="F3843" s="2" t="s">
        <v>17</v>
      </c>
      <c r="G3843">
        <v>121</v>
      </c>
      <c r="H3843" s="2" t="str">
        <f>VLOOKUP(SupplierQuality[[#This Row],[MaterialID]],Table4[#All],2,0)</f>
        <v>Composites</v>
      </c>
      <c r="I3843">
        <v>3</v>
      </c>
      <c r="J3843" s="2" t="str">
        <f>_xlfn.XLOOKUP(SupplierQuality[[#This Row],[Defect Type ID]],Table5[ID],Table5[Defect Type],"Not found",0)</f>
        <v>Impact</v>
      </c>
      <c r="K3843">
        <v>108</v>
      </c>
      <c r="L3843" s="2" t="str">
        <f>_xlfn.XLOOKUP(SupplierQuality[[#This Row],[DefectID]],Table2[ID],Table2[Defect],"Not found",0)</f>
        <v>Wrong Tails</v>
      </c>
      <c r="M3843" s="3">
        <v>50833</v>
      </c>
      <c r="N3843" s="3">
        <v>2875</v>
      </c>
      <c r="O3843" s="6">
        <f>SupplierQuality[[#This Row],[Total Downtime Minutes]]/60</f>
        <v>47.916666666666664</v>
      </c>
      <c r="P3843" s="4">
        <v>518</v>
      </c>
      <c r="Q3843" s="4">
        <f>SupplierQuality[[#This Row],[Total Defect Qty]]*SupplierQuality[[#This Row],[Unit Price]]</f>
        <v>26331494</v>
      </c>
    </row>
    <row r="3844" spans="1:17" x14ac:dyDescent="0.25">
      <c r="A3844" s="1">
        <v>43690</v>
      </c>
      <c r="B3844" s="5" t="str">
        <f>TEXT(SupplierQuality[[#This Row],[Date]],"mmm")</f>
        <v>Aug</v>
      </c>
      <c r="C3844" s="5" t="str">
        <f>TEXT(SupplierQuality[[#This Row],[Date]],"yyyy")</f>
        <v>2019</v>
      </c>
      <c r="D3844" s="2" t="s">
        <v>103</v>
      </c>
      <c r="E3844" s="2" t="s">
        <v>107</v>
      </c>
      <c r="F3844" s="2" t="s">
        <v>691</v>
      </c>
      <c r="G3844">
        <v>125</v>
      </c>
      <c r="H3844" s="2" t="str">
        <f>VLOOKUP(SupplierQuality[[#This Row],[MaterialID]],Table4[#All],2,0)</f>
        <v>Hardware</v>
      </c>
      <c r="I3844">
        <v>1</v>
      </c>
      <c r="J3844" s="2" t="str">
        <f>_xlfn.XLOOKUP(SupplierQuality[[#This Row],[Defect Type ID]],Table5[ID],Table5[Defect Type],"Not found",0)</f>
        <v>No Impact</v>
      </c>
      <c r="K3844">
        <v>240</v>
      </c>
      <c r="L3844" s="2" t="str">
        <f>_xlfn.XLOOKUP(SupplierQuality[[#This Row],[DefectID]],Table2[ID],Table2[Defect],"Not found",0)</f>
        <v>Spring damanged</v>
      </c>
      <c r="M3844" s="3">
        <v>955960</v>
      </c>
      <c r="N3844" s="3">
        <v>1669</v>
      </c>
      <c r="O3844" s="6">
        <f>SupplierQuality[[#This Row],[Total Downtime Minutes]]/60</f>
        <v>27.816666666666666</v>
      </c>
      <c r="P3844" s="4">
        <v>504</v>
      </c>
      <c r="Q3844" s="4">
        <f>SupplierQuality[[#This Row],[Total Defect Qty]]*SupplierQuality[[#This Row],[Unit Price]]</f>
        <v>481803840</v>
      </c>
    </row>
    <row r="3845" spans="1:17" x14ac:dyDescent="0.25">
      <c r="A3845" s="1">
        <v>43690</v>
      </c>
      <c r="B3845" s="5" t="str">
        <f>TEXT(SupplierQuality[[#This Row],[Date]],"mmm")</f>
        <v>Aug</v>
      </c>
      <c r="C3845" s="5" t="str">
        <f>TEXT(SupplierQuality[[#This Row],[Date]],"yyyy")</f>
        <v>2019</v>
      </c>
      <c r="D3845" s="2" t="s">
        <v>277</v>
      </c>
      <c r="E3845" s="2" t="s">
        <v>107</v>
      </c>
      <c r="F3845" s="2" t="s">
        <v>691</v>
      </c>
      <c r="G3845">
        <v>129</v>
      </c>
      <c r="H3845" s="2" t="str">
        <f>VLOOKUP(SupplierQuality[[#This Row],[MaterialID]],Table4[#All],2,0)</f>
        <v>Mechanicals</v>
      </c>
      <c r="I3845">
        <v>2</v>
      </c>
      <c r="J3845" s="2" t="str">
        <f>_xlfn.XLOOKUP(SupplierQuality[[#This Row],[Defect Type ID]],Table5[ID],Table5[Defect Type],"Not found",0)</f>
        <v>Rejected</v>
      </c>
      <c r="K3845">
        <v>64</v>
      </c>
      <c r="L3845" s="2" t="str">
        <f>_xlfn.XLOOKUP(SupplierQuality[[#This Row],[DefectID]],Table2[ID],Table2[Defect],"Not found",0)</f>
        <v>Cut Box</v>
      </c>
      <c r="M3845" s="3">
        <v>829224</v>
      </c>
      <c r="N3845" s="3">
        <v>3548</v>
      </c>
      <c r="O3845" s="6">
        <f>SupplierQuality[[#This Row],[Total Downtime Minutes]]/60</f>
        <v>59.133333333333333</v>
      </c>
      <c r="P3845" s="4">
        <v>625</v>
      </c>
      <c r="Q3845" s="4">
        <f>SupplierQuality[[#This Row],[Total Defect Qty]]*SupplierQuality[[#This Row],[Unit Price]]</f>
        <v>518265000</v>
      </c>
    </row>
    <row r="3846" spans="1:17" x14ac:dyDescent="0.25">
      <c r="A3846" s="1">
        <v>43690</v>
      </c>
      <c r="B3846" s="5" t="str">
        <f>TEXT(SupplierQuality[[#This Row],[Date]],"mmm")</f>
        <v>Aug</v>
      </c>
      <c r="C3846" s="5" t="str">
        <f>TEXT(SupplierQuality[[#This Row],[Date]],"yyyy")</f>
        <v>2019</v>
      </c>
      <c r="D3846" s="2" t="s">
        <v>10</v>
      </c>
      <c r="E3846" s="2" t="s">
        <v>55</v>
      </c>
      <c r="F3846" s="2" t="s">
        <v>691</v>
      </c>
      <c r="G3846">
        <v>130</v>
      </c>
      <c r="H3846" s="2" t="str">
        <f>VLOOKUP(SupplierQuality[[#This Row],[MaterialID]],Table4[#All],2,0)</f>
        <v>Packaging</v>
      </c>
      <c r="I3846">
        <v>2</v>
      </c>
      <c r="J3846" s="2" t="str">
        <f>_xlfn.XLOOKUP(SupplierQuality[[#This Row],[Defect Type ID]],Table5[ID],Table5[Defect Type],"Not found",0)</f>
        <v>Rejected</v>
      </c>
      <c r="K3846">
        <v>133</v>
      </c>
      <c r="L3846" s="2" t="str">
        <f>_xlfn.XLOOKUP(SupplierQuality[[#This Row],[DefectID]],Table2[ID],Table2[Defect],"Not found",0)</f>
        <v>Skewed Cartons</v>
      </c>
      <c r="M3846" s="3">
        <v>564909</v>
      </c>
      <c r="N3846" s="3">
        <v>3308</v>
      </c>
      <c r="O3846" s="6">
        <f>SupplierQuality[[#This Row],[Total Downtime Minutes]]/60</f>
        <v>55.133333333333333</v>
      </c>
      <c r="P3846" s="4">
        <v>548</v>
      </c>
      <c r="Q3846" s="4">
        <f>SupplierQuality[[#This Row],[Total Defect Qty]]*SupplierQuality[[#This Row],[Unit Price]]</f>
        <v>309570132</v>
      </c>
    </row>
    <row r="3847" spans="1:17" x14ac:dyDescent="0.25">
      <c r="A3847" s="1">
        <v>43690</v>
      </c>
      <c r="B3847" s="5" t="str">
        <f>TEXT(SupplierQuality[[#This Row],[Date]],"mmm")</f>
        <v>Aug</v>
      </c>
      <c r="C3847" s="5" t="str">
        <f>TEXT(SupplierQuality[[#This Row],[Date]],"yyyy")</f>
        <v>2019</v>
      </c>
      <c r="D3847" s="2" t="s">
        <v>334</v>
      </c>
      <c r="E3847" s="2" t="s">
        <v>104</v>
      </c>
      <c r="F3847" s="2" t="s">
        <v>691</v>
      </c>
      <c r="G3847">
        <v>130</v>
      </c>
      <c r="H3847" s="2" t="str">
        <f>VLOOKUP(SupplierQuality[[#This Row],[MaterialID]],Table4[#All],2,0)</f>
        <v>Packaging</v>
      </c>
      <c r="I3847">
        <v>2</v>
      </c>
      <c r="J3847" s="2" t="str">
        <f>_xlfn.XLOOKUP(SupplierQuality[[#This Row],[Defect Type ID]],Table5[ID],Table5[Defect Type],"Not found",0)</f>
        <v>Rejected</v>
      </c>
      <c r="K3847">
        <v>171</v>
      </c>
      <c r="L3847" s="2" t="str">
        <f>_xlfn.XLOOKUP(SupplierQuality[[#This Row],[DefectID]],Table2[ID],Table2[Defect],"Not found",0)</f>
        <v>Flaps - Incorrect Gap</v>
      </c>
      <c r="M3847" s="3">
        <v>505640</v>
      </c>
      <c r="N3847" s="3">
        <v>1356</v>
      </c>
      <c r="O3847" s="6">
        <f>SupplierQuality[[#This Row],[Total Downtime Minutes]]/60</f>
        <v>22.6</v>
      </c>
      <c r="P3847" s="4">
        <v>408</v>
      </c>
      <c r="Q3847" s="4">
        <f>SupplierQuality[[#This Row],[Total Defect Qty]]*SupplierQuality[[#This Row],[Unit Price]]</f>
        <v>206301120</v>
      </c>
    </row>
    <row r="3848" spans="1:17" x14ac:dyDescent="0.25">
      <c r="A3848" s="1">
        <v>43690</v>
      </c>
      <c r="B3848" s="5" t="str">
        <f>TEXT(SupplierQuality[[#This Row],[Date]],"mmm")</f>
        <v>Aug</v>
      </c>
      <c r="C3848" s="5" t="str">
        <f>TEXT(SupplierQuality[[#This Row],[Date]],"yyyy")</f>
        <v>2019</v>
      </c>
      <c r="D3848" s="2" t="s">
        <v>137</v>
      </c>
      <c r="E3848" s="2" t="s">
        <v>98</v>
      </c>
      <c r="F3848" s="2" t="s">
        <v>14</v>
      </c>
      <c r="G3848">
        <v>128</v>
      </c>
      <c r="H3848" s="2" t="str">
        <f>VLOOKUP(SupplierQuality[[#This Row],[MaterialID]],Table4[#All],2,0)</f>
        <v>Tape</v>
      </c>
      <c r="I3848">
        <v>1</v>
      </c>
      <c r="J3848" s="2" t="str">
        <f>_xlfn.XLOOKUP(SupplierQuality[[#This Row],[Defect Type ID]],Table5[ID],Table5[Defect Type],"Not found",0)</f>
        <v>No Impact</v>
      </c>
      <c r="K3848">
        <v>103</v>
      </c>
      <c r="L3848" s="2" t="str">
        <f>_xlfn.XLOOKUP(SupplierQuality[[#This Row],[DefectID]],Table2[ID],Table2[Defect],"Not found",0)</f>
        <v>No Fill</v>
      </c>
      <c r="M3848" s="3">
        <v>444591</v>
      </c>
      <c r="N3848" s="3">
        <v>3829</v>
      </c>
      <c r="O3848" s="6">
        <f>SupplierQuality[[#This Row],[Total Downtime Minutes]]/60</f>
        <v>63.81666666666667</v>
      </c>
      <c r="P3848" s="4">
        <v>675</v>
      </c>
      <c r="Q3848" s="4">
        <f>SupplierQuality[[#This Row],[Total Defect Qty]]*SupplierQuality[[#This Row],[Unit Price]]</f>
        <v>300098925</v>
      </c>
    </row>
    <row r="3849" spans="1:17" x14ac:dyDescent="0.25">
      <c r="A3849" s="1">
        <v>43690</v>
      </c>
      <c r="B3849" s="5" t="str">
        <f>TEXT(SupplierQuality[[#This Row],[Date]],"mmm")</f>
        <v>Aug</v>
      </c>
      <c r="C3849" s="5" t="str">
        <f>TEXT(SupplierQuality[[#This Row],[Date]],"yyyy")</f>
        <v>2019</v>
      </c>
      <c r="D3849" s="2" t="s">
        <v>137</v>
      </c>
      <c r="E3849" s="2" t="s">
        <v>52</v>
      </c>
      <c r="F3849" s="2" t="s">
        <v>691</v>
      </c>
      <c r="G3849">
        <v>112</v>
      </c>
      <c r="H3849" s="2" t="str">
        <f>VLOOKUP(SupplierQuality[[#This Row],[MaterialID]],Table4[#All],2,0)</f>
        <v>Glass</v>
      </c>
      <c r="I3849">
        <v>2</v>
      </c>
      <c r="J3849" s="2" t="str">
        <f>_xlfn.XLOOKUP(SupplierQuality[[#This Row],[Defect Type ID]],Table5[ID],Table5[Defect Type],"Not found",0)</f>
        <v>Rejected</v>
      </c>
      <c r="K3849">
        <v>153</v>
      </c>
      <c r="L3849" s="2" t="str">
        <f>_xlfn.XLOOKUP(SupplierQuality[[#This Row],[DefectID]],Table2[ID],Table2[Defect],"Not found",0)</f>
        <v>Over/Under Fill</v>
      </c>
      <c r="M3849" s="3">
        <v>153697</v>
      </c>
      <c r="N3849" s="3">
        <v>2296</v>
      </c>
      <c r="O3849" s="6">
        <f>SupplierQuality[[#This Row],[Total Downtime Minutes]]/60</f>
        <v>38.266666666666666</v>
      </c>
      <c r="P3849" s="4">
        <v>572</v>
      </c>
      <c r="Q3849" s="4">
        <f>SupplierQuality[[#This Row],[Total Defect Qty]]*SupplierQuality[[#This Row],[Unit Price]]</f>
        <v>87914684</v>
      </c>
    </row>
    <row r="3850" spans="1:17" x14ac:dyDescent="0.25">
      <c r="A3850" s="1">
        <v>43690</v>
      </c>
      <c r="B3850" s="5" t="str">
        <f>TEXT(SupplierQuality[[#This Row],[Date]],"mmm")</f>
        <v>Aug</v>
      </c>
      <c r="C3850" s="5" t="str">
        <f>TEXT(SupplierQuality[[#This Row],[Date]],"yyyy")</f>
        <v>2019</v>
      </c>
      <c r="D3850" s="2" t="s">
        <v>314</v>
      </c>
      <c r="E3850" s="2" t="s">
        <v>11</v>
      </c>
      <c r="F3850" s="2" t="s">
        <v>691</v>
      </c>
      <c r="G3850">
        <v>124</v>
      </c>
      <c r="H3850" s="2" t="str">
        <f>VLOOKUP(SupplierQuality[[#This Row],[MaterialID]],Table4[#All],2,0)</f>
        <v>Drives</v>
      </c>
      <c r="I3850">
        <v>3</v>
      </c>
      <c r="J3850" s="2" t="str">
        <f>_xlfn.XLOOKUP(SupplierQuality[[#This Row],[Defect Type ID]],Table5[ID],Table5[Defect Type],"Not found",0)</f>
        <v>Impact</v>
      </c>
      <c r="K3850">
        <v>253</v>
      </c>
      <c r="L3850" s="2" t="str">
        <f>_xlfn.XLOOKUP(SupplierQuality[[#This Row],[DefectID]],Table2[ID],Table2[Defect],"Not found",0)</f>
        <v>Warped  Sheets</v>
      </c>
      <c r="M3850" s="3">
        <v>120759</v>
      </c>
      <c r="N3850" s="3">
        <v>2203</v>
      </c>
      <c r="O3850" s="6">
        <f>SupplierQuality[[#This Row],[Total Downtime Minutes]]/60</f>
        <v>36.716666666666669</v>
      </c>
      <c r="P3850" s="4">
        <v>538</v>
      </c>
      <c r="Q3850" s="4">
        <f>SupplierQuality[[#This Row],[Total Defect Qty]]*SupplierQuality[[#This Row],[Unit Price]]</f>
        <v>64968342</v>
      </c>
    </row>
    <row r="3851" spans="1:17" x14ac:dyDescent="0.25">
      <c r="A3851" s="1">
        <v>43693</v>
      </c>
      <c r="B3851" s="5" t="str">
        <f>TEXT(SupplierQuality[[#This Row],[Date]],"mmm")</f>
        <v>Aug</v>
      </c>
      <c r="C3851" s="5" t="str">
        <f>TEXT(SupplierQuality[[#This Row],[Date]],"yyyy")</f>
        <v>2019</v>
      </c>
      <c r="D3851" s="2" t="s">
        <v>201</v>
      </c>
      <c r="E3851" s="2" t="s">
        <v>58</v>
      </c>
      <c r="F3851" s="2" t="s">
        <v>14</v>
      </c>
      <c r="G3851">
        <v>132</v>
      </c>
      <c r="H3851" s="2" t="str">
        <f>VLOOKUP(SupplierQuality[[#This Row],[MaterialID]],Table4[#All],2,0)</f>
        <v>Printed Materials</v>
      </c>
      <c r="I3851">
        <v>2</v>
      </c>
      <c r="J3851" s="2" t="str">
        <f>_xlfn.XLOOKUP(SupplierQuality[[#This Row],[Defect Type ID]],Table5[ID],Table5[Defect Type],"Not found",0)</f>
        <v>Rejected</v>
      </c>
      <c r="K3851">
        <v>49</v>
      </c>
      <c r="L3851" s="2" t="str">
        <f>_xlfn.XLOOKUP(SupplierQuality[[#This Row],[DefectID]],Table2[ID],Table2[Defect],"Not found",0)</f>
        <v>Matts</v>
      </c>
      <c r="M3851" s="3">
        <v>205360</v>
      </c>
      <c r="N3851" s="3">
        <v>2208</v>
      </c>
      <c r="O3851" s="6">
        <f>SupplierQuality[[#This Row],[Total Downtime Minutes]]/60</f>
        <v>36.799999999999997</v>
      </c>
      <c r="P3851" s="4">
        <v>608</v>
      </c>
      <c r="Q3851" s="4">
        <f>SupplierQuality[[#This Row],[Total Defect Qty]]*SupplierQuality[[#This Row],[Unit Price]]</f>
        <v>124858880</v>
      </c>
    </row>
    <row r="3852" spans="1:17" x14ac:dyDescent="0.25">
      <c r="A3852" s="1">
        <v>43693</v>
      </c>
      <c r="B3852" s="5" t="str">
        <f>TEXT(SupplierQuality[[#This Row],[Date]],"mmm")</f>
        <v>Aug</v>
      </c>
      <c r="C3852" s="5" t="str">
        <f>TEXT(SupplierQuality[[#This Row],[Date]],"yyyy")</f>
        <v>2019</v>
      </c>
      <c r="D3852" s="2" t="s">
        <v>148</v>
      </c>
      <c r="E3852" s="2" t="s">
        <v>21</v>
      </c>
      <c r="F3852" s="2" t="s">
        <v>14</v>
      </c>
      <c r="G3852">
        <v>132</v>
      </c>
      <c r="H3852" s="2" t="str">
        <f>VLOOKUP(SupplierQuality[[#This Row],[MaterialID]],Table4[#All],2,0)</f>
        <v>Printed Materials</v>
      </c>
      <c r="I3852">
        <v>3</v>
      </c>
      <c r="J3852" s="2" t="str">
        <f>_xlfn.XLOOKUP(SupplierQuality[[#This Row],[Defect Type ID]],Table5[ID],Table5[Defect Type],"Not found",0)</f>
        <v>Impact</v>
      </c>
      <c r="K3852">
        <v>217</v>
      </c>
      <c r="L3852" s="2" t="str">
        <f>_xlfn.XLOOKUP(SupplierQuality[[#This Row],[DefectID]],Table2[ID],Table2[Defect],"Not found",0)</f>
        <v>Incomplete Molding</v>
      </c>
      <c r="M3852" s="3">
        <v>86330</v>
      </c>
      <c r="N3852" s="3">
        <v>2001</v>
      </c>
      <c r="O3852" s="6">
        <f>SupplierQuality[[#This Row],[Total Downtime Minutes]]/60</f>
        <v>33.35</v>
      </c>
      <c r="P3852" s="4">
        <v>466</v>
      </c>
      <c r="Q3852" s="4">
        <f>SupplierQuality[[#This Row],[Total Defect Qty]]*SupplierQuality[[#This Row],[Unit Price]]</f>
        <v>40229780</v>
      </c>
    </row>
    <row r="3853" spans="1:17" x14ac:dyDescent="0.25">
      <c r="A3853" s="1">
        <v>43693</v>
      </c>
      <c r="B3853" s="5" t="str">
        <f>TEXT(SupplierQuality[[#This Row],[Date]],"mmm")</f>
        <v>Aug</v>
      </c>
      <c r="C3853" s="5" t="str">
        <f>TEXT(SupplierQuality[[#This Row],[Date]],"yyyy")</f>
        <v>2019</v>
      </c>
      <c r="D3853" s="2" t="s">
        <v>222</v>
      </c>
      <c r="E3853" s="2" t="s">
        <v>19</v>
      </c>
      <c r="F3853" s="2" t="s">
        <v>24</v>
      </c>
      <c r="G3853">
        <v>116</v>
      </c>
      <c r="H3853" s="2" t="str">
        <f>VLOOKUP(SupplierQuality[[#This Row],[MaterialID]],Table4[#All],2,0)</f>
        <v>Molds</v>
      </c>
      <c r="I3853">
        <v>2</v>
      </c>
      <c r="J3853" s="2" t="str">
        <f>_xlfn.XLOOKUP(SupplierQuality[[#This Row],[Defect Type ID]],Table5[ID],Table5[Defect Type],"Not found",0)</f>
        <v>Rejected</v>
      </c>
      <c r="K3853">
        <v>257</v>
      </c>
      <c r="L3853" s="2" t="str">
        <f>_xlfn.XLOOKUP(SupplierQuality[[#This Row],[DefectID]],Table2[ID],Table2[Defect],"Not found",0)</f>
        <v>Bad Seal</v>
      </c>
      <c r="M3853" s="3">
        <v>21784</v>
      </c>
      <c r="N3853" s="3">
        <v>2839</v>
      </c>
      <c r="O3853" s="6">
        <f>SupplierQuality[[#This Row],[Total Downtime Minutes]]/60</f>
        <v>47.31666666666667</v>
      </c>
      <c r="P3853" s="4">
        <v>504</v>
      </c>
      <c r="Q3853" s="4">
        <f>SupplierQuality[[#This Row],[Total Defect Qty]]*SupplierQuality[[#This Row],[Unit Price]]</f>
        <v>10979136</v>
      </c>
    </row>
    <row r="3854" spans="1:17" x14ac:dyDescent="0.25">
      <c r="A3854" s="1">
        <v>43694</v>
      </c>
      <c r="B3854" s="5" t="str">
        <f>TEXT(SupplierQuality[[#This Row],[Date]],"mmm")</f>
        <v>Aug</v>
      </c>
      <c r="C3854" s="5" t="str">
        <f>TEXT(SupplierQuality[[#This Row],[Date]],"yyyy")</f>
        <v>2019</v>
      </c>
      <c r="D3854" s="2" t="s">
        <v>132</v>
      </c>
      <c r="E3854" s="2" t="s">
        <v>21</v>
      </c>
      <c r="F3854" s="2" t="s">
        <v>14</v>
      </c>
      <c r="G3854">
        <v>115</v>
      </c>
      <c r="H3854" s="2" t="str">
        <f>VLOOKUP(SupplierQuality[[#This Row],[MaterialID]],Table4[#All],2,0)</f>
        <v>Controllers</v>
      </c>
      <c r="I3854">
        <v>3</v>
      </c>
      <c r="J3854" s="2" t="str">
        <f>_xlfn.XLOOKUP(SupplierQuality[[#This Row],[Defect Type ID]],Table5[ID],Table5[Defect Type],"Not found",0)</f>
        <v>Impact</v>
      </c>
      <c r="K3854">
        <v>74</v>
      </c>
      <c r="L3854" s="2" t="str">
        <f>_xlfn.XLOOKUP(SupplierQuality[[#This Row],[DefectID]],Table2[ID],Table2[Defect],"Not found",0)</f>
        <v>Film Not Sealing</v>
      </c>
      <c r="M3854" s="3">
        <v>903864</v>
      </c>
      <c r="N3854" s="3">
        <v>3829</v>
      </c>
      <c r="O3854" s="6">
        <f>SupplierQuality[[#This Row],[Total Downtime Minutes]]/60</f>
        <v>63.81666666666667</v>
      </c>
      <c r="P3854" s="4">
        <v>283</v>
      </c>
      <c r="Q3854" s="4">
        <f>SupplierQuality[[#This Row],[Total Defect Qty]]*SupplierQuality[[#This Row],[Unit Price]]</f>
        <v>255793512</v>
      </c>
    </row>
    <row r="3855" spans="1:17" x14ac:dyDescent="0.25">
      <c r="A3855" s="1">
        <v>43694</v>
      </c>
      <c r="B3855" s="5" t="str">
        <f>TEXT(SupplierQuality[[#This Row],[Date]],"mmm")</f>
        <v>Aug</v>
      </c>
      <c r="C3855" s="5" t="str">
        <f>TEXT(SupplierQuality[[#This Row],[Date]],"yyyy")</f>
        <v>2019</v>
      </c>
      <c r="D3855" s="2" t="s">
        <v>274</v>
      </c>
      <c r="E3855" s="2" t="s">
        <v>32</v>
      </c>
      <c r="F3855" s="2" t="s">
        <v>42</v>
      </c>
      <c r="G3855">
        <v>115</v>
      </c>
      <c r="H3855" s="2" t="str">
        <f>VLOOKUP(SupplierQuality[[#This Row],[MaterialID]],Table4[#All],2,0)</f>
        <v>Controllers</v>
      </c>
      <c r="I3855">
        <v>2</v>
      </c>
      <c r="J3855" s="2" t="str">
        <f>_xlfn.XLOOKUP(SupplierQuality[[#This Row],[Defect Type ID]],Table5[ID],Table5[Defect Type],"Not found",0)</f>
        <v>Rejected</v>
      </c>
      <c r="K3855">
        <v>110</v>
      </c>
      <c r="L3855" s="2" t="str">
        <f>_xlfn.XLOOKUP(SupplierQuality[[#This Row],[DefectID]],Table2[ID],Table2[Defect],"Not found",0)</f>
        <v>Missing Codes</v>
      </c>
      <c r="M3855" s="3">
        <v>746404</v>
      </c>
      <c r="N3855" s="3">
        <v>3746</v>
      </c>
      <c r="O3855" s="6">
        <f>SupplierQuality[[#This Row],[Total Downtime Minutes]]/60</f>
        <v>62.43333333333333</v>
      </c>
      <c r="P3855" s="4">
        <v>299</v>
      </c>
      <c r="Q3855" s="4">
        <f>SupplierQuality[[#This Row],[Total Defect Qty]]*SupplierQuality[[#This Row],[Unit Price]]</f>
        <v>223174796</v>
      </c>
    </row>
    <row r="3856" spans="1:17" x14ac:dyDescent="0.25">
      <c r="A3856" s="1">
        <v>43694</v>
      </c>
      <c r="B3856" s="5" t="str">
        <f>TEXT(SupplierQuality[[#This Row],[Date]],"mmm")</f>
        <v>Aug</v>
      </c>
      <c r="C3856" s="5" t="str">
        <f>TEXT(SupplierQuality[[#This Row],[Date]],"yyyy")</f>
        <v>2019</v>
      </c>
      <c r="D3856" s="2" t="s">
        <v>246</v>
      </c>
      <c r="E3856" s="2" t="s">
        <v>21</v>
      </c>
      <c r="F3856" s="2" t="s">
        <v>14</v>
      </c>
      <c r="G3856">
        <v>127</v>
      </c>
      <c r="H3856" s="2" t="str">
        <f>VLOOKUP(SupplierQuality[[#This Row],[MaterialID]],Table4[#All],2,0)</f>
        <v>Crates</v>
      </c>
      <c r="I3856">
        <v>1</v>
      </c>
      <c r="J3856" s="2" t="str">
        <f>_xlfn.XLOOKUP(SupplierQuality[[#This Row],[Defect Type ID]],Table5[ID],Table5[Defect Type],"Not found",0)</f>
        <v>No Impact</v>
      </c>
      <c r="K3856">
        <v>194</v>
      </c>
      <c r="L3856" s="2" t="str">
        <f>_xlfn.XLOOKUP(SupplierQuality[[#This Row],[DefectID]],Table2[ID],Table2[Defect],"Not found",0)</f>
        <v>Double Labeling</v>
      </c>
      <c r="M3856" s="3">
        <v>655660</v>
      </c>
      <c r="N3856" s="3">
        <v>3684</v>
      </c>
      <c r="O3856" s="6">
        <f>SupplierQuality[[#This Row],[Total Downtime Minutes]]/60</f>
        <v>61.4</v>
      </c>
      <c r="P3856" s="4">
        <v>578</v>
      </c>
      <c r="Q3856" s="4">
        <f>SupplierQuality[[#This Row],[Total Defect Qty]]*SupplierQuality[[#This Row],[Unit Price]]</f>
        <v>378971480</v>
      </c>
    </row>
    <row r="3857" spans="1:17" x14ac:dyDescent="0.25">
      <c r="A3857" s="1">
        <v>43694</v>
      </c>
      <c r="B3857" s="5" t="str">
        <f>TEXT(SupplierQuality[[#This Row],[Date]],"mmm")</f>
        <v>Aug</v>
      </c>
      <c r="C3857" s="5" t="str">
        <f>TEXT(SupplierQuality[[#This Row],[Date]],"yyyy")</f>
        <v>2019</v>
      </c>
      <c r="D3857" s="2" t="s">
        <v>53</v>
      </c>
      <c r="E3857" s="2" t="s">
        <v>84</v>
      </c>
      <c r="F3857" s="2" t="s">
        <v>14</v>
      </c>
      <c r="G3857">
        <v>124</v>
      </c>
      <c r="H3857" s="2" t="str">
        <f>VLOOKUP(SupplierQuality[[#This Row],[MaterialID]],Table4[#All],2,0)</f>
        <v>Drives</v>
      </c>
      <c r="I3857">
        <v>3</v>
      </c>
      <c r="J3857" s="2" t="str">
        <f>_xlfn.XLOOKUP(SupplierQuality[[#This Row],[Defect Type ID]],Table5[ID],Table5[Defect Type],"Not found",0)</f>
        <v>Impact</v>
      </c>
      <c r="K3857">
        <v>49</v>
      </c>
      <c r="L3857" s="2" t="str">
        <f>_xlfn.XLOOKUP(SupplierQuality[[#This Row],[DefectID]],Table2[ID],Table2[Defect],"Not found",0)</f>
        <v>Matts</v>
      </c>
      <c r="M3857" s="3">
        <v>387310</v>
      </c>
      <c r="N3857" s="3">
        <v>4586</v>
      </c>
      <c r="O3857" s="6">
        <f>SupplierQuality[[#This Row],[Total Downtime Minutes]]/60</f>
        <v>76.433333333333337</v>
      </c>
      <c r="P3857" s="4">
        <v>677</v>
      </c>
      <c r="Q3857" s="4">
        <f>SupplierQuality[[#This Row],[Total Defect Qty]]*SupplierQuality[[#This Row],[Unit Price]]</f>
        <v>262208870</v>
      </c>
    </row>
    <row r="3858" spans="1:17" x14ac:dyDescent="0.25">
      <c r="A3858" s="1">
        <v>43694</v>
      </c>
      <c r="B3858" s="5" t="str">
        <f>TEXT(SupplierQuality[[#This Row],[Date]],"mmm")</f>
        <v>Aug</v>
      </c>
      <c r="C3858" s="5" t="str">
        <f>TEXT(SupplierQuality[[#This Row],[Date]],"yyyy")</f>
        <v>2019</v>
      </c>
      <c r="D3858" s="2" t="s">
        <v>99</v>
      </c>
      <c r="E3858" s="2" t="s">
        <v>98</v>
      </c>
      <c r="F3858" s="2" t="s">
        <v>24</v>
      </c>
      <c r="G3858">
        <v>113</v>
      </c>
      <c r="H3858" s="2" t="str">
        <f>VLOOKUP(SupplierQuality[[#This Row],[MaterialID]],Table4[#All],2,0)</f>
        <v>Raw Materials</v>
      </c>
      <c r="I3858">
        <v>2</v>
      </c>
      <c r="J3858" s="2" t="str">
        <f>_xlfn.XLOOKUP(SupplierQuality[[#This Row],[Defect Type ID]],Table5[ID],Table5[Defect Type],"Not found",0)</f>
        <v>Rejected</v>
      </c>
      <c r="K3858">
        <v>130</v>
      </c>
      <c r="L3858" s="2" t="str">
        <f>_xlfn.XLOOKUP(SupplierQuality[[#This Row],[DefectID]],Table2[ID],Table2[Defect],"Not found",0)</f>
        <v>No Close</v>
      </c>
      <c r="M3858" s="3">
        <v>122745</v>
      </c>
      <c r="N3858" s="3">
        <v>4318</v>
      </c>
      <c r="O3858" s="6">
        <f>SupplierQuality[[#This Row],[Total Downtime Minutes]]/60</f>
        <v>71.966666666666669</v>
      </c>
      <c r="P3858" s="4">
        <v>415</v>
      </c>
      <c r="Q3858" s="4">
        <f>SupplierQuality[[#This Row],[Total Defect Qty]]*SupplierQuality[[#This Row],[Unit Price]]</f>
        <v>50939175</v>
      </c>
    </row>
    <row r="3859" spans="1:17" x14ac:dyDescent="0.25">
      <c r="A3859" s="1">
        <v>43695</v>
      </c>
      <c r="B3859" s="5" t="str">
        <f>TEXT(SupplierQuality[[#This Row],[Date]],"mmm")</f>
        <v>Aug</v>
      </c>
      <c r="C3859" s="5" t="str">
        <f>TEXT(SupplierQuality[[#This Row],[Date]],"yyyy")</f>
        <v>2019</v>
      </c>
      <c r="D3859" s="2" t="s">
        <v>309</v>
      </c>
      <c r="E3859" s="2" t="s">
        <v>21</v>
      </c>
      <c r="F3859" s="2" t="s">
        <v>17</v>
      </c>
      <c r="G3859">
        <v>127</v>
      </c>
      <c r="H3859" s="2" t="str">
        <f>VLOOKUP(SupplierQuality[[#This Row],[MaterialID]],Table4[#All],2,0)</f>
        <v>Crates</v>
      </c>
      <c r="I3859">
        <v>1</v>
      </c>
      <c r="J3859" s="2" t="str">
        <f>_xlfn.XLOOKUP(SupplierQuality[[#This Row],[Defect Type ID]],Table5[ID],Table5[Defect Type],"Not found",0)</f>
        <v>No Impact</v>
      </c>
      <c r="K3859">
        <v>158</v>
      </c>
      <c r="L3859" s="2" t="str">
        <f>_xlfn.XLOOKUP(SupplierQuality[[#This Row],[DefectID]],Table2[ID],Table2[Defect],"Not found",0)</f>
        <v>Irregular Shape</v>
      </c>
      <c r="M3859" s="3">
        <v>728814</v>
      </c>
      <c r="N3859" s="3">
        <v>2733</v>
      </c>
      <c r="O3859" s="6">
        <f>SupplierQuality[[#This Row],[Total Downtime Minutes]]/60</f>
        <v>45.55</v>
      </c>
      <c r="P3859" s="4">
        <v>447</v>
      </c>
      <c r="Q3859" s="4">
        <f>SupplierQuality[[#This Row],[Total Defect Qty]]*SupplierQuality[[#This Row],[Unit Price]]</f>
        <v>325779858</v>
      </c>
    </row>
    <row r="3860" spans="1:17" x14ac:dyDescent="0.25">
      <c r="A3860" s="1">
        <v>43695</v>
      </c>
      <c r="B3860" s="5" t="str">
        <f>TEXT(SupplierQuality[[#This Row],[Date]],"mmm")</f>
        <v>Aug</v>
      </c>
      <c r="C3860" s="5" t="str">
        <f>TEXT(SupplierQuality[[#This Row],[Date]],"yyyy")</f>
        <v>2019</v>
      </c>
      <c r="D3860" s="2" t="s">
        <v>276</v>
      </c>
      <c r="E3860" s="2" t="s">
        <v>67</v>
      </c>
      <c r="F3860" s="2" t="s">
        <v>14</v>
      </c>
      <c r="G3860">
        <v>114</v>
      </c>
      <c r="H3860" s="2" t="str">
        <f>VLOOKUP(SupplierQuality[[#This Row],[MaterialID]],Table4[#All],2,0)</f>
        <v>Carton</v>
      </c>
      <c r="I3860">
        <v>3</v>
      </c>
      <c r="J3860" s="2" t="str">
        <f>_xlfn.XLOOKUP(SupplierQuality[[#This Row],[Defect Type ID]],Table5[ID],Table5[Defect Type],"Not found",0)</f>
        <v>Impact</v>
      </c>
      <c r="K3860">
        <v>177</v>
      </c>
      <c r="L3860" s="2" t="str">
        <f>_xlfn.XLOOKUP(SupplierQuality[[#This Row],[DefectID]],Table2[ID],Table2[Defect],"Not found",0)</f>
        <v>Weak Bands</v>
      </c>
      <c r="M3860" s="3">
        <v>408681</v>
      </c>
      <c r="N3860" s="3">
        <v>96</v>
      </c>
      <c r="O3860" s="6">
        <f>SupplierQuality[[#This Row],[Total Downtime Minutes]]/60</f>
        <v>1.6</v>
      </c>
      <c r="P3860" s="4">
        <v>440</v>
      </c>
      <c r="Q3860" s="4">
        <f>SupplierQuality[[#This Row],[Total Defect Qty]]*SupplierQuality[[#This Row],[Unit Price]]</f>
        <v>179819640</v>
      </c>
    </row>
    <row r="3861" spans="1:17" x14ac:dyDescent="0.25">
      <c r="A3861" s="1">
        <v>43695</v>
      </c>
      <c r="B3861" s="5" t="str">
        <f>TEXT(SupplierQuality[[#This Row],[Date]],"mmm")</f>
        <v>Aug</v>
      </c>
      <c r="C3861" s="5" t="str">
        <f>TEXT(SupplierQuality[[#This Row],[Date]],"yyyy")</f>
        <v>2019</v>
      </c>
      <c r="D3861" s="2" t="s">
        <v>356</v>
      </c>
      <c r="E3861" s="2" t="s">
        <v>21</v>
      </c>
      <c r="F3861" s="2" t="s">
        <v>17</v>
      </c>
      <c r="G3861">
        <v>115</v>
      </c>
      <c r="H3861" s="2" t="str">
        <f>VLOOKUP(SupplierQuality[[#This Row],[MaterialID]],Table4[#All],2,0)</f>
        <v>Controllers</v>
      </c>
      <c r="I3861">
        <v>2</v>
      </c>
      <c r="J3861" s="2" t="str">
        <f>_xlfn.XLOOKUP(SupplierQuality[[#This Row],[Defect Type ID]],Table5[ID],Table5[Defect Type],"Not found",0)</f>
        <v>Rejected</v>
      </c>
      <c r="K3861">
        <v>246</v>
      </c>
      <c r="L3861" s="2" t="str">
        <f>_xlfn.XLOOKUP(SupplierQuality[[#This Row],[DefectID]],Table2[ID],Table2[Defect],"Not found",0)</f>
        <v>Wrong Item</v>
      </c>
      <c r="M3861" s="3">
        <v>275259</v>
      </c>
      <c r="N3861" s="3">
        <v>2579</v>
      </c>
      <c r="O3861" s="6">
        <f>SupplierQuality[[#This Row],[Total Downtime Minutes]]/60</f>
        <v>42.983333333333334</v>
      </c>
      <c r="P3861" s="4">
        <v>369</v>
      </c>
      <c r="Q3861" s="4">
        <f>SupplierQuality[[#This Row],[Total Defect Qty]]*SupplierQuality[[#This Row],[Unit Price]]</f>
        <v>101570571</v>
      </c>
    </row>
    <row r="3862" spans="1:17" x14ac:dyDescent="0.25">
      <c r="A3862" s="1">
        <v>43695</v>
      </c>
      <c r="B3862" s="5" t="str">
        <f>TEXT(SupplierQuality[[#This Row],[Date]],"mmm")</f>
        <v>Aug</v>
      </c>
      <c r="C3862" s="5" t="str">
        <f>TEXT(SupplierQuality[[#This Row],[Date]],"yyyy")</f>
        <v>2019</v>
      </c>
      <c r="D3862" s="2" t="s">
        <v>163</v>
      </c>
      <c r="E3862" s="2" t="s">
        <v>74</v>
      </c>
      <c r="F3862" s="2" t="s">
        <v>14</v>
      </c>
      <c r="G3862">
        <v>118</v>
      </c>
      <c r="H3862" s="2" t="str">
        <f>VLOOKUP(SupplierQuality[[#This Row],[MaterialID]],Table4[#All],2,0)</f>
        <v>Corrugate</v>
      </c>
      <c r="I3862">
        <v>1</v>
      </c>
      <c r="J3862" s="2" t="str">
        <f>_xlfn.XLOOKUP(SupplierQuality[[#This Row],[Defect Type ID]],Table5[ID],Table5[Defect Type],"Not found",0)</f>
        <v>No Impact</v>
      </c>
      <c r="K3862">
        <v>139</v>
      </c>
      <c r="L3862" s="2" t="str">
        <f>_xlfn.XLOOKUP(SupplierQuality[[#This Row],[DefectID]],Table2[ID],Table2[Defect],"Not found",0)</f>
        <v>Incorrect Color</v>
      </c>
      <c r="M3862" s="3">
        <v>231109</v>
      </c>
      <c r="N3862" s="3">
        <v>70</v>
      </c>
      <c r="O3862" s="6">
        <f>SupplierQuality[[#This Row],[Total Downtime Minutes]]/60</f>
        <v>1.1666666666666667</v>
      </c>
      <c r="P3862" s="4">
        <v>523</v>
      </c>
      <c r="Q3862" s="4">
        <f>SupplierQuality[[#This Row],[Total Defect Qty]]*SupplierQuality[[#This Row],[Unit Price]]</f>
        <v>120870007</v>
      </c>
    </row>
    <row r="3863" spans="1:17" x14ac:dyDescent="0.25">
      <c r="A3863" s="1">
        <v>43696</v>
      </c>
      <c r="B3863" s="5" t="str">
        <f>TEXT(SupplierQuality[[#This Row],[Date]],"mmm")</f>
        <v>Aug</v>
      </c>
      <c r="C3863" s="5" t="str">
        <f>TEXT(SupplierQuality[[#This Row],[Date]],"yyyy")</f>
        <v>2019</v>
      </c>
      <c r="D3863" s="2" t="s">
        <v>282</v>
      </c>
      <c r="E3863" s="2" t="s">
        <v>49</v>
      </c>
      <c r="F3863" s="2" t="s">
        <v>42</v>
      </c>
      <c r="G3863">
        <v>126</v>
      </c>
      <c r="H3863" s="2" t="str">
        <f>VLOOKUP(SupplierQuality[[#This Row],[MaterialID]],Table4[#All],2,0)</f>
        <v>Motors</v>
      </c>
      <c r="I3863">
        <v>2</v>
      </c>
      <c r="J3863" s="2" t="str">
        <f>_xlfn.XLOOKUP(SupplierQuality[[#This Row],[Defect Type ID]],Table5[ID],Table5[Defect Type],"Not found",0)</f>
        <v>Rejected</v>
      </c>
      <c r="K3863">
        <v>117</v>
      </c>
      <c r="L3863" s="2" t="str">
        <f>_xlfn.XLOOKUP(SupplierQuality[[#This Row],[DefectID]],Table2[ID],Table2[Defect],"Not found",0)</f>
        <v>Opened containers</v>
      </c>
      <c r="M3863" s="3">
        <v>933007</v>
      </c>
      <c r="N3863" s="3">
        <v>466</v>
      </c>
      <c r="O3863" s="6">
        <f>SupplierQuality[[#This Row],[Total Downtime Minutes]]/60</f>
        <v>7.7666666666666666</v>
      </c>
      <c r="P3863" s="4">
        <v>489</v>
      </c>
      <c r="Q3863" s="4">
        <f>SupplierQuality[[#This Row],[Total Defect Qty]]*SupplierQuality[[#This Row],[Unit Price]]</f>
        <v>456240423</v>
      </c>
    </row>
    <row r="3864" spans="1:17" x14ac:dyDescent="0.25">
      <c r="A3864" s="1">
        <v>43696</v>
      </c>
      <c r="B3864" s="5" t="str">
        <f>TEXT(SupplierQuality[[#This Row],[Date]],"mmm")</f>
        <v>Aug</v>
      </c>
      <c r="C3864" s="5" t="str">
        <f>TEXT(SupplierQuality[[#This Row],[Date]],"yyyy")</f>
        <v>2019</v>
      </c>
      <c r="D3864" s="2" t="s">
        <v>215</v>
      </c>
      <c r="E3864" s="2" t="s">
        <v>84</v>
      </c>
      <c r="F3864" s="2" t="s">
        <v>42</v>
      </c>
      <c r="G3864">
        <v>120</v>
      </c>
      <c r="H3864" s="2" t="str">
        <f>VLOOKUP(SupplierQuality[[#This Row],[MaterialID]],Table4[#All],2,0)</f>
        <v>Film</v>
      </c>
      <c r="I3864">
        <v>2</v>
      </c>
      <c r="J3864" s="2" t="str">
        <f>_xlfn.XLOOKUP(SupplierQuality[[#This Row],[Defect Type ID]],Table5[ID],Table5[Defect Type],"Not found",0)</f>
        <v>Rejected</v>
      </c>
      <c r="K3864">
        <v>95</v>
      </c>
      <c r="L3864" s="2" t="str">
        <f>_xlfn.XLOOKUP(SupplierQuality[[#This Row],[DefectID]],Table2[ID],Table2[Defect],"Not found",0)</f>
        <v>Wrong Shape</v>
      </c>
      <c r="M3864" s="3">
        <v>923924</v>
      </c>
      <c r="N3864" s="3">
        <v>675</v>
      </c>
      <c r="O3864" s="6">
        <f>SupplierQuality[[#This Row],[Total Downtime Minutes]]/60</f>
        <v>11.25</v>
      </c>
      <c r="P3864" s="4">
        <v>410</v>
      </c>
      <c r="Q3864" s="4">
        <f>SupplierQuality[[#This Row],[Total Defect Qty]]*SupplierQuality[[#This Row],[Unit Price]]</f>
        <v>378808840</v>
      </c>
    </row>
    <row r="3865" spans="1:17" x14ac:dyDescent="0.25">
      <c r="A3865" s="1">
        <v>43696</v>
      </c>
      <c r="B3865" s="5" t="str">
        <f>TEXT(SupplierQuality[[#This Row],[Date]],"mmm")</f>
        <v>Aug</v>
      </c>
      <c r="C3865" s="5" t="str">
        <f>TEXT(SupplierQuality[[#This Row],[Date]],"yyyy")</f>
        <v>2019</v>
      </c>
      <c r="D3865" s="2" t="s">
        <v>189</v>
      </c>
      <c r="E3865" s="2" t="s">
        <v>67</v>
      </c>
      <c r="F3865" s="2" t="s">
        <v>691</v>
      </c>
      <c r="G3865">
        <v>118</v>
      </c>
      <c r="H3865" s="2" t="str">
        <f>VLOOKUP(SupplierQuality[[#This Row],[MaterialID]],Table4[#All],2,0)</f>
        <v>Corrugate</v>
      </c>
      <c r="I3865">
        <v>1</v>
      </c>
      <c r="J3865" s="2" t="str">
        <f>_xlfn.XLOOKUP(SupplierQuality[[#This Row],[Defect Type ID]],Table5[ID],Table5[Defect Type],"Not found",0)</f>
        <v>No Impact</v>
      </c>
      <c r="K3865">
        <v>17</v>
      </c>
      <c r="L3865" s="2" t="str">
        <f>_xlfn.XLOOKUP(SupplierQuality[[#This Row],[DefectID]],Table2[ID],Table2[Defect],"Not found",0)</f>
        <v>Folding - Wrong Crease</v>
      </c>
      <c r="M3865" s="3">
        <v>771297</v>
      </c>
      <c r="N3865" s="3">
        <v>3782</v>
      </c>
      <c r="O3865" s="6">
        <f>SupplierQuality[[#This Row],[Total Downtime Minutes]]/60</f>
        <v>63.033333333333331</v>
      </c>
      <c r="P3865" s="4">
        <v>343</v>
      </c>
      <c r="Q3865" s="4">
        <f>SupplierQuality[[#This Row],[Total Defect Qty]]*SupplierQuality[[#This Row],[Unit Price]]</f>
        <v>264554871</v>
      </c>
    </row>
    <row r="3866" spans="1:17" x14ac:dyDescent="0.25">
      <c r="A3866" s="1">
        <v>43696</v>
      </c>
      <c r="B3866" s="5" t="str">
        <f>TEXT(SupplierQuality[[#This Row],[Date]],"mmm")</f>
        <v>Aug</v>
      </c>
      <c r="C3866" s="5" t="str">
        <f>TEXT(SupplierQuality[[#This Row],[Date]],"yyyy")</f>
        <v>2019</v>
      </c>
      <c r="D3866" s="2" t="s">
        <v>318</v>
      </c>
      <c r="E3866" s="2" t="s">
        <v>27</v>
      </c>
      <c r="F3866" s="2" t="s">
        <v>17</v>
      </c>
      <c r="G3866">
        <v>126</v>
      </c>
      <c r="H3866" s="2" t="str">
        <f>VLOOKUP(SupplierQuality[[#This Row],[MaterialID]],Table4[#All],2,0)</f>
        <v>Motors</v>
      </c>
      <c r="I3866">
        <v>2</v>
      </c>
      <c r="J3866" s="2" t="str">
        <f>_xlfn.XLOOKUP(SupplierQuality[[#This Row],[Defect Type ID]],Table5[ID],Table5[Defect Type],"Not found",0)</f>
        <v>Rejected</v>
      </c>
      <c r="K3866">
        <v>225</v>
      </c>
      <c r="L3866" s="2" t="str">
        <f>_xlfn.XLOOKUP(SupplierQuality[[#This Row],[DefectID]],Table2[ID],Table2[Defect],"Not found",0)</f>
        <v>Ejector Pin Wrong</v>
      </c>
      <c r="M3866" s="3">
        <v>744017</v>
      </c>
      <c r="N3866" s="3">
        <v>4074</v>
      </c>
      <c r="O3866" s="6">
        <f>SupplierQuality[[#This Row],[Total Downtime Minutes]]/60</f>
        <v>67.900000000000006</v>
      </c>
      <c r="P3866" s="4">
        <v>339</v>
      </c>
      <c r="Q3866" s="4">
        <f>SupplierQuality[[#This Row],[Total Defect Qty]]*SupplierQuality[[#This Row],[Unit Price]]</f>
        <v>252221763</v>
      </c>
    </row>
    <row r="3867" spans="1:17" x14ac:dyDescent="0.25">
      <c r="A3867" s="1">
        <v>43696</v>
      </c>
      <c r="B3867" s="5" t="str">
        <f>TEXT(SupplierQuality[[#This Row],[Date]],"mmm")</f>
        <v>Aug</v>
      </c>
      <c r="C3867" s="5" t="str">
        <f>TEXT(SupplierQuality[[#This Row],[Date]],"yyyy")</f>
        <v>2019</v>
      </c>
      <c r="D3867" s="2" t="s">
        <v>108</v>
      </c>
      <c r="E3867" s="2" t="s">
        <v>38</v>
      </c>
      <c r="F3867" s="2" t="s">
        <v>17</v>
      </c>
      <c r="G3867">
        <v>132</v>
      </c>
      <c r="H3867" s="2" t="str">
        <f>VLOOKUP(SupplierQuality[[#This Row],[MaterialID]],Table4[#All],2,0)</f>
        <v>Printed Materials</v>
      </c>
      <c r="I3867">
        <v>2</v>
      </c>
      <c r="J3867" s="2" t="str">
        <f>_xlfn.XLOOKUP(SupplierQuality[[#This Row],[Defect Type ID]],Table5[ID],Table5[Defect Type],"Not found",0)</f>
        <v>Rejected</v>
      </c>
      <c r="K3867">
        <v>33</v>
      </c>
      <c r="L3867" s="2" t="str">
        <f>_xlfn.XLOOKUP(SupplierQuality[[#This Row],[DefectID]],Table2[ID],Table2[Defect],"Not found",0)</f>
        <v>No Bar Code</v>
      </c>
      <c r="M3867" s="3">
        <v>698591</v>
      </c>
      <c r="N3867" s="3">
        <v>3171</v>
      </c>
      <c r="O3867" s="6">
        <f>SupplierQuality[[#This Row],[Total Downtime Minutes]]/60</f>
        <v>52.85</v>
      </c>
      <c r="P3867" s="4">
        <v>641</v>
      </c>
      <c r="Q3867" s="4">
        <f>SupplierQuality[[#This Row],[Total Defect Qty]]*SupplierQuality[[#This Row],[Unit Price]]</f>
        <v>447796831</v>
      </c>
    </row>
    <row r="3868" spans="1:17" x14ac:dyDescent="0.25">
      <c r="A3868" s="1">
        <v>43696</v>
      </c>
      <c r="B3868" s="5" t="str">
        <f>TEXT(SupplierQuality[[#This Row],[Date]],"mmm")</f>
        <v>Aug</v>
      </c>
      <c r="C3868" s="5" t="str">
        <f>TEXT(SupplierQuality[[#This Row],[Date]],"yyyy")</f>
        <v>2019</v>
      </c>
      <c r="D3868" s="2" t="s">
        <v>358</v>
      </c>
      <c r="E3868" s="2" t="s">
        <v>67</v>
      </c>
      <c r="F3868" s="2" t="s">
        <v>691</v>
      </c>
      <c r="G3868">
        <v>131</v>
      </c>
      <c r="H3868" s="2" t="str">
        <f>VLOOKUP(SupplierQuality[[#This Row],[MaterialID]],Table4[#All],2,0)</f>
        <v>Valves</v>
      </c>
      <c r="I3868">
        <v>1</v>
      </c>
      <c r="J3868" s="2" t="str">
        <f>_xlfn.XLOOKUP(SupplierQuality[[#This Row],[Defect Type ID]],Table5[ID],Table5[Defect Type],"Not found",0)</f>
        <v>No Impact</v>
      </c>
      <c r="K3868">
        <v>66</v>
      </c>
      <c r="L3868" s="2" t="str">
        <f>_xlfn.XLOOKUP(SupplierQuality[[#This Row],[DefectID]],Table2[ID],Table2[Defect],"Not found",0)</f>
        <v>Splice</v>
      </c>
      <c r="M3868" s="3">
        <v>682341</v>
      </c>
      <c r="N3868" s="3">
        <v>4977</v>
      </c>
      <c r="O3868" s="6">
        <f>SupplierQuality[[#This Row],[Total Downtime Minutes]]/60</f>
        <v>82.95</v>
      </c>
      <c r="P3868" s="4">
        <v>310</v>
      </c>
      <c r="Q3868" s="4">
        <f>SupplierQuality[[#This Row],[Total Defect Qty]]*SupplierQuality[[#This Row],[Unit Price]]</f>
        <v>211525710</v>
      </c>
    </row>
    <row r="3869" spans="1:17" x14ac:dyDescent="0.25">
      <c r="A3869" s="1">
        <v>43696</v>
      </c>
      <c r="B3869" s="5" t="str">
        <f>TEXT(SupplierQuality[[#This Row],[Date]],"mmm")</f>
        <v>Aug</v>
      </c>
      <c r="C3869" s="5" t="str">
        <f>TEXT(SupplierQuality[[#This Row],[Date]],"yyyy")</f>
        <v>2019</v>
      </c>
      <c r="D3869" s="2" t="s">
        <v>289</v>
      </c>
      <c r="E3869" s="2" t="s">
        <v>19</v>
      </c>
      <c r="F3869" s="2" t="s">
        <v>691</v>
      </c>
      <c r="G3869">
        <v>128</v>
      </c>
      <c r="H3869" s="2" t="str">
        <f>VLOOKUP(SupplierQuality[[#This Row],[MaterialID]],Table4[#All],2,0)</f>
        <v>Tape</v>
      </c>
      <c r="I3869">
        <v>1</v>
      </c>
      <c r="J3869" s="2" t="str">
        <f>_xlfn.XLOOKUP(SupplierQuality[[#This Row],[Defect Type ID]],Table5[ID],Table5[Defect Type],"Not found",0)</f>
        <v>No Impact</v>
      </c>
      <c r="K3869">
        <v>9</v>
      </c>
      <c r="L3869" s="2" t="str">
        <f>_xlfn.XLOOKUP(SupplierQuality[[#This Row],[DefectID]],Table2[ID],Table2[Defect],"Not found",0)</f>
        <v>Bad Seams</v>
      </c>
      <c r="M3869" s="3">
        <v>632095</v>
      </c>
      <c r="N3869" s="3">
        <v>2319</v>
      </c>
      <c r="O3869" s="6">
        <f>SupplierQuality[[#This Row],[Total Downtime Minutes]]/60</f>
        <v>38.65</v>
      </c>
      <c r="P3869" s="4">
        <v>617</v>
      </c>
      <c r="Q3869" s="4">
        <f>SupplierQuality[[#This Row],[Total Defect Qty]]*SupplierQuality[[#This Row],[Unit Price]]</f>
        <v>390002615</v>
      </c>
    </row>
    <row r="3870" spans="1:17" x14ac:dyDescent="0.25">
      <c r="A3870" s="1">
        <v>43696</v>
      </c>
      <c r="B3870" s="5" t="str">
        <f>TEXT(SupplierQuality[[#This Row],[Date]],"mmm")</f>
        <v>Aug</v>
      </c>
      <c r="C3870" s="5" t="str">
        <f>TEXT(SupplierQuality[[#This Row],[Date]],"yyyy")</f>
        <v>2019</v>
      </c>
      <c r="D3870" s="2" t="s">
        <v>196</v>
      </c>
      <c r="E3870" s="2" t="s">
        <v>19</v>
      </c>
      <c r="F3870" s="2" t="s">
        <v>14</v>
      </c>
      <c r="G3870">
        <v>124</v>
      </c>
      <c r="H3870" s="2" t="str">
        <f>VLOOKUP(SupplierQuality[[#This Row],[MaterialID]],Table4[#All],2,0)</f>
        <v>Drives</v>
      </c>
      <c r="I3870">
        <v>3</v>
      </c>
      <c r="J3870" s="2" t="str">
        <f>_xlfn.XLOOKUP(SupplierQuality[[#This Row],[Defect Type ID]],Table5[ID],Table5[Defect Type],"Not found",0)</f>
        <v>Impact</v>
      </c>
      <c r="K3870">
        <v>189</v>
      </c>
      <c r="L3870" s="2" t="str">
        <f>_xlfn.XLOOKUP(SupplierQuality[[#This Row],[DefectID]],Table2[ID],Table2[Defect],"Not found",0)</f>
        <v>Too Thin</v>
      </c>
      <c r="M3870" s="3">
        <v>434092</v>
      </c>
      <c r="N3870" s="3">
        <v>959</v>
      </c>
      <c r="O3870" s="6">
        <f>SupplierQuality[[#This Row],[Total Downtime Minutes]]/60</f>
        <v>15.983333333333333</v>
      </c>
      <c r="P3870" s="4">
        <v>311</v>
      </c>
      <c r="Q3870" s="4">
        <f>SupplierQuality[[#This Row],[Total Defect Qty]]*SupplierQuality[[#This Row],[Unit Price]]</f>
        <v>135002612</v>
      </c>
    </row>
    <row r="3871" spans="1:17" x14ac:dyDescent="0.25">
      <c r="A3871" s="1">
        <v>43696</v>
      </c>
      <c r="B3871" s="5" t="str">
        <f>TEXT(SupplierQuality[[#This Row],[Date]],"mmm")</f>
        <v>Aug</v>
      </c>
      <c r="C3871" s="5" t="str">
        <f>TEXT(SupplierQuality[[#This Row],[Date]],"yyyy")</f>
        <v>2019</v>
      </c>
      <c r="D3871" s="2" t="s">
        <v>44</v>
      </c>
      <c r="E3871" s="2" t="s">
        <v>45</v>
      </c>
      <c r="F3871" s="2" t="s">
        <v>14</v>
      </c>
      <c r="G3871">
        <v>129</v>
      </c>
      <c r="H3871" s="2" t="str">
        <f>VLOOKUP(SupplierQuality[[#This Row],[MaterialID]],Table4[#All],2,0)</f>
        <v>Mechanicals</v>
      </c>
      <c r="I3871">
        <v>3</v>
      </c>
      <c r="J3871" s="2" t="str">
        <f>_xlfn.XLOOKUP(SupplierQuality[[#This Row],[Defect Type ID]],Table5[ID],Table5[Defect Type],"Not found",0)</f>
        <v>Impact</v>
      </c>
      <c r="K3871">
        <v>18</v>
      </c>
      <c r="L3871" s="2" t="str">
        <f>_xlfn.XLOOKUP(SupplierQuality[[#This Row],[DefectID]],Table2[ID],Table2[Defect],"Not found",0)</f>
        <v>Too Heavy</v>
      </c>
      <c r="M3871" s="3">
        <v>433512</v>
      </c>
      <c r="N3871" s="3">
        <v>2088</v>
      </c>
      <c r="O3871" s="6">
        <f>SupplierQuality[[#This Row],[Total Downtime Minutes]]/60</f>
        <v>34.799999999999997</v>
      </c>
      <c r="P3871" s="4">
        <v>615</v>
      </c>
      <c r="Q3871" s="4">
        <f>SupplierQuality[[#This Row],[Total Defect Qty]]*SupplierQuality[[#This Row],[Unit Price]]</f>
        <v>266609880</v>
      </c>
    </row>
    <row r="3872" spans="1:17" x14ac:dyDescent="0.25">
      <c r="A3872" s="1">
        <v>43696</v>
      </c>
      <c r="B3872" s="5" t="str">
        <f>TEXT(SupplierQuality[[#This Row],[Date]],"mmm")</f>
        <v>Aug</v>
      </c>
      <c r="C3872" s="5" t="str">
        <f>TEXT(SupplierQuality[[#This Row],[Date]],"yyyy")</f>
        <v>2019</v>
      </c>
      <c r="D3872" s="2" t="s">
        <v>94</v>
      </c>
      <c r="E3872" s="2" t="s">
        <v>16</v>
      </c>
      <c r="F3872" s="2" t="s">
        <v>691</v>
      </c>
      <c r="G3872">
        <v>115</v>
      </c>
      <c r="H3872" s="2" t="str">
        <f>VLOOKUP(SupplierQuality[[#This Row],[MaterialID]],Table4[#All],2,0)</f>
        <v>Controllers</v>
      </c>
      <c r="I3872">
        <v>2</v>
      </c>
      <c r="J3872" s="2" t="str">
        <f>_xlfn.XLOOKUP(SupplierQuality[[#This Row],[Defect Type ID]],Table5[ID],Table5[Defect Type],"Not found",0)</f>
        <v>Rejected</v>
      </c>
      <c r="K3872">
        <v>92</v>
      </c>
      <c r="L3872" s="2" t="str">
        <f>_xlfn.XLOOKUP(SupplierQuality[[#This Row],[DefectID]],Table2[ID],Table2[Defect],"Not found",0)</f>
        <v>No Adhesive</v>
      </c>
      <c r="M3872" s="3">
        <v>406781</v>
      </c>
      <c r="N3872" s="3">
        <v>548</v>
      </c>
      <c r="O3872" s="6">
        <f>SupplierQuality[[#This Row],[Total Downtime Minutes]]/60</f>
        <v>9.1333333333333329</v>
      </c>
      <c r="P3872" s="4">
        <v>526</v>
      </c>
      <c r="Q3872" s="4">
        <f>SupplierQuality[[#This Row],[Total Defect Qty]]*SupplierQuality[[#This Row],[Unit Price]]</f>
        <v>213966806</v>
      </c>
    </row>
    <row r="3873" spans="1:17" x14ac:dyDescent="0.25">
      <c r="A3873" s="1">
        <v>43696</v>
      </c>
      <c r="B3873" s="5" t="str">
        <f>TEXT(SupplierQuality[[#This Row],[Date]],"mmm")</f>
        <v>Aug</v>
      </c>
      <c r="C3873" s="5" t="str">
        <f>TEXT(SupplierQuality[[#This Row],[Date]],"yyyy")</f>
        <v>2019</v>
      </c>
      <c r="D3873" s="2" t="s">
        <v>144</v>
      </c>
      <c r="E3873" s="2" t="s">
        <v>84</v>
      </c>
      <c r="F3873" s="2" t="s">
        <v>691</v>
      </c>
      <c r="G3873">
        <v>132</v>
      </c>
      <c r="H3873" s="2" t="str">
        <f>VLOOKUP(SupplierQuality[[#This Row],[MaterialID]],Table4[#All],2,0)</f>
        <v>Printed Materials</v>
      </c>
      <c r="I3873">
        <v>2</v>
      </c>
      <c r="J3873" s="2" t="str">
        <f>_xlfn.XLOOKUP(SupplierQuality[[#This Row],[Defect Type ID]],Table5[ID],Table5[Defect Type],"Not found",0)</f>
        <v>Rejected</v>
      </c>
      <c r="K3873">
        <v>25</v>
      </c>
      <c r="L3873" s="2" t="str">
        <f>_xlfn.XLOOKUP(SupplierQuality[[#This Row],[DefectID]],Table2[ID],Table2[Defect],"Not found",0)</f>
        <v>Seams</v>
      </c>
      <c r="M3873" s="3">
        <v>315414</v>
      </c>
      <c r="N3873" s="3">
        <v>3556</v>
      </c>
      <c r="O3873" s="6">
        <f>SupplierQuality[[#This Row],[Total Downtime Minutes]]/60</f>
        <v>59.266666666666666</v>
      </c>
      <c r="P3873" s="4">
        <v>637</v>
      </c>
      <c r="Q3873" s="4">
        <f>SupplierQuality[[#This Row],[Total Defect Qty]]*SupplierQuality[[#This Row],[Unit Price]]</f>
        <v>200918718</v>
      </c>
    </row>
    <row r="3874" spans="1:17" x14ac:dyDescent="0.25">
      <c r="A3874" s="1">
        <v>43696</v>
      </c>
      <c r="B3874" s="5" t="str">
        <f>TEXT(SupplierQuality[[#This Row],[Date]],"mmm")</f>
        <v>Aug</v>
      </c>
      <c r="C3874" s="5" t="str">
        <f>TEXT(SupplierQuality[[#This Row],[Date]],"yyyy")</f>
        <v>2019</v>
      </c>
      <c r="D3874" s="2" t="s">
        <v>239</v>
      </c>
      <c r="E3874" s="2" t="s">
        <v>23</v>
      </c>
      <c r="F3874" s="2" t="s">
        <v>17</v>
      </c>
      <c r="G3874">
        <v>128</v>
      </c>
      <c r="H3874" s="2" t="str">
        <f>VLOOKUP(SupplierQuality[[#This Row],[MaterialID]],Table4[#All],2,0)</f>
        <v>Tape</v>
      </c>
      <c r="I3874">
        <v>1</v>
      </c>
      <c r="J3874" s="2" t="str">
        <f>_xlfn.XLOOKUP(SupplierQuality[[#This Row],[Defect Type ID]],Table5[ID],Table5[Defect Type],"Not found",0)</f>
        <v>No Impact</v>
      </c>
      <c r="K3874">
        <v>95</v>
      </c>
      <c r="L3874" s="2" t="str">
        <f>_xlfn.XLOOKUP(SupplierQuality[[#This Row],[DefectID]],Table2[ID],Table2[Defect],"Not found",0)</f>
        <v>Wrong Shape</v>
      </c>
      <c r="M3874" s="3">
        <v>222452</v>
      </c>
      <c r="N3874" s="3">
        <v>66</v>
      </c>
      <c r="O3874" s="6">
        <f>SupplierQuality[[#This Row],[Total Downtime Minutes]]/60</f>
        <v>1.1000000000000001</v>
      </c>
      <c r="P3874" s="4">
        <v>477</v>
      </c>
      <c r="Q3874" s="4">
        <f>SupplierQuality[[#This Row],[Total Defect Qty]]*SupplierQuality[[#This Row],[Unit Price]]</f>
        <v>106109604</v>
      </c>
    </row>
    <row r="3875" spans="1:17" x14ac:dyDescent="0.25">
      <c r="A3875" s="1">
        <v>43696</v>
      </c>
      <c r="B3875" s="5" t="str">
        <f>TEXT(SupplierQuality[[#This Row],[Date]],"mmm")</f>
        <v>Aug</v>
      </c>
      <c r="C3875" s="5" t="str">
        <f>TEXT(SupplierQuality[[#This Row],[Date]],"yyyy")</f>
        <v>2019</v>
      </c>
      <c r="D3875" s="2" t="s">
        <v>317</v>
      </c>
      <c r="E3875" s="2" t="s">
        <v>13</v>
      </c>
      <c r="F3875" s="2" t="s">
        <v>17</v>
      </c>
      <c r="G3875">
        <v>125</v>
      </c>
      <c r="H3875" s="2" t="str">
        <f>VLOOKUP(SupplierQuality[[#This Row],[MaterialID]],Table4[#All],2,0)</f>
        <v>Hardware</v>
      </c>
      <c r="I3875">
        <v>2</v>
      </c>
      <c r="J3875" s="2" t="str">
        <f>_xlfn.XLOOKUP(SupplierQuality[[#This Row],[Defect Type ID]],Table5[ID],Table5[Defect Type],"Not found",0)</f>
        <v>Rejected</v>
      </c>
      <c r="K3875">
        <v>206</v>
      </c>
      <c r="L3875" s="2" t="str">
        <f>_xlfn.XLOOKUP(SupplierQuality[[#This Row],[DefectID]],Table2[ID],Table2[Defect],"Not found",0)</f>
        <v>Codes Wrong</v>
      </c>
      <c r="M3875" s="3">
        <v>162906</v>
      </c>
      <c r="N3875" s="3">
        <v>1542</v>
      </c>
      <c r="O3875" s="6">
        <f>SupplierQuality[[#This Row],[Total Downtime Minutes]]/60</f>
        <v>25.7</v>
      </c>
      <c r="P3875" s="4">
        <v>320</v>
      </c>
      <c r="Q3875" s="4">
        <f>SupplierQuality[[#This Row],[Total Defect Qty]]*SupplierQuality[[#This Row],[Unit Price]]</f>
        <v>52129920</v>
      </c>
    </row>
    <row r="3876" spans="1:17" x14ac:dyDescent="0.25">
      <c r="A3876" s="1">
        <v>43696</v>
      </c>
      <c r="B3876" s="5" t="str">
        <f>TEXT(SupplierQuality[[#This Row],[Date]],"mmm")</f>
        <v>Aug</v>
      </c>
      <c r="C3876" s="5" t="str">
        <f>TEXT(SupplierQuality[[#This Row],[Date]],"yyyy")</f>
        <v>2019</v>
      </c>
      <c r="D3876" s="2" t="s">
        <v>72</v>
      </c>
      <c r="E3876" s="2" t="s">
        <v>38</v>
      </c>
      <c r="F3876" s="2" t="s">
        <v>17</v>
      </c>
      <c r="G3876">
        <v>113</v>
      </c>
      <c r="H3876" s="2" t="str">
        <f>VLOOKUP(SupplierQuality[[#This Row],[MaterialID]],Table4[#All],2,0)</f>
        <v>Raw Materials</v>
      </c>
      <c r="I3876">
        <v>1</v>
      </c>
      <c r="J3876" s="2" t="str">
        <f>_xlfn.XLOOKUP(SupplierQuality[[#This Row],[Defect Type ID]],Table5[ID],Table5[Defect Type],"Not found",0)</f>
        <v>No Impact</v>
      </c>
      <c r="K3876">
        <v>68</v>
      </c>
      <c r="L3876" s="2" t="str">
        <f>_xlfn.XLOOKUP(SupplierQuality[[#This Row],[DefectID]],Table2[ID],Table2[Defect],"Not found",0)</f>
        <v>Bad Parameters</v>
      </c>
      <c r="M3876" s="3">
        <v>136959</v>
      </c>
      <c r="N3876" s="3">
        <v>760</v>
      </c>
      <c r="O3876" s="6">
        <f>SupplierQuality[[#This Row],[Total Downtime Minutes]]/60</f>
        <v>12.666666666666666</v>
      </c>
      <c r="P3876" s="4">
        <v>502</v>
      </c>
      <c r="Q3876" s="4">
        <f>SupplierQuality[[#This Row],[Total Defect Qty]]*SupplierQuality[[#This Row],[Unit Price]]</f>
        <v>68753418</v>
      </c>
    </row>
    <row r="3877" spans="1:17" x14ac:dyDescent="0.25">
      <c r="A3877" s="1">
        <v>43696</v>
      </c>
      <c r="B3877" s="5" t="str">
        <f>TEXT(SupplierQuality[[#This Row],[Date]],"mmm")</f>
        <v>Aug</v>
      </c>
      <c r="C3877" s="5" t="str">
        <f>TEXT(SupplierQuality[[#This Row],[Date]],"yyyy")</f>
        <v>2019</v>
      </c>
      <c r="D3877" s="2" t="s">
        <v>152</v>
      </c>
      <c r="E3877" s="2" t="s">
        <v>19</v>
      </c>
      <c r="F3877" s="2" t="s">
        <v>691</v>
      </c>
      <c r="G3877">
        <v>112</v>
      </c>
      <c r="H3877" s="2" t="str">
        <f>VLOOKUP(SupplierQuality[[#This Row],[MaterialID]],Table4[#All],2,0)</f>
        <v>Glass</v>
      </c>
      <c r="I3877">
        <v>1</v>
      </c>
      <c r="J3877" s="2" t="str">
        <f>_xlfn.XLOOKUP(SupplierQuality[[#This Row],[Defect Type ID]],Table5[ID],Table5[Defect Type],"Not found",0)</f>
        <v>No Impact</v>
      </c>
      <c r="K3877">
        <v>265</v>
      </c>
      <c r="L3877" s="2" t="str">
        <f>_xlfn.XLOOKUP(SupplierQuality[[#This Row],[DefectID]],Table2[ID],Table2[Defect],"Not found",0)</f>
        <v>Wrong Tops</v>
      </c>
      <c r="M3877" s="3">
        <v>111769</v>
      </c>
      <c r="N3877" s="3">
        <v>4821</v>
      </c>
      <c r="O3877" s="6">
        <f>SupplierQuality[[#This Row],[Total Downtime Minutes]]/60</f>
        <v>80.349999999999994</v>
      </c>
      <c r="P3877" s="4">
        <v>676</v>
      </c>
      <c r="Q3877" s="4">
        <f>SupplierQuality[[#This Row],[Total Defect Qty]]*SupplierQuality[[#This Row],[Unit Price]]</f>
        <v>75555844</v>
      </c>
    </row>
    <row r="3878" spans="1:17" x14ac:dyDescent="0.25">
      <c r="A3878" s="1">
        <v>43696</v>
      </c>
      <c r="B3878" s="5" t="str">
        <f>TEXT(SupplierQuality[[#This Row],[Date]],"mmm")</f>
        <v>Aug</v>
      </c>
      <c r="C3878" s="5" t="str">
        <f>TEXT(SupplierQuality[[#This Row],[Date]],"yyyy")</f>
        <v>2019</v>
      </c>
      <c r="D3878" s="2" t="s">
        <v>194</v>
      </c>
      <c r="E3878" s="2" t="s">
        <v>64</v>
      </c>
      <c r="F3878" s="2" t="s">
        <v>14</v>
      </c>
      <c r="G3878">
        <v>132</v>
      </c>
      <c r="H3878" s="2" t="str">
        <f>VLOOKUP(SupplierQuality[[#This Row],[MaterialID]],Table4[#All],2,0)</f>
        <v>Printed Materials</v>
      </c>
      <c r="I3878">
        <v>1</v>
      </c>
      <c r="J3878" s="2" t="str">
        <f>_xlfn.XLOOKUP(SupplierQuality[[#This Row],[Defect Type ID]],Table5[ID],Table5[Defect Type],"Not found",0)</f>
        <v>No Impact</v>
      </c>
      <c r="K3878">
        <v>77</v>
      </c>
      <c r="L3878" s="2" t="str">
        <f>_xlfn.XLOOKUP(SupplierQuality[[#This Row],[DefectID]],Table2[ID],Table2[Defect],"Not found",0)</f>
        <v>No Label</v>
      </c>
      <c r="M3878" s="3">
        <v>32429</v>
      </c>
      <c r="N3878" s="3">
        <v>456</v>
      </c>
      <c r="O3878" s="6">
        <f>SupplierQuality[[#This Row],[Total Downtime Minutes]]/60</f>
        <v>7.6</v>
      </c>
      <c r="P3878" s="4">
        <v>555</v>
      </c>
      <c r="Q3878" s="4">
        <f>SupplierQuality[[#This Row],[Total Defect Qty]]*SupplierQuality[[#This Row],[Unit Price]]</f>
        <v>17998095</v>
      </c>
    </row>
    <row r="3879" spans="1:17" x14ac:dyDescent="0.25">
      <c r="A3879" s="1">
        <v>43697</v>
      </c>
      <c r="B3879" s="5" t="str">
        <f>TEXT(SupplierQuality[[#This Row],[Date]],"mmm")</f>
        <v>Aug</v>
      </c>
      <c r="C3879" s="5" t="str">
        <f>TEXT(SupplierQuality[[#This Row],[Date]],"yyyy")</f>
        <v>2019</v>
      </c>
      <c r="D3879" s="2" t="s">
        <v>172</v>
      </c>
      <c r="E3879" s="2" t="s">
        <v>36</v>
      </c>
      <c r="F3879" s="2" t="s">
        <v>691</v>
      </c>
      <c r="G3879">
        <v>113</v>
      </c>
      <c r="H3879" s="2" t="str">
        <f>VLOOKUP(SupplierQuality[[#This Row],[MaterialID]],Table4[#All],2,0)</f>
        <v>Raw Materials</v>
      </c>
      <c r="I3879">
        <v>1</v>
      </c>
      <c r="J3879" s="2" t="str">
        <f>_xlfn.XLOOKUP(SupplierQuality[[#This Row],[Defect Type ID]],Table5[ID],Table5[Defect Type],"Not found",0)</f>
        <v>No Impact</v>
      </c>
      <c r="K3879">
        <v>88</v>
      </c>
      <c r="L3879" s="2" t="str">
        <f>_xlfn.XLOOKUP(SupplierQuality[[#This Row],[DefectID]],Table2[ID],Table2[Defect],"Not found",0)</f>
        <v>Cracked</v>
      </c>
      <c r="M3879" s="3">
        <v>903778</v>
      </c>
      <c r="N3879" s="3">
        <v>3958</v>
      </c>
      <c r="O3879" s="6">
        <f>SupplierQuality[[#This Row],[Total Downtime Minutes]]/60</f>
        <v>65.966666666666669</v>
      </c>
      <c r="P3879" s="4">
        <v>323</v>
      </c>
      <c r="Q3879" s="4">
        <f>SupplierQuality[[#This Row],[Total Defect Qty]]*SupplierQuality[[#This Row],[Unit Price]]</f>
        <v>291920294</v>
      </c>
    </row>
    <row r="3880" spans="1:17" x14ac:dyDescent="0.25">
      <c r="A3880" s="1">
        <v>43697</v>
      </c>
      <c r="B3880" s="5" t="str">
        <f>TEXT(SupplierQuality[[#This Row],[Date]],"mmm")</f>
        <v>Aug</v>
      </c>
      <c r="C3880" s="5" t="str">
        <f>TEXT(SupplierQuality[[#This Row],[Date]],"yyyy")</f>
        <v>2019</v>
      </c>
      <c r="D3880" s="2" t="s">
        <v>173</v>
      </c>
      <c r="E3880" s="2" t="s">
        <v>98</v>
      </c>
      <c r="F3880" s="2" t="s">
        <v>17</v>
      </c>
      <c r="G3880">
        <v>114</v>
      </c>
      <c r="H3880" s="2" t="str">
        <f>VLOOKUP(SupplierQuality[[#This Row],[MaterialID]],Table4[#All],2,0)</f>
        <v>Carton</v>
      </c>
      <c r="I3880">
        <v>2</v>
      </c>
      <c r="J3880" s="2" t="str">
        <f>_xlfn.XLOOKUP(SupplierQuality[[#This Row],[Defect Type ID]],Table5[ID],Table5[Defect Type],"Not found",0)</f>
        <v>Rejected</v>
      </c>
      <c r="K3880">
        <v>241</v>
      </c>
      <c r="L3880" s="2" t="str">
        <f>_xlfn.XLOOKUP(SupplierQuality[[#This Row],[DefectID]],Table2[ID],Table2[Defect],"Not found",0)</f>
        <v>Water Damage</v>
      </c>
      <c r="M3880" s="3">
        <v>649949</v>
      </c>
      <c r="N3880" s="3">
        <v>1647</v>
      </c>
      <c r="O3880" s="6">
        <f>SupplierQuality[[#This Row],[Total Downtime Minutes]]/60</f>
        <v>27.45</v>
      </c>
      <c r="P3880" s="4">
        <v>496</v>
      </c>
      <c r="Q3880" s="4">
        <f>SupplierQuality[[#This Row],[Total Defect Qty]]*SupplierQuality[[#This Row],[Unit Price]]</f>
        <v>322374704</v>
      </c>
    </row>
    <row r="3881" spans="1:17" x14ac:dyDescent="0.25">
      <c r="A3881" s="1">
        <v>43697</v>
      </c>
      <c r="B3881" s="5" t="str">
        <f>TEXT(SupplierQuality[[#This Row],[Date]],"mmm")</f>
        <v>Aug</v>
      </c>
      <c r="C3881" s="5" t="str">
        <f>TEXT(SupplierQuality[[#This Row],[Date]],"yyyy")</f>
        <v>2019</v>
      </c>
      <c r="D3881" s="2" t="s">
        <v>245</v>
      </c>
      <c r="E3881" s="2" t="s">
        <v>119</v>
      </c>
      <c r="F3881" s="2" t="s">
        <v>14</v>
      </c>
      <c r="G3881">
        <v>132</v>
      </c>
      <c r="H3881" s="2" t="str">
        <f>VLOOKUP(SupplierQuality[[#This Row],[MaterialID]],Table4[#All],2,0)</f>
        <v>Printed Materials</v>
      </c>
      <c r="I3881">
        <v>1</v>
      </c>
      <c r="J3881" s="2" t="str">
        <f>_xlfn.XLOOKUP(SupplierQuality[[#This Row],[Defect Type ID]],Table5[ID],Table5[Defect Type],"Not found",0)</f>
        <v>No Impact</v>
      </c>
      <c r="K3881">
        <v>37</v>
      </c>
      <c r="L3881" s="2" t="str">
        <f>_xlfn.XLOOKUP(SupplierQuality[[#This Row],[DefectID]],Table2[ID],Table2[Defect],"Not found",0)</f>
        <v>Foreign Material</v>
      </c>
      <c r="M3881" s="3">
        <v>111874</v>
      </c>
      <c r="N3881" s="3">
        <v>336</v>
      </c>
      <c r="O3881" s="6">
        <f>SupplierQuality[[#This Row],[Total Downtime Minutes]]/60</f>
        <v>5.6</v>
      </c>
      <c r="P3881" s="4">
        <v>695</v>
      </c>
      <c r="Q3881" s="4">
        <f>SupplierQuality[[#This Row],[Total Defect Qty]]*SupplierQuality[[#This Row],[Unit Price]]</f>
        <v>77752430</v>
      </c>
    </row>
    <row r="3882" spans="1:17" x14ac:dyDescent="0.25">
      <c r="A3882" s="1">
        <v>43697</v>
      </c>
      <c r="B3882" s="5" t="str">
        <f>TEXT(SupplierQuality[[#This Row],[Date]],"mmm")</f>
        <v>Aug</v>
      </c>
      <c r="C3882" s="5" t="str">
        <f>TEXT(SupplierQuality[[#This Row],[Date]],"yyyy")</f>
        <v>2019</v>
      </c>
      <c r="D3882" s="2" t="s">
        <v>359</v>
      </c>
      <c r="E3882" s="2" t="s">
        <v>23</v>
      </c>
      <c r="F3882" s="2" t="s">
        <v>14</v>
      </c>
      <c r="G3882">
        <v>120</v>
      </c>
      <c r="H3882" s="2" t="str">
        <f>VLOOKUP(SupplierQuality[[#This Row],[MaterialID]],Table4[#All],2,0)</f>
        <v>Film</v>
      </c>
      <c r="I3882">
        <v>2</v>
      </c>
      <c r="J3882" s="2" t="str">
        <f>_xlfn.XLOOKUP(SupplierQuality[[#This Row],[Defect Type ID]],Table5[ID],Table5[Defect Type],"Not found",0)</f>
        <v>Rejected</v>
      </c>
      <c r="K3882">
        <v>9</v>
      </c>
      <c r="L3882" s="2" t="str">
        <f>_xlfn.XLOOKUP(SupplierQuality[[#This Row],[DefectID]],Table2[ID],Table2[Defect],"Not found",0)</f>
        <v>Bad Seams</v>
      </c>
      <c r="M3882" s="3">
        <v>10028</v>
      </c>
      <c r="N3882" s="3">
        <v>1154</v>
      </c>
      <c r="O3882" s="6">
        <f>SupplierQuality[[#This Row],[Total Downtime Minutes]]/60</f>
        <v>19.233333333333334</v>
      </c>
      <c r="P3882" s="4">
        <v>690</v>
      </c>
      <c r="Q3882" s="4">
        <f>SupplierQuality[[#This Row],[Total Defect Qty]]*SupplierQuality[[#This Row],[Unit Price]]</f>
        <v>6919320</v>
      </c>
    </row>
    <row r="3883" spans="1:17" x14ac:dyDescent="0.25">
      <c r="A3883" s="1">
        <v>43698</v>
      </c>
      <c r="B3883" s="5" t="str">
        <f>TEXT(SupplierQuality[[#This Row],[Date]],"mmm")</f>
        <v>Aug</v>
      </c>
      <c r="C3883" s="5" t="str">
        <f>TEXT(SupplierQuality[[#This Row],[Date]],"yyyy")</f>
        <v>2019</v>
      </c>
      <c r="D3883" s="2" t="s">
        <v>314</v>
      </c>
      <c r="E3883" s="2" t="s">
        <v>62</v>
      </c>
      <c r="F3883" s="2" t="s">
        <v>17</v>
      </c>
      <c r="G3883">
        <v>112</v>
      </c>
      <c r="H3883" s="2" t="str">
        <f>VLOOKUP(SupplierQuality[[#This Row],[MaterialID]],Table4[#All],2,0)</f>
        <v>Glass</v>
      </c>
      <c r="I3883">
        <v>3</v>
      </c>
      <c r="J3883" s="2" t="str">
        <f>_xlfn.XLOOKUP(SupplierQuality[[#This Row],[Defect Type ID]],Table5[ID],Table5[Defect Type],"Not found",0)</f>
        <v>Impact</v>
      </c>
      <c r="K3883">
        <v>67</v>
      </c>
      <c r="L3883" s="2" t="str">
        <f>_xlfn.XLOOKUP(SupplierQuality[[#This Row],[DefectID]],Table2[ID],Table2[Defect],"Not found",0)</f>
        <v>Bad Film</v>
      </c>
      <c r="M3883" s="3">
        <v>753931</v>
      </c>
      <c r="N3883" s="3">
        <v>2879</v>
      </c>
      <c r="O3883" s="6">
        <f>SupplierQuality[[#This Row],[Total Downtime Minutes]]/60</f>
        <v>47.983333333333334</v>
      </c>
      <c r="P3883" s="4">
        <v>681</v>
      </c>
      <c r="Q3883" s="4">
        <f>SupplierQuality[[#This Row],[Total Defect Qty]]*SupplierQuality[[#This Row],[Unit Price]]</f>
        <v>513427011</v>
      </c>
    </row>
    <row r="3884" spans="1:17" x14ac:dyDescent="0.25">
      <c r="A3884" s="1">
        <v>43698</v>
      </c>
      <c r="B3884" s="5" t="str">
        <f>TEXT(SupplierQuality[[#This Row],[Date]],"mmm")</f>
        <v>Aug</v>
      </c>
      <c r="C3884" s="5" t="str">
        <f>TEXT(SupplierQuality[[#This Row],[Date]],"yyyy")</f>
        <v>2019</v>
      </c>
      <c r="D3884" s="2" t="s">
        <v>295</v>
      </c>
      <c r="E3884" s="2" t="s">
        <v>16</v>
      </c>
      <c r="F3884" s="2" t="s">
        <v>17</v>
      </c>
      <c r="G3884">
        <v>119</v>
      </c>
      <c r="H3884" s="2" t="str">
        <f>VLOOKUP(SupplierQuality[[#This Row],[MaterialID]],Table4[#All],2,0)</f>
        <v>Batteries</v>
      </c>
      <c r="I3884">
        <v>2</v>
      </c>
      <c r="J3884" s="2" t="str">
        <f>_xlfn.XLOOKUP(SupplierQuality[[#This Row],[Defect Type ID]],Table5[ID],Table5[Defect Type],"Not found",0)</f>
        <v>Rejected</v>
      </c>
      <c r="K3884">
        <v>142</v>
      </c>
      <c r="L3884" s="2" t="str">
        <f>_xlfn.XLOOKUP(SupplierQuality[[#This Row],[DefectID]],Table2[ID],Table2[Defect],"Not found",0)</f>
        <v>Thin Packaging</v>
      </c>
      <c r="M3884" s="3">
        <v>103970</v>
      </c>
      <c r="N3884" s="3">
        <v>4776</v>
      </c>
      <c r="O3884" s="6">
        <f>SupplierQuality[[#This Row],[Total Downtime Minutes]]/60</f>
        <v>79.599999999999994</v>
      </c>
      <c r="P3884" s="4">
        <v>580</v>
      </c>
      <c r="Q3884" s="4">
        <f>SupplierQuality[[#This Row],[Total Defect Qty]]*SupplierQuality[[#This Row],[Unit Price]]</f>
        <v>60302600</v>
      </c>
    </row>
    <row r="3885" spans="1:17" x14ac:dyDescent="0.25">
      <c r="A3885" s="1">
        <v>43700</v>
      </c>
      <c r="B3885" s="5" t="str">
        <f>TEXT(SupplierQuality[[#This Row],[Date]],"mmm")</f>
        <v>Aug</v>
      </c>
      <c r="C3885" s="5" t="str">
        <f>TEXT(SupplierQuality[[#This Row],[Date]],"yyyy")</f>
        <v>2019</v>
      </c>
      <c r="D3885" s="2" t="s">
        <v>255</v>
      </c>
      <c r="E3885" s="2" t="s">
        <v>62</v>
      </c>
      <c r="F3885" s="2" t="s">
        <v>691</v>
      </c>
      <c r="G3885">
        <v>132</v>
      </c>
      <c r="H3885" s="2" t="str">
        <f>VLOOKUP(SupplierQuality[[#This Row],[MaterialID]],Table4[#All],2,0)</f>
        <v>Printed Materials</v>
      </c>
      <c r="I3885">
        <v>3</v>
      </c>
      <c r="J3885" s="2" t="str">
        <f>_xlfn.XLOOKUP(SupplierQuality[[#This Row],[Defect Type ID]],Table5[ID],Table5[Defect Type],"Not found",0)</f>
        <v>Impact</v>
      </c>
      <c r="K3885">
        <v>63</v>
      </c>
      <c r="L3885" s="2" t="str">
        <f>_xlfn.XLOOKUP(SupplierQuality[[#This Row],[DefectID]],Table2[ID],Table2[Defect],"Not found",0)</f>
        <v>Bad Finish</v>
      </c>
      <c r="M3885" s="3">
        <v>951686</v>
      </c>
      <c r="N3885" s="3">
        <v>1113</v>
      </c>
      <c r="O3885" s="6">
        <f>SupplierQuality[[#This Row],[Total Downtime Minutes]]/60</f>
        <v>18.55</v>
      </c>
      <c r="P3885" s="4">
        <v>638</v>
      </c>
      <c r="Q3885" s="4">
        <f>SupplierQuality[[#This Row],[Total Defect Qty]]*SupplierQuality[[#This Row],[Unit Price]]</f>
        <v>607175668</v>
      </c>
    </row>
    <row r="3886" spans="1:17" x14ac:dyDescent="0.25">
      <c r="A3886" s="1">
        <v>43700</v>
      </c>
      <c r="B3886" s="5" t="str">
        <f>TEXT(SupplierQuality[[#This Row],[Date]],"mmm")</f>
        <v>Aug</v>
      </c>
      <c r="C3886" s="5" t="str">
        <f>TEXT(SupplierQuality[[#This Row],[Date]],"yyyy")</f>
        <v>2019</v>
      </c>
      <c r="D3886" s="2" t="s">
        <v>308</v>
      </c>
      <c r="E3886" s="2" t="s">
        <v>55</v>
      </c>
      <c r="F3886" s="2" t="s">
        <v>691</v>
      </c>
      <c r="G3886">
        <v>121</v>
      </c>
      <c r="H3886" s="2" t="str">
        <f>VLOOKUP(SupplierQuality[[#This Row],[MaterialID]],Table4[#All],2,0)</f>
        <v>Composites</v>
      </c>
      <c r="I3886">
        <v>2</v>
      </c>
      <c r="J3886" s="2" t="str">
        <f>_xlfn.XLOOKUP(SupplierQuality[[#This Row],[Defect Type ID]],Table5[ID],Table5[Defect Type],"Not found",0)</f>
        <v>Rejected</v>
      </c>
      <c r="K3886">
        <v>62</v>
      </c>
      <c r="L3886" s="2" t="str">
        <f>_xlfn.XLOOKUP(SupplierQuality[[#This Row],[DefectID]],Table2[ID],Table2[Defect],"Not found",0)</f>
        <v>Damaged</v>
      </c>
      <c r="M3886" s="3">
        <v>875897</v>
      </c>
      <c r="N3886" s="3">
        <v>836</v>
      </c>
      <c r="O3886" s="6">
        <f>SupplierQuality[[#This Row],[Total Downtime Minutes]]/60</f>
        <v>13.933333333333334</v>
      </c>
      <c r="P3886" s="4">
        <v>639</v>
      </c>
      <c r="Q3886" s="4">
        <f>SupplierQuality[[#This Row],[Total Defect Qty]]*SupplierQuality[[#This Row],[Unit Price]]</f>
        <v>559698183</v>
      </c>
    </row>
    <row r="3887" spans="1:17" x14ac:dyDescent="0.25">
      <c r="A3887" s="1">
        <v>43700</v>
      </c>
      <c r="B3887" s="5" t="str">
        <f>TEXT(SupplierQuality[[#This Row],[Date]],"mmm")</f>
        <v>Aug</v>
      </c>
      <c r="C3887" s="5" t="str">
        <f>TEXT(SupplierQuality[[#This Row],[Date]],"yyyy")</f>
        <v>2019</v>
      </c>
      <c r="D3887" s="2" t="s">
        <v>344</v>
      </c>
      <c r="E3887" s="2" t="s">
        <v>47</v>
      </c>
      <c r="F3887" s="2" t="s">
        <v>24</v>
      </c>
      <c r="G3887">
        <v>112</v>
      </c>
      <c r="H3887" s="2" t="str">
        <f>VLOOKUP(SupplierQuality[[#This Row],[MaterialID]],Table4[#All],2,0)</f>
        <v>Glass</v>
      </c>
      <c r="I3887">
        <v>3</v>
      </c>
      <c r="J3887" s="2" t="str">
        <f>_xlfn.XLOOKUP(SupplierQuality[[#This Row],[Defect Type ID]],Table5[ID],Table5[Defect Type],"Not found",0)</f>
        <v>Impact</v>
      </c>
      <c r="K3887">
        <v>183</v>
      </c>
      <c r="L3887" s="2" t="str">
        <f>_xlfn.XLOOKUP(SupplierQuality[[#This Row],[DefectID]],Table2[ID],Table2[Defect],"Not found",0)</f>
        <v>No Crank</v>
      </c>
      <c r="M3887" s="3">
        <v>873328</v>
      </c>
      <c r="N3887" s="3">
        <v>533</v>
      </c>
      <c r="O3887" s="6">
        <f>SupplierQuality[[#This Row],[Total Downtime Minutes]]/60</f>
        <v>8.8833333333333329</v>
      </c>
      <c r="P3887" s="4">
        <v>624</v>
      </c>
      <c r="Q3887" s="4">
        <f>SupplierQuality[[#This Row],[Total Defect Qty]]*SupplierQuality[[#This Row],[Unit Price]]</f>
        <v>544956672</v>
      </c>
    </row>
    <row r="3888" spans="1:17" x14ac:dyDescent="0.25">
      <c r="A3888" s="1">
        <v>43700</v>
      </c>
      <c r="B3888" s="5" t="str">
        <f>TEXT(SupplierQuality[[#This Row],[Date]],"mmm")</f>
        <v>Aug</v>
      </c>
      <c r="C3888" s="5" t="str">
        <f>TEXT(SupplierQuality[[#This Row],[Date]],"yyyy")</f>
        <v>2019</v>
      </c>
      <c r="D3888" s="2" t="s">
        <v>179</v>
      </c>
      <c r="E3888" s="2" t="s">
        <v>62</v>
      </c>
      <c r="F3888" s="2" t="s">
        <v>691</v>
      </c>
      <c r="G3888">
        <v>133</v>
      </c>
      <c r="H3888" s="2" t="str">
        <f>VLOOKUP(SupplierQuality[[#This Row],[MaterialID]],Table4[#All],2,0)</f>
        <v>Wires</v>
      </c>
      <c r="I3888">
        <v>1</v>
      </c>
      <c r="J3888" s="2" t="str">
        <f>_xlfn.XLOOKUP(SupplierQuality[[#This Row],[Defect Type ID]],Table5[ID],Table5[Defect Type],"Not found",0)</f>
        <v>No Impact</v>
      </c>
      <c r="K3888">
        <v>168</v>
      </c>
      <c r="L3888" s="2" t="str">
        <f>_xlfn.XLOOKUP(SupplierQuality[[#This Row],[DefectID]],Table2[ID],Table2[Defect],"Not found",0)</f>
        <v>Top Too Small</v>
      </c>
      <c r="M3888" s="3">
        <v>426675</v>
      </c>
      <c r="N3888" s="3">
        <v>3839</v>
      </c>
      <c r="O3888" s="6">
        <f>SupplierQuality[[#This Row],[Total Downtime Minutes]]/60</f>
        <v>63.983333333333334</v>
      </c>
      <c r="P3888" s="4">
        <v>614</v>
      </c>
      <c r="Q3888" s="4">
        <f>SupplierQuality[[#This Row],[Total Defect Qty]]*SupplierQuality[[#This Row],[Unit Price]]</f>
        <v>261978450</v>
      </c>
    </row>
    <row r="3889" spans="1:17" x14ac:dyDescent="0.25">
      <c r="A3889" s="1">
        <v>43700</v>
      </c>
      <c r="B3889" s="5" t="str">
        <f>TEXT(SupplierQuality[[#This Row],[Date]],"mmm")</f>
        <v>Aug</v>
      </c>
      <c r="C3889" s="5" t="str">
        <f>TEXT(SupplierQuality[[#This Row],[Date]],"yyyy")</f>
        <v>2019</v>
      </c>
      <c r="D3889" s="2" t="s">
        <v>61</v>
      </c>
      <c r="E3889" s="2" t="s">
        <v>71</v>
      </c>
      <c r="F3889" s="2" t="s">
        <v>691</v>
      </c>
      <c r="G3889">
        <v>117</v>
      </c>
      <c r="H3889" s="2" t="str">
        <f>VLOOKUP(SupplierQuality[[#This Row],[MaterialID]],Table4[#All],2,0)</f>
        <v>Labels</v>
      </c>
      <c r="I3889">
        <v>1</v>
      </c>
      <c r="J3889" s="2" t="str">
        <f>_xlfn.XLOOKUP(SupplierQuality[[#This Row],[Defect Type ID]],Table5[ID],Table5[Defect Type],"Not found",0)</f>
        <v>No Impact</v>
      </c>
      <c r="K3889">
        <v>194</v>
      </c>
      <c r="L3889" s="2" t="str">
        <f>_xlfn.XLOOKUP(SupplierQuality[[#This Row],[DefectID]],Table2[ID],Table2[Defect],"Not found",0)</f>
        <v>Double Labeling</v>
      </c>
      <c r="M3889" s="3">
        <v>421035</v>
      </c>
      <c r="N3889" s="3">
        <v>3477</v>
      </c>
      <c r="O3889" s="6">
        <f>SupplierQuality[[#This Row],[Total Downtime Minutes]]/60</f>
        <v>57.95</v>
      </c>
      <c r="P3889" s="4">
        <v>622</v>
      </c>
      <c r="Q3889" s="4">
        <f>SupplierQuality[[#This Row],[Total Defect Qty]]*SupplierQuality[[#This Row],[Unit Price]]</f>
        <v>261883770</v>
      </c>
    </row>
    <row r="3890" spans="1:17" x14ac:dyDescent="0.25">
      <c r="A3890" s="1">
        <v>43700</v>
      </c>
      <c r="B3890" s="5" t="str">
        <f>TEXT(SupplierQuality[[#This Row],[Date]],"mmm")</f>
        <v>Aug</v>
      </c>
      <c r="C3890" s="5" t="str">
        <f>TEXT(SupplierQuality[[#This Row],[Date]],"yyyy")</f>
        <v>2019</v>
      </c>
      <c r="D3890" s="2" t="s">
        <v>201</v>
      </c>
      <c r="E3890" s="2" t="s">
        <v>98</v>
      </c>
      <c r="F3890" s="2" t="s">
        <v>691</v>
      </c>
      <c r="G3890">
        <v>117</v>
      </c>
      <c r="H3890" s="2" t="str">
        <f>VLOOKUP(SupplierQuality[[#This Row],[MaterialID]],Table4[#All],2,0)</f>
        <v>Labels</v>
      </c>
      <c r="I3890">
        <v>2</v>
      </c>
      <c r="J3890" s="2" t="str">
        <f>_xlfn.XLOOKUP(SupplierQuality[[#This Row],[Defect Type ID]],Table5[ID],Table5[Defect Type],"Not found",0)</f>
        <v>Rejected</v>
      </c>
      <c r="K3890">
        <v>60</v>
      </c>
      <c r="L3890" s="2" t="str">
        <f>_xlfn.XLOOKUP(SupplierQuality[[#This Row],[DefectID]],Table2[ID],Table2[Defect],"Not found",0)</f>
        <v>Unsealed Cartons</v>
      </c>
      <c r="M3890" s="3">
        <v>391745</v>
      </c>
      <c r="N3890" s="3">
        <v>1503</v>
      </c>
      <c r="O3890" s="6">
        <f>SupplierQuality[[#This Row],[Total Downtime Minutes]]/60</f>
        <v>25.05</v>
      </c>
      <c r="P3890" s="4">
        <v>545</v>
      </c>
      <c r="Q3890" s="4">
        <f>SupplierQuality[[#This Row],[Total Defect Qty]]*SupplierQuality[[#This Row],[Unit Price]]</f>
        <v>213501025</v>
      </c>
    </row>
    <row r="3891" spans="1:17" x14ac:dyDescent="0.25">
      <c r="A3891" s="1">
        <v>43700</v>
      </c>
      <c r="B3891" s="5" t="str">
        <f>TEXT(SupplierQuality[[#This Row],[Date]],"mmm")</f>
        <v>Aug</v>
      </c>
      <c r="C3891" s="5" t="str">
        <f>TEXT(SupplierQuality[[#This Row],[Date]],"yyyy")</f>
        <v>2019</v>
      </c>
      <c r="D3891" s="2" t="s">
        <v>223</v>
      </c>
      <c r="E3891" s="2" t="s">
        <v>84</v>
      </c>
      <c r="F3891" s="2" t="s">
        <v>691</v>
      </c>
      <c r="G3891">
        <v>131</v>
      </c>
      <c r="H3891" s="2" t="str">
        <f>VLOOKUP(SupplierQuality[[#This Row],[MaterialID]],Table4[#All],2,0)</f>
        <v>Valves</v>
      </c>
      <c r="I3891">
        <v>3</v>
      </c>
      <c r="J3891" s="2" t="str">
        <f>_xlfn.XLOOKUP(SupplierQuality[[#This Row],[Defect Type ID]],Table5[ID],Table5[Defect Type],"Not found",0)</f>
        <v>Impact</v>
      </c>
      <c r="K3891">
        <v>234</v>
      </c>
      <c r="L3891" s="2" t="str">
        <f>_xlfn.XLOOKUP(SupplierQuality[[#This Row],[DefectID]],Table2[ID],Table2[Defect],"Not found",0)</f>
        <v>Packaging Issues</v>
      </c>
      <c r="M3891" s="3">
        <v>341204</v>
      </c>
      <c r="N3891" s="3">
        <v>585</v>
      </c>
      <c r="O3891" s="6">
        <f>SupplierQuality[[#This Row],[Total Downtime Minutes]]/60</f>
        <v>9.75</v>
      </c>
      <c r="P3891" s="4">
        <v>538</v>
      </c>
      <c r="Q3891" s="4">
        <f>SupplierQuality[[#This Row],[Total Defect Qty]]*SupplierQuality[[#This Row],[Unit Price]]</f>
        <v>183567752</v>
      </c>
    </row>
    <row r="3892" spans="1:17" x14ac:dyDescent="0.25">
      <c r="A3892" s="1">
        <v>43700</v>
      </c>
      <c r="B3892" s="5" t="str">
        <f>TEXT(SupplierQuality[[#This Row],[Date]],"mmm")</f>
        <v>Aug</v>
      </c>
      <c r="C3892" s="5" t="str">
        <f>TEXT(SupplierQuality[[#This Row],[Date]],"yyyy")</f>
        <v>2019</v>
      </c>
      <c r="D3892" s="2" t="s">
        <v>258</v>
      </c>
      <c r="E3892" s="2" t="s">
        <v>98</v>
      </c>
      <c r="F3892" s="2" t="s">
        <v>691</v>
      </c>
      <c r="G3892">
        <v>112</v>
      </c>
      <c r="H3892" s="2" t="str">
        <f>VLOOKUP(SupplierQuality[[#This Row],[MaterialID]],Table4[#All],2,0)</f>
        <v>Glass</v>
      </c>
      <c r="I3892">
        <v>1</v>
      </c>
      <c r="J3892" s="2" t="str">
        <f>_xlfn.XLOOKUP(SupplierQuality[[#This Row],[Defect Type ID]],Table5[ID],Table5[Defect Type],"Not found",0)</f>
        <v>No Impact</v>
      </c>
      <c r="K3892">
        <v>257</v>
      </c>
      <c r="L3892" s="2" t="str">
        <f>_xlfn.XLOOKUP(SupplierQuality[[#This Row],[DefectID]],Table2[ID],Table2[Defect],"Not found",0)</f>
        <v>Bad Seal</v>
      </c>
      <c r="M3892" s="3">
        <v>230891</v>
      </c>
      <c r="N3892" s="3">
        <v>3916</v>
      </c>
      <c r="O3892" s="6">
        <f>SupplierQuality[[#This Row],[Total Downtime Minutes]]/60</f>
        <v>65.266666666666666</v>
      </c>
      <c r="P3892" s="4">
        <v>336</v>
      </c>
      <c r="Q3892" s="4">
        <f>SupplierQuality[[#This Row],[Total Defect Qty]]*SupplierQuality[[#This Row],[Unit Price]]</f>
        <v>77579376</v>
      </c>
    </row>
    <row r="3893" spans="1:17" x14ac:dyDescent="0.25">
      <c r="A3893" s="1">
        <v>43700</v>
      </c>
      <c r="B3893" s="5" t="str">
        <f>TEXT(SupplierQuality[[#This Row],[Date]],"mmm")</f>
        <v>Aug</v>
      </c>
      <c r="C3893" s="5" t="str">
        <f>TEXT(SupplierQuality[[#This Row],[Date]],"yyyy")</f>
        <v>2019</v>
      </c>
      <c r="D3893" s="2" t="s">
        <v>359</v>
      </c>
      <c r="E3893" s="2" t="s">
        <v>55</v>
      </c>
      <c r="F3893" s="2" t="s">
        <v>691</v>
      </c>
      <c r="G3893">
        <v>129</v>
      </c>
      <c r="H3893" s="2" t="str">
        <f>VLOOKUP(SupplierQuality[[#This Row],[MaterialID]],Table4[#All],2,0)</f>
        <v>Mechanicals</v>
      </c>
      <c r="I3893">
        <v>1</v>
      </c>
      <c r="J3893" s="2" t="str">
        <f>_xlfn.XLOOKUP(SupplierQuality[[#This Row],[Defect Type ID]],Table5[ID],Table5[Defect Type],"Not found",0)</f>
        <v>No Impact</v>
      </c>
      <c r="K3893">
        <v>240</v>
      </c>
      <c r="L3893" s="2" t="str">
        <f>_xlfn.XLOOKUP(SupplierQuality[[#This Row],[DefectID]],Table2[ID],Table2[Defect],"Not found",0)</f>
        <v>Spring damanged</v>
      </c>
      <c r="M3893" s="3">
        <v>207649</v>
      </c>
      <c r="N3893" s="3">
        <v>4015</v>
      </c>
      <c r="O3893" s="6">
        <f>SupplierQuality[[#This Row],[Total Downtime Minutes]]/60</f>
        <v>66.916666666666671</v>
      </c>
      <c r="P3893" s="4">
        <v>348</v>
      </c>
      <c r="Q3893" s="4">
        <f>SupplierQuality[[#This Row],[Total Defect Qty]]*SupplierQuality[[#This Row],[Unit Price]]</f>
        <v>72261852</v>
      </c>
    </row>
    <row r="3894" spans="1:17" x14ac:dyDescent="0.25">
      <c r="A3894" s="1">
        <v>43700</v>
      </c>
      <c r="B3894" s="5" t="str">
        <f>TEXT(SupplierQuality[[#This Row],[Date]],"mmm")</f>
        <v>Aug</v>
      </c>
      <c r="C3894" s="5" t="str">
        <f>TEXT(SupplierQuality[[#This Row],[Date]],"yyyy")</f>
        <v>2019</v>
      </c>
      <c r="D3894" s="2" t="s">
        <v>285</v>
      </c>
      <c r="E3894" s="2" t="s">
        <v>58</v>
      </c>
      <c r="F3894" s="2" t="s">
        <v>691</v>
      </c>
      <c r="G3894">
        <v>130</v>
      </c>
      <c r="H3894" s="2" t="str">
        <f>VLOOKUP(SupplierQuality[[#This Row],[MaterialID]],Table4[#All],2,0)</f>
        <v>Packaging</v>
      </c>
      <c r="I3894">
        <v>1</v>
      </c>
      <c r="J3894" s="2" t="str">
        <f>_xlfn.XLOOKUP(SupplierQuality[[#This Row],[Defect Type ID]],Table5[ID],Table5[Defect Type],"Not found",0)</f>
        <v>No Impact</v>
      </c>
      <c r="K3894">
        <v>239</v>
      </c>
      <c r="L3894" s="2" t="str">
        <f>_xlfn.XLOOKUP(SupplierQuality[[#This Row],[DefectID]],Table2[ID],Table2[Defect],"Not found",0)</f>
        <v>Scratch</v>
      </c>
      <c r="M3894" s="3">
        <v>88792</v>
      </c>
      <c r="N3894" s="3">
        <v>1455</v>
      </c>
      <c r="O3894" s="6">
        <f>SupplierQuality[[#This Row],[Total Downtime Minutes]]/60</f>
        <v>24.25</v>
      </c>
      <c r="P3894" s="4">
        <v>455</v>
      </c>
      <c r="Q3894" s="4">
        <f>SupplierQuality[[#This Row],[Total Defect Qty]]*SupplierQuality[[#This Row],[Unit Price]]</f>
        <v>40400360</v>
      </c>
    </row>
    <row r="3895" spans="1:17" x14ac:dyDescent="0.25">
      <c r="A3895" s="1">
        <v>43701</v>
      </c>
      <c r="B3895" s="5" t="str">
        <f>TEXT(SupplierQuality[[#This Row],[Date]],"mmm")</f>
        <v>Aug</v>
      </c>
      <c r="C3895" s="5" t="str">
        <f>TEXT(SupplierQuality[[#This Row],[Date]],"yyyy")</f>
        <v>2019</v>
      </c>
      <c r="D3895" s="2" t="s">
        <v>249</v>
      </c>
      <c r="E3895" s="2" t="s">
        <v>71</v>
      </c>
      <c r="F3895" s="2" t="s">
        <v>14</v>
      </c>
      <c r="G3895">
        <v>122</v>
      </c>
      <c r="H3895" s="2" t="str">
        <f>VLOOKUP(SupplierQuality[[#This Row],[MaterialID]],Table4[#All],2,0)</f>
        <v>Electrolytes</v>
      </c>
      <c r="I3895">
        <v>3</v>
      </c>
      <c r="J3895" s="2" t="str">
        <f>_xlfn.XLOOKUP(SupplierQuality[[#This Row],[Defect Type ID]],Table5[ID],Table5[Defect Type],"Not found",0)</f>
        <v>Impact</v>
      </c>
      <c r="K3895">
        <v>1</v>
      </c>
      <c r="L3895" s="2" t="str">
        <f>_xlfn.XLOOKUP(SupplierQuality[[#This Row],[DefectID]],Table2[ID],Table2[Defect],"Not found",0)</f>
        <v>Bad Bearings</v>
      </c>
      <c r="M3895" s="3">
        <v>801802</v>
      </c>
      <c r="N3895" s="3">
        <v>2186</v>
      </c>
      <c r="O3895" s="6">
        <f>SupplierQuality[[#This Row],[Total Downtime Minutes]]/60</f>
        <v>36.43333333333333</v>
      </c>
      <c r="P3895" s="4">
        <v>473</v>
      </c>
      <c r="Q3895" s="4">
        <f>SupplierQuality[[#This Row],[Total Defect Qty]]*SupplierQuality[[#This Row],[Unit Price]]</f>
        <v>379252346</v>
      </c>
    </row>
    <row r="3896" spans="1:17" x14ac:dyDescent="0.25">
      <c r="A3896" s="1">
        <v>43701</v>
      </c>
      <c r="B3896" s="5" t="str">
        <f>TEXT(SupplierQuality[[#This Row],[Date]],"mmm")</f>
        <v>Aug</v>
      </c>
      <c r="C3896" s="5" t="str">
        <f>TEXT(SupplierQuality[[#This Row],[Date]],"yyyy")</f>
        <v>2019</v>
      </c>
      <c r="D3896" s="2" t="s">
        <v>356</v>
      </c>
      <c r="E3896" s="2" t="s">
        <v>107</v>
      </c>
      <c r="F3896" s="2" t="s">
        <v>14</v>
      </c>
      <c r="G3896">
        <v>112</v>
      </c>
      <c r="H3896" s="2" t="str">
        <f>VLOOKUP(SupplierQuality[[#This Row],[MaterialID]],Table4[#All],2,0)</f>
        <v>Glass</v>
      </c>
      <c r="I3896">
        <v>1</v>
      </c>
      <c r="J3896" s="2" t="str">
        <f>_xlfn.XLOOKUP(SupplierQuality[[#This Row],[Defect Type ID]],Table5[ID],Table5[Defect Type],"Not found",0)</f>
        <v>No Impact</v>
      </c>
      <c r="K3896">
        <v>171</v>
      </c>
      <c r="L3896" s="2" t="str">
        <f>_xlfn.XLOOKUP(SupplierQuality[[#This Row],[DefectID]],Table2[ID],Table2[Defect],"Not found",0)</f>
        <v>Flaps - Incorrect Gap</v>
      </c>
      <c r="M3896" s="3">
        <v>637172</v>
      </c>
      <c r="N3896" s="3">
        <v>2743</v>
      </c>
      <c r="O3896" s="6">
        <f>SupplierQuality[[#This Row],[Total Downtime Minutes]]/60</f>
        <v>45.716666666666669</v>
      </c>
      <c r="P3896" s="4">
        <v>685</v>
      </c>
      <c r="Q3896" s="4">
        <f>SupplierQuality[[#This Row],[Total Defect Qty]]*SupplierQuality[[#This Row],[Unit Price]]</f>
        <v>436462820</v>
      </c>
    </row>
    <row r="3897" spans="1:17" x14ac:dyDescent="0.25">
      <c r="A3897" s="1">
        <v>43701</v>
      </c>
      <c r="B3897" s="5" t="str">
        <f>TEXT(SupplierQuality[[#This Row],[Date]],"mmm")</f>
        <v>Aug</v>
      </c>
      <c r="C3897" s="5" t="str">
        <f>TEXT(SupplierQuality[[#This Row],[Date]],"yyyy")</f>
        <v>2019</v>
      </c>
      <c r="D3897" s="2" t="s">
        <v>118</v>
      </c>
      <c r="E3897" s="2" t="s">
        <v>55</v>
      </c>
      <c r="F3897" s="2" t="s">
        <v>14</v>
      </c>
      <c r="G3897">
        <v>133</v>
      </c>
      <c r="H3897" s="2" t="str">
        <f>VLOOKUP(SupplierQuality[[#This Row],[MaterialID]],Table4[#All],2,0)</f>
        <v>Wires</v>
      </c>
      <c r="I3897">
        <v>1</v>
      </c>
      <c r="J3897" s="2" t="str">
        <f>_xlfn.XLOOKUP(SupplierQuality[[#This Row],[Defect Type ID]],Table5[ID],Table5[Defect Type],"Not found",0)</f>
        <v>No Impact</v>
      </c>
      <c r="K3897">
        <v>44</v>
      </c>
      <c r="L3897" s="2" t="str">
        <f>_xlfn.XLOOKUP(SupplierQuality[[#This Row],[DefectID]],Table2[ID],Table2[Defect],"Not found",0)</f>
        <v>Broken Glass</v>
      </c>
      <c r="M3897" s="3">
        <v>635496</v>
      </c>
      <c r="N3897" s="3">
        <v>4956</v>
      </c>
      <c r="O3897" s="6">
        <f>SupplierQuality[[#This Row],[Total Downtime Minutes]]/60</f>
        <v>82.6</v>
      </c>
      <c r="P3897" s="4">
        <v>664</v>
      </c>
      <c r="Q3897" s="4">
        <f>SupplierQuality[[#This Row],[Total Defect Qty]]*SupplierQuality[[#This Row],[Unit Price]]</f>
        <v>421969344</v>
      </c>
    </row>
    <row r="3898" spans="1:17" x14ac:dyDescent="0.25">
      <c r="A3898" s="1">
        <v>43701</v>
      </c>
      <c r="B3898" s="5" t="str">
        <f>TEXT(SupplierQuality[[#This Row],[Date]],"mmm")</f>
        <v>Aug</v>
      </c>
      <c r="C3898" s="5" t="str">
        <f>TEXT(SupplierQuality[[#This Row],[Date]],"yyyy")</f>
        <v>2019</v>
      </c>
      <c r="D3898" s="2" t="s">
        <v>48</v>
      </c>
      <c r="E3898" s="2" t="s">
        <v>41</v>
      </c>
      <c r="F3898" s="2" t="s">
        <v>14</v>
      </c>
      <c r="G3898">
        <v>112</v>
      </c>
      <c r="H3898" s="2" t="str">
        <f>VLOOKUP(SupplierQuality[[#This Row],[MaterialID]],Table4[#All],2,0)</f>
        <v>Glass</v>
      </c>
      <c r="I3898">
        <v>2</v>
      </c>
      <c r="J3898" s="2" t="str">
        <f>_xlfn.XLOOKUP(SupplierQuality[[#This Row],[Defect Type ID]],Table5[ID],Table5[Defect Type],"Not found",0)</f>
        <v>Rejected</v>
      </c>
      <c r="K3898">
        <v>165</v>
      </c>
      <c r="L3898" s="2" t="str">
        <f>_xlfn.XLOOKUP(SupplierQuality[[#This Row],[DefectID]],Table2[ID],Table2[Defect],"Not found",0)</f>
        <v>Material Separation</v>
      </c>
      <c r="M3898" s="3">
        <v>470912</v>
      </c>
      <c r="N3898" s="3">
        <v>3034</v>
      </c>
      <c r="O3898" s="6">
        <f>SupplierQuality[[#This Row],[Total Downtime Minutes]]/60</f>
        <v>50.56666666666667</v>
      </c>
      <c r="P3898" s="4">
        <v>444</v>
      </c>
      <c r="Q3898" s="4">
        <f>SupplierQuality[[#This Row],[Total Defect Qty]]*SupplierQuality[[#This Row],[Unit Price]]</f>
        <v>209084928</v>
      </c>
    </row>
    <row r="3899" spans="1:17" x14ac:dyDescent="0.25">
      <c r="A3899" s="1">
        <v>43701</v>
      </c>
      <c r="B3899" s="5" t="str">
        <f>TEXT(SupplierQuality[[#This Row],[Date]],"mmm")</f>
        <v>Aug</v>
      </c>
      <c r="C3899" s="5" t="str">
        <f>TEXT(SupplierQuality[[#This Row],[Date]],"yyyy")</f>
        <v>2019</v>
      </c>
      <c r="D3899" s="2" t="s">
        <v>200</v>
      </c>
      <c r="E3899" s="2" t="s">
        <v>58</v>
      </c>
      <c r="F3899" s="2" t="s">
        <v>14</v>
      </c>
      <c r="G3899">
        <v>129</v>
      </c>
      <c r="H3899" s="2" t="str">
        <f>VLOOKUP(SupplierQuality[[#This Row],[MaterialID]],Table4[#All],2,0)</f>
        <v>Mechanicals</v>
      </c>
      <c r="I3899">
        <v>1</v>
      </c>
      <c r="J3899" s="2" t="str">
        <f>_xlfn.XLOOKUP(SupplierQuality[[#This Row],[Defect Type ID]],Table5[ID],Table5[Defect Type],"Not found",0)</f>
        <v>No Impact</v>
      </c>
      <c r="K3899">
        <v>112</v>
      </c>
      <c r="L3899" s="2" t="str">
        <f>_xlfn.XLOOKUP(SupplierQuality[[#This Row],[DefectID]],Table2[ID],Table2[Defect],"Not found",0)</f>
        <v>Gaps</v>
      </c>
      <c r="M3899" s="3">
        <v>436158</v>
      </c>
      <c r="N3899" s="3">
        <v>1077</v>
      </c>
      <c r="O3899" s="6">
        <f>SupplierQuality[[#This Row],[Total Downtime Minutes]]/60</f>
        <v>17.95</v>
      </c>
      <c r="P3899" s="4">
        <v>380</v>
      </c>
      <c r="Q3899" s="4">
        <f>SupplierQuality[[#This Row],[Total Defect Qty]]*SupplierQuality[[#This Row],[Unit Price]]</f>
        <v>165740040</v>
      </c>
    </row>
    <row r="3900" spans="1:17" x14ac:dyDescent="0.25">
      <c r="A3900" s="1">
        <v>43701</v>
      </c>
      <c r="B3900" s="5" t="str">
        <f>TEXT(SupplierQuality[[#This Row],[Date]],"mmm")</f>
        <v>Aug</v>
      </c>
      <c r="C3900" s="5" t="str">
        <f>TEXT(SupplierQuality[[#This Row],[Date]],"yyyy")</f>
        <v>2019</v>
      </c>
      <c r="D3900" s="2" t="s">
        <v>197</v>
      </c>
      <c r="E3900" s="2" t="s">
        <v>98</v>
      </c>
      <c r="F3900" s="2" t="s">
        <v>14</v>
      </c>
      <c r="G3900">
        <v>128</v>
      </c>
      <c r="H3900" s="2" t="str">
        <f>VLOOKUP(SupplierQuality[[#This Row],[MaterialID]],Table4[#All],2,0)</f>
        <v>Tape</v>
      </c>
      <c r="I3900">
        <v>3</v>
      </c>
      <c r="J3900" s="2" t="str">
        <f>_xlfn.XLOOKUP(SupplierQuality[[#This Row],[Defect Type ID]],Table5[ID],Table5[Defect Type],"Not found",0)</f>
        <v>Impact</v>
      </c>
      <c r="K3900">
        <v>77</v>
      </c>
      <c r="L3900" s="2" t="str">
        <f>_xlfn.XLOOKUP(SupplierQuality[[#This Row],[DefectID]],Table2[ID],Table2[Defect],"Not found",0)</f>
        <v>No Label</v>
      </c>
      <c r="M3900" s="3">
        <v>259533</v>
      </c>
      <c r="N3900" s="3">
        <v>300</v>
      </c>
      <c r="O3900" s="6">
        <f>SupplierQuality[[#This Row],[Total Downtime Minutes]]/60</f>
        <v>5</v>
      </c>
      <c r="P3900" s="4">
        <v>383</v>
      </c>
      <c r="Q3900" s="4">
        <f>SupplierQuality[[#This Row],[Total Defect Qty]]*SupplierQuality[[#This Row],[Unit Price]]</f>
        <v>99401139</v>
      </c>
    </row>
    <row r="3901" spans="1:17" x14ac:dyDescent="0.25">
      <c r="A3901" s="1">
        <v>43701</v>
      </c>
      <c r="B3901" s="5" t="str">
        <f>TEXT(SupplierQuality[[#This Row],[Date]],"mmm")</f>
        <v>Aug</v>
      </c>
      <c r="C3901" s="5" t="str">
        <f>TEXT(SupplierQuality[[#This Row],[Date]],"yyyy")</f>
        <v>2019</v>
      </c>
      <c r="D3901" s="2" t="s">
        <v>193</v>
      </c>
      <c r="E3901" s="2" t="s">
        <v>23</v>
      </c>
      <c r="F3901" s="2" t="s">
        <v>14</v>
      </c>
      <c r="G3901">
        <v>113</v>
      </c>
      <c r="H3901" s="2" t="str">
        <f>VLOOKUP(SupplierQuality[[#This Row],[MaterialID]],Table4[#All],2,0)</f>
        <v>Raw Materials</v>
      </c>
      <c r="I3901">
        <v>2</v>
      </c>
      <c r="J3901" s="2" t="str">
        <f>_xlfn.XLOOKUP(SupplierQuality[[#This Row],[Defect Type ID]],Table5[ID],Table5[Defect Type],"Not found",0)</f>
        <v>Rejected</v>
      </c>
      <c r="K3901">
        <v>60</v>
      </c>
      <c r="L3901" s="2" t="str">
        <f>_xlfn.XLOOKUP(SupplierQuality[[#This Row],[DefectID]],Table2[ID],Table2[Defect],"Not found",0)</f>
        <v>Unsealed Cartons</v>
      </c>
      <c r="M3901" s="3">
        <v>60459</v>
      </c>
      <c r="N3901" s="3">
        <v>730</v>
      </c>
      <c r="O3901" s="6">
        <f>SupplierQuality[[#This Row],[Total Downtime Minutes]]/60</f>
        <v>12.166666666666666</v>
      </c>
      <c r="P3901" s="4">
        <v>278</v>
      </c>
      <c r="Q3901" s="4">
        <f>SupplierQuality[[#This Row],[Total Defect Qty]]*SupplierQuality[[#This Row],[Unit Price]]</f>
        <v>16807602</v>
      </c>
    </row>
    <row r="3902" spans="1:17" x14ac:dyDescent="0.25">
      <c r="A3902" s="1">
        <v>43702</v>
      </c>
      <c r="B3902" s="5" t="str">
        <f>TEXT(SupplierQuality[[#This Row],[Date]],"mmm")</f>
        <v>Aug</v>
      </c>
      <c r="C3902" s="5" t="str">
        <f>TEXT(SupplierQuality[[#This Row],[Date]],"yyyy")</f>
        <v>2019</v>
      </c>
      <c r="D3902" s="2" t="s">
        <v>177</v>
      </c>
      <c r="E3902" s="2" t="s">
        <v>58</v>
      </c>
      <c r="F3902" s="2" t="s">
        <v>17</v>
      </c>
      <c r="G3902">
        <v>120</v>
      </c>
      <c r="H3902" s="2" t="str">
        <f>VLOOKUP(SupplierQuality[[#This Row],[MaterialID]],Table4[#All],2,0)</f>
        <v>Film</v>
      </c>
      <c r="I3902">
        <v>2</v>
      </c>
      <c r="J3902" s="2" t="str">
        <f>_xlfn.XLOOKUP(SupplierQuality[[#This Row],[Defect Type ID]],Table5[ID],Table5[Defect Type],"Not found",0)</f>
        <v>Rejected</v>
      </c>
      <c r="K3902">
        <v>187</v>
      </c>
      <c r="L3902" s="2" t="str">
        <f>_xlfn.XLOOKUP(SupplierQuality[[#This Row],[DefectID]],Table2[ID],Table2[Defect],"Not found",0)</f>
        <v>Bad Fasteners</v>
      </c>
      <c r="M3902" s="3">
        <v>974282</v>
      </c>
      <c r="N3902" s="3">
        <v>3835</v>
      </c>
      <c r="O3902" s="6">
        <f>SupplierQuality[[#This Row],[Total Downtime Minutes]]/60</f>
        <v>63.916666666666664</v>
      </c>
      <c r="P3902" s="4">
        <v>306</v>
      </c>
      <c r="Q3902" s="4">
        <f>SupplierQuality[[#This Row],[Total Defect Qty]]*SupplierQuality[[#This Row],[Unit Price]]</f>
        <v>298130292</v>
      </c>
    </row>
    <row r="3903" spans="1:17" x14ac:dyDescent="0.25">
      <c r="A3903" s="1">
        <v>43702</v>
      </c>
      <c r="B3903" s="5" t="str">
        <f>TEXT(SupplierQuality[[#This Row],[Date]],"mmm")</f>
        <v>Aug</v>
      </c>
      <c r="C3903" s="5" t="str">
        <f>TEXT(SupplierQuality[[#This Row],[Date]],"yyyy")</f>
        <v>2019</v>
      </c>
      <c r="D3903" s="2" t="s">
        <v>141</v>
      </c>
      <c r="E3903" s="2" t="s">
        <v>30</v>
      </c>
      <c r="F3903" s="2" t="s">
        <v>17</v>
      </c>
      <c r="G3903">
        <v>130</v>
      </c>
      <c r="H3903" s="2" t="str">
        <f>VLOOKUP(SupplierQuality[[#This Row],[MaterialID]],Table4[#All],2,0)</f>
        <v>Packaging</v>
      </c>
      <c r="I3903">
        <v>3</v>
      </c>
      <c r="J3903" s="2" t="str">
        <f>_xlfn.XLOOKUP(SupplierQuality[[#This Row],[Defect Type ID]],Table5[ID],Table5[Defect Type],"Not found",0)</f>
        <v>Impact</v>
      </c>
      <c r="K3903">
        <v>47</v>
      </c>
      <c r="L3903" s="2" t="str">
        <f>_xlfn.XLOOKUP(SupplierQuality[[#This Row],[DefectID]],Table2[ID],Table2[Defect],"Not found",0)</f>
        <v>Packaging Damaged</v>
      </c>
      <c r="M3903" s="3">
        <v>936978</v>
      </c>
      <c r="N3903" s="3">
        <v>3381</v>
      </c>
      <c r="O3903" s="6">
        <f>SupplierQuality[[#This Row],[Total Downtime Minutes]]/60</f>
        <v>56.35</v>
      </c>
      <c r="P3903" s="4">
        <v>649</v>
      </c>
      <c r="Q3903" s="4">
        <f>SupplierQuality[[#This Row],[Total Defect Qty]]*SupplierQuality[[#This Row],[Unit Price]]</f>
        <v>608098722</v>
      </c>
    </row>
    <row r="3904" spans="1:17" x14ac:dyDescent="0.25">
      <c r="A3904" s="1">
        <v>43702</v>
      </c>
      <c r="B3904" s="5" t="str">
        <f>TEXT(SupplierQuality[[#This Row],[Date]],"mmm")</f>
        <v>Aug</v>
      </c>
      <c r="C3904" s="5" t="str">
        <f>TEXT(SupplierQuality[[#This Row],[Date]],"yyyy")</f>
        <v>2019</v>
      </c>
      <c r="D3904" s="2" t="s">
        <v>329</v>
      </c>
      <c r="E3904" s="2" t="s">
        <v>36</v>
      </c>
      <c r="F3904" s="2" t="s">
        <v>17</v>
      </c>
      <c r="G3904">
        <v>119</v>
      </c>
      <c r="H3904" s="2" t="str">
        <f>VLOOKUP(SupplierQuality[[#This Row],[MaterialID]],Table4[#All],2,0)</f>
        <v>Batteries</v>
      </c>
      <c r="I3904">
        <v>1</v>
      </c>
      <c r="J3904" s="2" t="str">
        <f>_xlfn.XLOOKUP(SupplierQuality[[#This Row],[Defect Type ID]],Table5[ID],Table5[Defect Type],"Not found",0)</f>
        <v>No Impact</v>
      </c>
      <c r="K3904">
        <v>176</v>
      </c>
      <c r="L3904" s="2" t="str">
        <f>_xlfn.XLOOKUP(SupplierQuality[[#This Row],[DefectID]],Table2[ID],Table2[Defect],"Not found",0)</f>
        <v>Holes in Material</v>
      </c>
      <c r="M3904" s="3">
        <v>835194</v>
      </c>
      <c r="N3904" s="3">
        <v>4383</v>
      </c>
      <c r="O3904" s="6">
        <f>SupplierQuality[[#This Row],[Total Downtime Minutes]]/60</f>
        <v>73.05</v>
      </c>
      <c r="P3904" s="4">
        <v>655</v>
      </c>
      <c r="Q3904" s="4">
        <f>SupplierQuality[[#This Row],[Total Defect Qty]]*SupplierQuality[[#This Row],[Unit Price]]</f>
        <v>547052070</v>
      </c>
    </row>
    <row r="3905" spans="1:17" x14ac:dyDescent="0.25">
      <c r="A3905" s="1">
        <v>43702</v>
      </c>
      <c r="B3905" s="5" t="str">
        <f>TEXT(SupplierQuality[[#This Row],[Date]],"mmm")</f>
        <v>Aug</v>
      </c>
      <c r="C3905" s="5" t="str">
        <f>TEXT(SupplierQuality[[#This Row],[Date]],"yyyy")</f>
        <v>2019</v>
      </c>
      <c r="D3905" s="2" t="s">
        <v>189</v>
      </c>
      <c r="E3905" s="2" t="s">
        <v>107</v>
      </c>
      <c r="F3905" s="2" t="s">
        <v>17</v>
      </c>
      <c r="G3905">
        <v>116</v>
      </c>
      <c r="H3905" s="2" t="str">
        <f>VLOOKUP(SupplierQuality[[#This Row],[MaterialID]],Table4[#All],2,0)</f>
        <v>Molds</v>
      </c>
      <c r="I3905">
        <v>1</v>
      </c>
      <c r="J3905" s="2" t="str">
        <f>_xlfn.XLOOKUP(SupplierQuality[[#This Row],[Defect Type ID]],Table5[ID],Table5[Defect Type],"Not found",0)</f>
        <v>No Impact</v>
      </c>
      <c r="K3905">
        <v>21</v>
      </c>
      <c r="L3905" s="2" t="str">
        <f>_xlfn.XLOOKUP(SupplierQuality[[#This Row],[DefectID]],Table2[ID],Table2[Defect],"Not found",0)</f>
        <v>Material Handling/ Shipping Requirements Error</v>
      </c>
      <c r="M3905" s="3">
        <v>785173</v>
      </c>
      <c r="N3905" s="3">
        <v>4878</v>
      </c>
      <c r="O3905" s="6">
        <f>SupplierQuality[[#This Row],[Total Downtime Minutes]]/60</f>
        <v>81.3</v>
      </c>
      <c r="P3905" s="4">
        <v>425</v>
      </c>
      <c r="Q3905" s="4">
        <f>SupplierQuality[[#This Row],[Total Defect Qty]]*SupplierQuality[[#This Row],[Unit Price]]</f>
        <v>333698525</v>
      </c>
    </row>
    <row r="3906" spans="1:17" x14ac:dyDescent="0.25">
      <c r="A3906" s="1">
        <v>43702</v>
      </c>
      <c r="B3906" s="5" t="str">
        <f>TEXT(SupplierQuality[[#This Row],[Date]],"mmm")</f>
        <v>Aug</v>
      </c>
      <c r="C3906" s="5" t="str">
        <f>TEXT(SupplierQuality[[#This Row],[Date]],"yyyy")</f>
        <v>2019</v>
      </c>
      <c r="D3906" s="2" t="s">
        <v>63</v>
      </c>
      <c r="E3906" s="2" t="s">
        <v>64</v>
      </c>
      <c r="F3906" s="2" t="s">
        <v>14</v>
      </c>
      <c r="G3906">
        <v>118</v>
      </c>
      <c r="H3906" s="2" t="str">
        <f>VLOOKUP(SupplierQuality[[#This Row],[MaterialID]],Table4[#All],2,0)</f>
        <v>Corrugate</v>
      </c>
      <c r="I3906">
        <v>2</v>
      </c>
      <c r="J3906" s="2" t="str">
        <f>_xlfn.XLOOKUP(SupplierQuality[[#This Row],[Defect Type ID]],Table5[ID],Table5[Defect Type],"Not found",0)</f>
        <v>Rejected</v>
      </c>
      <c r="K3906">
        <v>29</v>
      </c>
      <c r="L3906" s="2" t="str">
        <f>_xlfn.XLOOKUP(SupplierQuality[[#This Row],[DefectID]],Table2[ID],Table2[Defect],"Not found",0)</f>
        <v>Out of Spec</v>
      </c>
      <c r="M3906" s="3">
        <v>750190</v>
      </c>
      <c r="N3906" s="3">
        <v>674</v>
      </c>
      <c r="O3906" s="6">
        <f>SupplierQuality[[#This Row],[Total Downtime Minutes]]/60</f>
        <v>11.233333333333333</v>
      </c>
      <c r="P3906" s="4">
        <v>628</v>
      </c>
      <c r="Q3906" s="4">
        <f>SupplierQuality[[#This Row],[Total Defect Qty]]*SupplierQuality[[#This Row],[Unit Price]]</f>
        <v>471119320</v>
      </c>
    </row>
    <row r="3907" spans="1:17" x14ac:dyDescent="0.25">
      <c r="A3907" s="1">
        <v>43702</v>
      </c>
      <c r="B3907" s="5" t="str">
        <f>TEXT(SupplierQuality[[#This Row],[Date]],"mmm")</f>
        <v>Aug</v>
      </c>
      <c r="C3907" s="5" t="str">
        <f>TEXT(SupplierQuality[[#This Row],[Date]],"yyyy")</f>
        <v>2019</v>
      </c>
      <c r="D3907" s="2" t="s">
        <v>90</v>
      </c>
      <c r="E3907" s="2" t="s">
        <v>38</v>
      </c>
      <c r="F3907" s="2" t="s">
        <v>14</v>
      </c>
      <c r="G3907">
        <v>120</v>
      </c>
      <c r="H3907" s="2" t="str">
        <f>VLOOKUP(SupplierQuality[[#This Row],[MaterialID]],Table4[#All],2,0)</f>
        <v>Film</v>
      </c>
      <c r="I3907">
        <v>1</v>
      </c>
      <c r="J3907" s="2" t="str">
        <f>_xlfn.XLOOKUP(SupplierQuality[[#This Row],[Defect Type ID]],Table5[ID],Table5[Defect Type],"Not found",0)</f>
        <v>No Impact</v>
      </c>
      <c r="K3907">
        <v>77</v>
      </c>
      <c r="L3907" s="2" t="str">
        <f>_xlfn.XLOOKUP(SupplierQuality[[#This Row],[DefectID]],Table2[ID],Table2[Defect],"Not found",0)</f>
        <v>No Label</v>
      </c>
      <c r="M3907" s="3">
        <v>696400</v>
      </c>
      <c r="N3907" s="3">
        <v>3854</v>
      </c>
      <c r="O3907" s="6">
        <f>SupplierQuality[[#This Row],[Total Downtime Minutes]]/60</f>
        <v>64.233333333333334</v>
      </c>
      <c r="P3907" s="4">
        <v>490</v>
      </c>
      <c r="Q3907" s="4">
        <f>SupplierQuality[[#This Row],[Total Defect Qty]]*SupplierQuality[[#This Row],[Unit Price]]</f>
        <v>341236000</v>
      </c>
    </row>
    <row r="3908" spans="1:17" x14ac:dyDescent="0.25">
      <c r="A3908" s="1">
        <v>43702</v>
      </c>
      <c r="B3908" s="5" t="str">
        <f>TEXT(SupplierQuality[[#This Row],[Date]],"mmm")</f>
        <v>Aug</v>
      </c>
      <c r="C3908" s="5" t="str">
        <f>TEXT(SupplierQuality[[#This Row],[Date]],"yyyy")</f>
        <v>2019</v>
      </c>
      <c r="D3908" s="2" t="s">
        <v>50</v>
      </c>
      <c r="E3908" s="2" t="s">
        <v>119</v>
      </c>
      <c r="F3908" s="2" t="s">
        <v>24</v>
      </c>
      <c r="G3908">
        <v>132</v>
      </c>
      <c r="H3908" s="2" t="str">
        <f>VLOOKUP(SupplierQuality[[#This Row],[MaterialID]],Table4[#All],2,0)</f>
        <v>Printed Materials</v>
      </c>
      <c r="I3908">
        <v>2</v>
      </c>
      <c r="J3908" s="2" t="str">
        <f>_xlfn.XLOOKUP(SupplierQuality[[#This Row],[Defect Type ID]],Table5[ID],Table5[Defect Type],"Not found",0)</f>
        <v>Rejected</v>
      </c>
      <c r="K3908">
        <v>95</v>
      </c>
      <c r="L3908" s="2" t="str">
        <f>_xlfn.XLOOKUP(SupplierQuality[[#This Row],[DefectID]],Table2[ID],Table2[Defect],"Not found",0)</f>
        <v>Wrong Shape</v>
      </c>
      <c r="M3908" s="3">
        <v>542297</v>
      </c>
      <c r="N3908" s="3">
        <v>2103</v>
      </c>
      <c r="O3908" s="6">
        <f>SupplierQuality[[#This Row],[Total Downtime Minutes]]/60</f>
        <v>35.049999999999997</v>
      </c>
      <c r="P3908" s="4">
        <v>434</v>
      </c>
      <c r="Q3908" s="4">
        <f>SupplierQuality[[#This Row],[Total Defect Qty]]*SupplierQuality[[#This Row],[Unit Price]]</f>
        <v>235356898</v>
      </c>
    </row>
    <row r="3909" spans="1:17" x14ac:dyDescent="0.25">
      <c r="A3909" s="1">
        <v>43702</v>
      </c>
      <c r="B3909" s="5" t="str">
        <f>TEXT(SupplierQuality[[#This Row],[Date]],"mmm")</f>
        <v>Aug</v>
      </c>
      <c r="C3909" s="5" t="str">
        <f>TEXT(SupplierQuality[[#This Row],[Date]],"yyyy")</f>
        <v>2019</v>
      </c>
      <c r="D3909" s="2" t="s">
        <v>230</v>
      </c>
      <c r="E3909" s="2" t="s">
        <v>98</v>
      </c>
      <c r="F3909" s="2" t="s">
        <v>17</v>
      </c>
      <c r="G3909">
        <v>126</v>
      </c>
      <c r="H3909" s="2" t="str">
        <f>VLOOKUP(SupplierQuality[[#This Row],[MaterialID]],Table4[#All],2,0)</f>
        <v>Motors</v>
      </c>
      <c r="I3909">
        <v>2</v>
      </c>
      <c r="J3909" s="2" t="str">
        <f>_xlfn.XLOOKUP(SupplierQuality[[#This Row],[Defect Type ID]],Table5[ID],Table5[Defect Type],"Not found",0)</f>
        <v>Rejected</v>
      </c>
      <c r="K3909">
        <v>7</v>
      </c>
      <c r="L3909" s="2" t="str">
        <f>_xlfn.XLOOKUP(SupplierQuality[[#This Row],[DefectID]],Table2[ID],Table2[Defect],"Not found",0)</f>
        <v>Misc</v>
      </c>
      <c r="M3909" s="3">
        <v>531029</v>
      </c>
      <c r="N3909" s="3">
        <v>920</v>
      </c>
      <c r="O3909" s="6">
        <f>SupplierQuality[[#This Row],[Total Downtime Minutes]]/60</f>
        <v>15.333333333333334</v>
      </c>
      <c r="P3909" s="4">
        <v>411</v>
      </c>
      <c r="Q3909" s="4">
        <f>SupplierQuality[[#This Row],[Total Defect Qty]]*SupplierQuality[[#This Row],[Unit Price]]</f>
        <v>218252919</v>
      </c>
    </row>
    <row r="3910" spans="1:17" x14ac:dyDescent="0.25">
      <c r="A3910" s="1">
        <v>43702</v>
      </c>
      <c r="B3910" s="5" t="str">
        <f>TEXT(SupplierQuality[[#This Row],[Date]],"mmm")</f>
        <v>Aug</v>
      </c>
      <c r="C3910" s="5" t="str">
        <f>TEXT(SupplierQuality[[#This Row],[Date]],"yyyy")</f>
        <v>2019</v>
      </c>
      <c r="D3910" s="2" t="s">
        <v>39</v>
      </c>
      <c r="E3910" s="2" t="s">
        <v>23</v>
      </c>
      <c r="F3910" s="2" t="s">
        <v>17</v>
      </c>
      <c r="G3910">
        <v>116</v>
      </c>
      <c r="H3910" s="2" t="str">
        <f>VLOOKUP(SupplierQuality[[#This Row],[MaterialID]],Table4[#All],2,0)</f>
        <v>Molds</v>
      </c>
      <c r="I3910">
        <v>1</v>
      </c>
      <c r="J3910" s="2" t="str">
        <f>_xlfn.XLOOKUP(SupplierQuality[[#This Row],[Defect Type ID]],Table5[ID],Table5[Defect Type],"Not found",0)</f>
        <v>No Impact</v>
      </c>
      <c r="K3910">
        <v>169</v>
      </c>
      <c r="L3910" s="2" t="str">
        <f>_xlfn.XLOOKUP(SupplierQuality[[#This Row],[DefectID]],Table2[ID],Table2[Defect],"Not found",0)</f>
        <v>Poor Cut</v>
      </c>
      <c r="M3910" s="3">
        <v>486844</v>
      </c>
      <c r="N3910" s="3">
        <v>1281</v>
      </c>
      <c r="O3910" s="6">
        <f>SupplierQuality[[#This Row],[Total Downtime Minutes]]/60</f>
        <v>21.35</v>
      </c>
      <c r="P3910" s="4">
        <v>376</v>
      </c>
      <c r="Q3910" s="4">
        <f>SupplierQuality[[#This Row],[Total Defect Qty]]*SupplierQuality[[#This Row],[Unit Price]]</f>
        <v>183053344</v>
      </c>
    </row>
    <row r="3911" spans="1:17" x14ac:dyDescent="0.25">
      <c r="A3911" s="1">
        <v>43702</v>
      </c>
      <c r="B3911" s="5" t="str">
        <f>TEXT(SupplierQuality[[#This Row],[Date]],"mmm")</f>
        <v>Aug</v>
      </c>
      <c r="C3911" s="5" t="str">
        <f>TEXT(SupplierQuality[[#This Row],[Date]],"yyyy")</f>
        <v>2019</v>
      </c>
      <c r="D3911" s="2" t="s">
        <v>101</v>
      </c>
      <c r="E3911" s="2" t="s">
        <v>11</v>
      </c>
      <c r="F3911" s="2" t="s">
        <v>17</v>
      </c>
      <c r="G3911">
        <v>133</v>
      </c>
      <c r="H3911" s="2" t="str">
        <f>VLOOKUP(SupplierQuality[[#This Row],[MaterialID]],Table4[#All],2,0)</f>
        <v>Wires</v>
      </c>
      <c r="I3911">
        <v>2</v>
      </c>
      <c r="J3911" s="2" t="str">
        <f>_xlfn.XLOOKUP(SupplierQuality[[#This Row],[Defect Type ID]],Table5[ID],Table5[Defect Type],"Not found",0)</f>
        <v>Rejected</v>
      </c>
      <c r="K3911">
        <v>62</v>
      </c>
      <c r="L3911" s="2" t="str">
        <f>_xlfn.XLOOKUP(SupplierQuality[[#This Row],[DefectID]],Table2[ID],Table2[Defect],"Not found",0)</f>
        <v>Damaged</v>
      </c>
      <c r="M3911" s="3">
        <v>444070</v>
      </c>
      <c r="N3911" s="3">
        <v>439</v>
      </c>
      <c r="O3911" s="6">
        <f>SupplierQuality[[#This Row],[Total Downtime Minutes]]/60</f>
        <v>7.3166666666666664</v>
      </c>
      <c r="P3911" s="4">
        <v>627</v>
      </c>
      <c r="Q3911" s="4">
        <f>SupplierQuality[[#This Row],[Total Defect Qty]]*SupplierQuality[[#This Row],[Unit Price]]</f>
        <v>278431890</v>
      </c>
    </row>
    <row r="3912" spans="1:17" x14ac:dyDescent="0.25">
      <c r="A3912" s="1">
        <v>43702</v>
      </c>
      <c r="B3912" s="5" t="str">
        <f>TEXT(SupplierQuality[[#This Row],[Date]],"mmm")</f>
        <v>Aug</v>
      </c>
      <c r="C3912" s="5" t="str">
        <f>TEXT(SupplierQuality[[#This Row],[Date]],"yyyy")</f>
        <v>2019</v>
      </c>
      <c r="D3912" s="2" t="s">
        <v>10</v>
      </c>
      <c r="E3912" s="2" t="s">
        <v>58</v>
      </c>
      <c r="F3912" s="2" t="s">
        <v>17</v>
      </c>
      <c r="G3912">
        <v>130</v>
      </c>
      <c r="H3912" s="2" t="str">
        <f>VLOOKUP(SupplierQuality[[#This Row],[MaterialID]],Table4[#All],2,0)</f>
        <v>Packaging</v>
      </c>
      <c r="I3912">
        <v>1</v>
      </c>
      <c r="J3912" s="2" t="str">
        <f>_xlfn.XLOOKUP(SupplierQuality[[#This Row],[Defect Type ID]],Table5[ID],Table5[Defect Type],"Not found",0)</f>
        <v>No Impact</v>
      </c>
      <c r="K3912">
        <v>173</v>
      </c>
      <c r="L3912" s="2" t="str">
        <f>_xlfn.XLOOKUP(SupplierQuality[[#This Row],[DefectID]],Table2[ID],Table2[Defect],"Not found",0)</f>
        <v>Defective Packaging</v>
      </c>
      <c r="M3912" s="3">
        <v>341026</v>
      </c>
      <c r="N3912" s="3">
        <v>3107</v>
      </c>
      <c r="O3912" s="6">
        <f>SupplierQuality[[#This Row],[Total Downtime Minutes]]/60</f>
        <v>51.783333333333331</v>
      </c>
      <c r="P3912" s="4">
        <v>654</v>
      </c>
      <c r="Q3912" s="4">
        <f>SupplierQuality[[#This Row],[Total Defect Qty]]*SupplierQuality[[#This Row],[Unit Price]]</f>
        <v>223031004</v>
      </c>
    </row>
    <row r="3913" spans="1:17" x14ac:dyDescent="0.25">
      <c r="A3913" s="1">
        <v>43702</v>
      </c>
      <c r="B3913" s="5" t="str">
        <f>TEXT(SupplierQuality[[#This Row],[Date]],"mmm")</f>
        <v>Aug</v>
      </c>
      <c r="C3913" s="5" t="str">
        <f>TEXT(SupplierQuality[[#This Row],[Date]],"yyyy")</f>
        <v>2019</v>
      </c>
      <c r="D3913" s="2" t="s">
        <v>242</v>
      </c>
      <c r="E3913" s="2" t="s">
        <v>74</v>
      </c>
      <c r="F3913" s="2" t="s">
        <v>14</v>
      </c>
      <c r="G3913">
        <v>133</v>
      </c>
      <c r="H3913" s="2" t="str">
        <f>VLOOKUP(SupplierQuality[[#This Row],[MaterialID]],Table4[#All],2,0)</f>
        <v>Wires</v>
      </c>
      <c r="I3913">
        <v>1</v>
      </c>
      <c r="J3913" s="2" t="str">
        <f>_xlfn.XLOOKUP(SupplierQuality[[#This Row],[Defect Type ID]],Table5[ID],Table5[Defect Type],"Not found",0)</f>
        <v>No Impact</v>
      </c>
      <c r="K3913">
        <v>134</v>
      </c>
      <c r="L3913" s="2" t="str">
        <f>_xlfn.XLOOKUP(SupplierQuality[[#This Row],[DefectID]],Table2[ID],Table2[Defect],"Not found",0)</f>
        <v>Scratches</v>
      </c>
      <c r="M3913" s="3">
        <v>249131</v>
      </c>
      <c r="N3913" s="3">
        <v>4909</v>
      </c>
      <c r="O3913" s="6">
        <f>SupplierQuality[[#This Row],[Total Downtime Minutes]]/60</f>
        <v>81.816666666666663</v>
      </c>
      <c r="P3913" s="4">
        <v>651</v>
      </c>
      <c r="Q3913" s="4">
        <f>SupplierQuality[[#This Row],[Total Defect Qty]]*SupplierQuality[[#This Row],[Unit Price]]</f>
        <v>162184281</v>
      </c>
    </row>
    <row r="3914" spans="1:17" x14ac:dyDescent="0.25">
      <c r="A3914" s="1">
        <v>43702</v>
      </c>
      <c r="B3914" s="5" t="str">
        <f>TEXT(SupplierQuality[[#This Row],[Date]],"mmm")</f>
        <v>Aug</v>
      </c>
      <c r="C3914" s="5" t="str">
        <f>TEXT(SupplierQuality[[#This Row],[Date]],"yyyy")</f>
        <v>2019</v>
      </c>
      <c r="D3914" s="2" t="s">
        <v>147</v>
      </c>
      <c r="E3914" s="2" t="s">
        <v>38</v>
      </c>
      <c r="F3914" s="2" t="s">
        <v>17</v>
      </c>
      <c r="G3914">
        <v>117</v>
      </c>
      <c r="H3914" s="2" t="str">
        <f>VLOOKUP(SupplierQuality[[#This Row],[MaterialID]],Table4[#All],2,0)</f>
        <v>Labels</v>
      </c>
      <c r="I3914">
        <v>2</v>
      </c>
      <c r="J3914" s="2" t="str">
        <f>_xlfn.XLOOKUP(SupplierQuality[[#This Row],[Defect Type ID]],Table5[ID],Table5[Defect Type],"Not found",0)</f>
        <v>Rejected</v>
      </c>
      <c r="K3914">
        <v>88</v>
      </c>
      <c r="L3914" s="2" t="str">
        <f>_xlfn.XLOOKUP(SupplierQuality[[#This Row],[DefectID]],Table2[ID],Table2[Defect],"Not found",0)</f>
        <v>Cracked</v>
      </c>
      <c r="M3914" s="3">
        <v>117508</v>
      </c>
      <c r="N3914" s="3">
        <v>263</v>
      </c>
      <c r="O3914" s="6">
        <f>SupplierQuality[[#This Row],[Total Downtime Minutes]]/60</f>
        <v>4.3833333333333337</v>
      </c>
      <c r="P3914" s="4">
        <v>286</v>
      </c>
      <c r="Q3914" s="4">
        <f>SupplierQuality[[#This Row],[Total Defect Qty]]*SupplierQuality[[#This Row],[Unit Price]]</f>
        <v>33607288</v>
      </c>
    </row>
    <row r="3915" spans="1:17" x14ac:dyDescent="0.25">
      <c r="A3915" s="1">
        <v>43702</v>
      </c>
      <c r="B3915" s="5" t="str">
        <f>TEXT(SupplierQuality[[#This Row],[Date]],"mmm")</f>
        <v>Aug</v>
      </c>
      <c r="C3915" s="5" t="str">
        <f>TEXT(SupplierQuality[[#This Row],[Date]],"yyyy")</f>
        <v>2019</v>
      </c>
      <c r="D3915" s="2" t="s">
        <v>77</v>
      </c>
      <c r="E3915" s="2" t="s">
        <v>21</v>
      </c>
      <c r="F3915" s="2" t="s">
        <v>17</v>
      </c>
      <c r="G3915">
        <v>115</v>
      </c>
      <c r="H3915" s="2" t="str">
        <f>VLOOKUP(SupplierQuality[[#This Row],[MaterialID]],Table4[#All],2,0)</f>
        <v>Controllers</v>
      </c>
      <c r="I3915">
        <v>1</v>
      </c>
      <c r="J3915" s="2" t="str">
        <f>_xlfn.XLOOKUP(SupplierQuality[[#This Row],[Defect Type ID]],Table5[ID],Table5[Defect Type],"Not found",0)</f>
        <v>No Impact</v>
      </c>
      <c r="K3915">
        <v>220</v>
      </c>
      <c r="L3915" s="2" t="str">
        <f>_xlfn.XLOOKUP(SupplierQuality[[#This Row],[DefectID]],Table2[ID],Table2[Defect],"Not found",0)</f>
        <v>No Lock</v>
      </c>
      <c r="M3915" s="3">
        <v>29180</v>
      </c>
      <c r="N3915" s="3">
        <v>1595</v>
      </c>
      <c r="O3915" s="6">
        <f>SupplierQuality[[#This Row],[Total Downtime Minutes]]/60</f>
        <v>26.583333333333332</v>
      </c>
      <c r="P3915" s="4">
        <v>490</v>
      </c>
      <c r="Q3915" s="4">
        <f>SupplierQuality[[#This Row],[Total Defect Qty]]*SupplierQuality[[#This Row],[Unit Price]]</f>
        <v>14298200</v>
      </c>
    </row>
    <row r="3916" spans="1:17" x14ac:dyDescent="0.25">
      <c r="A3916" s="1">
        <v>43703</v>
      </c>
      <c r="B3916" s="5" t="str">
        <f>TEXT(SupplierQuality[[#This Row],[Date]],"mmm")</f>
        <v>Aug</v>
      </c>
      <c r="C3916" s="5" t="str">
        <f>TEXT(SupplierQuality[[#This Row],[Date]],"yyyy")</f>
        <v>2019</v>
      </c>
      <c r="D3916" s="2" t="s">
        <v>78</v>
      </c>
      <c r="E3916" s="2" t="s">
        <v>64</v>
      </c>
      <c r="F3916" s="2" t="s">
        <v>17</v>
      </c>
      <c r="G3916">
        <v>122</v>
      </c>
      <c r="H3916" s="2" t="str">
        <f>VLOOKUP(SupplierQuality[[#This Row],[MaterialID]],Table4[#All],2,0)</f>
        <v>Electrolytes</v>
      </c>
      <c r="I3916">
        <v>1</v>
      </c>
      <c r="J3916" s="2" t="str">
        <f>_xlfn.XLOOKUP(SupplierQuality[[#This Row],[Defect Type ID]],Table5[ID],Table5[Defect Type],"Not found",0)</f>
        <v>No Impact</v>
      </c>
      <c r="K3916">
        <v>187</v>
      </c>
      <c r="L3916" s="2" t="str">
        <f>_xlfn.XLOOKUP(SupplierQuality[[#This Row],[DefectID]],Table2[ID],Table2[Defect],"Not found",0)</f>
        <v>Bad Fasteners</v>
      </c>
      <c r="M3916" s="3">
        <v>973127</v>
      </c>
      <c r="N3916" s="3">
        <v>4451</v>
      </c>
      <c r="O3916" s="6">
        <f>SupplierQuality[[#This Row],[Total Downtime Minutes]]/60</f>
        <v>74.183333333333337</v>
      </c>
      <c r="P3916" s="4">
        <v>400</v>
      </c>
      <c r="Q3916" s="4">
        <f>SupplierQuality[[#This Row],[Total Defect Qty]]*SupplierQuality[[#This Row],[Unit Price]]</f>
        <v>389250800</v>
      </c>
    </row>
    <row r="3917" spans="1:17" x14ac:dyDescent="0.25">
      <c r="A3917" s="1">
        <v>43703</v>
      </c>
      <c r="B3917" s="5" t="str">
        <f>TEXT(SupplierQuality[[#This Row],[Date]],"mmm")</f>
        <v>Aug</v>
      </c>
      <c r="C3917" s="5" t="str">
        <f>TEXT(SupplierQuality[[#This Row],[Date]],"yyyy")</f>
        <v>2019</v>
      </c>
      <c r="D3917" s="2" t="s">
        <v>315</v>
      </c>
      <c r="E3917" s="2" t="s">
        <v>60</v>
      </c>
      <c r="F3917" s="2" t="s">
        <v>17</v>
      </c>
      <c r="G3917">
        <v>119</v>
      </c>
      <c r="H3917" s="2" t="str">
        <f>VLOOKUP(SupplierQuality[[#This Row],[MaterialID]],Table4[#All],2,0)</f>
        <v>Batteries</v>
      </c>
      <c r="I3917">
        <v>3</v>
      </c>
      <c r="J3917" s="2" t="str">
        <f>_xlfn.XLOOKUP(SupplierQuality[[#This Row],[Defect Type ID]],Table5[ID],Table5[Defect Type],"Not found",0)</f>
        <v>Impact</v>
      </c>
      <c r="K3917">
        <v>154</v>
      </c>
      <c r="L3917" s="2" t="str">
        <f>_xlfn.XLOOKUP(SupplierQuality[[#This Row],[DefectID]],Table2[ID],Table2[Defect],"Not found",0)</f>
        <v>Missing Labels</v>
      </c>
      <c r="M3917" s="3">
        <v>957621</v>
      </c>
      <c r="N3917" s="3">
        <v>1544</v>
      </c>
      <c r="O3917" s="6">
        <f>SupplierQuality[[#This Row],[Total Downtime Minutes]]/60</f>
        <v>25.733333333333334</v>
      </c>
      <c r="P3917" s="4">
        <v>365</v>
      </c>
      <c r="Q3917" s="4">
        <f>SupplierQuality[[#This Row],[Total Defect Qty]]*SupplierQuality[[#This Row],[Unit Price]]</f>
        <v>349531665</v>
      </c>
    </row>
    <row r="3918" spans="1:17" x14ac:dyDescent="0.25">
      <c r="A3918" s="1">
        <v>43703</v>
      </c>
      <c r="B3918" s="5" t="str">
        <f>TEXT(SupplierQuality[[#This Row],[Date]],"mmm")</f>
        <v>Aug</v>
      </c>
      <c r="C3918" s="5" t="str">
        <f>TEXT(SupplierQuality[[#This Row],[Date]],"yyyy")</f>
        <v>2019</v>
      </c>
      <c r="D3918" s="2" t="s">
        <v>142</v>
      </c>
      <c r="E3918" s="2" t="s">
        <v>119</v>
      </c>
      <c r="F3918" s="2" t="s">
        <v>17</v>
      </c>
      <c r="G3918">
        <v>117</v>
      </c>
      <c r="H3918" s="2" t="str">
        <f>VLOOKUP(SupplierQuality[[#This Row],[MaterialID]],Table4[#All],2,0)</f>
        <v>Labels</v>
      </c>
      <c r="I3918">
        <v>1</v>
      </c>
      <c r="J3918" s="2" t="str">
        <f>_xlfn.XLOOKUP(SupplierQuality[[#This Row],[Defect Type ID]],Table5[ID],Table5[Defect Type],"Not found",0)</f>
        <v>No Impact</v>
      </c>
      <c r="K3918">
        <v>20</v>
      </c>
      <c r="L3918" s="2" t="str">
        <f>_xlfn.XLOOKUP(SupplierQuality[[#This Row],[DefectID]],Table2[ID],Table2[Defect],"Not found",0)</f>
        <v>Wrong  Size</v>
      </c>
      <c r="M3918" s="3">
        <v>937888</v>
      </c>
      <c r="N3918" s="3">
        <v>4138</v>
      </c>
      <c r="O3918" s="6">
        <f>SupplierQuality[[#This Row],[Total Downtime Minutes]]/60</f>
        <v>68.966666666666669</v>
      </c>
      <c r="P3918" s="4">
        <v>533</v>
      </c>
      <c r="Q3918" s="4">
        <f>SupplierQuality[[#This Row],[Total Defect Qty]]*SupplierQuality[[#This Row],[Unit Price]]</f>
        <v>499894304</v>
      </c>
    </row>
    <row r="3919" spans="1:17" x14ac:dyDescent="0.25">
      <c r="A3919" s="1">
        <v>43703</v>
      </c>
      <c r="B3919" s="5" t="str">
        <f>TEXT(SupplierQuality[[#This Row],[Date]],"mmm")</f>
        <v>Aug</v>
      </c>
      <c r="C3919" s="5" t="str">
        <f>TEXT(SupplierQuality[[#This Row],[Date]],"yyyy")</f>
        <v>2019</v>
      </c>
      <c r="D3919" s="2" t="s">
        <v>194</v>
      </c>
      <c r="E3919" s="2" t="s">
        <v>104</v>
      </c>
      <c r="F3919" s="2" t="s">
        <v>17</v>
      </c>
      <c r="G3919">
        <v>114</v>
      </c>
      <c r="H3919" s="2" t="str">
        <f>VLOOKUP(SupplierQuality[[#This Row],[MaterialID]],Table4[#All],2,0)</f>
        <v>Carton</v>
      </c>
      <c r="I3919">
        <v>1</v>
      </c>
      <c r="J3919" s="2" t="str">
        <f>_xlfn.XLOOKUP(SupplierQuality[[#This Row],[Defect Type ID]],Table5[ID],Table5[Defect Type],"Not found",0)</f>
        <v>No Impact</v>
      </c>
      <c r="K3919">
        <v>5</v>
      </c>
      <c r="L3919" s="2" t="str">
        <f>_xlfn.XLOOKUP(SupplierQuality[[#This Row],[DefectID]],Table2[ID],Table2[Defect],"Not found",0)</f>
        <v>Other</v>
      </c>
      <c r="M3919" s="3">
        <v>761229</v>
      </c>
      <c r="N3919" s="3">
        <v>4757</v>
      </c>
      <c r="O3919" s="6">
        <f>SupplierQuality[[#This Row],[Total Downtime Minutes]]/60</f>
        <v>79.283333333333331</v>
      </c>
      <c r="P3919" s="4">
        <v>462</v>
      </c>
      <c r="Q3919" s="4">
        <f>SupplierQuality[[#This Row],[Total Defect Qty]]*SupplierQuality[[#This Row],[Unit Price]]</f>
        <v>351687798</v>
      </c>
    </row>
    <row r="3920" spans="1:17" x14ac:dyDescent="0.25">
      <c r="A3920" s="1">
        <v>43703</v>
      </c>
      <c r="B3920" s="5" t="str">
        <f>TEXT(SupplierQuality[[#This Row],[Date]],"mmm")</f>
        <v>Aug</v>
      </c>
      <c r="C3920" s="5" t="str">
        <f>TEXT(SupplierQuality[[#This Row],[Date]],"yyyy")</f>
        <v>2019</v>
      </c>
      <c r="D3920" s="2" t="s">
        <v>88</v>
      </c>
      <c r="E3920" s="2" t="s">
        <v>60</v>
      </c>
      <c r="F3920" s="2" t="s">
        <v>14</v>
      </c>
      <c r="G3920">
        <v>126</v>
      </c>
      <c r="H3920" s="2" t="str">
        <f>VLOOKUP(SupplierQuality[[#This Row],[MaterialID]],Table4[#All],2,0)</f>
        <v>Motors</v>
      </c>
      <c r="I3920">
        <v>3</v>
      </c>
      <c r="J3920" s="2" t="str">
        <f>_xlfn.XLOOKUP(SupplierQuality[[#This Row],[Defect Type ID]],Table5[ID],Table5[Defect Type],"Not found",0)</f>
        <v>Impact</v>
      </c>
      <c r="K3920">
        <v>135</v>
      </c>
      <c r="L3920" s="2" t="str">
        <f>_xlfn.XLOOKUP(SupplierQuality[[#This Row],[DefectID]],Table2[ID],Table2[Defect],"Not found",0)</f>
        <v>Tops Short</v>
      </c>
      <c r="M3920" s="3">
        <v>759825</v>
      </c>
      <c r="N3920" s="3">
        <v>3964</v>
      </c>
      <c r="O3920" s="6">
        <f>SupplierQuality[[#This Row],[Total Downtime Minutes]]/60</f>
        <v>66.066666666666663</v>
      </c>
      <c r="P3920" s="4">
        <v>455</v>
      </c>
      <c r="Q3920" s="4">
        <f>SupplierQuality[[#This Row],[Total Defect Qty]]*SupplierQuality[[#This Row],[Unit Price]]</f>
        <v>345720375</v>
      </c>
    </row>
    <row r="3921" spans="1:17" x14ac:dyDescent="0.25">
      <c r="A3921" s="1">
        <v>43703</v>
      </c>
      <c r="B3921" s="5" t="str">
        <f>TEXT(SupplierQuality[[#This Row],[Date]],"mmm")</f>
        <v>Aug</v>
      </c>
      <c r="C3921" s="5" t="str">
        <f>TEXT(SupplierQuality[[#This Row],[Date]],"yyyy")</f>
        <v>2019</v>
      </c>
      <c r="D3921" s="2" t="s">
        <v>231</v>
      </c>
      <c r="E3921" s="2" t="s">
        <v>67</v>
      </c>
      <c r="F3921" s="2" t="s">
        <v>17</v>
      </c>
      <c r="G3921">
        <v>126</v>
      </c>
      <c r="H3921" s="2" t="str">
        <f>VLOOKUP(SupplierQuality[[#This Row],[MaterialID]],Table4[#All],2,0)</f>
        <v>Motors</v>
      </c>
      <c r="I3921">
        <v>1</v>
      </c>
      <c r="J3921" s="2" t="str">
        <f>_xlfn.XLOOKUP(SupplierQuality[[#This Row],[Defect Type ID]],Table5[ID],Table5[Defect Type],"Not found",0)</f>
        <v>No Impact</v>
      </c>
      <c r="K3921">
        <v>195</v>
      </c>
      <c r="L3921" s="2" t="str">
        <f>_xlfn.XLOOKUP(SupplierQuality[[#This Row],[DefectID]],Table2[ID],Table2[Defect],"Not found",0)</f>
        <v>Crooked</v>
      </c>
      <c r="M3921" s="3">
        <v>710549</v>
      </c>
      <c r="N3921" s="3">
        <v>1778</v>
      </c>
      <c r="O3921" s="6">
        <f>SupplierQuality[[#This Row],[Total Downtime Minutes]]/60</f>
        <v>29.633333333333333</v>
      </c>
      <c r="P3921" s="4">
        <v>547</v>
      </c>
      <c r="Q3921" s="4">
        <f>SupplierQuality[[#This Row],[Total Defect Qty]]*SupplierQuality[[#This Row],[Unit Price]]</f>
        <v>388670303</v>
      </c>
    </row>
    <row r="3922" spans="1:17" x14ac:dyDescent="0.25">
      <c r="A3922" s="1">
        <v>43703</v>
      </c>
      <c r="B3922" s="5" t="str">
        <f>TEXT(SupplierQuality[[#This Row],[Date]],"mmm")</f>
        <v>Aug</v>
      </c>
      <c r="C3922" s="5" t="str">
        <f>TEXT(SupplierQuality[[#This Row],[Date]],"yyyy")</f>
        <v>2019</v>
      </c>
      <c r="D3922" s="2" t="s">
        <v>311</v>
      </c>
      <c r="E3922" s="2" t="s">
        <v>36</v>
      </c>
      <c r="F3922" s="2" t="s">
        <v>17</v>
      </c>
      <c r="G3922">
        <v>119</v>
      </c>
      <c r="H3922" s="2" t="str">
        <f>VLOOKUP(SupplierQuality[[#This Row],[MaterialID]],Table4[#All],2,0)</f>
        <v>Batteries</v>
      </c>
      <c r="I3922">
        <v>1</v>
      </c>
      <c r="J3922" s="2" t="str">
        <f>_xlfn.XLOOKUP(SupplierQuality[[#This Row],[Defect Type ID]],Table5[ID],Table5[Defect Type],"Not found",0)</f>
        <v>No Impact</v>
      </c>
      <c r="K3922">
        <v>238</v>
      </c>
      <c r="L3922" s="2" t="str">
        <f>_xlfn.XLOOKUP(SupplierQuality[[#This Row],[DefectID]],Table2[ID],Table2[Defect],"Not found",0)</f>
        <v>No Docs</v>
      </c>
      <c r="M3922" s="3">
        <v>687299</v>
      </c>
      <c r="N3922" s="3">
        <v>3257</v>
      </c>
      <c r="O3922" s="6">
        <f>SupplierQuality[[#This Row],[Total Downtime Minutes]]/60</f>
        <v>54.283333333333331</v>
      </c>
      <c r="P3922" s="4">
        <v>295</v>
      </c>
      <c r="Q3922" s="4">
        <f>SupplierQuality[[#This Row],[Total Defect Qty]]*SupplierQuality[[#This Row],[Unit Price]]</f>
        <v>202753205</v>
      </c>
    </row>
    <row r="3923" spans="1:17" x14ac:dyDescent="0.25">
      <c r="A3923" s="1">
        <v>43703</v>
      </c>
      <c r="B3923" s="5" t="str">
        <f>TEXT(SupplierQuality[[#This Row],[Date]],"mmm")</f>
        <v>Aug</v>
      </c>
      <c r="C3923" s="5" t="str">
        <f>TEXT(SupplierQuality[[#This Row],[Date]],"yyyy")</f>
        <v>2019</v>
      </c>
      <c r="D3923" s="2" t="s">
        <v>56</v>
      </c>
      <c r="E3923" s="2" t="s">
        <v>67</v>
      </c>
      <c r="F3923" s="2" t="s">
        <v>14</v>
      </c>
      <c r="G3923">
        <v>122</v>
      </c>
      <c r="H3923" s="2" t="str">
        <f>VLOOKUP(SupplierQuality[[#This Row],[MaterialID]],Table4[#All],2,0)</f>
        <v>Electrolytes</v>
      </c>
      <c r="I3923">
        <v>2</v>
      </c>
      <c r="J3923" s="2" t="str">
        <f>_xlfn.XLOOKUP(SupplierQuality[[#This Row],[Defect Type ID]],Table5[ID],Table5[Defect Type],"Not found",0)</f>
        <v>Rejected</v>
      </c>
      <c r="K3923">
        <v>223</v>
      </c>
      <c r="L3923" s="2" t="str">
        <f>_xlfn.XLOOKUP(SupplierQuality[[#This Row],[DefectID]],Table2[ID],Table2[Defect],"Not found",0)</f>
        <v>No Varnish</v>
      </c>
      <c r="M3923" s="3">
        <v>569818</v>
      </c>
      <c r="N3923" s="3">
        <v>34</v>
      </c>
      <c r="O3923" s="6">
        <f>SupplierQuality[[#This Row],[Total Downtime Minutes]]/60</f>
        <v>0.56666666666666665</v>
      </c>
      <c r="P3923" s="4">
        <v>623</v>
      </c>
      <c r="Q3923" s="4">
        <f>SupplierQuality[[#This Row],[Total Defect Qty]]*SupplierQuality[[#This Row],[Unit Price]]</f>
        <v>354996614</v>
      </c>
    </row>
    <row r="3924" spans="1:17" x14ac:dyDescent="0.25">
      <c r="A3924" s="1">
        <v>43703</v>
      </c>
      <c r="B3924" s="5" t="str">
        <f>TEXT(SupplierQuality[[#This Row],[Date]],"mmm")</f>
        <v>Aug</v>
      </c>
      <c r="C3924" s="5" t="str">
        <f>TEXT(SupplierQuality[[#This Row],[Date]],"yyyy")</f>
        <v>2019</v>
      </c>
      <c r="D3924" s="2" t="s">
        <v>204</v>
      </c>
      <c r="E3924" s="2" t="s">
        <v>30</v>
      </c>
      <c r="F3924" s="2" t="s">
        <v>17</v>
      </c>
      <c r="G3924">
        <v>125</v>
      </c>
      <c r="H3924" s="2" t="str">
        <f>VLOOKUP(SupplierQuality[[#This Row],[MaterialID]],Table4[#All],2,0)</f>
        <v>Hardware</v>
      </c>
      <c r="I3924">
        <v>3</v>
      </c>
      <c r="J3924" s="2" t="str">
        <f>_xlfn.XLOOKUP(SupplierQuality[[#This Row],[Defect Type ID]],Table5[ID],Table5[Defect Type],"Not found",0)</f>
        <v>Impact</v>
      </c>
      <c r="K3924">
        <v>54</v>
      </c>
      <c r="L3924" s="2" t="str">
        <f>_xlfn.XLOOKUP(SupplierQuality[[#This Row],[DefectID]],Table2[ID],Table2[Defect],"Not found",0)</f>
        <v>Sealed Together Internally</v>
      </c>
      <c r="M3924" s="3">
        <v>543559</v>
      </c>
      <c r="N3924" s="3">
        <v>2861</v>
      </c>
      <c r="O3924" s="6">
        <f>SupplierQuality[[#This Row],[Total Downtime Minutes]]/60</f>
        <v>47.68333333333333</v>
      </c>
      <c r="P3924" s="4">
        <v>346</v>
      </c>
      <c r="Q3924" s="4">
        <f>SupplierQuality[[#This Row],[Total Defect Qty]]*SupplierQuality[[#This Row],[Unit Price]]</f>
        <v>188071414</v>
      </c>
    </row>
    <row r="3925" spans="1:17" x14ac:dyDescent="0.25">
      <c r="A3925" s="1">
        <v>43703</v>
      </c>
      <c r="B3925" s="5" t="str">
        <f>TEXT(SupplierQuality[[#This Row],[Date]],"mmm")</f>
        <v>Aug</v>
      </c>
      <c r="C3925" s="5" t="str">
        <f>TEXT(SupplierQuality[[#This Row],[Date]],"yyyy")</f>
        <v>2019</v>
      </c>
      <c r="D3925" s="2" t="s">
        <v>170</v>
      </c>
      <c r="E3925" s="2" t="s">
        <v>98</v>
      </c>
      <c r="F3925" s="2" t="s">
        <v>14</v>
      </c>
      <c r="G3925">
        <v>123</v>
      </c>
      <c r="H3925" s="2" t="str">
        <f>VLOOKUP(SupplierQuality[[#This Row],[MaterialID]],Table4[#All],2,0)</f>
        <v>Pump</v>
      </c>
      <c r="I3925">
        <v>3</v>
      </c>
      <c r="J3925" s="2" t="str">
        <f>_xlfn.XLOOKUP(SupplierQuality[[#This Row],[Defect Type ID]],Table5[ID],Table5[Defect Type],"Not found",0)</f>
        <v>Impact</v>
      </c>
      <c r="K3925">
        <v>236</v>
      </c>
      <c r="L3925" s="2" t="str">
        <f>_xlfn.XLOOKUP(SupplierQuality[[#This Row],[DefectID]],Table2[ID],Table2[Defect],"Not found",0)</f>
        <v>Cuts</v>
      </c>
      <c r="M3925" s="3">
        <v>510278</v>
      </c>
      <c r="N3925" s="3">
        <v>4060</v>
      </c>
      <c r="O3925" s="6">
        <f>SupplierQuality[[#This Row],[Total Downtime Minutes]]/60</f>
        <v>67.666666666666671</v>
      </c>
      <c r="P3925" s="4">
        <v>676</v>
      </c>
      <c r="Q3925" s="4">
        <f>SupplierQuality[[#This Row],[Total Defect Qty]]*SupplierQuality[[#This Row],[Unit Price]]</f>
        <v>344947928</v>
      </c>
    </row>
    <row r="3926" spans="1:17" x14ac:dyDescent="0.25">
      <c r="A3926" s="1">
        <v>43703</v>
      </c>
      <c r="B3926" s="5" t="str">
        <f>TEXT(SupplierQuality[[#This Row],[Date]],"mmm")</f>
        <v>Aug</v>
      </c>
      <c r="C3926" s="5" t="str">
        <f>TEXT(SupplierQuality[[#This Row],[Date]],"yyyy")</f>
        <v>2019</v>
      </c>
      <c r="D3926" s="2" t="s">
        <v>136</v>
      </c>
      <c r="E3926" s="2" t="s">
        <v>30</v>
      </c>
      <c r="F3926" s="2" t="s">
        <v>14</v>
      </c>
      <c r="G3926">
        <v>123</v>
      </c>
      <c r="H3926" s="2" t="str">
        <f>VLOOKUP(SupplierQuality[[#This Row],[MaterialID]],Table4[#All],2,0)</f>
        <v>Pump</v>
      </c>
      <c r="I3926">
        <v>2</v>
      </c>
      <c r="J3926" s="2" t="str">
        <f>_xlfn.XLOOKUP(SupplierQuality[[#This Row],[Defect Type ID]],Table5[ID],Table5[Defect Type],"Not found",0)</f>
        <v>Rejected</v>
      </c>
      <c r="K3926">
        <v>168</v>
      </c>
      <c r="L3926" s="2" t="str">
        <f>_xlfn.XLOOKUP(SupplierQuality[[#This Row],[DefectID]],Table2[ID],Table2[Defect],"Not found",0)</f>
        <v>Top Too Small</v>
      </c>
      <c r="M3926" s="3">
        <v>429191</v>
      </c>
      <c r="N3926" s="3">
        <v>3483</v>
      </c>
      <c r="O3926" s="6">
        <f>SupplierQuality[[#This Row],[Total Downtime Minutes]]/60</f>
        <v>58.05</v>
      </c>
      <c r="P3926" s="4">
        <v>696</v>
      </c>
      <c r="Q3926" s="4">
        <f>SupplierQuality[[#This Row],[Total Defect Qty]]*SupplierQuality[[#This Row],[Unit Price]]</f>
        <v>298716936</v>
      </c>
    </row>
    <row r="3927" spans="1:17" x14ac:dyDescent="0.25">
      <c r="A3927" s="1">
        <v>43703</v>
      </c>
      <c r="B3927" s="5" t="str">
        <f>TEXT(SupplierQuality[[#This Row],[Date]],"mmm")</f>
        <v>Aug</v>
      </c>
      <c r="C3927" s="5" t="str">
        <f>TEXT(SupplierQuality[[#This Row],[Date]],"yyyy")</f>
        <v>2019</v>
      </c>
      <c r="D3927" s="2" t="s">
        <v>287</v>
      </c>
      <c r="E3927" s="2" t="s">
        <v>13</v>
      </c>
      <c r="F3927" s="2" t="s">
        <v>14</v>
      </c>
      <c r="G3927">
        <v>128</v>
      </c>
      <c r="H3927" s="2" t="str">
        <f>VLOOKUP(SupplierQuality[[#This Row],[MaterialID]],Table4[#All],2,0)</f>
        <v>Tape</v>
      </c>
      <c r="I3927">
        <v>1</v>
      </c>
      <c r="J3927" s="2" t="str">
        <f>_xlfn.XLOOKUP(SupplierQuality[[#This Row],[Defect Type ID]],Table5[ID],Table5[Defect Type],"Not found",0)</f>
        <v>No Impact</v>
      </c>
      <c r="K3927">
        <v>137</v>
      </c>
      <c r="L3927" s="2" t="str">
        <f>_xlfn.XLOOKUP(SupplierQuality[[#This Row],[DefectID]],Table2[ID],Table2[Defect],"Not found",0)</f>
        <v>Weak Wrap</v>
      </c>
      <c r="M3927" s="3">
        <v>400294</v>
      </c>
      <c r="N3927" s="3">
        <v>1513</v>
      </c>
      <c r="O3927" s="6">
        <f>SupplierQuality[[#This Row],[Total Downtime Minutes]]/60</f>
        <v>25.216666666666665</v>
      </c>
      <c r="P3927" s="4">
        <v>366</v>
      </c>
      <c r="Q3927" s="4">
        <f>SupplierQuality[[#This Row],[Total Defect Qty]]*SupplierQuality[[#This Row],[Unit Price]]</f>
        <v>146507604</v>
      </c>
    </row>
    <row r="3928" spans="1:17" x14ac:dyDescent="0.25">
      <c r="A3928" s="1">
        <v>43703</v>
      </c>
      <c r="B3928" s="5" t="str">
        <f>TEXT(SupplierQuality[[#This Row],[Date]],"mmm")</f>
        <v>Aug</v>
      </c>
      <c r="C3928" s="5" t="str">
        <f>TEXT(SupplierQuality[[#This Row],[Date]],"yyyy")</f>
        <v>2019</v>
      </c>
      <c r="D3928" s="2" t="s">
        <v>89</v>
      </c>
      <c r="E3928" s="2" t="s">
        <v>38</v>
      </c>
      <c r="F3928" s="2" t="s">
        <v>17</v>
      </c>
      <c r="G3928">
        <v>125</v>
      </c>
      <c r="H3928" s="2" t="str">
        <f>VLOOKUP(SupplierQuality[[#This Row],[MaterialID]],Table4[#All],2,0)</f>
        <v>Hardware</v>
      </c>
      <c r="I3928">
        <v>1</v>
      </c>
      <c r="J3928" s="2" t="str">
        <f>_xlfn.XLOOKUP(SupplierQuality[[#This Row],[Defect Type ID]],Table5[ID],Table5[Defect Type],"Not found",0)</f>
        <v>No Impact</v>
      </c>
      <c r="K3928">
        <v>68</v>
      </c>
      <c r="L3928" s="2" t="str">
        <f>_xlfn.XLOOKUP(SupplierQuality[[#This Row],[DefectID]],Table2[ID],Table2[Defect],"Not found",0)</f>
        <v>Bad Parameters</v>
      </c>
      <c r="M3928" s="3">
        <v>384170</v>
      </c>
      <c r="N3928" s="3">
        <v>625</v>
      </c>
      <c r="O3928" s="6">
        <f>SupplierQuality[[#This Row],[Total Downtime Minutes]]/60</f>
        <v>10.416666666666666</v>
      </c>
      <c r="P3928" s="4">
        <v>312</v>
      </c>
      <c r="Q3928" s="4">
        <f>SupplierQuality[[#This Row],[Total Defect Qty]]*SupplierQuality[[#This Row],[Unit Price]]</f>
        <v>119861040</v>
      </c>
    </row>
    <row r="3929" spans="1:17" x14ac:dyDescent="0.25">
      <c r="A3929" s="1">
        <v>43703</v>
      </c>
      <c r="B3929" s="5" t="str">
        <f>TEXT(SupplierQuality[[#This Row],[Date]],"mmm")</f>
        <v>Aug</v>
      </c>
      <c r="C3929" s="5" t="str">
        <f>TEXT(SupplierQuality[[#This Row],[Date]],"yyyy")</f>
        <v>2019</v>
      </c>
      <c r="D3929" s="2" t="s">
        <v>347</v>
      </c>
      <c r="E3929" s="2" t="s">
        <v>98</v>
      </c>
      <c r="F3929" s="2" t="s">
        <v>14</v>
      </c>
      <c r="G3929">
        <v>133</v>
      </c>
      <c r="H3929" s="2" t="str">
        <f>VLOOKUP(SupplierQuality[[#This Row],[MaterialID]],Table4[#All],2,0)</f>
        <v>Wires</v>
      </c>
      <c r="I3929">
        <v>1</v>
      </c>
      <c r="J3929" s="2" t="str">
        <f>_xlfn.XLOOKUP(SupplierQuality[[#This Row],[Defect Type ID]],Table5[ID],Table5[Defect Type],"Not found",0)</f>
        <v>No Impact</v>
      </c>
      <c r="K3929">
        <v>218</v>
      </c>
      <c r="L3929" s="2" t="str">
        <f>_xlfn.XLOOKUP(SupplierQuality[[#This Row],[DefectID]],Table2[ID],Table2[Defect],"Not found",0)</f>
        <v>Rough Tops</v>
      </c>
      <c r="M3929" s="3">
        <v>309467</v>
      </c>
      <c r="N3929" s="3">
        <v>4264</v>
      </c>
      <c r="O3929" s="6">
        <f>SupplierQuality[[#This Row],[Total Downtime Minutes]]/60</f>
        <v>71.066666666666663</v>
      </c>
      <c r="P3929" s="4">
        <v>407</v>
      </c>
      <c r="Q3929" s="4">
        <f>SupplierQuality[[#This Row],[Total Defect Qty]]*SupplierQuality[[#This Row],[Unit Price]]</f>
        <v>125953069</v>
      </c>
    </row>
    <row r="3930" spans="1:17" x14ac:dyDescent="0.25">
      <c r="A3930" s="1">
        <v>43703</v>
      </c>
      <c r="B3930" s="5" t="str">
        <f>TEXT(SupplierQuality[[#This Row],[Date]],"mmm")</f>
        <v>Aug</v>
      </c>
      <c r="C3930" s="5" t="str">
        <f>TEXT(SupplierQuality[[#This Row],[Date]],"yyyy")</f>
        <v>2019</v>
      </c>
      <c r="D3930" s="2" t="s">
        <v>66</v>
      </c>
      <c r="E3930" s="2" t="s">
        <v>52</v>
      </c>
      <c r="F3930" s="2" t="s">
        <v>14</v>
      </c>
      <c r="G3930">
        <v>118</v>
      </c>
      <c r="H3930" s="2" t="str">
        <f>VLOOKUP(SupplierQuality[[#This Row],[MaterialID]],Table4[#All],2,0)</f>
        <v>Corrugate</v>
      </c>
      <c r="I3930">
        <v>3</v>
      </c>
      <c r="J3930" s="2" t="str">
        <f>_xlfn.XLOOKUP(SupplierQuality[[#This Row],[Defect Type ID]],Table5[ID],Table5[Defect Type],"Not found",0)</f>
        <v>Impact</v>
      </c>
      <c r="K3930">
        <v>221</v>
      </c>
      <c r="L3930" s="2" t="str">
        <f>_xlfn.XLOOKUP(SupplierQuality[[#This Row],[DefectID]],Table2[ID],Table2[Defect],"Not found",0)</f>
        <v>Excessive Grease</v>
      </c>
      <c r="M3930" s="3">
        <v>288337</v>
      </c>
      <c r="N3930" s="3">
        <v>1468</v>
      </c>
      <c r="O3930" s="6">
        <f>SupplierQuality[[#This Row],[Total Downtime Minutes]]/60</f>
        <v>24.466666666666665</v>
      </c>
      <c r="P3930" s="4">
        <v>622</v>
      </c>
      <c r="Q3930" s="4">
        <f>SupplierQuality[[#This Row],[Total Defect Qty]]*SupplierQuality[[#This Row],[Unit Price]]</f>
        <v>179345614</v>
      </c>
    </row>
    <row r="3931" spans="1:17" x14ac:dyDescent="0.25">
      <c r="A3931" s="1">
        <v>43703</v>
      </c>
      <c r="B3931" s="5" t="str">
        <f>TEXT(SupplierQuality[[#This Row],[Date]],"mmm")</f>
        <v>Aug</v>
      </c>
      <c r="C3931" s="5" t="str">
        <f>TEXT(SupplierQuality[[#This Row],[Date]],"yyyy")</f>
        <v>2019</v>
      </c>
      <c r="D3931" s="2" t="s">
        <v>121</v>
      </c>
      <c r="E3931" s="2" t="s">
        <v>60</v>
      </c>
      <c r="F3931" s="2" t="s">
        <v>14</v>
      </c>
      <c r="G3931">
        <v>121</v>
      </c>
      <c r="H3931" s="2" t="str">
        <f>VLOOKUP(SupplierQuality[[#This Row],[MaterialID]],Table4[#All],2,0)</f>
        <v>Composites</v>
      </c>
      <c r="I3931">
        <v>2</v>
      </c>
      <c r="J3931" s="2" t="str">
        <f>_xlfn.XLOOKUP(SupplierQuality[[#This Row],[Defect Type ID]],Table5[ID],Table5[Defect Type],"Not found",0)</f>
        <v>Rejected</v>
      </c>
      <c r="K3931">
        <v>38</v>
      </c>
      <c r="L3931" s="2" t="str">
        <f>_xlfn.XLOOKUP(SupplierQuality[[#This Row],[DefectID]],Table2[ID],Table2[Defect],"Not found",0)</f>
        <v>Skewed</v>
      </c>
      <c r="M3931" s="3">
        <v>199219</v>
      </c>
      <c r="N3931" s="3">
        <v>835</v>
      </c>
      <c r="O3931" s="6">
        <f>SupplierQuality[[#This Row],[Total Downtime Minutes]]/60</f>
        <v>13.916666666666666</v>
      </c>
      <c r="P3931" s="4">
        <v>530</v>
      </c>
      <c r="Q3931" s="4">
        <f>SupplierQuality[[#This Row],[Total Defect Qty]]*SupplierQuality[[#This Row],[Unit Price]]</f>
        <v>105586070</v>
      </c>
    </row>
    <row r="3932" spans="1:17" x14ac:dyDescent="0.25">
      <c r="A3932" s="1">
        <v>43703</v>
      </c>
      <c r="B3932" s="5" t="str">
        <f>TEXT(SupplierQuality[[#This Row],[Date]],"mmm")</f>
        <v>Aug</v>
      </c>
      <c r="C3932" s="5" t="str">
        <f>TEXT(SupplierQuality[[#This Row],[Date]],"yyyy")</f>
        <v>2019</v>
      </c>
      <c r="D3932" s="2" t="s">
        <v>313</v>
      </c>
      <c r="E3932" s="2" t="s">
        <v>32</v>
      </c>
      <c r="F3932" s="2" t="s">
        <v>17</v>
      </c>
      <c r="G3932">
        <v>113</v>
      </c>
      <c r="H3932" s="2" t="str">
        <f>VLOOKUP(SupplierQuality[[#This Row],[MaterialID]],Table4[#All],2,0)</f>
        <v>Raw Materials</v>
      </c>
      <c r="I3932">
        <v>1</v>
      </c>
      <c r="J3932" s="2" t="str">
        <f>_xlfn.XLOOKUP(SupplierQuality[[#This Row],[Defect Type ID]],Table5[ID],Table5[Defect Type],"Not found",0)</f>
        <v>No Impact</v>
      </c>
      <c r="K3932">
        <v>64</v>
      </c>
      <c r="L3932" s="2" t="str">
        <f>_xlfn.XLOOKUP(SupplierQuality[[#This Row],[DefectID]],Table2[ID],Table2[Defect],"Not found",0)</f>
        <v>Cut Box</v>
      </c>
      <c r="M3932" s="3">
        <v>102047</v>
      </c>
      <c r="N3932" s="3">
        <v>699</v>
      </c>
      <c r="O3932" s="6">
        <f>SupplierQuality[[#This Row],[Total Downtime Minutes]]/60</f>
        <v>11.65</v>
      </c>
      <c r="P3932" s="4">
        <v>696</v>
      </c>
      <c r="Q3932" s="4">
        <f>SupplierQuality[[#This Row],[Total Defect Qty]]*SupplierQuality[[#This Row],[Unit Price]]</f>
        <v>71024712</v>
      </c>
    </row>
    <row r="3933" spans="1:17" x14ac:dyDescent="0.25">
      <c r="A3933" s="1">
        <v>43703</v>
      </c>
      <c r="B3933" s="5" t="str">
        <f>TEXT(SupplierQuality[[#This Row],[Date]],"mmm")</f>
        <v>Aug</v>
      </c>
      <c r="C3933" s="5" t="str">
        <f>TEXT(SupplierQuality[[#This Row],[Date]],"yyyy")</f>
        <v>2019</v>
      </c>
      <c r="D3933" s="2" t="s">
        <v>263</v>
      </c>
      <c r="E3933" s="2" t="s">
        <v>45</v>
      </c>
      <c r="F3933" s="2" t="s">
        <v>17</v>
      </c>
      <c r="G3933">
        <v>133</v>
      </c>
      <c r="H3933" s="2" t="str">
        <f>VLOOKUP(SupplierQuality[[#This Row],[MaterialID]],Table4[#All],2,0)</f>
        <v>Wires</v>
      </c>
      <c r="I3933">
        <v>1</v>
      </c>
      <c r="J3933" s="2" t="str">
        <f>_xlfn.XLOOKUP(SupplierQuality[[#This Row],[Defect Type ID]],Table5[ID],Table5[Defect Type],"Not found",0)</f>
        <v>No Impact</v>
      </c>
      <c r="K3933">
        <v>212</v>
      </c>
      <c r="L3933" s="2" t="str">
        <f>_xlfn.XLOOKUP(SupplierQuality[[#This Row],[DefectID]],Table2[ID],Table2[Defect],"Not found",0)</f>
        <v>Burnt</v>
      </c>
      <c r="M3933" s="3">
        <v>78855</v>
      </c>
      <c r="N3933" s="3">
        <v>4581</v>
      </c>
      <c r="O3933" s="6">
        <f>SupplierQuality[[#This Row],[Total Downtime Minutes]]/60</f>
        <v>76.349999999999994</v>
      </c>
      <c r="P3933" s="4">
        <v>660</v>
      </c>
      <c r="Q3933" s="4">
        <f>SupplierQuality[[#This Row],[Total Defect Qty]]*SupplierQuality[[#This Row],[Unit Price]]</f>
        <v>52044300</v>
      </c>
    </row>
    <row r="3934" spans="1:17" x14ac:dyDescent="0.25">
      <c r="A3934" s="1">
        <v>43704</v>
      </c>
      <c r="B3934" s="5" t="str">
        <f>TEXT(SupplierQuality[[#This Row],[Date]],"mmm")</f>
        <v>Aug</v>
      </c>
      <c r="C3934" s="5" t="str">
        <f>TEXT(SupplierQuality[[#This Row],[Date]],"yyyy")</f>
        <v>2019</v>
      </c>
      <c r="D3934" s="2" t="s">
        <v>189</v>
      </c>
      <c r="E3934" s="2" t="s">
        <v>104</v>
      </c>
      <c r="F3934" s="2" t="s">
        <v>17</v>
      </c>
      <c r="G3934">
        <v>125</v>
      </c>
      <c r="H3934" s="2" t="str">
        <f>VLOOKUP(SupplierQuality[[#This Row],[MaterialID]],Table4[#All],2,0)</f>
        <v>Hardware</v>
      </c>
      <c r="I3934">
        <v>2</v>
      </c>
      <c r="J3934" s="2" t="str">
        <f>_xlfn.XLOOKUP(SupplierQuality[[#This Row],[Defect Type ID]],Table5[ID],Table5[Defect Type],"Not found",0)</f>
        <v>Rejected</v>
      </c>
      <c r="K3934">
        <v>230</v>
      </c>
      <c r="L3934" s="2" t="str">
        <f>_xlfn.XLOOKUP(SupplierQuality[[#This Row],[DefectID]],Table2[ID],Table2[Defect],"Not found",0)</f>
        <v>Deep Slots</v>
      </c>
      <c r="M3934" s="3">
        <v>860220</v>
      </c>
      <c r="N3934" s="3">
        <v>885</v>
      </c>
      <c r="O3934" s="6">
        <f>SupplierQuality[[#This Row],[Total Downtime Minutes]]/60</f>
        <v>14.75</v>
      </c>
      <c r="P3934" s="4">
        <v>389</v>
      </c>
      <c r="Q3934" s="4">
        <f>SupplierQuality[[#This Row],[Total Defect Qty]]*SupplierQuality[[#This Row],[Unit Price]]</f>
        <v>334625580</v>
      </c>
    </row>
    <row r="3935" spans="1:17" x14ac:dyDescent="0.25">
      <c r="A3935" s="1">
        <v>43704</v>
      </c>
      <c r="B3935" s="5" t="str">
        <f>TEXT(SupplierQuality[[#This Row],[Date]],"mmm")</f>
        <v>Aug</v>
      </c>
      <c r="C3935" s="5" t="str">
        <f>TEXT(SupplierQuality[[#This Row],[Date]],"yyyy")</f>
        <v>2019</v>
      </c>
      <c r="D3935" s="2" t="s">
        <v>214</v>
      </c>
      <c r="E3935" s="2" t="s">
        <v>98</v>
      </c>
      <c r="F3935" s="2" t="s">
        <v>14</v>
      </c>
      <c r="G3935">
        <v>123</v>
      </c>
      <c r="H3935" s="2" t="str">
        <f>VLOOKUP(SupplierQuality[[#This Row],[MaterialID]],Table4[#All],2,0)</f>
        <v>Pump</v>
      </c>
      <c r="I3935">
        <v>2</v>
      </c>
      <c r="J3935" s="2" t="str">
        <f>_xlfn.XLOOKUP(SupplierQuality[[#This Row],[Defect Type ID]],Table5[ID],Table5[Defect Type],"Not found",0)</f>
        <v>Rejected</v>
      </c>
      <c r="K3935">
        <v>260</v>
      </c>
      <c r="L3935" s="2" t="str">
        <f>_xlfn.XLOOKUP(SupplierQuality[[#This Row],[DefectID]],Table2[ID],Table2[Defect],"Not found",0)</f>
        <v>Bulging Packaging</v>
      </c>
      <c r="M3935" s="3">
        <v>817922</v>
      </c>
      <c r="N3935" s="3">
        <v>1587</v>
      </c>
      <c r="O3935" s="6">
        <f>SupplierQuality[[#This Row],[Total Downtime Minutes]]/60</f>
        <v>26.45</v>
      </c>
      <c r="P3935" s="4">
        <v>415</v>
      </c>
      <c r="Q3935" s="4">
        <f>SupplierQuality[[#This Row],[Total Defect Qty]]*SupplierQuality[[#This Row],[Unit Price]]</f>
        <v>339437630</v>
      </c>
    </row>
    <row r="3936" spans="1:17" x14ac:dyDescent="0.25">
      <c r="A3936" s="1">
        <v>43704</v>
      </c>
      <c r="B3936" s="5" t="str">
        <f>TEXT(SupplierQuality[[#This Row],[Date]],"mmm")</f>
        <v>Aug</v>
      </c>
      <c r="C3936" s="5" t="str">
        <f>TEXT(SupplierQuality[[#This Row],[Date]],"yyyy")</f>
        <v>2019</v>
      </c>
      <c r="D3936" s="2" t="s">
        <v>196</v>
      </c>
      <c r="E3936" s="2" t="s">
        <v>74</v>
      </c>
      <c r="F3936" s="2" t="s">
        <v>17</v>
      </c>
      <c r="G3936">
        <v>114</v>
      </c>
      <c r="H3936" s="2" t="str">
        <f>VLOOKUP(SupplierQuality[[#This Row],[MaterialID]],Table4[#All],2,0)</f>
        <v>Carton</v>
      </c>
      <c r="I3936">
        <v>2</v>
      </c>
      <c r="J3936" s="2" t="str">
        <f>_xlfn.XLOOKUP(SupplierQuality[[#This Row],[Defect Type ID]],Table5[ID],Table5[Defect Type],"Not found",0)</f>
        <v>Rejected</v>
      </c>
      <c r="K3936">
        <v>151</v>
      </c>
      <c r="L3936" s="2" t="str">
        <f>_xlfn.XLOOKUP(SupplierQuality[[#This Row],[DefectID]],Table2[ID],Table2[Defect],"Not found",0)</f>
        <v>Does Not Run</v>
      </c>
      <c r="M3936" s="3">
        <v>782299</v>
      </c>
      <c r="N3936" s="3">
        <v>1903</v>
      </c>
      <c r="O3936" s="6">
        <f>SupplierQuality[[#This Row],[Total Downtime Minutes]]/60</f>
        <v>31.716666666666665</v>
      </c>
      <c r="P3936" s="4">
        <v>670</v>
      </c>
      <c r="Q3936" s="4">
        <f>SupplierQuality[[#This Row],[Total Defect Qty]]*SupplierQuality[[#This Row],[Unit Price]]</f>
        <v>524140330</v>
      </c>
    </row>
    <row r="3937" spans="1:17" x14ac:dyDescent="0.25">
      <c r="A3937" s="1">
        <v>43704</v>
      </c>
      <c r="B3937" s="5" t="str">
        <f>TEXT(SupplierQuality[[#This Row],[Date]],"mmm")</f>
        <v>Aug</v>
      </c>
      <c r="C3937" s="5" t="str">
        <f>TEXT(SupplierQuality[[#This Row],[Date]],"yyyy")</f>
        <v>2019</v>
      </c>
      <c r="D3937" s="2" t="s">
        <v>12</v>
      </c>
      <c r="E3937" s="2" t="s">
        <v>19</v>
      </c>
      <c r="F3937" s="2" t="s">
        <v>17</v>
      </c>
      <c r="G3937">
        <v>126</v>
      </c>
      <c r="H3937" s="2" t="str">
        <f>VLOOKUP(SupplierQuality[[#This Row],[MaterialID]],Table4[#All],2,0)</f>
        <v>Motors</v>
      </c>
      <c r="I3937">
        <v>3</v>
      </c>
      <c r="J3937" s="2" t="str">
        <f>_xlfn.XLOOKUP(SupplierQuality[[#This Row],[Defect Type ID]],Table5[ID],Table5[Defect Type],"Not found",0)</f>
        <v>Impact</v>
      </c>
      <c r="K3937">
        <v>115</v>
      </c>
      <c r="L3937" s="2" t="str">
        <f>_xlfn.XLOOKUP(SupplierQuality[[#This Row],[DefectID]],Table2[ID],Table2[Defect],"Not found",0)</f>
        <v>Roll Tension</v>
      </c>
      <c r="M3937" s="3">
        <v>764664</v>
      </c>
      <c r="N3937" s="3">
        <v>131</v>
      </c>
      <c r="O3937" s="6">
        <f>SupplierQuality[[#This Row],[Total Downtime Minutes]]/60</f>
        <v>2.1833333333333331</v>
      </c>
      <c r="P3937" s="4">
        <v>591</v>
      </c>
      <c r="Q3937" s="4">
        <f>SupplierQuality[[#This Row],[Total Defect Qty]]*SupplierQuality[[#This Row],[Unit Price]]</f>
        <v>451916424</v>
      </c>
    </row>
    <row r="3938" spans="1:17" x14ac:dyDescent="0.25">
      <c r="A3938" s="1">
        <v>43704</v>
      </c>
      <c r="B3938" s="5" t="str">
        <f>TEXT(SupplierQuality[[#This Row],[Date]],"mmm")</f>
        <v>Aug</v>
      </c>
      <c r="C3938" s="5" t="str">
        <f>TEXT(SupplierQuality[[#This Row],[Date]],"yyyy")</f>
        <v>2019</v>
      </c>
      <c r="D3938" s="2" t="s">
        <v>83</v>
      </c>
      <c r="E3938" s="2" t="s">
        <v>62</v>
      </c>
      <c r="F3938" s="2" t="s">
        <v>17</v>
      </c>
      <c r="G3938">
        <v>129</v>
      </c>
      <c r="H3938" s="2" t="str">
        <f>VLOOKUP(SupplierQuality[[#This Row],[MaterialID]],Table4[#All],2,0)</f>
        <v>Mechanicals</v>
      </c>
      <c r="I3938">
        <v>1</v>
      </c>
      <c r="J3938" s="2" t="str">
        <f>_xlfn.XLOOKUP(SupplierQuality[[#This Row],[Defect Type ID]],Table5[ID],Table5[Defect Type],"Not found",0)</f>
        <v>No Impact</v>
      </c>
      <c r="K3938">
        <v>50</v>
      </c>
      <c r="L3938" s="2" t="str">
        <f>_xlfn.XLOOKUP(SupplierQuality[[#This Row],[DefectID]],Table2[ID],Table2[Defect],"Not found",0)</f>
        <v>Out of Support</v>
      </c>
      <c r="M3938" s="3">
        <v>621266</v>
      </c>
      <c r="N3938" s="3">
        <v>1254</v>
      </c>
      <c r="O3938" s="6">
        <f>SupplierQuality[[#This Row],[Total Downtime Minutes]]/60</f>
        <v>20.9</v>
      </c>
      <c r="P3938" s="4">
        <v>431</v>
      </c>
      <c r="Q3938" s="4">
        <f>SupplierQuality[[#This Row],[Total Defect Qty]]*SupplierQuality[[#This Row],[Unit Price]]</f>
        <v>267765646</v>
      </c>
    </row>
    <row r="3939" spans="1:17" x14ac:dyDescent="0.25">
      <c r="A3939" s="1">
        <v>43704</v>
      </c>
      <c r="B3939" s="5" t="str">
        <f>TEXT(SupplierQuality[[#This Row],[Date]],"mmm")</f>
        <v>Aug</v>
      </c>
      <c r="C3939" s="5" t="str">
        <f>TEXT(SupplierQuality[[#This Row],[Date]],"yyyy")</f>
        <v>2019</v>
      </c>
      <c r="D3939" s="2" t="s">
        <v>177</v>
      </c>
      <c r="E3939" s="2" t="s">
        <v>36</v>
      </c>
      <c r="F3939" s="2" t="s">
        <v>14</v>
      </c>
      <c r="G3939">
        <v>129</v>
      </c>
      <c r="H3939" s="2" t="str">
        <f>VLOOKUP(SupplierQuality[[#This Row],[MaterialID]],Table4[#All],2,0)</f>
        <v>Mechanicals</v>
      </c>
      <c r="I3939">
        <v>3</v>
      </c>
      <c r="J3939" s="2" t="str">
        <f>_xlfn.XLOOKUP(SupplierQuality[[#This Row],[Defect Type ID]],Table5[ID],Table5[Defect Type],"Not found",0)</f>
        <v>Impact</v>
      </c>
      <c r="K3939">
        <v>168</v>
      </c>
      <c r="L3939" s="2" t="str">
        <f>_xlfn.XLOOKUP(SupplierQuality[[#This Row],[DefectID]],Table2[ID],Table2[Defect],"Not found",0)</f>
        <v>Top Too Small</v>
      </c>
      <c r="M3939" s="3">
        <v>396686</v>
      </c>
      <c r="N3939" s="3">
        <v>1623</v>
      </c>
      <c r="O3939" s="6">
        <f>SupplierQuality[[#This Row],[Total Downtime Minutes]]/60</f>
        <v>27.05</v>
      </c>
      <c r="P3939" s="4">
        <v>378</v>
      </c>
      <c r="Q3939" s="4">
        <f>SupplierQuality[[#This Row],[Total Defect Qty]]*SupplierQuality[[#This Row],[Unit Price]]</f>
        <v>149947308</v>
      </c>
    </row>
    <row r="3940" spans="1:17" x14ac:dyDescent="0.25">
      <c r="A3940" s="1">
        <v>43704</v>
      </c>
      <c r="B3940" s="5" t="str">
        <f>TEXT(SupplierQuality[[#This Row],[Date]],"mmm")</f>
        <v>Aug</v>
      </c>
      <c r="C3940" s="5" t="str">
        <f>TEXT(SupplierQuality[[#This Row],[Date]],"yyyy")</f>
        <v>2019</v>
      </c>
      <c r="D3940" s="2" t="s">
        <v>143</v>
      </c>
      <c r="E3940" s="2" t="s">
        <v>21</v>
      </c>
      <c r="F3940" s="2" t="s">
        <v>24</v>
      </c>
      <c r="G3940">
        <v>125</v>
      </c>
      <c r="H3940" s="2" t="str">
        <f>VLOOKUP(SupplierQuality[[#This Row],[MaterialID]],Table4[#All],2,0)</f>
        <v>Hardware</v>
      </c>
      <c r="I3940">
        <v>2</v>
      </c>
      <c r="J3940" s="2" t="str">
        <f>_xlfn.XLOOKUP(SupplierQuality[[#This Row],[Defect Type ID]],Table5[ID],Table5[Defect Type],"Not found",0)</f>
        <v>Rejected</v>
      </c>
      <c r="K3940">
        <v>258</v>
      </c>
      <c r="L3940" s="2" t="str">
        <f>_xlfn.XLOOKUP(SupplierQuality[[#This Row],[DefectID]],Table2[ID],Table2[Defect],"Not found",0)</f>
        <v>Gages Broken</v>
      </c>
      <c r="M3940" s="3">
        <v>344650</v>
      </c>
      <c r="N3940" s="3">
        <v>1069</v>
      </c>
      <c r="O3940" s="6">
        <f>SupplierQuality[[#This Row],[Total Downtime Minutes]]/60</f>
        <v>17.816666666666666</v>
      </c>
      <c r="P3940" s="4">
        <v>661</v>
      </c>
      <c r="Q3940" s="4">
        <f>SupplierQuality[[#This Row],[Total Defect Qty]]*SupplierQuality[[#This Row],[Unit Price]]</f>
        <v>227813650</v>
      </c>
    </row>
    <row r="3941" spans="1:17" x14ac:dyDescent="0.25">
      <c r="A3941" s="1">
        <v>43704</v>
      </c>
      <c r="B3941" s="5" t="str">
        <f>TEXT(SupplierQuality[[#This Row],[Date]],"mmm")</f>
        <v>Aug</v>
      </c>
      <c r="C3941" s="5" t="str">
        <f>TEXT(SupplierQuality[[#This Row],[Date]],"yyyy")</f>
        <v>2019</v>
      </c>
      <c r="D3941" s="2" t="s">
        <v>160</v>
      </c>
      <c r="E3941" s="2" t="s">
        <v>32</v>
      </c>
      <c r="F3941" s="2" t="s">
        <v>17</v>
      </c>
      <c r="G3941">
        <v>119</v>
      </c>
      <c r="H3941" s="2" t="str">
        <f>VLOOKUP(SupplierQuality[[#This Row],[MaterialID]],Table4[#All],2,0)</f>
        <v>Batteries</v>
      </c>
      <c r="I3941">
        <v>2</v>
      </c>
      <c r="J3941" s="2" t="str">
        <f>_xlfn.XLOOKUP(SupplierQuality[[#This Row],[Defect Type ID]],Table5[ID],Table5[Defect Type],"Not found",0)</f>
        <v>Rejected</v>
      </c>
      <c r="K3941">
        <v>92</v>
      </c>
      <c r="L3941" s="2" t="str">
        <f>_xlfn.XLOOKUP(SupplierQuality[[#This Row],[DefectID]],Table2[ID],Table2[Defect],"Not found",0)</f>
        <v>No Adhesive</v>
      </c>
      <c r="M3941" s="3">
        <v>281404</v>
      </c>
      <c r="N3941" s="3">
        <v>820</v>
      </c>
      <c r="O3941" s="6">
        <f>SupplierQuality[[#This Row],[Total Downtime Minutes]]/60</f>
        <v>13.666666666666666</v>
      </c>
      <c r="P3941" s="4">
        <v>575</v>
      </c>
      <c r="Q3941" s="4">
        <f>SupplierQuality[[#This Row],[Total Defect Qty]]*SupplierQuality[[#This Row],[Unit Price]]</f>
        <v>161807300</v>
      </c>
    </row>
    <row r="3942" spans="1:17" x14ac:dyDescent="0.25">
      <c r="A3942" s="1">
        <v>43704</v>
      </c>
      <c r="B3942" s="5" t="str">
        <f>TEXT(SupplierQuality[[#This Row],[Date]],"mmm")</f>
        <v>Aug</v>
      </c>
      <c r="C3942" s="5" t="str">
        <f>TEXT(SupplierQuality[[#This Row],[Date]],"yyyy")</f>
        <v>2019</v>
      </c>
      <c r="D3942" s="2" t="s">
        <v>322</v>
      </c>
      <c r="E3942" s="2" t="s">
        <v>64</v>
      </c>
      <c r="F3942" s="2" t="s">
        <v>14</v>
      </c>
      <c r="G3942">
        <v>112</v>
      </c>
      <c r="H3942" s="2" t="str">
        <f>VLOOKUP(SupplierQuality[[#This Row],[MaterialID]],Table4[#All],2,0)</f>
        <v>Glass</v>
      </c>
      <c r="I3942">
        <v>2</v>
      </c>
      <c r="J3942" s="2" t="str">
        <f>_xlfn.XLOOKUP(SupplierQuality[[#This Row],[Defect Type ID]],Table5[ID],Table5[Defect Type],"Not found",0)</f>
        <v>Rejected</v>
      </c>
      <c r="K3942">
        <v>181</v>
      </c>
      <c r="L3942" s="2" t="str">
        <f>_xlfn.XLOOKUP(SupplierQuality[[#This Row],[DefectID]],Table2[ID],Table2[Defect],"Not found",0)</f>
        <v>Leaking Seals</v>
      </c>
      <c r="M3942" s="3">
        <v>22273</v>
      </c>
      <c r="N3942" s="3">
        <v>3792</v>
      </c>
      <c r="O3942" s="6">
        <f>SupplierQuality[[#This Row],[Total Downtime Minutes]]/60</f>
        <v>63.2</v>
      </c>
      <c r="P3942" s="4">
        <v>467</v>
      </c>
      <c r="Q3942" s="4">
        <f>SupplierQuality[[#This Row],[Total Defect Qty]]*SupplierQuality[[#This Row],[Unit Price]]</f>
        <v>10401491</v>
      </c>
    </row>
    <row r="3943" spans="1:17" x14ac:dyDescent="0.25">
      <c r="A3943" s="1">
        <v>43704</v>
      </c>
      <c r="B3943" s="5" t="str">
        <f>TEXT(SupplierQuality[[#This Row],[Date]],"mmm")</f>
        <v>Aug</v>
      </c>
      <c r="C3943" s="5" t="str">
        <f>TEXT(SupplierQuality[[#This Row],[Date]],"yyyy")</f>
        <v>2019</v>
      </c>
      <c r="D3943" s="2" t="s">
        <v>175</v>
      </c>
      <c r="E3943" s="2" t="s">
        <v>27</v>
      </c>
      <c r="F3943" s="2" t="s">
        <v>24</v>
      </c>
      <c r="G3943">
        <v>117</v>
      </c>
      <c r="H3943" s="2" t="str">
        <f>VLOOKUP(SupplierQuality[[#This Row],[MaterialID]],Table4[#All],2,0)</f>
        <v>Labels</v>
      </c>
      <c r="I3943">
        <v>3</v>
      </c>
      <c r="J3943" s="2" t="str">
        <f>_xlfn.XLOOKUP(SupplierQuality[[#This Row],[Defect Type ID]],Table5[ID],Table5[Defect Type],"Not found",0)</f>
        <v>Impact</v>
      </c>
      <c r="K3943">
        <v>155</v>
      </c>
      <c r="L3943" s="2" t="str">
        <f>_xlfn.XLOOKUP(SupplierQuality[[#This Row],[DefectID]],Table2[ID],Table2[Defect],"Not found",0)</f>
        <v>Wrong Specification</v>
      </c>
      <c r="M3943" s="3">
        <v>14534</v>
      </c>
      <c r="N3943" s="3">
        <v>3077</v>
      </c>
      <c r="O3943" s="6">
        <f>SupplierQuality[[#This Row],[Total Downtime Minutes]]/60</f>
        <v>51.283333333333331</v>
      </c>
      <c r="P3943" s="4">
        <v>503</v>
      </c>
      <c r="Q3943" s="4">
        <f>SupplierQuality[[#This Row],[Total Defect Qty]]*SupplierQuality[[#This Row],[Unit Price]]</f>
        <v>7310602</v>
      </c>
    </row>
    <row r="3944" spans="1:17" x14ac:dyDescent="0.25">
      <c r="A3944" s="1">
        <v>43705</v>
      </c>
      <c r="B3944" s="5" t="str">
        <f>TEXT(SupplierQuality[[#This Row],[Date]],"mmm")</f>
        <v>Aug</v>
      </c>
      <c r="C3944" s="5" t="str">
        <f>TEXT(SupplierQuality[[#This Row],[Date]],"yyyy")</f>
        <v>2019</v>
      </c>
      <c r="D3944" s="2" t="s">
        <v>139</v>
      </c>
      <c r="E3944" s="2" t="s">
        <v>30</v>
      </c>
      <c r="F3944" s="2" t="s">
        <v>42</v>
      </c>
      <c r="G3944">
        <v>130</v>
      </c>
      <c r="H3944" s="2" t="str">
        <f>VLOOKUP(SupplierQuality[[#This Row],[MaterialID]],Table4[#All],2,0)</f>
        <v>Packaging</v>
      </c>
      <c r="I3944">
        <v>3</v>
      </c>
      <c r="J3944" s="2" t="str">
        <f>_xlfn.XLOOKUP(SupplierQuality[[#This Row],[Defect Type ID]],Table5[ID],Table5[Defect Type],"Not found",0)</f>
        <v>Impact</v>
      </c>
      <c r="K3944">
        <v>125</v>
      </c>
      <c r="L3944" s="2" t="str">
        <f>_xlfn.XLOOKUP(SupplierQuality[[#This Row],[DefectID]],Table2[ID],Table2[Defect],"Not found",0)</f>
        <v>Dimensions Wrong</v>
      </c>
      <c r="M3944" s="3">
        <v>392702</v>
      </c>
      <c r="N3944" s="3">
        <v>949</v>
      </c>
      <c r="O3944" s="6">
        <f>SupplierQuality[[#This Row],[Total Downtime Minutes]]/60</f>
        <v>15.816666666666666</v>
      </c>
      <c r="P3944" s="4">
        <v>510</v>
      </c>
      <c r="Q3944" s="4">
        <f>SupplierQuality[[#This Row],[Total Defect Qty]]*SupplierQuality[[#This Row],[Unit Price]]</f>
        <v>200278020</v>
      </c>
    </row>
    <row r="3945" spans="1:17" x14ac:dyDescent="0.25">
      <c r="A3945" s="1">
        <v>43705</v>
      </c>
      <c r="B3945" s="5" t="str">
        <f>TEXT(SupplierQuality[[#This Row],[Date]],"mmm")</f>
        <v>Aug</v>
      </c>
      <c r="C3945" s="5" t="str">
        <f>TEXT(SupplierQuality[[#This Row],[Date]],"yyyy")</f>
        <v>2019</v>
      </c>
      <c r="D3945" s="2" t="s">
        <v>325</v>
      </c>
      <c r="E3945" s="2" t="s">
        <v>60</v>
      </c>
      <c r="F3945" s="2" t="s">
        <v>24</v>
      </c>
      <c r="G3945">
        <v>123</v>
      </c>
      <c r="H3945" s="2" t="str">
        <f>VLOOKUP(SupplierQuality[[#This Row],[MaterialID]],Table4[#All],2,0)</f>
        <v>Pump</v>
      </c>
      <c r="I3945">
        <v>3</v>
      </c>
      <c r="J3945" s="2" t="str">
        <f>_xlfn.XLOOKUP(SupplierQuality[[#This Row],[Defect Type ID]],Table5[ID],Table5[Defect Type],"Not found",0)</f>
        <v>Impact</v>
      </c>
      <c r="K3945">
        <v>162</v>
      </c>
      <c r="L3945" s="2" t="str">
        <f>_xlfn.XLOOKUP(SupplierQuality[[#This Row],[DefectID]],Table2[ID],Table2[Defect],"Not found",0)</f>
        <v>Moisture</v>
      </c>
      <c r="M3945" s="3">
        <v>177458</v>
      </c>
      <c r="N3945" s="3">
        <v>2066</v>
      </c>
      <c r="O3945" s="6">
        <f>SupplierQuality[[#This Row],[Total Downtime Minutes]]/60</f>
        <v>34.43333333333333</v>
      </c>
      <c r="P3945" s="4">
        <v>283</v>
      </c>
      <c r="Q3945" s="4">
        <f>SupplierQuality[[#This Row],[Total Defect Qty]]*SupplierQuality[[#This Row],[Unit Price]]</f>
        <v>50220614</v>
      </c>
    </row>
    <row r="3946" spans="1:17" x14ac:dyDescent="0.25">
      <c r="A3946" s="1">
        <v>43705</v>
      </c>
      <c r="B3946" s="5" t="str">
        <f>TEXT(SupplierQuality[[#This Row],[Date]],"mmm")</f>
        <v>Aug</v>
      </c>
      <c r="C3946" s="5" t="str">
        <f>TEXT(SupplierQuality[[#This Row],[Date]],"yyyy")</f>
        <v>2019</v>
      </c>
      <c r="D3946" s="2" t="s">
        <v>281</v>
      </c>
      <c r="E3946" s="2" t="s">
        <v>84</v>
      </c>
      <c r="F3946" s="2" t="s">
        <v>14</v>
      </c>
      <c r="G3946">
        <v>115</v>
      </c>
      <c r="H3946" s="2" t="str">
        <f>VLOOKUP(SupplierQuality[[#This Row],[MaterialID]],Table4[#All],2,0)</f>
        <v>Controllers</v>
      </c>
      <c r="I3946">
        <v>1</v>
      </c>
      <c r="J3946" s="2" t="str">
        <f>_xlfn.XLOOKUP(SupplierQuality[[#This Row],[Defect Type ID]],Table5[ID],Table5[Defect Type],"Not found",0)</f>
        <v>No Impact</v>
      </c>
      <c r="K3946">
        <v>88</v>
      </c>
      <c r="L3946" s="2" t="str">
        <f>_xlfn.XLOOKUP(SupplierQuality[[#This Row],[DefectID]],Table2[ID],Table2[Defect],"Not found",0)</f>
        <v>Cracked</v>
      </c>
      <c r="M3946" s="3">
        <v>133645</v>
      </c>
      <c r="N3946" s="3">
        <v>3681</v>
      </c>
      <c r="O3946" s="6">
        <f>SupplierQuality[[#This Row],[Total Downtime Minutes]]/60</f>
        <v>61.35</v>
      </c>
      <c r="P3946" s="4">
        <v>539</v>
      </c>
      <c r="Q3946" s="4">
        <f>SupplierQuality[[#This Row],[Total Defect Qty]]*SupplierQuality[[#This Row],[Unit Price]]</f>
        <v>72034655</v>
      </c>
    </row>
    <row r="3947" spans="1:17" x14ac:dyDescent="0.25">
      <c r="A3947" s="1">
        <v>43706</v>
      </c>
      <c r="B3947" s="5" t="str">
        <f>TEXT(SupplierQuality[[#This Row],[Date]],"mmm")</f>
        <v>Aug</v>
      </c>
      <c r="C3947" s="5" t="str">
        <f>TEXT(SupplierQuality[[#This Row],[Date]],"yyyy")</f>
        <v>2019</v>
      </c>
      <c r="D3947" s="2" t="s">
        <v>68</v>
      </c>
      <c r="E3947" s="2" t="s">
        <v>84</v>
      </c>
      <c r="F3947" s="2" t="s">
        <v>14</v>
      </c>
      <c r="G3947">
        <v>130</v>
      </c>
      <c r="H3947" s="2" t="str">
        <f>VLOOKUP(SupplierQuality[[#This Row],[MaterialID]],Table4[#All],2,0)</f>
        <v>Packaging</v>
      </c>
      <c r="I3947">
        <v>2</v>
      </c>
      <c r="J3947" s="2" t="str">
        <f>_xlfn.XLOOKUP(SupplierQuality[[#This Row],[Defect Type ID]],Table5[ID],Table5[Defect Type],"Not found",0)</f>
        <v>Rejected</v>
      </c>
      <c r="K3947">
        <v>37</v>
      </c>
      <c r="L3947" s="2" t="str">
        <f>_xlfn.XLOOKUP(SupplierQuality[[#This Row],[DefectID]],Table2[ID],Table2[Defect],"Not found",0)</f>
        <v>Foreign Material</v>
      </c>
      <c r="M3947" s="3">
        <v>700701</v>
      </c>
      <c r="N3947" s="3">
        <v>1008</v>
      </c>
      <c r="O3947" s="6">
        <f>SupplierQuality[[#This Row],[Total Downtime Minutes]]/60</f>
        <v>16.8</v>
      </c>
      <c r="P3947" s="4">
        <v>692</v>
      </c>
      <c r="Q3947" s="4">
        <f>SupplierQuality[[#This Row],[Total Defect Qty]]*SupplierQuality[[#This Row],[Unit Price]]</f>
        <v>484885092</v>
      </c>
    </row>
    <row r="3948" spans="1:17" x14ac:dyDescent="0.25">
      <c r="A3948" s="1">
        <v>43706</v>
      </c>
      <c r="B3948" s="5" t="str">
        <f>TEXT(SupplierQuality[[#This Row],[Date]],"mmm")</f>
        <v>Aug</v>
      </c>
      <c r="C3948" s="5" t="str">
        <f>TEXT(SupplierQuality[[#This Row],[Date]],"yyyy")</f>
        <v>2019</v>
      </c>
      <c r="D3948" s="2" t="s">
        <v>327</v>
      </c>
      <c r="E3948" s="2" t="s">
        <v>67</v>
      </c>
      <c r="F3948" s="2" t="s">
        <v>14</v>
      </c>
      <c r="G3948">
        <v>122</v>
      </c>
      <c r="H3948" s="2" t="str">
        <f>VLOOKUP(SupplierQuality[[#This Row],[MaterialID]],Table4[#All],2,0)</f>
        <v>Electrolytes</v>
      </c>
      <c r="I3948">
        <v>3</v>
      </c>
      <c r="J3948" s="2" t="str">
        <f>_xlfn.XLOOKUP(SupplierQuality[[#This Row],[Defect Type ID]],Table5[ID],Table5[Defect Type],"Not found",0)</f>
        <v>Impact</v>
      </c>
      <c r="K3948">
        <v>225</v>
      </c>
      <c r="L3948" s="2" t="str">
        <f>_xlfn.XLOOKUP(SupplierQuality[[#This Row],[DefectID]],Table2[ID],Table2[Defect],"Not found",0)</f>
        <v>Ejector Pin Wrong</v>
      </c>
      <c r="M3948" s="3">
        <v>427402</v>
      </c>
      <c r="N3948" s="3">
        <v>3261</v>
      </c>
      <c r="O3948" s="6">
        <f>SupplierQuality[[#This Row],[Total Downtime Minutes]]/60</f>
        <v>54.35</v>
      </c>
      <c r="P3948" s="4">
        <v>632</v>
      </c>
      <c r="Q3948" s="4">
        <f>SupplierQuality[[#This Row],[Total Defect Qty]]*SupplierQuality[[#This Row],[Unit Price]]</f>
        <v>270118064</v>
      </c>
    </row>
    <row r="3949" spans="1:17" x14ac:dyDescent="0.25">
      <c r="A3949" s="1">
        <v>43706</v>
      </c>
      <c r="B3949" s="5" t="str">
        <f>TEXT(SupplierQuality[[#This Row],[Date]],"mmm")</f>
        <v>Aug</v>
      </c>
      <c r="C3949" s="5" t="str">
        <f>TEXT(SupplierQuality[[#This Row],[Date]],"yyyy")</f>
        <v>2019</v>
      </c>
      <c r="D3949" s="2" t="s">
        <v>326</v>
      </c>
      <c r="E3949" s="2" t="s">
        <v>47</v>
      </c>
      <c r="F3949" s="2" t="s">
        <v>14</v>
      </c>
      <c r="G3949">
        <v>125</v>
      </c>
      <c r="H3949" s="2" t="str">
        <f>VLOOKUP(SupplierQuality[[#This Row],[MaterialID]],Table4[#All],2,0)</f>
        <v>Hardware</v>
      </c>
      <c r="I3949">
        <v>3</v>
      </c>
      <c r="J3949" s="2" t="str">
        <f>_xlfn.XLOOKUP(SupplierQuality[[#This Row],[Defect Type ID]],Table5[ID],Table5[Defect Type],"Not found",0)</f>
        <v>Impact</v>
      </c>
      <c r="K3949">
        <v>70</v>
      </c>
      <c r="L3949" s="2" t="str">
        <f>_xlfn.XLOOKUP(SupplierQuality[[#This Row],[DefectID]],Table2[ID],Table2[Defect],"Not found",0)</f>
        <v>Dirty Material</v>
      </c>
      <c r="M3949" s="3">
        <v>193756</v>
      </c>
      <c r="N3949" s="3">
        <v>4356</v>
      </c>
      <c r="O3949" s="6">
        <f>SupplierQuality[[#This Row],[Total Downtime Minutes]]/60</f>
        <v>72.599999999999994</v>
      </c>
      <c r="P3949" s="4">
        <v>367</v>
      </c>
      <c r="Q3949" s="4">
        <f>SupplierQuality[[#This Row],[Total Defect Qty]]*SupplierQuality[[#This Row],[Unit Price]]</f>
        <v>71108452</v>
      </c>
    </row>
    <row r="3950" spans="1:17" x14ac:dyDescent="0.25">
      <c r="A3950" s="1">
        <v>43707</v>
      </c>
      <c r="B3950" s="5" t="str">
        <f>TEXT(SupplierQuality[[#This Row],[Date]],"mmm")</f>
        <v>Aug</v>
      </c>
      <c r="C3950" s="5" t="str">
        <f>TEXT(SupplierQuality[[#This Row],[Date]],"yyyy")</f>
        <v>2019</v>
      </c>
      <c r="D3950" s="2" t="s">
        <v>33</v>
      </c>
      <c r="E3950" s="2" t="s">
        <v>16</v>
      </c>
      <c r="F3950" s="2" t="s">
        <v>14</v>
      </c>
      <c r="G3950">
        <v>133</v>
      </c>
      <c r="H3950" s="2" t="str">
        <f>VLOOKUP(SupplierQuality[[#This Row],[MaterialID]],Table4[#All],2,0)</f>
        <v>Wires</v>
      </c>
      <c r="I3950">
        <v>2</v>
      </c>
      <c r="J3950" s="2" t="str">
        <f>_xlfn.XLOOKUP(SupplierQuality[[#This Row],[Defect Type ID]],Table5[ID],Table5[Defect Type],"Not found",0)</f>
        <v>Rejected</v>
      </c>
      <c r="K3950">
        <v>252</v>
      </c>
      <c r="L3950" s="2" t="str">
        <f>_xlfn.XLOOKUP(SupplierQuality[[#This Row],[DefectID]],Table2[ID],Table2[Defect],"Not found",0)</f>
        <v>Raw Material</v>
      </c>
      <c r="M3950" s="3">
        <v>962393</v>
      </c>
      <c r="N3950" s="3">
        <v>2723</v>
      </c>
      <c r="O3950" s="6">
        <f>SupplierQuality[[#This Row],[Total Downtime Minutes]]/60</f>
        <v>45.383333333333333</v>
      </c>
      <c r="P3950" s="4">
        <v>579</v>
      </c>
      <c r="Q3950" s="4">
        <f>SupplierQuality[[#This Row],[Total Defect Qty]]*SupplierQuality[[#This Row],[Unit Price]]</f>
        <v>557225547</v>
      </c>
    </row>
    <row r="3951" spans="1:17" x14ac:dyDescent="0.25">
      <c r="A3951" s="1">
        <v>43707</v>
      </c>
      <c r="B3951" s="5" t="str">
        <f>TEXT(SupplierQuality[[#This Row],[Date]],"mmm")</f>
        <v>Aug</v>
      </c>
      <c r="C3951" s="5" t="str">
        <f>TEXT(SupplierQuality[[#This Row],[Date]],"yyyy")</f>
        <v>2019</v>
      </c>
      <c r="D3951" s="2" t="s">
        <v>199</v>
      </c>
      <c r="E3951" s="2" t="s">
        <v>71</v>
      </c>
      <c r="F3951" s="2" t="s">
        <v>14</v>
      </c>
      <c r="G3951">
        <v>130</v>
      </c>
      <c r="H3951" s="2" t="str">
        <f>VLOOKUP(SupplierQuality[[#This Row],[MaterialID]],Table4[#All],2,0)</f>
        <v>Packaging</v>
      </c>
      <c r="I3951">
        <v>2</v>
      </c>
      <c r="J3951" s="2" t="str">
        <f>_xlfn.XLOOKUP(SupplierQuality[[#This Row],[Defect Type ID]],Table5[ID],Table5[Defect Type],"Not found",0)</f>
        <v>Rejected</v>
      </c>
      <c r="K3951">
        <v>5</v>
      </c>
      <c r="L3951" s="2" t="str">
        <f>_xlfn.XLOOKUP(SupplierQuality[[#This Row],[DefectID]],Table2[ID],Table2[Defect],"Not found",0)</f>
        <v>Other</v>
      </c>
      <c r="M3951" s="3">
        <v>906523</v>
      </c>
      <c r="N3951" s="3">
        <v>2887</v>
      </c>
      <c r="O3951" s="6">
        <f>SupplierQuality[[#This Row],[Total Downtime Minutes]]/60</f>
        <v>48.116666666666667</v>
      </c>
      <c r="P3951" s="4">
        <v>298</v>
      </c>
      <c r="Q3951" s="4">
        <f>SupplierQuality[[#This Row],[Total Defect Qty]]*SupplierQuality[[#This Row],[Unit Price]]</f>
        <v>270143854</v>
      </c>
    </row>
    <row r="3952" spans="1:17" x14ac:dyDescent="0.25">
      <c r="A3952" s="1">
        <v>43707</v>
      </c>
      <c r="B3952" s="5" t="str">
        <f>TEXT(SupplierQuality[[#This Row],[Date]],"mmm")</f>
        <v>Aug</v>
      </c>
      <c r="C3952" s="5" t="str">
        <f>TEXT(SupplierQuality[[#This Row],[Date]],"yyyy")</f>
        <v>2019</v>
      </c>
      <c r="D3952" s="2" t="s">
        <v>117</v>
      </c>
      <c r="E3952" s="2" t="s">
        <v>27</v>
      </c>
      <c r="F3952" s="2" t="s">
        <v>14</v>
      </c>
      <c r="G3952">
        <v>131</v>
      </c>
      <c r="H3952" s="2" t="str">
        <f>VLOOKUP(SupplierQuality[[#This Row],[MaterialID]],Table4[#All],2,0)</f>
        <v>Valves</v>
      </c>
      <c r="I3952">
        <v>2</v>
      </c>
      <c r="J3952" s="2" t="str">
        <f>_xlfn.XLOOKUP(SupplierQuality[[#This Row],[Defect Type ID]],Table5[ID],Table5[Defect Type],"Not found",0)</f>
        <v>Rejected</v>
      </c>
      <c r="K3952">
        <v>182</v>
      </c>
      <c r="L3952" s="2" t="str">
        <f>_xlfn.XLOOKUP(SupplierQuality[[#This Row],[DefectID]],Table2[ID],Table2[Defect],"Not found",0)</f>
        <v>Bad Tops</v>
      </c>
      <c r="M3952" s="3">
        <v>898638</v>
      </c>
      <c r="N3952" s="3">
        <v>4040</v>
      </c>
      <c r="O3952" s="6">
        <f>SupplierQuality[[#This Row],[Total Downtime Minutes]]/60</f>
        <v>67.333333333333329</v>
      </c>
      <c r="P3952" s="4">
        <v>591</v>
      </c>
      <c r="Q3952" s="4">
        <f>SupplierQuality[[#This Row],[Total Defect Qty]]*SupplierQuality[[#This Row],[Unit Price]]</f>
        <v>531095058</v>
      </c>
    </row>
    <row r="3953" spans="1:17" x14ac:dyDescent="0.25">
      <c r="A3953" s="1">
        <v>43707</v>
      </c>
      <c r="B3953" s="5" t="str">
        <f>TEXT(SupplierQuality[[#This Row],[Date]],"mmm")</f>
        <v>Aug</v>
      </c>
      <c r="C3953" s="5" t="str">
        <f>TEXT(SupplierQuality[[#This Row],[Date]],"yyyy")</f>
        <v>2019</v>
      </c>
      <c r="D3953" s="2" t="s">
        <v>46</v>
      </c>
      <c r="E3953" s="2" t="s">
        <v>58</v>
      </c>
      <c r="F3953" s="2" t="s">
        <v>14</v>
      </c>
      <c r="G3953">
        <v>118</v>
      </c>
      <c r="H3953" s="2" t="str">
        <f>VLOOKUP(SupplierQuality[[#This Row],[MaterialID]],Table4[#All],2,0)</f>
        <v>Corrugate</v>
      </c>
      <c r="I3953">
        <v>2</v>
      </c>
      <c r="J3953" s="2" t="str">
        <f>_xlfn.XLOOKUP(SupplierQuality[[#This Row],[Defect Type ID]],Table5[ID],Table5[Defect Type],"Not found",0)</f>
        <v>Rejected</v>
      </c>
      <c r="K3953">
        <v>157</v>
      </c>
      <c r="L3953" s="2" t="str">
        <f>_xlfn.XLOOKUP(SupplierQuality[[#This Row],[DefectID]],Table2[ID],Table2[Defect],"Not found",0)</f>
        <v>Liner Misalignment</v>
      </c>
      <c r="M3953" s="3">
        <v>887779</v>
      </c>
      <c r="N3953" s="3">
        <v>4340</v>
      </c>
      <c r="O3953" s="6">
        <f>SupplierQuality[[#This Row],[Total Downtime Minutes]]/60</f>
        <v>72.333333333333329</v>
      </c>
      <c r="P3953" s="4">
        <v>307</v>
      </c>
      <c r="Q3953" s="4">
        <f>SupplierQuality[[#This Row],[Total Defect Qty]]*SupplierQuality[[#This Row],[Unit Price]]</f>
        <v>272548153</v>
      </c>
    </row>
    <row r="3954" spans="1:17" x14ac:dyDescent="0.25">
      <c r="A3954" s="1">
        <v>43707</v>
      </c>
      <c r="B3954" s="5" t="str">
        <f>TEXT(SupplierQuality[[#This Row],[Date]],"mmm")</f>
        <v>Aug</v>
      </c>
      <c r="C3954" s="5" t="str">
        <f>TEXT(SupplierQuality[[#This Row],[Date]],"yyyy")</f>
        <v>2019</v>
      </c>
      <c r="D3954" s="2" t="s">
        <v>255</v>
      </c>
      <c r="E3954" s="2" t="s">
        <v>55</v>
      </c>
      <c r="F3954" s="2" t="s">
        <v>14</v>
      </c>
      <c r="G3954">
        <v>129</v>
      </c>
      <c r="H3954" s="2" t="str">
        <f>VLOOKUP(SupplierQuality[[#This Row],[MaterialID]],Table4[#All],2,0)</f>
        <v>Mechanicals</v>
      </c>
      <c r="I3954">
        <v>2</v>
      </c>
      <c r="J3954" s="2" t="str">
        <f>_xlfn.XLOOKUP(SupplierQuality[[#This Row],[Defect Type ID]],Table5[ID],Table5[Defect Type],"Not found",0)</f>
        <v>Rejected</v>
      </c>
      <c r="K3954">
        <v>174</v>
      </c>
      <c r="L3954" s="2" t="str">
        <f>_xlfn.XLOOKUP(SupplierQuality[[#This Row],[DefectID]],Table2[ID],Table2[Defect],"Not found",0)</f>
        <v>Moisture Damage</v>
      </c>
      <c r="M3954" s="3">
        <v>813017</v>
      </c>
      <c r="N3954" s="3">
        <v>3068</v>
      </c>
      <c r="O3954" s="6">
        <f>SupplierQuality[[#This Row],[Total Downtime Minutes]]/60</f>
        <v>51.133333333333333</v>
      </c>
      <c r="P3954" s="4">
        <v>587</v>
      </c>
      <c r="Q3954" s="4">
        <f>SupplierQuality[[#This Row],[Total Defect Qty]]*SupplierQuality[[#This Row],[Unit Price]]</f>
        <v>477240979</v>
      </c>
    </row>
    <row r="3955" spans="1:17" x14ac:dyDescent="0.25">
      <c r="A3955" s="1">
        <v>43707</v>
      </c>
      <c r="B3955" s="5" t="str">
        <f>TEXT(SupplierQuality[[#This Row],[Date]],"mmm")</f>
        <v>Aug</v>
      </c>
      <c r="C3955" s="5" t="str">
        <f>TEXT(SupplierQuality[[#This Row],[Date]],"yyyy")</f>
        <v>2019</v>
      </c>
      <c r="D3955" s="2" t="s">
        <v>281</v>
      </c>
      <c r="E3955" s="2" t="s">
        <v>67</v>
      </c>
      <c r="F3955" s="2" t="s">
        <v>24</v>
      </c>
      <c r="G3955">
        <v>122</v>
      </c>
      <c r="H3955" s="2" t="str">
        <f>VLOOKUP(SupplierQuality[[#This Row],[MaterialID]],Table4[#All],2,0)</f>
        <v>Electrolytes</v>
      </c>
      <c r="I3955">
        <v>3</v>
      </c>
      <c r="J3955" s="2" t="str">
        <f>_xlfn.XLOOKUP(SupplierQuality[[#This Row],[Defect Type ID]],Table5[ID],Table5[Defect Type],"Not found",0)</f>
        <v>Impact</v>
      </c>
      <c r="K3955">
        <v>191</v>
      </c>
      <c r="L3955" s="2" t="str">
        <f>_xlfn.XLOOKUP(SupplierQuality[[#This Row],[DefectID]],Table2[ID],Table2[Defect],"Not found",0)</f>
        <v>Misformed Parts</v>
      </c>
      <c r="M3955" s="3">
        <v>727815</v>
      </c>
      <c r="N3955" s="3">
        <v>3111</v>
      </c>
      <c r="O3955" s="6">
        <f>SupplierQuality[[#This Row],[Total Downtime Minutes]]/60</f>
        <v>51.85</v>
      </c>
      <c r="P3955" s="4">
        <v>473</v>
      </c>
      <c r="Q3955" s="4">
        <f>SupplierQuality[[#This Row],[Total Defect Qty]]*SupplierQuality[[#This Row],[Unit Price]]</f>
        <v>344256495</v>
      </c>
    </row>
    <row r="3956" spans="1:17" x14ac:dyDescent="0.25">
      <c r="A3956" s="1">
        <v>43707</v>
      </c>
      <c r="B3956" s="5" t="str">
        <f>TEXT(SupplierQuality[[#This Row],[Date]],"mmm")</f>
        <v>Aug</v>
      </c>
      <c r="C3956" s="5" t="str">
        <f>TEXT(SupplierQuality[[#This Row],[Date]],"yyyy")</f>
        <v>2019</v>
      </c>
      <c r="D3956" s="2" t="s">
        <v>203</v>
      </c>
      <c r="E3956" s="2" t="s">
        <v>34</v>
      </c>
      <c r="F3956" s="2" t="s">
        <v>14</v>
      </c>
      <c r="G3956">
        <v>121</v>
      </c>
      <c r="H3956" s="2" t="str">
        <f>VLOOKUP(SupplierQuality[[#This Row],[MaterialID]],Table4[#All],2,0)</f>
        <v>Composites</v>
      </c>
      <c r="I3956">
        <v>1</v>
      </c>
      <c r="J3956" s="2" t="str">
        <f>_xlfn.XLOOKUP(SupplierQuality[[#This Row],[Defect Type ID]],Table5[ID],Table5[Defect Type],"Not found",0)</f>
        <v>No Impact</v>
      </c>
      <c r="K3956">
        <v>155</v>
      </c>
      <c r="L3956" s="2" t="str">
        <f>_xlfn.XLOOKUP(SupplierQuality[[#This Row],[DefectID]],Table2[ID],Table2[Defect],"Not found",0)</f>
        <v>Wrong Specification</v>
      </c>
      <c r="M3956" s="3">
        <v>723003</v>
      </c>
      <c r="N3956" s="3">
        <v>2531</v>
      </c>
      <c r="O3956" s="6">
        <f>SupplierQuality[[#This Row],[Total Downtime Minutes]]/60</f>
        <v>42.18333333333333</v>
      </c>
      <c r="P3956" s="4">
        <v>560</v>
      </c>
      <c r="Q3956" s="4">
        <f>SupplierQuality[[#This Row],[Total Defect Qty]]*SupplierQuality[[#This Row],[Unit Price]]</f>
        <v>404881680</v>
      </c>
    </row>
    <row r="3957" spans="1:17" x14ac:dyDescent="0.25">
      <c r="A3957" s="1">
        <v>43707</v>
      </c>
      <c r="B3957" s="5" t="str">
        <f>TEXT(SupplierQuality[[#This Row],[Date]],"mmm")</f>
        <v>Aug</v>
      </c>
      <c r="C3957" s="5" t="str">
        <f>TEXT(SupplierQuality[[#This Row],[Date]],"yyyy")</f>
        <v>2019</v>
      </c>
      <c r="D3957" s="2" t="s">
        <v>248</v>
      </c>
      <c r="E3957" s="2" t="s">
        <v>41</v>
      </c>
      <c r="F3957" s="2" t="s">
        <v>24</v>
      </c>
      <c r="G3957">
        <v>122</v>
      </c>
      <c r="H3957" s="2" t="str">
        <f>VLOOKUP(SupplierQuality[[#This Row],[MaterialID]],Table4[#All],2,0)</f>
        <v>Electrolytes</v>
      </c>
      <c r="I3957">
        <v>1</v>
      </c>
      <c r="J3957" s="2" t="str">
        <f>_xlfn.XLOOKUP(SupplierQuality[[#This Row],[Defect Type ID]],Table5[ID],Table5[Defect Type],"Not found",0)</f>
        <v>No Impact</v>
      </c>
      <c r="K3957">
        <v>159</v>
      </c>
      <c r="L3957" s="2" t="str">
        <f>_xlfn.XLOOKUP(SupplierQuality[[#This Row],[DefectID]],Table2[ID],Table2[Defect],"Not found",0)</f>
        <v>No Insert</v>
      </c>
      <c r="M3957" s="3">
        <v>687535</v>
      </c>
      <c r="N3957" s="3">
        <v>3682</v>
      </c>
      <c r="O3957" s="6">
        <f>SupplierQuality[[#This Row],[Total Downtime Minutes]]/60</f>
        <v>61.366666666666667</v>
      </c>
      <c r="P3957" s="4">
        <v>333</v>
      </c>
      <c r="Q3957" s="4">
        <f>SupplierQuality[[#This Row],[Total Defect Qty]]*SupplierQuality[[#This Row],[Unit Price]]</f>
        <v>228949155</v>
      </c>
    </row>
    <row r="3958" spans="1:17" x14ac:dyDescent="0.25">
      <c r="A3958" s="1">
        <v>43707</v>
      </c>
      <c r="B3958" s="5" t="str">
        <f>TEXT(SupplierQuality[[#This Row],[Date]],"mmm")</f>
        <v>Aug</v>
      </c>
      <c r="C3958" s="5" t="str">
        <f>TEXT(SupplierQuality[[#This Row],[Date]],"yyyy")</f>
        <v>2019</v>
      </c>
      <c r="D3958" s="2" t="s">
        <v>296</v>
      </c>
      <c r="E3958" s="2" t="s">
        <v>34</v>
      </c>
      <c r="F3958" s="2" t="s">
        <v>14</v>
      </c>
      <c r="G3958">
        <v>125</v>
      </c>
      <c r="H3958" s="2" t="str">
        <f>VLOOKUP(SupplierQuality[[#This Row],[MaterialID]],Table4[#All],2,0)</f>
        <v>Hardware</v>
      </c>
      <c r="I3958">
        <v>2</v>
      </c>
      <c r="J3958" s="2" t="str">
        <f>_xlfn.XLOOKUP(SupplierQuality[[#This Row],[Defect Type ID]],Table5[ID],Table5[Defect Type],"Not found",0)</f>
        <v>Rejected</v>
      </c>
      <c r="K3958">
        <v>28</v>
      </c>
      <c r="L3958" s="2" t="str">
        <f>_xlfn.XLOOKUP(SupplierQuality[[#This Row],[DefectID]],Table2[ID],Table2[Defect],"Not found",0)</f>
        <v>Poor Fit</v>
      </c>
      <c r="M3958" s="3">
        <v>623096</v>
      </c>
      <c r="N3958" s="3">
        <v>2730</v>
      </c>
      <c r="O3958" s="6">
        <f>SupplierQuality[[#This Row],[Total Downtime Minutes]]/60</f>
        <v>45.5</v>
      </c>
      <c r="P3958" s="4">
        <v>600</v>
      </c>
      <c r="Q3958" s="4">
        <f>SupplierQuality[[#This Row],[Total Defect Qty]]*SupplierQuality[[#This Row],[Unit Price]]</f>
        <v>373857600</v>
      </c>
    </row>
    <row r="3959" spans="1:17" x14ac:dyDescent="0.25">
      <c r="A3959" s="1">
        <v>43707</v>
      </c>
      <c r="B3959" s="5" t="str">
        <f>TEXT(SupplierQuality[[#This Row],[Date]],"mmm")</f>
        <v>Aug</v>
      </c>
      <c r="C3959" s="5" t="str">
        <f>TEXT(SupplierQuality[[#This Row],[Date]],"yyyy")</f>
        <v>2019</v>
      </c>
      <c r="D3959" s="2" t="s">
        <v>192</v>
      </c>
      <c r="E3959" s="2" t="s">
        <v>45</v>
      </c>
      <c r="F3959" s="2" t="s">
        <v>17</v>
      </c>
      <c r="G3959">
        <v>128</v>
      </c>
      <c r="H3959" s="2" t="str">
        <f>VLOOKUP(SupplierQuality[[#This Row],[MaterialID]],Table4[#All],2,0)</f>
        <v>Tape</v>
      </c>
      <c r="I3959">
        <v>2</v>
      </c>
      <c r="J3959" s="2" t="str">
        <f>_xlfn.XLOOKUP(SupplierQuality[[#This Row],[Defect Type ID]],Table5[ID],Table5[Defect Type],"Not found",0)</f>
        <v>Rejected</v>
      </c>
      <c r="K3959">
        <v>101</v>
      </c>
      <c r="L3959" s="2" t="str">
        <f>_xlfn.XLOOKUP(SupplierQuality[[#This Row],[DefectID]],Table2[ID],Table2[Defect],"Not found",0)</f>
        <v>No Print</v>
      </c>
      <c r="M3959" s="3">
        <v>622282</v>
      </c>
      <c r="N3959" s="3">
        <v>4239</v>
      </c>
      <c r="O3959" s="6">
        <f>SupplierQuality[[#This Row],[Total Downtime Minutes]]/60</f>
        <v>70.650000000000006</v>
      </c>
      <c r="P3959" s="4">
        <v>504</v>
      </c>
      <c r="Q3959" s="4">
        <f>SupplierQuality[[#This Row],[Total Defect Qty]]*SupplierQuality[[#This Row],[Unit Price]]</f>
        <v>313630128</v>
      </c>
    </row>
    <row r="3960" spans="1:17" x14ac:dyDescent="0.25">
      <c r="A3960" s="1">
        <v>43707</v>
      </c>
      <c r="B3960" s="5" t="str">
        <f>TEXT(SupplierQuality[[#This Row],[Date]],"mmm")</f>
        <v>Aug</v>
      </c>
      <c r="C3960" s="5" t="str">
        <f>TEXT(SupplierQuality[[#This Row],[Date]],"yyyy")</f>
        <v>2019</v>
      </c>
      <c r="D3960" s="2" t="s">
        <v>149</v>
      </c>
      <c r="E3960" s="2" t="s">
        <v>74</v>
      </c>
      <c r="F3960" s="2" t="s">
        <v>14</v>
      </c>
      <c r="G3960">
        <v>122</v>
      </c>
      <c r="H3960" s="2" t="str">
        <f>VLOOKUP(SupplierQuality[[#This Row],[MaterialID]],Table4[#All],2,0)</f>
        <v>Electrolytes</v>
      </c>
      <c r="I3960">
        <v>3</v>
      </c>
      <c r="J3960" s="2" t="str">
        <f>_xlfn.XLOOKUP(SupplierQuality[[#This Row],[Defect Type ID]],Table5[ID],Table5[Defect Type],"Not found",0)</f>
        <v>Impact</v>
      </c>
      <c r="K3960">
        <v>237</v>
      </c>
      <c r="L3960" s="2" t="str">
        <f>_xlfn.XLOOKUP(SupplierQuality[[#This Row],[DefectID]],Table2[ID],Table2[Defect],"Not found",0)</f>
        <v>Wrong Hue</v>
      </c>
      <c r="M3960" s="3">
        <v>556995</v>
      </c>
      <c r="N3960" s="3">
        <v>377</v>
      </c>
      <c r="O3960" s="6">
        <f>SupplierQuality[[#This Row],[Total Downtime Minutes]]/60</f>
        <v>6.2833333333333332</v>
      </c>
      <c r="P3960" s="4">
        <v>497</v>
      </c>
      <c r="Q3960" s="4">
        <f>SupplierQuality[[#This Row],[Total Defect Qty]]*SupplierQuality[[#This Row],[Unit Price]]</f>
        <v>276826515</v>
      </c>
    </row>
    <row r="3961" spans="1:17" x14ac:dyDescent="0.25">
      <c r="A3961" s="1">
        <v>43707</v>
      </c>
      <c r="B3961" s="5" t="str">
        <f>TEXT(SupplierQuality[[#This Row],[Date]],"mmm")</f>
        <v>Aug</v>
      </c>
      <c r="C3961" s="5" t="str">
        <f>TEXT(SupplierQuality[[#This Row],[Date]],"yyyy")</f>
        <v>2019</v>
      </c>
      <c r="D3961" s="2" t="s">
        <v>278</v>
      </c>
      <c r="E3961" s="2" t="s">
        <v>27</v>
      </c>
      <c r="F3961" s="2" t="s">
        <v>14</v>
      </c>
      <c r="G3961">
        <v>125</v>
      </c>
      <c r="H3961" s="2" t="str">
        <f>VLOOKUP(SupplierQuality[[#This Row],[MaterialID]],Table4[#All],2,0)</f>
        <v>Hardware</v>
      </c>
      <c r="I3961">
        <v>3</v>
      </c>
      <c r="J3961" s="2" t="str">
        <f>_xlfn.XLOOKUP(SupplierQuality[[#This Row],[Defect Type ID]],Table5[ID],Table5[Defect Type],"Not found",0)</f>
        <v>Impact</v>
      </c>
      <c r="K3961">
        <v>124</v>
      </c>
      <c r="L3961" s="2" t="str">
        <f>_xlfn.XLOOKUP(SupplierQuality[[#This Row],[DefectID]],Table2[ID],Table2[Defect],"Not found",0)</f>
        <v>Print Impression</v>
      </c>
      <c r="M3961" s="3">
        <v>518979</v>
      </c>
      <c r="N3961" s="3">
        <v>598</v>
      </c>
      <c r="O3961" s="6">
        <f>SupplierQuality[[#This Row],[Total Downtime Minutes]]/60</f>
        <v>9.9666666666666668</v>
      </c>
      <c r="P3961" s="4">
        <v>679</v>
      </c>
      <c r="Q3961" s="4">
        <f>SupplierQuality[[#This Row],[Total Defect Qty]]*SupplierQuality[[#This Row],[Unit Price]]</f>
        <v>352386741</v>
      </c>
    </row>
    <row r="3962" spans="1:17" x14ac:dyDescent="0.25">
      <c r="A3962" s="1">
        <v>43707</v>
      </c>
      <c r="B3962" s="5" t="str">
        <f>TEXT(SupplierQuality[[#This Row],[Date]],"mmm")</f>
        <v>Aug</v>
      </c>
      <c r="C3962" s="5" t="str">
        <f>TEXT(SupplierQuality[[#This Row],[Date]],"yyyy")</f>
        <v>2019</v>
      </c>
      <c r="D3962" s="2" t="s">
        <v>128</v>
      </c>
      <c r="E3962" s="2" t="s">
        <v>21</v>
      </c>
      <c r="F3962" s="2" t="s">
        <v>24</v>
      </c>
      <c r="G3962">
        <v>121</v>
      </c>
      <c r="H3962" s="2" t="str">
        <f>VLOOKUP(SupplierQuality[[#This Row],[MaterialID]],Table4[#All],2,0)</f>
        <v>Composites</v>
      </c>
      <c r="I3962">
        <v>3</v>
      </c>
      <c r="J3962" s="2" t="str">
        <f>_xlfn.XLOOKUP(SupplierQuality[[#This Row],[Defect Type ID]],Table5[ID],Table5[Defect Type],"Not found",0)</f>
        <v>Impact</v>
      </c>
      <c r="K3962">
        <v>232</v>
      </c>
      <c r="L3962" s="2" t="str">
        <f>_xlfn.XLOOKUP(SupplierQuality[[#This Row],[DefectID]],Table2[ID],Table2[Defect],"Not found",0)</f>
        <v>Wrong Coloring</v>
      </c>
      <c r="M3962" s="3">
        <v>410056</v>
      </c>
      <c r="N3962" s="3">
        <v>4772</v>
      </c>
      <c r="O3962" s="6">
        <f>SupplierQuality[[#This Row],[Total Downtime Minutes]]/60</f>
        <v>79.533333333333331</v>
      </c>
      <c r="P3962" s="4">
        <v>459</v>
      </c>
      <c r="Q3962" s="4">
        <f>SupplierQuality[[#This Row],[Total Defect Qty]]*SupplierQuality[[#This Row],[Unit Price]]</f>
        <v>188215704</v>
      </c>
    </row>
    <row r="3963" spans="1:17" x14ac:dyDescent="0.25">
      <c r="A3963" s="1">
        <v>43707</v>
      </c>
      <c r="B3963" s="5" t="str">
        <f>TEXT(SupplierQuality[[#This Row],[Date]],"mmm")</f>
        <v>Aug</v>
      </c>
      <c r="C3963" s="5" t="str">
        <f>TEXT(SupplierQuality[[#This Row],[Date]],"yyyy")</f>
        <v>2019</v>
      </c>
      <c r="D3963" s="2" t="s">
        <v>242</v>
      </c>
      <c r="E3963" s="2" t="s">
        <v>104</v>
      </c>
      <c r="F3963" s="2" t="s">
        <v>691</v>
      </c>
      <c r="G3963">
        <v>114</v>
      </c>
      <c r="H3963" s="2" t="str">
        <f>VLOOKUP(SupplierQuality[[#This Row],[MaterialID]],Table4[#All],2,0)</f>
        <v>Carton</v>
      </c>
      <c r="I3963">
        <v>1</v>
      </c>
      <c r="J3963" s="2" t="str">
        <f>_xlfn.XLOOKUP(SupplierQuality[[#This Row],[Defect Type ID]],Table5[ID],Table5[Defect Type],"Not found",0)</f>
        <v>No Impact</v>
      </c>
      <c r="K3963">
        <v>137</v>
      </c>
      <c r="L3963" s="2" t="str">
        <f>_xlfn.XLOOKUP(SupplierQuality[[#This Row],[DefectID]],Table2[ID],Table2[Defect],"Not found",0)</f>
        <v>Weak Wrap</v>
      </c>
      <c r="M3963" s="3">
        <v>321149</v>
      </c>
      <c r="N3963" s="3">
        <v>929</v>
      </c>
      <c r="O3963" s="6">
        <f>SupplierQuality[[#This Row],[Total Downtime Minutes]]/60</f>
        <v>15.483333333333333</v>
      </c>
      <c r="P3963" s="4">
        <v>520</v>
      </c>
      <c r="Q3963" s="4">
        <f>SupplierQuality[[#This Row],[Total Defect Qty]]*SupplierQuality[[#This Row],[Unit Price]]</f>
        <v>166997480</v>
      </c>
    </row>
    <row r="3964" spans="1:17" x14ac:dyDescent="0.25">
      <c r="A3964" s="1">
        <v>43707</v>
      </c>
      <c r="B3964" s="5" t="str">
        <f>TEXT(SupplierQuality[[#This Row],[Date]],"mmm")</f>
        <v>Aug</v>
      </c>
      <c r="C3964" s="5" t="str">
        <f>TEXT(SupplierQuality[[#This Row],[Date]],"yyyy")</f>
        <v>2019</v>
      </c>
      <c r="D3964" s="2" t="s">
        <v>263</v>
      </c>
      <c r="E3964" s="2" t="s">
        <v>71</v>
      </c>
      <c r="F3964" s="2" t="s">
        <v>17</v>
      </c>
      <c r="G3964">
        <v>112</v>
      </c>
      <c r="H3964" s="2" t="str">
        <f>VLOOKUP(SupplierQuality[[#This Row],[MaterialID]],Table4[#All],2,0)</f>
        <v>Glass</v>
      </c>
      <c r="I3964">
        <v>3</v>
      </c>
      <c r="J3964" s="2" t="str">
        <f>_xlfn.XLOOKUP(SupplierQuality[[#This Row],[Defect Type ID]],Table5[ID],Table5[Defect Type],"Not found",0)</f>
        <v>Impact</v>
      </c>
      <c r="K3964">
        <v>39</v>
      </c>
      <c r="L3964" s="2" t="str">
        <f>_xlfn.XLOOKUP(SupplierQuality[[#This Row],[DefectID]],Table2[ID],Table2[Defect],"Not found",0)</f>
        <v>Sporadic Adhesive</v>
      </c>
      <c r="M3964" s="3">
        <v>191364</v>
      </c>
      <c r="N3964" s="3">
        <v>1632</v>
      </c>
      <c r="O3964" s="6">
        <f>SupplierQuality[[#This Row],[Total Downtime Minutes]]/60</f>
        <v>27.2</v>
      </c>
      <c r="P3964" s="4">
        <v>307</v>
      </c>
      <c r="Q3964" s="4">
        <f>SupplierQuality[[#This Row],[Total Defect Qty]]*SupplierQuality[[#This Row],[Unit Price]]</f>
        <v>58748748</v>
      </c>
    </row>
    <row r="3965" spans="1:17" x14ac:dyDescent="0.25">
      <c r="A3965" s="1">
        <v>43707</v>
      </c>
      <c r="B3965" s="5" t="str">
        <f>TEXT(SupplierQuality[[#This Row],[Date]],"mmm")</f>
        <v>Aug</v>
      </c>
      <c r="C3965" s="5" t="str">
        <f>TEXT(SupplierQuality[[#This Row],[Date]],"yyyy")</f>
        <v>2019</v>
      </c>
      <c r="D3965" s="2" t="s">
        <v>275</v>
      </c>
      <c r="E3965" s="2" t="s">
        <v>19</v>
      </c>
      <c r="F3965" s="2" t="s">
        <v>17</v>
      </c>
      <c r="G3965">
        <v>113</v>
      </c>
      <c r="H3965" s="2" t="str">
        <f>VLOOKUP(SupplierQuality[[#This Row],[MaterialID]],Table4[#All],2,0)</f>
        <v>Raw Materials</v>
      </c>
      <c r="I3965">
        <v>1</v>
      </c>
      <c r="J3965" s="2" t="str">
        <f>_xlfn.XLOOKUP(SupplierQuality[[#This Row],[Defect Type ID]],Table5[ID],Table5[Defect Type],"Not found",0)</f>
        <v>No Impact</v>
      </c>
      <c r="K3965">
        <v>188</v>
      </c>
      <c r="L3965" s="2" t="str">
        <f>_xlfn.XLOOKUP(SupplierQuality[[#This Row],[DefectID]],Table2[ID],Table2[Defect],"Not found",0)</f>
        <v>Wrong Flaps</v>
      </c>
      <c r="M3965" s="3">
        <v>175658</v>
      </c>
      <c r="N3965" s="3">
        <v>1338</v>
      </c>
      <c r="O3965" s="6">
        <f>SupplierQuality[[#This Row],[Total Downtime Minutes]]/60</f>
        <v>22.3</v>
      </c>
      <c r="P3965" s="4">
        <v>312</v>
      </c>
      <c r="Q3965" s="4">
        <f>SupplierQuality[[#This Row],[Total Defect Qty]]*SupplierQuality[[#This Row],[Unit Price]]</f>
        <v>54805296</v>
      </c>
    </row>
    <row r="3966" spans="1:17" x14ac:dyDescent="0.25">
      <c r="A3966" s="1">
        <v>43707</v>
      </c>
      <c r="B3966" s="5" t="str">
        <f>TEXT(SupplierQuality[[#This Row],[Date]],"mmm")</f>
        <v>Aug</v>
      </c>
      <c r="C3966" s="5" t="str">
        <f>TEXT(SupplierQuality[[#This Row],[Date]],"yyyy")</f>
        <v>2019</v>
      </c>
      <c r="D3966" s="2" t="s">
        <v>329</v>
      </c>
      <c r="E3966" s="2" t="s">
        <v>23</v>
      </c>
      <c r="F3966" s="2" t="s">
        <v>14</v>
      </c>
      <c r="G3966">
        <v>119</v>
      </c>
      <c r="H3966" s="2" t="str">
        <f>VLOOKUP(SupplierQuality[[#This Row],[MaterialID]],Table4[#All],2,0)</f>
        <v>Batteries</v>
      </c>
      <c r="I3966">
        <v>2</v>
      </c>
      <c r="J3966" s="2" t="str">
        <f>_xlfn.XLOOKUP(SupplierQuality[[#This Row],[Defect Type ID]],Table5[ID],Table5[Defect Type],"Not found",0)</f>
        <v>Rejected</v>
      </c>
      <c r="K3966">
        <v>228</v>
      </c>
      <c r="L3966" s="2" t="str">
        <f>_xlfn.XLOOKUP(SupplierQuality[[#This Row],[DefectID]],Table2[ID],Table2[Defect],"Not found",0)</f>
        <v>Container Out of Spec</v>
      </c>
      <c r="M3966" s="3">
        <v>113479</v>
      </c>
      <c r="N3966" s="3">
        <v>2759</v>
      </c>
      <c r="O3966" s="6">
        <f>SupplierQuality[[#This Row],[Total Downtime Minutes]]/60</f>
        <v>45.983333333333334</v>
      </c>
      <c r="P3966" s="4">
        <v>373</v>
      </c>
      <c r="Q3966" s="4">
        <f>SupplierQuality[[#This Row],[Total Defect Qty]]*SupplierQuality[[#This Row],[Unit Price]]</f>
        <v>42327667</v>
      </c>
    </row>
    <row r="3967" spans="1:17" x14ac:dyDescent="0.25">
      <c r="A3967" s="1">
        <v>43707</v>
      </c>
      <c r="B3967" s="5" t="str">
        <f>TEXT(SupplierQuality[[#This Row],[Date]],"mmm")</f>
        <v>Aug</v>
      </c>
      <c r="C3967" s="5" t="str">
        <f>TEXT(SupplierQuality[[#This Row],[Date]],"yyyy")</f>
        <v>2019</v>
      </c>
      <c r="D3967" s="2" t="s">
        <v>211</v>
      </c>
      <c r="E3967" s="2" t="s">
        <v>36</v>
      </c>
      <c r="F3967" s="2" t="s">
        <v>17</v>
      </c>
      <c r="G3967">
        <v>116</v>
      </c>
      <c r="H3967" s="2" t="str">
        <f>VLOOKUP(SupplierQuality[[#This Row],[MaterialID]],Table4[#All],2,0)</f>
        <v>Molds</v>
      </c>
      <c r="I3967">
        <v>2</v>
      </c>
      <c r="J3967" s="2" t="str">
        <f>_xlfn.XLOOKUP(SupplierQuality[[#This Row],[Defect Type ID]],Table5[ID],Table5[Defect Type],"Not found",0)</f>
        <v>Rejected</v>
      </c>
      <c r="K3967">
        <v>31</v>
      </c>
      <c r="L3967" s="2" t="str">
        <f>_xlfn.XLOOKUP(SupplierQuality[[#This Row],[DefectID]],Table2[ID],Table2[Defect],"Not found",0)</f>
        <v>Tension Issues</v>
      </c>
      <c r="M3967" s="3">
        <v>70636</v>
      </c>
      <c r="N3967" s="3">
        <v>3174</v>
      </c>
      <c r="O3967" s="6">
        <f>SupplierQuality[[#This Row],[Total Downtime Minutes]]/60</f>
        <v>52.9</v>
      </c>
      <c r="P3967" s="4">
        <v>548</v>
      </c>
      <c r="Q3967" s="4">
        <f>SupplierQuality[[#This Row],[Total Defect Qty]]*SupplierQuality[[#This Row],[Unit Price]]</f>
        <v>38708528</v>
      </c>
    </row>
    <row r="3968" spans="1:17" x14ac:dyDescent="0.25">
      <c r="A3968" s="1">
        <v>43708</v>
      </c>
      <c r="B3968" s="5" t="str">
        <f>TEXT(SupplierQuality[[#This Row],[Date]],"mmm")</f>
        <v>Aug</v>
      </c>
      <c r="C3968" s="5" t="str">
        <f>TEXT(SupplierQuality[[#This Row],[Date]],"yyyy")</f>
        <v>2019</v>
      </c>
      <c r="D3968" s="2" t="s">
        <v>294</v>
      </c>
      <c r="E3968" s="2" t="s">
        <v>19</v>
      </c>
      <c r="F3968" s="2" t="s">
        <v>24</v>
      </c>
      <c r="G3968">
        <v>132</v>
      </c>
      <c r="H3968" s="2" t="str">
        <f>VLOOKUP(SupplierQuality[[#This Row],[MaterialID]],Table4[#All],2,0)</f>
        <v>Printed Materials</v>
      </c>
      <c r="I3968">
        <v>1</v>
      </c>
      <c r="J3968" s="2" t="str">
        <f>_xlfn.XLOOKUP(SupplierQuality[[#This Row],[Defect Type ID]],Table5[ID],Table5[Defect Type],"Not found",0)</f>
        <v>No Impact</v>
      </c>
      <c r="K3968">
        <v>131</v>
      </c>
      <c r="L3968" s="2" t="str">
        <f>_xlfn.XLOOKUP(SupplierQuality[[#This Row],[DefectID]],Table2[ID],Table2[Defect],"Not found",0)</f>
        <v>Out of Specification</v>
      </c>
      <c r="M3968" s="3">
        <v>955395</v>
      </c>
      <c r="N3968" s="3">
        <v>1290</v>
      </c>
      <c r="O3968" s="6">
        <f>SupplierQuality[[#This Row],[Total Downtime Minutes]]/60</f>
        <v>21.5</v>
      </c>
      <c r="P3968" s="4">
        <v>650</v>
      </c>
      <c r="Q3968" s="4">
        <f>SupplierQuality[[#This Row],[Total Defect Qty]]*SupplierQuality[[#This Row],[Unit Price]]</f>
        <v>621006750</v>
      </c>
    </row>
    <row r="3969" spans="1:17" x14ac:dyDescent="0.25">
      <c r="A3969" s="1">
        <v>43708</v>
      </c>
      <c r="B3969" s="5" t="str">
        <f>TEXT(SupplierQuality[[#This Row],[Date]],"mmm")</f>
        <v>Aug</v>
      </c>
      <c r="C3969" s="5" t="str">
        <f>TEXT(SupplierQuality[[#This Row],[Date]],"yyyy")</f>
        <v>2019</v>
      </c>
      <c r="D3969" s="2" t="s">
        <v>137</v>
      </c>
      <c r="E3969" s="2" t="s">
        <v>74</v>
      </c>
      <c r="F3969" s="2" t="s">
        <v>24</v>
      </c>
      <c r="G3969">
        <v>123</v>
      </c>
      <c r="H3969" s="2" t="str">
        <f>VLOOKUP(SupplierQuality[[#This Row],[MaterialID]],Table4[#All],2,0)</f>
        <v>Pump</v>
      </c>
      <c r="I3969">
        <v>1</v>
      </c>
      <c r="J3969" s="2" t="str">
        <f>_xlfn.XLOOKUP(SupplierQuality[[#This Row],[Defect Type ID]],Table5[ID],Table5[Defect Type],"Not found",0)</f>
        <v>No Impact</v>
      </c>
      <c r="K3969">
        <v>36</v>
      </c>
      <c r="L3969" s="2" t="str">
        <f>_xlfn.XLOOKUP(SupplierQuality[[#This Row],[DefectID]],Table2[ID],Table2[Defect],"Not found",0)</f>
        <v>Scrap attached</v>
      </c>
      <c r="M3969" s="3">
        <v>948333</v>
      </c>
      <c r="N3969" s="3">
        <v>2233</v>
      </c>
      <c r="O3969" s="6">
        <f>SupplierQuality[[#This Row],[Total Downtime Minutes]]/60</f>
        <v>37.216666666666669</v>
      </c>
      <c r="P3969" s="4">
        <v>442</v>
      </c>
      <c r="Q3969" s="4">
        <f>SupplierQuality[[#This Row],[Total Defect Qty]]*SupplierQuality[[#This Row],[Unit Price]]</f>
        <v>419163186</v>
      </c>
    </row>
    <row r="3970" spans="1:17" x14ac:dyDescent="0.25">
      <c r="A3970" s="1">
        <v>43708</v>
      </c>
      <c r="B3970" s="5" t="str">
        <f>TEXT(SupplierQuality[[#This Row],[Date]],"mmm")</f>
        <v>Aug</v>
      </c>
      <c r="C3970" s="5" t="str">
        <f>TEXT(SupplierQuality[[#This Row],[Date]],"yyyy")</f>
        <v>2019</v>
      </c>
      <c r="D3970" s="2" t="s">
        <v>216</v>
      </c>
      <c r="E3970" s="2" t="s">
        <v>98</v>
      </c>
      <c r="F3970" s="2" t="s">
        <v>17</v>
      </c>
      <c r="G3970">
        <v>127</v>
      </c>
      <c r="H3970" s="2" t="str">
        <f>VLOOKUP(SupplierQuality[[#This Row],[MaterialID]],Table4[#All],2,0)</f>
        <v>Crates</v>
      </c>
      <c r="I3970">
        <v>3</v>
      </c>
      <c r="J3970" s="2" t="str">
        <f>_xlfn.XLOOKUP(SupplierQuality[[#This Row],[Defect Type ID]],Table5[ID],Table5[Defect Type],"Not found",0)</f>
        <v>Impact</v>
      </c>
      <c r="K3970">
        <v>70</v>
      </c>
      <c r="L3970" s="2" t="str">
        <f>_xlfn.XLOOKUP(SupplierQuality[[#This Row],[DefectID]],Table2[ID],Table2[Defect],"Not found",0)</f>
        <v>Dirty Material</v>
      </c>
      <c r="M3970" s="3">
        <v>920936</v>
      </c>
      <c r="N3970" s="3">
        <v>355</v>
      </c>
      <c r="O3970" s="6">
        <f>SupplierQuality[[#This Row],[Total Downtime Minutes]]/60</f>
        <v>5.916666666666667</v>
      </c>
      <c r="P3970" s="4">
        <v>603</v>
      </c>
      <c r="Q3970" s="4">
        <f>SupplierQuality[[#This Row],[Total Defect Qty]]*SupplierQuality[[#This Row],[Unit Price]]</f>
        <v>555324408</v>
      </c>
    </row>
    <row r="3971" spans="1:17" x14ac:dyDescent="0.25">
      <c r="A3971" s="1">
        <v>43708</v>
      </c>
      <c r="B3971" s="5" t="str">
        <f>TEXT(SupplierQuality[[#This Row],[Date]],"mmm")</f>
        <v>Aug</v>
      </c>
      <c r="C3971" s="5" t="str">
        <f>TEXT(SupplierQuality[[#This Row],[Date]],"yyyy")</f>
        <v>2019</v>
      </c>
      <c r="D3971" s="2" t="s">
        <v>217</v>
      </c>
      <c r="E3971" s="2" t="s">
        <v>55</v>
      </c>
      <c r="F3971" s="2" t="s">
        <v>24</v>
      </c>
      <c r="G3971">
        <v>116</v>
      </c>
      <c r="H3971" s="2" t="str">
        <f>VLOOKUP(SupplierQuality[[#This Row],[MaterialID]],Table4[#All],2,0)</f>
        <v>Molds</v>
      </c>
      <c r="I3971">
        <v>2</v>
      </c>
      <c r="J3971" s="2" t="str">
        <f>_xlfn.XLOOKUP(SupplierQuality[[#This Row],[Defect Type ID]],Table5[ID],Table5[Defect Type],"Not found",0)</f>
        <v>Rejected</v>
      </c>
      <c r="K3971">
        <v>225</v>
      </c>
      <c r="L3971" s="2" t="str">
        <f>_xlfn.XLOOKUP(SupplierQuality[[#This Row],[DefectID]],Table2[ID],Table2[Defect],"Not found",0)</f>
        <v>Ejector Pin Wrong</v>
      </c>
      <c r="M3971" s="3">
        <v>912187</v>
      </c>
      <c r="N3971" s="3">
        <v>1203</v>
      </c>
      <c r="O3971" s="6">
        <f>SupplierQuality[[#This Row],[Total Downtime Minutes]]/60</f>
        <v>20.05</v>
      </c>
      <c r="P3971" s="4">
        <v>674</v>
      </c>
      <c r="Q3971" s="4">
        <f>SupplierQuality[[#This Row],[Total Defect Qty]]*SupplierQuality[[#This Row],[Unit Price]]</f>
        <v>614814038</v>
      </c>
    </row>
    <row r="3972" spans="1:17" x14ac:dyDescent="0.25">
      <c r="A3972" s="1">
        <v>43708</v>
      </c>
      <c r="B3972" s="5" t="str">
        <f>TEXT(SupplierQuality[[#This Row],[Date]],"mmm")</f>
        <v>Aug</v>
      </c>
      <c r="C3972" s="5" t="str">
        <f>TEXT(SupplierQuality[[#This Row],[Date]],"yyyy")</f>
        <v>2019</v>
      </c>
      <c r="D3972" s="2" t="s">
        <v>191</v>
      </c>
      <c r="E3972" s="2" t="s">
        <v>32</v>
      </c>
      <c r="F3972" s="2" t="s">
        <v>14</v>
      </c>
      <c r="G3972">
        <v>131</v>
      </c>
      <c r="H3972" s="2" t="str">
        <f>VLOOKUP(SupplierQuality[[#This Row],[MaterialID]],Table4[#All],2,0)</f>
        <v>Valves</v>
      </c>
      <c r="I3972">
        <v>2</v>
      </c>
      <c r="J3972" s="2" t="str">
        <f>_xlfn.XLOOKUP(SupplierQuality[[#This Row],[Defect Type ID]],Table5[ID],Table5[Defect Type],"Not found",0)</f>
        <v>Rejected</v>
      </c>
      <c r="K3972">
        <v>260</v>
      </c>
      <c r="L3972" s="2" t="str">
        <f>_xlfn.XLOOKUP(SupplierQuality[[#This Row],[DefectID]],Table2[ID],Table2[Defect],"Not found",0)</f>
        <v>Bulging Packaging</v>
      </c>
      <c r="M3972" s="3">
        <v>895525</v>
      </c>
      <c r="N3972" s="3">
        <v>3884</v>
      </c>
      <c r="O3972" s="6">
        <f>SupplierQuality[[#This Row],[Total Downtime Minutes]]/60</f>
        <v>64.733333333333334</v>
      </c>
      <c r="P3972" s="4">
        <v>688</v>
      </c>
      <c r="Q3972" s="4">
        <f>SupplierQuality[[#This Row],[Total Defect Qty]]*SupplierQuality[[#This Row],[Unit Price]]</f>
        <v>616121200</v>
      </c>
    </row>
    <row r="3973" spans="1:17" x14ac:dyDescent="0.25">
      <c r="A3973" s="1">
        <v>43708</v>
      </c>
      <c r="B3973" s="5" t="str">
        <f>TEXT(SupplierQuality[[#This Row],[Date]],"mmm")</f>
        <v>Aug</v>
      </c>
      <c r="C3973" s="5" t="str">
        <f>TEXT(SupplierQuality[[#This Row],[Date]],"yyyy")</f>
        <v>2019</v>
      </c>
      <c r="D3973" s="2" t="s">
        <v>59</v>
      </c>
      <c r="E3973" s="2" t="s">
        <v>62</v>
      </c>
      <c r="F3973" s="2" t="s">
        <v>17</v>
      </c>
      <c r="G3973">
        <v>122</v>
      </c>
      <c r="H3973" s="2" t="str">
        <f>VLOOKUP(SupplierQuality[[#This Row],[MaterialID]],Table4[#All],2,0)</f>
        <v>Electrolytes</v>
      </c>
      <c r="I3973">
        <v>1</v>
      </c>
      <c r="J3973" s="2" t="str">
        <f>_xlfn.XLOOKUP(SupplierQuality[[#This Row],[Defect Type ID]],Table5[ID],Table5[Defect Type],"Not found",0)</f>
        <v>No Impact</v>
      </c>
      <c r="K3973">
        <v>201</v>
      </c>
      <c r="L3973" s="2" t="str">
        <f>_xlfn.XLOOKUP(SupplierQuality[[#This Row],[DefectID]],Table2[ID],Table2[Defect],"Not found",0)</f>
        <v>Wrong Print</v>
      </c>
      <c r="M3973" s="3">
        <v>894755</v>
      </c>
      <c r="N3973" s="3">
        <v>4910</v>
      </c>
      <c r="O3973" s="6">
        <f>SupplierQuality[[#This Row],[Total Downtime Minutes]]/60</f>
        <v>81.833333333333329</v>
      </c>
      <c r="P3973" s="4">
        <v>437</v>
      </c>
      <c r="Q3973" s="4">
        <f>SupplierQuality[[#This Row],[Total Defect Qty]]*SupplierQuality[[#This Row],[Unit Price]]</f>
        <v>391007935</v>
      </c>
    </row>
    <row r="3974" spans="1:17" x14ac:dyDescent="0.25">
      <c r="A3974" s="1">
        <v>43708</v>
      </c>
      <c r="B3974" s="5" t="str">
        <f>TEXT(SupplierQuality[[#This Row],[Date]],"mmm")</f>
        <v>Aug</v>
      </c>
      <c r="C3974" s="5" t="str">
        <f>TEXT(SupplierQuality[[#This Row],[Date]],"yyyy")</f>
        <v>2019</v>
      </c>
      <c r="D3974" s="2" t="s">
        <v>287</v>
      </c>
      <c r="E3974" s="2" t="s">
        <v>19</v>
      </c>
      <c r="F3974" s="2" t="s">
        <v>24</v>
      </c>
      <c r="G3974">
        <v>130</v>
      </c>
      <c r="H3974" s="2" t="str">
        <f>VLOOKUP(SupplierQuality[[#This Row],[MaterialID]],Table4[#All],2,0)</f>
        <v>Packaging</v>
      </c>
      <c r="I3974">
        <v>3</v>
      </c>
      <c r="J3974" s="2" t="str">
        <f>_xlfn.XLOOKUP(SupplierQuality[[#This Row],[Defect Type ID]],Table5[ID],Table5[Defect Type],"Not found",0)</f>
        <v>Impact</v>
      </c>
      <c r="K3974">
        <v>93</v>
      </c>
      <c r="L3974" s="2" t="str">
        <f>_xlfn.XLOOKUP(SupplierQuality[[#This Row],[DefectID]],Table2[ID],Table2[Defect],"Not found",0)</f>
        <v>Bowed/Warped</v>
      </c>
      <c r="M3974" s="3">
        <v>878147</v>
      </c>
      <c r="N3974" s="3">
        <v>1008</v>
      </c>
      <c r="O3974" s="6">
        <f>SupplierQuality[[#This Row],[Total Downtime Minutes]]/60</f>
        <v>16.8</v>
      </c>
      <c r="P3974" s="4">
        <v>314</v>
      </c>
      <c r="Q3974" s="4">
        <f>SupplierQuality[[#This Row],[Total Defect Qty]]*SupplierQuality[[#This Row],[Unit Price]]</f>
        <v>275738158</v>
      </c>
    </row>
    <row r="3975" spans="1:17" x14ac:dyDescent="0.25">
      <c r="A3975" s="1">
        <v>43708</v>
      </c>
      <c r="B3975" s="5" t="str">
        <f>TEXT(SupplierQuality[[#This Row],[Date]],"mmm")</f>
        <v>Aug</v>
      </c>
      <c r="C3975" s="5" t="str">
        <f>TEXT(SupplierQuality[[#This Row],[Date]],"yyyy")</f>
        <v>2019</v>
      </c>
      <c r="D3975" s="2" t="s">
        <v>308</v>
      </c>
      <c r="E3975" s="2" t="s">
        <v>23</v>
      </c>
      <c r="F3975" s="2" t="s">
        <v>24</v>
      </c>
      <c r="G3975">
        <v>116</v>
      </c>
      <c r="H3975" s="2" t="str">
        <f>VLOOKUP(SupplierQuality[[#This Row],[MaterialID]],Table4[#All],2,0)</f>
        <v>Molds</v>
      </c>
      <c r="I3975">
        <v>2</v>
      </c>
      <c r="J3975" s="2" t="str">
        <f>_xlfn.XLOOKUP(SupplierQuality[[#This Row],[Defect Type ID]],Table5[ID],Table5[Defect Type],"Not found",0)</f>
        <v>Rejected</v>
      </c>
      <c r="K3975">
        <v>7</v>
      </c>
      <c r="L3975" s="2" t="str">
        <f>_xlfn.XLOOKUP(SupplierQuality[[#This Row],[DefectID]],Table2[ID],Table2[Defect],"Not found",0)</f>
        <v>Misc</v>
      </c>
      <c r="M3975" s="3">
        <v>742016</v>
      </c>
      <c r="N3975" s="3">
        <v>2615</v>
      </c>
      <c r="O3975" s="6">
        <f>SupplierQuality[[#This Row],[Total Downtime Minutes]]/60</f>
        <v>43.583333333333336</v>
      </c>
      <c r="P3975" s="4">
        <v>347</v>
      </c>
      <c r="Q3975" s="4">
        <f>SupplierQuality[[#This Row],[Total Defect Qty]]*SupplierQuality[[#This Row],[Unit Price]]</f>
        <v>257479552</v>
      </c>
    </row>
    <row r="3976" spans="1:17" x14ac:dyDescent="0.25">
      <c r="A3976" s="1">
        <v>43708</v>
      </c>
      <c r="B3976" s="5" t="str">
        <f>TEXT(SupplierQuality[[#This Row],[Date]],"mmm")</f>
        <v>Aug</v>
      </c>
      <c r="C3976" s="5" t="str">
        <f>TEXT(SupplierQuality[[#This Row],[Date]],"yyyy")</f>
        <v>2019</v>
      </c>
      <c r="D3976" s="2" t="s">
        <v>10</v>
      </c>
      <c r="E3976" s="2" t="s">
        <v>32</v>
      </c>
      <c r="F3976" s="2" t="s">
        <v>17</v>
      </c>
      <c r="G3976">
        <v>131</v>
      </c>
      <c r="H3976" s="2" t="str">
        <f>VLOOKUP(SupplierQuality[[#This Row],[MaterialID]],Table4[#All],2,0)</f>
        <v>Valves</v>
      </c>
      <c r="I3976">
        <v>3</v>
      </c>
      <c r="J3976" s="2" t="str">
        <f>_xlfn.XLOOKUP(SupplierQuality[[#This Row],[Defect Type ID]],Table5[ID],Table5[Defect Type],"Not found",0)</f>
        <v>Impact</v>
      </c>
      <c r="K3976">
        <v>180</v>
      </c>
      <c r="L3976" s="2" t="str">
        <f>_xlfn.XLOOKUP(SupplierQuality[[#This Row],[DefectID]],Table2[ID],Table2[Defect],"Not found",0)</f>
        <v>Soft Sides</v>
      </c>
      <c r="M3976" s="3">
        <v>730490</v>
      </c>
      <c r="N3976" s="3">
        <v>345</v>
      </c>
      <c r="O3976" s="6">
        <f>SupplierQuality[[#This Row],[Total Downtime Minutes]]/60</f>
        <v>5.75</v>
      </c>
      <c r="P3976" s="4">
        <v>620</v>
      </c>
      <c r="Q3976" s="4">
        <f>SupplierQuality[[#This Row],[Total Defect Qty]]*SupplierQuality[[#This Row],[Unit Price]]</f>
        <v>452903800</v>
      </c>
    </row>
    <row r="3977" spans="1:17" x14ac:dyDescent="0.25">
      <c r="A3977" s="1">
        <v>43708</v>
      </c>
      <c r="B3977" s="5" t="str">
        <f>TEXT(SupplierQuality[[#This Row],[Date]],"mmm")</f>
        <v>Aug</v>
      </c>
      <c r="C3977" s="5" t="str">
        <f>TEXT(SupplierQuality[[#This Row],[Date]],"yyyy")</f>
        <v>2019</v>
      </c>
      <c r="D3977" s="2" t="s">
        <v>97</v>
      </c>
      <c r="E3977" s="2" t="s">
        <v>104</v>
      </c>
      <c r="F3977" s="2" t="s">
        <v>14</v>
      </c>
      <c r="G3977">
        <v>119</v>
      </c>
      <c r="H3977" s="2" t="str">
        <f>VLOOKUP(SupplierQuality[[#This Row],[MaterialID]],Table4[#All],2,0)</f>
        <v>Batteries</v>
      </c>
      <c r="I3977">
        <v>3</v>
      </c>
      <c r="J3977" s="2" t="str">
        <f>_xlfn.XLOOKUP(SupplierQuality[[#This Row],[Defect Type ID]],Table5[ID],Table5[Defect Type],"Not found",0)</f>
        <v>Impact</v>
      </c>
      <c r="K3977">
        <v>160</v>
      </c>
      <c r="L3977" s="2" t="str">
        <f>_xlfn.XLOOKUP(SupplierQuality[[#This Row],[DefectID]],Table2[ID],Table2[Defect],"Not found",0)</f>
        <v>Lay Flat Dimension</v>
      </c>
      <c r="M3977" s="3">
        <v>663973</v>
      </c>
      <c r="N3977" s="3">
        <v>4674</v>
      </c>
      <c r="O3977" s="6">
        <f>SupplierQuality[[#This Row],[Total Downtime Minutes]]/60</f>
        <v>77.900000000000006</v>
      </c>
      <c r="P3977" s="4">
        <v>634</v>
      </c>
      <c r="Q3977" s="4">
        <f>SupplierQuality[[#This Row],[Total Defect Qty]]*SupplierQuality[[#This Row],[Unit Price]]</f>
        <v>420958882</v>
      </c>
    </row>
    <row r="3978" spans="1:17" x14ac:dyDescent="0.25">
      <c r="A3978" s="1">
        <v>43708</v>
      </c>
      <c r="B3978" s="5" t="str">
        <f>TEXT(SupplierQuality[[#This Row],[Date]],"mmm")</f>
        <v>Aug</v>
      </c>
      <c r="C3978" s="5" t="str">
        <f>TEXT(SupplierQuality[[#This Row],[Date]],"yyyy")</f>
        <v>2019</v>
      </c>
      <c r="D3978" s="2" t="s">
        <v>239</v>
      </c>
      <c r="E3978" s="2" t="s">
        <v>16</v>
      </c>
      <c r="F3978" s="2" t="s">
        <v>24</v>
      </c>
      <c r="G3978">
        <v>122</v>
      </c>
      <c r="H3978" s="2" t="str">
        <f>VLOOKUP(SupplierQuality[[#This Row],[MaterialID]],Table4[#All],2,0)</f>
        <v>Electrolytes</v>
      </c>
      <c r="I3978">
        <v>3</v>
      </c>
      <c r="J3978" s="2" t="str">
        <f>_xlfn.XLOOKUP(SupplierQuality[[#This Row],[Defect Type ID]],Table5[ID],Table5[Defect Type],"Not found",0)</f>
        <v>Impact</v>
      </c>
      <c r="K3978">
        <v>39</v>
      </c>
      <c r="L3978" s="2" t="str">
        <f>_xlfn.XLOOKUP(SupplierQuality[[#This Row],[DefectID]],Table2[ID],Table2[Defect],"Not found",0)</f>
        <v>Sporadic Adhesive</v>
      </c>
      <c r="M3978" s="3">
        <v>638959</v>
      </c>
      <c r="N3978" s="3">
        <v>845</v>
      </c>
      <c r="O3978" s="6">
        <f>SupplierQuality[[#This Row],[Total Downtime Minutes]]/60</f>
        <v>14.083333333333334</v>
      </c>
      <c r="P3978" s="4">
        <v>278</v>
      </c>
      <c r="Q3978" s="4">
        <f>SupplierQuality[[#This Row],[Total Defect Qty]]*SupplierQuality[[#This Row],[Unit Price]]</f>
        <v>177630602</v>
      </c>
    </row>
    <row r="3979" spans="1:17" x14ac:dyDescent="0.25">
      <c r="A3979" s="1">
        <v>43708</v>
      </c>
      <c r="B3979" s="5" t="str">
        <f>TEXT(SupplierQuality[[#This Row],[Date]],"mmm")</f>
        <v>Aug</v>
      </c>
      <c r="C3979" s="5" t="str">
        <f>TEXT(SupplierQuality[[#This Row],[Date]],"yyyy")</f>
        <v>2019</v>
      </c>
      <c r="D3979" s="2" t="s">
        <v>88</v>
      </c>
      <c r="E3979" s="2" t="s">
        <v>84</v>
      </c>
      <c r="F3979" s="2" t="s">
        <v>17</v>
      </c>
      <c r="G3979">
        <v>132</v>
      </c>
      <c r="H3979" s="2" t="str">
        <f>VLOOKUP(SupplierQuality[[#This Row],[MaterialID]],Table4[#All],2,0)</f>
        <v>Printed Materials</v>
      </c>
      <c r="I3979">
        <v>1</v>
      </c>
      <c r="J3979" s="2" t="str">
        <f>_xlfn.XLOOKUP(SupplierQuality[[#This Row],[Defect Type ID]],Table5[ID],Table5[Defect Type],"Not found",0)</f>
        <v>No Impact</v>
      </c>
      <c r="K3979">
        <v>27</v>
      </c>
      <c r="L3979" s="2" t="str">
        <f>_xlfn.XLOOKUP(SupplierQuality[[#This Row],[DefectID]],Table2[ID],Table2[Defect],"Not found",0)</f>
        <v>Damaged Secondary Packaging</v>
      </c>
      <c r="M3979" s="3">
        <v>596573</v>
      </c>
      <c r="N3979" s="3">
        <v>4935</v>
      </c>
      <c r="O3979" s="6">
        <f>SupplierQuality[[#This Row],[Total Downtime Minutes]]/60</f>
        <v>82.25</v>
      </c>
      <c r="P3979" s="4">
        <v>666</v>
      </c>
      <c r="Q3979" s="4">
        <f>SupplierQuality[[#This Row],[Total Defect Qty]]*SupplierQuality[[#This Row],[Unit Price]]</f>
        <v>397317618</v>
      </c>
    </row>
    <row r="3980" spans="1:17" x14ac:dyDescent="0.25">
      <c r="A3980" s="1">
        <v>43708</v>
      </c>
      <c r="B3980" s="5" t="str">
        <f>TEXT(SupplierQuality[[#This Row],[Date]],"mmm")</f>
        <v>Aug</v>
      </c>
      <c r="C3980" s="5" t="str">
        <f>TEXT(SupplierQuality[[#This Row],[Date]],"yyyy")</f>
        <v>2019</v>
      </c>
      <c r="D3980" s="2" t="s">
        <v>168</v>
      </c>
      <c r="E3980" s="2" t="s">
        <v>67</v>
      </c>
      <c r="F3980" s="2" t="s">
        <v>24</v>
      </c>
      <c r="G3980">
        <v>127</v>
      </c>
      <c r="H3980" s="2" t="str">
        <f>VLOOKUP(SupplierQuality[[#This Row],[MaterialID]],Table4[#All],2,0)</f>
        <v>Crates</v>
      </c>
      <c r="I3980">
        <v>1</v>
      </c>
      <c r="J3980" s="2" t="str">
        <f>_xlfn.XLOOKUP(SupplierQuality[[#This Row],[Defect Type ID]],Table5[ID],Table5[Defect Type],"Not found",0)</f>
        <v>No Impact</v>
      </c>
      <c r="K3980">
        <v>128</v>
      </c>
      <c r="L3980" s="2" t="str">
        <f>_xlfn.XLOOKUP(SupplierQuality[[#This Row],[DefectID]],Table2[ID],Table2[Defect],"Not found",0)</f>
        <v>Incorrect Vertical Size</v>
      </c>
      <c r="M3980" s="3">
        <v>588793</v>
      </c>
      <c r="N3980" s="3">
        <v>2370</v>
      </c>
      <c r="O3980" s="6">
        <f>SupplierQuality[[#This Row],[Total Downtime Minutes]]/60</f>
        <v>39.5</v>
      </c>
      <c r="P3980" s="4">
        <v>429</v>
      </c>
      <c r="Q3980" s="4">
        <f>SupplierQuality[[#This Row],[Total Defect Qty]]*SupplierQuality[[#This Row],[Unit Price]]</f>
        <v>252592197</v>
      </c>
    </row>
    <row r="3981" spans="1:17" x14ac:dyDescent="0.25">
      <c r="A3981" s="1">
        <v>43708</v>
      </c>
      <c r="B3981" s="5" t="str">
        <f>TEXT(SupplierQuality[[#This Row],[Date]],"mmm")</f>
        <v>Aug</v>
      </c>
      <c r="C3981" s="5" t="str">
        <f>TEXT(SupplierQuality[[#This Row],[Date]],"yyyy")</f>
        <v>2019</v>
      </c>
      <c r="D3981" s="2" t="s">
        <v>161</v>
      </c>
      <c r="E3981" s="2" t="s">
        <v>13</v>
      </c>
      <c r="F3981" s="2" t="s">
        <v>24</v>
      </c>
      <c r="G3981">
        <v>118</v>
      </c>
      <c r="H3981" s="2" t="str">
        <f>VLOOKUP(SupplierQuality[[#This Row],[MaterialID]],Table4[#All],2,0)</f>
        <v>Corrugate</v>
      </c>
      <c r="I3981">
        <v>2</v>
      </c>
      <c r="J3981" s="2" t="str">
        <f>_xlfn.XLOOKUP(SupplierQuality[[#This Row],[Defect Type ID]],Table5[ID],Table5[Defect Type],"Not found",0)</f>
        <v>Rejected</v>
      </c>
      <c r="K3981">
        <v>195</v>
      </c>
      <c r="L3981" s="2" t="str">
        <f>_xlfn.XLOOKUP(SupplierQuality[[#This Row],[DefectID]],Table2[ID],Table2[Defect],"Not found",0)</f>
        <v>Crooked</v>
      </c>
      <c r="M3981" s="3">
        <v>585783</v>
      </c>
      <c r="N3981" s="3">
        <v>3867</v>
      </c>
      <c r="O3981" s="6">
        <f>SupplierQuality[[#This Row],[Total Downtime Minutes]]/60</f>
        <v>64.45</v>
      </c>
      <c r="P3981" s="4">
        <v>474</v>
      </c>
      <c r="Q3981" s="4">
        <f>SupplierQuality[[#This Row],[Total Defect Qty]]*SupplierQuality[[#This Row],[Unit Price]]</f>
        <v>277661142</v>
      </c>
    </row>
    <row r="3982" spans="1:17" x14ac:dyDescent="0.25">
      <c r="A3982" s="1">
        <v>43708</v>
      </c>
      <c r="B3982" s="5" t="str">
        <f>TEXT(SupplierQuality[[#This Row],[Date]],"mmm")</f>
        <v>Aug</v>
      </c>
      <c r="C3982" s="5" t="str">
        <f>TEXT(SupplierQuality[[#This Row],[Date]],"yyyy")</f>
        <v>2019</v>
      </c>
      <c r="D3982" s="2" t="s">
        <v>362</v>
      </c>
      <c r="E3982" s="2" t="s">
        <v>60</v>
      </c>
      <c r="F3982" s="2" t="s">
        <v>24</v>
      </c>
      <c r="G3982">
        <v>121</v>
      </c>
      <c r="H3982" s="2" t="str">
        <f>VLOOKUP(SupplierQuality[[#This Row],[MaterialID]],Table4[#All],2,0)</f>
        <v>Composites</v>
      </c>
      <c r="I3982">
        <v>1</v>
      </c>
      <c r="J3982" s="2" t="str">
        <f>_xlfn.XLOOKUP(SupplierQuality[[#This Row],[Defect Type ID]],Table5[ID],Table5[Defect Type],"Not found",0)</f>
        <v>No Impact</v>
      </c>
      <c r="K3982">
        <v>70</v>
      </c>
      <c r="L3982" s="2" t="str">
        <f>_xlfn.XLOOKUP(SupplierQuality[[#This Row],[DefectID]],Table2[ID],Table2[Defect],"Not found",0)</f>
        <v>Dirty Material</v>
      </c>
      <c r="M3982" s="3">
        <v>563715</v>
      </c>
      <c r="N3982" s="3">
        <v>2869</v>
      </c>
      <c r="O3982" s="6">
        <f>SupplierQuality[[#This Row],[Total Downtime Minutes]]/60</f>
        <v>47.81666666666667</v>
      </c>
      <c r="P3982" s="4">
        <v>595</v>
      </c>
      <c r="Q3982" s="4">
        <f>SupplierQuality[[#This Row],[Total Defect Qty]]*SupplierQuality[[#This Row],[Unit Price]]</f>
        <v>335410425</v>
      </c>
    </row>
    <row r="3983" spans="1:17" x14ac:dyDescent="0.25">
      <c r="A3983" s="1">
        <v>43708</v>
      </c>
      <c r="B3983" s="5" t="str">
        <f>TEXT(SupplierQuality[[#This Row],[Date]],"mmm")</f>
        <v>Aug</v>
      </c>
      <c r="C3983" s="5" t="str">
        <f>TEXT(SupplierQuality[[#This Row],[Date]],"yyyy")</f>
        <v>2019</v>
      </c>
      <c r="D3983" s="2" t="s">
        <v>72</v>
      </c>
      <c r="E3983" s="2" t="s">
        <v>71</v>
      </c>
      <c r="F3983" s="2" t="s">
        <v>24</v>
      </c>
      <c r="G3983">
        <v>123</v>
      </c>
      <c r="H3983" s="2" t="str">
        <f>VLOOKUP(SupplierQuality[[#This Row],[MaterialID]],Table4[#All],2,0)</f>
        <v>Pump</v>
      </c>
      <c r="I3983">
        <v>2</v>
      </c>
      <c r="J3983" s="2" t="str">
        <f>_xlfn.XLOOKUP(SupplierQuality[[#This Row],[Defect Type ID]],Table5[ID],Table5[Defect Type],"Not found",0)</f>
        <v>Rejected</v>
      </c>
      <c r="K3983">
        <v>194</v>
      </c>
      <c r="L3983" s="2" t="str">
        <f>_xlfn.XLOOKUP(SupplierQuality[[#This Row],[DefectID]],Table2[ID],Table2[Defect],"Not found",0)</f>
        <v>Double Labeling</v>
      </c>
      <c r="M3983" s="3">
        <v>530229</v>
      </c>
      <c r="N3983" s="3">
        <v>659</v>
      </c>
      <c r="O3983" s="6">
        <f>SupplierQuality[[#This Row],[Total Downtime Minutes]]/60</f>
        <v>10.983333333333333</v>
      </c>
      <c r="P3983" s="4">
        <v>317</v>
      </c>
      <c r="Q3983" s="4">
        <f>SupplierQuality[[#This Row],[Total Defect Qty]]*SupplierQuality[[#This Row],[Unit Price]]</f>
        <v>168082593</v>
      </c>
    </row>
    <row r="3984" spans="1:17" x14ac:dyDescent="0.25">
      <c r="A3984" s="1">
        <v>43708</v>
      </c>
      <c r="B3984" s="5" t="str">
        <f>TEXT(SupplierQuality[[#This Row],[Date]],"mmm")</f>
        <v>Aug</v>
      </c>
      <c r="C3984" s="5" t="str">
        <f>TEXT(SupplierQuality[[#This Row],[Date]],"yyyy")</f>
        <v>2019</v>
      </c>
      <c r="D3984" s="2" t="s">
        <v>198</v>
      </c>
      <c r="E3984" s="2" t="s">
        <v>71</v>
      </c>
      <c r="F3984" s="2" t="s">
        <v>24</v>
      </c>
      <c r="G3984">
        <v>122</v>
      </c>
      <c r="H3984" s="2" t="str">
        <f>VLOOKUP(SupplierQuality[[#This Row],[MaterialID]],Table4[#All],2,0)</f>
        <v>Electrolytes</v>
      </c>
      <c r="I3984">
        <v>1</v>
      </c>
      <c r="J3984" s="2" t="str">
        <f>_xlfn.XLOOKUP(SupplierQuality[[#This Row],[Defect Type ID]],Table5[ID],Table5[Defect Type],"Not found",0)</f>
        <v>No Impact</v>
      </c>
      <c r="K3984">
        <v>263</v>
      </c>
      <c r="L3984" s="2" t="str">
        <f>_xlfn.XLOOKUP(SupplierQuality[[#This Row],[DefectID]],Table2[ID],Table2[Defect],"Not found",0)</f>
        <v>Packaging Wrong</v>
      </c>
      <c r="M3984" s="3">
        <v>512922</v>
      </c>
      <c r="N3984" s="3">
        <v>4111</v>
      </c>
      <c r="O3984" s="6">
        <f>SupplierQuality[[#This Row],[Total Downtime Minutes]]/60</f>
        <v>68.516666666666666</v>
      </c>
      <c r="P3984" s="4">
        <v>658</v>
      </c>
      <c r="Q3984" s="4">
        <f>SupplierQuality[[#This Row],[Total Defect Qty]]*SupplierQuality[[#This Row],[Unit Price]]</f>
        <v>337502676</v>
      </c>
    </row>
    <row r="3985" spans="1:17" x14ac:dyDescent="0.25">
      <c r="A3985" s="1">
        <v>43708</v>
      </c>
      <c r="B3985" s="5" t="str">
        <f>TEXT(SupplierQuality[[#This Row],[Date]],"mmm")</f>
        <v>Aug</v>
      </c>
      <c r="C3985" s="5" t="str">
        <f>TEXT(SupplierQuality[[#This Row],[Date]],"yyyy")</f>
        <v>2019</v>
      </c>
      <c r="D3985" s="2" t="s">
        <v>272</v>
      </c>
      <c r="E3985" s="2" t="s">
        <v>67</v>
      </c>
      <c r="F3985" s="2" t="s">
        <v>17</v>
      </c>
      <c r="G3985">
        <v>119</v>
      </c>
      <c r="H3985" s="2" t="str">
        <f>VLOOKUP(SupplierQuality[[#This Row],[MaterialID]],Table4[#All],2,0)</f>
        <v>Batteries</v>
      </c>
      <c r="I3985">
        <v>1</v>
      </c>
      <c r="J3985" s="2" t="str">
        <f>_xlfn.XLOOKUP(SupplierQuality[[#This Row],[Defect Type ID]],Table5[ID],Table5[Defect Type],"Not found",0)</f>
        <v>No Impact</v>
      </c>
      <c r="K3985">
        <v>116</v>
      </c>
      <c r="L3985" s="2" t="str">
        <f>_xlfn.XLOOKUP(SupplierQuality[[#This Row],[DefectID]],Table2[ID],Table2[Defect],"Not found",0)</f>
        <v>Scuffed Packaging</v>
      </c>
      <c r="M3985" s="3">
        <v>502420</v>
      </c>
      <c r="N3985" s="3">
        <v>3020</v>
      </c>
      <c r="O3985" s="6">
        <f>SupplierQuality[[#This Row],[Total Downtime Minutes]]/60</f>
        <v>50.333333333333336</v>
      </c>
      <c r="P3985" s="4">
        <v>464</v>
      </c>
      <c r="Q3985" s="4">
        <f>SupplierQuality[[#This Row],[Total Defect Qty]]*SupplierQuality[[#This Row],[Unit Price]]</f>
        <v>233122880</v>
      </c>
    </row>
    <row r="3986" spans="1:17" x14ac:dyDescent="0.25">
      <c r="A3986" s="1">
        <v>43708</v>
      </c>
      <c r="B3986" s="5" t="str">
        <f>TEXT(SupplierQuality[[#This Row],[Date]],"mmm")</f>
        <v>Aug</v>
      </c>
      <c r="C3986" s="5" t="str">
        <f>TEXT(SupplierQuality[[#This Row],[Date]],"yyyy")</f>
        <v>2019</v>
      </c>
      <c r="D3986" s="2" t="s">
        <v>280</v>
      </c>
      <c r="E3986" s="2" t="s">
        <v>16</v>
      </c>
      <c r="F3986" s="2" t="s">
        <v>17</v>
      </c>
      <c r="G3986">
        <v>119</v>
      </c>
      <c r="H3986" s="2" t="str">
        <f>VLOOKUP(SupplierQuality[[#This Row],[MaterialID]],Table4[#All],2,0)</f>
        <v>Batteries</v>
      </c>
      <c r="I3986">
        <v>2</v>
      </c>
      <c r="J3986" s="2" t="str">
        <f>_xlfn.XLOOKUP(SupplierQuality[[#This Row],[Defect Type ID]],Table5[ID],Table5[Defect Type],"Not found",0)</f>
        <v>Rejected</v>
      </c>
      <c r="K3986">
        <v>146</v>
      </c>
      <c r="L3986" s="2" t="str">
        <f>_xlfn.XLOOKUP(SupplierQuality[[#This Row],[DefectID]],Table2[ID],Table2[Defect],"Not found",0)</f>
        <v>Heat Damage</v>
      </c>
      <c r="M3986" s="3">
        <v>493913</v>
      </c>
      <c r="N3986" s="3">
        <v>419</v>
      </c>
      <c r="O3986" s="6">
        <f>SupplierQuality[[#This Row],[Total Downtime Minutes]]/60</f>
        <v>6.9833333333333334</v>
      </c>
      <c r="P3986" s="4">
        <v>614</v>
      </c>
      <c r="Q3986" s="4">
        <f>SupplierQuality[[#This Row],[Total Defect Qty]]*SupplierQuality[[#This Row],[Unit Price]]</f>
        <v>303262582</v>
      </c>
    </row>
    <row r="3987" spans="1:17" x14ac:dyDescent="0.25">
      <c r="A3987" s="1">
        <v>43708</v>
      </c>
      <c r="B3987" s="5" t="str">
        <f>TEXT(SupplierQuality[[#This Row],[Date]],"mmm")</f>
        <v>Aug</v>
      </c>
      <c r="C3987" s="5" t="str">
        <f>TEXT(SupplierQuality[[#This Row],[Date]],"yyyy")</f>
        <v>2019</v>
      </c>
      <c r="D3987" s="2" t="s">
        <v>351</v>
      </c>
      <c r="E3987" s="2" t="s">
        <v>38</v>
      </c>
      <c r="F3987" s="2" t="s">
        <v>24</v>
      </c>
      <c r="G3987">
        <v>126</v>
      </c>
      <c r="H3987" s="2" t="str">
        <f>VLOOKUP(SupplierQuality[[#This Row],[MaterialID]],Table4[#All],2,0)</f>
        <v>Motors</v>
      </c>
      <c r="I3987">
        <v>2</v>
      </c>
      <c r="J3987" s="2" t="str">
        <f>_xlfn.XLOOKUP(SupplierQuality[[#This Row],[Defect Type ID]],Table5[ID],Table5[Defect Type],"Not found",0)</f>
        <v>Rejected</v>
      </c>
      <c r="K3987">
        <v>209</v>
      </c>
      <c r="L3987" s="2" t="str">
        <f>_xlfn.XLOOKUP(SupplierQuality[[#This Row],[DefectID]],Table2[ID],Table2[Defect],"Not found",0)</f>
        <v>Print Off Center</v>
      </c>
      <c r="M3987" s="3">
        <v>481665</v>
      </c>
      <c r="N3987" s="3">
        <v>4898</v>
      </c>
      <c r="O3987" s="6">
        <f>SupplierQuality[[#This Row],[Total Downtime Minutes]]/60</f>
        <v>81.63333333333334</v>
      </c>
      <c r="P3987" s="4">
        <v>372</v>
      </c>
      <c r="Q3987" s="4">
        <f>SupplierQuality[[#This Row],[Total Defect Qty]]*SupplierQuality[[#This Row],[Unit Price]]</f>
        <v>179179380</v>
      </c>
    </row>
    <row r="3988" spans="1:17" x14ac:dyDescent="0.25">
      <c r="A3988" s="1">
        <v>43708</v>
      </c>
      <c r="B3988" s="5" t="str">
        <f>TEXT(SupplierQuality[[#This Row],[Date]],"mmm")</f>
        <v>Aug</v>
      </c>
      <c r="C3988" s="5" t="str">
        <f>TEXT(SupplierQuality[[#This Row],[Date]],"yyyy")</f>
        <v>2019</v>
      </c>
      <c r="D3988" s="2" t="s">
        <v>130</v>
      </c>
      <c r="E3988" s="2" t="s">
        <v>49</v>
      </c>
      <c r="F3988" s="2" t="s">
        <v>14</v>
      </c>
      <c r="G3988">
        <v>117</v>
      </c>
      <c r="H3988" s="2" t="str">
        <f>VLOOKUP(SupplierQuality[[#This Row],[MaterialID]],Table4[#All],2,0)</f>
        <v>Labels</v>
      </c>
      <c r="I3988">
        <v>1</v>
      </c>
      <c r="J3988" s="2" t="str">
        <f>_xlfn.XLOOKUP(SupplierQuality[[#This Row],[Defect Type ID]],Table5[ID],Table5[Defect Type],"Not found",0)</f>
        <v>No Impact</v>
      </c>
      <c r="K3988">
        <v>94</v>
      </c>
      <c r="L3988" s="2" t="str">
        <f>_xlfn.XLOOKUP(SupplierQuality[[#This Row],[DefectID]],Table2[ID],Table2[Defect],"Not found",0)</f>
        <v>Stones and Sand</v>
      </c>
      <c r="M3988" s="3">
        <v>478823</v>
      </c>
      <c r="N3988" s="3">
        <v>4918</v>
      </c>
      <c r="O3988" s="6">
        <f>SupplierQuality[[#This Row],[Total Downtime Minutes]]/60</f>
        <v>81.966666666666669</v>
      </c>
      <c r="P3988" s="4">
        <v>642</v>
      </c>
      <c r="Q3988" s="4">
        <f>SupplierQuality[[#This Row],[Total Defect Qty]]*SupplierQuality[[#This Row],[Unit Price]]</f>
        <v>307404366</v>
      </c>
    </row>
    <row r="3989" spans="1:17" x14ac:dyDescent="0.25">
      <c r="A3989" s="1">
        <v>43708</v>
      </c>
      <c r="B3989" s="5" t="str">
        <f>TEXT(SupplierQuality[[#This Row],[Date]],"mmm")</f>
        <v>Aug</v>
      </c>
      <c r="C3989" s="5" t="str">
        <f>TEXT(SupplierQuality[[#This Row],[Date]],"yyyy")</f>
        <v>2019</v>
      </c>
      <c r="D3989" s="2" t="s">
        <v>270</v>
      </c>
      <c r="E3989" s="2" t="s">
        <v>119</v>
      </c>
      <c r="F3989" s="2" t="s">
        <v>42</v>
      </c>
      <c r="G3989">
        <v>124</v>
      </c>
      <c r="H3989" s="2" t="str">
        <f>VLOOKUP(SupplierQuality[[#This Row],[MaterialID]],Table4[#All],2,0)</f>
        <v>Drives</v>
      </c>
      <c r="I3989">
        <v>1</v>
      </c>
      <c r="J3989" s="2" t="str">
        <f>_xlfn.XLOOKUP(SupplierQuality[[#This Row],[Defect Type ID]],Table5[ID],Table5[Defect Type],"Not found",0)</f>
        <v>No Impact</v>
      </c>
      <c r="K3989">
        <v>155</v>
      </c>
      <c r="L3989" s="2" t="str">
        <f>_xlfn.XLOOKUP(SupplierQuality[[#This Row],[DefectID]],Table2[ID],Table2[Defect],"Not found",0)</f>
        <v>Wrong Specification</v>
      </c>
      <c r="M3989" s="3">
        <v>460481</v>
      </c>
      <c r="N3989" s="3">
        <v>3514</v>
      </c>
      <c r="O3989" s="6">
        <f>SupplierQuality[[#This Row],[Total Downtime Minutes]]/60</f>
        <v>58.56666666666667</v>
      </c>
      <c r="P3989" s="4">
        <v>597</v>
      </c>
      <c r="Q3989" s="4">
        <f>SupplierQuality[[#This Row],[Total Defect Qty]]*SupplierQuality[[#This Row],[Unit Price]]</f>
        <v>274907157</v>
      </c>
    </row>
    <row r="3990" spans="1:17" x14ac:dyDescent="0.25">
      <c r="A3990" s="1">
        <v>43708</v>
      </c>
      <c r="B3990" s="5" t="str">
        <f>TEXT(SupplierQuality[[#This Row],[Date]],"mmm")</f>
        <v>Aug</v>
      </c>
      <c r="C3990" s="5" t="str">
        <f>TEXT(SupplierQuality[[#This Row],[Date]],"yyyy")</f>
        <v>2019</v>
      </c>
      <c r="D3990" s="2" t="s">
        <v>361</v>
      </c>
      <c r="E3990" s="2" t="s">
        <v>84</v>
      </c>
      <c r="F3990" s="2" t="s">
        <v>17</v>
      </c>
      <c r="G3990">
        <v>112</v>
      </c>
      <c r="H3990" s="2" t="str">
        <f>VLOOKUP(SupplierQuality[[#This Row],[MaterialID]],Table4[#All],2,0)</f>
        <v>Glass</v>
      </c>
      <c r="I3990">
        <v>1</v>
      </c>
      <c r="J3990" s="2" t="str">
        <f>_xlfn.XLOOKUP(SupplierQuality[[#This Row],[Defect Type ID]],Table5[ID],Table5[Defect Type],"Not found",0)</f>
        <v>No Impact</v>
      </c>
      <c r="K3990">
        <v>155</v>
      </c>
      <c r="L3990" s="2" t="str">
        <f>_xlfn.XLOOKUP(SupplierQuality[[#This Row],[DefectID]],Table2[ID],Table2[Defect],"Not found",0)</f>
        <v>Wrong Specification</v>
      </c>
      <c r="M3990" s="3">
        <v>442429</v>
      </c>
      <c r="N3990" s="3">
        <v>2232</v>
      </c>
      <c r="O3990" s="6">
        <f>SupplierQuality[[#This Row],[Total Downtime Minutes]]/60</f>
        <v>37.200000000000003</v>
      </c>
      <c r="P3990" s="4">
        <v>449</v>
      </c>
      <c r="Q3990" s="4">
        <f>SupplierQuality[[#This Row],[Total Defect Qty]]*SupplierQuality[[#This Row],[Unit Price]]</f>
        <v>198650621</v>
      </c>
    </row>
    <row r="3991" spans="1:17" x14ac:dyDescent="0.25">
      <c r="A3991" s="1">
        <v>43708</v>
      </c>
      <c r="B3991" s="5" t="str">
        <f>TEXT(SupplierQuality[[#This Row],[Date]],"mmm")</f>
        <v>Aug</v>
      </c>
      <c r="C3991" s="5" t="str">
        <f>TEXT(SupplierQuality[[#This Row],[Date]],"yyyy")</f>
        <v>2019</v>
      </c>
      <c r="D3991" s="2" t="s">
        <v>191</v>
      </c>
      <c r="E3991" s="2" t="s">
        <v>47</v>
      </c>
      <c r="F3991" s="2" t="s">
        <v>24</v>
      </c>
      <c r="G3991">
        <v>129</v>
      </c>
      <c r="H3991" s="2" t="str">
        <f>VLOOKUP(SupplierQuality[[#This Row],[MaterialID]],Table4[#All],2,0)</f>
        <v>Mechanicals</v>
      </c>
      <c r="I3991">
        <v>3</v>
      </c>
      <c r="J3991" s="2" t="str">
        <f>_xlfn.XLOOKUP(SupplierQuality[[#This Row],[Defect Type ID]],Table5[ID],Table5[Defect Type],"Not found",0)</f>
        <v>Impact</v>
      </c>
      <c r="K3991">
        <v>16</v>
      </c>
      <c r="L3991" s="2" t="str">
        <f>_xlfn.XLOOKUP(SupplierQuality[[#This Row],[DefectID]],Table2[ID],Table2[Defect],"Not found",0)</f>
        <v>Print defects</v>
      </c>
      <c r="M3991" s="3">
        <v>414064</v>
      </c>
      <c r="N3991" s="3">
        <v>3035</v>
      </c>
      <c r="O3991" s="6">
        <f>SupplierQuality[[#This Row],[Total Downtime Minutes]]/60</f>
        <v>50.583333333333336</v>
      </c>
      <c r="P3991" s="4">
        <v>583</v>
      </c>
      <c r="Q3991" s="4">
        <f>SupplierQuality[[#This Row],[Total Defect Qty]]*SupplierQuality[[#This Row],[Unit Price]]</f>
        <v>241399312</v>
      </c>
    </row>
    <row r="3992" spans="1:17" x14ac:dyDescent="0.25">
      <c r="A3992" s="1">
        <v>43708</v>
      </c>
      <c r="B3992" s="5" t="str">
        <f>TEXT(SupplierQuality[[#This Row],[Date]],"mmm")</f>
        <v>Aug</v>
      </c>
      <c r="C3992" s="5" t="str">
        <f>TEXT(SupplierQuality[[#This Row],[Date]],"yyyy")</f>
        <v>2019</v>
      </c>
      <c r="D3992" s="2" t="s">
        <v>86</v>
      </c>
      <c r="E3992" s="2" t="s">
        <v>23</v>
      </c>
      <c r="F3992" s="2" t="s">
        <v>17</v>
      </c>
      <c r="G3992">
        <v>119</v>
      </c>
      <c r="H3992" s="2" t="str">
        <f>VLOOKUP(SupplierQuality[[#This Row],[MaterialID]],Table4[#All],2,0)</f>
        <v>Batteries</v>
      </c>
      <c r="I3992">
        <v>2</v>
      </c>
      <c r="J3992" s="2" t="str">
        <f>_xlfn.XLOOKUP(SupplierQuality[[#This Row],[Defect Type ID]],Table5[ID],Table5[Defect Type],"Not found",0)</f>
        <v>Rejected</v>
      </c>
      <c r="K3992">
        <v>100</v>
      </c>
      <c r="L3992" s="2" t="str">
        <f>_xlfn.XLOOKUP(SupplierQuality[[#This Row],[DefectID]],Table2[ID],Table2[Defect],"Not found",0)</f>
        <v>Bad Cut</v>
      </c>
      <c r="M3992" s="3">
        <v>320407</v>
      </c>
      <c r="N3992" s="3">
        <v>842</v>
      </c>
      <c r="O3992" s="6">
        <f>SupplierQuality[[#This Row],[Total Downtime Minutes]]/60</f>
        <v>14.033333333333333</v>
      </c>
      <c r="P3992" s="4">
        <v>693</v>
      </c>
      <c r="Q3992" s="4">
        <f>SupplierQuality[[#This Row],[Total Defect Qty]]*SupplierQuality[[#This Row],[Unit Price]]</f>
        <v>222042051</v>
      </c>
    </row>
    <row r="3993" spans="1:17" x14ac:dyDescent="0.25">
      <c r="A3993" s="1">
        <v>43708</v>
      </c>
      <c r="B3993" s="5" t="str">
        <f>TEXT(SupplierQuality[[#This Row],[Date]],"mmm")</f>
        <v>Aug</v>
      </c>
      <c r="C3993" s="5" t="str">
        <f>TEXT(SupplierQuality[[#This Row],[Date]],"yyyy")</f>
        <v>2019</v>
      </c>
      <c r="D3993" s="2" t="s">
        <v>145</v>
      </c>
      <c r="E3993" s="2" t="s">
        <v>64</v>
      </c>
      <c r="F3993" s="2" t="s">
        <v>14</v>
      </c>
      <c r="G3993">
        <v>122</v>
      </c>
      <c r="H3993" s="2" t="str">
        <f>VLOOKUP(SupplierQuality[[#This Row],[MaterialID]],Table4[#All],2,0)</f>
        <v>Electrolytes</v>
      </c>
      <c r="I3993">
        <v>3</v>
      </c>
      <c r="J3993" s="2" t="str">
        <f>_xlfn.XLOOKUP(SupplierQuality[[#This Row],[Defect Type ID]],Table5[ID],Table5[Defect Type],"Not found",0)</f>
        <v>Impact</v>
      </c>
      <c r="K3993">
        <v>175</v>
      </c>
      <c r="L3993" s="2" t="str">
        <f>_xlfn.XLOOKUP(SupplierQuality[[#This Row],[DefectID]],Table2[ID],Table2[Defect],"Not found",0)</f>
        <v>Wrong Horizontal Scores</v>
      </c>
      <c r="M3993" s="3">
        <v>250428</v>
      </c>
      <c r="N3993" s="3">
        <v>4169</v>
      </c>
      <c r="O3993" s="6">
        <f>SupplierQuality[[#This Row],[Total Downtime Minutes]]/60</f>
        <v>69.483333333333334</v>
      </c>
      <c r="P3993" s="4">
        <v>548</v>
      </c>
      <c r="Q3993" s="4">
        <f>SupplierQuality[[#This Row],[Total Defect Qty]]*SupplierQuality[[#This Row],[Unit Price]]</f>
        <v>137234544</v>
      </c>
    </row>
    <row r="3994" spans="1:17" x14ac:dyDescent="0.25">
      <c r="A3994" s="1">
        <v>43708</v>
      </c>
      <c r="B3994" s="5" t="str">
        <f>TEXT(SupplierQuality[[#This Row],[Date]],"mmm")</f>
        <v>Aug</v>
      </c>
      <c r="C3994" s="5" t="str">
        <f>TEXT(SupplierQuality[[#This Row],[Date]],"yyyy")</f>
        <v>2019</v>
      </c>
      <c r="D3994" s="2" t="s">
        <v>245</v>
      </c>
      <c r="E3994" s="2" t="s">
        <v>49</v>
      </c>
      <c r="F3994" s="2" t="s">
        <v>17</v>
      </c>
      <c r="G3994">
        <v>129</v>
      </c>
      <c r="H3994" s="2" t="str">
        <f>VLOOKUP(SupplierQuality[[#This Row],[MaterialID]],Table4[#All],2,0)</f>
        <v>Mechanicals</v>
      </c>
      <c r="I3994">
        <v>1</v>
      </c>
      <c r="J3994" s="2" t="str">
        <f>_xlfn.XLOOKUP(SupplierQuality[[#This Row],[Defect Type ID]],Table5[ID],Table5[Defect Type],"Not found",0)</f>
        <v>No Impact</v>
      </c>
      <c r="K3994">
        <v>36</v>
      </c>
      <c r="L3994" s="2" t="str">
        <f>_xlfn.XLOOKUP(SupplierQuality[[#This Row],[DefectID]],Table2[ID],Table2[Defect],"Not found",0)</f>
        <v>Scrap attached</v>
      </c>
      <c r="M3994" s="3">
        <v>128873</v>
      </c>
      <c r="N3994" s="3">
        <v>4924</v>
      </c>
      <c r="O3994" s="6">
        <f>SupplierQuality[[#This Row],[Total Downtime Minutes]]/60</f>
        <v>82.066666666666663</v>
      </c>
      <c r="P3994" s="4">
        <v>419</v>
      </c>
      <c r="Q3994" s="4">
        <f>SupplierQuality[[#This Row],[Total Defect Qty]]*SupplierQuality[[#This Row],[Unit Price]]</f>
        <v>53997787</v>
      </c>
    </row>
    <row r="3995" spans="1:17" x14ac:dyDescent="0.25">
      <c r="A3995" s="1">
        <v>43708</v>
      </c>
      <c r="B3995" s="5" t="str">
        <f>TEXT(SupplierQuality[[#This Row],[Date]],"mmm")</f>
        <v>Aug</v>
      </c>
      <c r="C3995" s="5" t="str">
        <f>TEXT(SupplierQuality[[#This Row],[Date]],"yyyy")</f>
        <v>2019</v>
      </c>
      <c r="D3995" s="2" t="s">
        <v>216</v>
      </c>
      <c r="E3995" s="2" t="s">
        <v>119</v>
      </c>
      <c r="F3995" s="2" t="s">
        <v>24</v>
      </c>
      <c r="G3995">
        <v>125</v>
      </c>
      <c r="H3995" s="2" t="str">
        <f>VLOOKUP(SupplierQuality[[#This Row],[MaterialID]],Table4[#All],2,0)</f>
        <v>Hardware</v>
      </c>
      <c r="I3995">
        <v>2</v>
      </c>
      <c r="J3995" s="2" t="str">
        <f>_xlfn.XLOOKUP(SupplierQuality[[#This Row],[Defect Type ID]],Table5[ID],Table5[Defect Type],"Not found",0)</f>
        <v>Rejected</v>
      </c>
      <c r="K3995">
        <v>44</v>
      </c>
      <c r="L3995" s="2" t="str">
        <f>_xlfn.XLOOKUP(SupplierQuality[[#This Row],[DefectID]],Table2[ID],Table2[Defect],"Not found",0)</f>
        <v>Broken Glass</v>
      </c>
      <c r="M3995" s="3">
        <v>111331</v>
      </c>
      <c r="N3995" s="3">
        <v>4466</v>
      </c>
      <c r="O3995" s="6">
        <f>SupplierQuality[[#This Row],[Total Downtime Minutes]]/60</f>
        <v>74.433333333333337</v>
      </c>
      <c r="P3995" s="4">
        <v>521</v>
      </c>
      <c r="Q3995" s="4">
        <f>SupplierQuality[[#This Row],[Total Defect Qty]]*SupplierQuality[[#This Row],[Unit Price]]</f>
        <v>58003451</v>
      </c>
    </row>
    <row r="3996" spans="1:17" x14ac:dyDescent="0.25">
      <c r="A3996" s="1">
        <v>43708</v>
      </c>
      <c r="B3996" s="5" t="str">
        <f>TEXT(SupplierQuality[[#This Row],[Date]],"mmm")</f>
        <v>Aug</v>
      </c>
      <c r="C3996" s="5" t="str">
        <f>TEXT(SupplierQuality[[#This Row],[Date]],"yyyy")</f>
        <v>2019</v>
      </c>
      <c r="D3996" s="2" t="s">
        <v>77</v>
      </c>
      <c r="E3996" s="2" t="s">
        <v>64</v>
      </c>
      <c r="F3996" s="2" t="s">
        <v>17</v>
      </c>
      <c r="G3996">
        <v>116</v>
      </c>
      <c r="H3996" s="2" t="str">
        <f>VLOOKUP(SupplierQuality[[#This Row],[MaterialID]],Table4[#All],2,0)</f>
        <v>Molds</v>
      </c>
      <c r="I3996">
        <v>3</v>
      </c>
      <c r="J3996" s="2" t="str">
        <f>_xlfn.XLOOKUP(SupplierQuality[[#This Row],[Defect Type ID]],Table5[ID],Table5[Defect Type],"Not found",0)</f>
        <v>Impact</v>
      </c>
      <c r="K3996">
        <v>81</v>
      </c>
      <c r="L3996" s="2" t="str">
        <f>_xlfn.XLOOKUP(SupplierQuality[[#This Row],[DefectID]],Table2[ID],Table2[Defect],"Not found",0)</f>
        <v>Bad Shots</v>
      </c>
      <c r="M3996" s="3">
        <v>97503</v>
      </c>
      <c r="N3996" s="3">
        <v>1060</v>
      </c>
      <c r="O3996" s="6">
        <f>SupplierQuality[[#This Row],[Total Downtime Minutes]]/60</f>
        <v>17.666666666666668</v>
      </c>
      <c r="P3996" s="4">
        <v>678</v>
      </c>
      <c r="Q3996" s="4">
        <f>SupplierQuality[[#This Row],[Total Defect Qty]]*SupplierQuality[[#This Row],[Unit Price]]</f>
        <v>66107034</v>
      </c>
    </row>
    <row r="3997" spans="1:17" x14ac:dyDescent="0.25">
      <c r="A3997" s="1">
        <v>43708</v>
      </c>
      <c r="B3997" s="5" t="str">
        <f>TEXT(SupplierQuality[[#This Row],[Date]],"mmm")</f>
        <v>Aug</v>
      </c>
      <c r="C3997" s="5" t="str">
        <f>TEXT(SupplierQuality[[#This Row],[Date]],"yyyy")</f>
        <v>2019</v>
      </c>
      <c r="D3997" s="2" t="s">
        <v>264</v>
      </c>
      <c r="E3997" s="2" t="s">
        <v>49</v>
      </c>
      <c r="F3997" s="2" t="s">
        <v>14</v>
      </c>
      <c r="G3997">
        <v>123</v>
      </c>
      <c r="H3997" s="2" t="str">
        <f>VLOOKUP(SupplierQuality[[#This Row],[MaterialID]],Table4[#All],2,0)</f>
        <v>Pump</v>
      </c>
      <c r="I3997">
        <v>3</v>
      </c>
      <c r="J3997" s="2" t="str">
        <f>_xlfn.XLOOKUP(SupplierQuality[[#This Row],[Defect Type ID]],Table5[ID],Table5[Defect Type],"Not found",0)</f>
        <v>Impact</v>
      </c>
      <c r="K3997">
        <v>190</v>
      </c>
      <c r="L3997" s="2" t="str">
        <f>_xlfn.XLOOKUP(SupplierQuality[[#This Row],[DefectID]],Table2[ID],Table2[Defect],"Not found",0)</f>
        <v>Bad Distribution</v>
      </c>
      <c r="M3997" s="3">
        <v>57922</v>
      </c>
      <c r="N3997" s="3">
        <v>4381</v>
      </c>
      <c r="O3997" s="6">
        <f>SupplierQuality[[#This Row],[Total Downtime Minutes]]/60</f>
        <v>73.016666666666666</v>
      </c>
      <c r="P3997" s="4">
        <v>511</v>
      </c>
      <c r="Q3997" s="4">
        <f>SupplierQuality[[#This Row],[Total Defect Qty]]*SupplierQuality[[#This Row],[Unit Price]]</f>
        <v>29598142</v>
      </c>
    </row>
    <row r="3998" spans="1:17" x14ac:dyDescent="0.25">
      <c r="A3998" s="1">
        <v>43708</v>
      </c>
      <c r="B3998" s="5" t="str">
        <f>TEXT(SupplierQuality[[#This Row],[Date]],"mmm")</f>
        <v>Aug</v>
      </c>
      <c r="C3998" s="5" t="str">
        <f>TEXT(SupplierQuality[[#This Row],[Date]],"yyyy")</f>
        <v>2019</v>
      </c>
      <c r="D3998" s="2" t="s">
        <v>146</v>
      </c>
      <c r="E3998" s="2" t="s">
        <v>41</v>
      </c>
      <c r="F3998" s="2" t="s">
        <v>42</v>
      </c>
      <c r="G3998">
        <v>114</v>
      </c>
      <c r="H3998" s="2" t="str">
        <f>VLOOKUP(SupplierQuality[[#This Row],[MaterialID]],Table4[#All],2,0)</f>
        <v>Carton</v>
      </c>
      <c r="I3998">
        <v>2</v>
      </c>
      <c r="J3998" s="2" t="str">
        <f>_xlfn.XLOOKUP(SupplierQuality[[#This Row],[Defect Type ID]],Table5[ID],Table5[Defect Type],"Not found",0)</f>
        <v>Rejected</v>
      </c>
      <c r="K3998">
        <v>39</v>
      </c>
      <c r="L3998" s="2" t="str">
        <f>_xlfn.XLOOKUP(SupplierQuality[[#This Row],[DefectID]],Table2[ID],Table2[Defect],"Not found",0)</f>
        <v>Sporadic Adhesive</v>
      </c>
      <c r="M3998" s="3">
        <v>8346</v>
      </c>
      <c r="N3998" s="3">
        <v>4529</v>
      </c>
      <c r="O3998" s="6">
        <f>SupplierQuality[[#This Row],[Total Downtime Minutes]]/60</f>
        <v>75.483333333333334</v>
      </c>
      <c r="P3998" s="4">
        <v>564</v>
      </c>
      <c r="Q3998" s="4">
        <f>SupplierQuality[[#This Row],[Total Defect Qty]]*SupplierQuality[[#This Row],[Unit Price]]</f>
        <v>4707144</v>
      </c>
    </row>
    <row r="3999" spans="1:17" x14ac:dyDescent="0.25">
      <c r="A3999" s="1">
        <v>43709</v>
      </c>
      <c r="B3999" s="5" t="str">
        <f>TEXT(SupplierQuality[[#This Row],[Date]],"mmm")</f>
        <v>Sep</v>
      </c>
      <c r="C3999" s="5" t="str">
        <f>TEXT(SupplierQuality[[#This Row],[Date]],"yyyy")</f>
        <v>2019</v>
      </c>
      <c r="D3999" s="2" t="s">
        <v>309</v>
      </c>
      <c r="E3999" s="2" t="s">
        <v>119</v>
      </c>
      <c r="F3999" s="2" t="s">
        <v>14</v>
      </c>
      <c r="G3999">
        <v>122</v>
      </c>
      <c r="H3999" s="2" t="str">
        <f>VLOOKUP(SupplierQuality[[#This Row],[MaterialID]],Table4[#All],2,0)</f>
        <v>Electrolytes</v>
      </c>
      <c r="I3999">
        <v>3</v>
      </c>
      <c r="J3999" s="2" t="str">
        <f>_xlfn.XLOOKUP(SupplierQuality[[#This Row],[Defect Type ID]],Table5[ID],Table5[Defect Type],"Not found",0)</f>
        <v>Impact</v>
      </c>
      <c r="K3999">
        <v>183</v>
      </c>
      <c r="L3999" s="2" t="str">
        <f>_xlfn.XLOOKUP(SupplierQuality[[#This Row],[DefectID]],Table2[ID],Table2[Defect],"Not found",0)</f>
        <v>No Crank</v>
      </c>
      <c r="M3999" s="3">
        <v>913140</v>
      </c>
      <c r="N3999" s="3">
        <v>4853</v>
      </c>
      <c r="O3999" s="6">
        <f>SupplierQuality[[#This Row],[Total Downtime Minutes]]/60</f>
        <v>80.88333333333334</v>
      </c>
      <c r="P3999" s="4">
        <v>604</v>
      </c>
      <c r="Q3999" s="4">
        <f>SupplierQuality[[#This Row],[Total Defect Qty]]*SupplierQuality[[#This Row],[Unit Price]]</f>
        <v>551536560</v>
      </c>
    </row>
    <row r="4000" spans="1:17" x14ac:dyDescent="0.25">
      <c r="A4000" s="1">
        <v>43709</v>
      </c>
      <c r="B4000" s="5" t="str">
        <f>TEXT(SupplierQuality[[#This Row],[Date]],"mmm")</f>
        <v>Sep</v>
      </c>
      <c r="C4000" s="5" t="str">
        <f>TEXT(SupplierQuality[[#This Row],[Date]],"yyyy")</f>
        <v>2019</v>
      </c>
      <c r="D4000" s="2" t="s">
        <v>215</v>
      </c>
      <c r="E4000" s="2" t="s">
        <v>11</v>
      </c>
      <c r="F4000" s="2" t="s">
        <v>17</v>
      </c>
      <c r="G4000">
        <v>129</v>
      </c>
      <c r="H4000" s="2" t="str">
        <f>VLOOKUP(SupplierQuality[[#This Row],[MaterialID]],Table4[#All],2,0)</f>
        <v>Mechanicals</v>
      </c>
      <c r="I4000">
        <v>2</v>
      </c>
      <c r="J4000" s="2" t="str">
        <f>_xlfn.XLOOKUP(SupplierQuality[[#This Row],[Defect Type ID]],Table5[ID],Table5[Defect Type],"Not found",0)</f>
        <v>Rejected</v>
      </c>
      <c r="K4000">
        <v>116</v>
      </c>
      <c r="L4000" s="2" t="str">
        <f>_xlfn.XLOOKUP(SupplierQuality[[#This Row],[DefectID]],Table2[ID],Table2[Defect],"Not found",0)</f>
        <v>Scuffed Packaging</v>
      </c>
      <c r="M4000" s="3">
        <v>690572</v>
      </c>
      <c r="N4000" s="3">
        <v>2541</v>
      </c>
      <c r="O4000" s="6">
        <f>SupplierQuality[[#This Row],[Total Downtime Minutes]]/60</f>
        <v>42.35</v>
      </c>
      <c r="P4000" s="4">
        <v>695</v>
      </c>
      <c r="Q4000" s="4">
        <f>SupplierQuality[[#This Row],[Total Defect Qty]]*SupplierQuality[[#This Row],[Unit Price]]</f>
        <v>479947540</v>
      </c>
    </row>
    <row r="4001" spans="1:17" x14ac:dyDescent="0.25">
      <c r="A4001" s="1">
        <v>43709</v>
      </c>
      <c r="B4001" s="5" t="str">
        <f>TEXT(SupplierQuality[[#This Row],[Date]],"mmm")</f>
        <v>Sep</v>
      </c>
      <c r="C4001" s="5" t="str">
        <f>TEXT(SupplierQuality[[#This Row],[Date]],"yyyy")</f>
        <v>2019</v>
      </c>
      <c r="D4001" s="2" t="s">
        <v>299</v>
      </c>
      <c r="E4001" s="2" t="s">
        <v>71</v>
      </c>
      <c r="F4001" s="2" t="s">
        <v>24</v>
      </c>
      <c r="G4001">
        <v>120</v>
      </c>
      <c r="H4001" s="2" t="str">
        <f>VLOOKUP(SupplierQuality[[#This Row],[MaterialID]],Table4[#All],2,0)</f>
        <v>Film</v>
      </c>
      <c r="I4001">
        <v>2</v>
      </c>
      <c r="J4001" s="2" t="str">
        <f>_xlfn.XLOOKUP(SupplierQuality[[#This Row],[Defect Type ID]],Table5[ID],Table5[Defect Type],"Not found",0)</f>
        <v>Rejected</v>
      </c>
      <c r="K4001">
        <v>17</v>
      </c>
      <c r="L4001" s="2" t="str">
        <f>_xlfn.XLOOKUP(SupplierQuality[[#This Row],[DefectID]],Table2[ID],Table2[Defect],"Not found",0)</f>
        <v>Folding - Wrong Crease</v>
      </c>
      <c r="M4001" s="3">
        <v>467888</v>
      </c>
      <c r="N4001" s="3">
        <v>1847</v>
      </c>
      <c r="O4001" s="6">
        <f>SupplierQuality[[#This Row],[Total Downtime Minutes]]/60</f>
        <v>30.783333333333335</v>
      </c>
      <c r="P4001" s="4">
        <v>557</v>
      </c>
      <c r="Q4001" s="4">
        <f>SupplierQuality[[#This Row],[Total Defect Qty]]*SupplierQuality[[#This Row],[Unit Price]]</f>
        <v>260613616</v>
      </c>
    </row>
    <row r="4002" spans="1:17" x14ac:dyDescent="0.25">
      <c r="A4002" s="1">
        <v>43709</v>
      </c>
      <c r="B4002" s="5" t="str">
        <f>TEXT(SupplierQuality[[#This Row],[Date]],"mmm")</f>
        <v>Sep</v>
      </c>
      <c r="C4002" s="5" t="str">
        <f>TEXT(SupplierQuality[[#This Row],[Date]],"yyyy")</f>
        <v>2019</v>
      </c>
      <c r="D4002" s="2" t="s">
        <v>345</v>
      </c>
      <c r="E4002" s="2" t="s">
        <v>19</v>
      </c>
      <c r="F4002" s="2" t="s">
        <v>24</v>
      </c>
      <c r="G4002">
        <v>129</v>
      </c>
      <c r="H4002" s="2" t="str">
        <f>VLOOKUP(SupplierQuality[[#This Row],[MaterialID]],Table4[#All],2,0)</f>
        <v>Mechanicals</v>
      </c>
      <c r="I4002">
        <v>3</v>
      </c>
      <c r="J4002" s="2" t="str">
        <f>_xlfn.XLOOKUP(SupplierQuality[[#This Row],[Defect Type ID]],Table5[ID],Table5[Defect Type],"Not found",0)</f>
        <v>Impact</v>
      </c>
      <c r="K4002">
        <v>8</v>
      </c>
      <c r="L4002" s="2" t="str">
        <f>_xlfn.XLOOKUP(SupplierQuality[[#This Row],[DefectID]],Table2[ID],Table2[Defect],"Not found",0)</f>
        <v>Printing Defects</v>
      </c>
      <c r="M4002" s="3">
        <v>462391</v>
      </c>
      <c r="N4002" s="3">
        <v>1938</v>
      </c>
      <c r="O4002" s="6">
        <f>SupplierQuality[[#This Row],[Total Downtime Minutes]]/60</f>
        <v>32.299999999999997</v>
      </c>
      <c r="P4002" s="4">
        <v>369</v>
      </c>
      <c r="Q4002" s="4">
        <f>SupplierQuality[[#This Row],[Total Defect Qty]]*SupplierQuality[[#This Row],[Unit Price]]</f>
        <v>170622279</v>
      </c>
    </row>
    <row r="4003" spans="1:17" x14ac:dyDescent="0.25">
      <c r="A4003" s="1">
        <v>43709</v>
      </c>
      <c r="B4003" s="5" t="str">
        <f>TEXT(SupplierQuality[[#This Row],[Date]],"mmm")</f>
        <v>Sep</v>
      </c>
      <c r="C4003" s="5" t="str">
        <f>TEXT(SupplierQuality[[#This Row],[Date]],"yyyy")</f>
        <v>2019</v>
      </c>
      <c r="D4003" s="2" t="s">
        <v>248</v>
      </c>
      <c r="E4003" s="2" t="s">
        <v>45</v>
      </c>
      <c r="F4003" s="2" t="s">
        <v>14</v>
      </c>
      <c r="G4003">
        <v>118</v>
      </c>
      <c r="H4003" s="2" t="str">
        <f>VLOOKUP(SupplierQuality[[#This Row],[MaterialID]],Table4[#All],2,0)</f>
        <v>Corrugate</v>
      </c>
      <c r="I4003">
        <v>3</v>
      </c>
      <c r="J4003" s="2" t="str">
        <f>_xlfn.XLOOKUP(SupplierQuality[[#This Row],[Defect Type ID]],Table5[ID],Table5[Defect Type],"Not found",0)</f>
        <v>Impact</v>
      </c>
      <c r="K4003">
        <v>159</v>
      </c>
      <c r="L4003" s="2" t="str">
        <f>_xlfn.XLOOKUP(SupplierQuality[[#This Row],[DefectID]],Table2[ID],Table2[Defect],"Not found",0)</f>
        <v>No Insert</v>
      </c>
      <c r="M4003" s="3">
        <v>344675</v>
      </c>
      <c r="N4003" s="3">
        <v>4918</v>
      </c>
      <c r="O4003" s="6">
        <f>SupplierQuality[[#This Row],[Total Downtime Minutes]]/60</f>
        <v>81.966666666666669</v>
      </c>
      <c r="P4003" s="4">
        <v>292</v>
      </c>
      <c r="Q4003" s="4">
        <f>SupplierQuality[[#This Row],[Total Defect Qty]]*SupplierQuality[[#This Row],[Unit Price]]</f>
        <v>100645100</v>
      </c>
    </row>
    <row r="4004" spans="1:17" x14ac:dyDescent="0.25">
      <c r="A4004" s="1">
        <v>43709</v>
      </c>
      <c r="B4004" s="5" t="str">
        <f>TEXT(SupplierQuality[[#This Row],[Date]],"mmm")</f>
        <v>Sep</v>
      </c>
      <c r="C4004" s="5" t="str">
        <f>TEXT(SupplierQuality[[#This Row],[Date]],"yyyy")</f>
        <v>2019</v>
      </c>
      <c r="D4004" s="2" t="s">
        <v>117</v>
      </c>
      <c r="E4004" s="2" t="s">
        <v>74</v>
      </c>
      <c r="F4004" s="2" t="s">
        <v>691</v>
      </c>
      <c r="G4004">
        <v>122</v>
      </c>
      <c r="H4004" s="2" t="str">
        <f>VLOOKUP(SupplierQuality[[#This Row],[MaterialID]],Table4[#All],2,0)</f>
        <v>Electrolytes</v>
      </c>
      <c r="I4004">
        <v>2</v>
      </c>
      <c r="J4004" s="2" t="str">
        <f>_xlfn.XLOOKUP(SupplierQuality[[#This Row],[Defect Type ID]],Table5[ID],Table5[Defect Type],"Not found",0)</f>
        <v>Rejected</v>
      </c>
      <c r="K4004">
        <v>41</v>
      </c>
      <c r="L4004" s="2" t="str">
        <f>_xlfn.XLOOKUP(SupplierQuality[[#This Row],[DefectID]],Table2[ID],Table2[Defect],"Not found",0)</f>
        <v>Bad Tiles</v>
      </c>
      <c r="M4004" s="3">
        <v>315230</v>
      </c>
      <c r="N4004" s="3">
        <v>1231</v>
      </c>
      <c r="O4004" s="6">
        <f>SupplierQuality[[#This Row],[Total Downtime Minutes]]/60</f>
        <v>20.516666666666666</v>
      </c>
      <c r="P4004" s="4">
        <v>486</v>
      </c>
      <c r="Q4004" s="4">
        <f>SupplierQuality[[#This Row],[Total Defect Qty]]*SupplierQuality[[#This Row],[Unit Price]]</f>
        <v>153201780</v>
      </c>
    </row>
    <row r="4005" spans="1:17" x14ac:dyDescent="0.25">
      <c r="A4005" s="1">
        <v>43709</v>
      </c>
      <c r="B4005" s="5" t="str">
        <f>TEXT(SupplierQuality[[#This Row],[Date]],"mmm")</f>
        <v>Sep</v>
      </c>
      <c r="C4005" s="5" t="str">
        <f>TEXT(SupplierQuality[[#This Row],[Date]],"yyyy")</f>
        <v>2019</v>
      </c>
      <c r="D4005" s="2" t="s">
        <v>83</v>
      </c>
      <c r="E4005" s="2" t="s">
        <v>13</v>
      </c>
      <c r="F4005" s="2" t="s">
        <v>24</v>
      </c>
      <c r="G4005">
        <v>112</v>
      </c>
      <c r="H4005" s="2" t="str">
        <f>VLOOKUP(SupplierQuality[[#This Row],[MaterialID]],Table4[#All],2,0)</f>
        <v>Glass</v>
      </c>
      <c r="I4005">
        <v>3</v>
      </c>
      <c r="J4005" s="2" t="str">
        <f>_xlfn.XLOOKUP(SupplierQuality[[#This Row],[Defect Type ID]],Table5[ID],Table5[Defect Type],"Not found",0)</f>
        <v>Impact</v>
      </c>
      <c r="K4005">
        <v>37</v>
      </c>
      <c r="L4005" s="2" t="str">
        <f>_xlfn.XLOOKUP(SupplierQuality[[#This Row],[DefectID]],Table2[ID],Table2[Defect],"Not found",0)</f>
        <v>Foreign Material</v>
      </c>
      <c r="M4005" s="3">
        <v>190849</v>
      </c>
      <c r="N4005" s="3">
        <v>4958</v>
      </c>
      <c r="O4005" s="6">
        <f>SupplierQuality[[#This Row],[Total Downtime Minutes]]/60</f>
        <v>82.63333333333334</v>
      </c>
      <c r="P4005" s="4">
        <v>649</v>
      </c>
      <c r="Q4005" s="4">
        <f>SupplierQuality[[#This Row],[Total Defect Qty]]*SupplierQuality[[#This Row],[Unit Price]]</f>
        <v>123861001</v>
      </c>
    </row>
    <row r="4006" spans="1:17" x14ac:dyDescent="0.25">
      <c r="A4006" s="1">
        <v>43709</v>
      </c>
      <c r="B4006" s="5" t="str">
        <f>TEXT(SupplierQuality[[#This Row],[Date]],"mmm")</f>
        <v>Sep</v>
      </c>
      <c r="C4006" s="5" t="str">
        <f>TEXT(SupplierQuality[[#This Row],[Date]],"yyyy")</f>
        <v>2019</v>
      </c>
      <c r="D4006" s="2" t="s">
        <v>127</v>
      </c>
      <c r="E4006" s="2" t="s">
        <v>16</v>
      </c>
      <c r="F4006" s="2" t="s">
        <v>17</v>
      </c>
      <c r="G4006">
        <v>120</v>
      </c>
      <c r="H4006" s="2" t="str">
        <f>VLOOKUP(SupplierQuality[[#This Row],[MaterialID]],Table4[#All],2,0)</f>
        <v>Film</v>
      </c>
      <c r="I4006">
        <v>2</v>
      </c>
      <c r="J4006" s="2" t="str">
        <f>_xlfn.XLOOKUP(SupplierQuality[[#This Row],[Defect Type ID]],Table5[ID],Table5[Defect Type],"Not found",0)</f>
        <v>Rejected</v>
      </c>
      <c r="K4006">
        <v>235</v>
      </c>
      <c r="L4006" s="2" t="str">
        <f>_xlfn.XLOOKUP(SupplierQuality[[#This Row],[DefectID]],Table2[ID],Table2[Defect],"Not found",0)</f>
        <v>Spruced</v>
      </c>
      <c r="M4006" s="3">
        <v>114455</v>
      </c>
      <c r="N4006" s="3">
        <v>4194</v>
      </c>
      <c r="O4006" s="6">
        <f>SupplierQuality[[#This Row],[Total Downtime Minutes]]/60</f>
        <v>69.900000000000006</v>
      </c>
      <c r="P4006" s="4">
        <v>614</v>
      </c>
      <c r="Q4006" s="4">
        <f>SupplierQuality[[#This Row],[Total Defect Qty]]*SupplierQuality[[#This Row],[Unit Price]]</f>
        <v>70275370</v>
      </c>
    </row>
    <row r="4007" spans="1:17" x14ac:dyDescent="0.25">
      <c r="A4007" s="1">
        <v>43709</v>
      </c>
      <c r="B4007" s="5" t="str">
        <f>TEXT(SupplierQuality[[#This Row],[Date]],"mmm")</f>
        <v>Sep</v>
      </c>
      <c r="C4007" s="5" t="str">
        <f>TEXT(SupplierQuality[[#This Row],[Date]],"yyyy")</f>
        <v>2019</v>
      </c>
      <c r="D4007" s="2" t="s">
        <v>57</v>
      </c>
      <c r="E4007" s="2" t="s">
        <v>107</v>
      </c>
      <c r="F4007" s="2" t="s">
        <v>17</v>
      </c>
      <c r="G4007">
        <v>123</v>
      </c>
      <c r="H4007" s="2" t="str">
        <f>VLOOKUP(SupplierQuality[[#This Row],[MaterialID]],Table4[#All],2,0)</f>
        <v>Pump</v>
      </c>
      <c r="I4007">
        <v>3</v>
      </c>
      <c r="J4007" s="2" t="str">
        <f>_xlfn.XLOOKUP(SupplierQuality[[#This Row],[Defect Type ID]],Table5[ID],Table5[Defect Type],"Not found",0)</f>
        <v>Impact</v>
      </c>
      <c r="K4007">
        <v>150</v>
      </c>
      <c r="L4007" s="2" t="str">
        <f>_xlfn.XLOOKUP(SupplierQuality[[#This Row],[DefectID]],Table2[ID],Table2[Defect],"Not found",0)</f>
        <v>Bad Bond</v>
      </c>
      <c r="M4007" s="3">
        <v>98662</v>
      </c>
      <c r="N4007" s="3">
        <v>2550</v>
      </c>
      <c r="O4007" s="6">
        <f>SupplierQuality[[#This Row],[Total Downtime Minutes]]/60</f>
        <v>42.5</v>
      </c>
      <c r="P4007" s="4">
        <v>626</v>
      </c>
      <c r="Q4007" s="4">
        <f>SupplierQuality[[#This Row],[Total Defect Qty]]*SupplierQuality[[#This Row],[Unit Price]]</f>
        <v>61762412</v>
      </c>
    </row>
    <row r="4008" spans="1:17" x14ac:dyDescent="0.25">
      <c r="A4008" s="1">
        <v>43710</v>
      </c>
      <c r="B4008" s="5" t="str">
        <f>TEXT(SupplierQuality[[#This Row],[Date]],"mmm")</f>
        <v>Sep</v>
      </c>
      <c r="C4008" s="5" t="str">
        <f>TEXT(SupplierQuality[[#This Row],[Date]],"yyyy")</f>
        <v>2019</v>
      </c>
      <c r="D4008" s="2" t="s">
        <v>79</v>
      </c>
      <c r="E4008" s="2" t="s">
        <v>74</v>
      </c>
      <c r="F4008" s="2" t="s">
        <v>14</v>
      </c>
      <c r="G4008">
        <v>119</v>
      </c>
      <c r="H4008" s="2" t="str">
        <f>VLOOKUP(SupplierQuality[[#This Row],[MaterialID]],Table4[#All],2,0)</f>
        <v>Batteries</v>
      </c>
      <c r="I4008">
        <v>3</v>
      </c>
      <c r="J4008" s="2" t="str">
        <f>_xlfn.XLOOKUP(SupplierQuality[[#This Row],[Defect Type ID]],Table5[ID],Table5[Defect Type],"Not found",0)</f>
        <v>Impact</v>
      </c>
      <c r="K4008">
        <v>162</v>
      </c>
      <c r="L4008" s="2" t="str">
        <f>_xlfn.XLOOKUP(SupplierQuality[[#This Row],[DefectID]],Table2[ID],Table2[Defect],"Not found",0)</f>
        <v>Moisture</v>
      </c>
      <c r="M4008" s="3">
        <v>680860</v>
      </c>
      <c r="N4008" s="3">
        <v>4962</v>
      </c>
      <c r="O4008" s="6">
        <f>SupplierQuality[[#This Row],[Total Downtime Minutes]]/60</f>
        <v>82.7</v>
      </c>
      <c r="P4008" s="4">
        <v>410</v>
      </c>
      <c r="Q4008" s="4">
        <f>SupplierQuality[[#This Row],[Total Defect Qty]]*SupplierQuality[[#This Row],[Unit Price]]</f>
        <v>279152600</v>
      </c>
    </row>
    <row r="4009" spans="1:17" x14ac:dyDescent="0.25">
      <c r="A4009" s="1">
        <v>43710</v>
      </c>
      <c r="B4009" s="5" t="str">
        <f>TEXT(SupplierQuality[[#This Row],[Date]],"mmm")</f>
        <v>Sep</v>
      </c>
      <c r="C4009" s="5" t="str">
        <f>TEXT(SupplierQuality[[#This Row],[Date]],"yyyy")</f>
        <v>2019</v>
      </c>
      <c r="D4009" s="2" t="s">
        <v>206</v>
      </c>
      <c r="E4009" s="2" t="s">
        <v>45</v>
      </c>
      <c r="F4009" s="2" t="s">
        <v>24</v>
      </c>
      <c r="G4009">
        <v>119</v>
      </c>
      <c r="H4009" s="2" t="str">
        <f>VLOOKUP(SupplierQuality[[#This Row],[MaterialID]],Table4[#All],2,0)</f>
        <v>Batteries</v>
      </c>
      <c r="I4009">
        <v>2</v>
      </c>
      <c r="J4009" s="2" t="str">
        <f>_xlfn.XLOOKUP(SupplierQuality[[#This Row],[Defect Type ID]],Table5[ID],Table5[Defect Type],"Not found",0)</f>
        <v>Rejected</v>
      </c>
      <c r="K4009">
        <v>206</v>
      </c>
      <c r="L4009" s="2" t="str">
        <f>_xlfn.XLOOKUP(SupplierQuality[[#This Row],[DefectID]],Table2[ID],Table2[Defect],"Not found",0)</f>
        <v>Codes Wrong</v>
      </c>
      <c r="M4009" s="3">
        <v>642195</v>
      </c>
      <c r="N4009" s="3">
        <v>2823</v>
      </c>
      <c r="O4009" s="6">
        <f>SupplierQuality[[#This Row],[Total Downtime Minutes]]/60</f>
        <v>47.05</v>
      </c>
      <c r="P4009" s="4">
        <v>332</v>
      </c>
      <c r="Q4009" s="4">
        <f>SupplierQuality[[#This Row],[Total Defect Qty]]*SupplierQuality[[#This Row],[Unit Price]]</f>
        <v>213208740</v>
      </c>
    </row>
    <row r="4010" spans="1:17" x14ac:dyDescent="0.25">
      <c r="A4010" s="1">
        <v>43710</v>
      </c>
      <c r="B4010" s="5" t="str">
        <f>TEXT(SupplierQuality[[#This Row],[Date]],"mmm")</f>
        <v>Sep</v>
      </c>
      <c r="C4010" s="5" t="str">
        <f>TEXT(SupplierQuality[[#This Row],[Date]],"yyyy")</f>
        <v>2019</v>
      </c>
      <c r="D4010" s="2" t="s">
        <v>153</v>
      </c>
      <c r="E4010" s="2" t="s">
        <v>16</v>
      </c>
      <c r="F4010" s="2" t="s">
        <v>24</v>
      </c>
      <c r="G4010">
        <v>114</v>
      </c>
      <c r="H4010" s="2" t="str">
        <f>VLOOKUP(SupplierQuality[[#This Row],[MaterialID]],Table4[#All],2,0)</f>
        <v>Carton</v>
      </c>
      <c r="I4010">
        <v>3</v>
      </c>
      <c r="J4010" s="2" t="str">
        <f>_xlfn.XLOOKUP(SupplierQuality[[#This Row],[Defect Type ID]],Table5[ID],Table5[Defect Type],"Not found",0)</f>
        <v>Impact</v>
      </c>
      <c r="K4010">
        <v>45</v>
      </c>
      <c r="L4010" s="2" t="str">
        <f>_xlfn.XLOOKUP(SupplierQuality[[#This Row],[DefectID]],Table2[ID],Table2[Defect],"Not found",0)</f>
        <v>Short Walls</v>
      </c>
      <c r="M4010" s="3">
        <v>423712</v>
      </c>
      <c r="N4010" s="3">
        <v>3095</v>
      </c>
      <c r="O4010" s="6">
        <f>SupplierQuality[[#This Row],[Total Downtime Minutes]]/60</f>
        <v>51.583333333333336</v>
      </c>
      <c r="P4010" s="4">
        <v>460</v>
      </c>
      <c r="Q4010" s="4">
        <f>SupplierQuality[[#This Row],[Total Defect Qty]]*SupplierQuality[[#This Row],[Unit Price]]</f>
        <v>194907520</v>
      </c>
    </row>
    <row r="4011" spans="1:17" x14ac:dyDescent="0.25">
      <c r="A4011" s="1">
        <v>43710</v>
      </c>
      <c r="B4011" s="5" t="str">
        <f>TEXT(SupplierQuality[[#This Row],[Date]],"mmm")</f>
        <v>Sep</v>
      </c>
      <c r="C4011" s="5" t="str">
        <f>TEXT(SupplierQuality[[#This Row],[Date]],"yyyy")</f>
        <v>2019</v>
      </c>
      <c r="D4011" s="2" t="s">
        <v>270</v>
      </c>
      <c r="E4011" s="2" t="s">
        <v>84</v>
      </c>
      <c r="F4011" s="2" t="s">
        <v>24</v>
      </c>
      <c r="G4011">
        <v>129</v>
      </c>
      <c r="H4011" s="2" t="str">
        <f>VLOOKUP(SupplierQuality[[#This Row],[MaterialID]],Table4[#All],2,0)</f>
        <v>Mechanicals</v>
      </c>
      <c r="I4011">
        <v>3</v>
      </c>
      <c r="J4011" s="2" t="str">
        <f>_xlfn.XLOOKUP(SupplierQuality[[#This Row],[Defect Type ID]],Table5[ID],Table5[Defect Type],"Not found",0)</f>
        <v>Impact</v>
      </c>
      <c r="K4011">
        <v>2</v>
      </c>
      <c r="L4011" s="2" t="str">
        <f>_xlfn.XLOOKUP(SupplierQuality[[#This Row],[DefectID]],Table2[ID],Table2[Defect],"Not found",0)</f>
        <v>Not Certified</v>
      </c>
      <c r="M4011" s="3">
        <v>419754</v>
      </c>
      <c r="N4011" s="3">
        <v>3451</v>
      </c>
      <c r="O4011" s="6">
        <f>SupplierQuality[[#This Row],[Total Downtime Minutes]]/60</f>
        <v>57.516666666666666</v>
      </c>
      <c r="P4011" s="4">
        <v>440</v>
      </c>
      <c r="Q4011" s="4">
        <f>SupplierQuality[[#This Row],[Total Defect Qty]]*SupplierQuality[[#This Row],[Unit Price]]</f>
        <v>184691760</v>
      </c>
    </row>
    <row r="4012" spans="1:17" x14ac:dyDescent="0.25">
      <c r="A4012" s="1">
        <v>43710</v>
      </c>
      <c r="B4012" s="5" t="str">
        <f>TEXT(SupplierQuality[[#This Row],[Date]],"mmm")</f>
        <v>Sep</v>
      </c>
      <c r="C4012" s="5" t="str">
        <f>TEXT(SupplierQuality[[#This Row],[Date]],"yyyy")</f>
        <v>2019</v>
      </c>
      <c r="D4012" s="2" t="s">
        <v>187</v>
      </c>
      <c r="E4012" s="2" t="s">
        <v>13</v>
      </c>
      <c r="F4012" s="2" t="s">
        <v>17</v>
      </c>
      <c r="G4012">
        <v>117</v>
      </c>
      <c r="H4012" s="2" t="str">
        <f>VLOOKUP(SupplierQuality[[#This Row],[MaterialID]],Table4[#All],2,0)</f>
        <v>Labels</v>
      </c>
      <c r="I4012">
        <v>2</v>
      </c>
      <c r="J4012" s="2" t="str">
        <f>_xlfn.XLOOKUP(SupplierQuality[[#This Row],[Defect Type ID]],Table5[ID],Table5[Defect Type],"Not found",0)</f>
        <v>Rejected</v>
      </c>
      <c r="K4012">
        <v>38</v>
      </c>
      <c r="L4012" s="2" t="str">
        <f>_xlfn.XLOOKUP(SupplierQuality[[#This Row],[DefectID]],Table2[ID],Table2[Defect],"Not found",0)</f>
        <v>Skewed</v>
      </c>
      <c r="M4012" s="3">
        <v>394110</v>
      </c>
      <c r="N4012" s="3">
        <v>492</v>
      </c>
      <c r="O4012" s="6">
        <f>SupplierQuality[[#This Row],[Total Downtime Minutes]]/60</f>
        <v>8.1999999999999993</v>
      </c>
      <c r="P4012" s="4">
        <v>694</v>
      </c>
      <c r="Q4012" s="4">
        <f>SupplierQuality[[#This Row],[Total Defect Qty]]*SupplierQuality[[#This Row],[Unit Price]]</f>
        <v>273512340</v>
      </c>
    </row>
    <row r="4013" spans="1:17" x14ac:dyDescent="0.25">
      <c r="A4013" s="1">
        <v>43710</v>
      </c>
      <c r="B4013" s="5" t="str">
        <f>TEXT(SupplierQuality[[#This Row],[Date]],"mmm")</f>
        <v>Sep</v>
      </c>
      <c r="C4013" s="5" t="str">
        <f>TEXT(SupplierQuality[[#This Row],[Date]],"yyyy")</f>
        <v>2019</v>
      </c>
      <c r="D4013" s="2" t="s">
        <v>86</v>
      </c>
      <c r="E4013" s="2" t="s">
        <v>27</v>
      </c>
      <c r="F4013" s="2" t="s">
        <v>24</v>
      </c>
      <c r="G4013">
        <v>115</v>
      </c>
      <c r="H4013" s="2" t="str">
        <f>VLOOKUP(SupplierQuality[[#This Row],[MaterialID]],Table4[#All],2,0)</f>
        <v>Controllers</v>
      </c>
      <c r="I4013">
        <v>3</v>
      </c>
      <c r="J4013" s="2" t="str">
        <f>_xlfn.XLOOKUP(SupplierQuality[[#This Row],[Defect Type ID]],Table5[ID],Table5[Defect Type],"Not found",0)</f>
        <v>Impact</v>
      </c>
      <c r="K4013">
        <v>48</v>
      </c>
      <c r="L4013" s="2" t="str">
        <f>_xlfn.XLOOKUP(SupplierQuality[[#This Row],[DefectID]],Table2[ID],Table2[Defect],"Not found",0)</f>
        <v>Mixed Product</v>
      </c>
      <c r="M4013" s="3">
        <v>356601</v>
      </c>
      <c r="N4013" s="3">
        <v>36</v>
      </c>
      <c r="O4013" s="6">
        <f>SupplierQuality[[#This Row],[Total Downtime Minutes]]/60</f>
        <v>0.6</v>
      </c>
      <c r="P4013" s="4">
        <v>568</v>
      </c>
      <c r="Q4013" s="4">
        <f>SupplierQuality[[#This Row],[Total Defect Qty]]*SupplierQuality[[#This Row],[Unit Price]]</f>
        <v>202549368</v>
      </c>
    </row>
    <row r="4014" spans="1:17" x14ac:dyDescent="0.25">
      <c r="A4014" s="1">
        <v>43710</v>
      </c>
      <c r="B4014" s="5" t="str">
        <f>TEXT(SupplierQuality[[#This Row],[Date]],"mmm")</f>
        <v>Sep</v>
      </c>
      <c r="C4014" s="5" t="str">
        <f>TEXT(SupplierQuality[[#This Row],[Date]],"yyyy")</f>
        <v>2019</v>
      </c>
      <c r="D4014" s="2" t="s">
        <v>137</v>
      </c>
      <c r="E4014" s="2" t="s">
        <v>52</v>
      </c>
      <c r="F4014" s="2" t="s">
        <v>17</v>
      </c>
      <c r="G4014">
        <v>120</v>
      </c>
      <c r="H4014" s="2" t="str">
        <f>VLOOKUP(SupplierQuality[[#This Row],[MaterialID]],Table4[#All],2,0)</f>
        <v>Film</v>
      </c>
      <c r="I4014">
        <v>1</v>
      </c>
      <c r="J4014" s="2" t="str">
        <f>_xlfn.XLOOKUP(SupplierQuality[[#This Row],[Defect Type ID]],Table5[ID],Table5[Defect Type],"Not found",0)</f>
        <v>No Impact</v>
      </c>
      <c r="K4014">
        <v>263</v>
      </c>
      <c r="L4014" s="2" t="str">
        <f>_xlfn.XLOOKUP(SupplierQuality[[#This Row],[DefectID]],Table2[ID],Table2[Defect],"Not found",0)</f>
        <v>Packaging Wrong</v>
      </c>
      <c r="M4014" s="3">
        <v>355061</v>
      </c>
      <c r="N4014" s="3">
        <v>2492</v>
      </c>
      <c r="O4014" s="6">
        <f>SupplierQuality[[#This Row],[Total Downtime Minutes]]/60</f>
        <v>41.533333333333331</v>
      </c>
      <c r="P4014" s="4">
        <v>325</v>
      </c>
      <c r="Q4014" s="4">
        <f>SupplierQuality[[#This Row],[Total Defect Qty]]*SupplierQuality[[#This Row],[Unit Price]]</f>
        <v>115394825</v>
      </c>
    </row>
    <row r="4015" spans="1:17" x14ac:dyDescent="0.25">
      <c r="A4015" s="1">
        <v>43710</v>
      </c>
      <c r="B4015" s="5" t="str">
        <f>TEXT(SupplierQuality[[#This Row],[Date]],"mmm")</f>
        <v>Sep</v>
      </c>
      <c r="C4015" s="5" t="str">
        <f>TEXT(SupplierQuality[[#This Row],[Date]],"yyyy")</f>
        <v>2019</v>
      </c>
      <c r="D4015" s="2" t="s">
        <v>190</v>
      </c>
      <c r="E4015" s="2" t="s">
        <v>13</v>
      </c>
      <c r="F4015" s="2" t="s">
        <v>24</v>
      </c>
      <c r="G4015">
        <v>128</v>
      </c>
      <c r="H4015" s="2" t="str">
        <f>VLOOKUP(SupplierQuality[[#This Row],[MaterialID]],Table4[#All],2,0)</f>
        <v>Tape</v>
      </c>
      <c r="I4015">
        <v>2</v>
      </c>
      <c r="J4015" s="2" t="str">
        <f>_xlfn.XLOOKUP(SupplierQuality[[#This Row],[Defect Type ID]],Table5[ID],Table5[Defect Type],"Not found",0)</f>
        <v>Rejected</v>
      </c>
      <c r="K4015">
        <v>5</v>
      </c>
      <c r="L4015" s="2" t="str">
        <f>_xlfn.XLOOKUP(SupplierQuality[[#This Row],[DefectID]],Table2[ID],Table2[Defect],"Not found",0)</f>
        <v>Other</v>
      </c>
      <c r="M4015" s="3">
        <v>336382</v>
      </c>
      <c r="N4015" s="3">
        <v>1193</v>
      </c>
      <c r="O4015" s="6">
        <f>SupplierQuality[[#This Row],[Total Downtime Minutes]]/60</f>
        <v>19.883333333333333</v>
      </c>
      <c r="P4015" s="4">
        <v>545</v>
      </c>
      <c r="Q4015" s="4">
        <f>SupplierQuality[[#This Row],[Total Defect Qty]]*SupplierQuality[[#This Row],[Unit Price]]</f>
        <v>183328190</v>
      </c>
    </row>
    <row r="4016" spans="1:17" x14ac:dyDescent="0.25">
      <c r="A4016" s="1">
        <v>43710</v>
      </c>
      <c r="B4016" s="5" t="str">
        <f>TEXT(SupplierQuality[[#This Row],[Date]],"mmm")</f>
        <v>Sep</v>
      </c>
      <c r="C4016" s="5" t="str">
        <f>TEXT(SupplierQuality[[#This Row],[Date]],"yyyy")</f>
        <v>2019</v>
      </c>
      <c r="D4016" s="2" t="s">
        <v>325</v>
      </c>
      <c r="E4016" s="2" t="s">
        <v>71</v>
      </c>
      <c r="F4016" s="2" t="s">
        <v>42</v>
      </c>
      <c r="G4016">
        <v>116</v>
      </c>
      <c r="H4016" s="2" t="str">
        <f>VLOOKUP(SupplierQuality[[#This Row],[MaterialID]],Table4[#All],2,0)</f>
        <v>Molds</v>
      </c>
      <c r="I4016">
        <v>2</v>
      </c>
      <c r="J4016" s="2" t="str">
        <f>_xlfn.XLOOKUP(SupplierQuality[[#This Row],[Defect Type ID]],Table5[ID],Table5[Defect Type],"Not found",0)</f>
        <v>Rejected</v>
      </c>
      <c r="K4016">
        <v>261</v>
      </c>
      <c r="L4016" s="2" t="str">
        <f>_xlfn.XLOOKUP(SupplierQuality[[#This Row],[DefectID]],Table2[ID],Table2[Defect],"Not found",0)</f>
        <v>Infestation</v>
      </c>
      <c r="M4016" s="3">
        <v>219067</v>
      </c>
      <c r="N4016" s="3">
        <v>3605</v>
      </c>
      <c r="O4016" s="6">
        <f>SupplierQuality[[#This Row],[Total Downtime Minutes]]/60</f>
        <v>60.083333333333336</v>
      </c>
      <c r="P4016" s="4">
        <v>441</v>
      </c>
      <c r="Q4016" s="4">
        <f>SupplierQuality[[#This Row],[Total Defect Qty]]*SupplierQuality[[#This Row],[Unit Price]]</f>
        <v>96608547</v>
      </c>
    </row>
    <row r="4017" spans="1:17" x14ac:dyDescent="0.25">
      <c r="A4017" s="1">
        <v>43710</v>
      </c>
      <c r="B4017" s="5" t="str">
        <f>TEXT(SupplierQuality[[#This Row],[Date]],"mmm")</f>
        <v>Sep</v>
      </c>
      <c r="C4017" s="5" t="str">
        <f>TEXT(SupplierQuality[[#This Row],[Date]],"yyyy")</f>
        <v>2019</v>
      </c>
      <c r="D4017" s="2" t="s">
        <v>316</v>
      </c>
      <c r="E4017" s="2" t="s">
        <v>23</v>
      </c>
      <c r="F4017" s="2" t="s">
        <v>17</v>
      </c>
      <c r="G4017">
        <v>129</v>
      </c>
      <c r="H4017" s="2" t="str">
        <f>VLOOKUP(SupplierQuality[[#This Row],[MaterialID]],Table4[#All],2,0)</f>
        <v>Mechanicals</v>
      </c>
      <c r="I4017">
        <v>3</v>
      </c>
      <c r="J4017" s="2" t="str">
        <f>_xlfn.XLOOKUP(SupplierQuality[[#This Row],[Defect Type ID]],Table5[ID],Table5[Defect Type],"Not found",0)</f>
        <v>Impact</v>
      </c>
      <c r="K4017">
        <v>196</v>
      </c>
      <c r="L4017" s="2" t="str">
        <f>_xlfn.XLOOKUP(SupplierQuality[[#This Row],[DefectID]],Table2[ID],Table2[Defect],"Not found",0)</f>
        <v>Wrong Finish</v>
      </c>
      <c r="M4017" s="3">
        <v>182501</v>
      </c>
      <c r="N4017" s="3">
        <v>728</v>
      </c>
      <c r="O4017" s="6">
        <f>SupplierQuality[[#This Row],[Total Downtime Minutes]]/60</f>
        <v>12.133333333333333</v>
      </c>
      <c r="P4017" s="4">
        <v>614</v>
      </c>
      <c r="Q4017" s="4">
        <f>SupplierQuality[[#This Row],[Total Defect Qty]]*SupplierQuality[[#This Row],[Unit Price]]</f>
        <v>112055614</v>
      </c>
    </row>
    <row r="4018" spans="1:17" x14ac:dyDescent="0.25">
      <c r="A4018" s="1">
        <v>43710</v>
      </c>
      <c r="B4018" s="5" t="str">
        <f>TEXT(SupplierQuality[[#This Row],[Date]],"mmm")</f>
        <v>Sep</v>
      </c>
      <c r="C4018" s="5" t="str">
        <f>TEXT(SupplierQuality[[#This Row],[Date]],"yyyy")</f>
        <v>2019</v>
      </c>
      <c r="D4018" s="2" t="s">
        <v>72</v>
      </c>
      <c r="E4018" s="2" t="s">
        <v>119</v>
      </c>
      <c r="F4018" s="2" t="s">
        <v>24</v>
      </c>
      <c r="G4018">
        <v>117</v>
      </c>
      <c r="H4018" s="2" t="str">
        <f>VLOOKUP(SupplierQuality[[#This Row],[MaterialID]],Table4[#All],2,0)</f>
        <v>Labels</v>
      </c>
      <c r="I4018">
        <v>1</v>
      </c>
      <c r="J4018" s="2" t="str">
        <f>_xlfn.XLOOKUP(SupplierQuality[[#This Row],[Defect Type ID]],Table5[ID],Table5[Defect Type],"Not found",0)</f>
        <v>No Impact</v>
      </c>
      <c r="K4018">
        <v>156</v>
      </c>
      <c r="L4018" s="2" t="str">
        <f>_xlfn.XLOOKUP(SupplierQuality[[#This Row],[DefectID]],Table2[ID],Table2[Defect],"Not found",0)</f>
        <v>Crack</v>
      </c>
      <c r="M4018" s="3">
        <v>684</v>
      </c>
      <c r="N4018" s="3">
        <v>1126</v>
      </c>
      <c r="O4018" s="6">
        <f>SupplierQuality[[#This Row],[Total Downtime Minutes]]/60</f>
        <v>18.766666666666666</v>
      </c>
      <c r="P4018" s="4">
        <v>699</v>
      </c>
      <c r="Q4018" s="4">
        <f>SupplierQuality[[#This Row],[Total Defect Qty]]*SupplierQuality[[#This Row],[Unit Price]]</f>
        <v>478116</v>
      </c>
    </row>
    <row r="4019" spans="1:17" x14ac:dyDescent="0.25">
      <c r="A4019" s="1">
        <v>43711</v>
      </c>
      <c r="B4019" s="5" t="str">
        <f>TEXT(SupplierQuality[[#This Row],[Date]],"mmm")</f>
        <v>Sep</v>
      </c>
      <c r="C4019" s="5" t="str">
        <f>TEXT(SupplierQuality[[#This Row],[Date]],"yyyy")</f>
        <v>2019</v>
      </c>
      <c r="D4019" s="2" t="s">
        <v>152</v>
      </c>
      <c r="E4019" s="2" t="s">
        <v>60</v>
      </c>
      <c r="F4019" s="2" t="s">
        <v>691</v>
      </c>
      <c r="G4019">
        <v>130</v>
      </c>
      <c r="H4019" s="2" t="str">
        <f>VLOOKUP(SupplierQuality[[#This Row],[MaterialID]],Table4[#All],2,0)</f>
        <v>Packaging</v>
      </c>
      <c r="I4019">
        <v>3</v>
      </c>
      <c r="J4019" s="2" t="str">
        <f>_xlfn.XLOOKUP(SupplierQuality[[#This Row],[Defect Type ID]],Table5[ID],Table5[Defect Type],"Not found",0)</f>
        <v>Impact</v>
      </c>
      <c r="K4019">
        <v>35</v>
      </c>
      <c r="L4019" s="2" t="str">
        <f>_xlfn.XLOOKUP(SupplierQuality[[#This Row],[DefectID]],Table2[ID],Table2[Defect],"Not found",0)</f>
        <v>Bad Fill</v>
      </c>
      <c r="M4019" s="3">
        <v>961378</v>
      </c>
      <c r="N4019" s="3">
        <v>1307</v>
      </c>
      <c r="O4019" s="6">
        <f>SupplierQuality[[#This Row],[Total Downtime Minutes]]/60</f>
        <v>21.783333333333335</v>
      </c>
      <c r="P4019" s="4">
        <v>562</v>
      </c>
      <c r="Q4019" s="4">
        <f>SupplierQuality[[#This Row],[Total Defect Qty]]*SupplierQuality[[#This Row],[Unit Price]]</f>
        <v>540294436</v>
      </c>
    </row>
    <row r="4020" spans="1:17" x14ac:dyDescent="0.25">
      <c r="A4020" s="1">
        <v>43711</v>
      </c>
      <c r="B4020" s="5" t="str">
        <f>TEXT(SupplierQuality[[#This Row],[Date]],"mmm")</f>
        <v>Sep</v>
      </c>
      <c r="C4020" s="5" t="str">
        <f>TEXT(SupplierQuality[[#This Row],[Date]],"yyyy")</f>
        <v>2019</v>
      </c>
      <c r="D4020" s="2" t="s">
        <v>356</v>
      </c>
      <c r="E4020" s="2" t="s">
        <v>16</v>
      </c>
      <c r="F4020" s="2" t="s">
        <v>691</v>
      </c>
      <c r="G4020">
        <v>126</v>
      </c>
      <c r="H4020" s="2" t="str">
        <f>VLOOKUP(SupplierQuality[[#This Row],[MaterialID]],Table4[#All],2,0)</f>
        <v>Motors</v>
      </c>
      <c r="I4020">
        <v>2</v>
      </c>
      <c r="J4020" s="2" t="str">
        <f>_xlfn.XLOOKUP(SupplierQuality[[#This Row],[Defect Type ID]],Table5[ID],Table5[Defect Type],"Not found",0)</f>
        <v>Rejected</v>
      </c>
      <c r="K4020">
        <v>171</v>
      </c>
      <c r="L4020" s="2" t="str">
        <f>_xlfn.XLOOKUP(SupplierQuality[[#This Row],[DefectID]],Table2[ID],Table2[Defect],"Not found",0)</f>
        <v>Flaps - Incorrect Gap</v>
      </c>
      <c r="M4020" s="3">
        <v>863429</v>
      </c>
      <c r="N4020" s="3">
        <v>337</v>
      </c>
      <c r="O4020" s="6">
        <f>SupplierQuality[[#This Row],[Total Downtime Minutes]]/60</f>
        <v>5.6166666666666663</v>
      </c>
      <c r="P4020" s="4">
        <v>676</v>
      </c>
      <c r="Q4020" s="4">
        <f>SupplierQuality[[#This Row],[Total Defect Qty]]*SupplierQuality[[#This Row],[Unit Price]]</f>
        <v>583678004</v>
      </c>
    </row>
    <row r="4021" spans="1:17" x14ac:dyDescent="0.25">
      <c r="A4021" s="1">
        <v>43711</v>
      </c>
      <c r="B4021" s="5" t="str">
        <f>TEXT(SupplierQuality[[#This Row],[Date]],"mmm")</f>
        <v>Sep</v>
      </c>
      <c r="C4021" s="5" t="str">
        <f>TEXT(SupplierQuality[[#This Row],[Date]],"yyyy")</f>
        <v>2019</v>
      </c>
      <c r="D4021" s="2" t="s">
        <v>77</v>
      </c>
      <c r="E4021" s="2" t="s">
        <v>21</v>
      </c>
      <c r="F4021" s="2" t="s">
        <v>691</v>
      </c>
      <c r="G4021">
        <v>132</v>
      </c>
      <c r="H4021" s="2" t="str">
        <f>VLOOKUP(SupplierQuality[[#This Row],[MaterialID]],Table4[#All],2,0)</f>
        <v>Printed Materials</v>
      </c>
      <c r="I4021">
        <v>1</v>
      </c>
      <c r="J4021" s="2" t="str">
        <f>_xlfn.XLOOKUP(SupplierQuality[[#This Row],[Defect Type ID]],Table5[ID],Table5[Defect Type],"Not found",0)</f>
        <v>No Impact</v>
      </c>
      <c r="K4021">
        <v>39</v>
      </c>
      <c r="L4021" s="2" t="str">
        <f>_xlfn.XLOOKUP(SupplierQuality[[#This Row],[DefectID]],Table2[ID],Table2[Defect],"Not found",0)</f>
        <v>Sporadic Adhesive</v>
      </c>
      <c r="M4021" s="3">
        <v>837011</v>
      </c>
      <c r="N4021" s="3">
        <v>786</v>
      </c>
      <c r="O4021" s="6">
        <f>SupplierQuality[[#This Row],[Total Downtime Minutes]]/60</f>
        <v>13.1</v>
      </c>
      <c r="P4021" s="4">
        <v>290</v>
      </c>
      <c r="Q4021" s="4">
        <f>SupplierQuality[[#This Row],[Total Defect Qty]]*SupplierQuality[[#This Row],[Unit Price]]</f>
        <v>242733190</v>
      </c>
    </row>
    <row r="4022" spans="1:17" x14ac:dyDescent="0.25">
      <c r="A4022" s="1">
        <v>43711</v>
      </c>
      <c r="B4022" s="5" t="str">
        <f>TEXT(SupplierQuality[[#This Row],[Date]],"mmm")</f>
        <v>Sep</v>
      </c>
      <c r="C4022" s="5" t="str">
        <f>TEXT(SupplierQuality[[#This Row],[Date]],"yyyy")</f>
        <v>2019</v>
      </c>
      <c r="D4022" s="2" t="s">
        <v>89</v>
      </c>
      <c r="E4022" s="2" t="s">
        <v>41</v>
      </c>
      <c r="F4022" s="2" t="s">
        <v>17</v>
      </c>
      <c r="G4022">
        <v>131</v>
      </c>
      <c r="H4022" s="2" t="str">
        <f>VLOOKUP(SupplierQuality[[#This Row],[MaterialID]],Table4[#All],2,0)</f>
        <v>Valves</v>
      </c>
      <c r="I4022">
        <v>3</v>
      </c>
      <c r="J4022" s="2" t="str">
        <f>_xlfn.XLOOKUP(SupplierQuality[[#This Row],[Defect Type ID]],Table5[ID],Table5[Defect Type],"Not found",0)</f>
        <v>Impact</v>
      </c>
      <c r="K4022">
        <v>108</v>
      </c>
      <c r="L4022" s="2" t="str">
        <f>_xlfn.XLOOKUP(SupplierQuality[[#This Row],[DefectID]],Table2[ID],Table2[Defect],"Not found",0)</f>
        <v>Wrong Tails</v>
      </c>
      <c r="M4022" s="3">
        <v>780138</v>
      </c>
      <c r="N4022" s="3">
        <v>768</v>
      </c>
      <c r="O4022" s="6">
        <f>SupplierQuality[[#This Row],[Total Downtime Minutes]]/60</f>
        <v>12.8</v>
      </c>
      <c r="P4022" s="4">
        <v>474</v>
      </c>
      <c r="Q4022" s="4">
        <f>SupplierQuality[[#This Row],[Total Defect Qty]]*SupplierQuality[[#This Row],[Unit Price]]</f>
        <v>369785412</v>
      </c>
    </row>
    <row r="4023" spans="1:17" x14ac:dyDescent="0.25">
      <c r="A4023" s="1">
        <v>43711</v>
      </c>
      <c r="B4023" s="5" t="str">
        <f>TEXT(SupplierQuality[[#This Row],[Date]],"mmm")</f>
        <v>Sep</v>
      </c>
      <c r="C4023" s="5" t="str">
        <f>TEXT(SupplierQuality[[#This Row],[Date]],"yyyy")</f>
        <v>2019</v>
      </c>
      <c r="D4023" s="2" t="s">
        <v>43</v>
      </c>
      <c r="E4023" s="2" t="s">
        <v>98</v>
      </c>
      <c r="F4023" s="2" t="s">
        <v>24</v>
      </c>
      <c r="G4023">
        <v>133</v>
      </c>
      <c r="H4023" s="2" t="str">
        <f>VLOOKUP(SupplierQuality[[#This Row],[MaterialID]],Table4[#All],2,0)</f>
        <v>Wires</v>
      </c>
      <c r="I4023">
        <v>1</v>
      </c>
      <c r="J4023" s="2" t="str">
        <f>_xlfn.XLOOKUP(SupplierQuality[[#This Row],[Defect Type ID]],Table5[ID],Table5[Defect Type],"Not found",0)</f>
        <v>No Impact</v>
      </c>
      <c r="K4023">
        <v>142</v>
      </c>
      <c r="L4023" s="2" t="str">
        <f>_xlfn.XLOOKUP(SupplierQuality[[#This Row],[DefectID]],Table2[ID],Table2[Defect],"Not found",0)</f>
        <v>Thin Packaging</v>
      </c>
      <c r="M4023" s="3">
        <v>750327</v>
      </c>
      <c r="N4023" s="3">
        <v>1159</v>
      </c>
      <c r="O4023" s="6">
        <f>SupplierQuality[[#This Row],[Total Downtime Minutes]]/60</f>
        <v>19.316666666666666</v>
      </c>
      <c r="P4023" s="4">
        <v>560</v>
      </c>
      <c r="Q4023" s="4">
        <f>SupplierQuality[[#This Row],[Total Defect Qty]]*SupplierQuality[[#This Row],[Unit Price]]</f>
        <v>420183120</v>
      </c>
    </row>
    <row r="4024" spans="1:17" x14ac:dyDescent="0.25">
      <c r="A4024" s="1">
        <v>43711</v>
      </c>
      <c r="B4024" s="5" t="str">
        <f>TEXT(SupplierQuality[[#This Row],[Date]],"mmm")</f>
        <v>Sep</v>
      </c>
      <c r="C4024" s="5" t="str">
        <f>TEXT(SupplierQuality[[#This Row],[Date]],"yyyy")</f>
        <v>2019</v>
      </c>
      <c r="D4024" s="2" t="s">
        <v>166</v>
      </c>
      <c r="E4024" s="2" t="s">
        <v>13</v>
      </c>
      <c r="F4024" s="2" t="s">
        <v>24</v>
      </c>
      <c r="G4024">
        <v>128</v>
      </c>
      <c r="H4024" s="2" t="str">
        <f>VLOOKUP(SupplierQuality[[#This Row],[MaterialID]],Table4[#All],2,0)</f>
        <v>Tape</v>
      </c>
      <c r="I4024">
        <v>1</v>
      </c>
      <c r="J4024" s="2" t="str">
        <f>_xlfn.XLOOKUP(SupplierQuality[[#This Row],[Defect Type ID]],Table5[ID],Table5[Defect Type],"Not found",0)</f>
        <v>No Impact</v>
      </c>
      <c r="K4024">
        <v>165</v>
      </c>
      <c r="L4024" s="2" t="str">
        <f>_xlfn.XLOOKUP(SupplierQuality[[#This Row],[DefectID]],Table2[ID],Table2[Defect],"Not found",0)</f>
        <v>Material Separation</v>
      </c>
      <c r="M4024" s="3">
        <v>694488</v>
      </c>
      <c r="N4024" s="3">
        <v>1924</v>
      </c>
      <c r="O4024" s="6">
        <f>SupplierQuality[[#This Row],[Total Downtime Minutes]]/60</f>
        <v>32.06666666666667</v>
      </c>
      <c r="P4024" s="4">
        <v>680</v>
      </c>
      <c r="Q4024" s="4">
        <f>SupplierQuality[[#This Row],[Total Defect Qty]]*SupplierQuality[[#This Row],[Unit Price]]</f>
        <v>472251840</v>
      </c>
    </row>
    <row r="4025" spans="1:17" x14ac:dyDescent="0.25">
      <c r="A4025" s="1">
        <v>43711</v>
      </c>
      <c r="B4025" s="5" t="str">
        <f>TEXT(SupplierQuality[[#This Row],[Date]],"mmm")</f>
        <v>Sep</v>
      </c>
      <c r="C4025" s="5" t="str">
        <f>TEXT(SupplierQuality[[#This Row],[Date]],"yyyy")</f>
        <v>2019</v>
      </c>
      <c r="D4025" s="2" t="s">
        <v>158</v>
      </c>
      <c r="E4025" s="2" t="s">
        <v>11</v>
      </c>
      <c r="F4025" s="2" t="s">
        <v>691</v>
      </c>
      <c r="G4025">
        <v>131</v>
      </c>
      <c r="H4025" s="2" t="str">
        <f>VLOOKUP(SupplierQuality[[#This Row],[MaterialID]],Table4[#All],2,0)</f>
        <v>Valves</v>
      </c>
      <c r="I4025">
        <v>2</v>
      </c>
      <c r="J4025" s="2" t="str">
        <f>_xlfn.XLOOKUP(SupplierQuality[[#This Row],[Defect Type ID]],Table5[ID],Table5[Defect Type],"Not found",0)</f>
        <v>Rejected</v>
      </c>
      <c r="K4025">
        <v>194</v>
      </c>
      <c r="L4025" s="2" t="str">
        <f>_xlfn.XLOOKUP(SupplierQuality[[#This Row],[DefectID]],Table2[ID],Table2[Defect],"Not found",0)</f>
        <v>Double Labeling</v>
      </c>
      <c r="M4025" s="3">
        <v>586858</v>
      </c>
      <c r="N4025" s="3">
        <v>3329</v>
      </c>
      <c r="O4025" s="6">
        <f>SupplierQuality[[#This Row],[Total Downtime Minutes]]/60</f>
        <v>55.483333333333334</v>
      </c>
      <c r="P4025" s="4">
        <v>367</v>
      </c>
      <c r="Q4025" s="4">
        <f>SupplierQuality[[#This Row],[Total Defect Qty]]*SupplierQuality[[#This Row],[Unit Price]]</f>
        <v>215376886</v>
      </c>
    </row>
    <row r="4026" spans="1:17" x14ac:dyDescent="0.25">
      <c r="A4026" s="1">
        <v>43711</v>
      </c>
      <c r="B4026" s="5" t="str">
        <f>TEXT(SupplierQuality[[#This Row],[Date]],"mmm")</f>
        <v>Sep</v>
      </c>
      <c r="C4026" s="5" t="str">
        <f>TEXT(SupplierQuality[[#This Row],[Date]],"yyyy")</f>
        <v>2019</v>
      </c>
      <c r="D4026" s="2" t="s">
        <v>121</v>
      </c>
      <c r="E4026" s="2" t="s">
        <v>119</v>
      </c>
      <c r="F4026" s="2" t="s">
        <v>14</v>
      </c>
      <c r="G4026">
        <v>116</v>
      </c>
      <c r="H4026" s="2" t="str">
        <f>VLOOKUP(SupplierQuality[[#This Row],[MaterialID]],Table4[#All],2,0)</f>
        <v>Molds</v>
      </c>
      <c r="I4026">
        <v>2</v>
      </c>
      <c r="J4026" s="2" t="str">
        <f>_xlfn.XLOOKUP(SupplierQuality[[#This Row],[Defect Type ID]],Table5[ID],Table5[Defect Type],"Not found",0)</f>
        <v>Rejected</v>
      </c>
      <c r="K4026">
        <v>51</v>
      </c>
      <c r="L4026" s="2" t="str">
        <f>_xlfn.XLOOKUP(SupplierQuality[[#This Row],[DefectID]],Table2[ID],Table2[Defect],"Not found",0)</f>
        <v>Foreign objects found</v>
      </c>
      <c r="M4026" s="3">
        <v>520871</v>
      </c>
      <c r="N4026" s="3">
        <v>1687</v>
      </c>
      <c r="O4026" s="6">
        <f>SupplierQuality[[#This Row],[Total Downtime Minutes]]/60</f>
        <v>28.116666666666667</v>
      </c>
      <c r="P4026" s="4">
        <v>330</v>
      </c>
      <c r="Q4026" s="4">
        <f>SupplierQuality[[#This Row],[Total Defect Qty]]*SupplierQuality[[#This Row],[Unit Price]]</f>
        <v>171887430</v>
      </c>
    </row>
    <row r="4027" spans="1:17" x14ac:dyDescent="0.25">
      <c r="A4027" s="1">
        <v>43711</v>
      </c>
      <c r="B4027" s="5" t="str">
        <f>TEXT(SupplierQuality[[#This Row],[Date]],"mmm")</f>
        <v>Sep</v>
      </c>
      <c r="C4027" s="5" t="str">
        <f>TEXT(SupplierQuality[[#This Row],[Date]],"yyyy")</f>
        <v>2019</v>
      </c>
      <c r="D4027" s="2" t="s">
        <v>250</v>
      </c>
      <c r="E4027" s="2" t="s">
        <v>27</v>
      </c>
      <c r="F4027" s="2" t="s">
        <v>691</v>
      </c>
      <c r="G4027">
        <v>125</v>
      </c>
      <c r="H4027" s="2" t="str">
        <f>VLOOKUP(SupplierQuality[[#This Row],[MaterialID]],Table4[#All],2,0)</f>
        <v>Hardware</v>
      </c>
      <c r="I4027">
        <v>3</v>
      </c>
      <c r="J4027" s="2" t="str">
        <f>_xlfn.XLOOKUP(SupplierQuality[[#This Row],[Defect Type ID]],Table5[ID],Table5[Defect Type],"Not found",0)</f>
        <v>Impact</v>
      </c>
      <c r="K4027">
        <v>152</v>
      </c>
      <c r="L4027" s="2" t="str">
        <f>_xlfn.XLOOKUP(SupplierQuality[[#This Row],[DefectID]],Table2[ID],Table2[Defect],"Not found",0)</f>
        <v>Component Failure</v>
      </c>
      <c r="M4027" s="3">
        <v>494313</v>
      </c>
      <c r="N4027" s="3">
        <v>809</v>
      </c>
      <c r="O4027" s="6">
        <f>SupplierQuality[[#This Row],[Total Downtime Minutes]]/60</f>
        <v>13.483333333333333</v>
      </c>
      <c r="P4027" s="4">
        <v>585</v>
      </c>
      <c r="Q4027" s="4">
        <f>SupplierQuality[[#This Row],[Total Defect Qty]]*SupplierQuality[[#This Row],[Unit Price]]</f>
        <v>289173105</v>
      </c>
    </row>
    <row r="4028" spans="1:17" x14ac:dyDescent="0.25">
      <c r="A4028" s="1">
        <v>43711</v>
      </c>
      <c r="B4028" s="5" t="str">
        <f>TEXT(SupplierQuality[[#This Row],[Date]],"mmm")</f>
        <v>Sep</v>
      </c>
      <c r="C4028" s="5" t="str">
        <f>TEXT(SupplierQuality[[#This Row],[Date]],"yyyy")</f>
        <v>2019</v>
      </c>
      <c r="D4028" s="2" t="s">
        <v>235</v>
      </c>
      <c r="E4028" s="2" t="s">
        <v>107</v>
      </c>
      <c r="F4028" s="2" t="s">
        <v>691</v>
      </c>
      <c r="G4028">
        <v>124</v>
      </c>
      <c r="H4028" s="2" t="str">
        <f>VLOOKUP(SupplierQuality[[#This Row],[MaterialID]],Table4[#All],2,0)</f>
        <v>Drives</v>
      </c>
      <c r="I4028">
        <v>2</v>
      </c>
      <c r="J4028" s="2" t="str">
        <f>_xlfn.XLOOKUP(SupplierQuality[[#This Row],[Defect Type ID]],Table5[ID],Table5[Defect Type],"Not found",0)</f>
        <v>Rejected</v>
      </c>
      <c r="K4028">
        <v>3</v>
      </c>
      <c r="L4028" s="2" t="str">
        <f>_xlfn.XLOOKUP(SupplierQuality[[#This Row],[DefectID]],Table2[ID],Table2[Defect],"Not found",0)</f>
        <v>Dirty</v>
      </c>
      <c r="M4028" s="3">
        <v>392829</v>
      </c>
      <c r="N4028" s="3">
        <v>1990</v>
      </c>
      <c r="O4028" s="6">
        <f>SupplierQuality[[#This Row],[Total Downtime Minutes]]/60</f>
        <v>33.166666666666664</v>
      </c>
      <c r="P4028" s="4">
        <v>562</v>
      </c>
      <c r="Q4028" s="4">
        <f>SupplierQuality[[#This Row],[Total Defect Qty]]*SupplierQuality[[#This Row],[Unit Price]]</f>
        <v>220769898</v>
      </c>
    </row>
    <row r="4029" spans="1:17" x14ac:dyDescent="0.25">
      <c r="A4029" s="1">
        <v>43711</v>
      </c>
      <c r="B4029" s="5" t="str">
        <f>TEXT(SupplierQuality[[#This Row],[Date]],"mmm")</f>
        <v>Sep</v>
      </c>
      <c r="C4029" s="5" t="str">
        <f>TEXT(SupplierQuality[[#This Row],[Date]],"yyyy")</f>
        <v>2019</v>
      </c>
      <c r="D4029" s="2" t="s">
        <v>162</v>
      </c>
      <c r="E4029" s="2" t="s">
        <v>107</v>
      </c>
      <c r="F4029" s="2" t="s">
        <v>691</v>
      </c>
      <c r="G4029">
        <v>122</v>
      </c>
      <c r="H4029" s="2" t="str">
        <f>VLOOKUP(SupplierQuality[[#This Row],[MaterialID]],Table4[#All],2,0)</f>
        <v>Electrolytes</v>
      </c>
      <c r="I4029">
        <v>3</v>
      </c>
      <c r="J4029" s="2" t="str">
        <f>_xlfn.XLOOKUP(SupplierQuality[[#This Row],[Defect Type ID]],Table5[ID],Table5[Defect Type],"Not found",0)</f>
        <v>Impact</v>
      </c>
      <c r="K4029">
        <v>133</v>
      </c>
      <c r="L4029" s="2" t="str">
        <f>_xlfn.XLOOKUP(SupplierQuality[[#This Row],[DefectID]],Table2[ID],Table2[Defect],"Not found",0)</f>
        <v>Skewed Cartons</v>
      </c>
      <c r="M4029" s="3">
        <v>382981</v>
      </c>
      <c r="N4029" s="3">
        <v>2288</v>
      </c>
      <c r="O4029" s="6">
        <f>SupplierQuality[[#This Row],[Total Downtime Minutes]]/60</f>
        <v>38.133333333333333</v>
      </c>
      <c r="P4029" s="4">
        <v>568</v>
      </c>
      <c r="Q4029" s="4">
        <f>SupplierQuality[[#This Row],[Total Defect Qty]]*SupplierQuality[[#This Row],[Unit Price]]</f>
        <v>217533208</v>
      </c>
    </row>
    <row r="4030" spans="1:17" x14ac:dyDescent="0.25">
      <c r="A4030" s="1">
        <v>43711</v>
      </c>
      <c r="B4030" s="5" t="str">
        <f>TEXT(SupplierQuality[[#This Row],[Date]],"mmm")</f>
        <v>Sep</v>
      </c>
      <c r="C4030" s="5" t="str">
        <f>TEXT(SupplierQuality[[#This Row],[Date]],"yyyy")</f>
        <v>2019</v>
      </c>
      <c r="D4030" s="2" t="s">
        <v>40</v>
      </c>
      <c r="E4030" s="2" t="s">
        <v>21</v>
      </c>
      <c r="F4030" s="2" t="s">
        <v>14</v>
      </c>
      <c r="G4030">
        <v>112</v>
      </c>
      <c r="H4030" s="2" t="str">
        <f>VLOOKUP(SupplierQuality[[#This Row],[MaterialID]],Table4[#All],2,0)</f>
        <v>Glass</v>
      </c>
      <c r="I4030">
        <v>2</v>
      </c>
      <c r="J4030" s="2" t="str">
        <f>_xlfn.XLOOKUP(SupplierQuality[[#This Row],[Defect Type ID]],Table5[ID],Table5[Defect Type],"Not found",0)</f>
        <v>Rejected</v>
      </c>
      <c r="K4030">
        <v>3</v>
      </c>
      <c r="L4030" s="2" t="str">
        <f>_xlfn.XLOOKUP(SupplierQuality[[#This Row],[DefectID]],Table2[ID],Table2[Defect],"Not found",0)</f>
        <v>Dirty</v>
      </c>
      <c r="M4030" s="3">
        <v>365469</v>
      </c>
      <c r="N4030" s="3">
        <v>1950</v>
      </c>
      <c r="O4030" s="6">
        <f>SupplierQuality[[#This Row],[Total Downtime Minutes]]/60</f>
        <v>32.5</v>
      </c>
      <c r="P4030" s="4">
        <v>473</v>
      </c>
      <c r="Q4030" s="4">
        <f>SupplierQuality[[#This Row],[Total Defect Qty]]*SupplierQuality[[#This Row],[Unit Price]]</f>
        <v>172866837</v>
      </c>
    </row>
    <row r="4031" spans="1:17" x14ac:dyDescent="0.25">
      <c r="A4031" s="1">
        <v>43711</v>
      </c>
      <c r="B4031" s="5" t="str">
        <f>TEXT(SupplierQuality[[#This Row],[Date]],"mmm")</f>
        <v>Sep</v>
      </c>
      <c r="C4031" s="5" t="str">
        <f>TEXT(SupplierQuality[[#This Row],[Date]],"yyyy")</f>
        <v>2019</v>
      </c>
      <c r="D4031" s="2" t="s">
        <v>269</v>
      </c>
      <c r="E4031" s="2" t="s">
        <v>45</v>
      </c>
      <c r="F4031" s="2" t="s">
        <v>17</v>
      </c>
      <c r="G4031">
        <v>131</v>
      </c>
      <c r="H4031" s="2" t="str">
        <f>VLOOKUP(SupplierQuality[[#This Row],[MaterialID]],Table4[#All],2,0)</f>
        <v>Valves</v>
      </c>
      <c r="I4031">
        <v>2</v>
      </c>
      <c r="J4031" s="2" t="str">
        <f>_xlfn.XLOOKUP(SupplierQuality[[#This Row],[Defect Type ID]],Table5[ID],Table5[Defect Type],"Not found",0)</f>
        <v>Rejected</v>
      </c>
      <c r="K4031">
        <v>66</v>
      </c>
      <c r="L4031" s="2" t="str">
        <f>_xlfn.XLOOKUP(SupplierQuality[[#This Row],[DefectID]],Table2[ID],Table2[Defect],"Not found",0)</f>
        <v>Splice</v>
      </c>
      <c r="M4031" s="3">
        <v>361659</v>
      </c>
      <c r="N4031" s="3">
        <v>528</v>
      </c>
      <c r="O4031" s="6">
        <f>SupplierQuality[[#This Row],[Total Downtime Minutes]]/60</f>
        <v>8.8000000000000007</v>
      </c>
      <c r="P4031" s="4">
        <v>509</v>
      </c>
      <c r="Q4031" s="4">
        <f>SupplierQuality[[#This Row],[Total Defect Qty]]*SupplierQuality[[#This Row],[Unit Price]]</f>
        <v>184084431</v>
      </c>
    </row>
    <row r="4032" spans="1:17" x14ac:dyDescent="0.25">
      <c r="A4032" s="1">
        <v>43711</v>
      </c>
      <c r="B4032" s="5" t="str">
        <f>TEXT(SupplierQuality[[#This Row],[Date]],"mmm")</f>
        <v>Sep</v>
      </c>
      <c r="C4032" s="5" t="str">
        <f>TEXT(SupplierQuality[[#This Row],[Date]],"yyyy")</f>
        <v>2019</v>
      </c>
      <c r="D4032" s="2" t="s">
        <v>328</v>
      </c>
      <c r="E4032" s="2" t="s">
        <v>58</v>
      </c>
      <c r="F4032" s="2" t="s">
        <v>24</v>
      </c>
      <c r="G4032">
        <v>122</v>
      </c>
      <c r="H4032" s="2" t="str">
        <f>VLOOKUP(SupplierQuality[[#This Row],[MaterialID]],Table4[#All],2,0)</f>
        <v>Electrolytes</v>
      </c>
      <c r="I4032">
        <v>2</v>
      </c>
      <c r="J4032" s="2" t="str">
        <f>_xlfn.XLOOKUP(SupplierQuality[[#This Row],[Defect Type ID]],Table5[ID],Table5[Defect Type],"Not found",0)</f>
        <v>Rejected</v>
      </c>
      <c r="K4032">
        <v>177</v>
      </c>
      <c r="L4032" s="2" t="str">
        <f>_xlfn.XLOOKUP(SupplierQuality[[#This Row],[DefectID]],Table2[ID],Table2[Defect],"Not found",0)</f>
        <v>Weak Bands</v>
      </c>
      <c r="M4032" s="3">
        <v>200920</v>
      </c>
      <c r="N4032" s="3">
        <v>266</v>
      </c>
      <c r="O4032" s="6">
        <f>SupplierQuality[[#This Row],[Total Downtime Minutes]]/60</f>
        <v>4.4333333333333336</v>
      </c>
      <c r="P4032" s="4">
        <v>439</v>
      </c>
      <c r="Q4032" s="4">
        <f>SupplierQuality[[#This Row],[Total Defect Qty]]*SupplierQuality[[#This Row],[Unit Price]]</f>
        <v>88203880</v>
      </c>
    </row>
    <row r="4033" spans="1:17" x14ac:dyDescent="0.25">
      <c r="A4033" s="1">
        <v>43711</v>
      </c>
      <c r="B4033" s="5" t="str">
        <f>TEXT(SupplierQuality[[#This Row],[Date]],"mmm")</f>
        <v>Sep</v>
      </c>
      <c r="C4033" s="5" t="str">
        <f>TEXT(SupplierQuality[[#This Row],[Date]],"yyyy")</f>
        <v>2019</v>
      </c>
      <c r="D4033" s="2" t="s">
        <v>202</v>
      </c>
      <c r="E4033" s="2" t="s">
        <v>119</v>
      </c>
      <c r="F4033" s="2" t="s">
        <v>691</v>
      </c>
      <c r="G4033">
        <v>116</v>
      </c>
      <c r="H4033" s="2" t="str">
        <f>VLOOKUP(SupplierQuality[[#This Row],[MaterialID]],Table4[#All],2,0)</f>
        <v>Molds</v>
      </c>
      <c r="I4033">
        <v>1</v>
      </c>
      <c r="J4033" s="2" t="str">
        <f>_xlfn.XLOOKUP(SupplierQuality[[#This Row],[Defect Type ID]],Table5[ID],Table5[Defect Type],"Not found",0)</f>
        <v>No Impact</v>
      </c>
      <c r="K4033">
        <v>1</v>
      </c>
      <c r="L4033" s="2" t="str">
        <f>_xlfn.XLOOKUP(SupplierQuality[[#This Row],[DefectID]],Table2[ID],Table2[Defect],"Not found",0)</f>
        <v>Bad Bearings</v>
      </c>
      <c r="M4033" s="3">
        <v>200196</v>
      </c>
      <c r="N4033" s="3">
        <v>3742</v>
      </c>
      <c r="O4033" s="6">
        <f>SupplierQuality[[#This Row],[Total Downtime Minutes]]/60</f>
        <v>62.366666666666667</v>
      </c>
      <c r="P4033" s="4">
        <v>283</v>
      </c>
      <c r="Q4033" s="4">
        <f>SupplierQuality[[#This Row],[Total Defect Qty]]*SupplierQuality[[#This Row],[Unit Price]]</f>
        <v>56655468</v>
      </c>
    </row>
    <row r="4034" spans="1:17" x14ac:dyDescent="0.25">
      <c r="A4034" s="1">
        <v>43711</v>
      </c>
      <c r="B4034" s="5" t="str">
        <f>TEXT(SupplierQuality[[#This Row],[Date]],"mmm")</f>
        <v>Sep</v>
      </c>
      <c r="C4034" s="5" t="str">
        <f>TEXT(SupplierQuality[[#This Row],[Date]],"yyyy")</f>
        <v>2019</v>
      </c>
      <c r="D4034" s="2" t="s">
        <v>118</v>
      </c>
      <c r="E4034" s="2" t="s">
        <v>19</v>
      </c>
      <c r="F4034" s="2" t="s">
        <v>17</v>
      </c>
      <c r="G4034">
        <v>131</v>
      </c>
      <c r="H4034" s="2" t="str">
        <f>VLOOKUP(SupplierQuality[[#This Row],[MaterialID]],Table4[#All],2,0)</f>
        <v>Valves</v>
      </c>
      <c r="I4034">
        <v>2</v>
      </c>
      <c r="J4034" s="2" t="str">
        <f>_xlfn.XLOOKUP(SupplierQuality[[#This Row],[Defect Type ID]],Table5[ID],Table5[Defect Type],"Not found",0)</f>
        <v>Rejected</v>
      </c>
      <c r="K4034">
        <v>82</v>
      </c>
      <c r="L4034" s="2" t="str">
        <f>_xlfn.XLOOKUP(SupplierQuality[[#This Row],[DefectID]],Table2[ID],Table2[Defect],"Not found",0)</f>
        <v>Mixed Parts</v>
      </c>
      <c r="M4034" s="3">
        <v>183360</v>
      </c>
      <c r="N4034" s="3">
        <v>1476</v>
      </c>
      <c r="O4034" s="6">
        <f>SupplierQuality[[#This Row],[Total Downtime Minutes]]/60</f>
        <v>24.6</v>
      </c>
      <c r="P4034" s="4">
        <v>381</v>
      </c>
      <c r="Q4034" s="4">
        <f>SupplierQuality[[#This Row],[Total Defect Qty]]*SupplierQuality[[#This Row],[Unit Price]]</f>
        <v>69860160</v>
      </c>
    </row>
    <row r="4035" spans="1:17" x14ac:dyDescent="0.25">
      <c r="A4035" s="1">
        <v>43711</v>
      </c>
      <c r="B4035" s="5" t="str">
        <f>TEXT(SupplierQuality[[#This Row],[Date]],"mmm")</f>
        <v>Sep</v>
      </c>
      <c r="C4035" s="5" t="str">
        <f>TEXT(SupplierQuality[[#This Row],[Date]],"yyyy")</f>
        <v>2019</v>
      </c>
      <c r="D4035" s="2" t="s">
        <v>336</v>
      </c>
      <c r="E4035" s="2" t="s">
        <v>19</v>
      </c>
      <c r="F4035" s="2" t="s">
        <v>14</v>
      </c>
      <c r="G4035">
        <v>122</v>
      </c>
      <c r="H4035" s="2" t="str">
        <f>VLOOKUP(SupplierQuality[[#This Row],[MaterialID]],Table4[#All],2,0)</f>
        <v>Electrolytes</v>
      </c>
      <c r="I4035">
        <v>1</v>
      </c>
      <c r="J4035" s="2" t="str">
        <f>_xlfn.XLOOKUP(SupplierQuality[[#This Row],[Defect Type ID]],Table5[ID],Table5[Defect Type],"Not found",0)</f>
        <v>No Impact</v>
      </c>
      <c r="K4035">
        <v>85</v>
      </c>
      <c r="L4035" s="2" t="str">
        <f>_xlfn.XLOOKUP(SupplierQuality[[#This Row],[DefectID]],Table2[ID],Table2[Defect],"Not found",0)</f>
        <v>Bad Print</v>
      </c>
      <c r="M4035" s="3">
        <v>26287</v>
      </c>
      <c r="N4035" s="3">
        <v>1534</v>
      </c>
      <c r="O4035" s="6">
        <f>SupplierQuality[[#This Row],[Total Downtime Minutes]]/60</f>
        <v>25.566666666666666</v>
      </c>
      <c r="P4035" s="4">
        <v>387</v>
      </c>
      <c r="Q4035" s="4">
        <f>SupplierQuality[[#This Row],[Total Defect Qty]]*SupplierQuality[[#This Row],[Unit Price]]</f>
        <v>10173069</v>
      </c>
    </row>
    <row r="4036" spans="1:17" x14ac:dyDescent="0.25">
      <c r="A4036" s="1">
        <v>43712</v>
      </c>
      <c r="B4036" s="5" t="str">
        <f>TEXT(SupplierQuality[[#This Row],[Date]],"mmm")</f>
        <v>Sep</v>
      </c>
      <c r="C4036" s="5" t="str">
        <f>TEXT(SupplierQuality[[#This Row],[Date]],"yyyy")</f>
        <v>2019</v>
      </c>
      <c r="D4036" s="2" t="s">
        <v>73</v>
      </c>
      <c r="E4036" s="2" t="s">
        <v>23</v>
      </c>
      <c r="F4036" s="2" t="s">
        <v>14</v>
      </c>
      <c r="G4036">
        <v>131</v>
      </c>
      <c r="H4036" s="2" t="str">
        <f>VLOOKUP(SupplierQuality[[#This Row],[MaterialID]],Table4[#All],2,0)</f>
        <v>Valves</v>
      </c>
      <c r="I4036">
        <v>1</v>
      </c>
      <c r="J4036" s="2" t="str">
        <f>_xlfn.XLOOKUP(SupplierQuality[[#This Row],[Defect Type ID]],Table5[ID],Table5[Defect Type],"Not found",0)</f>
        <v>No Impact</v>
      </c>
      <c r="K4036">
        <v>78</v>
      </c>
      <c r="L4036" s="2" t="str">
        <f>_xlfn.XLOOKUP(SupplierQuality[[#This Row],[DefectID]],Table2[ID],Table2[Defect],"Not found",0)</f>
        <v>No Shipment Info</v>
      </c>
      <c r="M4036" s="3">
        <v>35705</v>
      </c>
      <c r="N4036" s="3">
        <v>822</v>
      </c>
      <c r="O4036" s="6">
        <f>SupplierQuality[[#This Row],[Total Downtime Minutes]]/60</f>
        <v>13.7</v>
      </c>
      <c r="P4036" s="4">
        <v>644</v>
      </c>
      <c r="Q4036" s="4">
        <f>SupplierQuality[[#This Row],[Total Defect Qty]]*SupplierQuality[[#This Row],[Unit Price]]</f>
        <v>22994020</v>
      </c>
    </row>
    <row r="4037" spans="1:17" x14ac:dyDescent="0.25">
      <c r="A4037" s="1">
        <v>43714</v>
      </c>
      <c r="B4037" s="5" t="str">
        <f>TEXT(SupplierQuality[[#This Row],[Date]],"mmm")</f>
        <v>Sep</v>
      </c>
      <c r="C4037" s="5" t="str">
        <f>TEXT(SupplierQuality[[#This Row],[Date]],"yyyy")</f>
        <v>2019</v>
      </c>
      <c r="D4037" s="2" t="s">
        <v>181</v>
      </c>
      <c r="E4037" s="2" t="s">
        <v>32</v>
      </c>
      <c r="F4037" s="2" t="s">
        <v>14</v>
      </c>
      <c r="G4037">
        <v>124</v>
      </c>
      <c r="H4037" s="2" t="str">
        <f>VLOOKUP(SupplierQuality[[#This Row],[MaterialID]],Table4[#All],2,0)</f>
        <v>Drives</v>
      </c>
      <c r="I4037">
        <v>2</v>
      </c>
      <c r="J4037" s="2" t="str">
        <f>_xlfn.XLOOKUP(SupplierQuality[[#This Row],[Defect Type ID]],Table5[ID],Table5[Defect Type],"Not found",0)</f>
        <v>Rejected</v>
      </c>
      <c r="K4037">
        <v>255</v>
      </c>
      <c r="L4037" s="2" t="str">
        <f>_xlfn.XLOOKUP(SupplierQuality[[#This Row],[DefectID]],Table2[ID],Table2[Defect],"Not found",0)</f>
        <v>Components Stuck</v>
      </c>
      <c r="M4037" s="3">
        <v>949182</v>
      </c>
      <c r="N4037" s="3">
        <v>3189</v>
      </c>
      <c r="O4037" s="6">
        <f>SupplierQuality[[#This Row],[Total Downtime Minutes]]/60</f>
        <v>53.15</v>
      </c>
      <c r="P4037" s="4">
        <v>590</v>
      </c>
      <c r="Q4037" s="4">
        <f>SupplierQuality[[#This Row],[Total Defect Qty]]*SupplierQuality[[#This Row],[Unit Price]]</f>
        <v>560017380</v>
      </c>
    </row>
    <row r="4038" spans="1:17" x14ac:dyDescent="0.25">
      <c r="A4038" s="1">
        <v>43714</v>
      </c>
      <c r="B4038" s="5" t="str">
        <f>TEXT(SupplierQuality[[#This Row],[Date]],"mmm")</f>
        <v>Sep</v>
      </c>
      <c r="C4038" s="5" t="str">
        <f>TEXT(SupplierQuality[[#This Row],[Date]],"yyyy")</f>
        <v>2019</v>
      </c>
      <c r="D4038" s="2" t="s">
        <v>329</v>
      </c>
      <c r="E4038" s="2" t="s">
        <v>119</v>
      </c>
      <c r="F4038" s="2" t="s">
        <v>24</v>
      </c>
      <c r="G4038">
        <v>130</v>
      </c>
      <c r="H4038" s="2" t="str">
        <f>VLOOKUP(SupplierQuality[[#This Row],[MaterialID]],Table4[#All],2,0)</f>
        <v>Packaging</v>
      </c>
      <c r="I4038">
        <v>3</v>
      </c>
      <c r="J4038" s="2" t="str">
        <f>_xlfn.XLOOKUP(SupplierQuality[[#This Row],[Defect Type ID]],Table5[ID],Table5[Defect Type],"Not found",0)</f>
        <v>Impact</v>
      </c>
      <c r="K4038">
        <v>11</v>
      </c>
      <c r="L4038" s="2" t="str">
        <f>_xlfn.XLOOKUP(SupplierQuality[[#This Row],[DefectID]],Table2[ID],Table2[Defect],"Not found",0)</f>
        <v>Misaligned Slots</v>
      </c>
      <c r="M4038" s="3">
        <v>893553</v>
      </c>
      <c r="N4038" s="3">
        <v>3678</v>
      </c>
      <c r="O4038" s="6">
        <f>SupplierQuality[[#This Row],[Total Downtime Minutes]]/60</f>
        <v>61.3</v>
      </c>
      <c r="P4038" s="4">
        <v>296</v>
      </c>
      <c r="Q4038" s="4">
        <f>SupplierQuality[[#This Row],[Total Defect Qty]]*SupplierQuality[[#This Row],[Unit Price]]</f>
        <v>264491688</v>
      </c>
    </row>
    <row r="4039" spans="1:17" x14ac:dyDescent="0.25">
      <c r="A4039" s="1">
        <v>43714</v>
      </c>
      <c r="B4039" s="5" t="str">
        <f>TEXT(SupplierQuality[[#This Row],[Date]],"mmm")</f>
        <v>Sep</v>
      </c>
      <c r="C4039" s="5" t="str">
        <f>TEXT(SupplierQuality[[#This Row],[Date]],"yyyy")</f>
        <v>2019</v>
      </c>
      <c r="D4039" s="2" t="s">
        <v>124</v>
      </c>
      <c r="E4039" s="2" t="s">
        <v>84</v>
      </c>
      <c r="F4039" s="2" t="s">
        <v>14</v>
      </c>
      <c r="G4039">
        <v>131</v>
      </c>
      <c r="H4039" s="2" t="str">
        <f>VLOOKUP(SupplierQuality[[#This Row],[MaterialID]],Table4[#All],2,0)</f>
        <v>Valves</v>
      </c>
      <c r="I4039">
        <v>2</v>
      </c>
      <c r="J4039" s="2" t="str">
        <f>_xlfn.XLOOKUP(SupplierQuality[[#This Row],[Defect Type ID]],Table5[ID],Table5[Defect Type],"Not found",0)</f>
        <v>Rejected</v>
      </c>
      <c r="K4039">
        <v>220</v>
      </c>
      <c r="L4039" s="2" t="str">
        <f>_xlfn.XLOOKUP(SupplierQuality[[#This Row],[DefectID]],Table2[ID],Table2[Defect],"Not found",0)</f>
        <v>No Lock</v>
      </c>
      <c r="M4039" s="3">
        <v>815928</v>
      </c>
      <c r="N4039" s="3">
        <v>4164</v>
      </c>
      <c r="O4039" s="6">
        <f>SupplierQuality[[#This Row],[Total Downtime Minutes]]/60</f>
        <v>69.400000000000006</v>
      </c>
      <c r="P4039" s="4">
        <v>583</v>
      </c>
      <c r="Q4039" s="4">
        <f>SupplierQuality[[#This Row],[Total Defect Qty]]*SupplierQuality[[#This Row],[Unit Price]]</f>
        <v>475686024</v>
      </c>
    </row>
    <row r="4040" spans="1:17" x14ac:dyDescent="0.25">
      <c r="A4040" s="1">
        <v>43714</v>
      </c>
      <c r="B4040" s="5" t="str">
        <f>TEXT(SupplierQuality[[#This Row],[Date]],"mmm")</f>
        <v>Sep</v>
      </c>
      <c r="C4040" s="5" t="str">
        <f>TEXT(SupplierQuality[[#This Row],[Date]],"yyyy")</f>
        <v>2019</v>
      </c>
      <c r="D4040" s="2" t="s">
        <v>50</v>
      </c>
      <c r="E4040" s="2" t="s">
        <v>98</v>
      </c>
      <c r="F4040" s="2" t="s">
        <v>14</v>
      </c>
      <c r="G4040">
        <v>122</v>
      </c>
      <c r="H4040" s="2" t="str">
        <f>VLOOKUP(SupplierQuality[[#This Row],[MaterialID]],Table4[#All],2,0)</f>
        <v>Electrolytes</v>
      </c>
      <c r="I4040">
        <v>2</v>
      </c>
      <c r="J4040" s="2" t="str">
        <f>_xlfn.XLOOKUP(SupplierQuality[[#This Row],[Defect Type ID]],Table5[ID],Table5[Defect Type],"Not found",0)</f>
        <v>Rejected</v>
      </c>
      <c r="K4040">
        <v>267</v>
      </c>
      <c r="L4040" s="2" t="str">
        <f>_xlfn.XLOOKUP(SupplierQuality[[#This Row],[DefectID]],Table2[ID],Table2[Defect],"Not found",0)</f>
        <v>Wrong Qty</v>
      </c>
      <c r="M4040" s="3">
        <v>795941</v>
      </c>
      <c r="N4040" s="3">
        <v>4935</v>
      </c>
      <c r="O4040" s="6">
        <f>SupplierQuality[[#This Row],[Total Downtime Minutes]]/60</f>
        <v>82.25</v>
      </c>
      <c r="P4040" s="4">
        <v>446</v>
      </c>
      <c r="Q4040" s="4">
        <f>SupplierQuality[[#This Row],[Total Defect Qty]]*SupplierQuality[[#This Row],[Unit Price]]</f>
        <v>354989686</v>
      </c>
    </row>
    <row r="4041" spans="1:17" x14ac:dyDescent="0.25">
      <c r="A4041" s="1">
        <v>43714</v>
      </c>
      <c r="B4041" s="5" t="str">
        <f>TEXT(SupplierQuality[[#This Row],[Date]],"mmm")</f>
        <v>Sep</v>
      </c>
      <c r="C4041" s="5" t="str">
        <f>TEXT(SupplierQuality[[#This Row],[Date]],"yyyy")</f>
        <v>2019</v>
      </c>
      <c r="D4041" s="2" t="s">
        <v>66</v>
      </c>
      <c r="E4041" s="2" t="s">
        <v>55</v>
      </c>
      <c r="F4041" s="2" t="s">
        <v>17</v>
      </c>
      <c r="G4041">
        <v>118</v>
      </c>
      <c r="H4041" s="2" t="str">
        <f>VLOOKUP(SupplierQuality[[#This Row],[MaterialID]],Table4[#All],2,0)</f>
        <v>Corrugate</v>
      </c>
      <c r="I4041">
        <v>3</v>
      </c>
      <c r="J4041" s="2" t="str">
        <f>_xlfn.XLOOKUP(SupplierQuality[[#This Row],[Defect Type ID]],Table5[ID],Table5[Defect Type],"Not found",0)</f>
        <v>Impact</v>
      </c>
      <c r="K4041">
        <v>23</v>
      </c>
      <c r="L4041" s="2" t="str">
        <f>_xlfn.XLOOKUP(SupplierQuality[[#This Row],[DefectID]],Table2[ID],Table2[Defect],"Not found",0)</f>
        <v>Split Seams</v>
      </c>
      <c r="M4041" s="3">
        <v>784233</v>
      </c>
      <c r="N4041" s="3">
        <v>843</v>
      </c>
      <c r="O4041" s="6">
        <f>SupplierQuality[[#This Row],[Total Downtime Minutes]]/60</f>
        <v>14.05</v>
      </c>
      <c r="P4041" s="4">
        <v>661</v>
      </c>
      <c r="Q4041" s="4">
        <f>SupplierQuality[[#This Row],[Total Defect Qty]]*SupplierQuality[[#This Row],[Unit Price]]</f>
        <v>518378013</v>
      </c>
    </row>
    <row r="4042" spans="1:17" x14ac:dyDescent="0.25">
      <c r="A4042" s="1">
        <v>43714</v>
      </c>
      <c r="B4042" s="5" t="str">
        <f>TEXT(SupplierQuality[[#This Row],[Date]],"mmm")</f>
        <v>Sep</v>
      </c>
      <c r="C4042" s="5" t="str">
        <f>TEXT(SupplierQuality[[#This Row],[Date]],"yyyy")</f>
        <v>2019</v>
      </c>
      <c r="D4042" s="2" t="s">
        <v>269</v>
      </c>
      <c r="E4042" s="2" t="s">
        <v>74</v>
      </c>
      <c r="F4042" s="2" t="s">
        <v>14</v>
      </c>
      <c r="G4042">
        <v>124</v>
      </c>
      <c r="H4042" s="2" t="str">
        <f>VLOOKUP(SupplierQuality[[#This Row],[MaterialID]],Table4[#All],2,0)</f>
        <v>Drives</v>
      </c>
      <c r="I4042">
        <v>3</v>
      </c>
      <c r="J4042" s="2" t="str">
        <f>_xlfn.XLOOKUP(SupplierQuality[[#This Row],[Defect Type ID]],Table5[ID],Table5[Defect Type],"Not found",0)</f>
        <v>Impact</v>
      </c>
      <c r="K4042">
        <v>119</v>
      </c>
      <c r="L4042" s="2" t="str">
        <f>_xlfn.XLOOKUP(SupplierQuality[[#This Row],[DefectID]],Table2[ID],Table2[Defect],"Not found",0)</f>
        <v>Print Problems</v>
      </c>
      <c r="M4042" s="3">
        <v>609811</v>
      </c>
      <c r="N4042" s="3">
        <v>4763</v>
      </c>
      <c r="O4042" s="6">
        <f>SupplierQuality[[#This Row],[Total Downtime Minutes]]/60</f>
        <v>79.38333333333334</v>
      </c>
      <c r="P4042" s="4">
        <v>518</v>
      </c>
      <c r="Q4042" s="4">
        <f>SupplierQuality[[#This Row],[Total Defect Qty]]*SupplierQuality[[#This Row],[Unit Price]]</f>
        <v>315882098</v>
      </c>
    </row>
    <row r="4043" spans="1:17" x14ac:dyDescent="0.25">
      <c r="A4043" s="1">
        <v>43714</v>
      </c>
      <c r="B4043" s="5" t="str">
        <f>TEXT(SupplierQuality[[#This Row],[Date]],"mmm")</f>
        <v>Sep</v>
      </c>
      <c r="C4043" s="5" t="str">
        <f>TEXT(SupplierQuality[[#This Row],[Date]],"yyyy")</f>
        <v>2019</v>
      </c>
      <c r="D4043" s="2" t="s">
        <v>69</v>
      </c>
      <c r="E4043" s="2" t="s">
        <v>38</v>
      </c>
      <c r="F4043" s="2" t="s">
        <v>24</v>
      </c>
      <c r="G4043">
        <v>120</v>
      </c>
      <c r="H4043" s="2" t="str">
        <f>VLOOKUP(SupplierQuality[[#This Row],[MaterialID]],Table4[#All],2,0)</f>
        <v>Film</v>
      </c>
      <c r="I4043">
        <v>2</v>
      </c>
      <c r="J4043" s="2" t="str">
        <f>_xlfn.XLOOKUP(SupplierQuality[[#This Row],[Defect Type ID]],Table5[ID],Table5[Defect Type],"Not found",0)</f>
        <v>Rejected</v>
      </c>
      <c r="K4043">
        <v>207</v>
      </c>
      <c r="L4043" s="2" t="str">
        <f>_xlfn.XLOOKUP(SupplierQuality[[#This Row],[DefectID]],Table2[ID],Table2[Defect],"Not found",0)</f>
        <v>Wrong Cut</v>
      </c>
      <c r="M4043" s="3">
        <v>604636</v>
      </c>
      <c r="N4043" s="3">
        <v>2354</v>
      </c>
      <c r="O4043" s="6">
        <f>SupplierQuality[[#This Row],[Total Downtime Minutes]]/60</f>
        <v>39.233333333333334</v>
      </c>
      <c r="P4043" s="4">
        <v>495</v>
      </c>
      <c r="Q4043" s="4">
        <f>SupplierQuality[[#This Row],[Total Defect Qty]]*SupplierQuality[[#This Row],[Unit Price]]</f>
        <v>299294820</v>
      </c>
    </row>
    <row r="4044" spans="1:17" x14ac:dyDescent="0.25">
      <c r="A4044" s="1">
        <v>43714</v>
      </c>
      <c r="B4044" s="5" t="str">
        <f>TEXT(SupplierQuality[[#This Row],[Date]],"mmm")</f>
        <v>Sep</v>
      </c>
      <c r="C4044" s="5" t="str">
        <f>TEXT(SupplierQuality[[#This Row],[Date]],"yyyy")</f>
        <v>2019</v>
      </c>
      <c r="D4044" s="2" t="s">
        <v>216</v>
      </c>
      <c r="E4044" s="2" t="s">
        <v>67</v>
      </c>
      <c r="F4044" s="2" t="s">
        <v>691</v>
      </c>
      <c r="G4044">
        <v>117</v>
      </c>
      <c r="H4044" s="2" t="str">
        <f>VLOOKUP(SupplierQuality[[#This Row],[MaterialID]],Table4[#All],2,0)</f>
        <v>Labels</v>
      </c>
      <c r="I4044">
        <v>3</v>
      </c>
      <c r="J4044" s="2" t="str">
        <f>_xlfn.XLOOKUP(SupplierQuality[[#This Row],[Defect Type ID]],Table5[ID],Table5[Defect Type],"Not found",0)</f>
        <v>Impact</v>
      </c>
      <c r="K4044">
        <v>268</v>
      </c>
      <c r="L4044" s="2" t="str">
        <f>_xlfn.XLOOKUP(SupplierQuality[[#This Row],[DefectID]],Table2[ID],Table2[Defect],"Not found",0)</f>
        <v>Sides Bad</v>
      </c>
      <c r="M4044" s="3">
        <v>480013</v>
      </c>
      <c r="N4044" s="3">
        <v>2691</v>
      </c>
      <c r="O4044" s="6">
        <f>SupplierQuality[[#This Row],[Total Downtime Minutes]]/60</f>
        <v>44.85</v>
      </c>
      <c r="P4044" s="4">
        <v>689</v>
      </c>
      <c r="Q4044" s="4">
        <f>SupplierQuality[[#This Row],[Total Defect Qty]]*SupplierQuality[[#This Row],[Unit Price]]</f>
        <v>330728957</v>
      </c>
    </row>
    <row r="4045" spans="1:17" x14ac:dyDescent="0.25">
      <c r="A4045" s="1">
        <v>43714</v>
      </c>
      <c r="B4045" s="5" t="str">
        <f>TEXT(SupplierQuality[[#This Row],[Date]],"mmm")</f>
        <v>Sep</v>
      </c>
      <c r="C4045" s="5" t="str">
        <f>TEXT(SupplierQuality[[#This Row],[Date]],"yyyy")</f>
        <v>2019</v>
      </c>
      <c r="D4045" s="2" t="s">
        <v>190</v>
      </c>
      <c r="E4045" s="2" t="s">
        <v>19</v>
      </c>
      <c r="F4045" s="2" t="s">
        <v>17</v>
      </c>
      <c r="G4045">
        <v>132</v>
      </c>
      <c r="H4045" s="2" t="str">
        <f>VLOOKUP(SupplierQuality[[#This Row],[MaterialID]],Table4[#All],2,0)</f>
        <v>Printed Materials</v>
      </c>
      <c r="I4045">
        <v>3</v>
      </c>
      <c r="J4045" s="2" t="str">
        <f>_xlfn.XLOOKUP(SupplierQuality[[#This Row],[Defect Type ID]],Table5[ID],Table5[Defect Type],"Not found",0)</f>
        <v>Impact</v>
      </c>
      <c r="K4045">
        <v>207</v>
      </c>
      <c r="L4045" s="2" t="str">
        <f>_xlfn.XLOOKUP(SupplierQuality[[#This Row],[DefectID]],Table2[ID],Table2[Defect],"Not found",0)</f>
        <v>Wrong Cut</v>
      </c>
      <c r="M4045" s="3">
        <v>474528</v>
      </c>
      <c r="N4045" s="3">
        <v>2147</v>
      </c>
      <c r="O4045" s="6">
        <f>SupplierQuality[[#This Row],[Total Downtime Minutes]]/60</f>
        <v>35.783333333333331</v>
      </c>
      <c r="P4045" s="4">
        <v>690</v>
      </c>
      <c r="Q4045" s="4">
        <f>SupplierQuality[[#This Row],[Total Defect Qty]]*SupplierQuality[[#This Row],[Unit Price]]</f>
        <v>327424320</v>
      </c>
    </row>
    <row r="4046" spans="1:17" x14ac:dyDescent="0.25">
      <c r="A4046" s="1">
        <v>43714</v>
      </c>
      <c r="B4046" s="5" t="str">
        <f>TEXT(SupplierQuality[[#This Row],[Date]],"mmm")</f>
        <v>Sep</v>
      </c>
      <c r="C4046" s="5" t="str">
        <f>TEXT(SupplierQuality[[#This Row],[Date]],"yyyy")</f>
        <v>2019</v>
      </c>
      <c r="D4046" s="2" t="s">
        <v>311</v>
      </c>
      <c r="E4046" s="2" t="s">
        <v>27</v>
      </c>
      <c r="F4046" s="2" t="s">
        <v>14</v>
      </c>
      <c r="G4046">
        <v>121</v>
      </c>
      <c r="H4046" s="2" t="str">
        <f>VLOOKUP(SupplierQuality[[#This Row],[MaterialID]],Table4[#All],2,0)</f>
        <v>Composites</v>
      </c>
      <c r="I4046">
        <v>1</v>
      </c>
      <c r="J4046" s="2" t="str">
        <f>_xlfn.XLOOKUP(SupplierQuality[[#This Row],[Defect Type ID]],Table5[ID],Table5[Defect Type],"Not found",0)</f>
        <v>No Impact</v>
      </c>
      <c r="K4046">
        <v>64</v>
      </c>
      <c r="L4046" s="2" t="str">
        <f>_xlfn.XLOOKUP(SupplierQuality[[#This Row],[DefectID]],Table2[ID],Table2[Defect],"Not found",0)</f>
        <v>Cut Box</v>
      </c>
      <c r="M4046" s="3">
        <v>391862</v>
      </c>
      <c r="N4046" s="3">
        <v>3486</v>
      </c>
      <c r="O4046" s="6">
        <f>SupplierQuality[[#This Row],[Total Downtime Minutes]]/60</f>
        <v>58.1</v>
      </c>
      <c r="P4046" s="4">
        <v>536</v>
      </c>
      <c r="Q4046" s="4">
        <f>SupplierQuality[[#This Row],[Total Defect Qty]]*SupplierQuality[[#This Row],[Unit Price]]</f>
        <v>210038032</v>
      </c>
    </row>
    <row r="4047" spans="1:17" x14ac:dyDescent="0.25">
      <c r="A4047" s="1">
        <v>43714</v>
      </c>
      <c r="B4047" s="5" t="str">
        <f>TEXT(SupplierQuality[[#This Row],[Date]],"mmm")</f>
        <v>Sep</v>
      </c>
      <c r="C4047" s="5" t="str">
        <f>TEXT(SupplierQuality[[#This Row],[Date]],"yyyy")</f>
        <v>2019</v>
      </c>
      <c r="D4047" s="2" t="s">
        <v>265</v>
      </c>
      <c r="E4047" s="2" t="s">
        <v>41</v>
      </c>
      <c r="F4047" s="2" t="s">
        <v>42</v>
      </c>
      <c r="G4047">
        <v>117</v>
      </c>
      <c r="H4047" s="2" t="str">
        <f>VLOOKUP(SupplierQuality[[#This Row],[MaterialID]],Table4[#All],2,0)</f>
        <v>Labels</v>
      </c>
      <c r="I4047">
        <v>2</v>
      </c>
      <c r="J4047" s="2" t="str">
        <f>_xlfn.XLOOKUP(SupplierQuality[[#This Row],[Defect Type ID]],Table5[ID],Table5[Defect Type],"Not found",0)</f>
        <v>Rejected</v>
      </c>
      <c r="K4047">
        <v>112</v>
      </c>
      <c r="L4047" s="2" t="str">
        <f>_xlfn.XLOOKUP(SupplierQuality[[#This Row],[DefectID]],Table2[ID],Table2[Defect],"Not found",0)</f>
        <v>Gaps</v>
      </c>
      <c r="M4047" s="3">
        <v>384595</v>
      </c>
      <c r="N4047" s="3">
        <v>4408</v>
      </c>
      <c r="O4047" s="6">
        <f>SupplierQuality[[#This Row],[Total Downtime Minutes]]/60</f>
        <v>73.466666666666669</v>
      </c>
      <c r="P4047" s="4">
        <v>292</v>
      </c>
      <c r="Q4047" s="4">
        <f>SupplierQuality[[#This Row],[Total Defect Qty]]*SupplierQuality[[#This Row],[Unit Price]]</f>
        <v>112301740</v>
      </c>
    </row>
    <row r="4048" spans="1:17" x14ac:dyDescent="0.25">
      <c r="A4048" s="1">
        <v>43714</v>
      </c>
      <c r="B4048" s="5" t="str">
        <f>TEXT(SupplierQuality[[#This Row],[Date]],"mmm")</f>
        <v>Sep</v>
      </c>
      <c r="C4048" s="5" t="str">
        <f>TEXT(SupplierQuality[[#This Row],[Date]],"yyyy")</f>
        <v>2019</v>
      </c>
      <c r="D4048" s="2" t="s">
        <v>170</v>
      </c>
      <c r="E4048" s="2" t="s">
        <v>21</v>
      </c>
      <c r="F4048" s="2" t="s">
        <v>691</v>
      </c>
      <c r="G4048">
        <v>130</v>
      </c>
      <c r="H4048" s="2" t="str">
        <f>VLOOKUP(SupplierQuality[[#This Row],[MaterialID]],Table4[#All],2,0)</f>
        <v>Packaging</v>
      </c>
      <c r="I4048">
        <v>1</v>
      </c>
      <c r="J4048" s="2" t="str">
        <f>_xlfn.XLOOKUP(SupplierQuality[[#This Row],[Defect Type ID]],Table5[ID],Table5[Defect Type],"Not found",0)</f>
        <v>No Impact</v>
      </c>
      <c r="K4048">
        <v>181</v>
      </c>
      <c r="L4048" s="2" t="str">
        <f>_xlfn.XLOOKUP(SupplierQuality[[#This Row],[DefectID]],Table2[ID],Table2[Defect],"Not found",0)</f>
        <v>Leaking Seals</v>
      </c>
      <c r="M4048" s="3">
        <v>234549</v>
      </c>
      <c r="N4048" s="3">
        <v>4184</v>
      </c>
      <c r="O4048" s="6">
        <f>SupplierQuality[[#This Row],[Total Downtime Minutes]]/60</f>
        <v>69.733333333333334</v>
      </c>
      <c r="P4048" s="4">
        <v>364</v>
      </c>
      <c r="Q4048" s="4">
        <f>SupplierQuality[[#This Row],[Total Defect Qty]]*SupplierQuality[[#This Row],[Unit Price]]</f>
        <v>85375836</v>
      </c>
    </row>
    <row r="4049" spans="1:17" x14ac:dyDescent="0.25">
      <c r="A4049" s="1">
        <v>43714</v>
      </c>
      <c r="B4049" s="5" t="str">
        <f>TEXT(SupplierQuality[[#This Row],[Date]],"mmm")</f>
        <v>Sep</v>
      </c>
      <c r="C4049" s="5" t="str">
        <f>TEXT(SupplierQuality[[#This Row],[Date]],"yyyy")</f>
        <v>2019</v>
      </c>
      <c r="D4049" s="2" t="s">
        <v>300</v>
      </c>
      <c r="E4049" s="2" t="s">
        <v>16</v>
      </c>
      <c r="F4049" s="2" t="s">
        <v>17</v>
      </c>
      <c r="G4049">
        <v>121</v>
      </c>
      <c r="H4049" s="2" t="str">
        <f>VLOOKUP(SupplierQuality[[#This Row],[MaterialID]],Table4[#All],2,0)</f>
        <v>Composites</v>
      </c>
      <c r="I4049">
        <v>2</v>
      </c>
      <c r="J4049" s="2" t="str">
        <f>_xlfn.XLOOKUP(SupplierQuality[[#This Row],[Defect Type ID]],Table5[ID],Table5[Defect Type],"Not found",0)</f>
        <v>Rejected</v>
      </c>
      <c r="K4049">
        <v>156</v>
      </c>
      <c r="L4049" s="2" t="str">
        <f>_xlfn.XLOOKUP(SupplierQuality[[#This Row],[DefectID]],Table2[ID],Table2[Defect],"Not found",0)</f>
        <v>Crack</v>
      </c>
      <c r="M4049" s="3">
        <v>160120</v>
      </c>
      <c r="N4049" s="3">
        <v>3636</v>
      </c>
      <c r="O4049" s="6">
        <f>SupplierQuality[[#This Row],[Total Downtime Minutes]]/60</f>
        <v>60.6</v>
      </c>
      <c r="P4049" s="4">
        <v>328</v>
      </c>
      <c r="Q4049" s="4">
        <f>SupplierQuality[[#This Row],[Total Defect Qty]]*SupplierQuality[[#This Row],[Unit Price]]</f>
        <v>52519360</v>
      </c>
    </row>
    <row r="4050" spans="1:17" x14ac:dyDescent="0.25">
      <c r="A4050" s="1">
        <v>43714</v>
      </c>
      <c r="B4050" s="5" t="str">
        <f>TEXT(SupplierQuality[[#This Row],[Date]],"mmm")</f>
        <v>Sep</v>
      </c>
      <c r="C4050" s="5" t="str">
        <f>TEXT(SupplierQuality[[#This Row],[Date]],"yyyy")</f>
        <v>2019</v>
      </c>
      <c r="D4050" s="2" t="s">
        <v>299</v>
      </c>
      <c r="E4050" s="2" t="s">
        <v>58</v>
      </c>
      <c r="F4050" s="2" t="s">
        <v>42</v>
      </c>
      <c r="G4050">
        <v>113</v>
      </c>
      <c r="H4050" s="2" t="str">
        <f>VLOOKUP(SupplierQuality[[#This Row],[MaterialID]],Table4[#All],2,0)</f>
        <v>Raw Materials</v>
      </c>
      <c r="I4050">
        <v>1</v>
      </c>
      <c r="J4050" s="2" t="str">
        <f>_xlfn.XLOOKUP(SupplierQuality[[#This Row],[Defect Type ID]],Table5[ID],Table5[Defect Type],"Not found",0)</f>
        <v>No Impact</v>
      </c>
      <c r="K4050">
        <v>240</v>
      </c>
      <c r="L4050" s="2" t="str">
        <f>_xlfn.XLOOKUP(SupplierQuality[[#This Row],[DefectID]],Table2[ID],Table2[Defect],"Not found",0)</f>
        <v>Spring damanged</v>
      </c>
      <c r="M4050" s="3">
        <v>90714</v>
      </c>
      <c r="N4050" s="3">
        <v>4416</v>
      </c>
      <c r="O4050" s="6">
        <f>SupplierQuality[[#This Row],[Total Downtime Minutes]]/60</f>
        <v>73.599999999999994</v>
      </c>
      <c r="P4050" s="4">
        <v>526</v>
      </c>
      <c r="Q4050" s="4">
        <f>SupplierQuality[[#This Row],[Total Defect Qty]]*SupplierQuality[[#This Row],[Unit Price]]</f>
        <v>47715564</v>
      </c>
    </row>
    <row r="4051" spans="1:17" x14ac:dyDescent="0.25">
      <c r="A4051" s="1">
        <v>43715</v>
      </c>
      <c r="B4051" s="5" t="str">
        <f>TEXT(SupplierQuality[[#This Row],[Date]],"mmm")</f>
        <v>Sep</v>
      </c>
      <c r="C4051" s="5" t="str">
        <f>TEXT(SupplierQuality[[#This Row],[Date]],"yyyy")</f>
        <v>2019</v>
      </c>
      <c r="D4051" s="2" t="s">
        <v>332</v>
      </c>
      <c r="E4051" s="2" t="s">
        <v>52</v>
      </c>
      <c r="F4051" s="2" t="s">
        <v>17</v>
      </c>
      <c r="G4051">
        <v>113</v>
      </c>
      <c r="H4051" s="2" t="str">
        <f>VLOOKUP(SupplierQuality[[#This Row],[MaterialID]],Table4[#All],2,0)</f>
        <v>Raw Materials</v>
      </c>
      <c r="I4051">
        <v>2</v>
      </c>
      <c r="J4051" s="2" t="str">
        <f>_xlfn.XLOOKUP(SupplierQuality[[#This Row],[Defect Type ID]],Table5[ID],Table5[Defect Type],"Not found",0)</f>
        <v>Rejected</v>
      </c>
      <c r="K4051">
        <v>40</v>
      </c>
      <c r="L4051" s="2" t="str">
        <f>_xlfn.XLOOKUP(SupplierQuality[[#This Row],[DefectID]],Table2[ID],Table2[Defect],"Not found",0)</f>
        <v>Wrong Spec Date</v>
      </c>
      <c r="M4051" s="3">
        <v>822018</v>
      </c>
      <c r="N4051" s="3">
        <v>473</v>
      </c>
      <c r="O4051" s="6">
        <f>SupplierQuality[[#This Row],[Total Downtime Minutes]]/60</f>
        <v>7.8833333333333337</v>
      </c>
      <c r="P4051" s="4">
        <v>649</v>
      </c>
      <c r="Q4051" s="4">
        <f>SupplierQuality[[#This Row],[Total Defect Qty]]*SupplierQuality[[#This Row],[Unit Price]]</f>
        <v>533489682</v>
      </c>
    </row>
    <row r="4052" spans="1:17" x14ac:dyDescent="0.25">
      <c r="A4052" s="1">
        <v>43715</v>
      </c>
      <c r="B4052" s="5" t="str">
        <f>TEXT(SupplierQuality[[#This Row],[Date]],"mmm")</f>
        <v>Sep</v>
      </c>
      <c r="C4052" s="5" t="str">
        <f>TEXT(SupplierQuality[[#This Row],[Date]],"yyyy")</f>
        <v>2019</v>
      </c>
      <c r="D4052" s="2" t="s">
        <v>257</v>
      </c>
      <c r="E4052" s="2" t="s">
        <v>84</v>
      </c>
      <c r="F4052" s="2" t="s">
        <v>14</v>
      </c>
      <c r="G4052">
        <v>128</v>
      </c>
      <c r="H4052" s="2" t="str">
        <f>VLOOKUP(SupplierQuality[[#This Row],[MaterialID]],Table4[#All],2,0)</f>
        <v>Tape</v>
      </c>
      <c r="I4052">
        <v>2</v>
      </c>
      <c r="J4052" s="2" t="str">
        <f>_xlfn.XLOOKUP(SupplierQuality[[#This Row],[Defect Type ID]],Table5[ID],Table5[Defect Type],"Not found",0)</f>
        <v>Rejected</v>
      </c>
      <c r="K4052">
        <v>221</v>
      </c>
      <c r="L4052" s="2" t="str">
        <f>_xlfn.XLOOKUP(SupplierQuality[[#This Row],[DefectID]],Table2[ID],Table2[Defect],"Not found",0)</f>
        <v>Excessive Grease</v>
      </c>
      <c r="M4052" s="3">
        <v>562543</v>
      </c>
      <c r="N4052" s="3">
        <v>3287</v>
      </c>
      <c r="O4052" s="6">
        <f>SupplierQuality[[#This Row],[Total Downtime Minutes]]/60</f>
        <v>54.783333333333331</v>
      </c>
      <c r="P4052" s="4">
        <v>291</v>
      </c>
      <c r="Q4052" s="4">
        <f>SupplierQuality[[#This Row],[Total Defect Qty]]*SupplierQuality[[#This Row],[Unit Price]]</f>
        <v>163700013</v>
      </c>
    </row>
    <row r="4053" spans="1:17" x14ac:dyDescent="0.25">
      <c r="A4053" s="1">
        <v>43715</v>
      </c>
      <c r="B4053" s="5" t="str">
        <f>TEXT(SupplierQuality[[#This Row],[Date]],"mmm")</f>
        <v>Sep</v>
      </c>
      <c r="C4053" s="5" t="str">
        <f>TEXT(SupplierQuality[[#This Row],[Date]],"yyyy")</f>
        <v>2019</v>
      </c>
      <c r="D4053" s="2" t="s">
        <v>204</v>
      </c>
      <c r="E4053" s="2" t="s">
        <v>36</v>
      </c>
      <c r="F4053" s="2" t="s">
        <v>17</v>
      </c>
      <c r="G4053">
        <v>113</v>
      </c>
      <c r="H4053" s="2" t="str">
        <f>VLOOKUP(SupplierQuality[[#This Row],[MaterialID]],Table4[#All],2,0)</f>
        <v>Raw Materials</v>
      </c>
      <c r="I4053">
        <v>1</v>
      </c>
      <c r="J4053" s="2" t="str">
        <f>_xlfn.XLOOKUP(SupplierQuality[[#This Row],[Defect Type ID]],Table5[ID],Table5[Defect Type],"Not found",0)</f>
        <v>No Impact</v>
      </c>
      <c r="K4053">
        <v>2</v>
      </c>
      <c r="L4053" s="2" t="str">
        <f>_xlfn.XLOOKUP(SupplierQuality[[#This Row],[DefectID]],Table2[ID],Table2[Defect],"Not found",0)</f>
        <v>Not Certified</v>
      </c>
      <c r="M4053" s="3">
        <v>542914</v>
      </c>
      <c r="N4053" s="3">
        <v>1855</v>
      </c>
      <c r="O4053" s="6">
        <f>SupplierQuality[[#This Row],[Total Downtime Minutes]]/60</f>
        <v>30.916666666666668</v>
      </c>
      <c r="P4053" s="4">
        <v>441</v>
      </c>
      <c r="Q4053" s="4">
        <f>SupplierQuality[[#This Row],[Total Defect Qty]]*SupplierQuality[[#This Row],[Unit Price]]</f>
        <v>239425074</v>
      </c>
    </row>
    <row r="4054" spans="1:17" x14ac:dyDescent="0.25">
      <c r="A4054" s="1">
        <v>43715</v>
      </c>
      <c r="B4054" s="5" t="str">
        <f>TEXT(SupplierQuality[[#This Row],[Date]],"mmm")</f>
        <v>Sep</v>
      </c>
      <c r="C4054" s="5" t="str">
        <f>TEXT(SupplierQuality[[#This Row],[Date]],"yyyy")</f>
        <v>2019</v>
      </c>
      <c r="D4054" s="2" t="s">
        <v>194</v>
      </c>
      <c r="E4054" s="2" t="s">
        <v>19</v>
      </c>
      <c r="F4054" s="2" t="s">
        <v>24</v>
      </c>
      <c r="G4054">
        <v>120</v>
      </c>
      <c r="H4054" s="2" t="str">
        <f>VLOOKUP(SupplierQuality[[#This Row],[MaterialID]],Table4[#All],2,0)</f>
        <v>Film</v>
      </c>
      <c r="I4054">
        <v>2</v>
      </c>
      <c r="J4054" s="2" t="str">
        <f>_xlfn.XLOOKUP(SupplierQuality[[#This Row],[Defect Type ID]],Table5[ID],Table5[Defect Type],"Not found",0)</f>
        <v>Rejected</v>
      </c>
      <c r="K4054">
        <v>261</v>
      </c>
      <c r="L4054" s="2" t="str">
        <f>_xlfn.XLOOKUP(SupplierQuality[[#This Row],[DefectID]],Table2[ID],Table2[Defect],"Not found",0)</f>
        <v>Infestation</v>
      </c>
      <c r="M4054" s="3">
        <v>523779</v>
      </c>
      <c r="N4054" s="3">
        <v>4302</v>
      </c>
      <c r="O4054" s="6">
        <f>SupplierQuality[[#This Row],[Total Downtime Minutes]]/60</f>
        <v>71.7</v>
      </c>
      <c r="P4054" s="4">
        <v>528</v>
      </c>
      <c r="Q4054" s="4">
        <f>SupplierQuality[[#This Row],[Total Defect Qty]]*SupplierQuality[[#This Row],[Unit Price]]</f>
        <v>276555312</v>
      </c>
    </row>
    <row r="4055" spans="1:17" x14ac:dyDescent="0.25">
      <c r="A4055" s="1">
        <v>43715</v>
      </c>
      <c r="B4055" s="5" t="str">
        <f>TEXT(SupplierQuality[[#This Row],[Date]],"mmm")</f>
        <v>Sep</v>
      </c>
      <c r="C4055" s="5" t="str">
        <f>TEXT(SupplierQuality[[#This Row],[Date]],"yyyy")</f>
        <v>2019</v>
      </c>
      <c r="D4055" s="2" t="s">
        <v>193</v>
      </c>
      <c r="E4055" s="2" t="s">
        <v>119</v>
      </c>
      <c r="F4055" s="2" t="s">
        <v>14</v>
      </c>
      <c r="G4055">
        <v>129</v>
      </c>
      <c r="H4055" s="2" t="str">
        <f>VLOOKUP(SupplierQuality[[#This Row],[MaterialID]],Table4[#All],2,0)</f>
        <v>Mechanicals</v>
      </c>
      <c r="I4055">
        <v>2</v>
      </c>
      <c r="J4055" s="2" t="str">
        <f>_xlfn.XLOOKUP(SupplierQuality[[#This Row],[Defect Type ID]],Table5[ID],Table5[Defect Type],"Not found",0)</f>
        <v>Rejected</v>
      </c>
      <c r="K4055">
        <v>186</v>
      </c>
      <c r="L4055" s="2" t="str">
        <f>_xlfn.XLOOKUP(SupplierQuality[[#This Row],[DefectID]],Table2[ID],Table2[Defect],"Not found",0)</f>
        <v>Torn Packaging</v>
      </c>
      <c r="M4055" s="3">
        <v>193161</v>
      </c>
      <c r="N4055" s="3">
        <v>1931</v>
      </c>
      <c r="O4055" s="6">
        <f>SupplierQuality[[#This Row],[Total Downtime Minutes]]/60</f>
        <v>32.18333333333333</v>
      </c>
      <c r="P4055" s="4">
        <v>626</v>
      </c>
      <c r="Q4055" s="4">
        <f>SupplierQuality[[#This Row],[Total Defect Qty]]*SupplierQuality[[#This Row],[Unit Price]]</f>
        <v>120918786</v>
      </c>
    </row>
    <row r="4056" spans="1:17" x14ac:dyDescent="0.25">
      <c r="A4056" s="1">
        <v>43716</v>
      </c>
      <c r="B4056" s="5" t="str">
        <f>TEXT(SupplierQuality[[#This Row],[Date]],"mmm")</f>
        <v>Sep</v>
      </c>
      <c r="C4056" s="5" t="str">
        <f>TEXT(SupplierQuality[[#This Row],[Date]],"yyyy")</f>
        <v>2019</v>
      </c>
      <c r="D4056" s="2" t="s">
        <v>159</v>
      </c>
      <c r="E4056" s="2" t="s">
        <v>30</v>
      </c>
      <c r="F4056" s="2" t="s">
        <v>691</v>
      </c>
      <c r="G4056">
        <v>113</v>
      </c>
      <c r="H4056" s="2" t="str">
        <f>VLOOKUP(SupplierQuality[[#This Row],[MaterialID]],Table4[#All],2,0)</f>
        <v>Raw Materials</v>
      </c>
      <c r="I4056">
        <v>3</v>
      </c>
      <c r="J4056" s="2" t="str">
        <f>_xlfn.XLOOKUP(SupplierQuality[[#This Row],[Defect Type ID]],Table5[ID],Table5[Defect Type],"Not found",0)</f>
        <v>Impact</v>
      </c>
      <c r="K4056">
        <v>46</v>
      </c>
      <c r="L4056" s="2" t="str">
        <f>_xlfn.XLOOKUP(SupplierQuality[[#This Row],[DefectID]],Table2[ID],Table2[Defect],"Not found",0)</f>
        <v>Narrow Tops</v>
      </c>
      <c r="M4056" s="3">
        <v>978587</v>
      </c>
      <c r="N4056" s="3">
        <v>3901</v>
      </c>
      <c r="O4056" s="6">
        <f>SupplierQuality[[#This Row],[Total Downtime Minutes]]/60</f>
        <v>65.016666666666666</v>
      </c>
      <c r="P4056" s="4">
        <v>627</v>
      </c>
      <c r="Q4056" s="4">
        <f>SupplierQuality[[#This Row],[Total Defect Qty]]*SupplierQuality[[#This Row],[Unit Price]]</f>
        <v>613574049</v>
      </c>
    </row>
    <row r="4057" spans="1:17" x14ac:dyDescent="0.25">
      <c r="A4057" s="1">
        <v>43716</v>
      </c>
      <c r="B4057" s="5" t="str">
        <f>TEXT(SupplierQuality[[#This Row],[Date]],"mmm")</f>
        <v>Sep</v>
      </c>
      <c r="C4057" s="5" t="str">
        <f>TEXT(SupplierQuality[[#This Row],[Date]],"yyyy")</f>
        <v>2019</v>
      </c>
      <c r="D4057" s="2" t="s">
        <v>122</v>
      </c>
      <c r="E4057" s="2" t="s">
        <v>52</v>
      </c>
      <c r="F4057" s="2" t="s">
        <v>42</v>
      </c>
      <c r="G4057">
        <v>128</v>
      </c>
      <c r="H4057" s="2" t="str">
        <f>VLOOKUP(SupplierQuality[[#This Row],[MaterialID]],Table4[#All],2,0)</f>
        <v>Tape</v>
      </c>
      <c r="I4057">
        <v>2</v>
      </c>
      <c r="J4057" s="2" t="str">
        <f>_xlfn.XLOOKUP(SupplierQuality[[#This Row],[Defect Type ID]],Table5[ID],Table5[Defect Type],"Not found",0)</f>
        <v>Rejected</v>
      </c>
      <c r="K4057">
        <v>229</v>
      </c>
      <c r="L4057" s="2" t="str">
        <f>_xlfn.XLOOKUP(SupplierQuality[[#This Row],[DefectID]],Table2[ID],Table2[Defect],"Not found",0)</f>
        <v>Carton Delamination</v>
      </c>
      <c r="M4057" s="3">
        <v>884319</v>
      </c>
      <c r="N4057" s="3">
        <v>595</v>
      </c>
      <c r="O4057" s="6">
        <f>SupplierQuality[[#This Row],[Total Downtime Minutes]]/60</f>
        <v>9.9166666666666661</v>
      </c>
      <c r="P4057" s="4">
        <v>374</v>
      </c>
      <c r="Q4057" s="4">
        <f>SupplierQuality[[#This Row],[Total Defect Qty]]*SupplierQuality[[#This Row],[Unit Price]]</f>
        <v>330735306</v>
      </c>
    </row>
    <row r="4058" spans="1:17" x14ac:dyDescent="0.25">
      <c r="A4058" s="1">
        <v>43716</v>
      </c>
      <c r="B4058" s="5" t="str">
        <f>TEXT(SupplierQuality[[#This Row],[Date]],"mmm")</f>
        <v>Sep</v>
      </c>
      <c r="C4058" s="5" t="str">
        <f>TEXT(SupplierQuality[[#This Row],[Date]],"yyyy")</f>
        <v>2019</v>
      </c>
      <c r="D4058" s="2" t="s">
        <v>92</v>
      </c>
      <c r="E4058" s="2" t="s">
        <v>19</v>
      </c>
      <c r="F4058" s="2" t="s">
        <v>14</v>
      </c>
      <c r="G4058">
        <v>119</v>
      </c>
      <c r="H4058" s="2" t="str">
        <f>VLOOKUP(SupplierQuality[[#This Row],[MaterialID]],Table4[#All],2,0)</f>
        <v>Batteries</v>
      </c>
      <c r="I4058">
        <v>1</v>
      </c>
      <c r="J4058" s="2" t="str">
        <f>_xlfn.XLOOKUP(SupplierQuality[[#This Row],[Defect Type ID]],Table5[ID],Table5[Defect Type],"Not found",0)</f>
        <v>No Impact</v>
      </c>
      <c r="K4058">
        <v>82</v>
      </c>
      <c r="L4058" s="2" t="str">
        <f>_xlfn.XLOOKUP(SupplierQuality[[#This Row],[DefectID]],Table2[ID],Table2[Defect],"Not found",0)</f>
        <v>Mixed Parts</v>
      </c>
      <c r="M4058" s="3">
        <v>814361</v>
      </c>
      <c r="N4058" s="3">
        <v>4204</v>
      </c>
      <c r="O4058" s="6">
        <f>SupplierQuality[[#This Row],[Total Downtime Minutes]]/60</f>
        <v>70.066666666666663</v>
      </c>
      <c r="P4058" s="4">
        <v>605</v>
      </c>
      <c r="Q4058" s="4">
        <f>SupplierQuality[[#This Row],[Total Defect Qty]]*SupplierQuality[[#This Row],[Unit Price]]</f>
        <v>492688405</v>
      </c>
    </row>
    <row r="4059" spans="1:17" x14ac:dyDescent="0.25">
      <c r="A4059" s="1">
        <v>43716</v>
      </c>
      <c r="B4059" s="5" t="str">
        <f>TEXT(SupplierQuality[[#This Row],[Date]],"mmm")</f>
        <v>Sep</v>
      </c>
      <c r="C4059" s="5" t="str">
        <f>TEXT(SupplierQuality[[#This Row],[Date]],"yyyy")</f>
        <v>2019</v>
      </c>
      <c r="D4059" s="2" t="s">
        <v>304</v>
      </c>
      <c r="E4059" s="2" t="s">
        <v>16</v>
      </c>
      <c r="F4059" s="2" t="s">
        <v>42</v>
      </c>
      <c r="G4059">
        <v>120</v>
      </c>
      <c r="H4059" s="2" t="str">
        <f>VLOOKUP(SupplierQuality[[#This Row],[MaterialID]],Table4[#All],2,0)</f>
        <v>Film</v>
      </c>
      <c r="I4059">
        <v>1</v>
      </c>
      <c r="J4059" s="2" t="str">
        <f>_xlfn.XLOOKUP(SupplierQuality[[#This Row],[Defect Type ID]],Table5[ID],Table5[Defect Type],"Not found",0)</f>
        <v>No Impact</v>
      </c>
      <c r="K4059">
        <v>255</v>
      </c>
      <c r="L4059" s="2" t="str">
        <f>_xlfn.XLOOKUP(SupplierQuality[[#This Row],[DefectID]],Table2[ID],Table2[Defect],"Not found",0)</f>
        <v>Components Stuck</v>
      </c>
      <c r="M4059" s="3">
        <v>777550</v>
      </c>
      <c r="N4059" s="3">
        <v>4008</v>
      </c>
      <c r="O4059" s="6">
        <f>SupplierQuality[[#This Row],[Total Downtime Minutes]]/60</f>
        <v>66.8</v>
      </c>
      <c r="P4059" s="4">
        <v>654</v>
      </c>
      <c r="Q4059" s="4">
        <f>SupplierQuality[[#This Row],[Total Defect Qty]]*SupplierQuality[[#This Row],[Unit Price]]</f>
        <v>508517700</v>
      </c>
    </row>
    <row r="4060" spans="1:17" x14ac:dyDescent="0.25">
      <c r="A4060" s="1">
        <v>43716</v>
      </c>
      <c r="B4060" s="5" t="str">
        <f>TEXT(SupplierQuality[[#This Row],[Date]],"mmm")</f>
        <v>Sep</v>
      </c>
      <c r="C4060" s="5" t="str">
        <f>TEXT(SupplierQuality[[#This Row],[Date]],"yyyy")</f>
        <v>2019</v>
      </c>
      <c r="D4060" s="2" t="s">
        <v>362</v>
      </c>
      <c r="E4060" s="2" t="s">
        <v>16</v>
      </c>
      <c r="F4060" s="2" t="s">
        <v>14</v>
      </c>
      <c r="G4060">
        <v>128</v>
      </c>
      <c r="H4060" s="2" t="str">
        <f>VLOOKUP(SupplierQuality[[#This Row],[MaterialID]],Table4[#All],2,0)</f>
        <v>Tape</v>
      </c>
      <c r="I4060">
        <v>2</v>
      </c>
      <c r="J4060" s="2" t="str">
        <f>_xlfn.XLOOKUP(SupplierQuality[[#This Row],[Defect Type ID]],Table5[ID],Table5[Defect Type],"Not found",0)</f>
        <v>Rejected</v>
      </c>
      <c r="K4060">
        <v>27</v>
      </c>
      <c r="L4060" s="2" t="str">
        <f>_xlfn.XLOOKUP(SupplierQuality[[#This Row],[DefectID]],Table2[ID],Table2[Defect],"Not found",0)</f>
        <v>Damaged Secondary Packaging</v>
      </c>
      <c r="M4060" s="3">
        <v>741175</v>
      </c>
      <c r="N4060" s="3">
        <v>2309</v>
      </c>
      <c r="O4060" s="6">
        <f>SupplierQuality[[#This Row],[Total Downtime Minutes]]/60</f>
        <v>38.483333333333334</v>
      </c>
      <c r="P4060" s="4">
        <v>484</v>
      </c>
      <c r="Q4060" s="4">
        <f>SupplierQuality[[#This Row],[Total Defect Qty]]*SupplierQuality[[#This Row],[Unit Price]]</f>
        <v>358728700</v>
      </c>
    </row>
    <row r="4061" spans="1:17" x14ac:dyDescent="0.25">
      <c r="A4061" s="1">
        <v>43716</v>
      </c>
      <c r="B4061" s="5" t="str">
        <f>TEXT(SupplierQuality[[#This Row],[Date]],"mmm")</f>
        <v>Sep</v>
      </c>
      <c r="C4061" s="5" t="str">
        <f>TEXT(SupplierQuality[[#This Row],[Date]],"yyyy")</f>
        <v>2019</v>
      </c>
      <c r="D4061" s="2" t="s">
        <v>350</v>
      </c>
      <c r="E4061" s="2" t="s">
        <v>60</v>
      </c>
      <c r="F4061" s="2" t="s">
        <v>42</v>
      </c>
      <c r="G4061">
        <v>119</v>
      </c>
      <c r="H4061" s="2" t="str">
        <f>VLOOKUP(SupplierQuality[[#This Row],[MaterialID]],Table4[#All],2,0)</f>
        <v>Batteries</v>
      </c>
      <c r="I4061">
        <v>2</v>
      </c>
      <c r="J4061" s="2" t="str">
        <f>_xlfn.XLOOKUP(SupplierQuality[[#This Row],[Defect Type ID]],Table5[ID],Table5[Defect Type],"Not found",0)</f>
        <v>Rejected</v>
      </c>
      <c r="K4061">
        <v>130</v>
      </c>
      <c r="L4061" s="2" t="str">
        <f>_xlfn.XLOOKUP(SupplierQuality[[#This Row],[DefectID]],Table2[ID],Table2[Defect],"Not found",0)</f>
        <v>No Close</v>
      </c>
      <c r="M4061" s="3">
        <v>740273</v>
      </c>
      <c r="N4061" s="3">
        <v>4191</v>
      </c>
      <c r="O4061" s="6">
        <f>SupplierQuality[[#This Row],[Total Downtime Minutes]]/60</f>
        <v>69.849999999999994</v>
      </c>
      <c r="P4061" s="4">
        <v>492</v>
      </c>
      <c r="Q4061" s="4">
        <f>SupplierQuality[[#This Row],[Total Defect Qty]]*SupplierQuality[[#This Row],[Unit Price]]</f>
        <v>364214316</v>
      </c>
    </row>
    <row r="4062" spans="1:17" x14ac:dyDescent="0.25">
      <c r="A4062" s="1">
        <v>43716</v>
      </c>
      <c r="B4062" s="5" t="str">
        <f>TEXT(SupplierQuality[[#This Row],[Date]],"mmm")</f>
        <v>Sep</v>
      </c>
      <c r="C4062" s="5" t="str">
        <f>TEXT(SupplierQuality[[#This Row],[Date]],"yyyy")</f>
        <v>2019</v>
      </c>
      <c r="D4062" s="2" t="s">
        <v>156</v>
      </c>
      <c r="E4062" s="2" t="s">
        <v>21</v>
      </c>
      <c r="F4062" s="2" t="s">
        <v>14</v>
      </c>
      <c r="G4062">
        <v>127</v>
      </c>
      <c r="H4062" s="2" t="str">
        <f>VLOOKUP(SupplierQuality[[#This Row],[MaterialID]],Table4[#All],2,0)</f>
        <v>Crates</v>
      </c>
      <c r="I4062">
        <v>3</v>
      </c>
      <c r="J4062" s="2" t="str">
        <f>_xlfn.XLOOKUP(SupplierQuality[[#This Row],[Defect Type ID]],Table5[ID],Table5[Defect Type],"Not found",0)</f>
        <v>Impact</v>
      </c>
      <c r="K4062">
        <v>86</v>
      </c>
      <c r="L4062" s="2" t="str">
        <f>_xlfn.XLOOKUP(SupplierQuality[[#This Row],[DefectID]],Table2[ID],Table2[Defect],"Not found",0)</f>
        <v>Smeared Print</v>
      </c>
      <c r="M4062" s="3">
        <v>710818</v>
      </c>
      <c r="N4062" s="3">
        <v>638</v>
      </c>
      <c r="O4062" s="6">
        <f>SupplierQuality[[#This Row],[Total Downtime Minutes]]/60</f>
        <v>10.633333333333333</v>
      </c>
      <c r="P4062" s="4">
        <v>313</v>
      </c>
      <c r="Q4062" s="4">
        <f>SupplierQuality[[#This Row],[Total Defect Qty]]*SupplierQuality[[#This Row],[Unit Price]]</f>
        <v>222486034</v>
      </c>
    </row>
    <row r="4063" spans="1:17" x14ac:dyDescent="0.25">
      <c r="A4063" s="1">
        <v>43716</v>
      </c>
      <c r="B4063" s="5" t="str">
        <f>TEXT(SupplierQuality[[#This Row],[Date]],"mmm")</f>
        <v>Sep</v>
      </c>
      <c r="C4063" s="5" t="str">
        <f>TEXT(SupplierQuality[[#This Row],[Date]],"yyyy")</f>
        <v>2019</v>
      </c>
      <c r="D4063" s="2" t="s">
        <v>68</v>
      </c>
      <c r="E4063" s="2" t="s">
        <v>58</v>
      </c>
      <c r="F4063" s="2" t="s">
        <v>42</v>
      </c>
      <c r="G4063">
        <v>126</v>
      </c>
      <c r="H4063" s="2" t="str">
        <f>VLOOKUP(SupplierQuality[[#This Row],[MaterialID]],Table4[#All],2,0)</f>
        <v>Motors</v>
      </c>
      <c r="I4063">
        <v>3</v>
      </c>
      <c r="J4063" s="2" t="str">
        <f>_xlfn.XLOOKUP(SupplierQuality[[#This Row],[Defect Type ID]],Table5[ID],Table5[Defect Type],"Not found",0)</f>
        <v>Impact</v>
      </c>
      <c r="K4063">
        <v>211</v>
      </c>
      <c r="L4063" s="2" t="str">
        <f>_xlfn.XLOOKUP(SupplierQuality[[#This Row],[DefectID]],Table2[ID],Table2[Defect],"Not found",0)</f>
        <v>Poor Seam</v>
      </c>
      <c r="M4063" s="3">
        <v>603351</v>
      </c>
      <c r="N4063" s="3">
        <v>734</v>
      </c>
      <c r="O4063" s="6">
        <f>SupplierQuality[[#This Row],[Total Downtime Minutes]]/60</f>
        <v>12.233333333333333</v>
      </c>
      <c r="P4063" s="4">
        <v>534</v>
      </c>
      <c r="Q4063" s="4">
        <f>SupplierQuality[[#This Row],[Total Defect Qty]]*SupplierQuality[[#This Row],[Unit Price]]</f>
        <v>322189434</v>
      </c>
    </row>
    <row r="4064" spans="1:17" x14ac:dyDescent="0.25">
      <c r="A4064" s="1">
        <v>43716</v>
      </c>
      <c r="B4064" s="5" t="str">
        <f>TEXT(SupplierQuality[[#This Row],[Date]],"mmm")</f>
        <v>Sep</v>
      </c>
      <c r="C4064" s="5" t="str">
        <f>TEXT(SupplierQuality[[#This Row],[Date]],"yyyy")</f>
        <v>2019</v>
      </c>
      <c r="D4064" s="2" t="s">
        <v>86</v>
      </c>
      <c r="E4064" s="2" t="s">
        <v>34</v>
      </c>
      <c r="F4064" s="2" t="s">
        <v>691</v>
      </c>
      <c r="G4064">
        <v>113</v>
      </c>
      <c r="H4064" s="2" t="str">
        <f>VLOOKUP(SupplierQuality[[#This Row],[MaterialID]],Table4[#All],2,0)</f>
        <v>Raw Materials</v>
      </c>
      <c r="I4064">
        <v>1</v>
      </c>
      <c r="J4064" s="2" t="str">
        <f>_xlfn.XLOOKUP(SupplierQuality[[#This Row],[Defect Type ID]],Table5[ID],Table5[Defect Type],"Not found",0)</f>
        <v>No Impact</v>
      </c>
      <c r="K4064">
        <v>220</v>
      </c>
      <c r="L4064" s="2" t="str">
        <f>_xlfn.XLOOKUP(SupplierQuality[[#This Row],[DefectID]],Table2[ID],Table2[Defect],"Not found",0)</f>
        <v>No Lock</v>
      </c>
      <c r="M4064" s="3">
        <v>595696</v>
      </c>
      <c r="N4064" s="3">
        <v>3163</v>
      </c>
      <c r="O4064" s="6">
        <f>SupplierQuality[[#This Row],[Total Downtime Minutes]]/60</f>
        <v>52.716666666666669</v>
      </c>
      <c r="P4064" s="4">
        <v>373</v>
      </c>
      <c r="Q4064" s="4">
        <f>SupplierQuality[[#This Row],[Total Defect Qty]]*SupplierQuality[[#This Row],[Unit Price]]</f>
        <v>222194608</v>
      </c>
    </row>
    <row r="4065" spans="1:17" x14ac:dyDescent="0.25">
      <c r="A4065" s="1">
        <v>43716</v>
      </c>
      <c r="B4065" s="5" t="str">
        <f>TEXT(SupplierQuality[[#This Row],[Date]],"mmm")</f>
        <v>Sep</v>
      </c>
      <c r="C4065" s="5" t="str">
        <f>TEXT(SupplierQuality[[#This Row],[Date]],"yyyy")</f>
        <v>2019</v>
      </c>
      <c r="D4065" s="2" t="s">
        <v>196</v>
      </c>
      <c r="E4065" s="2" t="s">
        <v>58</v>
      </c>
      <c r="F4065" s="2" t="s">
        <v>691</v>
      </c>
      <c r="G4065">
        <v>113</v>
      </c>
      <c r="H4065" s="2" t="str">
        <f>VLOOKUP(SupplierQuality[[#This Row],[MaterialID]],Table4[#All],2,0)</f>
        <v>Raw Materials</v>
      </c>
      <c r="I4065">
        <v>2</v>
      </c>
      <c r="J4065" s="2" t="str">
        <f>_xlfn.XLOOKUP(SupplierQuality[[#This Row],[Defect Type ID]],Table5[ID],Table5[Defect Type],"Not found",0)</f>
        <v>Rejected</v>
      </c>
      <c r="K4065">
        <v>160</v>
      </c>
      <c r="L4065" s="2" t="str">
        <f>_xlfn.XLOOKUP(SupplierQuality[[#This Row],[DefectID]],Table2[ID],Table2[Defect],"Not found",0)</f>
        <v>Lay Flat Dimension</v>
      </c>
      <c r="M4065" s="3">
        <v>522481</v>
      </c>
      <c r="N4065" s="3">
        <v>262</v>
      </c>
      <c r="O4065" s="6">
        <f>SupplierQuality[[#This Row],[Total Downtime Minutes]]/60</f>
        <v>4.3666666666666663</v>
      </c>
      <c r="P4065" s="4">
        <v>420</v>
      </c>
      <c r="Q4065" s="4">
        <f>SupplierQuality[[#This Row],[Total Defect Qty]]*SupplierQuality[[#This Row],[Unit Price]]</f>
        <v>219442020</v>
      </c>
    </row>
    <row r="4066" spans="1:17" x14ac:dyDescent="0.25">
      <c r="A4066" s="1">
        <v>43716</v>
      </c>
      <c r="B4066" s="5" t="str">
        <f>TEXT(SupplierQuality[[#This Row],[Date]],"mmm")</f>
        <v>Sep</v>
      </c>
      <c r="C4066" s="5" t="str">
        <f>TEXT(SupplierQuality[[#This Row],[Date]],"yyyy")</f>
        <v>2019</v>
      </c>
      <c r="D4066" s="2" t="s">
        <v>267</v>
      </c>
      <c r="E4066" s="2" t="s">
        <v>21</v>
      </c>
      <c r="F4066" s="2" t="s">
        <v>17</v>
      </c>
      <c r="G4066">
        <v>120</v>
      </c>
      <c r="H4066" s="2" t="str">
        <f>VLOOKUP(SupplierQuality[[#This Row],[MaterialID]],Table4[#All],2,0)</f>
        <v>Film</v>
      </c>
      <c r="I4066">
        <v>2</v>
      </c>
      <c r="J4066" s="2" t="str">
        <f>_xlfn.XLOOKUP(SupplierQuality[[#This Row],[Defect Type ID]],Table5[ID],Table5[Defect Type],"Not found",0)</f>
        <v>Rejected</v>
      </c>
      <c r="K4066">
        <v>173</v>
      </c>
      <c r="L4066" s="2" t="str">
        <f>_xlfn.XLOOKUP(SupplierQuality[[#This Row],[DefectID]],Table2[ID],Table2[Defect],"Not found",0)</f>
        <v>Defective Packaging</v>
      </c>
      <c r="M4066" s="3">
        <v>496252</v>
      </c>
      <c r="N4066" s="3">
        <v>2726</v>
      </c>
      <c r="O4066" s="6">
        <f>SupplierQuality[[#This Row],[Total Downtime Minutes]]/60</f>
        <v>45.43333333333333</v>
      </c>
      <c r="P4066" s="4">
        <v>462</v>
      </c>
      <c r="Q4066" s="4">
        <f>SupplierQuality[[#This Row],[Total Defect Qty]]*SupplierQuality[[#This Row],[Unit Price]]</f>
        <v>229268424</v>
      </c>
    </row>
    <row r="4067" spans="1:17" x14ac:dyDescent="0.25">
      <c r="A4067" s="1">
        <v>43716</v>
      </c>
      <c r="B4067" s="5" t="str">
        <f>TEXT(SupplierQuality[[#This Row],[Date]],"mmm")</f>
        <v>Sep</v>
      </c>
      <c r="C4067" s="5" t="str">
        <f>TEXT(SupplierQuality[[#This Row],[Date]],"yyyy")</f>
        <v>2019</v>
      </c>
      <c r="D4067" s="2" t="s">
        <v>159</v>
      </c>
      <c r="E4067" s="2" t="s">
        <v>119</v>
      </c>
      <c r="F4067" s="2" t="s">
        <v>24</v>
      </c>
      <c r="G4067">
        <v>118</v>
      </c>
      <c r="H4067" s="2" t="str">
        <f>VLOOKUP(SupplierQuality[[#This Row],[MaterialID]],Table4[#All],2,0)</f>
        <v>Corrugate</v>
      </c>
      <c r="I4067">
        <v>2</v>
      </c>
      <c r="J4067" s="2" t="str">
        <f>_xlfn.XLOOKUP(SupplierQuality[[#This Row],[Defect Type ID]],Table5[ID],Table5[Defect Type],"Not found",0)</f>
        <v>Rejected</v>
      </c>
      <c r="K4067">
        <v>31</v>
      </c>
      <c r="L4067" s="2" t="str">
        <f>_xlfn.XLOOKUP(SupplierQuality[[#This Row],[DefectID]],Table2[ID],Table2[Defect],"Not found",0)</f>
        <v>Tension Issues</v>
      </c>
      <c r="M4067" s="3">
        <v>441304</v>
      </c>
      <c r="N4067" s="3">
        <v>4443</v>
      </c>
      <c r="O4067" s="6">
        <f>SupplierQuality[[#This Row],[Total Downtime Minutes]]/60</f>
        <v>74.05</v>
      </c>
      <c r="P4067" s="4">
        <v>645</v>
      </c>
      <c r="Q4067" s="4">
        <f>SupplierQuality[[#This Row],[Total Defect Qty]]*SupplierQuality[[#This Row],[Unit Price]]</f>
        <v>284641080</v>
      </c>
    </row>
    <row r="4068" spans="1:17" x14ac:dyDescent="0.25">
      <c r="A4068" s="1">
        <v>43716</v>
      </c>
      <c r="B4068" s="5" t="str">
        <f>TEXT(SupplierQuality[[#This Row],[Date]],"mmm")</f>
        <v>Sep</v>
      </c>
      <c r="C4068" s="5" t="str">
        <f>TEXT(SupplierQuality[[#This Row],[Date]],"yyyy")</f>
        <v>2019</v>
      </c>
      <c r="D4068" s="2" t="s">
        <v>20</v>
      </c>
      <c r="E4068" s="2" t="s">
        <v>36</v>
      </c>
      <c r="F4068" s="2" t="s">
        <v>691</v>
      </c>
      <c r="G4068">
        <v>129</v>
      </c>
      <c r="H4068" s="2" t="str">
        <f>VLOOKUP(SupplierQuality[[#This Row],[MaterialID]],Table4[#All],2,0)</f>
        <v>Mechanicals</v>
      </c>
      <c r="I4068">
        <v>2</v>
      </c>
      <c r="J4068" s="2" t="str">
        <f>_xlfn.XLOOKUP(SupplierQuality[[#This Row],[Defect Type ID]],Table5[ID],Table5[Defect Type],"Not found",0)</f>
        <v>Rejected</v>
      </c>
      <c r="K4068">
        <v>112</v>
      </c>
      <c r="L4068" s="2" t="str">
        <f>_xlfn.XLOOKUP(SupplierQuality[[#This Row],[DefectID]],Table2[ID],Table2[Defect],"Not found",0)</f>
        <v>Gaps</v>
      </c>
      <c r="M4068" s="3">
        <v>310187</v>
      </c>
      <c r="N4068" s="3">
        <v>3907</v>
      </c>
      <c r="O4068" s="6">
        <f>SupplierQuality[[#This Row],[Total Downtime Minutes]]/60</f>
        <v>65.11666666666666</v>
      </c>
      <c r="P4068" s="4">
        <v>393</v>
      </c>
      <c r="Q4068" s="4">
        <f>SupplierQuality[[#This Row],[Total Defect Qty]]*SupplierQuality[[#This Row],[Unit Price]]</f>
        <v>121903491</v>
      </c>
    </row>
    <row r="4069" spans="1:17" x14ac:dyDescent="0.25">
      <c r="A4069" s="1">
        <v>43716</v>
      </c>
      <c r="B4069" s="5" t="str">
        <f>TEXT(SupplierQuality[[#This Row],[Date]],"mmm")</f>
        <v>Sep</v>
      </c>
      <c r="C4069" s="5" t="str">
        <f>TEXT(SupplierQuality[[#This Row],[Date]],"yyyy")</f>
        <v>2019</v>
      </c>
      <c r="D4069" s="2" t="s">
        <v>190</v>
      </c>
      <c r="E4069" s="2" t="s">
        <v>38</v>
      </c>
      <c r="F4069" s="2" t="s">
        <v>691</v>
      </c>
      <c r="G4069">
        <v>131</v>
      </c>
      <c r="H4069" s="2" t="str">
        <f>VLOOKUP(SupplierQuality[[#This Row],[MaterialID]],Table4[#All],2,0)</f>
        <v>Valves</v>
      </c>
      <c r="I4069">
        <v>2</v>
      </c>
      <c r="J4069" s="2" t="str">
        <f>_xlfn.XLOOKUP(SupplierQuality[[#This Row],[Defect Type ID]],Table5[ID],Table5[Defect Type],"Not found",0)</f>
        <v>Rejected</v>
      </c>
      <c r="K4069">
        <v>46</v>
      </c>
      <c r="L4069" s="2" t="str">
        <f>_xlfn.XLOOKUP(SupplierQuality[[#This Row],[DefectID]],Table2[ID],Table2[Defect],"Not found",0)</f>
        <v>Narrow Tops</v>
      </c>
      <c r="M4069" s="3">
        <v>235692</v>
      </c>
      <c r="N4069" s="3">
        <v>3228</v>
      </c>
      <c r="O4069" s="6">
        <f>SupplierQuality[[#This Row],[Total Downtime Minutes]]/60</f>
        <v>53.8</v>
      </c>
      <c r="P4069" s="4">
        <v>515</v>
      </c>
      <c r="Q4069" s="4">
        <f>SupplierQuality[[#This Row],[Total Defect Qty]]*SupplierQuality[[#This Row],[Unit Price]]</f>
        <v>121381380</v>
      </c>
    </row>
    <row r="4070" spans="1:17" x14ac:dyDescent="0.25">
      <c r="A4070" s="1">
        <v>43716</v>
      </c>
      <c r="B4070" s="5" t="str">
        <f>TEXT(SupplierQuality[[#This Row],[Date]],"mmm")</f>
        <v>Sep</v>
      </c>
      <c r="C4070" s="5" t="str">
        <f>TEXT(SupplierQuality[[#This Row],[Date]],"yyyy")</f>
        <v>2019</v>
      </c>
      <c r="D4070" s="2" t="s">
        <v>270</v>
      </c>
      <c r="E4070" s="2" t="s">
        <v>104</v>
      </c>
      <c r="F4070" s="2" t="s">
        <v>17</v>
      </c>
      <c r="G4070">
        <v>113</v>
      </c>
      <c r="H4070" s="2" t="str">
        <f>VLOOKUP(SupplierQuality[[#This Row],[MaterialID]],Table4[#All],2,0)</f>
        <v>Raw Materials</v>
      </c>
      <c r="I4070">
        <v>3</v>
      </c>
      <c r="J4070" s="2" t="str">
        <f>_xlfn.XLOOKUP(SupplierQuality[[#This Row],[Defect Type ID]],Table5[ID],Table5[Defect Type],"Not found",0)</f>
        <v>Impact</v>
      </c>
      <c r="K4070">
        <v>260</v>
      </c>
      <c r="L4070" s="2" t="str">
        <f>_xlfn.XLOOKUP(SupplierQuality[[#This Row],[DefectID]],Table2[ID],Table2[Defect],"Not found",0)</f>
        <v>Bulging Packaging</v>
      </c>
      <c r="M4070" s="3">
        <v>222308</v>
      </c>
      <c r="N4070" s="3">
        <v>4807</v>
      </c>
      <c r="O4070" s="6">
        <f>SupplierQuality[[#This Row],[Total Downtime Minutes]]/60</f>
        <v>80.11666666666666</v>
      </c>
      <c r="P4070" s="4">
        <v>415</v>
      </c>
      <c r="Q4070" s="4">
        <f>SupplierQuality[[#This Row],[Total Defect Qty]]*SupplierQuality[[#This Row],[Unit Price]]</f>
        <v>92257820</v>
      </c>
    </row>
    <row r="4071" spans="1:17" x14ac:dyDescent="0.25">
      <c r="A4071" s="1">
        <v>43716</v>
      </c>
      <c r="B4071" s="5" t="str">
        <f>TEXT(SupplierQuality[[#This Row],[Date]],"mmm")</f>
        <v>Sep</v>
      </c>
      <c r="C4071" s="5" t="str">
        <f>TEXT(SupplierQuality[[#This Row],[Date]],"yyyy")</f>
        <v>2019</v>
      </c>
      <c r="D4071" s="2" t="s">
        <v>137</v>
      </c>
      <c r="E4071" s="2" t="s">
        <v>71</v>
      </c>
      <c r="F4071" s="2" t="s">
        <v>691</v>
      </c>
      <c r="G4071">
        <v>125</v>
      </c>
      <c r="H4071" s="2" t="str">
        <f>VLOOKUP(SupplierQuality[[#This Row],[MaterialID]],Table4[#All],2,0)</f>
        <v>Hardware</v>
      </c>
      <c r="I4071">
        <v>3</v>
      </c>
      <c r="J4071" s="2" t="str">
        <f>_xlfn.XLOOKUP(SupplierQuality[[#This Row],[Defect Type ID]],Table5[ID],Table5[Defect Type],"Not found",0)</f>
        <v>Impact</v>
      </c>
      <c r="K4071">
        <v>102</v>
      </c>
      <c r="L4071" s="2" t="str">
        <f>_xlfn.XLOOKUP(SupplierQuality[[#This Row],[DefectID]],Table2[ID],Table2[Defect],"Not found",0)</f>
        <v>Wrong Codes</v>
      </c>
      <c r="M4071" s="3">
        <v>219463</v>
      </c>
      <c r="N4071" s="3">
        <v>1730</v>
      </c>
      <c r="O4071" s="6">
        <f>SupplierQuality[[#This Row],[Total Downtime Minutes]]/60</f>
        <v>28.833333333333332</v>
      </c>
      <c r="P4071" s="4">
        <v>406</v>
      </c>
      <c r="Q4071" s="4">
        <f>SupplierQuality[[#This Row],[Total Defect Qty]]*SupplierQuality[[#This Row],[Unit Price]]</f>
        <v>89101978</v>
      </c>
    </row>
    <row r="4072" spans="1:17" x14ac:dyDescent="0.25">
      <c r="A4072" s="1">
        <v>43716</v>
      </c>
      <c r="B4072" s="5" t="str">
        <f>TEXT(SupplierQuality[[#This Row],[Date]],"mmm")</f>
        <v>Sep</v>
      </c>
      <c r="C4072" s="5" t="str">
        <f>TEXT(SupplierQuality[[#This Row],[Date]],"yyyy")</f>
        <v>2019</v>
      </c>
      <c r="D4072" s="2" t="s">
        <v>268</v>
      </c>
      <c r="E4072" s="2" t="s">
        <v>84</v>
      </c>
      <c r="F4072" s="2" t="s">
        <v>42</v>
      </c>
      <c r="G4072">
        <v>124</v>
      </c>
      <c r="H4072" s="2" t="str">
        <f>VLOOKUP(SupplierQuality[[#This Row],[MaterialID]],Table4[#All],2,0)</f>
        <v>Drives</v>
      </c>
      <c r="I4072">
        <v>2</v>
      </c>
      <c r="J4072" s="2" t="str">
        <f>_xlfn.XLOOKUP(SupplierQuality[[#This Row],[Defect Type ID]],Table5[ID],Table5[Defect Type],"Not found",0)</f>
        <v>Rejected</v>
      </c>
      <c r="K4072">
        <v>111</v>
      </c>
      <c r="L4072" s="2" t="str">
        <f>_xlfn.XLOOKUP(SupplierQuality[[#This Row],[DefectID]],Table2[ID],Table2[Defect],"Not found",0)</f>
        <v>Insufficient Parts</v>
      </c>
      <c r="M4072" s="3">
        <v>172773</v>
      </c>
      <c r="N4072" s="3">
        <v>2531</v>
      </c>
      <c r="O4072" s="6">
        <f>SupplierQuality[[#This Row],[Total Downtime Minutes]]/60</f>
        <v>42.18333333333333</v>
      </c>
      <c r="P4072" s="4">
        <v>576</v>
      </c>
      <c r="Q4072" s="4">
        <f>SupplierQuality[[#This Row],[Total Defect Qty]]*SupplierQuality[[#This Row],[Unit Price]]</f>
        <v>99517248</v>
      </c>
    </row>
    <row r="4073" spans="1:17" x14ac:dyDescent="0.25">
      <c r="A4073" s="1">
        <v>43716</v>
      </c>
      <c r="B4073" s="5" t="str">
        <f>TEXT(SupplierQuality[[#This Row],[Date]],"mmm")</f>
        <v>Sep</v>
      </c>
      <c r="C4073" s="5" t="str">
        <f>TEXT(SupplierQuality[[#This Row],[Date]],"yyyy")</f>
        <v>2019</v>
      </c>
      <c r="D4073" s="2" t="s">
        <v>303</v>
      </c>
      <c r="E4073" s="2" t="s">
        <v>58</v>
      </c>
      <c r="F4073" s="2" t="s">
        <v>42</v>
      </c>
      <c r="G4073">
        <v>117</v>
      </c>
      <c r="H4073" s="2" t="str">
        <f>VLOOKUP(SupplierQuality[[#This Row],[MaterialID]],Table4[#All],2,0)</f>
        <v>Labels</v>
      </c>
      <c r="I4073">
        <v>2</v>
      </c>
      <c r="J4073" s="2" t="str">
        <f>_xlfn.XLOOKUP(SupplierQuality[[#This Row],[Defect Type ID]],Table5[ID],Table5[Defect Type],"Not found",0)</f>
        <v>Rejected</v>
      </c>
      <c r="K4073">
        <v>104</v>
      </c>
      <c r="L4073" s="2" t="str">
        <f>_xlfn.XLOOKUP(SupplierQuality[[#This Row],[DefectID]],Table2[ID],Table2[Defect],"Not found",0)</f>
        <v>Too Much Chemicals</v>
      </c>
      <c r="M4073" s="3">
        <v>165173</v>
      </c>
      <c r="N4073" s="3">
        <v>2322</v>
      </c>
      <c r="O4073" s="6">
        <f>SupplierQuality[[#This Row],[Total Downtime Minutes]]/60</f>
        <v>38.700000000000003</v>
      </c>
      <c r="P4073" s="4">
        <v>373</v>
      </c>
      <c r="Q4073" s="4">
        <f>SupplierQuality[[#This Row],[Total Defect Qty]]*SupplierQuality[[#This Row],[Unit Price]]</f>
        <v>61609529</v>
      </c>
    </row>
    <row r="4074" spans="1:17" x14ac:dyDescent="0.25">
      <c r="A4074" s="1">
        <v>43717</v>
      </c>
      <c r="B4074" s="5" t="str">
        <f>TEXT(SupplierQuality[[#This Row],[Date]],"mmm")</f>
        <v>Sep</v>
      </c>
      <c r="C4074" s="5" t="str">
        <f>TEXT(SupplierQuality[[#This Row],[Date]],"yyyy")</f>
        <v>2019</v>
      </c>
      <c r="D4074" s="2" t="s">
        <v>359</v>
      </c>
      <c r="E4074" s="2" t="s">
        <v>27</v>
      </c>
      <c r="F4074" s="2" t="s">
        <v>24</v>
      </c>
      <c r="G4074">
        <v>129</v>
      </c>
      <c r="H4074" s="2" t="str">
        <f>VLOOKUP(SupplierQuality[[#This Row],[MaterialID]],Table4[#All],2,0)</f>
        <v>Mechanicals</v>
      </c>
      <c r="I4074">
        <v>1</v>
      </c>
      <c r="J4074" s="2" t="str">
        <f>_xlfn.XLOOKUP(SupplierQuality[[#This Row],[Defect Type ID]],Table5[ID],Table5[Defect Type],"Not found",0)</f>
        <v>No Impact</v>
      </c>
      <c r="K4074">
        <v>78</v>
      </c>
      <c r="L4074" s="2" t="str">
        <f>_xlfn.XLOOKUP(SupplierQuality[[#This Row],[DefectID]],Table2[ID],Table2[Defect],"Not found",0)</f>
        <v>No Shipment Info</v>
      </c>
      <c r="M4074" s="3">
        <v>832655</v>
      </c>
      <c r="N4074" s="3">
        <v>2626</v>
      </c>
      <c r="O4074" s="6">
        <f>SupplierQuality[[#This Row],[Total Downtime Minutes]]/60</f>
        <v>43.766666666666666</v>
      </c>
      <c r="P4074" s="4">
        <v>459</v>
      </c>
      <c r="Q4074" s="4">
        <f>SupplierQuality[[#This Row],[Total Defect Qty]]*SupplierQuality[[#This Row],[Unit Price]]</f>
        <v>382188645</v>
      </c>
    </row>
    <row r="4075" spans="1:17" x14ac:dyDescent="0.25">
      <c r="A4075" s="1">
        <v>43717</v>
      </c>
      <c r="B4075" s="5" t="str">
        <f>TEXT(SupplierQuality[[#This Row],[Date]],"mmm")</f>
        <v>Sep</v>
      </c>
      <c r="C4075" s="5" t="str">
        <f>TEXT(SupplierQuality[[#This Row],[Date]],"yyyy")</f>
        <v>2019</v>
      </c>
      <c r="D4075" s="2" t="s">
        <v>171</v>
      </c>
      <c r="E4075" s="2" t="s">
        <v>55</v>
      </c>
      <c r="F4075" s="2" t="s">
        <v>24</v>
      </c>
      <c r="G4075">
        <v>123</v>
      </c>
      <c r="H4075" s="2" t="str">
        <f>VLOOKUP(SupplierQuality[[#This Row],[MaterialID]],Table4[#All],2,0)</f>
        <v>Pump</v>
      </c>
      <c r="I4075">
        <v>2</v>
      </c>
      <c r="J4075" s="2" t="str">
        <f>_xlfn.XLOOKUP(SupplierQuality[[#This Row],[Defect Type ID]],Table5[ID],Table5[Defect Type],"Not found",0)</f>
        <v>Rejected</v>
      </c>
      <c r="K4075">
        <v>90</v>
      </c>
      <c r="L4075" s="2" t="str">
        <f>_xlfn.XLOOKUP(SupplierQuality[[#This Row],[DefectID]],Table2[ID],Table2[Defect],"Not found",0)</f>
        <v>Warping</v>
      </c>
      <c r="M4075" s="3">
        <v>772941</v>
      </c>
      <c r="N4075" s="3">
        <v>3043</v>
      </c>
      <c r="O4075" s="6">
        <f>SupplierQuality[[#This Row],[Total Downtime Minutes]]/60</f>
        <v>50.716666666666669</v>
      </c>
      <c r="P4075" s="4">
        <v>598</v>
      </c>
      <c r="Q4075" s="4">
        <f>SupplierQuality[[#This Row],[Total Defect Qty]]*SupplierQuality[[#This Row],[Unit Price]]</f>
        <v>462218718</v>
      </c>
    </row>
    <row r="4076" spans="1:17" x14ac:dyDescent="0.25">
      <c r="A4076" s="1">
        <v>43717</v>
      </c>
      <c r="B4076" s="5" t="str">
        <f>TEXT(SupplierQuality[[#This Row],[Date]],"mmm")</f>
        <v>Sep</v>
      </c>
      <c r="C4076" s="5" t="str">
        <f>TEXT(SupplierQuality[[#This Row],[Date]],"yyyy")</f>
        <v>2019</v>
      </c>
      <c r="D4076" s="2" t="s">
        <v>239</v>
      </c>
      <c r="E4076" s="2" t="s">
        <v>21</v>
      </c>
      <c r="F4076" s="2" t="s">
        <v>42</v>
      </c>
      <c r="G4076">
        <v>133</v>
      </c>
      <c r="H4076" s="2" t="str">
        <f>VLOOKUP(SupplierQuality[[#This Row],[MaterialID]],Table4[#All],2,0)</f>
        <v>Wires</v>
      </c>
      <c r="I4076">
        <v>1</v>
      </c>
      <c r="J4076" s="2" t="str">
        <f>_xlfn.XLOOKUP(SupplierQuality[[#This Row],[Defect Type ID]],Table5[ID],Table5[Defect Type],"Not found",0)</f>
        <v>No Impact</v>
      </c>
      <c r="K4076">
        <v>18</v>
      </c>
      <c r="L4076" s="2" t="str">
        <f>_xlfn.XLOOKUP(SupplierQuality[[#This Row],[DefectID]],Table2[ID],Table2[Defect],"Not found",0)</f>
        <v>Too Heavy</v>
      </c>
      <c r="M4076" s="3">
        <v>625185</v>
      </c>
      <c r="N4076" s="3">
        <v>1264</v>
      </c>
      <c r="O4076" s="6">
        <f>SupplierQuality[[#This Row],[Total Downtime Minutes]]/60</f>
        <v>21.066666666666666</v>
      </c>
      <c r="P4076" s="4">
        <v>299</v>
      </c>
      <c r="Q4076" s="4">
        <f>SupplierQuality[[#This Row],[Total Defect Qty]]*SupplierQuality[[#This Row],[Unit Price]]</f>
        <v>186930315</v>
      </c>
    </row>
    <row r="4077" spans="1:17" x14ac:dyDescent="0.25">
      <c r="A4077" s="1">
        <v>43717</v>
      </c>
      <c r="B4077" s="5" t="str">
        <f>TEXT(SupplierQuality[[#This Row],[Date]],"mmm")</f>
        <v>Sep</v>
      </c>
      <c r="C4077" s="5" t="str">
        <f>TEXT(SupplierQuality[[#This Row],[Date]],"yyyy")</f>
        <v>2019</v>
      </c>
      <c r="D4077" s="2" t="s">
        <v>320</v>
      </c>
      <c r="E4077" s="2" t="s">
        <v>21</v>
      </c>
      <c r="F4077" s="2" t="s">
        <v>24</v>
      </c>
      <c r="G4077">
        <v>131</v>
      </c>
      <c r="H4077" s="2" t="str">
        <f>VLOOKUP(SupplierQuality[[#This Row],[MaterialID]],Table4[#All],2,0)</f>
        <v>Valves</v>
      </c>
      <c r="I4077">
        <v>2</v>
      </c>
      <c r="J4077" s="2" t="str">
        <f>_xlfn.XLOOKUP(SupplierQuality[[#This Row],[Defect Type ID]],Table5[ID],Table5[Defect Type],"Not found",0)</f>
        <v>Rejected</v>
      </c>
      <c r="K4077">
        <v>4</v>
      </c>
      <c r="L4077" s="2" t="str">
        <f>_xlfn.XLOOKUP(SupplierQuality[[#This Row],[DefectID]],Table2[ID],Table2[Defect],"Not found",0)</f>
        <v>Warped</v>
      </c>
      <c r="M4077" s="3">
        <v>574950</v>
      </c>
      <c r="N4077" s="3">
        <v>3902</v>
      </c>
      <c r="O4077" s="6">
        <f>SupplierQuality[[#This Row],[Total Downtime Minutes]]/60</f>
        <v>65.033333333333331</v>
      </c>
      <c r="P4077" s="4">
        <v>406</v>
      </c>
      <c r="Q4077" s="4">
        <f>SupplierQuality[[#This Row],[Total Defect Qty]]*SupplierQuality[[#This Row],[Unit Price]]</f>
        <v>233429700</v>
      </c>
    </row>
    <row r="4078" spans="1:17" x14ac:dyDescent="0.25">
      <c r="A4078" s="1">
        <v>43717</v>
      </c>
      <c r="B4078" s="5" t="str">
        <f>TEXT(SupplierQuality[[#This Row],[Date]],"mmm")</f>
        <v>Sep</v>
      </c>
      <c r="C4078" s="5" t="str">
        <f>TEXT(SupplierQuality[[#This Row],[Date]],"yyyy")</f>
        <v>2019</v>
      </c>
      <c r="D4078" s="2" t="s">
        <v>63</v>
      </c>
      <c r="E4078" s="2" t="s">
        <v>84</v>
      </c>
      <c r="F4078" s="2" t="s">
        <v>14</v>
      </c>
      <c r="G4078">
        <v>124</v>
      </c>
      <c r="H4078" s="2" t="str">
        <f>VLOOKUP(SupplierQuality[[#This Row],[MaterialID]],Table4[#All],2,0)</f>
        <v>Drives</v>
      </c>
      <c r="I4078">
        <v>1</v>
      </c>
      <c r="J4078" s="2" t="str">
        <f>_xlfn.XLOOKUP(SupplierQuality[[#This Row],[Defect Type ID]],Table5[ID],Table5[Defect Type],"Not found",0)</f>
        <v>No Impact</v>
      </c>
      <c r="K4078">
        <v>63</v>
      </c>
      <c r="L4078" s="2" t="str">
        <f>_xlfn.XLOOKUP(SupplierQuality[[#This Row],[DefectID]],Table2[ID],Table2[Defect],"Not found",0)</f>
        <v>Bad Finish</v>
      </c>
      <c r="M4078" s="3">
        <v>461904</v>
      </c>
      <c r="N4078" s="3">
        <v>2053</v>
      </c>
      <c r="O4078" s="6">
        <f>SupplierQuality[[#This Row],[Total Downtime Minutes]]/60</f>
        <v>34.216666666666669</v>
      </c>
      <c r="P4078" s="4">
        <v>655</v>
      </c>
      <c r="Q4078" s="4">
        <f>SupplierQuality[[#This Row],[Total Defect Qty]]*SupplierQuality[[#This Row],[Unit Price]]</f>
        <v>302547120</v>
      </c>
    </row>
    <row r="4079" spans="1:17" x14ac:dyDescent="0.25">
      <c r="A4079" s="1">
        <v>43717</v>
      </c>
      <c r="B4079" s="5" t="str">
        <f>TEXT(SupplierQuality[[#This Row],[Date]],"mmm")</f>
        <v>Sep</v>
      </c>
      <c r="C4079" s="5" t="str">
        <f>TEXT(SupplierQuality[[#This Row],[Date]],"yyyy")</f>
        <v>2019</v>
      </c>
      <c r="D4079" s="2" t="s">
        <v>197</v>
      </c>
      <c r="E4079" s="2" t="s">
        <v>119</v>
      </c>
      <c r="F4079" s="2" t="s">
        <v>42</v>
      </c>
      <c r="G4079">
        <v>124</v>
      </c>
      <c r="H4079" s="2" t="str">
        <f>VLOOKUP(SupplierQuality[[#This Row],[MaterialID]],Table4[#All],2,0)</f>
        <v>Drives</v>
      </c>
      <c r="I4079">
        <v>1</v>
      </c>
      <c r="J4079" s="2" t="str">
        <f>_xlfn.XLOOKUP(SupplierQuality[[#This Row],[Defect Type ID]],Table5[ID],Table5[Defect Type],"Not found",0)</f>
        <v>No Impact</v>
      </c>
      <c r="K4079">
        <v>167</v>
      </c>
      <c r="L4079" s="2" t="str">
        <f>_xlfn.XLOOKUP(SupplierQuality[[#This Row],[DefectID]],Table2[ID],Table2[Defect],"Not found",0)</f>
        <v>Missing Packaging</v>
      </c>
      <c r="M4079" s="3">
        <v>454801</v>
      </c>
      <c r="N4079" s="3">
        <v>3362</v>
      </c>
      <c r="O4079" s="6">
        <f>SupplierQuality[[#This Row],[Total Downtime Minutes]]/60</f>
        <v>56.033333333333331</v>
      </c>
      <c r="P4079" s="4">
        <v>615</v>
      </c>
      <c r="Q4079" s="4">
        <f>SupplierQuality[[#This Row],[Total Defect Qty]]*SupplierQuality[[#This Row],[Unit Price]]</f>
        <v>279702615</v>
      </c>
    </row>
    <row r="4080" spans="1:17" x14ac:dyDescent="0.25">
      <c r="A4080" s="1">
        <v>43717</v>
      </c>
      <c r="B4080" s="5" t="str">
        <f>TEXT(SupplierQuality[[#This Row],[Date]],"mmm")</f>
        <v>Sep</v>
      </c>
      <c r="C4080" s="5" t="str">
        <f>TEXT(SupplierQuality[[#This Row],[Date]],"yyyy")</f>
        <v>2019</v>
      </c>
      <c r="D4080" s="2" t="s">
        <v>138</v>
      </c>
      <c r="E4080" s="2" t="s">
        <v>47</v>
      </c>
      <c r="F4080" s="2" t="s">
        <v>24</v>
      </c>
      <c r="G4080">
        <v>128</v>
      </c>
      <c r="H4080" s="2" t="str">
        <f>VLOOKUP(SupplierQuality[[#This Row],[MaterialID]],Table4[#All],2,0)</f>
        <v>Tape</v>
      </c>
      <c r="I4080">
        <v>3</v>
      </c>
      <c r="J4080" s="2" t="str">
        <f>_xlfn.XLOOKUP(SupplierQuality[[#This Row],[Defect Type ID]],Table5[ID],Table5[Defect Type],"Not found",0)</f>
        <v>Impact</v>
      </c>
      <c r="K4080">
        <v>105</v>
      </c>
      <c r="L4080" s="2" t="str">
        <f>_xlfn.XLOOKUP(SupplierQuality[[#This Row],[DefectID]],Table2[ID],Table2[Defect],"Not found",0)</f>
        <v>Dimensions - Bad Finishing</v>
      </c>
      <c r="M4080" s="3">
        <v>441654</v>
      </c>
      <c r="N4080" s="3">
        <v>1944</v>
      </c>
      <c r="O4080" s="6">
        <f>SupplierQuality[[#This Row],[Total Downtime Minutes]]/60</f>
        <v>32.4</v>
      </c>
      <c r="P4080" s="4">
        <v>655</v>
      </c>
      <c r="Q4080" s="4">
        <f>SupplierQuality[[#This Row],[Total Defect Qty]]*SupplierQuality[[#This Row],[Unit Price]]</f>
        <v>289283370</v>
      </c>
    </row>
    <row r="4081" spans="1:17" x14ac:dyDescent="0.25">
      <c r="A4081" s="1">
        <v>43717</v>
      </c>
      <c r="B4081" s="5" t="str">
        <f>TEXT(SupplierQuality[[#This Row],[Date]],"mmm")</f>
        <v>Sep</v>
      </c>
      <c r="C4081" s="5" t="str">
        <f>TEXT(SupplierQuality[[#This Row],[Date]],"yyyy")</f>
        <v>2019</v>
      </c>
      <c r="D4081" s="2" t="s">
        <v>206</v>
      </c>
      <c r="E4081" s="2" t="s">
        <v>98</v>
      </c>
      <c r="F4081" s="2" t="s">
        <v>14</v>
      </c>
      <c r="G4081">
        <v>113</v>
      </c>
      <c r="H4081" s="2" t="str">
        <f>VLOOKUP(SupplierQuality[[#This Row],[MaterialID]],Table4[#All],2,0)</f>
        <v>Raw Materials</v>
      </c>
      <c r="I4081">
        <v>2</v>
      </c>
      <c r="J4081" s="2" t="str">
        <f>_xlfn.XLOOKUP(SupplierQuality[[#This Row],[Defect Type ID]],Table5[ID],Table5[Defect Type],"Not found",0)</f>
        <v>Rejected</v>
      </c>
      <c r="K4081">
        <v>24</v>
      </c>
      <c r="L4081" s="2" t="str">
        <f>_xlfn.XLOOKUP(SupplierQuality[[#This Row],[DefectID]],Table2[ID],Table2[Defect],"Not found",0)</f>
        <v>Not Cleaned</v>
      </c>
      <c r="M4081" s="3">
        <v>383151</v>
      </c>
      <c r="N4081" s="3">
        <v>3097</v>
      </c>
      <c r="O4081" s="6">
        <f>SupplierQuality[[#This Row],[Total Downtime Minutes]]/60</f>
        <v>51.616666666666667</v>
      </c>
      <c r="P4081" s="4">
        <v>522</v>
      </c>
      <c r="Q4081" s="4">
        <f>SupplierQuality[[#This Row],[Total Defect Qty]]*SupplierQuality[[#This Row],[Unit Price]]</f>
        <v>200004822</v>
      </c>
    </row>
    <row r="4082" spans="1:17" x14ac:dyDescent="0.25">
      <c r="A4082" s="1">
        <v>43718</v>
      </c>
      <c r="B4082" s="5" t="str">
        <f>TEXT(SupplierQuality[[#This Row],[Date]],"mmm")</f>
        <v>Sep</v>
      </c>
      <c r="C4082" s="5" t="str">
        <f>TEXT(SupplierQuality[[#This Row],[Date]],"yyyy")</f>
        <v>2019</v>
      </c>
      <c r="D4082" s="2" t="s">
        <v>294</v>
      </c>
      <c r="E4082" s="2" t="s">
        <v>47</v>
      </c>
      <c r="F4082" s="2" t="s">
        <v>14</v>
      </c>
      <c r="G4082">
        <v>126</v>
      </c>
      <c r="H4082" s="2" t="str">
        <f>VLOOKUP(SupplierQuality[[#This Row],[MaterialID]],Table4[#All],2,0)</f>
        <v>Motors</v>
      </c>
      <c r="I4082">
        <v>1</v>
      </c>
      <c r="J4082" s="2" t="str">
        <f>_xlfn.XLOOKUP(SupplierQuality[[#This Row],[Defect Type ID]],Table5[ID],Table5[Defect Type],"Not found",0)</f>
        <v>No Impact</v>
      </c>
      <c r="K4082">
        <v>257</v>
      </c>
      <c r="L4082" s="2" t="str">
        <f>_xlfn.XLOOKUP(SupplierQuality[[#This Row],[DefectID]],Table2[ID],Table2[Defect],"Not found",0)</f>
        <v>Bad Seal</v>
      </c>
      <c r="M4082" s="3">
        <v>998200</v>
      </c>
      <c r="N4082" s="3">
        <v>2104</v>
      </c>
      <c r="O4082" s="6">
        <f>SupplierQuality[[#This Row],[Total Downtime Minutes]]/60</f>
        <v>35.06666666666667</v>
      </c>
      <c r="P4082" s="4">
        <v>471</v>
      </c>
      <c r="Q4082" s="4">
        <f>SupplierQuality[[#This Row],[Total Defect Qty]]*SupplierQuality[[#This Row],[Unit Price]]</f>
        <v>470152200</v>
      </c>
    </row>
    <row r="4083" spans="1:17" x14ac:dyDescent="0.25">
      <c r="A4083" s="1">
        <v>43718</v>
      </c>
      <c r="B4083" s="5" t="str">
        <f>TEXT(SupplierQuality[[#This Row],[Date]],"mmm")</f>
        <v>Sep</v>
      </c>
      <c r="C4083" s="5" t="str">
        <f>TEXT(SupplierQuality[[#This Row],[Date]],"yyyy")</f>
        <v>2019</v>
      </c>
      <c r="D4083" s="2" t="s">
        <v>359</v>
      </c>
      <c r="E4083" s="2" t="s">
        <v>98</v>
      </c>
      <c r="F4083" s="2" t="s">
        <v>42</v>
      </c>
      <c r="G4083">
        <v>125</v>
      </c>
      <c r="H4083" s="2" t="str">
        <f>VLOOKUP(SupplierQuality[[#This Row],[MaterialID]],Table4[#All],2,0)</f>
        <v>Hardware</v>
      </c>
      <c r="I4083">
        <v>2</v>
      </c>
      <c r="J4083" s="2" t="str">
        <f>_xlfn.XLOOKUP(SupplierQuality[[#This Row],[Defect Type ID]],Table5[ID],Table5[Defect Type],"Not found",0)</f>
        <v>Rejected</v>
      </c>
      <c r="K4083">
        <v>164</v>
      </c>
      <c r="L4083" s="2" t="str">
        <f>_xlfn.XLOOKUP(SupplierQuality[[#This Row],[DefectID]],Table2[ID],Table2[Defect],"Not found",0)</f>
        <v>Foreign Objects</v>
      </c>
      <c r="M4083" s="3">
        <v>897474</v>
      </c>
      <c r="N4083" s="3">
        <v>2902</v>
      </c>
      <c r="O4083" s="6">
        <f>SupplierQuality[[#This Row],[Total Downtime Minutes]]/60</f>
        <v>48.366666666666667</v>
      </c>
      <c r="P4083" s="4">
        <v>418</v>
      </c>
      <c r="Q4083" s="4">
        <f>SupplierQuality[[#This Row],[Total Defect Qty]]*SupplierQuality[[#This Row],[Unit Price]]</f>
        <v>375144132</v>
      </c>
    </row>
    <row r="4084" spans="1:17" x14ac:dyDescent="0.25">
      <c r="A4084" s="1">
        <v>43718</v>
      </c>
      <c r="B4084" s="5" t="str">
        <f>TEXT(SupplierQuality[[#This Row],[Date]],"mmm")</f>
        <v>Sep</v>
      </c>
      <c r="C4084" s="5" t="str">
        <f>TEXT(SupplierQuality[[#This Row],[Date]],"yyyy")</f>
        <v>2019</v>
      </c>
      <c r="D4084" s="2" t="s">
        <v>195</v>
      </c>
      <c r="E4084" s="2" t="s">
        <v>107</v>
      </c>
      <c r="F4084" s="2" t="s">
        <v>24</v>
      </c>
      <c r="G4084">
        <v>128</v>
      </c>
      <c r="H4084" s="2" t="str">
        <f>VLOOKUP(SupplierQuality[[#This Row],[MaterialID]],Table4[#All],2,0)</f>
        <v>Tape</v>
      </c>
      <c r="I4084">
        <v>3</v>
      </c>
      <c r="J4084" s="2" t="str">
        <f>_xlfn.XLOOKUP(SupplierQuality[[#This Row],[Defect Type ID]],Table5[ID],Table5[Defect Type],"Not found",0)</f>
        <v>Impact</v>
      </c>
      <c r="K4084">
        <v>201</v>
      </c>
      <c r="L4084" s="2" t="str">
        <f>_xlfn.XLOOKUP(SupplierQuality[[#This Row],[DefectID]],Table2[ID],Table2[Defect],"Not found",0)</f>
        <v>Wrong Print</v>
      </c>
      <c r="M4084" s="3">
        <v>895974</v>
      </c>
      <c r="N4084" s="3">
        <v>2829</v>
      </c>
      <c r="O4084" s="6">
        <f>SupplierQuality[[#This Row],[Total Downtime Minutes]]/60</f>
        <v>47.15</v>
      </c>
      <c r="P4084" s="4">
        <v>620</v>
      </c>
      <c r="Q4084" s="4">
        <f>SupplierQuality[[#This Row],[Total Defect Qty]]*SupplierQuality[[#This Row],[Unit Price]]</f>
        <v>555503880</v>
      </c>
    </row>
    <row r="4085" spans="1:17" x14ac:dyDescent="0.25">
      <c r="A4085" s="1">
        <v>43718</v>
      </c>
      <c r="B4085" s="5" t="str">
        <f>TEXT(SupplierQuality[[#This Row],[Date]],"mmm")</f>
        <v>Sep</v>
      </c>
      <c r="C4085" s="5" t="str">
        <f>TEXT(SupplierQuality[[#This Row],[Date]],"yyyy")</f>
        <v>2019</v>
      </c>
      <c r="D4085" s="2" t="s">
        <v>323</v>
      </c>
      <c r="E4085" s="2" t="s">
        <v>58</v>
      </c>
      <c r="F4085" s="2" t="s">
        <v>14</v>
      </c>
      <c r="G4085">
        <v>113</v>
      </c>
      <c r="H4085" s="2" t="str">
        <f>VLOOKUP(SupplierQuality[[#This Row],[MaterialID]],Table4[#All],2,0)</f>
        <v>Raw Materials</v>
      </c>
      <c r="I4085">
        <v>3</v>
      </c>
      <c r="J4085" s="2" t="str">
        <f>_xlfn.XLOOKUP(SupplierQuality[[#This Row],[Defect Type ID]],Table5[ID],Table5[Defect Type],"Not found",0)</f>
        <v>Impact</v>
      </c>
      <c r="K4085">
        <v>108</v>
      </c>
      <c r="L4085" s="2" t="str">
        <f>_xlfn.XLOOKUP(SupplierQuality[[#This Row],[DefectID]],Table2[ID],Table2[Defect],"Not found",0)</f>
        <v>Wrong Tails</v>
      </c>
      <c r="M4085" s="3">
        <v>893127</v>
      </c>
      <c r="N4085" s="3">
        <v>106</v>
      </c>
      <c r="O4085" s="6">
        <f>SupplierQuality[[#This Row],[Total Downtime Minutes]]/60</f>
        <v>1.7666666666666666</v>
      </c>
      <c r="P4085" s="4">
        <v>279</v>
      </c>
      <c r="Q4085" s="4">
        <f>SupplierQuality[[#This Row],[Total Defect Qty]]*SupplierQuality[[#This Row],[Unit Price]]</f>
        <v>249182433</v>
      </c>
    </row>
    <row r="4086" spans="1:17" x14ac:dyDescent="0.25">
      <c r="A4086" s="1">
        <v>43718</v>
      </c>
      <c r="B4086" s="5" t="str">
        <f>TEXT(SupplierQuality[[#This Row],[Date]],"mmm")</f>
        <v>Sep</v>
      </c>
      <c r="C4086" s="5" t="str">
        <f>TEXT(SupplierQuality[[#This Row],[Date]],"yyyy")</f>
        <v>2019</v>
      </c>
      <c r="D4086" s="2" t="s">
        <v>294</v>
      </c>
      <c r="E4086" s="2" t="s">
        <v>104</v>
      </c>
      <c r="F4086" s="2" t="s">
        <v>17</v>
      </c>
      <c r="G4086">
        <v>115</v>
      </c>
      <c r="H4086" s="2" t="str">
        <f>VLOOKUP(SupplierQuality[[#This Row],[MaterialID]],Table4[#All],2,0)</f>
        <v>Controllers</v>
      </c>
      <c r="I4086">
        <v>2</v>
      </c>
      <c r="J4086" s="2" t="str">
        <f>_xlfn.XLOOKUP(SupplierQuality[[#This Row],[Defect Type ID]],Table5[ID],Table5[Defect Type],"Not found",0)</f>
        <v>Rejected</v>
      </c>
      <c r="K4086">
        <v>220</v>
      </c>
      <c r="L4086" s="2" t="str">
        <f>_xlfn.XLOOKUP(SupplierQuality[[#This Row],[DefectID]],Table2[ID],Table2[Defect],"Not found",0)</f>
        <v>No Lock</v>
      </c>
      <c r="M4086" s="3">
        <v>848383</v>
      </c>
      <c r="N4086" s="3">
        <v>246</v>
      </c>
      <c r="O4086" s="6">
        <f>SupplierQuality[[#This Row],[Total Downtime Minutes]]/60</f>
        <v>4.0999999999999996</v>
      </c>
      <c r="P4086" s="4">
        <v>390</v>
      </c>
      <c r="Q4086" s="4">
        <f>SupplierQuality[[#This Row],[Total Defect Qty]]*SupplierQuality[[#This Row],[Unit Price]]</f>
        <v>330869370</v>
      </c>
    </row>
    <row r="4087" spans="1:17" x14ac:dyDescent="0.25">
      <c r="A4087" s="1">
        <v>43718</v>
      </c>
      <c r="B4087" s="5" t="str">
        <f>TEXT(SupplierQuality[[#This Row],[Date]],"mmm")</f>
        <v>Sep</v>
      </c>
      <c r="C4087" s="5" t="str">
        <f>TEXT(SupplierQuality[[#This Row],[Date]],"yyyy")</f>
        <v>2019</v>
      </c>
      <c r="D4087" s="2" t="s">
        <v>314</v>
      </c>
      <c r="E4087" s="2" t="s">
        <v>62</v>
      </c>
      <c r="F4087" s="2" t="s">
        <v>691</v>
      </c>
      <c r="G4087">
        <v>114</v>
      </c>
      <c r="H4087" s="2" t="str">
        <f>VLOOKUP(SupplierQuality[[#This Row],[MaterialID]],Table4[#All],2,0)</f>
        <v>Carton</v>
      </c>
      <c r="I4087">
        <v>3</v>
      </c>
      <c r="J4087" s="2" t="str">
        <f>_xlfn.XLOOKUP(SupplierQuality[[#This Row],[Defect Type ID]],Table5[ID],Table5[Defect Type],"Not found",0)</f>
        <v>Impact</v>
      </c>
      <c r="K4087">
        <v>57</v>
      </c>
      <c r="L4087" s="2" t="str">
        <f>_xlfn.XLOOKUP(SupplierQuality[[#This Row],[DefectID]],Table2[ID],Table2[Defect],"Not found",0)</f>
        <v>Incorrect Labeling</v>
      </c>
      <c r="M4087" s="3">
        <v>738987</v>
      </c>
      <c r="N4087" s="3">
        <v>3548</v>
      </c>
      <c r="O4087" s="6">
        <f>SupplierQuality[[#This Row],[Total Downtime Minutes]]/60</f>
        <v>59.133333333333333</v>
      </c>
      <c r="P4087" s="4">
        <v>469</v>
      </c>
      <c r="Q4087" s="4">
        <f>SupplierQuality[[#This Row],[Total Defect Qty]]*SupplierQuality[[#This Row],[Unit Price]]</f>
        <v>346584903</v>
      </c>
    </row>
    <row r="4088" spans="1:17" x14ac:dyDescent="0.25">
      <c r="A4088" s="1">
        <v>43718</v>
      </c>
      <c r="B4088" s="5" t="str">
        <f>TEXT(SupplierQuality[[#This Row],[Date]],"mmm")</f>
        <v>Sep</v>
      </c>
      <c r="C4088" s="5" t="str">
        <f>TEXT(SupplierQuality[[#This Row],[Date]],"yyyy")</f>
        <v>2019</v>
      </c>
      <c r="D4088" s="2" t="s">
        <v>259</v>
      </c>
      <c r="E4088" s="2" t="s">
        <v>32</v>
      </c>
      <c r="F4088" s="2" t="s">
        <v>691</v>
      </c>
      <c r="G4088">
        <v>133</v>
      </c>
      <c r="H4088" s="2" t="str">
        <f>VLOOKUP(SupplierQuality[[#This Row],[MaterialID]],Table4[#All],2,0)</f>
        <v>Wires</v>
      </c>
      <c r="I4088">
        <v>2</v>
      </c>
      <c r="J4088" s="2" t="str">
        <f>_xlfn.XLOOKUP(SupplierQuality[[#This Row],[Defect Type ID]],Table5[ID],Table5[Defect Type],"Not found",0)</f>
        <v>Rejected</v>
      </c>
      <c r="K4088">
        <v>178</v>
      </c>
      <c r="L4088" s="2" t="str">
        <f>_xlfn.XLOOKUP(SupplierQuality[[#This Row],[DefectID]],Table2[ID],Table2[Defect],"Not found",0)</f>
        <v>Corrugate Falling Apart</v>
      </c>
      <c r="M4088" s="3">
        <v>721160</v>
      </c>
      <c r="N4088" s="3">
        <v>1837</v>
      </c>
      <c r="O4088" s="6">
        <f>SupplierQuality[[#This Row],[Total Downtime Minutes]]/60</f>
        <v>30.616666666666667</v>
      </c>
      <c r="P4088" s="4">
        <v>699</v>
      </c>
      <c r="Q4088" s="4">
        <f>SupplierQuality[[#This Row],[Total Defect Qty]]*SupplierQuality[[#This Row],[Unit Price]]</f>
        <v>504090840</v>
      </c>
    </row>
    <row r="4089" spans="1:17" x14ac:dyDescent="0.25">
      <c r="A4089" s="1">
        <v>43718</v>
      </c>
      <c r="B4089" s="5" t="str">
        <f>TEXT(SupplierQuality[[#This Row],[Date]],"mmm")</f>
        <v>Sep</v>
      </c>
      <c r="C4089" s="5" t="str">
        <f>TEXT(SupplierQuality[[#This Row],[Date]],"yyyy")</f>
        <v>2019</v>
      </c>
      <c r="D4089" s="2" t="s">
        <v>314</v>
      </c>
      <c r="E4089" s="2" t="s">
        <v>19</v>
      </c>
      <c r="F4089" s="2" t="s">
        <v>14</v>
      </c>
      <c r="G4089">
        <v>133</v>
      </c>
      <c r="H4089" s="2" t="str">
        <f>VLOOKUP(SupplierQuality[[#This Row],[MaterialID]],Table4[#All],2,0)</f>
        <v>Wires</v>
      </c>
      <c r="I4089">
        <v>3</v>
      </c>
      <c r="J4089" s="2" t="str">
        <f>_xlfn.XLOOKUP(SupplierQuality[[#This Row],[Defect Type ID]],Table5[ID],Table5[Defect Type],"Not found",0)</f>
        <v>Impact</v>
      </c>
      <c r="K4089">
        <v>244</v>
      </c>
      <c r="L4089" s="2" t="str">
        <f>_xlfn.XLOOKUP(SupplierQuality[[#This Row],[DefectID]],Table2[ID],Table2[Defect],"Not found",0)</f>
        <v>Spacing Between Labels</v>
      </c>
      <c r="M4089" s="3">
        <v>692517</v>
      </c>
      <c r="N4089" s="3">
        <v>4649</v>
      </c>
      <c r="O4089" s="6">
        <f>SupplierQuality[[#This Row],[Total Downtime Minutes]]/60</f>
        <v>77.483333333333334</v>
      </c>
      <c r="P4089" s="4">
        <v>480</v>
      </c>
      <c r="Q4089" s="4">
        <f>SupplierQuality[[#This Row],[Total Defect Qty]]*SupplierQuality[[#This Row],[Unit Price]]</f>
        <v>332408160</v>
      </c>
    </row>
    <row r="4090" spans="1:17" x14ac:dyDescent="0.25">
      <c r="A4090" s="1">
        <v>43718</v>
      </c>
      <c r="B4090" s="5" t="str">
        <f>TEXT(SupplierQuality[[#This Row],[Date]],"mmm")</f>
        <v>Sep</v>
      </c>
      <c r="C4090" s="5" t="str">
        <f>TEXT(SupplierQuality[[#This Row],[Date]],"yyyy")</f>
        <v>2019</v>
      </c>
      <c r="D4090" s="2" t="s">
        <v>301</v>
      </c>
      <c r="E4090" s="2" t="s">
        <v>52</v>
      </c>
      <c r="F4090" s="2" t="s">
        <v>691</v>
      </c>
      <c r="G4090">
        <v>131</v>
      </c>
      <c r="H4090" s="2" t="str">
        <f>VLOOKUP(SupplierQuality[[#This Row],[MaterialID]],Table4[#All],2,0)</f>
        <v>Valves</v>
      </c>
      <c r="I4090">
        <v>1</v>
      </c>
      <c r="J4090" s="2" t="str">
        <f>_xlfn.XLOOKUP(SupplierQuality[[#This Row],[Defect Type ID]],Table5[ID],Table5[Defect Type],"Not found",0)</f>
        <v>No Impact</v>
      </c>
      <c r="K4090">
        <v>160</v>
      </c>
      <c r="L4090" s="2" t="str">
        <f>_xlfn.XLOOKUP(SupplierQuality[[#This Row],[DefectID]],Table2[ID],Table2[Defect],"Not found",0)</f>
        <v>Lay Flat Dimension</v>
      </c>
      <c r="M4090" s="3">
        <v>435686</v>
      </c>
      <c r="N4090" s="3">
        <v>2945</v>
      </c>
      <c r="O4090" s="6">
        <f>SupplierQuality[[#This Row],[Total Downtime Minutes]]/60</f>
        <v>49.083333333333336</v>
      </c>
      <c r="P4090" s="4">
        <v>587</v>
      </c>
      <c r="Q4090" s="4">
        <f>SupplierQuality[[#This Row],[Total Defect Qty]]*SupplierQuality[[#This Row],[Unit Price]]</f>
        <v>255747682</v>
      </c>
    </row>
    <row r="4091" spans="1:17" x14ac:dyDescent="0.25">
      <c r="A4091" s="1">
        <v>43718</v>
      </c>
      <c r="B4091" s="5" t="str">
        <f>TEXT(SupplierQuality[[#This Row],[Date]],"mmm")</f>
        <v>Sep</v>
      </c>
      <c r="C4091" s="5" t="str">
        <f>TEXT(SupplierQuality[[#This Row],[Date]],"yyyy")</f>
        <v>2019</v>
      </c>
      <c r="D4091" s="2" t="s">
        <v>123</v>
      </c>
      <c r="E4091" s="2" t="s">
        <v>74</v>
      </c>
      <c r="F4091" s="2" t="s">
        <v>17</v>
      </c>
      <c r="G4091">
        <v>113</v>
      </c>
      <c r="H4091" s="2" t="str">
        <f>VLOOKUP(SupplierQuality[[#This Row],[MaterialID]],Table4[#All],2,0)</f>
        <v>Raw Materials</v>
      </c>
      <c r="I4091">
        <v>2</v>
      </c>
      <c r="J4091" s="2" t="str">
        <f>_xlfn.XLOOKUP(SupplierQuality[[#This Row],[Defect Type ID]],Table5[ID],Table5[Defect Type],"Not found",0)</f>
        <v>Rejected</v>
      </c>
      <c r="K4091">
        <v>172</v>
      </c>
      <c r="L4091" s="2" t="str">
        <f>_xlfn.XLOOKUP(SupplierQuality[[#This Row],[DefectID]],Table2[ID],Table2[Defect],"Not found",0)</f>
        <v>Holes</v>
      </c>
      <c r="M4091" s="3">
        <v>432044</v>
      </c>
      <c r="N4091" s="3">
        <v>2017</v>
      </c>
      <c r="O4091" s="6">
        <f>SupplierQuality[[#This Row],[Total Downtime Minutes]]/60</f>
        <v>33.616666666666667</v>
      </c>
      <c r="P4091" s="4">
        <v>474</v>
      </c>
      <c r="Q4091" s="4">
        <f>SupplierQuality[[#This Row],[Total Defect Qty]]*SupplierQuality[[#This Row],[Unit Price]]</f>
        <v>204788856</v>
      </c>
    </row>
    <row r="4092" spans="1:17" x14ac:dyDescent="0.25">
      <c r="A4092" s="1">
        <v>43718</v>
      </c>
      <c r="B4092" s="5" t="str">
        <f>TEXT(SupplierQuality[[#This Row],[Date]],"mmm")</f>
        <v>Sep</v>
      </c>
      <c r="C4092" s="5" t="str">
        <f>TEXT(SupplierQuality[[#This Row],[Date]],"yyyy")</f>
        <v>2019</v>
      </c>
      <c r="D4092" s="2" t="s">
        <v>188</v>
      </c>
      <c r="E4092" s="2" t="s">
        <v>104</v>
      </c>
      <c r="F4092" s="2" t="s">
        <v>691</v>
      </c>
      <c r="G4092">
        <v>131</v>
      </c>
      <c r="H4092" s="2" t="str">
        <f>VLOOKUP(SupplierQuality[[#This Row],[MaterialID]],Table4[#All],2,0)</f>
        <v>Valves</v>
      </c>
      <c r="I4092">
        <v>3</v>
      </c>
      <c r="J4092" s="2" t="str">
        <f>_xlfn.XLOOKUP(SupplierQuality[[#This Row],[Defect Type ID]],Table5[ID],Table5[Defect Type],"Not found",0)</f>
        <v>Impact</v>
      </c>
      <c r="K4092">
        <v>176</v>
      </c>
      <c r="L4092" s="2" t="str">
        <f>_xlfn.XLOOKUP(SupplierQuality[[#This Row],[DefectID]],Table2[ID],Table2[Defect],"Not found",0)</f>
        <v>Holes in Material</v>
      </c>
      <c r="M4092" s="3">
        <v>390703</v>
      </c>
      <c r="N4092" s="3">
        <v>4686</v>
      </c>
      <c r="O4092" s="6">
        <f>SupplierQuality[[#This Row],[Total Downtime Minutes]]/60</f>
        <v>78.099999999999994</v>
      </c>
      <c r="P4092" s="4">
        <v>614</v>
      </c>
      <c r="Q4092" s="4">
        <f>SupplierQuality[[#This Row],[Total Defect Qty]]*SupplierQuality[[#This Row],[Unit Price]]</f>
        <v>239891642</v>
      </c>
    </row>
    <row r="4093" spans="1:17" x14ac:dyDescent="0.25">
      <c r="A4093" s="1">
        <v>43718</v>
      </c>
      <c r="B4093" s="5" t="str">
        <f>TEXT(SupplierQuality[[#This Row],[Date]],"mmm")</f>
        <v>Sep</v>
      </c>
      <c r="C4093" s="5" t="str">
        <f>TEXT(SupplierQuality[[#This Row],[Date]],"yyyy")</f>
        <v>2019</v>
      </c>
      <c r="D4093" s="2" t="s">
        <v>353</v>
      </c>
      <c r="E4093" s="2" t="s">
        <v>13</v>
      </c>
      <c r="F4093" s="2" t="s">
        <v>691</v>
      </c>
      <c r="G4093">
        <v>118</v>
      </c>
      <c r="H4093" s="2" t="str">
        <f>VLOOKUP(SupplierQuality[[#This Row],[MaterialID]],Table4[#All],2,0)</f>
        <v>Corrugate</v>
      </c>
      <c r="I4093">
        <v>1</v>
      </c>
      <c r="J4093" s="2" t="str">
        <f>_xlfn.XLOOKUP(SupplierQuality[[#This Row],[Defect Type ID]],Table5[ID],Table5[Defect Type],"Not found",0)</f>
        <v>No Impact</v>
      </c>
      <c r="K4093">
        <v>83</v>
      </c>
      <c r="L4093" s="2" t="str">
        <f>_xlfn.XLOOKUP(SupplierQuality[[#This Row],[DefectID]],Table2[ID],Table2[Defect],"Not found",0)</f>
        <v>Loose Core</v>
      </c>
      <c r="M4093" s="3">
        <v>337985</v>
      </c>
      <c r="N4093" s="3">
        <v>4209</v>
      </c>
      <c r="O4093" s="6">
        <f>SupplierQuality[[#This Row],[Total Downtime Minutes]]/60</f>
        <v>70.150000000000006</v>
      </c>
      <c r="P4093" s="4">
        <v>538</v>
      </c>
      <c r="Q4093" s="4">
        <f>SupplierQuality[[#This Row],[Total Defect Qty]]*SupplierQuality[[#This Row],[Unit Price]]</f>
        <v>181835930</v>
      </c>
    </row>
    <row r="4094" spans="1:17" x14ac:dyDescent="0.25">
      <c r="A4094" s="1">
        <v>43718</v>
      </c>
      <c r="B4094" s="5" t="str">
        <f>TEXT(SupplierQuality[[#This Row],[Date]],"mmm")</f>
        <v>Sep</v>
      </c>
      <c r="C4094" s="5" t="str">
        <f>TEXT(SupplierQuality[[#This Row],[Date]],"yyyy")</f>
        <v>2019</v>
      </c>
      <c r="D4094" s="2" t="s">
        <v>149</v>
      </c>
      <c r="E4094" s="2" t="s">
        <v>67</v>
      </c>
      <c r="F4094" s="2" t="s">
        <v>691</v>
      </c>
      <c r="G4094">
        <v>125</v>
      </c>
      <c r="H4094" s="2" t="str">
        <f>VLOOKUP(SupplierQuality[[#This Row],[MaterialID]],Table4[#All],2,0)</f>
        <v>Hardware</v>
      </c>
      <c r="I4094">
        <v>1</v>
      </c>
      <c r="J4094" s="2" t="str">
        <f>_xlfn.XLOOKUP(SupplierQuality[[#This Row],[Defect Type ID]],Table5[ID],Table5[Defect Type],"Not found",0)</f>
        <v>No Impact</v>
      </c>
      <c r="K4094">
        <v>190</v>
      </c>
      <c r="L4094" s="2" t="str">
        <f>_xlfn.XLOOKUP(SupplierQuality[[#This Row],[DefectID]],Table2[ID],Table2[Defect],"Not found",0)</f>
        <v>Bad Distribution</v>
      </c>
      <c r="M4094" s="3">
        <v>323289</v>
      </c>
      <c r="N4094" s="3">
        <v>3256</v>
      </c>
      <c r="O4094" s="6">
        <f>SupplierQuality[[#This Row],[Total Downtime Minutes]]/60</f>
        <v>54.266666666666666</v>
      </c>
      <c r="P4094" s="4">
        <v>589</v>
      </c>
      <c r="Q4094" s="4">
        <f>SupplierQuality[[#This Row],[Total Defect Qty]]*SupplierQuality[[#This Row],[Unit Price]]</f>
        <v>190417221</v>
      </c>
    </row>
    <row r="4095" spans="1:17" x14ac:dyDescent="0.25">
      <c r="A4095" s="1">
        <v>43718</v>
      </c>
      <c r="B4095" s="5" t="str">
        <f>TEXT(SupplierQuality[[#This Row],[Date]],"mmm")</f>
        <v>Sep</v>
      </c>
      <c r="C4095" s="5" t="str">
        <f>TEXT(SupplierQuality[[#This Row],[Date]],"yyyy")</f>
        <v>2019</v>
      </c>
      <c r="D4095" s="2" t="s">
        <v>89</v>
      </c>
      <c r="E4095" s="2" t="s">
        <v>19</v>
      </c>
      <c r="F4095" s="2" t="s">
        <v>691</v>
      </c>
      <c r="G4095">
        <v>113</v>
      </c>
      <c r="H4095" s="2" t="str">
        <f>VLOOKUP(SupplierQuality[[#This Row],[MaterialID]],Table4[#All],2,0)</f>
        <v>Raw Materials</v>
      </c>
      <c r="I4095">
        <v>1</v>
      </c>
      <c r="J4095" s="2" t="str">
        <f>_xlfn.XLOOKUP(SupplierQuality[[#This Row],[Defect Type ID]],Table5[ID],Table5[Defect Type],"Not found",0)</f>
        <v>No Impact</v>
      </c>
      <c r="K4095">
        <v>56</v>
      </c>
      <c r="L4095" s="2" t="str">
        <f>_xlfn.XLOOKUP(SupplierQuality[[#This Row],[DefectID]],Table2[ID],Table2[Defect],"Not found",0)</f>
        <v>Poor Pairing</v>
      </c>
      <c r="M4095" s="3">
        <v>259296</v>
      </c>
      <c r="N4095" s="3">
        <v>2676</v>
      </c>
      <c r="O4095" s="6">
        <f>SupplierQuality[[#This Row],[Total Downtime Minutes]]/60</f>
        <v>44.6</v>
      </c>
      <c r="P4095" s="4">
        <v>513</v>
      </c>
      <c r="Q4095" s="4">
        <f>SupplierQuality[[#This Row],[Total Defect Qty]]*SupplierQuality[[#This Row],[Unit Price]]</f>
        <v>133018848</v>
      </c>
    </row>
    <row r="4096" spans="1:17" x14ac:dyDescent="0.25">
      <c r="A4096" s="1">
        <v>43718</v>
      </c>
      <c r="B4096" s="5" t="str">
        <f>TEXT(SupplierQuality[[#This Row],[Date]],"mmm")</f>
        <v>Sep</v>
      </c>
      <c r="C4096" s="5" t="str">
        <f>TEXT(SupplierQuality[[#This Row],[Date]],"yyyy")</f>
        <v>2019</v>
      </c>
      <c r="D4096" s="2" t="s">
        <v>90</v>
      </c>
      <c r="E4096" s="2" t="s">
        <v>16</v>
      </c>
      <c r="F4096" s="2" t="s">
        <v>14</v>
      </c>
      <c r="G4096">
        <v>125</v>
      </c>
      <c r="H4096" s="2" t="str">
        <f>VLOOKUP(SupplierQuality[[#This Row],[MaterialID]],Table4[#All],2,0)</f>
        <v>Hardware</v>
      </c>
      <c r="I4096">
        <v>1</v>
      </c>
      <c r="J4096" s="2" t="str">
        <f>_xlfn.XLOOKUP(SupplierQuality[[#This Row],[Defect Type ID]],Table5[ID],Table5[Defect Type],"Not found",0)</f>
        <v>No Impact</v>
      </c>
      <c r="K4096">
        <v>72</v>
      </c>
      <c r="L4096" s="2" t="str">
        <f>_xlfn.XLOOKUP(SupplierQuality[[#This Row],[DefectID]],Table2[ID],Table2[Defect],"Not found",0)</f>
        <v>Wrong Label</v>
      </c>
      <c r="M4096" s="3">
        <v>249345</v>
      </c>
      <c r="N4096" s="3">
        <v>1603</v>
      </c>
      <c r="O4096" s="6">
        <f>SupplierQuality[[#This Row],[Total Downtime Minutes]]/60</f>
        <v>26.716666666666665</v>
      </c>
      <c r="P4096" s="4">
        <v>628</v>
      </c>
      <c r="Q4096" s="4">
        <f>SupplierQuality[[#This Row],[Total Defect Qty]]*SupplierQuality[[#This Row],[Unit Price]]</f>
        <v>156588660</v>
      </c>
    </row>
    <row r="4097" spans="1:17" x14ac:dyDescent="0.25">
      <c r="A4097" s="1">
        <v>43718</v>
      </c>
      <c r="B4097" s="5" t="str">
        <f>TEXT(SupplierQuality[[#This Row],[Date]],"mmm")</f>
        <v>Sep</v>
      </c>
      <c r="C4097" s="5" t="str">
        <f>TEXT(SupplierQuality[[#This Row],[Date]],"yyyy")</f>
        <v>2019</v>
      </c>
      <c r="D4097" s="2" t="s">
        <v>220</v>
      </c>
      <c r="E4097" s="2" t="s">
        <v>47</v>
      </c>
      <c r="F4097" s="2" t="s">
        <v>14</v>
      </c>
      <c r="G4097">
        <v>121</v>
      </c>
      <c r="H4097" s="2" t="str">
        <f>VLOOKUP(SupplierQuality[[#This Row],[MaterialID]],Table4[#All],2,0)</f>
        <v>Composites</v>
      </c>
      <c r="I4097">
        <v>1</v>
      </c>
      <c r="J4097" s="2" t="str">
        <f>_xlfn.XLOOKUP(SupplierQuality[[#This Row],[Defect Type ID]],Table5[ID],Table5[Defect Type],"Not found",0)</f>
        <v>No Impact</v>
      </c>
      <c r="K4097">
        <v>210</v>
      </c>
      <c r="L4097" s="2" t="str">
        <f>_xlfn.XLOOKUP(SupplierQuality[[#This Row],[DefectID]],Table2[ID],Table2[Defect],"Not found",0)</f>
        <v>Overlapping Seam</v>
      </c>
      <c r="M4097" s="3">
        <v>237409</v>
      </c>
      <c r="N4097" s="3">
        <v>1665</v>
      </c>
      <c r="O4097" s="6">
        <f>SupplierQuality[[#This Row],[Total Downtime Minutes]]/60</f>
        <v>27.75</v>
      </c>
      <c r="P4097" s="4">
        <v>455</v>
      </c>
      <c r="Q4097" s="4">
        <f>SupplierQuality[[#This Row],[Total Defect Qty]]*SupplierQuality[[#This Row],[Unit Price]]</f>
        <v>108021095</v>
      </c>
    </row>
    <row r="4098" spans="1:17" x14ac:dyDescent="0.25">
      <c r="A4098" s="1">
        <v>43718</v>
      </c>
      <c r="B4098" s="5" t="str">
        <f>TEXT(SupplierQuality[[#This Row],[Date]],"mmm")</f>
        <v>Sep</v>
      </c>
      <c r="C4098" s="5" t="str">
        <f>TEXT(SupplierQuality[[#This Row],[Date]],"yyyy")</f>
        <v>2019</v>
      </c>
      <c r="D4098" s="2" t="s">
        <v>284</v>
      </c>
      <c r="E4098" s="2" t="s">
        <v>84</v>
      </c>
      <c r="F4098" s="2" t="s">
        <v>14</v>
      </c>
      <c r="G4098">
        <v>119</v>
      </c>
      <c r="H4098" s="2" t="str">
        <f>VLOOKUP(SupplierQuality[[#This Row],[MaterialID]],Table4[#All],2,0)</f>
        <v>Batteries</v>
      </c>
      <c r="I4098">
        <v>2</v>
      </c>
      <c r="J4098" s="2" t="str">
        <f>_xlfn.XLOOKUP(SupplierQuality[[#This Row],[Defect Type ID]],Table5[ID],Table5[Defect Type],"Not found",0)</f>
        <v>Rejected</v>
      </c>
      <c r="K4098">
        <v>194</v>
      </c>
      <c r="L4098" s="2" t="str">
        <f>_xlfn.XLOOKUP(SupplierQuality[[#This Row],[DefectID]],Table2[ID],Table2[Defect],"Not found",0)</f>
        <v>Double Labeling</v>
      </c>
      <c r="M4098" s="3">
        <v>132079</v>
      </c>
      <c r="N4098" s="3">
        <v>1356</v>
      </c>
      <c r="O4098" s="6">
        <f>SupplierQuality[[#This Row],[Total Downtime Minutes]]/60</f>
        <v>22.6</v>
      </c>
      <c r="P4098" s="4">
        <v>358</v>
      </c>
      <c r="Q4098" s="4">
        <f>SupplierQuality[[#This Row],[Total Defect Qty]]*SupplierQuality[[#This Row],[Unit Price]]</f>
        <v>47284282</v>
      </c>
    </row>
    <row r="4099" spans="1:17" x14ac:dyDescent="0.25">
      <c r="A4099" s="1">
        <v>43718</v>
      </c>
      <c r="B4099" s="5" t="str">
        <f>TEXT(SupplierQuality[[#This Row],[Date]],"mmm")</f>
        <v>Sep</v>
      </c>
      <c r="C4099" s="5" t="str">
        <f>TEXT(SupplierQuality[[#This Row],[Date]],"yyyy")</f>
        <v>2019</v>
      </c>
      <c r="D4099" s="2" t="s">
        <v>167</v>
      </c>
      <c r="E4099" s="2" t="s">
        <v>55</v>
      </c>
      <c r="F4099" s="2" t="s">
        <v>691</v>
      </c>
      <c r="G4099">
        <v>124</v>
      </c>
      <c r="H4099" s="2" t="str">
        <f>VLOOKUP(SupplierQuality[[#This Row],[MaterialID]],Table4[#All],2,0)</f>
        <v>Drives</v>
      </c>
      <c r="I4099">
        <v>1</v>
      </c>
      <c r="J4099" s="2" t="str">
        <f>_xlfn.XLOOKUP(SupplierQuality[[#This Row],[Defect Type ID]],Table5[ID],Table5[Defect Type],"Not found",0)</f>
        <v>No Impact</v>
      </c>
      <c r="K4099">
        <v>145</v>
      </c>
      <c r="L4099" s="2" t="str">
        <f>_xlfn.XLOOKUP(SupplierQuality[[#This Row],[DefectID]],Table2[ID],Table2[Defect],"Not found",0)</f>
        <v>Tape Wrong</v>
      </c>
      <c r="M4099" s="3">
        <v>95324</v>
      </c>
      <c r="N4099" s="3">
        <v>3729</v>
      </c>
      <c r="O4099" s="6">
        <f>SupplierQuality[[#This Row],[Total Downtime Minutes]]/60</f>
        <v>62.15</v>
      </c>
      <c r="P4099" s="4">
        <v>298</v>
      </c>
      <c r="Q4099" s="4">
        <f>SupplierQuality[[#This Row],[Total Defect Qty]]*SupplierQuality[[#This Row],[Unit Price]]</f>
        <v>28406552</v>
      </c>
    </row>
    <row r="4100" spans="1:17" x14ac:dyDescent="0.25">
      <c r="A4100" s="1">
        <v>43718</v>
      </c>
      <c r="B4100" s="5" t="str">
        <f>TEXT(SupplierQuality[[#This Row],[Date]],"mmm")</f>
        <v>Sep</v>
      </c>
      <c r="C4100" s="5" t="str">
        <f>TEXT(SupplierQuality[[#This Row],[Date]],"yyyy")</f>
        <v>2019</v>
      </c>
      <c r="D4100" s="2" t="s">
        <v>180</v>
      </c>
      <c r="E4100" s="2" t="s">
        <v>32</v>
      </c>
      <c r="F4100" s="2" t="s">
        <v>14</v>
      </c>
      <c r="G4100">
        <v>118</v>
      </c>
      <c r="H4100" s="2" t="str">
        <f>VLOOKUP(SupplierQuality[[#This Row],[MaterialID]],Table4[#All],2,0)</f>
        <v>Corrugate</v>
      </c>
      <c r="I4100">
        <v>1</v>
      </c>
      <c r="J4100" s="2" t="str">
        <f>_xlfn.XLOOKUP(SupplierQuality[[#This Row],[Defect Type ID]],Table5[ID],Table5[Defect Type],"Not found",0)</f>
        <v>No Impact</v>
      </c>
      <c r="K4100">
        <v>129</v>
      </c>
      <c r="L4100" s="2" t="str">
        <f>_xlfn.XLOOKUP(SupplierQuality[[#This Row],[DefectID]],Table2[ID],Table2[Defect],"Not found",0)</f>
        <v>Color Variation</v>
      </c>
      <c r="M4100" s="3">
        <v>75183</v>
      </c>
      <c r="N4100" s="3">
        <v>2865</v>
      </c>
      <c r="O4100" s="6">
        <f>SupplierQuality[[#This Row],[Total Downtime Minutes]]/60</f>
        <v>47.75</v>
      </c>
      <c r="P4100" s="4">
        <v>412</v>
      </c>
      <c r="Q4100" s="4">
        <f>SupplierQuality[[#This Row],[Total Defect Qty]]*SupplierQuality[[#This Row],[Unit Price]]</f>
        <v>30975396</v>
      </c>
    </row>
    <row r="4101" spans="1:17" x14ac:dyDescent="0.25">
      <c r="A4101" s="1">
        <v>43718</v>
      </c>
      <c r="B4101" s="5" t="str">
        <f>TEXT(SupplierQuality[[#This Row],[Date]],"mmm")</f>
        <v>Sep</v>
      </c>
      <c r="C4101" s="5" t="str">
        <f>TEXT(SupplierQuality[[#This Row],[Date]],"yyyy")</f>
        <v>2019</v>
      </c>
      <c r="D4101" s="2" t="s">
        <v>228</v>
      </c>
      <c r="E4101" s="2" t="s">
        <v>11</v>
      </c>
      <c r="F4101" s="2" t="s">
        <v>14</v>
      </c>
      <c r="G4101">
        <v>124</v>
      </c>
      <c r="H4101" s="2" t="str">
        <f>VLOOKUP(SupplierQuality[[#This Row],[MaterialID]],Table4[#All],2,0)</f>
        <v>Drives</v>
      </c>
      <c r="I4101">
        <v>3</v>
      </c>
      <c r="J4101" s="2" t="str">
        <f>_xlfn.XLOOKUP(SupplierQuality[[#This Row],[Defect Type ID]],Table5[ID],Table5[Defect Type],"Not found",0)</f>
        <v>Impact</v>
      </c>
      <c r="K4101">
        <v>13</v>
      </c>
      <c r="L4101" s="2" t="str">
        <f>_xlfn.XLOOKUP(SupplierQuality[[#This Row],[DefectID]],Table2[ID],Table2[Defect],"Not found",0)</f>
        <v>Damaged in Transit</v>
      </c>
      <c r="M4101" s="3">
        <v>37331</v>
      </c>
      <c r="N4101" s="3">
        <v>2800</v>
      </c>
      <c r="O4101" s="6">
        <f>SupplierQuality[[#This Row],[Total Downtime Minutes]]/60</f>
        <v>46.666666666666664</v>
      </c>
      <c r="P4101" s="4">
        <v>388</v>
      </c>
      <c r="Q4101" s="4">
        <f>SupplierQuality[[#This Row],[Total Defect Qty]]*SupplierQuality[[#This Row],[Unit Price]]</f>
        <v>14484428</v>
      </c>
    </row>
    <row r="4102" spans="1:17" x14ac:dyDescent="0.25">
      <c r="A4102" s="1">
        <v>43718</v>
      </c>
      <c r="B4102" s="5" t="str">
        <f>TEXT(SupplierQuality[[#This Row],[Date]],"mmm")</f>
        <v>Sep</v>
      </c>
      <c r="C4102" s="5" t="str">
        <f>TEXT(SupplierQuality[[#This Row],[Date]],"yyyy")</f>
        <v>2019</v>
      </c>
      <c r="D4102" s="2" t="s">
        <v>146</v>
      </c>
      <c r="E4102" s="2" t="s">
        <v>30</v>
      </c>
      <c r="F4102" s="2" t="s">
        <v>691</v>
      </c>
      <c r="G4102">
        <v>116</v>
      </c>
      <c r="H4102" s="2" t="str">
        <f>VLOOKUP(SupplierQuality[[#This Row],[MaterialID]],Table4[#All],2,0)</f>
        <v>Molds</v>
      </c>
      <c r="I4102">
        <v>1</v>
      </c>
      <c r="J4102" s="2" t="str">
        <f>_xlfn.XLOOKUP(SupplierQuality[[#This Row],[Defect Type ID]],Table5[ID],Table5[Defect Type],"Not found",0)</f>
        <v>No Impact</v>
      </c>
      <c r="K4102">
        <v>105</v>
      </c>
      <c r="L4102" s="2" t="str">
        <f>_xlfn.XLOOKUP(SupplierQuality[[#This Row],[DefectID]],Table2[ID],Table2[Defect],"Not found",0)</f>
        <v>Dimensions - Bad Finishing</v>
      </c>
      <c r="M4102" s="3">
        <v>5939</v>
      </c>
      <c r="N4102" s="3">
        <v>4131</v>
      </c>
      <c r="O4102" s="6">
        <f>SupplierQuality[[#This Row],[Total Downtime Minutes]]/60</f>
        <v>68.849999999999994</v>
      </c>
      <c r="P4102" s="4">
        <v>682</v>
      </c>
      <c r="Q4102" s="4">
        <f>SupplierQuality[[#This Row],[Total Defect Qty]]*SupplierQuality[[#This Row],[Unit Price]]</f>
        <v>4050398</v>
      </c>
    </row>
    <row r="4103" spans="1:17" x14ac:dyDescent="0.25">
      <c r="A4103" s="1">
        <v>43719</v>
      </c>
      <c r="B4103" s="5" t="str">
        <f>TEXT(SupplierQuality[[#This Row],[Date]],"mmm")</f>
        <v>Sep</v>
      </c>
      <c r="C4103" s="5" t="str">
        <f>TEXT(SupplierQuality[[#This Row],[Date]],"yyyy")</f>
        <v>2019</v>
      </c>
      <c r="D4103" s="2" t="s">
        <v>240</v>
      </c>
      <c r="E4103" s="2" t="s">
        <v>58</v>
      </c>
      <c r="F4103" s="2" t="s">
        <v>42</v>
      </c>
      <c r="G4103">
        <v>132</v>
      </c>
      <c r="H4103" s="2" t="str">
        <f>VLOOKUP(SupplierQuality[[#This Row],[MaterialID]],Table4[#All],2,0)</f>
        <v>Printed Materials</v>
      </c>
      <c r="I4103">
        <v>1</v>
      </c>
      <c r="J4103" s="2" t="str">
        <f>_xlfn.XLOOKUP(SupplierQuality[[#This Row],[Defect Type ID]],Table5[ID],Table5[Defect Type],"Not found",0)</f>
        <v>No Impact</v>
      </c>
      <c r="K4103">
        <v>255</v>
      </c>
      <c r="L4103" s="2" t="str">
        <f>_xlfn.XLOOKUP(SupplierQuality[[#This Row],[DefectID]],Table2[ID],Table2[Defect],"Not found",0)</f>
        <v>Components Stuck</v>
      </c>
      <c r="M4103" s="3">
        <v>874537</v>
      </c>
      <c r="N4103" s="3">
        <v>88</v>
      </c>
      <c r="O4103" s="6">
        <f>SupplierQuality[[#This Row],[Total Downtime Minutes]]/60</f>
        <v>1.4666666666666666</v>
      </c>
      <c r="P4103" s="4">
        <v>463</v>
      </c>
      <c r="Q4103" s="4">
        <f>SupplierQuality[[#This Row],[Total Defect Qty]]*SupplierQuality[[#This Row],[Unit Price]]</f>
        <v>404910631</v>
      </c>
    </row>
    <row r="4104" spans="1:17" x14ac:dyDescent="0.25">
      <c r="A4104" s="1">
        <v>43719</v>
      </c>
      <c r="B4104" s="5" t="str">
        <f>TEXT(SupplierQuality[[#This Row],[Date]],"mmm")</f>
        <v>Sep</v>
      </c>
      <c r="C4104" s="5" t="str">
        <f>TEXT(SupplierQuality[[#This Row],[Date]],"yyyy")</f>
        <v>2019</v>
      </c>
      <c r="D4104" s="2" t="s">
        <v>150</v>
      </c>
      <c r="E4104" s="2" t="s">
        <v>84</v>
      </c>
      <c r="F4104" s="2" t="s">
        <v>42</v>
      </c>
      <c r="G4104">
        <v>117</v>
      </c>
      <c r="H4104" s="2" t="str">
        <f>VLOOKUP(SupplierQuality[[#This Row],[MaterialID]],Table4[#All],2,0)</f>
        <v>Labels</v>
      </c>
      <c r="I4104">
        <v>1</v>
      </c>
      <c r="J4104" s="2" t="str">
        <f>_xlfn.XLOOKUP(SupplierQuality[[#This Row],[Defect Type ID]],Table5[ID],Table5[Defect Type],"Not found",0)</f>
        <v>No Impact</v>
      </c>
      <c r="K4104">
        <v>136</v>
      </c>
      <c r="L4104" s="2" t="str">
        <f>_xlfn.XLOOKUP(SupplierQuality[[#This Row],[DefectID]],Table2[ID],Table2[Defect],"Not found",0)</f>
        <v>Damaged Components</v>
      </c>
      <c r="M4104" s="3">
        <v>789055</v>
      </c>
      <c r="N4104" s="3">
        <v>2844</v>
      </c>
      <c r="O4104" s="6">
        <f>SupplierQuality[[#This Row],[Total Downtime Minutes]]/60</f>
        <v>47.4</v>
      </c>
      <c r="P4104" s="4">
        <v>662</v>
      </c>
      <c r="Q4104" s="4">
        <f>SupplierQuality[[#This Row],[Total Defect Qty]]*SupplierQuality[[#This Row],[Unit Price]]</f>
        <v>522354410</v>
      </c>
    </row>
    <row r="4105" spans="1:17" x14ac:dyDescent="0.25">
      <c r="A4105" s="1">
        <v>43719</v>
      </c>
      <c r="B4105" s="5" t="str">
        <f>TEXT(SupplierQuality[[#This Row],[Date]],"mmm")</f>
        <v>Sep</v>
      </c>
      <c r="C4105" s="5" t="str">
        <f>TEXT(SupplierQuality[[#This Row],[Date]],"yyyy")</f>
        <v>2019</v>
      </c>
      <c r="D4105" s="2" t="s">
        <v>242</v>
      </c>
      <c r="E4105" s="2" t="s">
        <v>107</v>
      </c>
      <c r="F4105" s="2" t="s">
        <v>42</v>
      </c>
      <c r="G4105">
        <v>113</v>
      </c>
      <c r="H4105" s="2" t="str">
        <f>VLOOKUP(SupplierQuality[[#This Row],[MaterialID]],Table4[#All],2,0)</f>
        <v>Raw Materials</v>
      </c>
      <c r="I4105">
        <v>3</v>
      </c>
      <c r="J4105" s="2" t="str">
        <f>_xlfn.XLOOKUP(SupplierQuality[[#This Row],[Defect Type ID]],Table5[ID],Table5[Defect Type],"Not found",0)</f>
        <v>Impact</v>
      </c>
      <c r="K4105">
        <v>22</v>
      </c>
      <c r="L4105" s="2" t="str">
        <f>_xlfn.XLOOKUP(SupplierQuality[[#This Row],[DefectID]],Table2[ID],Table2[Defect],"Not found",0)</f>
        <v>Mishandled</v>
      </c>
      <c r="M4105" s="3">
        <v>752338</v>
      </c>
      <c r="N4105" s="3">
        <v>4039</v>
      </c>
      <c r="O4105" s="6">
        <f>SupplierQuality[[#This Row],[Total Downtime Minutes]]/60</f>
        <v>67.316666666666663</v>
      </c>
      <c r="P4105" s="4">
        <v>651</v>
      </c>
      <c r="Q4105" s="4">
        <f>SupplierQuality[[#This Row],[Total Defect Qty]]*SupplierQuality[[#This Row],[Unit Price]]</f>
        <v>489772038</v>
      </c>
    </row>
    <row r="4106" spans="1:17" x14ac:dyDescent="0.25">
      <c r="A4106" s="1">
        <v>43719</v>
      </c>
      <c r="B4106" s="5" t="str">
        <f>TEXT(SupplierQuality[[#This Row],[Date]],"mmm")</f>
        <v>Sep</v>
      </c>
      <c r="C4106" s="5" t="str">
        <f>TEXT(SupplierQuality[[#This Row],[Date]],"yyyy")</f>
        <v>2019</v>
      </c>
      <c r="D4106" s="2" t="s">
        <v>169</v>
      </c>
      <c r="E4106" s="2" t="s">
        <v>38</v>
      </c>
      <c r="F4106" s="2" t="s">
        <v>42</v>
      </c>
      <c r="G4106">
        <v>117</v>
      </c>
      <c r="H4106" s="2" t="str">
        <f>VLOOKUP(SupplierQuality[[#This Row],[MaterialID]],Table4[#All],2,0)</f>
        <v>Labels</v>
      </c>
      <c r="I4106">
        <v>1</v>
      </c>
      <c r="J4106" s="2" t="str">
        <f>_xlfn.XLOOKUP(SupplierQuality[[#This Row],[Defect Type ID]],Table5[ID],Table5[Defect Type],"Not found",0)</f>
        <v>No Impact</v>
      </c>
      <c r="K4106">
        <v>224</v>
      </c>
      <c r="L4106" s="2" t="str">
        <f>_xlfn.XLOOKUP(SupplierQuality[[#This Row],[DefectID]],Table2[ID],Table2[Defect],"Not found",0)</f>
        <v>Excessive Glue</v>
      </c>
      <c r="M4106" s="3">
        <v>682352</v>
      </c>
      <c r="N4106" s="3">
        <v>2065</v>
      </c>
      <c r="O4106" s="6">
        <f>SupplierQuality[[#This Row],[Total Downtime Minutes]]/60</f>
        <v>34.416666666666664</v>
      </c>
      <c r="P4106" s="4">
        <v>401</v>
      </c>
      <c r="Q4106" s="4">
        <f>SupplierQuality[[#This Row],[Total Defect Qty]]*SupplierQuality[[#This Row],[Unit Price]]</f>
        <v>273623152</v>
      </c>
    </row>
    <row r="4107" spans="1:17" x14ac:dyDescent="0.25">
      <c r="A4107" s="1">
        <v>43719</v>
      </c>
      <c r="B4107" s="5" t="str">
        <f>TEXT(SupplierQuality[[#This Row],[Date]],"mmm")</f>
        <v>Sep</v>
      </c>
      <c r="C4107" s="5" t="str">
        <f>TEXT(SupplierQuality[[#This Row],[Date]],"yyyy")</f>
        <v>2019</v>
      </c>
      <c r="D4107" s="2" t="s">
        <v>334</v>
      </c>
      <c r="E4107" s="2" t="s">
        <v>64</v>
      </c>
      <c r="F4107" s="2" t="s">
        <v>42</v>
      </c>
      <c r="G4107">
        <v>128</v>
      </c>
      <c r="H4107" s="2" t="str">
        <f>VLOOKUP(SupplierQuality[[#This Row],[MaterialID]],Table4[#All],2,0)</f>
        <v>Tape</v>
      </c>
      <c r="I4107">
        <v>1</v>
      </c>
      <c r="J4107" s="2" t="str">
        <f>_xlfn.XLOOKUP(SupplierQuality[[#This Row],[Defect Type ID]],Table5[ID],Table5[Defect Type],"Not found",0)</f>
        <v>No Impact</v>
      </c>
      <c r="K4107">
        <v>235</v>
      </c>
      <c r="L4107" s="2" t="str">
        <f>_xlfn.XLOOKUP(SupplierQuality[[#This Row],[DefectID]],Table2[ID],Table2[Defect],"Not found",0)</f>
        <v>Spruced</v>
      </c>
      <c r="M4107" s="3">
        <v>550608</v>
      </c>
      <c r="N4107" s="3">
        <v>3502</v>
      </c>
      <c r="O4107" s="6">
        <f>SupplierQuality[[#This Row],[Total Downtime Minutes]]/60</f>
        <v>58.366666666666667</v>
      </c>
      <c r="P4107" s="4">
        <v>410</v>
      </c>
      <c r="Q4107" s="4">
        <f>SupplierQuality[[#This Row],[Total Defect Qty]]*SupplierQuality[[#This Row],[Unit Price]]</f>
        <v>225749280</v>
      </c>
    </row>
    <row r="4108" spans="1:17" x14ac:dyDescent="0.25">
      <c r="A4108" s="1">
        <v>43719</v>
      </c>
      <c r="B4108" s="5" t="str">
        <f>TEXT(SupplierQuality[[#This Row],[Date]],"mmm")</f>
        <v>Sep</v>
      </c>
      <c r="C4108" s="5" t="str">
        <f>TEXT(SupplierQuality[[#This Row],[Date]],"yyyy")</f>
        <v>2019</v>
      </c>
      <c r="D4108" s="2" t="s">
        <v>319</v>
      </c>
      <c r="E4108" s="2" t="s">
        <v>107</v>
      </c>
      <c r="F4108" s="2" t="s">
        <v>42</v>
      </c>
      <c r="G4108">
        <v>129</v>
      </c>
      <c r="H4108" s="2" t="str">
        <f>VLOOKUP(SupplierQuality[[#This Row],[MaterialID]],Table4[#All],2,0)</f>
        <v>Mechanicals</v>
      </c>
      <c r="I4108">
        <v>1</v>
      </c>
      <c r="J4108" s="2" t="str">
        <f>_xlfn.XLOOKUP(SupplierQuality[[#This Row],[Defect Type ID]],Table5[ID],Table5[Defect Type],"Not found",0)</f>
        <v>No Impact</v>
      </c>
      <c r="K4108">
        <v>108</v>
      </c>
      <c r="L4108" s="2" t="str">
        <f>_xlfn.XLOOKUP(SupplierQuality[[#This Row],[DefectID]],Table2[ID],Table2[Defect],"Not found",0)</f>
        <v>Wrong Tails</v>
      </c>
      <c r="M4108" s="3">
        <v>548840</v>
      </c>
      <c r="N4108" s="3">
        <v>4809</v>
      </c>
      <c r="O4108" s="6">
        <f>SupplierQuality[[#This Row],[Total Downtime Minutes]]/60</f>
        <v>80.150000000000006</v>
      </c>
      <c r="P4108" s="4">
        <v>610</v>
      </c>
      <c r="Q4108" s="4">
        <f>SupplierQuality[[#This Row],[Total Defect Qty]]*SupplierQuality[[#This Row],[Unit Price]]</f>
        <v>334792400</v>
      </c>
    </row>
    <row r="4109" spans="1:17" x14ac:dyDescent="0.25">
      <c r="A4109" s="1">
        <v>43719</v>
      </c>
      <c r="B4109" s="5" t="str">
        <f>TEXT(SupplierQuality[[#This Row],[Date]],"mmm")</f>
        <v>Sep</v>
      </c>
      <c r="C4109" s="5" t="str">
        <f>TEXT(SupplierQuality[[#This Row],[Date]],"yyyy")</f>
        <v>2019</v>
      </c>
      <c r="D4109" s="2" t="s">
        <v>149</v>
      </c>
      <c r="E4109" s="2" t="s">
        <v>21</v>
      </c>
      <c r="F4109" s="2" t="s">
        <v>42</v>
      </c>
      <c r="G4109">
        <v>118</v>
      </c>
      <c r="H4109" s="2" t="str">
        <f>VLOOKUP(SupplierQuality[[#This Row],[MaterialID]],Table4[#All],2,0)</f>
        <v>Corrugate</v>
      </c>
      <c r="I4109">
        <v>1</v>
      </c>
      <c r="J4109" s="2" t="str">
        <f>_xlfn.XLOOKUP(SupplierQuality[[#This Row],[Defect Type ID]],Table5[ID],Table5[Defect Type],"Not found",0)</f>
        <v>No Impact</v>
      </c>
      <c r="K4109">
        <v>201</v>
      </c>
      <c r="L4109" s="2" t="str">
        <f>_xlfn.XLOOKUP(SupplierQuality[[#This Row],[DefectID]],Table2[ID],Table2[Defect],"Not found",0)</f>
        <v>Wrong Print</v>
      </c>
      <c r="M4109" s="3">
        <v>418123</v>
      </c>
      <c r="N4109" s="3">
        <v>217</v>
      </c>
      <c r="O4109" s="6">
        <f>SupplierQuality[[#This Row],[Total Downtime Minutes]]/60</f>
        <v>3.6166666666666667</v>
      </c>
      <c r="P4109" s="4">
        <v>563</v>
      </c>
      <c r="Q4109" s="4">
        <f>SupplierQuality[[#This Row],[Total Defect Qty]]*SupplierQuality[[#This Row],[Unit Price]]</f>
        <v>235403249</v>
      </c>
    </row>
    <row r="4110" spans="1:17" x14ac:dyDescent="0.25">
      <c r="A4110" s="1">
        <v>43719</v>
      </c>
      <c r="B4110" s="5" t="str">
        <f>TEXT(SupplierQuality[[#This Row],[Date]],"mmm")</f>
        <v>Sep</v>
      </c>
      <c r="C4110" s="5" t="str">
        <f>TEXT(SupplierQuality[[#This Row],[Date]],"yyyy")</f>
        <v>2019</v>
      </c>
      <c r="D4110" s="2" t="s">
        <v>141</v>
      </c>
      <c r="E4110" s="2" t="s">
        <v>27</v>
      </c>
      <c r="F4110" s="2" t="s">
        <v>42</v>
      </c>
      <c r="G4110">
        <v>117</v>
      </c>
      <c r="H4110" s="2" t="str">
        <f>VLOOKUP(SupplierQuality[[#This Row],[MaterialID]],Table4[#All],2,0)</f>
        <v>Labels</v>
      </c>
      <c r="I4110">
        <v>3</v>
      </c>
      <c r="J4110" s="2" t="str">
        <f>_xlfn.XLOOKUP(SupplierQuality[[#This Row],[Defect Type ID]],Table5[ID],Table5[Defect Type],"Not found",0)</f>
        <v>Impact</v>
      </c>
      <c r="K4110">
        <v>198</v>
      </c>
      <c r="L4110" s="2" t="str">
        <f>_xlfn.XLOOKUP(SupplierQuality[[#This Row],[DefectID]],Table2[ID],Table2[Defect],"Not found",0)</f>
        <v>Missing Components</v>
      </c>
      <c r="M4110" s="3">
        <v>397312</v>
      </c>
      <c r="N4110" s="3">
        <v>3845</v>
      </c>
      <c r="O4110" s="6">
        <f>SupplierQuality[[#This Row],[Total Downtime Minutes]]/60</f>
        <v>64.083333333333329</v>
      </c>
      <c r="P4110" s="4">
        <v>447</v>
      </c>
      <c r="Q4110" s="4">
        <f>SupplierQuality[[#This Row],[Total Defect Qty]]*SupplierQuality[[#This Row],[Unit Price]]</f>
        <v>177598464</v>
      </c>
    </row>
    <row r="4111" spans="1:17" x14ac:dyDescent="0.25">
      <c r="A4111" s="1">
        <v>43719</v>
      </c>
      <c r="B4111" s="5" t="str">
        <f>TEXT(SupplierQuality[[#This Row],[Date]],"mmm")</f>
        <v>Sep</v>
      </c>
      <c r="C4111" s="5" t="str">
        <f>TEXT(SupplierQuality[[#This Row],[Date]],"yyyy")</f>
        <v>2019</v>
      </c>
      <c r="D4111" s="2" t="s">
        <v>186</v>
      </c>
      <c r="E4111" s="2" t="s">
        <v>11</v>
      </c>
      <c r="F4111" s="2" t="s">
        <v>42</v>
      </c>
      <c r="G4111">
        <v>117</v>
      </c>
      <c r="H4111" s="2" t="str">
        <f>VLOOKUP(SupplierQuality[[#This Row],[MaterialID]],Table4[#All],2,0)</f>
        <v>Labels</v>
      </c>
      <c r="I4111">
        <v>3</v>
      </c>
      <c r="J4111" s="2" t="str">
        <f>_xlfn.XLOOKUP(SupplierQuality[[#This Row],[Defect Type ID]],Table5[ID],Table5[Defect Type],"Not found",0)</f>
        <v>Impact</v>
      </c>
      <c r="K4111">
        <v>16</v>
      </c>
      <c r="L4111" s="2" t="str">
        <f>_xlfn.XLOOKUP(SupplierQuality[[#This Row],[DefectID]],Table2[ID],Table2[Defect],"Not found",0)</f>
        <v>Print defects</v>
      </c>
      <c r="M4111" s="3">
        <v>300958</v>
      </c>
      <c r="N4111" s="3">
        <v>4519</v>
      </c>
      <c r="O4111" s="6">
        <f>SupplierQuality[[#This Row],[Total Downtime Minutes]]/60</f>
        <v>75.316666666666663</v>
      </c>
      <c r="P4111" s="4">
        <v>588</v>
      </c>
      <c r="Q4111" s="4">
        <f>SupplierQuality[[#This Row],[Total Defect Qty]]*SupplierQuality[[#This Row],[Unit Price]]</f>
        <v>176963304</v>
      </c>
    </row>
    <row r="4112" spans="1:17" x14ac:dyDescent="0.25">
      <c r="A4112" s="1">
        <v>43719</v>
      </c>
      <c r="B4112" s="5" t="str">
        <f>TEXT(SupplierQuality[[#This Row],[Date]],"mmm")</f>
        <v>Sep</v>
      </c>
      <c r="C4112" s="5" t="str">
        <f>TEXT(SupplierQuality[[#This Row],[Date]],"yyyy")</f>
        <v>2019</v>
      </c>
      <c r="D4112" s="2" t="s">
        <v>10</v>
      </c>
      <c r="E4112" s="2" t="s">
        <v>11</v>
      </c>
      <c r="F4112" s="2" t="s">
        <v>42</v>
      </c>
      <c r="G4112">
        <v>118</v>
      </c>
      <c r="H4112" s="2" t="str">
        <f>VLOOKUP(SupplierQuality[[#This Row],[MaterialID]],Table4[#All],2,0)</f>
        <v>Corrugate</v>
      </c>
      <c r="I4112">
        <v>2</v>
      </c>
      <c r="J4112" s="2" t="str">
        <f>_xlfn.XLOOKUP(SupplierQuality[[#This Row],[Defect Type ID]],Table5[ID],Table5[Defect Type],"Not found",0)</f>
        <v>Rejected</v>
      </c>
      <c r="K4112">
        <v>219</v>
      </c>
      <c r="L4112" s="2" t="str">
        <f>_xlfn.XLOOKUP(SupplierQuality[[#This Row],[DefectID]],Table2[ID],Table2[Defect],"Not found",0)</f>
        <v>Short Valves</v>
      </c>
      <c r="M4112" s="3">
        <v>237268</v>
      </c>
      <c r="N4112" s="3">
        <v>3591</v>
      </c>
      <c r="O4112" s="6">
        <f>SupplierQuality[[#This Row],[Total Downtime Minutes]]/60</f>
        <v>59.85</v>
      </c>
      <c r="P4112" s="4">
        <v>362</v>
      </c>
      <c r="Q4112" s="4">
        <f>SupplierQuality[[#This Row],[Total Defect Qty]]*SupplierQuality[[#This Row],[Unit Price]]</f>
        <v>85891016</v>
      </c>
    </row>
    <row r="4113" spans="1:17" x14ac:dyDescent="0.25">
      <c r="A4113" s="1">
        <v>43719</v>
      </c>
      <c r="B4113" s="5" t="str">
        <f>TEXT(SupplierQuality[[#This Row],[Date]],"mmm")</f>
        <v>Sep</v>
      </c>
      <c r="C4113" s="5" t="str">
        <f>TEXT(SupplierQuality[[#This Row],[Date]],"yyyy")</f>
        <v>2019</v>
      </c>
      <c r="D4113" s="2" t="s">
        <v>26</v>
      </c>
      <c r="E4113" s="2" t="s">
        <v>27</v>
      </c>
      <c r="F4113" s="2" t="s">
        <v>42</v>
      </c>
      <c r="G4113">
        <v>121</v>
      </c>
      <c r="H4113" s="2" t="str">
        <f>VLOOKUP(SupplierQuality[[#This Row],[MaterialID]],Table4[#All],2,0)</f>
        <v>Composites</v>
      </c>
      <c r="I4113">
        <v>2</v>
      </c>
      <c r="J4113" s="2" t="str">
        <f>_xlfn.XLOOKUP(SupplierQuality[[#This Row],[Defect Type ID]],Table5[ID],Table5[Defect Type],"Not found",0)</f>
        <v>Rejected</v>
      </c>
      <c r="K4113">
        <v>198</v>
      </c>
      <c r="L4113" s="2" t="str">
        <f>_xlfn.XLOOKUP(SupplierQuality[[#This Row],[DefectID]],Table2[ID],Table2[Defect],"Not found",0)</f>
        <v>Missing Components</v>
      </c>
      <c r="M4113" s="3">
        <v>223584</v>
      </c>
      <c r="N4113" s="3">
        <v>1289</v>
      </c>
      <c r="O4113" s="6">
        <f>SupplierQuality[[#This Row],[Total Downtime Minutes]]/60</f>
        <v>21.483333333333334</v>
      </c>
      <c r="P4113" s="4">
        <v>649</v>
      </c>
      <c r="Q4113" s="4">
        <f>SupplierQuality[[#This Row],[Total Defect Qty]]*SupplierQuality[[#This Row],[Unit Price]]</f>
        <v>145106016</v>
      </c>
    </row>
    <row r="4114" spans="1:17" x14ac:dyDescent="0.25">
      <c r="A4114" s="1">
        <v>43719</v>
      </c>
      <c r="B4114" s="5" t="str">
        <f>TEXT(SupplierQuality[[#This Row],[Date]],"mmm")</f>
        <v>Sep</v>
      </c>
      <c r="C4114" s="5" t="str">
        <f>TEXT(SupplierQuality[[#This Row],[Date]],"yyyy")</f>
        <v>2019</v>
      </c>
      <c r="D4114" s="2" t="s">
        <v>240</v>
      </c>
      <c r="E4114" s="2" t="s">
        <v>30</v>
      </c>
      <c r="F4114" s="2" t="s">
        <v>42</v>
      </c>
      <c r="G4114">
        <v>121</v>
      </c>
      <c r="H4114" s="2" t="str">
        <f>VLOOKUP(SupplierQuality[[#This Row],[MaterialID]],Table4[#All],2,0)</f>
        <v>Composites</v>
      </c>
      <c r="I4114">
        <v>1</v>
      </c>
      <c r="J4114" s="2" t="str">
        <f>_xlfn.XLOOKUP(SupplierQuality[[#This Row],[Defect Type ID]],Table5[ID],Table5[Defect Type],"Not found",0)</f>
        <v>No Impact</v>
      </c>
      <c r="K4114">
        <v>176</v>
      </c>
      <c r="L4114" s="2" t="str">
        <f>_xlfn.XLOOKUP(SupplierQuality[[#This Row],[DefectID]],Table2[ID],Table2[Defect],"Not found",0)</f>
        <v>Holes in Material</v>
      </c>
      <c r="M4114" s="3">
        <v>195133</v>
      </c>
      <c r="N4114" s="3">
        <v>3148</v>
      </c>
      <c r="O4114" s="6">
        <f>SupplierQuality[[#This Row],[Total Downtime Minutes]]/60</f>
        <v>52.466666666666669</v>
      </c>
      <c r="P4114" s="4">
        <v>360</v>
      </c>
      <c r="Q4114" s="4">
        <f>SupplierQuality[[#This Row],[Total Defect Qty]]*SupplierQuality[[#This Row],[Unit Price]]</f>
        <v>70247880</v>
      </c>
    </row>
    <row r="4115" spans="1:17" x14ac:dyDescent="0.25">
      <c r="A4115" s="1">
        <v>43719</v>
      </c>
      <c r="B4115" s="5" t="str">
        <f>TEXT(SupplierQuality[[#This Row],[Date]],"mmm")</f>
        <v>Sep</v>
      </c>
      <c r="C4115" s="5" t="str">
        <f>TEXT(SupplierQuality[[#This Row],[Date]],"yyyy")</f>
        <v>2019</v>
      </c>
      <c r="D4115" s="2" t="s">
        <v>164</v>
      </c>
      <c r="E4115" s="2" t="s">
        <v>104</v>
      </c>
      <c r="F4115" s="2" t="s">
        <v>42</v>
      </c>
      <c r="G4115">
        <v>119</v>
      </c>
      <c r="H4115" s="2" t="str">
        <f>VLOOKUP(SupplierQuality[[#This Row],[MaterialID]],Table4[#All],2,0)</f>
        <v>Batteries</v>
      </c>
      <c r="I4115">
        <v>2</v>
      </c>
      <c r="J4115" s="2" t="str">
        <f>_xlfn.XLOOKUP(SupplierQuality[[#This Row],[Defect Type ID]],Table5[ID],Table5[Defect Type],"Not found",0)</f>
        <v>Rejected</v>
      </c>
      <c r="K4115">
        <v>140</v>
      </c>
      <c r="L4115" s="2" t="str">
        <f>_xlfn.XLOOKUP(SupplierQuality[[#This Row],[DefectID]],Table2[ID],Table2[Defect],"Not found",0)</f>
        <v>No Liner</v>
      </c>
      <c r="M4115" s="3">
        <v>63354</v>
      </c>
      <c r="N4115" s="3">
        <v>3763</v>
      </c>
      <c r="O4115" s="6">
        <f>SupplierQuality[[#This Row],[Total Downtime Minutes]]/60</f>
        <v>62.716666666666669</v>
      </c>
      <c r="P4115" s="4">
        <v>403</v>
      </c>
      <c r="Q4115" s="4">
        <f>SupplierQuality[[#This Row],[Total Defect Qty]]*SupplierQuality[[#This Row],[Unit Price]]</f>
        <v>25531662</v>
      </c>
    </row>
    <row r="4116" spans="1:17" x14ac:dyDescent="0.25">
      <c r="A4116" s="1">
        <v>43720</v>
      </c>
      <c r="B4116" s="5" t="str">
        <f>TEXT(SupplierQuality[[#This Row],[Date]],"mmm")</f>
        <v>Sep</v>
      </c>
      <c r="C4116" s="5" t="str">
        <f>TEXT(SupplierQuality[[#This Row],[Date]],"yyyy")</f>
        <v>2019</v>
      </c>
      <c r="D4116" s="2" t="s">
        <v>286</v>
      </c>
      <c r="E4116" s="2" t="s">
        <v>55</v>
      </c>
      <c r="F4116" s="2" t="s">
        <v>14</v>
      </c>
      <c r="G4116">
        <v>112</v>
      </c>
      <c r="H4116" s="2" t="str">
        <f>VLOOKUP(SupplierQuality[[#This Row],[MaterialID]],Table4[#All],2,0)</f>
        <v>Glass</v>
      </c>
      <c r="I4116">
        <v>2</v>
      </c>
      <c r="J4116" s="2" t="str">
        <f>_xlfn.XLOOKUP(SupplierQuality[[#This Row],[Defect Type ID]],Table5[ID],Table5[Defect Type],"Not found",0)</f>
        <v>Rejected</v>
      </c>
      <c r="K4116">
        <v>69</v>
      </c>
      <c r="L4116" s="2" t="str">
        <f>_xlfn.XLOOKUP(SupplierQuality[[#This Row],[DefectID]],Table2[ID],Table2[Defect],"Not found",0)</f>
        <v>Wrong Makeup</v>
      </c>
      <c r="M4116" s="3">
        <v>940564</v>
      </c>
      <c r="N4116" s="3">
        <v>642</v>
      </c>
      <c r="O4116" s="6">
        <f>SupplierQuality[[#This Row],[Total Downtime Minutes]]/60</f>
        <v>10.7</v>
      </c>
      <c r="P4116" s="4">
        <v>617</v>
      </c>
      <c r="Q4116" s="4">
        <f>SupplierQuality[[#This Row],[Total Defect Qty]]*SupplierQuality[[#This Row],[Unit Price]]</f>
        <v>580327988</v>
      </c>
    </row>
    <row r="4117" spans="1:17" x14ac:dyDescent="0.25">
      <c r="A4117" s="1">
        <v>43721</v>
      </c>
      <c r="B4117" s="5" t="str">
        <f>TEXT(SupplierQuality[[#This Row],[Date]],"mmm")</f>
        <v>Sep</v>
      </c>
      <c r="C4117" s="5" t="str">
        <f>TEXT(SupplierQuality[[#This Row],[Date]],"yyyy")</f>
        <v>2019</v>
      </c>
      <c r="D4117" s="2" t="s">
        <v>253</v>
      </c>
      <c r="E4117" s="2" t="s">
        <v>119</v>
      </c>
      <c r="F4117" s="2" t="s">
        <v>17</v>
      </c>
      <c r="G4117">
        <v>116</v>
      </c>
      <c r="H4117" s="2" t="str">
        <f>VLOOKUP(SupplierQuality[[#This Row],[MaterialID]],Table4[#All],2,0)</f>
        <v>Molds</v>
      </c>
      <c r="I4117">
        <v>1</v>
      </c>
      <c r="J4117" s="2" t="str">
        <f>_xlfn.XLOOKUP(SupplierQuality[[#This Row],[Defect Type ID]],Table5[ID],Table5[Defect Type],"Not found",0)</f>
        <v>No Impact</v>
      </c>
      <c r="K4117">
        <v>195</v>
      </c>
      <c r="L4117" s="2" t="str">
        <f>_xlfn.XLOOKUP(SupplierQuality[[#This Row],[DefectID]],Table2[ID],Table2[Defect],"Not found",0)</f>
        <v>Crooked</v>
      </c>
      <c r="M4117" s="3">
        <v>992994</v>
      </c>
      <c r="N4117" s="3">
        <v>3997</v>
      </c>
      <c r="O4117" s="6">
        <f>SupplierQuality[[#This Row],[Total Downtime Minutes]]/60</f>
        <v>66.61666666666666</v>
      </c>
      <c r="P4117" s="4">
        <v>537</v>
      </c>
      <c r="Q4117" s="4">
        <f>SupplierQuality[[#This Row],[Total Defect Qty]]*SupplierQuality[[#This Row],[Unit Price]]</f>
        <v>533237778</v>
      </c>
    </row>
    <row r="4118" spans="1:17" x14ac:dyDescent="0.25">
      <c r="A4118" s="1">
        <v>43721</v>
      </c>
      <c r="B4118" s="5" t="str">
        <f>TEXT(SupplierQuality[[#This Row],[Date]],"mmm")</f>
        <v>Sep</v>
      </c>
      <c r="C4118" s="5" t="str">
        <f>TEXT(SupplierQuality[[#This Row],[Date]],"yyyy")</f>
        <v>2019</v>
      </c>
      <c r="D4118" s="2" t="s">
        <v>90</v>
      </c>
      <c r="E4118" s="2" t="s">
        <v>21</v>
      </c>
      <c r="F4118" s="2" t="s">
        <v>17</v>
      </c>
      <c r="G4118">
        <v>120</v>
      </c>
      <c r="H4118" s="2" t="str">
        <f>VLOOKUP(SupplierQuality[[#This Row],[MaterialID]],Table4[#All],2,0)</f>
        <v>Film</v>
      </c>
      <c r="I4118">
        <v>1</v>
      </c>
      <c r="J4118" s="2" t="str">
        <f>_xlfn.XLOOKUP(SupplierQuality[[#This Row],[Defect Type ID]],Table5[ID],Table5[Defect Type],"Not found",0)</f>
        <v>No Impact</v>
      </c>
      <c r="K4118">
        <v>239</v>
      </c>
      <c r="L4118" s="2" t="str">
        <f>_xlfn.XLOOKUP(SupplierQuality[[#This Row],[DefectID]],Table2[ID],Table2[Defect],"Not found",0)</f>
        <v>Scratch</v>
      </c>
      <c r="M4118" s="3">
        <v>983225</v>
      </c>
      <c r="N4118" s="3">
        <v>1956</v>
      </c>
      <c r="O4118" s="6">
        <f>SupplierQuality[[#This Row],[Total Downtime Minutes]]/60</f>
        <v>32.6</v>
      </c>
      <c r="P4118" s="4">
        <v>676</v>
      </c>
      <c r="Q4118" s="4">
        <f>SupplierQuality[[#This Row],[Total Defect Qty]]*SupplierQuality[[#This Row],[Unit Price]]</f>
        <v>664660100</v>
      </c>
    </row>
    <row r="4119" spans="1:17" x14ac:dyDescent="0.25">
      <c r="A4119" s="1">
        <v>43721</v>
      </c>
      <c r="B4119" s="5" t="str">
        <f>TEXT(SupplierQuality[[#This Row],[Date]],"mmm")</f>
        <v>Sep</v>
      </c>
      <c r="C4119" s="5" t="str">
        <f>TEXT(SupplierQuality[[#This Row],[Date]],"yyyy")</f>
        <v>2019</v>
      </c>
      <c r="D4119" s="2" t="s">
        <v>252</v>
      </c>
      <c r="E4119" s="2" t="s">
        <v>47</v>
      </c>
      <c r="F4119" s="2" t="s">
        <v>24</v>
      </c>
      <c r="G4119">
        <v>129</v>
      </c>
      <c r="H4119" s="2" t="str">
        <f>VLOOKUP(SupplierQuality[[#This Row],[MaterialID]],Table4[#All],2,0)</f>
        <v>Mechanicals</v>
      </c>
      <c r="I4119">
        <v>3</v>
      </c>
      <c r="J4119" s="2" t="str">
        <f>_xlfn.XLOOKUP(SupplierQuality[[#This Row],[Defect Type ID]],Table5[ID],Table5[Defect Type],"Not found",0)</f>
        <v>Impact</v>
      </c>
      <c r="K4119">
        <v>258</v>
      </c>
      <c r="L4119" s="2" t="str">
        <f>_xlfn.XLOOKUP(SupplierQuality[[#This Row],[DefectID]],Table2[ID],Table2[Defect],"Not found",0)</f>
        <v>Gages Broken</v>
      </c>
      <c r="M4119" s="3">
        <v>977289</v>
      </c>
      <c r="N4119" s="3">
        <v>2203</v>
      </c>
      <c r="O4119" s="6">
        <f>SupplierQuality[[#This Row],[Total Downtime Minutes]]/60</f>
        <v>36.716666666666669</v>
      </c>
      <c r="P4119" s="4">
        <v>590</v>
      </c>
      <c r="Q4119" s="4">
        <f>SupplierQuality[[#This Row],[Total Defect Qty]]*SupplierQuality[[#This Row],[Unit Price]]</f>
        <v>576600510</v>
      </c>
    </row>
    <row r="4120" spans="1:17" x14ac:dyDescent="0.25">
      <c r="A4120" s="1">
        <v>43721</v>
      </c>
      <c r="B4120" s="5" t="str">
        <f>TEXT(SupplierQuality[[#This Row],[Date]],"mmm")</f>
        <v>Sep</v>
      </c>
      <c r="C4120" s="5" t="str">
        <f>TEXT(SupplierQuality[[#This Row],[Date]],"yyyy")</f>
        <v>2019</v>
      </c>
      <c r="D4120" s="2" t="s">
        <v>225</v>
      </c>
      <c r="E4120" s="2" t="s">
        <v>119</v>
      </c>
      <c r="F4120" s="2" t="s">
        <v>75</v>
      </c>
      <c r="G4120">
        <v>118</v>
      </c>
      <c r="H4120" s="2" t="str">
        <f>VLOOKUP(SupplierQuality[[#This Row],[MaterialID]],Table4[#All],2,0)</f>
        <v>Corrugate</v>
      </c>
      <c r="I4120">
        <v>3</v>
      </c>
      <c r="J4120" s="2" t="str">
        <f>_xlfn.XLOOKUP(SupplierQuality[[#This Row],[Defect Type ID]],Table5[ID],Table5[Defect Type],"Not found",0)</f>
        <v>Impact</v>
      </c>
      <c r="K4120">
        <v>233</v>
      </c>
      <c r="L4120" s="2" t="str">
        <f>_xlfn.XLOOKUP(SupplierQuality[[#This Row],[DefectID]],Table2[ID],Table2[Defect],"Not found",0)</f>
        <v>Wrong Drive</v>
      </c>
      <c r="M4120" s="3">
        <v>972982</v>
      </c>
      <c r="N4120" s="3">
        <v>2578</v>
      </c>
      <c r="O4120" s="6">
        <f>SupplierQuality[[#This Row],[Total Downtime Minutes]]/60</f>
        <v>42.966666666666669</v>
      </c>
      <c r="P4120" s="4">
        <v>477</v>
      </c>
      <c r="Q4120" s="4">
        <f>SupplierQuality[[#This Row],[Total Defect Qty]]*SupplierQuality[[#This Row],[Unit Price]]</f>
        <v>464112414</v>
      </c>
    </row>
    <row r="4121" spans="1:17" x14ac:dyDescent="0.25">
      <c r="A4121" s="1">
        <v>43721</v>
      </c>
      <c r="B4121" s="5" t="str">
        <f>TEXT(SupplierQuality[[#This Row],[Date]],"mmm")</f>
        <v>Sep</v>
      </c>
      <c r="C4121" s="5" t="str">
        <f>TEXT(SupplierQuality[[#This Row],[Date]],"yyyy")</f>
        <v>2019</v>
      </c>
      <c r="D4121" s="2" t="s">
        <v>170</v>
      </c>
      <c r="E4121" s="2" t="s">
        <v>62</v>
      </c>
      <c r="F4121" s="2" t="s">
        <v>17</v>
      </c>
      <c r="G4121">
        <v>128</v>
      </c>
      <c r="H4121" s="2" t="str">
        <f>VLOOKUP(SupplierQuality[[#This Row],[MaterialID]],Table4[#All],2,0)</f>
        <v>Tape</v>
      </c>
      <c r="I4121">
        <v>2</v>
      </c>
      <c r="J4121" s="2" t="str">
        <f>_xlfn.XLOOKUP(SupplierQuality[[#This Row],[Defect Type ID]],Table5[ID],Table5[Defect Type],"Not found",0)</f>
        <v>Rejected</v>
      </c>
      <c r="K4121">
        <v>149</v>
      </c>
      <c r="L4121" s="2" t="str">
        <f>_xlfn.XLOOKUP(SupplierQuality[[#This Row],[DefectID]],Table2[ID],Table2[Defect],"Not found",0)</f>
        <v>Blisters</v>
      </c>
      <c r="M4121" s="3">
        <v>966398</v>
      </c>
      <c r="N4121" s="3">
        <v>3388</v>
      </c>
      <c r="O4121" s="6">
        <f>SupplierQuality[[#This Row],[Total Downtime Minutes]]/60</f>
        <v>56.466666666666669</v>
      </c>
      <c r="P4121" s="4">
        <v>435</v>
      </c>
      <c r="Q4121" s="4">
        <f>SupplierQuality[[#This Row],[Total Defect Qty]]*SupplierQuality[[#This Row],[Unit Price]]</f>
        <v>420383130</v>
      </c>
    </row>
    <row r="4122" spans="1:17" x14ac:dyDescent="0.25">
      <c r="A4122" s="1">
        <v>43721</v>
      </c>
      <c r="B4122" s="5" t="str">
        <f>TEXT(SupplierQuality[[#This Row],[Date]],"mmm")</f>
        <v>Sep</v>
      </c>
      <c r="C4122" s="5" t="str">
        <f>TEXT(SupplierQuality[[#This Row],[Date]],"yyyy")</f>
        <v>2019</v>
      </c>
      <c r="D4122" s="2" t="s">
        <v>322</v>
      </c>
      <c r="E4122" s="2" t="s">
        <v>32</v>
      </c>
      <c r="F4122" s="2" t="s">
        <v>17</v>
      </c>
      <c r="G4122">
        <v>132</v>
      </c>
      <c r="H4122" s="2" t="str">
        <f>VLOOKUP(SupplierQuality[[#This Row],[MaterialID]],Table4[#All],2,0)</f>
        <v>Printed Materials</v>
      </c>
      <c r="I4122">
        <v>1</v>
      </c>
      <c r="J4122" s="2" t="str">
        <f>_xlfn.XLOOKUP(SupplierQuality[[#This Row],[Defect Type ID]],Table5[ID],Table5[Defect Type],"Not found",0)</f>
        <v>No Impact</v>
      </c>
      <c r="K4122">
        <v>263</v>
      </c>
      <c r="L4122" s="2" t="str">
        <f>_xlfn.XLOOKUP(SupplierQuality[[#This Row],[DefectID]],Table2[ID],Table2[Defect],"Not found",0)</f>
        <v>Packaging Wrong</v>
      </c>
      <c r="M4122" s="3">
        <v>930567</v>
      </c>
      <c r="N4122" s="3">
        <v>3847</v>
      </c>
      <c r="O4122" s="6">
        <f>SupplierQuality[[#This Row],[Total Downtime Minutes]]/60</f>
        <v>64.11666666666666</v>
      </c>
      <c r="P4122" s="4">
        <v>436</v>
      </c>
      <c r="Q4122" s="4">
        <f>SupplierQuality[[#This Row],[Total Defect Qty]]*SupplierQuality[[#This Row],[Unit Price]]</f>
        <v>405727212</v>
      </c>
    </row>
    <row r="4123" spans="1:17" x14ac:dyDescent="0.25">
      <c r="A4123" s="1">
        <v>43721</v>
      </c>
      <c r="B4123" s="5" t="str">
        <f>TEXT(SupplierQuality[[#This Row],[Date]],"mmm")</f>
        <v>Sep</v>
      </c>
      <c r="C4123" s="5" t="str">
        <f>TEXT(SupplierQuality[[#This Row],[Date]],"yyyy")</f>
        <v>2019</v>
      </c>
      <c r="D4123" s="2" t="s">
        <v>181</v>
      </c>
      <c r="E4123" s="2" t="s">
        <v>74</v>
      </c>
      <c r="F4123" s="2" t="s">
        <v>75</v>
      </c>
      <c r="G4123">
        <v>130</v>
      </c>
      <c r="H4123" s="2" t="str">
        <f>VLOOKUP(SupplierQuality[[#This Row],[MaterialID]],Table4[#All],2,0)</f>
        <v>Packaging</v>
      </c>
      <c r="I4123">
        <v>1</v>
      </c>
      <c r="J4123" s="2" t="str">
        <f>_xlfn.XLOOKUP(SupplierQuality[[#This Row],[Defect Type ID]],Table5[ID],Table5[Defect Type],"Not found",0)</f>
        <v>No Impact</v>
      </c>
      <c r="K4123">
        <v>223</v>
      </c>
      <c r="L4123" s="2" t="str">
        <f>_xlfn.XLOOKUP(SupplierQuality[[#This Row],[DefectID]],Table2[ID],Table2[Defect],"Not found",0)</f>
        <v>No Varnish</v>
      </c>
      <c r="M4123" s="3">
        <v>860038</v>
      </c>
      <c r="N4123" s="3">
        <v>2354</v>
      </c>
      <c r="O4123" s="6">
        <f>SupplierQuality[[#This Row],[Total Downtime Minutes]]/60</f>
        <v>39.233333333333334</v>
      </c>
      <c r="P4123" s="4">
        <v>411</v>
      </c>
      <c r="Q4123" s="4">
        <f>SupplierQuality[[#This Row],[Total Defect Qty]]*SupplierQuality[[#This Row],[Unit Price]]</f>
        <v>353475618</v>
      </c>
    </row>
    <row r="4124" spans="1:17" x14ac:dyDescent="0.25">
      <c r="A4124" s="1">
        <v>43721</v>
      </c>
      <c r="B4124" s="5" t="str">
        <f>TEXT(SupplierQuality[[#This Row],[Date]],"mmm")</f>
        <v>Sep</v>
      </c>
      <c r="C4124" s="5" t="str">
        <f>TEXT(SupplierQuality[[#This Row],[Date]],"yyyy")</f>
        <v>2019</v>
      </c>
      <c r="D4124" s="2" t="s">
        <v>153</v>
      </c>
      <c r="E4124" s="2" t="s">
        <v>98</v>
      </c>
      <c r="F4124" s="2" t="s">
        <v>75</v>
      </c>
      <c r="G4124">
        <v>118</v>
      </c>
      <c r="H4124" s="2" t="str">
        <f>VLOOKUP(SupplierQuality[[#This Row],[MaterialID]],Table4[#All],2,0)</f>
        <v>Corrugate</v>
      </c>
      <c r="I4124">
        <v>1</v>
      </c>
      <c r="J4124" s="2" t="str">
        <f>_xlfn.XLOOKUP(SupplierQuality[[#This Row],[Defect Type ID]],Table5[ID],Table5[Defect Type],"Not found",0)</f>
        <v>No Impact</v>
      </c>
      <c r="K4124">
        <v>259</v>
      </c>
      <c r="L4124" s="2" t="str">
        <f>_xlfn.XLOOKUP(SupplierQuality[[#This Row],[DefectID]],Table2[ID],Table2[Defect],"Not found",0)</f>
        <v>Coating</v>
      </c>
      <c r="M4124" s="3">
        <v>518954</v>
      </c>
      <c r="N4124" s="3">
        <v>2656</v>
      </c>
      <c r="O4124" s="6">
        <f>SupplierQuality[[#This Row],[Total Downtime Minutes]]/60</f>
        <v>44.266666666666666</v>
      </c>
      <c r="P4124" s="4">
        <v>425</v>
      </c>
      <c r="Q4124" s="4">
        <f>SupplierQuality[[#This Row],[Total Defect Qty]]*SupplierQuality[[#This Row],[Unit Price]]</f>
        <v>220555450</v>
      </c>
    </row>
    <row r="4125" spans="1:17" x14ac:dyDescent="0.25">
      <c r="A4125" s="1">
        <v>43721</v>
      </c>
      <c r="B4125" s="5" t="str">
        <f>TEXT(SupplierQuality[[#This Row],[Date]],"mmm")</f>
        <v>Sep</v>
      </c>
      <c r="C4125" s="5" t="str">
        <f>TEXT(SupplierQuality[[#This Row],[Date]],"yyyy")</f>
        <v>2019</v>
      </c>
      <c r="D4125" s="2" t="s">
        <v>37</v>
      </c>
      <c r="E4125" s="2" t="s">
        <v>67</v>
      </c>
      <c r="F4125" s="2" t="s">
        <v>17</v>
      </c>
      <c r="G4125">
        <v>124</v>
      </c>
      <c r="H4125" s="2" t="str">
        <f>VLOOKUP(SupplierQuality[[#This Row],[MaterialID]],Table4[#All],2,0)</f>
        <v>Drives</v>
      </c>
      <c r="I4125">
        <v>1</v>
      </c>
      <c r="J4125" s="2" t="str">
        <f>_xlfn.XLOOKUP(SupplierQuality[[#This Row],[Defect Type ID]],Table5[ID],Table5[Defect Type],"Not found",0)</f>
        <v>No Impact</v>
      </c>
      <c r="K4125">
        <v>85</v>
      </c>
      <c r="L4125" s="2" t="str">
        <f>_xlfn.XLOOKUP(SupplierQuality[[#This Row],[DefectID]],Table2[ID],Table2[Defect],"Not found",0)</f>
        <v>Bad Print</v>
      </c>
      <c r="M4125" s="3">
        <v>396759</v>
      </c>
      <c r="N4125" s="3">
        <v>1710</v>
      </c>
      <c r="O4125" s="6">
        <f>SupplierQuality[[#This Row],[Total Downtime Minutes]]/60</f>
        <v>28.5</v>
      </c>
      <c r="P4125" s="4">
        <v>311</v>
      </c>
      <c r="Q4125" s="4">
        <f>SupplierQuality[[#This Row],[Total Defect Qty]]*SupplierQuality[[#This Row],[Unit Price]]</f>
        <v>123392049</v>
      </c>
    </row>
    <row r="4126" spans="1:17" x14ac:dyDescent="0.25">
      <c r="A4126" s="1">
        <v>43721</v>
      </c>
      <c r="B4126" s="5" t="str">
        <f>TEXT(SupplierQuality[[#This Row],[Date]],"mmm")</f>
        <v>Sep</v>
      </c>
      <c r="C4126" s="5" t="str">
        <f>TEXT(SupplierQuality[[#This Row],[Date]],"yyyy")</f>
        <v>2019</v>
      </c>
      <c r="D4126" s="2" t="s">
        <v>304</v>
      </c>
      <c r="E4126" s="2" t="s">
        <v>19</v>
      </c>
      <c r="F4126" s="2" t="s">
        <v>17</v>
      </c>
      <c r="G4126">
        <v>131</v>
      </c>
      <c r="H4126" s="2" t="str">
        <f>VLOOKUP(SupplierQuality[[#This Row],[MaterialID]],Table4[#All],2,0)</f>
        <v>Valves</v>
      </c>
      <c r="I4126">
        <v>2</v>
      </c>
      <c r="J4126" s="2" t="str">
        <f>_xlfn.XLOOKUP(SupplierQuality[[#This Row],[Defect Type ID]],Table5[ID],Table5[Defect Type],"Not found",0)</f>
        <v>Rejected</v>
      </c>
      <c r="K4126">
        <v>198</v>
      </c>
      <c r="L4126" s="2" t="str">
        <f>_xlfn.XLOOKUP(SupplierQuality[[#This Row],[DefectID]],Table2[ID],Table2[Defect],"Not found",0)</f>
        <v>Missing Components</v>
      </c>
      <c r="M4126" s="3">
        <v>358902</v>
      </c>
      <c r="N4126" s="3">
        <v>1461</v>
      </c>
      <c r="O4126" s="6">
        <f>SupplierQuality[[#This Row],[Total Downtime Minutes]]/60</f>
        <v>24.35</v>
      </c>
      <c r="P4126" s="4">
        <v>335</v>
      </c>
      <c r="Q4126" s="4">
        <f>SupplierQuality[[#This Row],[Total Defect Qty]]*SupplierQuality[[#This Row],[Unit Price]]</f>
        <v>120232170</v>
      </c>
    </row>
    <row r="4127" spans="1:17" x14ac:dyDescent="0.25">
      <c r="A4127" s="1">
        <v>43721</v>
      </c>
      <c r="B4127" s="5" t="str">
        <f>TEXT(SupplierQuality[[#This Row],[Date]],"mmm")</f>
        <v>Sep</v>
      </c>
      <c r="C4127" s="5" t="str">
        <f>TEXT(SupplierQuality[[#This Row],[Date]],"yyyy")</f>
        <v>2019</v>
      </c>
      <c r="D4127" s="2" t="s">
        <v>283</v>
      </c>
      <c r="E4127" s="2" t="s">
        <v>74</v>
      </c>
      <c r="F4127" s="2" t="s">
        <v>75</v>
      </c>
      <c r="G4127">
        <v>118</v>
      </c>
      <c r="H4127" s="2" t="str">
        <f>VLOOKUP(SupplierQuality[[#This Row],[MaterialID]],Table4[#All],2,0)</f>
        <v>Corrugate</v>
      </c>
      <c r="I4127">
        <v>2</v>
      </c>
      <c r="J4127" s="2" t="str">
        <f>_xlfn.XLOOKUP(SupplierQuality[[#This Row],[Defect Type ID]],Table5[ID],Table5[Defect Type],"Not found",0)</f>
        <v>Rejected</v>
      </c>
      <c r="K4127">
        <v>215</v>
      </c>
      <c r="L4127" s="2" t="str">
        <f>_xlfn.XLOOKUP(SupplierQuality[[#This Row],[DefectID]],Table2[ID],Table2[Defect],"Not found",0)</f>
        <v>No Torque</v>
      </c>
      <c r="M4127" s="3">
        <v>339473</v>
      </c>
      <c r="N4127" s="3">
        <v>2720</v>
      </c>
      <c r="O4127" s="6">
        <f>SupplierQuality[[#This Row],[Total Downtime Minutes]]/60</f>
        <v>45.333333333333336</v>
      </c>
      <c r="P4127" s="4">
        <v>469</v>
      </c>
      <c r="Q4127" s="4">
        <f>SupplierQuality[[#This Row],[Total Defect Qty]]*SupplierQuality[[#This Row],[Unit Price]]</f>
        <v>159212837</v>
      </c>
    </row>
    <row r="4128" spans="1:17" x14ac:dyDescent="0.25">
      <c r="A4128" s="1">
        <v>43721</v>
      </c>
      <c r="B4128" s="5" t="str">
        <f>TEXT(SupplierQuality[[#This Row],[Date]],"mmm")</f>
        <v>Sep</v>
      </c>
      <c r="C4128" s="5" t="str">
        <f>TEXT(SupplierQuality[[#This Row],[Date]],"yyyy")</f>
        <v>2019</v>
      </c>
      <c r="D4128" s="2" t="s">
        <v>187</v>
      </c>
      <c r="E4128" s="2" t="s">
        <v>16</v>
      </c>
      <c r="F4128" s="2" t="s">
        <v>17</v>
      </c>
      <c r="G4128">
        <v>121</v>
      </c>
      <c r="H4128" s="2" t="str">
        <f>VLOOKUP(SupplierQuality[[#This Row],[MaterialID]],Table4[#All],2,0)</f>
        <v>Composites</v>
      </c>
      <c r="I4128">
        <v>2</v>
      </c>
      <c r="J4128" s="2" t="str">
        <f>_xlfn.XLOOKUP(SupplierQuality[[#This Row],[Defect Type ID]],Table5[ID],Table5[Defect Type],"Not found",0)</f>
        <v>Rejected</v>
      </c>
      <c r="K4128">
        <v>22</v>
      </c>
      <c r="L4128" s="2" t="str">
        <f>_xlfn.XLOOKUP(SupplierQuality[[#This Row],[DefectID]],Table2[ID],Table2[Defect],"Not found",0)</f>
        <v>Mishandled</v>
      </c>
      <c r="M4128" s="3">
        <v>122604</v>
      </c>
      <c r="N4128" s="3">
        <v>1660</v>
      </c>
      <c r="O4128" s="6">
        <f>SupplierQuality[[#This Row],[Total Downtime Minutes]]/60</f>
        <v>27.666666666666668</v>
      </c>
      <c r="P4128" s="4">
        <v>369</v>
      </c>
      <c r="Q4128" s="4">
        <f>SupplierQuality[[#This Row],[Total Defect Qty]]*SupplierQuality[[#This Row],[Unit Price]]</f>
        <v>45240876</v>
      </c>
    </row>
    <row r="4129" spans="1:17" x14ac:dyDescent="0.25">
      <c r="A4129" s="1">
        <v>43721</v>
      </c>
      <c r="B4129" s="5" t="str">
        <f>TEXT(SupplierQuality[[#This Row],[Date]],"mmm")</f>
        <v>Sep</v>
      </c>
      <c r="C4129" s="5" t="str">
        <f>TEXT(SupplierQuality[[#This Row],[Date]],"yyyy")</f>
        <v>2019</v>
      </c>
      <c r="D4129" s="2" t="s">
        <v>172</v>
      </c>
      <c r="E4129" s="2" t="s">
        <v>38</v>
      </c>
      <c r="F4129" s="2" t="s">
        <v>17</v>
      </c>
      <c r="G4129">
        <v>119</v>
      </c>
      <c r="H4129" s="2" t="str">
        <f>VLOOKUP(SupplierQuality[[#This Row],[MaterialID]],Table4[#All],2,0)</f>
        <v>Batteries</v>
      </c>
      <c r="I4129">
        <v>3</v>
      </c>
      <c r="J4129" s="2" t="str">
        <f>_xlfn.XLOOKUP(SupplierQuality[[#This Row],[Defect Type ID]],Table5[ID],Table5[Defect Type],"Not found",0)</f>
        <v>Impact</v>
      </c>
      <c r="K4129">
        <v>224</v>
      </c>
      <c r="L4129" s="2" t="str">
        <f>_xlfn.XLOOKUP(SupplierQuality[[#This Row],[DefectID]],Table2[ID],Table2[Defect],"Not found",0)</f>
        <v>Excessive Glue</v>
      </c>
      <c r="M4129" s="3">
        <v>85928</v>
      </c>
      <c r="N4129" s="3">
        <v>2860</v>
      </c>
      <c r="O4129" s="6">
        <f>SupplierQuality[[#This Row],[Total Downtime Minutes]]/60</f>
        <v>47.666666666666664</v>
      </c>
      <c r="P4129" s="4">
        <v>597</v>
      </c>
      <c r="Q4129" s="4">
        <f>SupplierQuality[[#This Row],[Total Defect Qty]]*SupplierQuality[[#This Row],[Unit Price]]</f>
        <v>51299016</v>
      </c>
    </row>
    <row r="4130" spans="1:17" x14ac:dyDescent="0.25">
      <c r="A4130" s="1">
        <v>43721</v>
      </c>
      <c r="B4130" s="5" t="str">
        <f>TEXT(SupplierQuality[[#This Row],[Date]],"mmm")</f>
        <v>Sep</v>
      </c>
      <c r="C4130" s="5" t="str">
        <f>TEXT(SupplierQuality[[#This Row],[Date]],"yyyy")</f>
        <v>2019</v>
      </c>
      <c r="D4130" s="2" t="s">
        <v>342</v>
      </c>
      <c r="E4130" s="2" t="s">
        <v>41</v>
      </c>
      <c r="F4130" s="2" t="s">
        <v>17</v>
      </c>
      <c r="G4130">
        <v>120</v>
      </c>
      <c r="H4130" s="2" t="str">
        <f>VLOOKUP(SupplierQuality[[#This Row],[MaterialID]],Table4[#All],2,0)</f>
        <v>Film</v>
      </c>
      <c r="I4130">
        <v>2</v>
      </c>
      <c r="J4130" s="2" t="str">
        <f>_xlfn.XLOOKUP(SupplierQuality[[#This Row],[Defect Type ID]],Table5[ID],Table5[Defect Type],"Not found",0)</f>
        <v>Rejected</v>
      </c>
      <c r="K4130">
        <v>149</v>
      </c>
      <c r="L4130" s="2" t="str">
        <f>_xlfn.XLOOKUP(SupplierQuality[[#This Row],[DefectID]],Table2[ID],Table2[Defect],"Not found",0)</f>
        <v>Blisters</v>
      </c>
      <c r="M4130" s="3">
        <v>66943</v>
      </c>
      <c r="N4130" s="3">
        <v>1655</v>
      </c>
      <c r="O4130" s="6">
        <f>SupplierQuality[[#This Row],[Total Downtime Minutes]]/60</f>
        <v>27.583333333333332</v>
      </c>
      <c r="P4130" s="4">
        <v>551</v>
      </c>
      <c r="Q4130" s="4">
        <f>SupplierQuality[[#This Row],[Total Defect Qty]]*SupplierQuality[[#This Row],[Unit Price]]</f>
        <v>36885593</v>
      </c>
    </row>
    <row r="4131" spans="1:17" x14ac:dyDescent="0.25">
      <c r="A4131" s="1">
        <v>43722</v>
      </c>
      <c r="B4131" s="5" t="str">
        <f>TEXT(SupplierQuality[[#This Row],[Date]],"mmm")</f>
        <v>Sep</v>
      </c>
      <c r="C4131" s="5" t="str">
        <f>TEXT(SupplierQuality[[#This Row],[Date]],"yyyy")</f>
        <v>2019</v>
      </c>
      <c r="D4131" s="2" t="s">
        <v>214</v>
      </c>
      <c r="E4131" s="2" t="s">
        <v>45</v>
      </c>
      <c r="F4131" s="2" t="s">
        <v>42</v>
      </c>
      <c r="G4131">
        <v>120</v>
      </c>
      <c r="H4131" s="2" t="str">
        <f>VLOOKUP(SupplierQuality[[#This Row],[MaterialID]],Table4[#All],2,0)</f>
        <v>Film</v>
      </c>
      <c r="I4131">
        <v>1</v>
      </c>
      <c r="J4131" s="2" t="str">
        <f>_xlfn.XLOOKUP(SupplierQuality[[#This Row],[Defect Type ID]],Table5[ID],Table5[Defect Type],"Not found",0)</f>
        <v>No Impact</v>
      </c>
      <c r="K4131">
        <v>217</v>
      </c>
      <c r="L4131" s="2" t="str">
        <f>_xlfn.XLOOKUP(SupplierQuality[[#This Row],[DefectID]],Table2[ID],Table2[Defect],"Not found",0)</f>
        <v>Incomplete Molding</v>
      </c>
      <c r="M4131" s="3">
        <v>958718</v>
      </c>
      <c r="N4131" s="3">
        <v>1780</v>
      </c>
      <c r="O4131" s="6">
        <f>SupplierQuality[[#This Row],[Total Downtime Minutes]]/60</f>
        <v>29.666666666666668</v>
      </c>
      <c r="P4131" s="4">
        <v>527</v>
      </c>
      <c r="Q4131" s="4">
        <f>SupplierQuality[[#This Row],[Total Defect Qty]]*SupplierQuality[[#This Row],[Unit Price]]</f>
        <v>505244386</v>
      </c>
    </row>
    <row r="4132" spans="1:17" x14ac:dyDescent="0.25">
      <c r="A4132" s="1">
        <v>43722</v>
      </c>
      <c r="B4132" s="5" t="str">
        <f>TEXT(SupplierQuality[[#This Row],[Date]],"mmm")</f>
        <v>Sep</v>
      </c>
      <c r="C4132" s="5" t="str">
        <f>TEXT(SupplierQuality[[#This Row],[Date]],"yyyy")</f>
        <v>2019</v>
      </c>
      <c r="D4132" s="2" t="s">
        <v>276</v>
      </c>
      <c r="E4132" s="2" t="s">
        <v>34</v>
      </c>
      <c r="F4132" s="2" t="s">
        <v>42</v>
      </c>
      <c r="G4132">
        <v>132</v>
      </c>
      <c r="H4132" s="2" t="str">
        <f>VLOOKUP(SupplierQuality[[#This Row],[MaterialID]],Table4[#All],2,0)</f>
        <v>Printed Materials</v>
      </c>
      <c r="I4132">
        <v>3</v>
      </c>
      <c r="J4132" s="2" t="str">
        <f>_xlfn.XLOOKUP(SupplierQuality[[#This Row],[Defect Type ID]],Table5[ID],Table5[Defect Type],"Not found",0)</f>
        <v>Impact</v>
      </c>
      <c r="K4132">
        <v>249</v>
      </c>
      <c r="L4132" s="2" t="str">
        <f>_xlfn.XLOOKUP(SupplierQuality[[#This Row],[DefectID]],Table2[ID],Table2[Defect],"Not found",0)</f>
        <v>Excessive Lubricant</v>
      </c>
      <c r="M4132" s="3">
        <v>793545</v>
      </c>
      <c r="N4132" s="3">
        <v>171</v>
      </c>
      <c r="O4132" s="6">
        <f>SupplierQuality[[#This Row],[Total Downtime Minutes]]/60</f>
        <v>2.85</v>
      </c>
      <c r="P4132" s="4">
        <v>573</v>
      </c>
      <c r="Q4132" s="4">
        <f>SupplierQuality[[#This Row],[Total Defect Qty]]*SupplierQuality[[#This Row],[Unit Price]]</f>
        <v>454701285</v>
      </c>
    </row>
    <row r="4133" spans="1:17" x14ac:dyDescent="0.25">
      <c r="A4133" s="1">
        <v>43722</v>
      </c>
      <c r="B4133" s="5" t="str">
        <f>TEXT(SupplierQuality[[#This Row],[Date]],"mmm")</f>
        <v>Sep</v>
      </c>
      <c r="C4133" s="5" t="str">
        <f>TEXT(SupplierQuality[[#This Row],[Date]],"yyyy")</f>
        <v>2019</v>
      </c>
      <c r="D4133" s="2" t="s">
        <v>255</v>
      </c>
      <c r="E4133" s="2" t="s">
        <v>13</v>
      </c>
      <c r="F4133" s="2" t="s">
        <v>75</v>
      </c>
      <c r="G4133">
        <v>129</v>
      </c>
      <c r="H4133" s="2" t="str">
        <f>VLOOKUP(SupplierQuality[[#This Row],[MaterialID]],Table4[#All],2,0)</f>
        <v>Mechanicals</v>
      </c>
      <c r="I4133">
        <v>2</v>
      </c>
      <c r="J4133" s="2" t="str">
        <f>_xlfn.XLOOKUP(SupplierQuality[[#This Row],[Defect Type ID]],Table5[ID],Table5[Defect Type],"Not found",0)</f>
        <v>Rejected</v>
      </c>
      <c r="K4133">
        <v>130</v>
      </c>
      <c r="L4133" s="2" t="str">
        <f>_xlfn.XLOOKUP(SupplierQuality[[#This Row],[DefectID]],Table2[ID],Table2[Defect],"Not found",0)</f>
        <v>No Close</v>
      </c>
      <c r="M4133" s="3">
        <v>789008</v>
      </c>
      <c r="N4133" s="3">
        <v>4207</v>
      </c>
      <c r="O4133" s="6">
        <f>SupplierQuality[[#This Row],[Total Downtime Minutes]]/60</f>
        <v>70.11666666666666</v>
      </c>
      <c r="P4133" s="4">
        <v>429</v>
      </c>
      <c r="Q4133" s="4">
        <f>SupplierQuality[[#This Row],[Total Defect Qty]]*SupplierQuality[[#This Row],[Unit Price]]</f>
        <v>338484432</v>
      </c>
    </row>
    <row r="4134" spans="1:17" x14ac:dyDescent="0.25">
      <c r="A4134" s="1">
        <v>43722</v>
      </c>
      <c r="B4134" s="5" t="str">
        <f>TEXT(SupplierQuality[[#This Row],[Date]],"mmm")</f>
        <v>Sep</v>
      </c>
      <c r="C4134" s="5" t="str">
        <f>TEXT(SupplierQuality[[#This Row],[Date]],"yyyy")</f>
        <v>2019</v>
      </c>
      <c r="D4134" s="2" t="s">
        <v>325</v>
      </c>
      <c r="E4134" s="2" t="s">
        <v>64</v>
      </c>
      <c r="F4134" s="2" t="s">
        <v>691</v>
      </c>
      <c r="G4134">
        <v>126</v>
      </c>
      <c r="H4134" s="2" t="str">
        <f>VLOOKUP(SupplierQuality[[#This Row],[MaterialID]],Table4[#All],2,0)</f>
        <v>Motors</v>
      </c>
      <c r="I4134">
        <v>1</v>
      </c>
      <c r="J4134" s="2" t="str">
        <f>_xlfn.XLOOKUP(SupplierQuality[[#This Row],[Defect Type ID]],Table5[ID],Table5[Defect Type],"Not found",0)</f>
        <v>No Impact</v>
      </c>
      <c r="K4134">
        <v>161</v>
      </c>
      <c r="L4134" s="2" t="str">
        <f>_xlfn.XLOOKUP(SupplierQuality[[#This Row],[DefectID]],Table2[ID],Table2[Defect],"Not found",0)</f>
        <v>Soft Parts</v>
      </c>
      <c r="M4134" s="3">
        <v>763211</v>
      </c>
      <c r="N4134" s="3">
        <v>3678</v>
      </c>
      <c r="O4134" s="6">
        <f>SupplierQuality[[#This Row],[Total Downtime Minutes]]/60</f>
        <v>61.3</v>
      </c>
      <c r="P4134" s="4">
        <v>638</v>
      </c>
      <c r="Q4134" s="4">
        <f>SupplierQuality[[#This Row],[Total Defect Qty]]*SupplierQuality[[#This Row],[Unit Price]]</f>
        <v>486928618</v>
      </c>
    </row>
    <row r="4135" spans="1:17" x14ac:dyDescent="0.25">
      <c r="A4135" s="1">
        <v>43722</v>
      </c>
      <c r="B4135" s="5" t="str">
        <f>TEXT(SupplierQuality[[#This Row],[Date]],"mmm")</f>
        <v>Sep</v>
      </c>
      <c r="C4135" s="5" t="str">
        <f>TEXT(SupplierQuality[[#This Row],[Date]],"yyyy")</f>
        <v>2019</v>
      </c>
      <c r="D4135" s="2" t="s">
        <v>198</v>
      </c>
      <c r="E4135" s="2" t="s">
        <v>107</v>
      </c>
      <c r="F4135" s="2" t="s">
        <v>14</v>
      </c>
      <c r="G4135">
        <v>115</v>
      </c>
      <c r="H4135" s="2" t="str">
        <f>VLOOKUP(SupplierQuality[[#This Row],[MaterialID]],Table4[#All],2,0)</f>
        <v>Controllers</v>
      </c>
      <c r="I4135">
        <v>3</v>
      </c>
      <c r="J4135" s="2" t="str">
        <f>_xlfn.XLOOKUP(SupplierQuality[[#This Row],[Defect Type ID]],Table5[ID],Table5[Defect Type],"Not found",0)</f>
        <v>Impact</v>
      </c>
      <c r="K4135">
        <v>140</v>
      </c>
      <c r="L4135" s="2" t="str">
        <f>_xlfn.XLOOKUP(SupplierQuality[[#This Row],[DefectID]],Table2[ID],Table2[Defect],"Not found",0)</f>
        <v>No Liner</v>
      </c>
      <c r="M4135" s="3">
        <v>762971</v>
      </c>
      <c r="N4135" s="3">
        <v>3764</v>
      </c>
      <c r="O4135" s="6">
        <f>SupplierQuality[[#This Row],[Total Downtime Minutes]]/60</f>
        <v>62.733333333333334</v>
      </c>
      <c r="P4135" s="4">
        <v>686</v>
      </c>
      <c r="Q4135" s="4">
        <f>SupplierQuality[[#This Row],[Total Defect Qty]]*SupplierQuality[[#This Row],[Unit Price]]</f>
        <v>523398106</v>
      </c>
    </row>
    <row r="4136" spans="1:17" x14ac:dyDescent="0.25">
      <c r="A4136" s="1">
        <v>43722</v>
      </c>
      <c r="B4136" s="5" t="str">
        <f>TEXT(SupplierQuality[[#This Row],[Date]],"mmm")</f>
        <v>Sep</v>
      </c>
      <c r="C4136" s="5" t="str">
        <f>TEXT(SupplierQuality[[#This Row],[Date]],"yyyy")</f>
        <v>2019</v>
      </c>
      <c r="D4136" s="2" t="s">
        <v>357</v>
      </c>
      <c r="E4136" s="2" t="s">
        <v>19</v>
      </c>
      <c r="F4136" s="2" t="s">
        <v>14</v>
      </c>
      <c r="G4136">
        <v>126</v>
      </c>
      <c r="H4136" s="2" t="str">
        <f>VLOOKUP(SupplierQuality[[#This Row],[MaterialID]],Table4[#All],2,0)</f>
        <v>Motors</v>
      </c>
      <c r="I4136">
        <v>1</v>
      </c>
      <c r="J4136" s="2" t="str">
        <f>_xlfn.XLOOKUP(SupplierQuality[[#This Row],[Defect Type ID]],Table5[ID],Table5[Defect Type],"Not found",0)</f>
        <v>No Impact</v>
      </c>
      <c r="K4136">
        <v>51</v>
      </c>
      <c r="L4136" s="2" t="str">
        <f>_xlfn.XLOOKUP(SupplierQuality[[#This Row],[DefectID]],Table2[ID],Table2[Defect],"Not found",0)</f>
        <v>Foreign objects found</v>
      </c>
      <c r="M4136" s="3">
        <v>762523</v>
      </c>
      <c r="N4136" s="3">
        <v>4145</v>
      </c>
      <c r="O4136" s="6">
        <f>SupplierQuality[[#This Row],[Total Downtime Minutes]]/60</f>
        <v>69.083333333333329</v>
      </c>
      <c r="P4136" s="4">
        <v>673</v>
      </c>
      <c r="Q4136" s="4">
        <f>SupplierQuality[[#This Row],[Total Defect Qty]]*SupplierQuality[[#This Row],[Unit Price]]</f>
        <v>513177979</v>
      </c>
    </row>
    <row r="4137" spans="1:17" x14ac:dyDescent="0.25">
      <c r="A4137" s="1">
        <v>43722</v>
      </c>
      <c r="B4137" s="5" t="str">
        <f>TEXT(SupplierQuality[[#This Row],[Date]],"mmm")</f>
        <v>Sep</v>
      </c>
      <c r="C4137" s="5" t="str">
        <f>TEXT(SupplierQuality[[#This Row],[Date]],"yyyy")</f>
        <v>2019</v>
      </c>
      <c r="D4137" s="2" t="s">
        <v>269</v>
      </c>
      <c r="E4137" s="2" t="s">
        <v>47</v>
      </c>
      <c r="F4137" s="2" t="s">
        <v>14</v>
      </c>
      <c r="G4137">
        <v>127</v>
      </c>
      <c r="H4137" s="2" t="str">
        <f>VLOOKUP(SupplierQuality[[#This Row],[MaterialID]],Table4[#All],2,0)</f>
        <v>Crates</v>
      </c>
      <c r="I4137">
        <v>3</v>
      </c>
      <c r="J4137" s="2" t="str">
        <f>_xlfn.XLOOKUP(SupplierQuality[[#This Row],[Defect Type ID]],Table5[ID],Table5[Defect Type],"Not found",0)</f>
        <v>Impact</v>
      </c>
      <c r="K4137">
        <v>106</v>
      </c>
      <c r="L4137" s="2" t="str">
        <f>_xlfn.XLOOKUP(SupplierQuality[[#This Row],[DefectID]],Table2[ID],Table2[Defect],"Not found",0)</f>
        <v>Parting Tops</v>
      </c>
      <c r="M4137" s="3">
        <v>733051</v>
      </c>
      <c r="N4137" s="3">
        <v>195</v>
      </c>
      <c r="O4137" s="6">
        <f>SupplierQuality[[#This Row],[Total Downtime Minutes]]/60</f>
        <v>3.25</v>
      </c>
      <c r="P4137" s="4">
        <v>279</v>
      </c>
      <c r="Q4137" s="4">
        <f>SupplierQuality[[#This Row],[Total Defect Qty]]*SupplierQuality[[#This Row],[Unit Price]]</f>
        <v>204521229</v>
      </c>
    </row>
    <row r="4138" spans="1:17" x14ac:dyDescent="0.25">
      <c r="A4138" s="1">
        <v>43722</v>
      </c>
      <c r="B4138" s="5" t="str">
        <f>TEXT(SupplierQuality[[#This Row],[Date]],"mmm")</f>
        <v>Sep</v>
      </c>
      <c r="C4138" s="5" t="str">
        <f>TEXT(SupplierQuality[[#This Row],[Date]],"yyyy")</f>
        <v>2019</v>
      </c>
      <c r="D4138" s="2" t="s">
        <v>192</v>
      </c>
      <c r="E4138" s="2" t="s">
        <v>45</v>
      </c>
      <c r="F4138" s="2" t="s">
        <v>14</v>
      </c>
      <c r="G4138">
        <v>133</v>
      </c>
      <c r="H4138" s="2" t="str">
        <f>VLOOKUP(SupplierQuality[[#This Row],[MaterialID]],Table4[#All],2,0)</f>
        <v>Wires</v>
      </c>
      <c r="I4138">
        <v>3</v>
      </c>
      <c r="J4138" s="2" t="str">
        <f>_xlfn.XLOOKUP(SupplierQuality[[#This Row],[Defect Type ID]],Table5[ID],Table5[Defect Type],"Not found",0)</f>
        <v>Impact</v>
      </c>
      <c r="K4138">
        <v>50</v>
      </c>
      <c r="L4138" s="2" t="str">
        <f>_xlfn.XLOOKUP(SupplierQuality[[#This Row],[DefectID]],Table2[ID],Table2[Defect],"Not found",0)</f>
        <v>Out of Support</v>
      </c>
      <c r="M4138" s="3">
        <v>686536</v>
      </c>
      <c r="N4138" s="3">
        <v>3055</v>
      </c>
      <c r="O4138" s="6">
        <f>SupplierQuality[[#This Row],[Total Downtime Minutes]]/60</f>
        <v>50.916666666666664</v>
      </c>
      <c r="P4138" s="4">
        <v>378</v>
      </c>
      <c r="Q4138" s="4">
        <f>SupplierQuality[[#This Row],[Total Defect Qty]]*SupplierQuality[[#This Row],[Unit Price]]</f>
        <v>259510608</v>
      </c>
    </row>
    <row r="4139" spans="1:17" x14ac:dyDescent="0.25">
      <c r="A4139" s="1">
        <v>43722</v>
      </c>
      <c r="B4139" s="5" t="str">
        <f>TEXT(SupplierQuality[[#This Row],[Date]],"mmm")</f>
        <v>Sep</v>
      </c>
      <c r="C4139" s="5" t="str">
        <f>TEXT(SupplierQuality[[#This Row],[Date]],"yyyy")</f>
        <v>2019</v>
      </c>
      <c r="D4139" s="2" t="s">
        <v>43</v>
      </c>
      <c r="E4139" s="2" t="s">
        <v>104</v>
      </c>
      <c r="F4139" s="2" t="s">
        <v>14</v>
      </c>
      <c r="G4139">
        <v>113</v>
      </c>
      <c r="H4139" s="2" t="str">
        <f>VLOOKUP(SupplierQuality[[#This Row],[MaterialID]],Table4[#All],2,0)</f>
        <v>Raw Materials</v>
      </c>
      <c r="I4139">
        <v>3</v>
      </c>
      <c r="J4139" s="2" t="str">
        <f>_xlfn.XLOOKUP(SupplierQuality[[#This Row],[Defect Type ID]],Table5[ID],Table5[Defect Type],"Not found",0)</f>
        <v>Impact</v>
      </c>
      <c r="K4139">
        <v>82</v>
      </c>
      <c r="L4139" s="2" t="str">
        <f>_xlfn.XLOOKUP(SupplierQuality[[#This Row],[DefectID]],Table2[ID],Table2[Defect],"Not found",0)</f>
        <v>Mixed Parts</v>
      </c>
      <c r="M4139" s="3">
        <v>664977</v>
      </c>
      <c r="N4139" s="3">
        <v>92</v>
      </c>
      <c r="O4139" s="6">
        <f>SupplierQuality[[#This Row],[Total Downtime Minutes]]/60</f>
        <v>1.5333333333333334</v>
      </c>
      <c r="P4139" s="4">
        <v>634</v>
      </c>
      <c r="Q4139" s="4">
        <f>SupplierQuality[[#This Row],[Total Defect Qty]]*SupplierQuality[[#This Row],[Unit Price]]</f>
        <v>421595418</v>
      </c>
    </row>
    <row r="4140" spans="1:17" x14ac:dyDescent="0.25">
      <c r="A4140" s="1">
        <v>43722</v>
      </c>
      <c r="B4140" s="5" t="str">
        <f>TEXT(SupplierQuality[[#This Row],[Date]],"mmm")</f>
        <v>Sep</v>
      </c>
      <c r="C4140" s="5" t="str">
        <f>TEXT(SupplierQuality[[#This Row],[Date]],"yyyy")</f>
        <v>2019</v>
      </c>
      <c r="D4140" s="2" t="s">
        <v>201</v>
      </c>
      <c r="E4140" s="2" t="s">
        <v>58</v>
      </c>
      <c r="F4140" s="2" t="s">
        <v>17</v>
      </c>
      <c r="G4140">
        <v>129</v>
      </c>
      <c r="H4140" s="2" t="str">
        <f>VLOOKUP(SupplierQuality[[#This Row],[MaterialID]],Table4[#All],2,0)</f>
        <v>Mechanicals</v>
      </c>
      <c r="I4140">
        <v>2</v>
      </c>
      <c r="J4140" s="2" t="str">
        <f>_xlfn.XLOOKUP(SupplierQuality[[#This Row],[Defect Type ID]],Table5[ID],Table5[Defect Type],"Not found",0)</f>
        <v>Rejected</v>
      </c>
      <c r="K4140">
        <v>68</v>
      </c>
      <c r="L4140" s="2" t="str">
        <f>_xlfn.XLOOKUP(SupplierQuality[[#This Row],[DefectID]],Table2[ID],Table2[Defect],"Not found",0)</f>
        <v>Bad Parameters</v>
      </c>
      <c r="M4140" s="3">
        <v>632109</v>
      </c>
      <c r="N4140" s="3">
        <v>4684</v>
      </c>
      <c r="O4140" s="6">
        <f>SupplierQuality[[#This Row],[Total Downtime Minutes]]/60</f>
        <v>78.066666666666663</v>
      </c>
      <c r="P4140" s="4">
        <v>310</v>
      </c>
      <c r="Q4140" s="4">
        <f>SupplierQuality[[#This Row],[Total Defect Qty]]*SupplierQuality[[#This Row],[Unit Price]]</f>
        <v>195953790</v>
      </c>
    </row>
    <row r="4141" spans="1:17" x14ac:dyDescent="0.25">
      <c r="A4141" s="1">
        <v>43722</v>
      </c>
      <c r="B4141" s="5" t="str">
        <f>TEXT(SupplierQuality[[#This Row],[Date]],"mmm")</f>
        <v>Sep</v>
      </c>
      <c r="C4141" s="5" t="str">
        <f>TEXT(SupplierQuality[[#This Row],[Date]],"yyyy")</f>
        <v>2019</v>
      </c>
      <c r="D4141" s="2" t="s">
        <v>298</v>
      </c>
      <c r="E4141" s="2" t="s">
        <v>21</v>
      </c>
      <c r="F4141" s="2" t="s">
        <v>17</v>
      </c>
      <c r="G4141">
        <v>123</v>
      </c>
      <c r="H4141" s="2" t="str">
        <f>VLOOKUP(SupplierQuality[[#This Row],[MaterialID]],Table4[#All],2,0)</f>
        <v>Pump</v>
      </c>
      <c r="I4141">
        <v>2</v>
      </c>
      <c r="J4141" s="2" t="str">
        <f>_xlfn.XLOOKUP(SupplierQuality[[#This Row],[Defect Type ID]],Table5[ID],Table5[Defect Type],"Not found",0)</f>
        <v>Rejected</v>
      </c>
      <c r="K4141">
        <v>110</v>
      </c>
      <c r="L4141" s="2" t="str">
        <f>_xlfn.XLOOKUP(SupplierQuality[[#This Row],[DefectID]],Table2[ID],Table2[Defect],"Not found",0)</f>
        <v>Missing Codes</v>
      </c>
      <c r="M4141" s="3">
        <v>623636</v>
      </c>
      <c r="N4141" s="3">
        <v>38</v>
      </c>
      <c r="O4141" s="6">
        <f>SupplierQuality[[#This Row],[Total Downtime Minutes]]/60</f>
        <v>0.6333333333333333</v>
      </c>
      <c r="P4141" s="4">
        <v>285</v>
      </c>
      <c r="Q4141" s="4">
        <f>SupplierQuality[[#This Row],[Total Defect Qty]]*SupplierQuality[[#This Row],[Unit Price]]</f>
        <v>177736260</v>
      </c>
    </row>
    <row r="4142" spans="1:17" x14ac:dyDescent="0.25">
      <c r="A4142" s="1">
        <v>43722</v>
      </c>
      <c r="B4142" s="5" t="str">
        <f>TEXT(SupplierQuality[[#This Row],[Date]],"mmm")</f>
        <v>Sep</v>
      </c>
      <c r="C4142" s="5" t="str">
        <f>TEXT(SupplierQuality[[#This Row],[Date]],"yyyy")</f>
        <v>2019</v>
      </c>
      <c r="D4142" s="2" t="s">
        <v>302</v>
      </c>
      <c r="E4142" s="2" t="s">
        <v>74</v>
      </c>
      <c r="F4142" s="2" t="s">
        <v>75</v>
      </c>
      <c r="G4142">
        <v>128</v>
      </c>
      <c r="H4142" s="2" t="str">
        <f>VLOOKUP(SupplierQuality[[#This Row],[MaterialID]],Table4[#All],2,0)</f>
        <v>Tape</v>
      </c>
      <c r="I4142">
        <v>1</v>
      </c>
      <c r="J4142" s="2" t="str">
        <f>_xlfn.XLOOKUP(SupplierQuality[[#This Row],[Defect Type ID]],Table5[ID],Table5[Defect Type],"Not found",0)</f>
        <v>No Impact</v>
      </c>
      <c r="K4142">
        <v>261</v>
      </c>
      <c r="L4142" s="2" t="str">
        <f>_xlfn.XLOOKUP(SupplierQuality[[#This Row],[DefectID]],Table2[ID],Table2[Defect],"Not found",0)</f>
        <v>Infestation</v>
      </c>
      <c r="M4142" s="3">
        <v>622055</v>
      </c>
      <c r="N4142" s="3">
        <v>4179</v>
      </c>
      <c r="O4142" s="6">
        <f>SupplierQuality[[#This Row],[Total Downtime Minutes]]/60</f>
        <v>69.650000000000006</v>
      </c>
      <c r="P4142" s="4">
        <v>605</v>
      </c>
      <c r="Q4142" s="4">
        <f>SupplierQuality[[#This Row],[Total Defect Qty]]*SupplierQuality[[#This Row],[Unit Price]]</f>
        <v>376343275</v>
      </c>
    </row>
    <row r="4143" spans="1:17" x14ac:dyDescent="0.25">
      <c r="A4143" s="1">
        <v>43722</v>
      </c>
      <c r="B4143" s="5" t="str">
        <f>TEXT(SupplierQuality[[#This Row],[Date]],"mmm")</f>
        <v>Sep</v>
      </c>
      <c r="C4143" s="5" t="str">
        <f>TEXT(SupplierQuality[[#This Row],[Date]],"yyyy")</f>
        <v>2019</v>
      </c>
      <c r="D4143" s="2" t="s">
        <v>263</v>
      </c>
      <c r="E4143" s="2" t="s">
        <v>71</v>
      </c>
      <c r="F4143" s="2" t="s">
        <v>75</v>
      </c>
      <c r="G4143">
        <v>112</v>
      </c>
      <c r="H4143" s="2" t="str">
        <f>VLOOKUP(SupplierQuality[[#This Row],[MaterialID]],Table4[#All],2,0)</f>
        <v>Glass</v>
      </c>
      <c r="I4143">
        <v>3</v>
      </c>
      <c r="J4143" s="2" t="str">
        <f>_xlfn.XLOOKUP(SupplierQuality[[#This Row],[Defect Type ID]],Table5[ID],Table5[Defect Type],"Not found",0)</f>
        <v>Impact</v>
      </c>
      <c r="K4143">
        <v>107</v>
      </c>
      <c r="L4143" s="2" t="str">
        <f>_xlfn.XLOOKUP(SupplierQuality[[#This Row],[DefectID]],Table2[ID],Table2[Defect],"Not found",0)</f>
        <v>No Tight Seal</v>
      </c>
      <c r="M4143" s="3">
        <v>572023</v>
      </c>
      <c r="N4143" s="3">
        <v>2653</v>
      </c>
      <c r="O4143" s="6">
        <f>SupplierQuality[[#This Row],[Total Downtime Minutes]]/60</f>
        <v>44.216666666666669</v>
      </c>
      <c r="P4143" s="4">
        <v>432</v>
      </c>
      <c r="Q4143" s="4">
        <f>SupplierQuality[[#This Row],[Total Defect Qty]]*SupplierQuality[[#This Row],[Unit Price]]</f>
        <v>247113936</v>
      </c>
    </row>
    <row r="4144" spans="1:17" x14ac:dyDescent="0.25">
      <c r="A4144" s="1">
        <v>43722</v>
      </c>
      <c r="B4144" s="5" t="str">
        <f>TEXT(SupplierQuality[[#This Row],[Date]],"mmm")</f>
        <v>Sep</v>
      </c>
      <c r="C4144" s="5" t="str">
        <f>TEXT(SupplierQuality[[#This Row],[Date]],"yyyy")</f>
        <v>2019</v>
      </c>
      <c r="D4144" s="2" t="s">
        <v>91</v>
      </c>
      <c r="E4144" s="2" t="s">
        <v>74</v>
      </c>
      <c r="F4144" s="2" t="s">
        <v>14</v>
      </c>
      <c r="G4144">
        <v>129</v>
      </c>
      <c r="H4144" s="2" t="str">
        <f>VLOOKUP(SupplierQuality[[#This Row],[MaterialID]],Table4[#All],2,0)</f>
        <v>Mechanicals</v>
      </c>
      <c r="I4144">
        <v>3</v>
      </c>
      <c r="J4144" s="2" t="str">
        <f>_xlfn.XLOOKUP(SupplierQuality[[#This Row],[Defect Type ID]],Table5[ID],Table5[Defect Type],"Not found",0)</f>
        <v>Impact</v>
      </c>
      <c r="K4144">
        <v>208</v>
      </c>
      <c r="L4144" s="2" t="str">
        <f>_xlfn.XLOOKUP(SupplierQuality[[#This Row],[DefectID]],Table2[ID],Table2[Defect],"Not found",0)</f>
        <v>Missing Liner</v>
      </c>
      <c r="M4144" s="3">
        <v>570777</v>
      </c>
      <c r="N4144" s="3">
        <v>2619</v>
      </c>
      <c r="O4144" s="6">
        <f>SupplierQuality[[#This Row],[Total Downtime Minutes]]/60</f>
        <v>43.65</v>
      </c>
      <c r="P4144" s="4">
        <v>360</v>
      </c>
      <c r="Q4144" s="4">
        <f>SupplierQuality[[#This Row],[Total Defect Qty]]*SupplierQuality[[#This Row],[Unit Price]]</f>
        <v>205479720</v>
      </c>
    </row>
    <row r="4145" spans="1:17" x14ac:dyDescent="0.25">
      <c r="A4145" s="1">
        <v>43722</v>
      </c>
      <c r="B4145" s="5" t="str">
        <f>TEXT(SupplierQuality[[#This Row],[Date]],"mmm")</f>
        <v>Sep</v>
      </c>
      <c r="C4145" s="5" t="str">
        <f>TEXT(SupplierQuality[[#This Row],[Date]],"yyyy")</f>
        <v>2019</v>
      </c>
      <c r="D4145" s="2" t="s">
        <v>197</v>
      </c>
      <c r="E4145" s="2" t="s">
        <v>71</v>
      </c>
      <c r="F4145" s="2" t="s">
        <v>14</v>
      </c>
      <c r="G4145">
        <v>118</v>
      </c>
      <c r="H4145" s="2" t="str">
        <f>VLOOKUP(SupplierQuality[[#This Row],[MaterialID]],Table4[#All],2,0)</f>
        <v>Corrugate</v>
      </c>
      <c r="I4145">
        <v>3</v>
      </c>
      <c r="J4145" s="2" t="str">
        <f>_xlfn.XLOOKUP(SupplierQuality[[#This Row],[Defect Type ID]],Table5[ID],Table5[Defect Type],"Not found",0)</f>
        <v>Impact</v>
      </c>
      <c r="K4145">
        <v>147</v>
      </c>
      <c r="L4145" s="2" t="str">
        <f>_xlfn.XLOOKUP(SupplierQuality[[#This Row],[DefectID]],Table2[ID],Table2[Defect],"Not found",0)</f>
        <v>Shallow Slots</v>
      </c>
      <c r="M4145" s="3">
        <v>512385</v>
      </c>
      <c r="N4145" s="3">
        <v>1526</v>
      </c>
      <c r="O4145" s="6">
        <f>SupplierQuality[[#This Row],[Total Downtime Minutes]]/60</f>
        <v>25.433333333333334</v>
      </c>
      <c r="P4145" s="4">
        <v>340</v>
      </c>
      <c r="Q4145" s="4">
        <f>SupplierQuality[[#This Row],[Total Defect Qty]]*SupplierQuality[[#This Row],[Unit Price]]</f>
        <v>174210900</v>
      </c>
    </row>
    <row r="4146" spans="1:17" x14ac:dyDescent="0.25">
      <c r="A4146" s="1">
        <v>43722</v>
      </c>
      <c r="B4146" s="5" t="str">
        <f>TEXT(SupplierQuality[[#This Row],[Date]],"mmm")</f>
        <v>Sep</v>
      </c>
      <c r="C4146" s="5" t="str">
        <f>TEXT(SupplierQuality[[#This Row],[Date]],"yyyy")</f>
        <v>2019</v>
      </c>
      <c r="D4146" s="2" t="s">
        <v>228</v>
      </c>
      <c r="E4146" s="2" t="s">
        <v>47</v>
      </c>
      <c r="F4146" s="2" t="s">
        <v>17</v>
      </c>
      <c r="G4146">
        <v>113</v>
      </c>
      <c r="H4146" s="2" t="str">
        <f>VLOOKUP(SupplierQuality[[#This Row],[MaterialID]],Table4[#All],2,0)</f>
        <v>Raw Materials</v>
      </c>
      <c r="I4146">
        <v>2</v>
      </c>
      <c r="J4146" s="2" t="str">
        <f>_xlfn.XLOOKUP(SupplierQuality[[#This Row],[Defect Type ID]],Table5[ID],Table5[Defect Type],"Not found",0)</f>
        <v>Rejected</v>
      </c>
      <c r="K4146">
        <v>114</v>
      </c>
      <c r="L4146" s="2" t="str">
        <f>_xlfn.XLOOKUP(SupplierQuality[[#This Row],[DefectID]],Table2[ID],Table2[Defect],"Not found",0)</f>
        <v>Wrong Case Labels</v>
      </c>
      <c r="M4146" s="3">
        <v>367054</v>
      </c>
      <c r="N4146" s="3">
        <v>4506</v>
      </c>
      <c r="O4146" s="6">
        <f>SupplierQuality[[#This Row],[Total Downtime Minutes]]/60</f>
        <v>75.099999999999994</v>
      </c>
      <c r="P4146" s="4">
        <v>387</v>
      </c>
      <c r="Q4146" s="4">
        <f>SupplierQuality[[#This Row],[Total Defect Qty]]*SupplierQuality[[#This Row],[Unit Price]]</f>
        <v>142049898</v>
      </c>
    </row>
    <row r="4147" spans="1:17" x14ac:dyDescent="0.25">
      <c r="A4147" s="1">
        <v>43722</v>
      </c>
      <c r="B4147" s="5" t="str">
        <f>TEXT(SupplierQuality[[#This Row],[Date]],"mmm")</f>
        <v>Sep</v>
      </c>
      <c r="C4147" s="5" t="str">
        <f>TEXT(SupplierQuality[[#This Row],[Date]],"yyyy")</f>
        <v>2019</v>
      </c>
      <c r="D4147" s="2" t="s">
        <v>323</v>
      </c>
      <c r="E4147" s="2" t="s">
        <v>27</v>
      </c>
      <c r="F4147" s="2" t="s">
        <v>24</v>
      </c>
      <c r="G4147">
        <v>129</v>
      </c>
      <c r="H4147" s="2" t="str">
        <f>VLOOKUP(SupplierQuality[[#This Row],[MaterialID]],Table4[#All],2,0)</f>
        <v>Mechanicals</v>
      </c>
      <c r="I4147">
        <v>1</v>
      </c>
      <c r="J4147" s="2" t="str">
        <f>_xlfn.XLOOKUP(SupplierQuality[[#This Row],[Defect Type ID]],Table5[ID],Table5[Defect Type],"Not found",0)</f>
        <v>No Impact</v>
      </c>
      <c r="K4147">
        <v>160</v>
      </c>
      <c r="L4147" s="2" t="str">
        <f>_xlfn.XLOOKUP(SupplierQuality[[#This Row],[DefectID]],Table2[ID],Table2[Defect],"Not found",0)</f>
        <v>Lay Flat Dimension</v>
      </c>
      <c r="M4147" s="3">
        <v>359588</v>
      </c>
      <c r="N4147" s="3">
        <v>2228</v>
      </c>
      <c r="O4147" s="6">
        <f>SupplierQuality[[#This Row],[Total Downtime Minutes]]/60</f>
        <v>37.133333333333333</v>
      </c>
      <c r="P4147" s="4">
        <v>369</v>
      </c>
      <c r="Q4147" s="4">
        <f>SupplierQuality[[#This Row],[Total Defect Qty]]*SupplierQuality[[#This Row],[Unit Price]]</f>
        <v>132687972</v>
      </c>
    </row>
    <row r="4148" spans="1:17" x14ac:dyDescent="0.25">
      <c r="A4148" s="1">
        <v>43722</v>
      </c>
      <c r="B4148" s="5" t="str">
        <f>TEXT(SupplierQuality[[#This Row],[Date]],"mmm")</f>
        <v>Sep</v>
      </c>
      <c r="C4148" s="5" t="str">
        <f>TEXT(SupplierQuality[[#This Row],[Date]],"yyyy")</f>
        <v>2019</v>
      </c>
      <c r="D4148" s="2" t="s">
        <v>136</v>
      </c>
      <c r="E4148" s="2" t="s">
        <v>74</v>
      </c>
      <c r="F4148" s="2" t="s">
        <v>75</v>
      </c>
      <c r="G4148">
        <v>127</v>
      </c>
      <c r="H4148" s="2" t="str">
        <f>VLOOKUP(SupplierQuality[[#This Row],[MaterialID]],Table4[#All],2,0)</f>
        <v>Crates</v>
      </c>
      <c r="I4148">
        <v>2</v>
      </c>
      <c r="J4148" s="2" t="str">
        <f>_xlfn.XLOOKUP(SupplierQuality[[#This Row],[Defect Type ID]],Table5[ID],Table5[Defect Type],"Not found",0)</f>
        <v>Rejected</v>
      </c>
      <c r="K4148">
        <v>104</v>
      </c>
      <c r="L4148" s="2" t="str">
        <f>_xlfn.XLOOKUP(SupplierQuality[[#This Row],[DefectID]],Table2[ID],Table2[Defect],"Not found",0)</f>
        <v>Too Much Chemicals</v>
      </c>
      <c r="M4148" s="3">
        <v>341625</v>
      </c>
      <c r="N4148" s="3">
        <v>4879</v>
      </c>
      <c r="O4148" s="6">
        <f>SupplierQuality[[#This Row],[Total Downtime Minutes]]/60</f>
        <v>81.316666666666663</v>
      </c>
      <c r="P4148" s="4">
        <v>597</v>
      </c>
      <c r="Q4148" s="4">
        <f>SupplierQuality[[#This Row],[Total Defect Qty]]*SupplierQuality[[#This Row],[Unit Price]]</f>
        <v>203950125</v>
      </c>
    </row>
    <row r="4149" spans="1:17" x14ac:dyDescent="0.25">
      <c r="A4149" s="1">
        <v>43722</v>
      </c>
      <c r="B4149" s="5" t="str">
        <f>TEXT(SupplierQuality[[#This Row],[Date]],"mmm")</f>
        <v>Sep</v>
      </c>
      <c r="C4149" s="5" t="str">
        <f>TEXT(SupplierQuality[[#This Row],[Date]],"yyyy")</f>
        <v>2019</v>
      </c>
      <c r="D4149" s="2" t="s">
        <v>128</v>
      </c>
      <c r="E4149" s="2" t="s">
        <v>34</v>
      </c>
      <c r="F4149" s="2" t="s">
        <v>14</v>
      </c>
      <c r="G4149">
        <v>112</v>
      </c>
      <c r="H4149" s="2" t="str">
        <f>VLOOKUP(SupplierQuality[[#This Row],[MaterialID]],Table4[#All],2,0)</f>
        <v>Glass</v>
      </c>
      <c r="I4149">
        <v>1</v>
      </c>
      <c r="J4149" s="2" t="str">
        <f>_xlfn.XLOOKUP(SupplierQuality[[#This Row],[Defect Type ID]],Table5[ID],Table5[Defect Type],"Not found",0)</f>
        <v>No Impact</v>
      </c>
      <c r="K4149">
        <v>85</v>
      </c>
      <c r="L4149" s="2" t="str">
        <f>_xlfn.XLOOKUP(SupplierQuality[[#This Row],[DefectID]],Table2[ID],Table2[Defect],"Not found",0)</f>
        <v>Bad Print</v>
      </c>
      <c r="M4149" s="3">
        <v>339227</v>
      </c>
      <c r="N4149" s="3">
        <v>1595</v>
      </c>
      <c r="O4149" s="6">
        <f>SupplierQuality[[#This Row],[Total Downtime Minutes]]/60</f>
        <v>26.583333333333332</v>
      </c>
      <c r="P4149" s="4">
        <v>535</v>
      </c>
      <c r="Q4149" s="4">
        <f>SupplierQuality[[#This Row],[Total Defect Qty]]*SupplierQuality[[#This Row],[Unit Price]]</f>
        <v>181486445</v>
      </c>
    </row>
    <row r="4150" spans="1:17" x14ac:dyDescent="0.25">
      <c r="A4150" s="1">
        <v>43722</v>
      </c>
      <c r="B4150" s="5" t="str">
        <f>TEXT(SupplierQuality[[#This Row],[Date]],"mmm")</f>
        <v>Sep</v>
      </c>
      <c r="C4150" s="5" t="str">
        <f>TEXT(SupplierQuality[[#This Row],[Date]],"yyyy")</f>
        <v>2019</v>
      </c>
      <c r="D4150" s="2" t="s">
        <v>287</v>
      </c>
      <c r="E4150" s="2" t="s">
        <v>30</v>
      </c>
      <c r="F4150" s="2" t="s">
        <v>75</v>
      </c>
      <c r="G4150">
        <v>128</v>
      </c>
      <c r="H4150" s="2" t="str">
        <f>VLOOKUP(SupplierQuality[[#This Row],[MaterialID]],Table4[#All],2,0)</f>
        <v>Tape</v>
      </c>
      <c r="I4150">
        <v>2</v>
      </c>
      <c r="J4150" s="2" t="str">
        <f>_xlfn.XLOOKUP(SupplierQuality[[#This Row],[Defect Type ID]],Table5[ID],Table5[Defect Type],"Not found",0)</f>
        <v>Rejected</v>
      </c>
      <c r="K4150">
        <v>43</v>
      </c>
      <c r="L4150" s="2" t="str">
        <f>_xlfn.XLOOKUP(SupplierQuality[[#This Row],[DefectID]],Table2[ID],Table2[Defect],"Not found",0)</f>
        <v>Creases / Wrinkles</v>
      </c>
      <c r="M4150" s="3">
        <v>248257</v>
      </c>
      <c r="N4150" s="3">
        <v>2477</v>
      </c>
      <c r="O4150" s="6">
        <f>SupplierQuality[[#This Row],[Total Downtime Minutes]]/60</f>
        <v>41.283333333333331</v>
      </c>
      <c r="P4150" s="4">
        <v>454</v>
      </c>
      <c r="Q4150" s="4">
        <f>SupplierQuality[[#This Row],[Total Defect Qty]]*SupplierQuality[[#This Row],[Unit Price]]</f>
        <v>112708678</v>
      </c>
    </row>
    <row r="4151" spans="1:17" x14ac:dyDescent="0.25">
      <c r="A4151" s="1">
        <v>43722</v>
      </c>
      <c r="B4151" s="5" t="str">
        <f>TEXT(SupplierQuality[[#This Row],[Date]],"mmm")</f>
        <v>Sep</v>
      </c>
      <c r="C4151" s="5" t="str">
        <f>TEXT(SupplierQuality[[#This Row],[Date]],"yyyy")</f>
        <v>2019</v>
      </c>
      <c r="D4151" s="2" t="s">
        <v>256</v>
      </c>
      <c r="E4151" s="2" t="s">
        <v>55</v>
      </c>
      <c r="F4151" s="2" t="s">
        <v>691</v>
      </c>
      <c r="G4151">
        <v>132</v>
      </c>
      <c r="H4151" s="2" t="str">
        <f>VLOOKUP(SupplierQuality[[#This Row],[MaterialID]],Table4[#All],2,0)</f>
        <v>Printed Materials</v>
      </c>
      <c r="I4151">
        <v>3</v>
      </c>
      <c r="J4151" s="2" t="str">
        <f>_xlfn.XLOOKUP(SupplierQuality[[#This Row],[Defect Type ID]],Table5[ID],Table5[Defect Type],"Not found",0)</f>
        <v>Impact</v>
      </c>
      <c r="K4151">
        <v>83</v>
      </c>
      <c r="L4151" s="2" t="str">
        <f>_xlfn.XLOOKUP(SupplierQuality[[#This Row],[DefectID]],Table2[ID],Table2[Defect],"Not found",0)</f>
        <v>Loose Core</v>
      </c>
      <c r="M4151" s="3">
        <v>236599</v>
      </c>
      <c r="N4151" s="3">
        <v>4634</v>
      </c>
      <c r="O4151" s="6">
        <f>SupplierQuality[[#This Row],[Total Downtime Minutes]]/60</f>
        <v>77.233333333333334</v>
      </c>
      <c r="P4151" s="4">
        <v>660</v>
      </c>
      <c r="Q4151" s="4">
        <f>SupplierQuality[[#This Row],[Total Defect Qty]]*SupplierQuality[[#This Row],[Unit Price]]</f>
        <v>156155340</v>
      </c>
    </row>
    <row r="4152" spans="1:17" x14ac:dyDescent="0.25">
      <c r="A4152" s="1">
        <v>43722</v>
      </c>
      <c r="B4152" s="5" t="str">
        <f>TEXT(SupplierQuality[[#This Row],[Date]],"mmm")</f>
        <v>Sep</v>
      </c>
      <c r="C4152" s="5" t="str">
        <f>TEXT(SupplierQuality[[#This Row],[Date]],"yyyy")</f>
        <v>2019</v>
      </c>
      <c r="D4152" s="2" t="s">
        <v>234</v>
      </c>
      <c r="E4152" s="2" t="s">
        <v>107</v>
      </c>
      <c r="F4152" s="2" t="s">
        <v>14</v>
      </c>
      <c r="G4152">
        <v>126</v>
      </c>
      <c r="H4152" s="2" t="str">
        <f>VLOOKUP(SupplierQuality[[#This Row],[MaterialID]],Table4[#All],2,0)</f>
        <v>Motors</v>
      </c>
      <c r="I4152">
        <v>2</v>
      </c>
      <c r="J4152" s="2" t="str">
        <f>_xlfn.XLOOKUP(SupplierQuality[[#This Row],[Defect Type ID]],Table5[ID],Table5[Defect Type],"Not found",0)</f>
        <v>Rejected</v>
      </c>
      <c r="K4152">
        <v>39</v>
      </c>
      <c r="L4152" s="2" t="str">
        <f>_xlfn.XLOOKUP(SupplierQuality[[#This Row],[DefectID]],Table2[ID],Table2[Defect],"Not found",0)</f>
        <v>Sporadic Adhesive</v>
      </c>
      <c r="M4152" s="3">
        <v>219585</v>
      </c>
      <c r="N4152" s="3">
        <v>3685</v>
      </c>
      <c r="O4152" s="6">
        <f>SupplierQuality[[#This Row],[Total Downtime Minutes]]/60</f>
        <v>61.416666666666664</v>
      </c>
      <c r="P4152" s="4">
        <v>664</v>
      </c>
      <c r="Q4152" s="4">
        <f>SupplierQuality[[#This Row],[Total Defect Qty]]*SupplierQuality[[#This Row],[Unit Price]]</f>
        <v>145804440</v>
      </c>
    </row>
    <row r="4153" spans="1:17" x14ac:dyDescent="0.25">
      <c r="A4153" s="1">
        <v>43722</v>
      </c>
      <c r="B4153" s="5" t="str">
        <f>TEXT(SupplierQuality[[#This Row],[Date]],"mmm")</f>
        <v>Sep</v>
      </c>
      <c r="C4153" s="5" t="str">
        <f>TEXT(SupplierQuality[[#This Row],[Date]],"yyyy")</f>
        <v>2019</v>
      </c>
      <c r="D4153" s="2" t="s">
        <v>262</v>
      </c>
      <c r="E4153" s="2" t="s">
        <v>52</v>
      </c>
      <c r="F4153" s="2" t="s">
        <v>17</v>
      </c>
      <c r="G4153">
        <v>125</v>
      </c>
      <c r="H4153" s="2" t="str">
        <f>VLOOKUP(SupplierQuality[[#This Row],[MaterialID]],Table4[#All],2,0)</f>
        <v>Hardware</v>
      </c>
      <c r="I4153">
        <v>2</v>
      </c>
      <c r="J4153" s="2" t="str">
        <f>_xlfn.XLOOKUP(SupplierQuality[[#This Row],[Defect Type ID]],Table5[ID],Table5[Defect Type],"Not found",0)</f>
        <v>Rejected</v>
      </c>
      <c r="K4153">
        <v>82</v>
      </c>
      <c r="L4153" s="2" t="str">
        <f>_xlfn.XLOOKUP(SupplierQuality[[#This Row],[DefectID]],Table2[ID],Table2[Defect],"Not found",0)</f>
        <v>Mixed Parts</v>
      </c>
      <c r="M4153" s="3">
        <v>188630</v>
      </c>
      <c r="N4153" s="3">
        <v>4212</v>
      </c>
      <c r="O4153" s="6">
        <f>SupplierQuality[[#This Row],[Total Downtime Minutes]]/60</f>
        <v>70.2</v>
      </c>
      <c r="P4153" s="4">
        <v>668</v>
      </c>
      <c r="Q4153" s="4">
        <f>SupplierQuality[[#This Row],[Total Defect Qty]]*SupplierQuality[[#This Row],[Unit Price]]</f>
        <v>126004840</v>
      </c>
    </row>
    <row r="4154" spans="1:17" x14ac:dyDescent="0.25">
      <c r="A4154" s="1">
        <v>43722</v>
      </c>
      <c r="B4154" s="5" t="str">
        <f>TEXT(SupplierQuality[[#This Row],[Date]],"mmm")</f>
        <v>Sep</v>
      </c>
      <c r="C4154" s="5" t="str">
        <f>TEXT(SupplierQuality[[#This Row],[Date]],"yyyy")</f>
        <v>2019</v>
      </c>
      <c r="D4154" s="2" t="s">
        <v>126</v>
      </c>
      <c r="E4154" s="2" t="s">
        <v>38</v>
      </c>
      <c r="F4154" s="2" t="s">
        <v>75</v>
      </c>
      <c r="G4154">
        <v>131</v>
      </c>
      <c r="H4154" s="2" t="str">
        <f>VLOOKUP(SupplierQuality[[#This Row],[MaterialID]],Table4[#All],2,0)</f>
        <v>Valves</v>
      </c>
      <c r="I4154">
        <v>3</v>
      </c>
      <c r="J4154" s="2" t="str">
        <f>_xlfn.XLOOKUP(SupplierQuality[[#This Row],[Defect Type ID]],Table5[ID],Table5[Defect Type],"Not found",0)</f>
        <v>Impact</v>
      </c>
      <c r="K4154">
        <v>18</v>
      </c>
      <c r="L4154" s="2" t="str">
        <f>_xlfn.XLOOKUP(SupplierQuality[[#This Row],[DefectID]],Table2[ID],Table2[Defect],"Not found",0)</f>
        <v>Too Heavy</v>
      </c>
      <c r="M4154" s="3">
        <v>156204</v>
      </c>
      <c r="N4154" s="3">
        <v>4226</v>
      </c>
      <c r="O4154" s="6">
        <f>SupplierQuality[[#This Row],[Total Downtime Minutes]]/60</f>
        <v>70.433333333333337</v>
      </c>
      <c r="P4154" s="4">
        <v>430</v>
      </c>
      <c r="Q4154" s="4">
        <f>SupplierQuality[[#This Row],[Total Defect Qty]]*SupplierQuality[[#This Row],[Unit Price]]</f>
        <v>67167720</v>
      </c>
    </row>
    <row r="4155" spans="1:17" x14ac:dyDescent="0.25">
      <c r="A4155" s="1">
        <v>43722</v>
      </c>
      <c r="B4155" s="5" t="str">
        <f>TEXT(SupplierQuality[[#This Row],[Date]],"mmm")</f>
        <v>Sep</v>
      </c>
      <c r="C4155" s="5" t="str">
        <f>TEXT(SupplierQuality[[#This Row],[Date]],"yyyy")</f>
        <v>2019</v>
      </c>
      <c r="D4155" s="2" t="s">
        <v>325</v>
      </c>
      <c r="E4155" s="2" t="s">
        <v>67</v>
      </c>
      <c r="F4155" s="2" t="s">
        <v>42</v>
      </c>
      <c r="G4155">
        <v>125</v>
      </c>
      <c r="H4155" s="2" t="str">
        <f>VLOOKUP(SupplierQuality[[#This Row],[MaterialID]],Table4[#All],2,0)</f>
        <v>Hardware</v>
      </c>
      <c r="I4155">
        <v>3</v>
      </c>
      <c r="J4155" s="2" t="str">
        <f>_xlfn.XLOOKUP(SupplierQuality[[#This Row],[Defect Type ID]],Table5[ID],Table5[Defect Type],"Not found",0)</f>
        <v>Impact</v>
      </c>
      <c r="K4155">
        <v>186</v>
      </c>
      <c r="L4155" s="2" t="str">
        <f>_xlfn.XLOOKUP(SupplierQuality[[#This Row],[DefectID]],Table2[ID],Table2[Defect],"Not found",0)</f>
        <v>Torn Packaging</v>
      </c>
      <c r="M4155" s="3">
        <v>120602</v>
      </c>
      <c r="N4155" s="3">
        <v>1470</v>
      </c>
      <c r="O4155" s="6">
        <f>SupplierQuality[[#This Row],[Total Downtime Minutes]]/60</f>
        <v>24.5</v>
      </c>
      <c r="P4155" s="4">
        <v>469</v>
      </c>
      <c r="Q4155" s="4">
        <f>SupplierQuality[[#This Row],[Total Defect Qty]]*SupplierQuality[[#This Row],[Unit Price]]</f>
        <v>56562338</v>
      </c>
    </row>
    <row r="4156" spans="1:17" x14ac:dyDescent="0.25">
      <c r="A4156" s="1">
        <v>43723</v>
      </c>
      <c r="B4156" s="5" t="str">
        <f>TEXT(SupplierQuality[[#This Row],[Date]],"mmm")</f>
        <v>Sep</v>
      </c>
      <c r="C4156" s="5" t="str">
        <f>TEXT(SupplierQuality[[#This Row],[Date]],"yyyy")</f>
        <v>2019</v>
      </c>
      <c r="D4156" s="2" t="s">
        <v>164</v>
      </c>
      <c r="E4156" s="2" t="s">
        <v>47</v>
      </c>
      <c r="F4156" s="2" t="s">
        <v>14</v>
      </c>
      <c r="G4156">
        <v>122</v>
      </c>
      <c r="H4156" s="2" t="str">
        <f>VLOOKUP(SupplierQuality[[#This Row],[MaterialID]],Table4[#All],2,0)</f>
        <v>Electrolytes</v>
      </c>
      <c r="I4156">
        <v>3</v>
      </c>
      <c r="J4156" s="2" t="str">
        <f>_xlfn.XLOOKUP(SupplierQuality[[#This Row],[Defect Type ID]],Table5[ID],Table5[Defect Type],"Not found",0)</f>
        <v>Impact</v>
      </c>
      <c r="K4156">
        <v>195</v>
      </c>
      <c r="L4156" s="2" t="str">
        <f>_xlfn.XLOOKUP(SupplierQuality[[#This Row],[DefectID]],Table2[ID],Table2[Defect],"Not found",0)</f>
        <v>Crooked</v>
      </c>
      <c r="M4156" s="3">
        <v>959121</v>
      </c>
      <c r="N4156" s="3">
        <v>1895</v>
      </c>
      <c r="O4156" s="6">
        <f>SupplierQuality[[#This Row],[Total Downtime Minutes]]/60</f>
        <v>31.583333333333332</v>
      </c>
      <c r="P4156" s="4">
        <v>643</v>
      </c>
      <c r="Q4156" s="4">
        <f>SupplierQuality[[#This Row],[Total Defect Qty]]*SupplierQuality[[#This Row],[Unit Price]]</f>
        <v>616714803</v>
      </c>
    </row>
    <row r="4157" spans="1:17" x14ac:dyDescent="0.25">
      <c r="A4157" s="1">
        <v>43723</v>
      </c>
      <c r="B4157" s="5" t="str">
        <f>TEXT(SupplierQuality[[#This Row],[Date]],"mmm")</f>
        <v>Sep</v>
      </c>
      <c r="C4157" s="5" t="str">
        <f>TEXT(SupplierQuality[[#This Row],[Date]],"yyyy")</f>
        <v>2019</v>
      </c>
      <c r="D4157" s="2" t="s">
        <v>240</v>
      </c>
      <c r="E4157" s="2" t="s">
        <v>41</v>
      </c>
      <c r="F4157" s="2" t="s">
        <v>14</v>
      </c>
      <c r="G4157">
        <v>123</v>
      </c>
      <c r="H4157" s="2" t="str">
        <f>VLOOKUP(SupplierQuality[[#This Row],[MaterialID]],Table4[#All],2,0)</f>
        <v>Pump</v>
      </c>
      <c r="I4157">
        <v>1</v>
      </c>
      <c r="J4157" s="2" t="str">
        <f>_xlfn.XLOOKUP(SupplierQuality[[#This Row],[Defect Type ID]],Table5[ID],Table5[Defect Type],"Not found",0)</f>
        <v>No Impact</v>
      </c>
      <c r="K4157">
        <v>266</v>
      </c>
      <c r="L4157" s="2" t="str">
        <f>_xlfn.XLOOKUP(SupplierQuality[[#This Row],[DefectID]],Table2[ID],Table2[Defect],"Not found",0)</f>
        <v>Liner Issues</v>
      </c>
      <c r="M4157" s="3">
        <v>935703</v>
      </c>
      <c r="N4157" s="3">
        <v>2450</v>
      </c>
      <c r="O4157" s="6">
        <f>SupplierQuality[[#This Row],[Total Downtime Minutes]]/60</f>
        <v>40.833333333333336</v>
      </c>
      <c r="P4157" s="4">
        <v>573</v>
      </c>
      <c r="Q4157" s="4">
        <f>SupplierQuality[[#This Row],[Total Defect Qty]]*SupplierQuality[[#This Row],[Unit Price]]</f>
        <v>536157819</v>
      </c>
    </row>
    <row r="4158" spans="1:17" x14ac:dyDescent="0.25">
      <c r="A4158" s="1">
        <v>43723</v>
      </c>
      <c r="B4158" s="5" t="str">
        <f>TEXT(SupplierQuality[[#This Row],[Date]],"mmm")</f>
        <v>Sep</v>
      </c>
      <c r="C4158" s="5" t="str">
        <f>TEXT(SupplierQuality[[#This Row],[Date]],"yyyy")</f>
        <v>2019</v>
      </c>
      <c r="D4158" s="2" t="s">
        <v>50</v>
      </c>
      <c r="E4158" s="2" t="s">
        <v>11</v>
      </c>
      <c r="F4158" s="2" t="s">
        <v>24</v>
      </c>
      <c r="G4158">
        <v>133</v>
      </c>
      <c r="H4158" s="2" t="str">
        <f>VLOOKUP(SupplierQuality[[#This Row],[MaterialID]],Table4[#All],2,0)</f>
        <v>Wires</v>
      </c>
      <c r="I4158">
        <v>2</v>
      </c>
      <c r="J4158" s="2" t="str">
        <f>_xlfn.XLOOKUP(SupplierQuality[[#This Row],[Defect Type ID]],Table5[ID],Table5[Defect Type],"Not found",0)</f>
        <v>Rejected</v>
      </c>
      <c r="K4158">
        <v>170</v>
      </c>
      <c r="L4158" s="2" t="str">
        <f>_xlfn.XLOOKUP(SupplierQuality[[#This Row],[DefectID]],Table2[ID],Table2[Defect],"Not found",0)</f>
        <v>Bad Fit</v>
      </c>
      <c r="M4158" s="3">
        <v>861572</v>
      </c>
      <c r="N4158" s="3">
        <v>4191</v>
      </c>
      <c r="O4158" s="6">
        <f>SupplierQuality[[#This Row],[Total Downtime Minutes]]/60</f>
        <v>69.849999999999994</v>
      </c>
      <c r="P4158" s="4">
        <v>629</v>
      </c>
      <c r="Q4158" s="4">
        <f>SupplierQuality[[#This Row],[Total Defect Qty]]*SupplierQuality[[#This Row],[Unit Price]]</f>
        <v>541928788</v>
      </c>
    </row>
    <row r="4159" spans="1:17" x14ac:dyDescent="0.25">
      <c r="A4159" s="1">
        <v>43723</v>
      </c>
      <c r="B4159" s="5" t="str">
        <f>TEXT(SupplierQuality[[#This Row],[Date]],"mmm")</f>
        <v>Sep</v>
      </c>
      <c r="C4159" s="5" t="str">
        <f>TEXT(SupplierQuality[[#This Row],[Date]],"yyyy")</f>
        <v>2019</v>
      </c>
      <c r="D4159" s="2" t="s">
        <v>228</v>
      </c>
      <c r="E4159" s="2" t="s">
        <v>30</v>
      </c>
      <c r="F4159" s="2" t="s">
        <v>42</v>
      </c>
      <c r="G4159">
        <v>131</v>
      </c>
      <c r="H4159" s="2" t="str">
        <f>VLOOKUP(SupplierQuality[[#This Row],[MaterialID]],Table4[#All],2,0)</f>
        <v>Valves</v>
      </c>
      <c r="I4159">
        <v>3</v>
      </c>
      <c r="J4159" s="2" t="str">
        <f>_xlfn.XLOOKUP(SupplierQuality[[#This Row],[Defect Type ID]],Table5[ID],Table5[Defect Type],"Not found",0)</f>
        <v>Impact</v>
      </c>
      <c r="K4159">
        <v>72</v>
      </c>
      <c r="L4159" s="2" t="str">
        <f>_xlfn.XLOOKUP(SupplierQuality[[#This Row],[DefectID]],Table2[ID],Table2[Defect],"Not found",0)</f>
        <v>Wrong Label</v>
      </c>
      <c r="M4159" s="3">
        <v>809432</v>
      </c>
      <c r="N4159" s="3">
        <v>4056</v>
      </c>
      <c r="O4159" s="6">
        <f>SupplierQuality[[#This Row],[Total Downtime Minutes]]/60</f>
        <v>67.599999999999994</v>
      </c>
      <c r="P4159" s="4">
        <v>539</v>
      </c>
      <c r="Q4159" s="4">
        <f>SupplierQuality[[#This Row],[Total Defect Qty]]*SupplierQuality[[#This Row],[Unit Price]]</f>
        <v>436283848</v>
      </c>
    </row>
    <row r="4160" spans="1:17" x14ac:dyDescent="0.25">
      <c r="A4160" s="1">
        <v>43723</v>
      </c>
      <c r="B4160" s="5" t="str">
        <f>TEXT(SupplierQuality[[#This Row],[Date]],"mmm")</f>
        <v>Sep</v>
      </c>
      <c r="C4160" s="5" t="str">
        <f>TEXT(SupplierQuality[[#This Row],[Date]],"yyyy")</f>
        <v>2019</v>
      </c>
      <c r="D4160" s="2" t="s">
        <v>253</v>
      </c>
      <c r="E4160" s="2" t="s">
        <v>60</v>
      </c>
      <c r="F4160" s="2" t="s">
        <v>42</v>
      </c>
      <c r="G4160">
        <v>129</v>
      </c>
      <c r="H4160" s="2" t="str">
        <f>VLOOKUP(SupplierQuality[[#This Row],[MaterialID]],Table4[#All],2,0)</f>
        <v>Mechanicals</v>
      </c>
      <c r="I4160">
        <v>2</v>
      </c>
      <c r="J4160" s="2" t="str">
        <f>_xlfn.XLOOKUP(SupplierQuality[[#This Row],[Defect Type ID]],Table5[ID],Table5[Defect Type],"Not found",0)</f>
        <v>Rejected</v>
      </c>
      <c r="K4160">
        <v>216</v>
      </c>
      <c r="L4160" s="2" t="str">
        <f>_xlfn.XLOOKUP(SupplierQuality[[#This Row],[DefectID]],Table2[ID],Table2[Defect],"Not found",0)</f>
        <v>Bad Flaps</v>
      </c>
      <c r="M4160" s="3">
        <v>741376</v>
      </c>
      <c r="N4160" s="3">
        <v>2125</v>
      </c>
      <c r="O4160" s="6">
        <f>SupplierQuality[[#This Row],[Total Downtime Minutes]]/60</f>
        <v>35.416666666666664</v>
      </c>
      <c r="P4160" s="4">
        <v>673</v>
      </c>
      <c r="Q4160" s="4">
        <f>SupplierQuality[[#This Row],[Total Defect Qty]]*SupplierQuality[[#This Row],[Unit Price]]</f>
        <v>498946048</v>
      </c>
    </row>
    <row r="4161" spans="1:17" x14ac:dyDescent="0.25">
      <c r="A4161" s="1">
        <v>43723</v>
      </c>
      <c r="B4161" s="5" t="str">
        <f>TEXT(SupplierQuality[[#This Row],[Date]],"mmm")</f>
        <v>Sep</v>
      </c>
      <c r="C4161" s="5" t="str">
        <f>TEXT(SupplierQuality[[#This Row],[Date]],"yyyy")</f>
        <v>2019</v>
      </c>
      <c r="D4161" s="2" t="s">
        <v>172</v>
      </c>
      <c r="E4161" s="2" t="s">
        <v>41</v>
      </c>
      <c r="F4161" s="2" t="s">
        <v>691</v>
      </c>
      <c r="G4161">
        <v>112</v>
      </c>
      <c r="H4161" s="2" t="str">
        <f>VLOOKUP(SupplierQuality[[#This Row],[MaterialID]],Table4[#All],2,0)</f>
        <v>Glass</v>
      </c>
      <c r="I4161">
        <v>2</v>
      </c>
      <c r="J4161" s="2" t="str">
        <f>_xlfn.XLOOKUP(SupplierQuality[[#This Row],[Defect Type ID]],Table5[ID],Table5[Defect Type],"Not found",0)</f>
        <v>Rejected</v>
      </c>
      <c r="K4161">
        <v>127</v>
      </c>
      <c r="L4161" s="2" t="str">
        <f>_xlfn.XLOOKUP(SupplierQuality[[#This Row],[DefectID]],Table2[ID],Table2[Defect],"Not found",0)</f>
        <v>Defective Rims</v>
      </c>
      <c r="M4161" s="3">
        <v>682713</v>
      </c>
      <c r="N4161" s="3">
        <v>162</v>
      </c>
      <c r="O4161" s="6">
        <f>SupplierQuality[[#This Row],[Total Downtime Minutes]]/60</f>
        <v>2.7</v>
      </c>
      <c r="P4161" s="4">
        <v>296</v>
      </c>
      <c r="Q4161" s="4">
        <f>SupplierQuality[[#This Row],[Total Defect Qty]]*SupplierQuality[[#This Row],[Unit Price]]</f>
        <v>202083048</v>
      </c>
    </row>
    <row r="4162" spans="1:17" x14ac:dyDescent="0.25">
      <c r="A4162" s="1">
        <v>43723</v>
      </c>
      <c r="B4162" s="5" t="str">
        <f>TEXT(SupplierQuality[[#This Row],[Date]],"mmm")</f>
        <v>Sep</v>
      </c>
      <c r="C4162" s="5" t="str">
        <f>TEXT(SupplierQuality[[#This Row],[Date]],"yyyy")</f>
        <v>2019</v>
      </c>
      <c r="D4162" s="2" t="s">
        <v>186</v>
      </c>
      <c r="E4162" s="2" t="s">
        <v>30</v>
      </c>
      <c r="F4162" s="2" t="s">
        <v>691</v>
      </c>
      <c r="G4162">
        <v>126</v>
      </c>
      <c r="H4162" s="2" t="str">
        <f>VLOOKUP(SupplierQuality[[#This Row],[MaterialID]],Table4[#All],2,0)</f>
        <v>Motors</v>
      </c>
      <c r="I4162">
        <v>1</v>
      </c>
      <c r="J4162" s="2" t="str">
        <f>_xlfn.XLOOKUP(SupplierQuality[[#This Row],[Defect Type ID]],Table5[ID],Table5[Defect Type],"Not found",0)</f>
        <v>No Impact</v>
      </c>
      <c r="K4162">
        <v>169</v>
      </c>
      <c r="L4162" s="2" t="str">
        <f>_xlfn.XLOOKUP(SupplierQuality[[#This Row],[DefectID]],Table2[ID],Table2[Defect],"Not found",0)</f>
        <v>Poor Cut</v>
      </c>
      <c r="M4162" s="3">
        <v>651530</v>
      </c>
      <c r="N4162" s="3">
        <v>2690</v>
      </c>
      <c r="O4162" s="6">
        <f>SupplierQuality[[#This Row],[Total Downtime Minutes]]/60</f>
        <v>44.833333333333336</v>
      </c>
      <c r="P4162" s="4">
        <v>482</v>
      </c>
      <c r="Q4162" s="4">
        <f>SupplierQuality[[#This Row],[Total Defect Qty]]*SupplierQuality[[#This Row],[Unit Price]]</f>
        <v>314037460</v>
      </c>
    </row>
    <row r="4163" spans="1:17" x14ac:dyDescent="0.25">
      <c r="A4163" s="1">
        <v>43723</v>
      </c>
      <c r="B4163" s="5" t="str">
        <f>TEXT(SupplierQuality[[#This Row],[Date]],"mmm")</f>
        <v>Sep</v>
      </c>
      <c r="C4163" s="5" t="str">
        <f>TEXT(SupplierQuality[[#This Row],[Date]],"yyyy")</f>
        <v>2019</v>
      </c>
      <c r="D4163" s="2" t="s">
        <v>197</v>
      </c>
      <c r="E4163" s="2" t="s">
        <v>11</v>
      </c>
      <c r="F4163" s="2" t="s">
        <v>42</v>
      </c>
      <c r="G4163">
        <v>117</v>
      </c>
      <c r="H4163" s="2" t="str">
        <f>VLOOKUP(SupplierQuality[[#This Row],[MaterialID]],Table4[#All],2,0)</f>
        <v>Labels</v>
      </c>
      <c r="I4163">
        <v>2</v>
      </c>
      <c r="J4163" s="2" t="str">
        <f>_xlfn.XLOOKUP(SupplierQuality[[#This Row],[Defect Type ID]],Table5[ID],Table5[Defect Type],"Not found",0)</f>
        <v>Rejected</v>
      </c>
      <c r="K4163">
        <v>154</v>
      </c>
      <c r="L4163" s="2" t="str">
        <f>_xlfn.XLOOKUP(SupplierQuality[[#This Row],[DefectID]],Table2[ID],Table2[Defect],"Not found",0)</f>
        <v>Missing Labels</v>
      </c>
      <c r="M4163" s="3">
        <v>419983</v>
      </c>
      <c r="N4163" s="3">
        <v>3388</v>
      </c>
      <c r="O4163" s="6">
        <f>SupplierQuality[[#This Row],[Total Downtime Minutes]]/60</f>
        <v>56.466666666666669</v>
      </c>
      <c r="P4163" s="4">
        <v>457</v>
      </c>
      <c r="Q4163" s="4">
        <f>SupplierQuality[[#This Row],[Total Defect Qty]]*SupplierQuality[[#This Row],[Unit Price]]</f>
        <v>191932231</v>
      </c>
    </row>
    <row r="4164" spans="1:17" x14ac:dyDescent="0.25">
      <c r="A4164" s="1">
        <v>43723</v>
      </c>
      <c r="B4164" s="5" t="str">
        <f>TEXT(SupplierQuality[[#This Row],[Date]],"mmm")</f>
        <v>Sep</v>
      </c>
      <c r="C4164" s="5" t="str">
        <f>TEXT(SupplierQuality[[#This Row],[Date]],"yyyy")</f>
        <v>2019</v>
      </c>
      <c r="D4164" s="2" t="s">
        <v>278</v>
      </c>
      <c r="E4164" s="2" t="s">
        <v>34</v>
      </c>
      <c r="F4164" s="2" t="s">
        <v>14</v>
      </c>
      <c r="G4164">
        <v>115</v>
      </c>
      <c r="H4164" s="2" t="str">
        <f>VLOOKUP(SupplierQuality[[#This Row],[MaterialID]],Table4[#All],2,0)</f>
        <v>Controllers</v>
      </c>
      <c r="I4164">
        <v>2</v>
      </c>
      <c r="J4164" s="2" t="str">
        <f>_xlfn.XLOOKUP(SupplierQuality[[#This Row],[Defect Type ID]],Table5[ID],Table5[Defect Type],"Not found",0)</f>
        <v>Rejected</v>
      </c>
      <c r="K4164">
        <v>130</v>
      </c>
      <c r="L4164" s="2" t="str">
        <f>_xlfn.XLOOKUP(SupplierQuality[[#This Row],[DefectID]],Table2[ID],Table2[Defect],"Not found",0)</f>
        <v>No Close</v>
      </c>
      <c r="M4164" s="3">
        <v>381616</v>
      </c>
      <c r="N4164" s="3">
        <v>2438</v>
      </c>
      <c r="O4164" s="6">
        <f>SupplierQuality[[#This Row],[Total Downtime Minutes]]/60</f>
        <v>40.633333333333333</v>
      </c>
      <c r="P4164" s="4">
        <v>298</v>
      </c>
      <c r="Q4164" s="4">
        <f>SupplierQuality[[#This Row],[Total Defect Qty]]*SupplierQuality[[#This Row],[Unit Price]]</f>
        <v>113721568</v>
      </c>
    </row>
    <row r="4165" spans="1:17" x14ac:dyDescent="0.25">
      <c r="A4165" s="1">
        <v>43723</v>
      </c>
      <c r="B4165" s="5" t="str">
        <f>TEXT(SupplierQuality[[#This Row],[Date]],"mmm")</f>
        <v>Sep</v>
      </c>
      <c r="C4165" s="5" t="str">
        <f>TEXT(SupplierQuality[[#This Row],[Date]],"yyyy")</f>
        <v>2019</v>
      </c>
      <c r="D4165" s="2" t="s">
        <v>48</v>
      </c>
      <c r="E4165" s="2" t="s">
        <v>52</v>
      </c>
      <c r="F4165" s="2" t="s">
        <v>691</v>
      </c>
      <c r="G4165">
        <v>128</v>
      </c>
      <c r="H4165" s="2" t="str">
        <f>VLOOKUP(SupplierQuality[[#This Row],[MaterialID]],Table4[#All],2,0)</f>
        <v>Tape</v>
      </c>
      <c r="I4165">
        <v>2</v>
      </c>
      <c r="J4165" s="2" t="str">
        <f>_xlfn.XLOOKUP(SupplierQuality[[#This Row],[Defect Type ID]],Table5[ID],Table5[Defect Type],"Not found",0)</f>
        <v>Rejected</v>
      </c>
      <c r="K4165">
        <v>77</v>
      </c>
      <c r="L4165" s="2" t="str">
        <f>_xlfn.XLOOKUP(SupplierQuality[[#This Row],[DefectID]],Table2[ID],Table2[Defect],"Not found",0)</f>
        <v>No Label</v>
      </c>
      <c r="M4165" s="3">
        <v>380010</v>
      </c>
      <c r="N4165" s="3">
        <v>2379</v>
      </c>
      <c r="O4165" s="6">
        <f>SupplierQuality[[#This Row],[Total Downtime Minutes]]/60</f>
        <v>39.65</v>
      </c>
      <c r="P4165" s="4">
        <v>407</v>
      </c>
      <c r="Q4165" s="4">
        <f>SupplierQuality[[#This Row],[Total Defect Qty]]*SupplierQuality[[#This Row],[Unit Price]]</f>
        <v>154664070</v>
      </c>
    </row>
    <row r="4166" spans="1:17" x14ac:dyDescent="0.25">
      <c r="A4166" s="1">
        <v>43723</v>
      </c>
      <c r="B4166" s="5" t="str">
        <f>TEXT(SupplierQuality[[#This Row],[Date]],"mmm")</f>
        <v>Sep</v>
      </c>
      <c r="C4166" s="5" t="str">
        <f>TEXT(SupplierQuality[[#This Row],[Date]],"yyyy")</f>
        <v>2019</v>
      </c>
      <c r="D4166" s="2" t="s">
        <v>172</v>
      </c>
      <c r="E4166" s="2" t="s">
        <v>64</v>
      </c>
      <c r="F4166" s="2" t="s">
        <v>42</v>
      </c>
      <c r="G4166">
        <v>113</v>
      </c>
      <c r="H4166" s="2" t="str">
        <f>VLOOKUP(SupplierQuality[[#This Row],[MaterialID]],Table4[#All],2,0)</f>
        <v>Raw Materials</v>
      </c>
      <c r="I4166">
        <v>1</v>
      </c>
      <c r="J4166" s="2" t="str">
        <f>_xlfn.XLOOKUP(SupplierQuality[[#This Row],[Defect Type ID]],Table5[ID],Table5[Defect Type],"Not found",0)</f>
        <v>No Impact</v>
      </c>
      <c r="K4166">
        <v>192</v>
      </c>
      <c r="L4166" s="2" t="str">
        <f>_xlfn.XLOOKUP(SupplierQuality[[#This Row],[DefectID]],Table2[ID],Table2[Defect],"Not found",0)</f>
        <v>Open Caps</v>
      </c>
      <c r="M4166" s="3">
        <v>372243</v>
      </c>
      <c r="N4166" s="3">
        <v>1201</v>
      </c>
      <c r="O4166" s="6">
        <f>SupplierQuality[[#This Row],[Total Downtime Minutes]]/60</f>
        <v>20.016666666666666</v>
      </c>
      <c r="P4166" s="4">
        <v>475</v>
      </c>
      <c r="Q4166" s="4">
        <f>SupplierQuality[[#This Row],[Total Defect Qty]]*SupplierQuality[[#This Row],[Unit Price]]</f>
        <v>176815425</v>
      </c>
    </row>
    <row r="4167" spans="1:17" x14ac:dyDescent="0.25">
      <c r="A4167" s="1">
        <v>43723</v>
      </c>
      <c r="B4167" s="5" t="str">
        <f>TEXT(SupplierQuality[[#This Row],[Date]],"mmm")</f>
        <v>Sep</v>
      </c>
      <c r="C4167" s="5" t="str">
        <f>TEXT(SupplierQuality[[#This Row],[Date]],"yyyy")</f>
        <v>2019</v>
      </c>
      <c r="D4167" s="2" t="s">
        <v>83</v>
      </c>
      <c r="E4167" s="2" t="s">
        <v>16</v>
      </c>
      <c r="F4167" s="2" t="s">
        <v>691</v>
      </c>
      <c r="G4167">
        <v>114</v>
      </c>
      <c r="H4167" s="2" t="str">
        <f>VLOOKUP(SupplierQuality[[#This Row],[MaterialID]],Table4[#All],2,0)</f>
        <v>Carton</v>
      </c>
      <c r="I4167">
        <v>1</v>
      </c>
      <c r="J4167" s="2" t="str">
        <f>_xlfn.XLOOKUP(SupplierQuality[[#This Row],[Defect Type ID]],Table5[ID],Table5[Defect Type],"Not found",0)</f>
        <v>No Impact</v>
      </c>
      <c r="K4167">
        <v>87</v>
      </c>
      <c r="L4167" s="2" t="str">
        <f>_xlfn.XLOOKUP(SupplierQuality[[#This Row],[DefectID]],Table2[ID],Table2[Defect],"Not found",0)</f>
        <v>Wrong Registration</v>
      </c>
      <c r="M4167" s="3">
        <v>325684</v>
      </c>
      <c r="N4167" s="3">
        <v>3448</v>
      </c>
      <c r="O4167" s="6">
        <f>SupplierQuality[[#This Row],[Total Downtime Minutes]]/60</f>
        <v>57.466666666666669</v>
      </c>
      <c r="P4167" s="4">
        <v>686</v>
      </c>
      <c r="Q4167" s="4">
        <f>SupplierQuality[[#This Row],[Total Defect Qty]]*SupplierQuality[[#This Row],[Unit Price]]</f>
        <v>223419224</v>
      </c>
    </row>
    <row r="4168" spans="1:17" x14ac:dyDescent="0.25">
      <c r="A4168" s="1">
        <v>43723</v>
      </c>
      <c r="B4168" s="5" t="str">
        <f>TEXT(SupplierQuality[[#This Row],[Date]],"mmm")</f>
        <v>Sep</v>
      </c>
      <c r="C4168" s="5" t="str">
        <f>TEXT(SupplierQuality[[#This Row],[Date]],"yyyy")</f>
        <v>2019</v>
      </c>
      <c r="D4168" s="2" t="s">
        <v>66</v>
      </c>
      <c r="E4168" s="2" t="s">
        <v>21</v>
      </c>
      <c r="F4168" s="2" t="s">
        <v>691</v>
      </c>
      <c r="G4168">
        <v>129</v>
      </c>
      <c r="H4168" s="2" t="str">
        <f>VLOOKUP(SupplierQuality[[#This Row],[MaterialID]],Table4[#All],2,0)</f>
        <v>Mechanicals</v>
      </c>
      <c r="I4168">
        <v>2</v>
      </c>
      <c r="J4168" s="2" t="str">
        <f>_xlfn.XLOOKUP(SupplierQuality[[#This Row],[Defect Type ID]],Table5[ID],Table5[Defect Type],"Not found",0)</f>
        <v>Rejected</v>
      </c>
      <c r="K4168">
        <v>166</v>
      </c>
      <c r="L4168" s="2" t="str">
        <f>_xlfn.XLOOKUP(SupplierQuality[[#This Row],[DefectID]],Table2[ID],Table2[Defect],"Not found",0)</f>
        <v>Failed Tension Test</v>
      </c>
      <c r="M4168" s="3">
        <v>291357</v>
      </c>
      <c r="N4168" s="3">
        <v>370</v>
      </c>
      <c r="O4168" s="6">
        <f>SupplierQuality[[#This Row],[Total Downtime Minutes]]/60</f>
        <v>6.166666666666667</v>
      </c>
      <c r="P4168" s="4">
        <v>402</v>
      </c>
      <c r="Q4168" s="4">
        <f>SupplierQuality[[#This Row],[Total Defect Qty]]*SupplierQuality[[#This Row],[Unit Price]]</f>
        <v>117125514</v>
      </c>
    </row>
    <row r="4169" spans="1:17" x14ac:dyDescent="0.25">
      <c r="A4169" s="1">
        <v>43723</v>
      </c>
      <c r="B4169" s="5" t="str">
        <f>TEXT(SupplierQuality[[#This Row],[Date]],"mmm")</f>
        <v>Sep</v>
      </c>
      <c r="C4169" s="5" t="str">
        <f>TEXT(SupplierQuality[[#This Row],[Date]],"yyyy")</f>
        <v>2019</v>
      </c>
      <c r="D4169" s="2" t="s">
        <v>161</v>
      </c>
      <c r="E4169" s="2" t="s">
        <v>34</v>
      </c>
      <c r="F4169" s="2" t="s">
        <v>14</v>
      </c>
      <c r="G4169">
        <v>119</v>
      </c>
      <c r="H4169" s="2" t="str">
        <f>VLOOKUP(SupplierQuality[[#This Row],[MaterialID]],Table4[#All],2,0)</f>
        <v>Batteries</v>
      </c>
      <c r="I4169">
        <v>3</v>
      </c>
      <c r="J4169" s="2" t="str">
        <f>_xlfn.XLOOKUP(SupplierQuality[[#This Row],[Defect Type ID]],Table5[ID],Table5[Defect Type],"Not found",0)</f>
        <v>Impact</v>
      </c>
      <c r="K4169">
        <v>36</v>
      </c>
      <c r="L4169" s="2" t="str">
        <f>_xlfn.XLOOKUP(SupplierQuality[[#This Row],[DefectID]],Table2[ID],Table2[Defect],"Not found",0)</f>
        <v>Scrap attached</v>
      </c>
      <c r="M4169" s="3">
        <v>281479</v>
      </c>
      <c r="N4169" s="3">
        <v>3178</v>
      </c>
      <c r="O4169" s="6">
        <f>SupplierQuality[[#This Row],[Total Downtime Minutes]]/60</f>
        <v>52.966666666666669</v>
      </c>
      <c r="P4169" s="4">
        <v>489</v>
      </c>
      <c r="Q4169" s="4">
        <f>SupplierQuality[[#This Row],[Total Defect Qty]]*SupplierQuality[[#This Row],[Unit Price]]</f>
        <v>137643231</v>
      </c>
    </row>
    <row r="4170" spans="1:17" x14ac:dyDescent="0.25">
      <c r="A4170" s="1">
        <v>43723</v>
      </c>
      <c r="B4170" s="5" t="str">
        <f>TEXT(SupplierQuality[[#This Row],[Date]],"mmm")</f>
        <v>Sep</v>
      </c>
      <c r="C4170" s="5" t="str">
        <f>TEXT(SupplierQuality[[#This Row],[Date]],"yyyy")</f>
        <v>2019</v>
      </c>
      <c r="D4170" s="2" t="s">
        <v>239</v>
      </c>
      <c r="E4170" s="2" t="s">
        <v>98</v>
      </c>
      <c r="F4170" s="2" t="s">
        <v>24</v>
      </c>
      <c r="G4170">
        <v>133</v>
      </c>
      <c r="H4170" s="2" t="str">
        <f>VLOOKUP(SupplierQuality[[#This Row],[MaterialID]],Table4[#All],2,0)</f>
        <v>Wires</v>
      </c>
      <c r="I4170">
        <v>2</v>
      </c>
      <c r="J4170" s="2" t="str">
        <f>_xlfn.XLOOKUP(SupplierQuality[[#This Row],[Defect Type ID]],Table5[ID],Table5[Defect Type],"Not found",0)</f>
        <v>Rejected</v>
      </c>
      <c r="K4170">
        <v>230</v>
      </c>
      <c r="L4170" s="2" t="str">
        <f>_xlfn.XLOOKUP(SupplierQuality[[#This Row],[DefectID]],Table2[ID],Table2[Defect],"Not found",0)</f>
        <v>Deep Slots</v>
      </c>
      <c r="M4170" s="3">
        <v>203970</v>
      </c>
      <c r="N4170" s="3">
        <v>139</v>
      </c>
      <c r="O4170" s="6">
        <f>SupplierQuality[[#This Row],[Total Downtime Minutes]]/60</f>
        <v>2.3166666666666669</v>
      </c>
      <c r="P4170" s="4">
        <v>693</v>
      </c>
      <c r="Q4170" s="4">
        <f>SupplierQuality[[#This Row],[Total Defect Qty]]*SupplierQuality[[#This Row],[Unit Price]]</f>
        <v>141351210</v>
      </c>
    </row>
    <row r="4171" spans="1:17" x14ac:dyDescent="0.25">
      <c r="A4171" s="1">
        <v>43724</v>
      </c>
      <c r="B4171" s="5" t="str">
        <f>TEXT(SupplierQuality[[#This Row],[Date]],"mmm")</f>
        <v>Sep</v>
      </c>
      <c r="C4171" s="5" t="str">
        <f>TEXT(SupplierQuality[[#This Row],[Date]],"yyyy")</f>
        <v>2019</v>
      </c>
      <c r="D4171" s="2" t="s">
        <v>276</v>
      </c>
      <c r="E4171" s="2" t="s">
        <v>104</v>
      </c>
      <c r="F4171" s="2" t="s">
        <v>14</v>
      </c>
      <c r="G4171">
        <v>114</v>
      </c>
      <c r="H4171" s="2" t="str">
        <f>VLOOKUP(SupplierQuality[[#This Row],[MaterialID]],Table4[#All],2,0)</f>
        <v>Carton</v>
      </c>
      <c r="I4171">
        <v>1</v>
      </c>
      <c r="J4171" s="2" t="str">
        <f>_xlfn.XLOOKUP(SupplierQuality[[#This Row],[Defect Type ID]],Table5[ID],Table5[Defect Type],"Not found",0)</f>
        <v>No Impact</v>
      </c>
      <c r="K4171">
        <v>63</v>
      </c>
      <c r="L4171" s="2" t="str">
        <f>_xlfn.XLOOKUP(SupplierQuality[[#This Row],[DefectID]],Table2[ID],Table2[Defect],"Not found",0)</f>
        <v>Bad Finish</v>
      </c>
      <c r="M4171" s="3">
        <v>962355</v>
      </c>
      <c r="N4171" s="3">
        <v>1338</v>
      </c>
      <c r="O4171" s="6">
        <f>SupplierQuality[[#This Row],[Total Downtime Minutes]]/60</f>
        <v>22.3</v>
      </c>
      <c r="P4171" s="4">
        <v>447</v>
      </c>
      <c r="Q4171" s="4">
        <f>SupplierQuality[[#This Row],[Total Defect Qty]]*SupplierQuality[[#This Row],[Unit Price]]</f>
        <v>430172685</v>
      </c>
    </row>
    <row r="4172" spans="1:17" x14ac:dyDescent="0.25">
      <c r="A4172" s="1">
        <v>43724</v>
      </c>
      <c r="B4172" s="5" t="str">
        <f>TEXT(SupplierQuality[[#This Row],[Date]],"mmm")</f>
        <v>Sep</v>
      </c>
      <c r="C4172" s="5" t="str">
        <f>TEXT(SupplierQuality[[#This Row],[Date]],"yyyy")</f>
        <v>2019</v>
      </c>
      <c r="D4172" s="2" t="s">
        <v>196</v>
      </c>
      <c r="E4172" s="2" t="s">
        <v>41</v>
      </c>
      <c r="F4172" s="2" t="s">
        <v>14</v>
      </c>
      <c r="G4172">
        <v>131</v>
      </c>
      <c r="H4172" s="2" t="str">
        <f>VLOOKUP(SupplierQuality[[#This Row],[MaterialID]],Table4[#All],2,0)</f>
        <v>Valves</v>
      </c>
      <c r="I4172">
        <v>3</v>
      </c>
      <c r="J4172" s="2" t="str">
        <f>_xlfn.XLOOKUP(SupplierQuality[[#This Row],[Defect Type ID]],Table5[ID],Table5[Defect Type],"Not found",0)</f>
        <v>Impact</v>
      </c>
      <c r="K4172">
        <v>106</v>
      </c>
      <c r="L4172" s="2" t="str">
        <f>_xlfn.XLOOKUP(SupplierQuality[[#This Row],[DefectID]],Table2[ID],Table2[Defect],"Not found",0)</f>
        <v>Parting Tops</v>
      </c>
      <c r="M4172" s="3">
        <v>957041</v>
      </c>
      <c r="N4172" s="3">
        <v>1058</v>
      </c>
      <c r="O4172" s="6">
        <f>SupplierQuality[[#This Row],[Total Downtime Minutes]]/60</f>
        <v>17.633333333333333</v>
      </c>
      <c r="P4172" s="4">
        <v>295</v>
      </c>
      <c r="Q4172" s="4">
        <f>SupplierQuality[[#This Row],[Total Defect Qty]]*SupplierQuality[[#This Row],[Unit Price]]</f>
        <v>282327095</v>
      </c>
    </row>
    <row r="4173" spans="1:17" x14ac:dyDescent="0.25">
      <c r="A4173" s="1">
        <v>43724</v>
      </c>
      <c r="B4173" s="5" t="str">
        <f>TEXT(SupplierQuality[[#This Row],[Date]],"mmm")</f>
        <v>Sep</v>
      </c>
      <c r="C4173" s="5" t="str">
        <f>TEXT(SupplierQuality[[#This Row],[Date]],"yyyy")</f>
        <v>2019</v>
      </c>
      <c r="D4173" s="2" t="s">
        <v>344</v>
      </c>
      <c r="E4173" s="2" t="s">
        <v>47</v>
      </c>
      <c r="F4173" s="2" t="s">
        <v>24</v>
      </c>
      <c r="G4173">
        <v>113</v>
      </c>
      <c r="H4173" s="2" t="str">
        <f>VLOOKUP(SupplierQuality[[#This Row],[MaterialID]],Table4[#All],2,0)</f>
        <v>Raw Materials</v>
      </c>
      <c r="I4173">
        <v>3</v>
      </c>
      <c r="J4173" s="2" t="str">
        <f>_xlfn.XLOOKUP(SupplierQuality[[#This Row],[Defect Type ID]],Table5[ID],Table5[Defect Type],"Not found",0)</f>
        <v>Impact</v>
      </c>
      <c r="K4173">
        <v>34</v>
      </c>
      <c r="L4173" s="2" t="str">
        <f>_xlfn.XLOOKUP(SupplierQuality[[#This Row],[DefectID]],Table2[ID],Table2[Defect],"Not found",0)</f>
        <v>Inclomplete</v>
      </c>
      <c r="M4173" s="3">
        <v>817955</v>
      </c>
      <c r="N4173" s="3">
        <v>2879</v>
      </c>
      <c r="O4173" s="6">
        <f>SupplierQuality[[#This Row],[Total Downtime Minutes]]/60</f>
        <v>47.983333333333334</v>
      </c>
      <c r="P4173" s="4">
        <v>360</v>
      </c>
      <c r="Q4173" s="4">
        <f>SupplierQuality[[#This Row],[Total Defect Qty]]*SupplierQuality[[#This Row],[Unit Price]]</f>
        <v>294463800</v>
      </c>
    </row>
    <row r="4174" spans="1:17" x14ac:dyDescent="0.25">
      <c r="A4174" s="1">
        <v>43724</v>
      </c>
      <c r="B4174" s="5" t="str">
        <f>TEXT(SupplierQuality[[#This Row],[Date]],"mmm")</f>
        <v>Sep</v>
      </c>
      <c r="C4174" s="5" t="str">
        <f>TEXT(SupplierQuality[[#This Row],[Date]],"yyyy")</f>
        <v>2019</v>
      </c>
      <c r="D4174" s="2" t="s">
        <v>355</v>
      </c>
      <c r="E4174" s="2" t="s">
        <v>11</v>
      </c>
      <c r="F4174" s="2" t="s">
        <v>14</v>
      </c>
      <c r="G4174">
        <v>132</v>
      </c>
      <c r="H4174" s="2" t="str">
        <f>VLOOKUP(SupplierQuality[[#This Row],[MaterialID]],Table4[#All],2,0)</f>
        <v>Printed Materials</v>
      </c>
      <c r="I4174">
        <v>3</v>
      </c>
      <c r="J4174" s="2" t="str">
        <f>_xlfn.XLOOKUP(SupplierQuality[[#This Row],[Defect Type ID]],Table5[ID],Table5[Defect Type],"Not found",0)</f>
        <v>Impact</v>
      </c>
      <c r="K4174">
        <v>81</v>
      </c>
      <c r="L4174" s="2" t="str">
        <f>_xlfn.XLOOKUP(SupplierQuality[[#This Row],[DefectID]],Table2[ID],Table2[Defect],"Not found",0)</f>
        <v>Bad Shots</v>
      </c>
      <c r="M4174" s="3">
        <v>683796</v>
      </c>
      <c r="N4174" s="3">
        <v>2802</v>
      </c>
      <c r="O4174" s="6">
        <f>SupplierQuality[[#This Row],[Total Downtime Minutes]]/60</f>
        <v>46.7</v>
      </c>
      <c r="P4174" s="4">
        <v>487</v>
      </c>
      <c r="Q4174" s="4">
        <f>SupplierQuality[[#This Row],[Total Defect Qty]]*SupplierQuality[[#This Row],[Unit Price]]</f>
        <v>333008652</v>
      </c>
    </row>
    <row r="4175" spans="1:17" x14ac:dyDescent="0.25">
      <c r="A4175" s="1">
        <v>43724</v>
      </c>
      <c r="B4175" s="5" t="str">
        <f>TEXT(SupplierQuality[[#This Row],[Date]],"mmm")</f>
        <v>Sep</v>
      </c>
      <c r="C4175" s="5" t="str">
        <f>TEXT(SupplierQuality[[#This Row],[Date]],"yyyy")</f>
        <v>2019</v>
      </c>
      <c r="D4175" s="2" t="s">
        <v>10</v>
      </c>
      <c r="E4175" s="2" t="s">
        <v>71</v>
      </c>
      <c r="F4175" s="2" t="s">
        <v>14</v>
      </c>
      <c r="G4175">
        <v>126</v>
      </c>
      <c r="H4175" s="2" t="str">
        <f>VLOOKUP(SupplierQuality[[#This Row],[MaterialID]],Table4[#All],2,0)</f>
        <v>Motors</v>
      </c>
      <c r="I4175">
        <v>3</v>
      </c>
      <c r="J4175" s="2" t="str">
        <f>_xlfn.XLOOKUP(SupplierQuality[[#This Row],[Defect Type ID]],Table5[ID],Table5[Defect Type],"Not found",0)</f>
        <v>Impact</v>
      </c>
      <c r="K4175">
        <v>213</v>
      </c>
      <c r="L4175" s="2" t="str">
        <f>_xlfn.XLOOKUP(SupplierQuality[[#This Row],[DefectID]],Table2[ID],Table2[Defect],"Not found",0)</f>
        <v>Broken Valve Seal</v>
      </c>
      <c r="M4175" s="3">
        <v>567905</v>
      </c>
      <c r="N4175" s="3">
        <v>4407</v>
      </c>
      <c r="O4175" s="6">
        <f>SupplierQuality[[#This Row],[Total Downtime Minutes]]/60</f>
        <v>73.45</v>
      </c>
      <c r="P4175" s="4">
        <v>665</v>
      </c>
      <c r="Q4175" s="4">
        <f>SupplierQuality[[#This Row],[Total Defect Qty]]*SupplierQuality[[#This Row],[Unit Price]]</f>
        <v>377656825</v>
      </c>
    </row>
    <row r="4176" spans="1:17" x14ac:dyDescent="0.25">
      <c r="A4176" s="1">
        <v>43724</v>
      </c>
      <c r="B4176" s="5" t="str">
        <f>TEXT(SupplierQuality[[#This Row],[Date]],"mmm")</f>
        <v>Sep</v>
      </c>
      <c r="C4176" s="5" t="str">
        <f>TEXT(SupplierQuality[[#This Row],[Date]],"yyyy")</f>
        <v>2019</v>
      </c>
      <c r="D4176" s="2" t="s">
        <v>276</v>
      </c>
      <c r="E4176" s="2" t="s">
        <v>21</v>
      </c>
      <c r="F4176" s="2" t="s">
        <v>24</v>
      </c>
      <c r="G4176">
        <v>121</v>
      </c>
      <c r="H4176" s="2" t="str">
        <f>VLOOKUP(SupplierQuality[[#This Row],[MaterialID]],Table4[#All],2,0)</f>
        <v>Composites</v>
      </c>
      <c r="I4176">
        <v>1</v>
      </c>
      <c r="J4176" s="2" t="str">
        <f>_xlfn.XLOOKUP(SupplierQuality[[#This Row],[Defect Type ID]],Table5[ID],Table5[Defect Type],"Not found",0)</f>
        <v>No Impact</v>
      </c>
      <c r="K4176">
        <v>164</v>
      </c>
      <c r="L4176" s="2" t="str">
        <f>_xlfn.XLOOKUP(SupplierQuality[[#This Row],[DefectID]],Table2[ID],Table2[Defect],"Not found",0)</f>
        <v>Foreign Objects</v>
      </c>
      <c r="M4176" s="3">
        <v>549938</v>
      </c>
      <c r="N4176" s="3">
        <v>1497</v>
      </c>
      <c r="O4176" s="6">
        <f>SupplierQuality[[#This Row],[Total Downtime Minutes]]/60</f>
        <v>24.95</v>
      </c>
      <c r="P4176" s="4">
        <v>478</v>
      </c>
      <c r="Q4176" s="4">
        <f>SupplierQuality[[#This Row],[Total Defect Qty]]*SupplierQuality[[#This Row],[Unit Price]]</f>
        <v>262870364</v>
      </c>
    </row>
    <row r="4177" spans="1:17" x14ac:dyDescent="0.25">
      <c r="A4177" s="1">
        <v>43724</v>
      </c>
      <c r="B4177" s="5" t="str">
        <f>TEXT(SupplierQuality[[#This Row],[Date]],"mmm")</f>
        <v>Sep</v>
      </c>
      <c r="C4177" s="5" t="str">
        <f>TEXT(SupplierQuality[[#This Row],[Date]],"yyyy")</f>
        <v>2019</v>
      </c>
      <c r="D4177" s="2" t="s">
        <v>175</v>
      </c>
      <c r="E4177" s="2" t="s">
        <v>19</v>
      </c>
      <c r="F4177" s="2" t="s">
        <v>17</v>
      </c>
      <c r="G4177">
        <v>133</v>
      </c>
      <c r="H4177" s="2" t="str">
        <f>VLOOKUP(SupplierQuality[[#This Row],[MaterialID]],Table4[#All],2,0)</f>
        <v>Wires</v>
      </c>
      <c r="I4177">
        <v>1</v>
      </c>
      <c r="J4177" s="2" t="str">
        <f>_xlfn.XLOOKUP(SupplierQuality[[#This Row],[Defect Type ID]],Table5[ID],Table5[Defect Type],"Not found",0)</f>
        <v>No Impact</v>
      </c>
      <c r="K4177">
        <v>78</v>
      </c>
      <c r="L4177" s="2" t="str">
        <f>_xlfn.XLOOKUP(SupplierQuality[[#This Row],[DefectID]],Table2[ID],Table2[Defect],"Not found",0)</f>
        <v>No Shipment Info</v>
      </c>
      <c r="M4177" s="3">
        <v>518745</v>
      </c>
      <c r="N4177" s="3">
        <v>4978</v>
      </c>
      <c r="O4177" s="6">
        <f>SupplierQuality[[#This Row],[Total Downtime Minutes]]/60</f>
        <v>82.966666666666669</v>
      </c>
      <c r="P4177" s="4">
        <v>559</v>
      </c>
      <c r="Q4177" s="4">
        <f>SupplierQuality[[#This Row],[Total Defect Qty]]*SupplierQuality[[#This Row],[Unit Price]]</f>
        <v>289978455</v>
      </c>
    </row>
    <row r="4178" spans="1:17" x14ac:dyDescent="0.25">
      <c r="A4178" s="1">
        <v>43724</v>
      </c>
      <c r="B4178" s="5" t="str">
        <f>TEXT(SupplierQuality[[#This Row],[Date]],"mmm")</f>
        <v>Sep</v>
      </c>
      <c r="C4178" s="5" t="str">
        <f>TEXT(SupplierQuality[[#This Row],[Date]],"yyyy")</f>
        <v>2019</v>
      </c>
      <c r="D4178" s="2" t="s">
        <v>333</v>
      </c>
      <c r="E4178" s="2" t="s">
        <v>60</v>
      </c>
      <c r="F4178" s="2" t="s">
        <v>14</v>
      </c>
      <c r="G4178">
        <v>130</v>
      </c>
      <c r="H4178" s="2" t="str">
        <f>VLOOKUP(SupplierQuality[[#This Row],[MaterialID]],Table4[#All],2,0)</f>
        <v>Packaging</v>
      </c>
      <c r="I4178">
        <v>3</v>
      </c>
      <c r="J4178" s="2" t="str">
        <f>_xlfn.XLOOKUP(SupplierQuality[[#This Row],[Defect Type ID]],Table5[ID],Table5[Defect Type],"Not found",0)</f>
        <v>Impact</v>
      </c>
      <c r="K4178">
        <v>253</v>
      </c>
      <c r="L4178" s="2" t="str">
        <f>_xlfn.XLOOKUP(SupplierQuality[[#This Row],[DefectID]],Table2[ID],Table2[Defect],"Not found",0)</f>
        <v>Warped  Sheets</v>
      </c>
      <c r="M4178" s="3">
        <v>469095</v>
      </c>
      <c r="N4178" s="3">
        <v>1728</v>
      </c>
      <c r="O4178" s="6">
        <f>SupplierQuality[[#This Row],[Total Downtime Minutes]]/60</f>
        <v>28.8</v>
      </c>
      <c r="P4178" s="4">
        <v>649</v>
      </c>
      <c r="Q4178" s="4">
        <f>SupplierQuality[[#This Row],[Total Defect Qty]]*SupplierQuality[[#This Row],[Unit Price]]</f>
        <v>304442655</v>
      </c>
    </row>
    <row r="4179" spans="1:17" x14ac:dyDescent="0.25">
      <c r="A4179" s="1">
        <v>43724</v>
      </c>
      <c r="B4179" s="5" t="str">
        <f>TEXT(SupplierQuality[[#This Row],[Date]],"mmm")</f>
        <v>Sep</v>
      </c>
      <c r="C4179" s="5" t="str">
        <f>TEXT(SupplierQuality[[#This Row],[Date]],"yyyy")</f>
        <v>2019</v>
      </c>
      <c r="D4179" s="2" t="s">
        <v>131</v>
      </c>
      <c r="E4179" s="2" t="s">
        <v>32</v>
      </c>
      <c r="F4179" s="2" t="s">
        <v>42</v>
      </c>
      <c r="G4179">
        <v>129</v>
      </c>
      <c r="H4179" s="2" t="str">
        <f>VLOOKUP(SupplierQuality[[#This Row],[MaterialID]],Table4[#All],2,0)</f>
        <v>Mechanicals</v>
      </c>
      <c r="I4179">
        <v>2</v>
      </c>
      <c r="J4179" s="2" t="str">
        <f>_xlfn.XLOOKUP(SupplierQuality[[#This Row],[Defect Type ID]],Table5[ID],Table5[Defect Type],"Not found",0)</f>
        <v>Rejected</v>
      </c>
      <c r="K4179">
        <v>100</v>
      </c>
      <c r="L4179" s="2" t="str">
        <f>_xlfn.XLOOKUP(SupplierQuality[[#This Row],[DefectID]],Table2[ID],Table2[Defect],"Not found",0)</f>
        <v>Bad Cut</v>
      </c>
      <c r="M4179" s="3">
        <v>352134</v>
      </c>
      <c r="N4179" s="3">
        <v>895</v>
      </c>
      <c r="O4179" s="6">
        <f>SupplierQuality[[#This Row],[Total Downtime Minutes]]/60</f>
        <v>14.916666666666666</v>
      </c>
      <c r="P4179" s="4">
        <v>369</v>
      </c>
      <c r="Q4179" s="4">
        <f>SupplierQuality[[#This Row],[Total Defect Qty]]*SupplierQuality[[#This Row],[Unit Price]]</f>
        <v>129937446</v>
      </c>
    </row>
    <row r="4180" spans="1:17" x14ac:dyDescent="0.25">
      <c r="A4180" s="1">
        <v>43724</v>
      </c>
      <c r="B4180" s="5" t="str">
        <f>TEXT(SupplierQuality[[#This Row],[Date]],"mmm")</f>
        <v>Sep</v>
      </c>
      <c r="C4180" s="5" t="str">
        <f>TEXT(SupplierQuality[[#This Row],[Date]],"yyyy")</f>
        <v>2019</v>
      </c>
      <c r="D4180" s="2" t="s">
        <v>316</v>
      </c>
      <c r="E4180" s="2" t="s">
        <v>67</v>
      </c>
      <c r="F4180" s="2" t="s">
        <v>14</v>
      </c>
      <c r="G4180">
        <v>118</v>
      </c>
      <c r="H4180" s="2" t="str">
        <f>VLOOKUP(SupplierQuality[[#This Row],[MaterialID]],Table4[#All],2,0)</f>
        <v>Corrugate</v>
      </c>
      <c r="I4180">
        <v>2</v>
      </c>
      <c r="J4180" s="2" t="str">
        <f>_xlfn.XLOOKUP(SupplierQuality[[#This Row],[Defect Type ID]],Table5[ID],Table5[Defect Type],"Not found",0)</f>
        <v>Rejected</v>
      </c>
      <c r="K4180">
        <v>75</v>
      </c>
      <c r="L4180" s="2" t="str">
        <f>_xlfn.XLOOKUP(SupplierQuality[[#This Row],[DefectID]],Table2[ID],Table2[Defect],"Not found",0)</f>
        <v>Crushed Sidewalls</v>
      </c>
      <c r="M4180" s="3">
        <v>337036</v>
      </c>
      <c r="N4180" s="3">
        <v>4490</v>
      </c>
      <c r="O4180" s="6">
        <f>SupplierQuality[[#This Row],[Total Downtime Minutes]]/60</f>
        <v>74.833333333333329</v>
      </c>
      <c r="P4180" s="4">
        <v>507</v>
      </c>
      <c r="Q4180" s="4">
        <f>SupplierQuality[[#This Row],[Total Defect Qty]]*SupplierQuality[[#This Row],[Unit Price]]</f>
        <v>170877252</v>
      </c>
    </row>
    <row r="4181" spans="1:17" x14ac:dyDescent="0.25">
      <c r="A4181" s="1">
        <v>43724</v>
      </c>
      <c r="B4181" s="5" t="str">
        <f>TEXT(SupplierQuality[[#This Row],[Date]],"mmm")</f>
        <v>Sep</v>
      </c>
      <c r="C4181" s="5" t="str">
        <f>TEXT(SupplierQuality[[#This Row],[Date]],"yyyy")</f>
        <v>2019</v>
      </c>
      <c r="D4181" s="2" t="s">
        <v>152</v>
      </c>
      <c r="E4181" s="2" t="s">
        <v>107</v>
      </c>
      <c r="F4181" s="2" t="s">
        <v>14</v>
      </c>
      <c r="G4181">
        <v>115</v>
      </c>
      <c r="H4181" s="2" t="str">
        <f>VLOOKUP(SupplierQuality[[#This Row],[MaterialID]],Table4[#All],2,0)</f>
        <v>Controllers</v>
      </c>
      <c r="I4181">
        <v>3</v>
      </c>
      <c r="J4181" s="2" t="str">
        <f>_xlfn.XLOOKUP(SupplierQuality[[#This Row],[Defect Type ID]],Table5[ID],Table5[Defect Type],"Not found",0)</f>
        <v>Impact</v>
      </c>
      <c r="K4181">
        <v>260</v>
      </c>
      <c r="L4181" s="2" t="str">
        <f>_xlfn.XLOOKUP(SupplierQuality[[#This Row],[DefectID]],Table2[ID],Table2[Defect],"Not found",0)</f>
        <v>Bulging Packaging</v>
      </c>
      <c r="M4181" s="3">
        <v>329506</v>
      </c>
      <c r="N4181" s="3">
        <v>2686</v>
      </c>
      <c r="O4181" s="6">
        <f>SupplierQuality[[#This Row],[Total Downtime Minutes]]/60</f>
        <v>44.766666666666666</v>
      </c>
      <c r="P4181" s="4">
        <v>363</v>
      </c>
      <c r="Q4181" s="4">
        <f>SupplierQuality[[#This Row],[Total Defect Qty]]*SupplierQuality[[#This Row],[Unit Price]]</f>
        <v>119610678</v>
      </c>
    </row>
    <row r="4182" spans="1:17" x14ac:dyDescent="0.25">
      <c r="A4182" s="1">
        <v>43724</v>
      </c>
      <c r="B4182" s="5" t="str">
        <f>TEXT(SupplierQuality[[#This Row],[Date]],"mmm")</f>
        <v>Sep</v>
      </c>
      <c r="C4182" s="5" t="str">
        <f>TEXT(SupplierQuality[[#This Row],[Date]],"yyyy")</f>
        <v>2019</v>
      </c>
      <c r="D4182" s="2" t="s">
        <v>113</v>
      </c>
      <c r="E4182" s="2" t="s">
        <v>45</v>
      </c>
      <c r="F4182" s="2" t="s">
        <v>17</v>
      </c>
      <c r="G4182">
        <v>114</v>
      </c>
      <c r="H4182" s="2" t="str">
        <f>VLOOKUP(SupplierQuality[[#This Row],[MaterialID]],Table4[#All],2,0)</f>
        <v>Carton</v>
      </c>
      <c r="I4182">
        <v>3</v>
      </c>
      <c r="J4182" s="2" t="str">
        <f>_xlfn.XLOOKUP(SupplierQuality[[#This Row],[Defect Type ID]],Table5[ID],Table5[Defect Type],"Not found",0)</f>
        <v>Impact</v>
      </c>
      <c r="K4182">
        <v>29</v>
      </c>
      <c r="L4182" s="2" t="str">
        <f>_xlfn.XLOOKUP(SupplierQuality[[#This Row],[DefectID]],Table2[ID],Table2[Defect],"Not found",0)</f>
        <v>Out of Spec</v>
      </c>
      <c r="M4182" s="3">
        <v>309027</v>
      </c>
      <c r="N4182" s="3">
        <v>4212</v>
      </c>
      <c r="O4182" s="6">
        <f>SupplierQuality[[#This Row],[Total Downtime Minutes]]/60</f>
        <v>70.2</v>
      </c>
      <c r="P4182" s="4">
        <v>523</v>
      </c>
      <c r="Q4182" s="4">
        <f>SupplierQuality[[#This Row],[Total Defect Qty]]*SupplierQuality[[#This Row],[Unit Price]]</f>
        <v>161621121</v>
      </c>
    </row>
    <row r="4183" spans="1:17" x14ac:dyDescent="0.25">
      <c r="A4183" s="1">
        <v>43724</v>
      </c>
      <c r="B4183" s="5" t="str">
        <f>TEXT(SupplierQuality[[#This Row],[Date]],"mmm")</f>
        <v>Sep</v>
      </c>
      <c r="C4183" s="5" t="str">
        <f>TEXT(SupplierQuality[[#This Row],[Date]],"yyyy")</f>
        <v>2019</v>
      </c>
      <c r="D4183" s="2" t="s">
        <v>50</v>
      </c>
      <c r="E4183" s="2" t="s">
        <v>16</v>
      </c>
      <c r="F4183" s="2" t="s">
        <v>24</v>
      </c>
      <c r="G4183">
        <v>132</v>
      </c>
      <c r="H4183" s="2" t="str">
        <f>VLOOKUP(SupplierQuality[[#This Row],[MaterialID]],Table4[#All],2,0)</f>
        <v>Printed Materials</v>
      </c>
      <c r="I4183">
        <v>3</v>
      </c>
      <c r="J4183" s="2" t="str">
        <f>_xlfn.XLOOKUP(SupplierQuality[[#This Row],[Defect Type ID]],Table5[ID],Table5[Defect Type],"Not found",0)</f>
        <v>Impact</v>
      </c>
      <c r="K4183">
        <v>21</v>
      </c>
      <c r="L4183" s="2" t="str">
        <f>_xlfn.XLOOKUP(SupplierQuality[[#This Row],[DefectID]],Table2[ID],Table2[Defect],"Not found",0)</f>
        <v>Material Handling/ Shipping Requirements Error</v>
      </c>
      <c r="M4183" s="3">
        <v>299422</v>
      </c>
      <c r="N4183" s="3">
        <v>1805</v>
      </c>
      <c r="O4183" s="6">
        <f>SupplierQuality[[#This Row],[Total Downtime Minutes]]/60</f>
        <v>30.083333333333332</v>
      </c>
      <c r="P4183" s="4">
        <v>433</v>
      </c>
      <c r="Q4183" s="4">
        <f>SupplierQuality[[#This Row],[Total Defect Qty]]*SupplierQuality[[#This Row],[Unit Price]]</f>
        <v>129649726</v>
      </c>
    </row>
    <row r="4184" spans="1:17" x14ac:dyDescent="0.25">
      <c r="A4184" s="1">
        <v>43724</v>
      </c>
      <c r="B4184" s="5" t="str">
        <f>TEXT(SupplierQuality[[#This Row],[Date]],"mmm")</f>
        <v>Sep</v>
      </c>
      <c r="C4184" s="5" t="str">
        <f>TEXT(SupplierQuality[[#This Row],[Date]],"yyyy")</f>
        <v>2019</v>
      </c>
      <c r="D4184" s="2" t="s">
        <v>325</v>
      </c>
      <c r="E4184" s="2" t="s">
        <v>30</v>
      </c>
      <c r="F4184" s="2" t="s">
        <v>24</v>
      </c>
      <c r="G4184">
        <v>126</v>
      </c>
      <c r="H4184" s="2" t="str">
        <f>VLOOKUP(SupplierQuality[[#This Row],[MaterialID]],Table4[#All],2,0)</f>
        <v>Motors</v>
      </c>
      <c r="I4184">
        <v>1</v>
      </c>
      <c r="J4184" s="2" t="str">
        <f>_xlfn.XLOOKUP(SupplierQuality[[#This Row],[Defect Type ID]],Table5[ID],Table5[Defect Type],"Not found",0)</f>
        <v>No Impact</v>
      </c>
      <c r="K4184">
        <v>179</v>
      </c>
      <c r="L4184" s="2" t="str">
        <f>_xlfn.XLOOKUP(SupplierQuality[[#This Row],[DefectID]],Table2[ID],Table2[Defect],"Not found",0)</f>
        <v>Expired</v>
      </c>
      <c r="M4184" s="3">
        <v>108813</v>
      </c>
      <c r="N4184" s="3">
        <v>3329</v>
      </c>
      <c r="O4184" s="6">
        <f>SupplierQuality[[#This Row],[Total Downtime Minutes]]/60</f>
        <v>55.483333333333334</v>
      </c>
      <c r="P4184" s="4">
        <v>621</v>
      </c>
      <c r="Q4184" s="4">
        <f>SupplierQuality[[#This Row],[Total Defect Qty]]*SupplierQuality[[#This Row],[Unit Price]]</f>
        <v>67572873</v>
      </c>
    </row>
    <row r="4185" spans="1:17" x14ac:dyDescent="0.25">
      <c r="A4185" s="1">
        <v>43724</v>
      </c>
      <c r="B4185" s="5" t="str">
        <f>TEXT(SupplierQuality[[#This Row],[Date]],"mmm")</f>
        <v>Sep</v>
      </c>
      <c r="C4185" s="5" t="str">
        <f>TEXT(SupplierQuality[[#This Row],[Date]],"yyyy")</f>
        <v>2019</v>
      </c>
      <c r="D4185" s="2" t="s">
        <v>252</v>
      </c>
      <c r="E4185" s="2" t="s">
        <v>11</v>
      </c>
      <c r="F4185" s="2" t="s">
        <v>17</v>
      </c>
      <c r="G4185">
        <v>128</v>
      </c>
      <c r="H4185" s="2" t="str">
        <f>VLOOKUP(SupplierQuality[[#This Row],[MaterialID]],Table4[#All],2,0)</f>
        <v>Tape</v>
      </c>
      <c r="I4185">
        <v>2</v>
      </c>
      <c r="J4185" s="2" t="str">
        <f>_xlfn.XLOOKUP(SupplierQuality[[#This Row],[Defect Type ID]],Table5[ID],Table5[Defect Type],"Not found",0)</f>
        <v>Rejected</v>
      </c>
      <c r="K4185">
        <v>213</v>
      </c>
      <c r="L4185" s="2" t="str">
        <f>_xlfn.XLOOKUP(SupplierQuality[[#This Row],[DefectID]],Table2[ID],Table2[Defect],"Not found",0)</f>
        <v>Broken Valve Seal</v>
      </c>
      <c r="M4185" s="3">
        <v>24762</v>
      </c>
      <c r="N4185" s="3">
        <v>2133</v>
      </c>
      <c r="O4185" s="6">
        <f>SupplierQuality[[#This Row],[Total Downtime Minutes]]/60</f>
        <v>35.549999999999997</v>
      </c>
      <c r="P4185" s="4">
        <v>608</v>
      </c>
      <c r="Q4185" s="4">
        <f>SupplierQuality[[#This Row],[Total Defect Qty]]*SupplierQuality[[#This Row],[Unit Price]]</f>
        <v>15055296</v>
      </c>
    </row>
    <row r="4186" spans="1:17" x14ac:dyDescent="0.25">
      <c r="A4186" s="1">
        <v>43724</v>
      </c>
      <c r="B4186" s="5" t="str">
        <f>TEXT(SupplierQuality[[#This Row],[Date]],"mmm")</f>
        <v>Sep</v>
      </c>
      <c r="C4186" s="5" t="str">
        <f>TEXT(SupplierQuality[[#This Row],[Date]],"yyyy")</f>
        <v>2019</v>
      </c>
      <c r="D4186" s="2" t="s">
        <v>359</v>
      </c>
      <c r="E4186" s="2" t="s">
        <v>19</v>
      </c>
      <c r="F4186" s="2" t="s">
        <v>24</v>
      </c>
      <c r="G4186">
        <v>116</v>
      </c>
      <c r="H4186" s="2" t="str">
        <f>VLOOKUP(SupplierQuality[[#This Row],[MaterialID]],Table4[#All],2,0)</f>
        <v>Molds</v>
      </c>
      <c r="I4186">
        <v>2</v>
      </c>
      <c r="J4186" s="2" t="str">
        <f>_xlfn.XLOOKUP(SupplierQuality[[#This Row],[Defect Type ID]],Table5[ID],Table5[Defect Type],"Not found",0)</f>
        <v>Rejected</v>
      </c>
      <c r="K4186">
        <v>105</v>
      </c>
      <c r="L4186" s="2" t="str">
        <f>_xlfn.XLOOKUP(SupplierQuality[[#This Row],[DefectID]],Table2[ID],Table2[Defect],"Not found",0)</f>
        <v>Dimensions - Bad Finishing</v>
      </c>
      <c r="M4186" s="3">
        <v>6501</v>
      </c>
      <c r="N4186" s="3">
        <v>478</v>
      </c>
      <c r="O4186" s="6">
        <f>SupplierQuality[[#This Row],[Total Downtime Minutes]]/60</f>
        <v>7.9666666666666668</v>
      </c>
      <c r="P4186" s="4">
        <v>471</v>
      </c>
      <c r="Q4186" s="4">
        <f>SupplierQuality[[#This Row],[Total Defect Qty]]*SupplierQuality[[#This Row],[Unit Price]]</f>
        <v>3061971</v>
      </c>
    </row>
    <row r="4187" spans="1:17" x14ac:dyDescent="0.25">
      <c r="A4187" s="1">
        <v>43725</v>
      </c>
      <c r="B4187" s="5" t="str">
        <f>TEXT(SupplierQuality[[#This Row],[Date]],"mmm")</f>
        <v>Sep</v>
      </c>
      <c r="C4187" s="5" t="str">
        <f>TEXT(SupplierQuality[[#This Row],[Date]],"yyyy")</f>
        <v>2019</v>
      </c>
      <c r="D4187" s="2" t="s">
        <v>29</v>
      </c>
      <c r="E4187" s="2" t="s">
        <v>55</v>
      </c>
      <c r="F4187" s="2" t="s">
        <v>42</v>
      </c>
      <c r="G4187">
        <v>125</v>
      </c>
      <c r="H4187" s="2" t="str">
        <f>VLOOKUP(SupplierQuality[[#This Row],[MaterialID]],Table4[#All],2,0)</f>
        <v>Hardware</v>
      </c>
      <c r="I4187">
        <v>3</v>
      </c>
      <c r="J4187" s="2" t="str">
        <f>_xlfn.XLOOKUP(SupplierQuality[[#This Row],[Defect Type ID]],Table5[ID],Table5[Defect Type],"Not found",0)</f>
        <v>Impact</v>
      </c>
      <c r="K4187">
        <v>20</v>
      </c>
      <c r="L4187" s="2" t="str">
        <f>_xlfn.XLOOKUP(SupplierQuality[[#This Row],[DefectID]],Table2[ID],Table2[Defect],"Not found",0)</f>
        <v>Wrong  Size</v>
      </c>
      <c r="M4187" s="3">
        <v>998047</v>
      </c>
      <c r="N4187" s="3">
        <v>2034</v>
      </c>
      <c r="O4187" s="6">
        <f>SupplierQuality[[#This Row],[Total Downtime Minutes]]/60</f>
        <v>33.9</v>
      </c>
      <c r="P4187" s="4">
        <v>593</v>
      </c>
      <c r="Q4187" s="4">
        <f>SupplierQuality[[#This Row],[Total Defect Qty]]*SupplierQuality[[#This Row],[Unit Price]]</f>
        <v>591841871</v>
      </c>
    </row>
    <row r="4188" spans="1:17" x14ac:dyDescent="0.25">
      <c r="A4188" s="1">
        <v>43725</v>
      </c>
      <c r="B4188" s="5" t="str">
        <f>TEXT(SupplierQuality[[#This Row],[Date]],"mmm")</f>
        <v>Sep</v>
      </c>
      <c r="C4188" s="5" t="str">
        <f>TEXT(SupplierQuality[[#This Row],[Date]],"yyyy")</f>
        <v>2019</v>
      </c>
      <c r="D4188" s="2" t="s">
        <v>164</v>
      </c>
      <c r="E4188" s="2" t="s">
        <v>27</v>
      </c>
      <c r="F4188" s="2" t="s">
        <v>24</v>
      </c>
      <c r="G4188">
        <v>125</v>
      </c>
      <c r="H4188" s="2" t="str">
        <f>VLOOKUP(SupplierQuality[[#This Row],[MaterialID]],Table4[#All],2,0)</f>
        <v>Hardware</v>
      </c>
      <c r="I4188">
        <v>1</v>
      </c>
      <c r="J4188" s="2" t="str">
        <f>_xlfn.XLOOKUP(SupplierQuality[[#This Row],[Defect Type ID]],Table5[ID],Table5[Defect Type],"Not found",0)</f>
        <v>No Impact</v>
      </c>
      <c r="K4188">
        <v>252</v>
      </c>
      <c r="L4188" s="2" t="str">
        <f>_xlfn.XLOOKUP(SupplierQuality[[#This Row],[DefectID]],Table2[ID],Table2[Defect],"Not found",0)</f>
        <v>Raw Material</v>
      </c>
      <c r="M4188" s="3">
        <v>887179</v>
      </c>
      <c r="N4188" s="3">
        <v>4044</v>
      </c>
      <c r="O4188" s="6">
        <f>SupplierQuality[[#This Row],[Total Downtime Minutes]]/60</f>
        <v>67.400000000000006</v>
      </c>
      <c r="P4188" s="4">
        <v>390</v>
      </c>
      <c r="Q4188" s="4">
        <f>SupplierQuality[[#This Row],[Total Defect Qty]]*SupplierQuality[[#This Row],[Unit Price]]</f>
        <v>345999810</v>
      </c>
    </row>
    <row r="4189" spans="1:17" x14ac:dyDescent="0.25">
      <c r="A4189" s="1">
        <v>43725</v>
      </c>
      <c r="B4189" s="5" t="str">
        <f>TEXT(SupplierQuality[[#This Row],[Date]],"mmm")</f>
        <v>Sep</v>
      </c>
      <c r="C4189" s="5" t="str">
        <f>TEXT(SupplierQuality[[#This Row],[Date]],"yyyy")</f>
        <v>2019</v>
      </c>
      <c r="D4189" s="2" t="s">
        <v>151</v>
      </c>
      <c r="E4189" s="2" t="s">
        <v>74</v>
      </c>
      <c r="F4189" s="2" t="s">
        <v>14</v>
      </c>
      <c r="G4189">
        <v>128</v>
      </c>
      <c r="H4189" s="2" t="str">
        <f>VLOOKUP(SupplierQuality[[#This Row],[MaterialID]],Table4[#All],2,0)</f>
        <v>Tape</v>
      </c>
      <c r="I4189">
        <v>3</v>
      </c>
      <c r="J4189" s="2" t="str">
        <f>_xlfn.XLOOKUP(SupplierQuality[[#This Row],[Defect Type ID]],Table5[ID],Table5[Defect Type],"Not found",0)</f>
        <v>Impact</v>
      </c>
      <c r="K4189">
        <v>139</v>
      </c>
      <c r="L4189" s="2" t="str">
        <f>_xlfn.XLOOKUP(SupplierQuality[[#This Row],[DefectID]],Table2[ID],Table2[Defect],"Not found",0)</f>
        <v>Incorrect Color</v>
      </c>
      <c r="M4189" s="3">
        <v>827017</v>
      </c>
      <c r="N4189" s="3">
        <v>4606</v>
      </c>
      <c r="O4189" s="6">
        <f>SupplierQuality[[#This Row],[Total Downtime Minutes]]/60</f>
        <v>76.766666666666666</v>
      </c>
      <c r="P4189" s="4">
        <v>461</v>
      </c>
      <c r="Q4189" s="4">
        <f>SupplierQuality[[#This Row],[Total Defect Qty]]*SupplierQuality[[#This Row],[Unit Price]]</f>
        <v>381254837</v>
      </c>
    </row>
    <row r="4190" spans="1:17" x14ac:dyDescent="0.25">
      <c r="A4190" s="1">
        <v>43725</v>
      </c>
      <c r="B4190" s="5" t="str">
        <f>TEXT(SupplierQuality[[#This Row],[Date]],"mmm")</f>
        <v>Sep</v>
      </c>
      <c r="C4190" s="5" t="str">
        <f>TEXT(SupplierQuality[[#This Row],[Date]],"yyyy")</f>
        <v>2019</v>
      </c>
      <c r="D4190" s="2" t="s">
        <v>143</v>
      </c>
      <c r="E4190" s="2" t="s">
        <v>34</v>
      </c>
      <c r="F4190" s="2" t="s">
        <v>42</v>
      </c>
      <c r="G4190">
        <v>121</v>
      </c>
      <c r="H4190" s="2" t="str">
        <f>VLOOKUP(SupplierQuality[[#This Row],[MaterialID]],Table4[#All],2,0)</f>
        <v>Composites</v>
      </c>
      <c r="I4190">
        <v>3</v>
      </c>
      <c r="J4190" s="2" t="str">
        <f>_xlfn.XLOOKUP(SupplierQuality[[#This Row],[Defect Type ID]],Table5[ID],Table5[Defect Type],"Not found",0)</f>
        <v>Impact</v>
      </c>
      <c r="K4190">
        <v>200</v>
      </c>
      <c r="L4190" s="2" t="str">
        <f>_xlfn.XLOOKUP(SupplierQuality[[#This Row],[DefectID]],Table2[ID],Table2[Defect],"Not found",0)</f>
        <v>Split hinges</v>
      </c>
      <c r="M4190" s="3">
        <v>762254</v>
      </c>
      <c r="N4190" s="3">
        <v>215</v>
      </c>
      <c r="O4190" s="6">
        <f>SupplierQuality[[#This Row],[Total Downtime Minutes]]/60</f>
        <v>3.5833333333333335</v>
      </c>
      <c r="P4190" s="4">
        <v>544</v>
      </c>
      <c r="Q4190" s="4">
        <f>SupplierQuality[[#This Row],[Total Defect Qty]]*SupplierQuality[[#This Row],[Unit Price]]</f>
        <v>414666176</v>
      </c>
    </row>
    <row r="4191" spans="1:17" x14ac:dyDescent="0.25">
      <c r="A4191" s="1">
        <v>43725</v>
      </c>
      <c r="B4191" s="5" t="str">
        <f>TEXT(SupplierQuality[[#This Row],[Date]],"mmm")</f>
        <v>Sep</v>
      </c>
      <c r="C4191" s="5" t="str">
        <f>TEXT(SupplierQuality[[#This Row],[Date]],"yyyy")</f>
        <v>2019</v>
      </c>
      <c r="D4191" s="2" t="s">
        <v>59</v>
      </c>
      <c r="E4191" s="2" t="s">
        <v>36</v>
      </c>
      <c r="F4191" s="2" t="s">
        <v>14</v>
      </c>
      <c r="G4191">
        <v>116</v>
      </c>
      <c r="H4191" s="2" t="str">
        <f>VLOOKUP(SupplierQuality[[#This Row],[MaterialID]],Table4[#All],2,0)</f>
        <v>Molds</v>
      </c>
      <c r="I4191">
        <v>1</v>
      </c>
      <c r="J4191" s="2" t="str">
        <f>_xlfn.XLOOKUP(SupplierQuality[[#This Row],[Defect Type ID]],Table5[ID],Table5[Defect Type],"Not found",0)</f>
        <v>No Impact</v>
      </c>
      <c r="K4191">
        <v>261</v>
      </c>
      <c r="L4191" s="2" t="str">
        <f>_xlfn.XLOOKUP(SupplierQuality[[#This Row],[DefectID]],Table2[ID],Table2[Defect],"Not found",0)</f>
        <v>Infestation</v>
      </c>
      <c r="M4191" s="3">
        <v>753521</v>
      </c>
      <c r="N4191" s="3">
        <v>4969</v>
      </c>
      <c r="O4191" s="6">
        <f>SupplierQuality[[#This Row],[Total Downtime Minutes]]/60</f>
        <v>82.816666666666663</v>
      </c>
      <c r="P4191" s="4">
        <v>375</v>
      </c>
      <c r="Q4191" s="4">
        <f>SupplierQuality[[#This Row],[Total Defect Qty]]*SupplierQuality[[#This Row],[Unit Price]]</f>
        <v>282570375</v>
      </c>
    </row>
    <row r="4192" spans="1:17" x14ac:dyDescent="0.25">
      <c r="A4192" s="1">
        <v>43725</v>
      </c>
      <c r="B4192" s="5" t="str">
        <f>TEXT(SupplierQuality[[#This Row],[Date]],"mmm")</f>
        <v>Sep</v>
      </c>
      <c r="C4192" s="5" t="str">
        <f>TEXT(SupplierQuality[[#This Row],[Date]],"yyyy")</f>
        <v>2019</v>
      </c>
      <c r="D4192" s="2" t="s">
        <v>229</v>
      </c>
      <c r="E4192" s="2" t="s">
        <v>74</v>
      </c>
      <c r="F4192" s="2" t="s">
        <v>17</v>
      </c>
      <c r="G4192">
        <v>133</v>
      </c>
      <c r="H4192" s="2" t="str">
        <f>VLOOKUP(SupplierQuality[[#This Row],[MaterialID]],Table4[#All],2,0)</f>
        <v>Wires</v>
      </c>
      <c r="I4192">
        <v>2</v>
      </c>
      <c r="J4192" s="2" t="str">
        <f>_xlfn.XLOOKUP(SupplierQuality[[#This Row],[Defect Type ID]],Table5[ID],Table5[Defect Type],"Not found",0)</f>
        <v>Rejected</v>
      </c>
      <c r="K4192">
        <v>8</v>
      </c>
      <c r="L4192" s="2" t="str">
        <f>_xlfn.XLOOKUP(SupplierQuality[[#This Row],[DefectID]],Table2[ID],Table2[Defect],"Not found",0)</f>
        <v>Printing Defects</v>
      </c>
      <c r="M4192" s="3">
        <v>731649</v>
      </c>
      <c r="N4192" s="3">
        <v>223</v>
      </c>
      <c r="O4192" s="6">
        <f>SupplierQuality[[#This Row],[Total Downtime Minutes]]/60</f>
        <v>3.7166666666666668</v>
      </c>
      <c r="P4192" s="4">
        <v>698</v>
      </c>
      <c r="Q4192" s="4">
        <f>SupplierQuality[[#This Row],[Total Defect Qty]]*SupplierQuality[[#This Row],[Unit Price]]</f>
        <v>510691002</v>
      </c>
    </row>
    <row r="4193" spans="1:17" x14ac:dyDescent="0.25">
      <c r="A4193" s="1">
        <v>43725</v>
      </c>
      <c r="B4193" s="5" t="str">
        <f>TEXT(SupplierQuality[[#This Row],[Date]],"mmm")</f>
        <v>Sep</v>
      </c>
      <c r="C4193" s="5" t="str">
        <f>TEXT(SupplierQuality[[#This Row],[Date]],"yyyy")</f>
        <v>2019</v>
      </c>
      <c r="D4193" s="2" t="s">
        <v>297</v>
      </c>
      <c r="E4193" s="2" t="s">
        <v>30</v>
      </c>
      <c r="F4193" s="2" t="s">
        <v>24</v>
      </c>
      <c r="G4193">
        <v>116</v>
      </c>
      <c r="H4193" s="2" t="str">
        <f>VLOOKUP(SupplierQuality[[#This Row],[MaterialID]],Table4[#All],2,0)</f>
        <v>Molds</v>
      </c>
      <c r="I4193">
        <v>3</v>
      </c>
      <c r="J4193" s="2" t="str">
        <f>_xlfn.XLOOKUP(SupplierQuality[[#This Row],[Defect Type ID]],Table5[ID],Table5[Defect Type],"Not found",0)</f>
        <v>Impact</v>
      </c>
      <c r="K4193">
        <v>185</v>
      </c>
      <c r="L4193" s="2" t="str">
        <f>_xlfn.XLOOKUP(SupplierQuality[[#This Row],[DefectID]],Table2[ID],Table2[Defect],"Not found",0)</f>
        <v>Soft Tops</v>
      </c>
      <c r="M4193" s="3">
        <v>694898</v>
      </c>
      <c r="N4193" s="3">
        <v>2755</v>
      </c>
      <c r="O4193" s="6">
        <f>SupplierQuality[[#This Row],[Total Downtime Minutes]]/60</f>
        <v>45.916666666666664</v>
      </c>
      <c r="P4193" s="4">
        <v>400</v>
      </c>
      <c r="Q4193" s="4">
        <f>SupplierQuality[[#This Row],[Total Defect Qty]]*SupplierQuality[[#This Row],[Unit Price]]</f>
        <v>277959200</v>
      </c>
    </row>
    <row r="4194" spans="1:17" x14ac:dyDescent="0.25">
      <c r="A4194" s="1">
        <v>43725</v>
      </c>
      <c r="B4194" s="5" t="str">
        <f>TEXT(SupplierQuality[[#This Row],[Date]],"mmm")</f>
        <v>Sep</v>
      </c>
      <c r="C4194" s="5" t="str">
        <f>TEXT(SupplierQuality[[#This Row],[Date]],"yyyy")</f>
        <v>2019</v>
      </c>
      <c r="D4194" s="2" t="s">
        <v>181</v>
      </c>
      <c r="E4194" s="2" t="s">
        <v>119</v>
      </c>
      <c r="F4194" s="2" t="s">
        <v>17</v>
      </c>
      <c r="G4194">
        <v>121</v>
      </c>
      <c r="H4194" s="2" t="str">
        <f>VLOOKUP(SupplierQuality[[#This Row],[MaterialID]],Table4[#All],2,0)</f>
        <v>Composites</v>
      </c>
      <c r="I4194">
        <v>3</v>
      </c>
      <c r="J4194" s="2" t="str">
        <f>_xlfn.XLOOKUP(SupplierQuality[[#This Row],[Defect Type ID]],Table5[ID],Table5[Defect Type],"Not found",0)</f>
        <v>Impact</v>
      </c>
      <c r="K4194">
        <v>196</v>
      </c>
      <c r="L4194" s="2" t="str">
        <f>_xlfn.XLOOKUP(SupplierQuality[[#This Row],[DefectID]],Table2[ID],Table2[Defect],"Not found",0)</f>
        <v>Wrong Finish</v>
      </c>
      <c r="M4194" s="3">
        <v>559480</v>
      </c>
      <c r="N4194" s="3">
        <v>3523</v>
      </c>
      <c r="O4194" s="6">
        <f>SupplierQuality[[#This Row],[Total Downtime Minutes]]/60</f>
        <v>58.716666666666669</v>
      </c>
      <c r="P4194" s="4">
        <v>601</v>
      </c>
      <c r="Q4194" s="4">
        <f>SupplierQuality[[#This Row],[Total Defect Qty]]*SupplierQuality[[#This Row],[Unit Price]]</f>
        <v>336247480</v>
      </c>
    </row>
    <row r="4195" spans="1:17" x14ac:dyDescent="0.25">
      <c r="A4195" s="1">
        <v>43725</v>
      </c>
      <c r="B4195" s="5" t="str">
        <f>TEXT(SupplierQuality[[#This Row],[Date]],"mmm")</f>
        <v>Sep</v>
      </c>
      <c r="C4195" s="5" t="str">
        <f>TEXT(SupplierQuality[[#This Row],[Date]],"yyyy")</f>
        <v>2019</v>
      </c>
      <c r="D4195" s="2" t="s">
        <v>53</v>
      </c>
      <c r="E4195" s="2" t="s">
        <v>19</v>
      </c>
      <c r="F4195" s="2" t="s">
        <v>42</v>
      </c>
      <c r="G4195">
        <v>115</v>
      </c>
      <c r="H4195" s="2" t="str">
        <f>VLOOKUP(SupplierQuality[[#This Row],[MaterialID]],Table4[#All],2,0)</f>
        <v>Controllers</v>
      </c>
      <c r="I4195">
        <v>2</v>
      </c>
      <c r="J4195" s="2" t="str">
        <f>_xlfn.XLOOKUP(SupplierQuality[[#This Row],[Defect Type ID]],Table5[ID],Table5[Defect Type],"Not found",0)</f>
        <v>Rejected</v>
      </c>
      <c r="K4195">
        <v>86</v>
      </c>
      <c r="L4195" s="2" t="str">
        <f>_xlfn.XLOOKUP(SupplierQuality[[#This Row],[DefectID]],Table2[ID],Table2[Defect],"Not found",0)</f>
        <v>Smeared Print</v>
      </c>
      <c r="M4195" s="3">
        <v>552618</v>
      </c>
      <c r="N4195" s="3">
        <v>3131</v>
      </c>
      <c r="O4195" s="6">
        <f>SupplierQuality[[#This Row],[Total Downtime Minutes]]/60</f>
        <v>52.18333333333333</v>
      </c>
      <c r="P4195" s="4">
        <v>693</v>
      </c>
      <c r="Q4195" s="4">
        <f>SupplierQuality[[#This Row],[Total Defect Qty]]*SupplierQuality[[#This Row],[Unit Price]]</f>
        <v>382964274</v>
      </c>
    </row>
    <row r="4196" spans="1:17" x14ac:dyDescent="0.25">
      <c r="A4196" s="1">
        <v>43725</v>
      </c>
      <c r="B4196" s="5" t="str">
        <f>TEXT(SupplierQuality[[#This Row],[Date]],"mmm")</f>
        <v>Sep</v>
      </c>
      <c r="C4196" s="5" t="str">
        <f>TEXT(SupplierQuality[[#This Row],[Date]],"yyyy")</f>
        <v>2019</v>
      </c>
      <c r="D4196" s="2" t="s">
        <v>332</v>
      </c>
      <c r="E4196" s="2" t="s">
        <v>64</v>
      </c>
      <c r="F4196" s="2" t="s">
        <v>14</v>
      </c>
      <c r="G4196">
        <v>122</v>
      </c>
      <c r="H4196" s="2" t="str">
        <f>VLOOKUP(SupplierQuality[[#This Row],[MaterialID]],Table4[#All],2,0)</f>
        <v>Electrolytes</v>
      </c>
      <c r="I4196">
        <v>1</v>
      </c>
      <c r="J4196" s="2" t="str">
        <f>_xlfn.XLOOKUP(SupplierQuality[[#This Row],[Defect Type ID]],Table5[ID],Table5[Defect Type],"Not found",0)</f>
        <v>No Impact</v>
      </c>
      <c r="K4196">
        <v>43</v>
      </c>
      <c r="L4196" s="2" t="str">
        <f>_xlfn.XLOOKUP(SupplierQuality[[#This Row],[DefectID]],Table2[ID],Table2[Defect],"Not found",0)</f>
        <v>Creases / Wrinkles</v>
      </c>
      <c r="M4196" s="3">
        <v>539142</v>
      </c>
      <c r="N4196" s="3">
        <v>4941</v>
      </c>
      <c r="O4196" s="6">
        <f>SupplierQuality[[#This Row],[Total Downtime Minutes]]/60</f>
        <v>82.35</v>
      </c>
      <c r="P4196" s="4">
        <v>369</v>
      </c>
      <c r="Q4196" s="4">
        <f>SupplierQuality[[#This Row],[Total Defect Qty]]*SupplierQuality[[#This Row],[Unit Price]]</f>
        <v>198943398</v>
      </c>
    </row>
    <row r="4197" spans="1:17" x14ac:dyDescent="0.25">
      <c r="A4197" s="1">
        <v>43725</v>
      </c>
      <c r="B4197" s="5" t="str">
        <f>TEXT(SupplierQuality[[#This Row],[Date]],"mmm")</f>
        <v>Sep</v>
      </c>
      <c r="C4197" s="5" t="str">
        <f>TEXT(SupplierQuality[[#This Row],[Date]],"yyyy")</f>
        <v>2019</v>
      </c>
      <c r="D4197" s="2" t="s">
        <v>182</v>
      </c>
      <c r="E4197" s="2" t="s">
        <v>27</v>
      </c>
      <c r="F4197" s="2" t="s">
        <v>24</v>
      </c>
      <c r="G4197">
        <v>127</v>
      </c>
      <c r="H4197" s="2" t="str">
        <f>VLOOKUP(SupplierQuality[[#This Row],[MaterialID]],Table4[#All],2,0)</f>
        <v>Crates</v>
      </c>
      <c r="I4197">
        <v>1</v>
      </c>
      <c r="J4197" s="2" t="str">
        <f>_xlfn.XLOOKUP(SupplierQuality[[#This Row],[Defect Type ID]],Table5[ID],Table5[Defect Type],"Not found",0)</f>
        <v>No Impact</v>
      </c>
      <c r="K4197">
        <v>78</v>
      </c>
      <c r="L4197" s="2" t="str">
        <f>_xlfn.XLOOKUP(SupplierQuality[[#This Row],[DefectID]],Table2[ID],Table2[Defect],"Not found",0)</f>
        <v>No Shipment Info</v>
      </c>
      <c r="M4197" s="3">
        <v>492046</v>
      </c>
      <c r="N4197" s="3">
        <v>3448</v>
      </c>
      <c r="O4197" s="6">
        <f>SupplierQuality[[#This Row],[Total Downtime Minutes]]/60</f>
        <v>57.466666666666669</v>
      </c>
      <c r="P4197" s="4">
        <v>504</v>
      </c>
      <c r="Q4197" s="4">
        <f>SupplierQuality[[#This Row],[Total Defect Qty]]*SupplierQuality[[#This Row],[Unit Price]]</f>
        <v>247991184</v>
      </c>
    </row>
    <row r="4198" spans="1:17" x14ac:dyDescent="0.25">
      <c r="A4198" s="1">
        <v>43725</v>
      </c>
      <c r="B4198" s="5" t="str">
        <f>TEXT(SupplierQuality[[#This Row],[Date]],"mmm")</f>
        <v>Sep</v>
      </c>
      <c r="C4198" s="5" t="str">
        <f>TEXT(SupplierQuality[[#This Row],[Date]],"yyyy")</f>
        <v>2019</v>
      </c>
      <c r="D4198" s="2" t="s">
        <v>317</v>
      </c>
      <c r="E4198" s="2" t="s">
        <v>27</v>
      </c>
      <c r="F4198" s="2" t="s">
        <v>17</v>
      </c>
      <c r="G4198">
        <v>114</v>
      </c>
      <c r="H4198" s="2" t="str">
        <f>VLOOKUP(SupplierQuality[[#This Row],[MaterialID]],Table4[#All],2,0)</f>
        <v>Carton</v>
      </c>
      <c r="I4198">
        <v>3</v>
      </c>
      <c r="J4198" s="2" t="str">
        <f>_xlfn.XLOOKUP(SupplierQuality[[#This Row],[Defect Type ID]],Table5[ID],Table5[Defect Type],"Not found",0)</f>
        <v>Impact</v>
      </c>
      <c r="K4198">
        <v>165</v>
      </c>
      <c r="L4198" s="2" t="str">
        <f>_xlfn.XLOOKUP(SupplierQuality[[#This Row],[DefectID]],Table2[ID],Table2[Defect],"Not found",0)</f>
        <v>Material Separation</v>
      </c>
      <c r="M4198" s="3">
        <v>461707</v>
      </c>
      <c r="N4198" s="3">
        <v>4373</v>
      </c>
      <c r="O4198" s="6">
        <f>SupplierQuality[[#This Row],[Total Downtime Minutes]]/60</f>
        <v>72.88333333333334</v>
      </c>
      <c r="P4198" s="4">
        <v>455</v>
      </c>
      <c r="Q4198" s="4">
        <f>SupplierQuality[[#This Row],[Total Defect Qty]]*SupplierQuality[[#This Row],[Unit Price]]</f>
        <v>210076685</v>
      </c>
    </row>
    <row r="4199" spans="1:17" x14ac:dyDescent="0.25">
      <c r="A4199" s="1">
        <v>43725</v>
      </c>
      <c r="B4199" s="5" t="str">
        <f>TEXT(SupplierQuality[[#This Row],[Date]],"mmm")</f>
        <v>Sep</v>
      </c>
      <c r="C4199" s="5" t="str">
        <f>TEXT(SupplierQuality[[#This Row],[Date]],"yyyy")</f>
        <v>2019</v>
      </c>
      <c r="D4199" s="2" t="s">
        <v>230</v>
      </c>
      <c r="E4199" s="2" t="s">
        <v>52</v>
      </c>
      <c r="F4199" s="2" t="s">
        <v>24</v>
      </c>
      <c r="G4199">
        <v>131</v>
      </c>
      <c r="H4199" s="2" t="str">
        <f>VLOOKUP(SupplierQuality[[#This Row],[MaterialID]],Table4[#All],2,0)</f>
        <v>Valves</v>
      </c>
      <c r="I4199">
        <v>3</v>
      </c>
      <c r="J4199" s="2" t="str">
        <f>_xlfn.XLOOKUP(SupplierQuality[[#This Row],[Defect Type ID]],Table5[ID],Table5[Defect Type],"Not found",0)</f>
        <v>Impact</v>
      </c>
      <c r="K4199">
        <v>118</v>
      </c>
      <c r="L4199" s="2" t="str">
        <f>_xlfn.XLOOKUP(SupplierQuality[[#This Row],[DefectID]],Table2[ID],Table2[Defect],"Not found",0)</f>
        <v>Wrong Parts</v>
      </c>
      <c r="M4199" s="3">
        <v>414751</v>
      </c>
      <c r="N4199" s="3">
        <v>3060</v>
      </c>
      <c r="O4199" s="6">
        <f>SupplierQuality[[#This Row],[Total Downtime Minutes]]/60</f>
        <v>51</v>
      </c>
      <c r="P4199" s="4">
        <v>589</v>
      </c>
      <c r="Q4199" s="4">
        <f>SupplierQuality[[#This Row],[Total Defect Qty]]*SupplierQuality[[#This Row],[Unit Price]]</f>
        <v>244288339</v>
      </c>
    </row>
    <row r="4200" spans="1:17" x14ac:dyDescent="0.25">
      <c r="A4200" s="1">
        <v>43725</v>
      </c>
      <c r="B4200" s="5" t="str">
        <f>TEXT(SupplierQuality[[#This Row],[Date]],"mmm")</f>
        <v>Sep</v>
      </c>
      <c r="C4200" s="5" t="str">
        <f>TEXT(SupplierQuality[[#This Row],[Date]],"yyyy")</f>
        <v>2019</v>
      </c>
      <c r="D4200" s="2" t="s">
        <v>317</v>
      </c>
      <c r="E4200" s="2" t="s">
        <v>98</v>
      </c>
      <c r="F4200" s="2" t="s">
        <v>14</v>
      </c>
      <c r="G4200">
        <v>123</v>
      </c>
      <c r="H4200" s="2" t="str">
        <f>VLOOKUP(SupplierQuality[[#This Row],[MaterialID]],Table4[#All],2,0)</f>
        <v>Pump</v>
      </c>
      <c r="I4200">
        <v>2</v>
      </c>
      <c r="J4200" s="2" t="str">
        <f>_xlfn.XLOOKUP(SupplierQuality[[#This Row],[Defect Type ID]],Table5[ID],Table5[Defect Type],"Not found",0)</f>
        <v>Rejected</v>
      </c>
      <c r="K4200">
        <v>160</v>
      </c>
      <c r="L4200" s="2" t="str">
        <f>_xlfn.XLOOKUP(SupplierQuality[[#This Row],[DefectID]],Table2[ID],Table2[Defect],"Not found",0)</f>
        <v>Lay Flat Dimension</v>
      </c>
      <c r="M4200" s="3">
        <v>238153</v>
      </c>
      <c r="N4200" s="3">
        <v>1456</v>
      </c>
      <c r="O4200" s="6">
        <f>SupplierQuality[[#This Row],[Total Downtime Minutes]]/60</f>
        <v>24.266666666666666</v>
      </c>
      <c r="P4200" s="4">
        <v>353</v>
      </c>
      <c r="Q4200" s="4">
        <f>SupplierQuality[[#This Row],[Total Defect Qty]]*SupplierQuality[[#This Row],[Unit Price]]</f>
        <v>84068009</v>
      </c>
    </row>
    <row r="4201" spans="1:17" x14ac:dyDescent="0.25">
      <c r="A4201" s="1">
        <v>43725</v>
      </c>
      <c r="B4201" s="5" t="str">
        <f>TEXT(SupplierQuality[[#This Row],[Date]],"mmm")</f>
        <v>Sep</v>
      </c>
      <c r="C4201" s="5" t="str">
        <f>TEXT(SupplierQuality[[#This Row],[Date]],"yyyy")</f>
        <v>2019</v>
      </c>
      <c r="D4201" s="2" t="s">
        <v>362</v>
      </c>
      <c r="E4201" s="2" t="s">
        <v>47</v>
      </c>
      <c r="F4201" s="2" t="s">
        <v>75</v>
      </c>
      <c r="G4201">
        <v>112</v>
      </c>
      <c r="H4201" s="2" t="str">
        <f>VLOOKUP(SupplierQuality[[#This Row],[MaterialID]],Table4[#All],2,0)</f>
        <v>Glass</v>
      </c>
      <c r="I4201">
        <v>3</v>
      </c>
      <c r="J4201" s="2" t="str">
        <f>_xlfn.XLOOKUP(SupplierQuality[[#This Row],[Defect Type ID]],Table5[ID],Table5[Defect Type],"Not found",0)</f>
        <v>Impact</v>
      </c>
      <c r="K4201">
        <v>149</v>
      </c>
      <c r="L4201" s="2" t="str">
        <f>_xlfn.XLOOKUP(SupplierQuality[[#This Row],[DefectID]],Table2[ID],Table2[Defect],"Not found",0)</f>
        <v>Blisters</v>
      </c>
      <c r="M4201" s="3">
        <v>210044</v>
      </c>
      <c r="N4201" s="3">
        <v>4645</v>
      </c>
      <c r="O4201" s="6">
        <f>SupplierQuality[[#This Row],[Total Downtime Minutes]]/60</f>
        <v>77.416666666666671</v>
      </c>
      <c r="P4201" s="4">
        <v>331</v>
      </c>
      <c r="Q4201" s="4">
        <f>SupplierQuality[[#This Row],[Total Defect Qty]]*SupplierQuality[[#This Row],[Unit Price]]</f>
        <v>69524564</v>
      </c>
    </row>
    <row r="4202" spans="1:17" x14ac:dyDescent="0.25">
      <c r="A4202" s="1">
        <v>43725</v>
      </c>
      <c r="B4202" s="5" t="str">
        <f>TEXT(SupplierQuality[[#This Row],[Date]],"mmm")</f>
        <v>Sep</v>
      </c>
      <c r="C4202" s="5" t="str">
        <f>TEXT(SupplierQuality[[#This Row],[Date]],"yyyy")</f>
        <v>2019</v>
      </c>
      <c r="D4202" s="2" t="s">
        <v>72</v>
      </c>
      <c r="E4202" s="2" t="s">
        <v>71</v>
      </c>
      <c r="F4202" s="2" t="s">
        <v>14</v>
      </c>
      <c r="G4202">
        <v>130</v>
      </c>
      <c r="H4202" s="2" t="str">
        <f>VLOOKUP(SupplierQuality[[#This Row],[MaterialID]],Table4[#All],2,0)</f>
        <v>Packaging</v>
      </c>
      <c r="I4202">
        <v>2</v>
      </c>
      <c r="J4202" s="2" t="str">
        <f>_xlfn.XLOOKUP(SupplierQuality[[#This Row],[Defect Type ID]],Table5[ID],Table5[Defect Type],"Not found",0)</f>
        <v>Rejected</v>
      </c>
      <c r="K4202">
        <v>1</v>
      </c>
      <c r="L4202" s="2" t="str">
        <f>_xlfn.XLOOKUP(SupplierQuality[[#This Row],[DefectID]],Table2[ID],Table2[Defect],"Not found",0)</f>
        <v>Bad Bearings</v>
      </c>
      <c r="M4202" s="3">
        <v>208299</v>
      </c>
      <c r="N4202" s="3">
        <v>3811</v>
      </c>
      <c r="O4202" s="6">
        <f>SupplierQuality[[#This Row],[Total Downtime Minutes]]/60</f>
        <v>63.516666666666666</v>
      </c>
      <c r="P4202" s="4">
        <v>418</v>
      </c>
      <c r="Q4202" s="4">
        <f>SupplierQuality[[#This Row],[Total Defect Qty]]*SupplierQuality[[#This Row],[Unit Price]]</f>
        <v>87068982</v>
      </c>
    </row>
    <row r="4203" spans="1:17" x14ac:dyDescent="0.25">
      <c r="A4203" s="1">
        <v>43725</v>
      </c>
      <c r="B4203" s="5" t="str">
        <f>TEXT(SupplierQuality[[#This Row],[Date]],"mmm")</f>
        <v>Sep</v>
      </c>
      <c r="C4203" s="5" t="str">
        <f>TEXT(SupplierQuality[[#This Row],[Date]],"yyyy")</f>
        <v>2019</v>
      </c>
      <c r="D4203" s="2" t="s">
        <v>288</v>
      </c>
      <c r="E4203" s="2" t="s">
        <v>41</v>
      </c>
      <c r="F4203" s="2" t="s">
        <v>24</v>
      </c>
      <c r="G4203">
        <v>118</v>
      </c>
      <c r="H4203" s="2" t="str">
        <f>VLOOKUP(SupplierQuality[[#This Row],[MaterialID]],Table4[#All],2,0)</f>
        <v>Corrugate</v>
      </c>
      <c r="I4203">
        <v>3</v>
      </c>
      <c r="J4203" s="2" t="str">
        <f>_xlfn.XLOOKUP(SupplierQuality[[#This Row],[Defect Type ID]],Table5[ID],Table5[Defect Type],"Not found",0)</f>
        <v>Impact</v>
      </c>
      <c r="K4203">
        <v>251</v>
      </c>
      <c r="L4203" s="2" t="str">
        <f>_xlfn.XLOOKUP(SupplierQuality[[#This Row],[DefectID]],Table2[ID],Table2[Defect],"Not found",0)</f>
        <v>Ink Smears</v>
      </c>
      <c r="M4203" s="3">
        <v>136486</v>
      </c>
      <c r="N4203" s="3">
        <v>717</v>
      </c>
      <c r="O4203" s="6">
        <f>SupplierQuality[[#This Row],[Total Downtime Minutes]]/60</f>
        <v>11.95</v>
      </c>
      <c r="P4203" s="4">
        <v>315</v>
      </c>
      <c r="Q4203" s="4">
        <f>SupplierQuality[[#This Row],[Total Defect Qty]]*SupplierQuality[[#This Row],[Unit Price]]</f>
        <v>42993090</v>
      </c>
    </row>
    <row r="4204" spans="1:17" x14ac:dyDescent="0.25">
      <c r="A4204" s="1">
        <v>43725</v>
      </c>
      <c r="B4204" s="5" t="str">
        <f>TEXT(SupplierQuality[[#This Row],[Date]],"mmm")</f>
        <v>Sep</v>
      </c>
      <c r="C4204" s="5" t="str">
        <f>TEXT(SupplierQuality[[#This Row],[Date]],"yyyy")</f>
        <v>2019</v>
      </c>
      <c r="D4204" s="2" t="s">
        <v>219</v>
      </c>
      <c r="E4204" s="2" t="s">
        <v>13</v>
      </c>
      <c r="F4204" s="2" t="s">
        <v>24</v>
      </c>
      <c r="G4204">
        <v>126</v>
      </c>
      <c r="H4204" s="2" t="str">
        <f>VLOOKUP(SupplierQuality[[#This Row],[MaterialID]],Table4[#All],2,0)</f>
        <v>Motors</v>
      </c>
      <c r="I4204">
        <v>1</v>
      </c>
      <c r="J4204" s="2" t="str">
        <f>_xlfn.XLOOKUP(SupplierQuality[[#This Row],[Defect Type ID]],Table5[ID],Table5[Defect Type],"Not found",0)</f>
        <v>No Impact</v>
      </c>
      <c r="K4204">
        <v>47</v>
      </c>
      <c r="L4204" s="2" t="str">
        <f>_xlfn.XLOOKUP(SupplierQuality[[#This Row],[DefectID]],Table2[ID],Table2[Defect],"Not found",0)</f>
        <v>Packaging Damaged</v>
      </c>
      <c r="M4204" s="3">
        <v>123508</v>
      </c>
      <c r="N4204" s="3">
        <v>1615</v>
      </c>
      <c r="O4204" s="6">
        <f>SupplierQuality[[#This Row],[Total Downtime Minutes]]/60</f>
        <v>26.916666666666668</v>
      </c>
      <c r="P4204" s="4">
        <v>302</v>
      </c>
      <c r="Q4204" s="4">
        <f>SupplierQuality[[#This Row],[Total Defect Qty]]*SupplierQuality[[#This Row],[Unit Price]]</f>
        <v>37299416</v>
      </c>
    </row>
    <row r="4205" spans="1:17" x14ac:dyDescent="0.25">
      <c r="A4205" s="1">
        <v>43725</v>
      </c>
      <c r="B4205" s="5" t="str">
        <f>TEXT(SupplierQuality[[#This Row],[Date]],"mmm")</f>
        <v>Sep</v>
      </c>
      <c r="C4205" s="5" t="str">
        <f>TEXT(SupplierQuality[[#This Row],[Date]],"yyyy")</f>
        <v>2019</v>
      </c>
      <c r="D4205" s="2" t="s">
        <v>282</v>
      </c>
      <c r="E4205" s="2" t="s">
        <v>27</v>
      </c>
      <c r="F4205" s="2" t="s">
        <v>24</v>
      </c>
      <c r="G4205">
        <v>115</v>
      </c>
      <c r="H4205" s="2" t="str">
        <f>VLOOKUP(SupplierQuality[[#This Row],[MaterialID]],Table4[#All],2,0)</f>
        <v>Controllers</v>
      </c>
      <c r="I4205">
        <v>3</v>
      </c>
      <c r="J4205" s="2" t="str">
        <f>_xlfn.XLOOKUP(SupplierQuality[[#This Row],[Defect Type ID]],Table5[ID],Table5[Defect Type],"Not found",0)</f>
        <v>Impact</v>
      </c>
      <c r="K4205">
        <v>194</v>
      </c>
      <c r="L4205" s="2" t="str">
        <f>_xlfn.XLOOKUP(SupplierQuality[[#This Row],[DefectID]],Table2[ID],Table2[Defect],"Not found",0)</f>
        <v>Double Labeling</v>
      </c>
      <c r="M4205" s="3">
        <v>117373</v>
      </c>
      <c r="N4205" s="3">
        <v>4557</v>
      </c>
      <c r="O4205" s="6">
        <f>SupplierQuality[[#This Row],[Total Downtime Minutes]]/60</f>
        <v>75.95</v>
      </c>
      <c r="P4205" s="4">
        <v>383</v>
      </c>
      <c r="Q4205" s="4">
        <f>SupplierQuality[[#This Row],[Total Defect Qty]]*SupplierQuality[[#This Row],[Unit Price]]</f>
        <v>44953859</v>
      </c>
    </row>
    <row r="4206" spans="1:17" x14ac:dyDescent="0.25">
      <c r="A4206" s="1">
        <v>43725</v>
      </c>
      <c r="B4206" s="5" t="str">
        <f>TEXT(SupplierQuality[[#This Row],[Date]],"mmm")</f>
        <v>Sep</v>
      </c>
      <c r="C4206" s="5" t="str">
        <f>TEXT(SupplierQuality[[#This Row],[Date]],"yyyy")</f>
        <v>2019</v>
      </c>
      <c r="D4206" s="2" t="s">
        <v>151</v>
      </c>
      <c r="E4206" s="2" t="s">
        <v>47</v>
      </c>
      <c r="F4206" s="2" t="s">
        <v>42</v>
      </c>
      <c r="G4206">
        <v>120</v>
      </c>
      <c r="H4206" s="2" t="str">
        <f>VLOOKUP(SupplierQuality[[#This Row],[MaterialID]],Table4[#All],2,0)</f>
        <v>Film</v>
      </c>
      <c r="I4206">
        <v>3</v>
      </c>
      <c r="J4206" s="2" t="str">
        <f>_xlfn.XLOOKUP(SupplierQuality[[#This Row],[Defect Type ID]],Table5[ID],Table5[Defect Type],"Not found",0)</f>
        <v>Impact</v>
      </c>
      <c r="K4206">
        <v>65</v>
      </c>
      <c r="L4206" s="2" t="str">
        <f>_xlfn.XLOOKUP(SupplierQuality[[#This Row],[DefectID]],Table2[ID],Table2[Defect],"Not found",0)</f>
        <v>Slitting Erorrs</v>
      </c>
      <c r="M4206" s="3">
        <v>91105</v>
      </c>
      <c r="N4206" s="3">
        <v>2671</v>
      </c>
      <c r="O4206" s="6">
        <f>SupplierQuality[[#This Row],[Total Downtime Minutes]]/60</f>
        <v>44.516666666666666</v>
      </c>
      <c r="P4206" s="4">
        <v>533</v>
      </c>
      <c r="Q4206" s="4">
        <f>SupplierQuality[[#This Row],[Total Defect Qty]]*SupplierQuality[[#This Row],[Unit Price]]</f>
        <v>48558965</v>
      </c>
    </row>
    <row r="4207" spans="1:17" x14ac:dyDescent="0.25">
      <c r="A4207" s="1">
        <v>43725</v>
      </c>
      <c r="B4207" s="5" t="str">
        <f>TEXT(SupplierQuality[[#This Row],[Date]],"mmm")</f>
        <v>Sep</v>
      </c>
      <c r="C4207" s="5" t="str">
        <f>TEXT(SupplierQuality[[#This Row],[Date]],"yyyy")</f>
        <v>2019</v>
      </c>
      <c r="D4207" s="2" t="s">
        <v>206</v>
      </c>
      <c r="E4207" s="2" t="s">
        <v>60</v>
      </c>
      <c r="F4207" s="2" t="s">
        <v>691</v>
      </c>
      <c r="G4207">
        <v>129</v>
      </c>
      <c r="H4207" s="2" t="str">
        <f>VLOOKUP(SupplierQuality[[#This Row],[MaterialID]],Table4[#All],2,0)</f>
        <v>Mechanicals</v>
      </c>
      <c r="I4207">
        <v>2</v>
      </c>
      <c r="J4207" s="2" t="str">
        <f>_xlfn.XLOOKUP(SupplierQuality[[#This Row],[Defect Type ID]],Table5[ID],Table5[Defect Type],"Not found",0)</f>
        <v>Rejected</v>
      </c>
      <c r="K4207">
        <v>120</v>
      </c>
      <c r="L4207" s="2" t="str">
        <f>_xlfn.XLOOKUP(SupplierQuality[[#This Row],[DefectID]],Table2[ID],Table2[Defect],"Not found",0)</f>
        <v>No Disk</v>
      </c>
      <c r="M4207" s="3">
        <v>84513</v>
      </c>
      <c r="N4207" s="3">
        <v>864</v>
      </c>
      <c r="O4207" s="6">
        <f>SupplierQuality[[#This Row],[Total Downtime Minutes]]/60</f>
        <v>14.4</v>
      </c>
      <c r="P4207" s="4">
        <v>540</v>
      </c>
      <c r="Q4207" s="4">
        <f>SupplierQuality[[#This Row],[Total Defect Qty]]*SupplierQuality[[#This Row],[Unit Price]]</f>
        <v>45637020</v>
      </c>
    </row>
    <row r="4208" spans="1:17" x14ac:dyDescent="0.25">
      <c r="A4208" s="1">
        <v>43725</v>
      </c>
      <c r="B4208" s="5" t="str">
        <f>TEXT(SupplierQuality[[#This Row],[Date]],"mmm")</f>
        <v>Sep</v>
      </c>
      <c r="C4208" s="5" t="str">
        <f>TEXT(SupplierQuality[[#This Row],[Date]],"yyyy")</f>
        <v>2019</v>
      </c>
      <c r="D4208" s="2" t="s">
        <v>149</v>
      </c>
      <c r="E4208" s="2" t="s">
        <v>21</v>
      </c>
      <c r="F4208" s="2" t="s">
        <v>24</v>
      </c>
      <c r="G4208">
        <v>130</v>
      </c>
      <c r="H4208" s="2" t="str">
        <f>VLOOKUP(SupplierQuality[[#This Row],[MaterialID]],Table4[#All],2,0)</f>
        <v>Packaging</v>
      </c>
      <c r="I4208">
        <v>1</v>
      </c>
      <c r="J4208" s="2" t="str">
        <f>_xlfn.XLOOKUP(SupplierQuality[[#This Row],[Defect Type ID]],Table5[ID],Table5[Defect Type],"Not found",0)</f>
        <v>No Impact</v>
      </c>
      <c r="K4208">
        <v>21</v>
      </c>
      <c r="L4208" s="2" t="str">
        <f>_xlfn.XLOOKUP(SupplierQuality[[#This Row],[DefectID]],Table2[ID],Table2[Defect],"Not found",0)</f>
        <v>Material Handling/ Shipping Requirements Error</v>
      </c>
      <c r="M4208" s="3">
        <v>62831</v>
      </c>
      <c r="N4208" s="3">
        <v>3493</v>
      </c>
      <c r="O4208" s="6">
        <f>SupplierQuality[[#This Row],[Total Downtime Minutes]]/60</f>
        <v>58.216666666666669</v>
      </c>
      <c r="P4208" s="4">
        <v>452</v>
      </c>
      <c r="Q4208" s="4">
        <f>SupplierQuality[[#This Row],[Total Defect Qty]]*SupplierQuality[[#This Row],[Unit Price]]</f>
        <v>28399612</v>
      </c>
    </row>
    <row r="4209" spans="1:17" x14ac:dyDescent="0.25">
      <c r="A4209" s="1">
        <v>43725</v>
      </c>
      <c r="B4209" s="5" t="str">
        <f>TEXT(SupplierQuality[[#This Row],[Date]],"mmm")</f>
        <v>Sep</v>
      </c>
      <c r="C4209" s="5" t="str">
        <f>TEXT(SupplierQuality[[#This Row],[Date]],"yyyy")</f>
        <v>2019</v>
      </c>
      <c r="D4209" s="2" t="s">
        <v>146</v>
      </c>
      <c r="E4209" s="2" t="s">
        <v>19</v>
      </c>
      <c r="F4209" s="2" t="s">
        <v>24</v>
      </c>
      <c r="G4209">
        <v>117</v>
      </c>
      <c r="H4209" s="2" t="str">
        <f>VLOOKUP(SupplierQuality[[#This Row],[MaterialID]],Table4[#All],2,0)</f>
        <v>Labels</v>
      </c>
      <c r="I4209">
        <v>3</v>
      </c>
      <c r="J4209" s="2" t="str">
        <f>_xlfn.XLOOKUP(SupplierQuality[[#This Row],[Defect Type ID]],Table5[ID],Table5[Defect Type],"Not found",0)</f>
        <v>Impact</v>
      </c>
      <c r="K4209">
        <v>226</v>
      </c>
      <c r="L4209" s="2" t="str">
        <f>_xlfn.XLOOKUP(SupplierQuality[[#This Row],[DefectID]],Table2[ID],Table2[Defect],"Not found",0)</f>
        <v>Streaks</v>
      </c>
      <c r="M4209" s="3">
        <v>58621</v>
      </c>
      <c r="N4209" s="3">
        <v>4192</v>
      </c>
      <c r="O4209" s="6">
        <f>SupplierQuality[[#This Row],[Total Downtime Minutes]]/60</f>
        <v>69.86666666666666</v>
      </c>
      <c r="P4209" s="4">
        <v>658</v>
      </c>
      <c r="Q4209" s="4">
        <f>SupplierQuality[[#This Row],[Total Defect Qty]]*SupplierQuality[[#This Row],[Unit Price]]</f>
        <v>38572618</v>
      </c>
    </row>
    <row r="4210" spans="1:17" x14ac:dyDescent="0.25">
      <c r="A4210" s="1">
        <v>43726</v>
      </c>
      <c r="B4210" s="5" t="str">
        <f>TEXT(SupplierQuality[[#This Row],[Date]],"mmm")</f>
        <v>Sep</v>
      </c>
      <c r="C4210" s="5" t="str">
        <f>TEXT(SupplierQuality[[#This Row],[Date]],"yyyy")</f>
        <v>2019</v>
      </c>
      <c r="D4210" s="2" t="s">
        <v>118</v>
      </c>
      <c r="E4210" s="2" t="s">
        <v>19</v>
      </c>
      <c r="F4210" s="2" t="s">
        <v>17</v>
      </c>
      <c r="G4210">
        <v>120</v>
      </c>
      <c r="H4210" s="2" t="str">
        <f>VLOOKUP(SupplierQuality[[#This Row],[MaterialID]],Table4[#All],2,0)</f>
        <v>Film</v>
      </c>
      <c r="I4210">
        <v>2</v>
      </c>
      <c r="J4210" s="2" t="str">
        <f>_xlfn.XLOOKUP(SupplierQuality[[#This Row],[Defect Type ID]],Table5[ID],Table5[Defect Type],"Not found",0)</f>
        <v>Rejected</v>
      </c>
      <c r="K4210">
        <v>141</v>
      </c>
      <c r="L4210" s="2" t="str">
        <f>_xlfn.XLOOKUP(SupplierQuality[[#This Row],[DefectID]],Table2[ID],Table2[Defect],"Not found",0)</f>
        <v>Wrong Size</v>
      </c>
      <c r="M4210" s="3">
        <v>940010</v>
      </c>
      <c r="N4210" s="3">
        <v>3692</v>
      </c>
      <c r="O4210" s="6">
        <f>SupplierQuality[[#This Row],[Total Downtime Minutes]]/60</f>
        <v>61.533333333333331</v>
      </c>
      <c r="P4210" s="4">
        <v>635</v>
      </c>
      <c r="Q4210" s="4">
        <f>SupplierQuality[[#This Row],[Total Defect Qty]]*SupplierQuality[[#This Row],[Unit Price]]</f>
        <v>596906350</v>
      </c>
    </row>
    <row r="4211" spans="1:17" x14ac:dyDescent="0.25">
      <c r="A4211" s="1">
        <v>43726</v>
      </c>
      <c r="B4211" s="5" t="str">
        <f>TEXT(SupplierQuality[[#This Row],[Date]],"mmm")</f>
        <v>Sep</v>
      </c>
      <c r="C4211" s="5" t="str">
        <f>TEXT(SupplierQuality[[#This Row],[Date]],"yyyy")</f>
        <v>2019</v>
      </c>
      <c r="D4211" s="2" t="s">
        <v>82</v>
      </c>
      <c r="E4211" s="2" t="s">
        <v>11</v>
      </c>
      <c r="F4211" s="2" t="s">
        <v>14</v>
      </c>
      <c r="G4211">
        <v>125</v>
      </c>
      <c r="H4211" s="2" t="str">
        <f>VLOOKUP(SupplierQuality[[#This Row],[MaterialID]],Table4[#All],2,0)</f>
        <v>Hardware</v>
      </c>
      <c r="I4211">
        <v>2</v>
      </c>
      <c r="J4211" s="2" t="str">
        <f>_xlfn.XLOOKUP(SupplierQuality[[#This Row],[Defect Type ID]],Table5[ID],Table5[Defect Type],"Not found",0)</f>
        <v>Rejected</v>
      </c>
      <c r="K4211">
        <v>146</v>
      </c>
      <c r="L4211" s="2" t="str">
        <f>_xlfn.XLOOKUP(SupplierQuality[[#This Row],[DefectID]],Table2[ID],Table2[Defect],"Not found",0)</f>
        <v>Heat Damage</v>
      </c>
      <c r="M4211" s="3">
        <v>884120</v>
      </c>
      <c r="N4211" s="3">
        <v>2977</v>
      </c>
      <c r="O4211" s="6">
        <f>SupplierQuality[[#This Row],[Total Downtime Minutes]]/60</f>
        <v>49.616666666666667</v>
      </c>
      <c r="P4211" s="4">
        <v>426</v>
      </c>
      <c r="Q4211" s="4">
        <f>SupplierQuality[[#This Row],[Total Defect Qty]]*SupplierQuality[[#This Row],[Unit Price]]</f>
        <v>376635120</v>
      </c>
    </row>
    <row r="4212" spans="1:17" x14ac:dyDescent="0.25">
      <c r="A4212" s="1">
        <v>43726</v>
      </c>
      <c r="B4212" s="5" t="str">
        <f>TEXT(SupplierQuality[[#This Row],[Date]],"mmm")</f>
        <v>Sep</v>
      </c>
      <c r="C4212" s="5" t="str">
        <f>TEXT(SupplierQuality[[#This Row],[Date]],"yyyy")</f>
        <v>2019</v>
      </c>
      <c r="D4212" s="2" t="s">
        <v>227</v>
      </c>
      <c r="E4212" s="2" t="s">
        <v>74</v>
      </c>
      <c r="F4212" s="2" t="s">
        <v>17</v>
      </c>
      <c r="G4212">
        <v>130</v>
      </c>
      <c r="H4212" s="2" t="str">
        <f>VLOOKUP(SupplierQuality[[#This Row],[MaterialID]],Table4[#All],2,0)</f>
        <v>Packaging</v>
      </c>
      <c r="I4212">
        <v>2</v>
      </c>
      <c r="J4212" s="2" t="str">
        <f>_xlfn.XLOOKUP(SupplierQuality[[#This Row],[Defect Type ID]],Table5[ID],Table5[Defect Type],"Not found",0)</f>
        <v>Rejected</v>
      </c>
      <c r="K4212">
        <v>121</v>
      </c>
      <c r="L4212" s="2" t="str">
        <f>_xlfn.XLOOKUP(SupplierQuality[[#This Row],[DefectID]],Table2[ID],Table2[Defect],"Not found",0)</f>
        <v>Odor</v>
      </c>
      <c r="M4212" s="3">
        <v>792018</v>
      </c>
      <c r="N4212" s="3">
        <v>3199</v>
      </c>
      <c r="O4212" s="6">
        <f>SupplierQuality[[#This Row],[Total Downtime Minutes]]/60</f>
        <v>53.31666666666667</v>
      </c>
      <c r="P4212" s="4">
        <v>546</v>
      </c>
      <c r="Q4212" s="4">
        <f>SupplierQuality[[#This Row],[Total Defect Qty]]*SupplierQuality[[#This Row],[Unit Price]]</f>
        <v>432441828</v>
      </c>
    </row>
    <row r="4213" spans="1:17" x14ac:dyDescent="0.25">
      <c r="A4213" s="1">
        <v>43726</v>
      </c>
      <c r="B4213" s="5" t="str">
        <f>TEXT(SupplierQuality[[#This Row],[Date]],"mmm")</f>
        <v>Sep</v>
      </c>
      <c r="C4213" s="5" t="str">
        <f>TEXT(SupplierQuality[[#This Row],[Date]],"yyyy")</f>
        <v>2019</v>
      </c>
      <c r="D4213" s="2" t="s">
        <v>31</v>
      </c>
      <c r="E4213" s="2" t="s">
        <v>71</v>
      </c>
      <c r="F4213" s="2" t="s">
        <v>14</v>
      </c>
      <c r="G4213">
        <v>123</v>
      </c>
      <c r="H4213" s="2" t="str">
        <f>VLOOKUP(SupplierQuality[[#This Row],[MaterialID]],Table4[#All],2,0)</f>
        <v>Pump</v>
      </c>
      <c r="I4213">
        <v>2</v>
      </c>
      <c r="J4213" s="2" t="str">
        <f>_xlfn.XLOOKUP(SupplierQuality[[#This Row],[Defect Type ID]],Table5[ID],Table5[Defect Type],"Not found",0)</f>
        <v>Rejected</v>
      </c>
      <c r="K4213">
        <v>246</v>
      </c>
      <c r="L4213" s="2" t="str">
        <f>_xlfn.XLOOKUP(SupplierQuality[[#This Row],[DefectID]],Table2[ID],Table2[Defect],"Not found",0)</f>
        <v>Wrong Item</v>
      </c>
      <c r="M4213" s="3">
        <v>730118</v>
      </c>
      <c r="N4213" s="3">
        <v>4324</v>
      </c>
      <c r="O4213" s="6">
        <f>SupplierQuality[[#This Row],[Total Downtime Minutes]]/60</f>
        <v>72.066666666666663</v>
      </c>
      <c r="P4213" s="4">
        <v>671</v>
      </c>
      <c r="Q4213" s="4">
        <f>SupplierQuality[[#This Row],[Total Defect Qty]]*SupplierQuality[[#This Row],[Unit Price]]</f>
        <v>489909178</v>
      </c>
    </row>
    <row r="4214" spans="1:17" x14ac:dyDescent="0.25">
      <c r="A4214" s="1">
        <v>43728</v>
      </c>
      <c r="B4214" s="5" t="str">
        <f>TEXT(SupplierQuality[[#This Row],[Date]],"mmm")</f>
        <v>Sep</v>
      </c>
      <c r="C4214" s="5" t="str">
        <f>TEXT(SupplierQuality[[#This Row],[Date]],"yyyy")</f>
        <v>2019</v>
      </c>
      <c r="D4214" s="2" t="s">
        <v>335</v>
      </c>
      <c r="E4214" s="2" t="s">
        <v>47</v>
      </c>
      <c r="F4214" s="2" t="s">
        <v>17</v>
      </c>
      <c r="G4214">
        <v>128</v>
      </c>
      <c r="H4214" s="2" t="str">
        <f>VLOOKUP(SupplierQuality[[#This Row],[MaterialID]],Table4[#All],2,0)</f>
        <v>Tape</v>
      </c>
      <c r="I4214">
        <v>2</v>
      </c>
      <c r="J4214" s="2" t="str">
        <f>_xlfn.XLOOKUP(SupplierQuality[[#This Row],[Defect Type ID]],Table5[ID],Table5[Defect Type],"Not found",0)</f>
        <v>Rejected</v>
      </c>
      <c r="K4214">
        <v>253</v>
      </c>
      <c r="L4214" s="2" t="str">
        <f>_xlfn.XLOOKUP(SupplierQuality[[#This Row],[DefectID]],Table2[ID],Table2[Defect],"Not found",0)</f>
        <v>Warped  Sheets</v>
      </c>
      <c r="M4214" s="3">
        <v>933985</v>
      </c>
      <c r="N4214" s="3">
        <v>4815</v>
      </c>
      <c r="O4214" s="6">
        <f>SupplierQuality[[#This Row],[Total Downtime Minutes]]/60</f>
        <v>80.25</v>
      </c>
      <c r="P4214" s="4">
        <v>362</v>
      </c>
      <c r="Q4214" s="4">
        <f>SupplierQuality[[#This Row],[Total Defect Qty]]*SupplierQuality[[#This Row],[Unit Price]]</f>
        <v>338102570</v>
      </c>
    </row>
    <row r="4215" spans="1:17" x14ac:dyDescent="0.25">
      <c r="A4215" s="1">
        <v>43728</v>
      </c>
      <c r="B4215" s="5" t="str">
        <f>TEXT(SupplierQuality[[#This Row],[Date]],"mmm")</f>
        <v>Sep</v>
      </c>
      <c r="C4215" s="5" t="str">
        <f>TEXT(SupplierQuality[[#This Row],[Date]],"yyyy")</f>
        <v>2019</v>
      </c>
      <c r="D4215" s="2" t="s">
        <v>246</v>
      </c>
      <c r="E4215" s="2" t="s">
        <v>119</v>
      </c>
      <c r="F4215" s="2" t="s">
        <v>14</v>
      </c>
      <c r="G4215">
        <v>119</v>
      </c>
      <c r="H4215" s="2" t="str">
        <f>VLOOKUP(SupplierQuality[[#This Row],[MaterialID]],Table4[#All],2,0)</f>
        <v>Batteries</v>
      </c>
      <c r="I4215">
        <v>1</v>
      </c>
      <c r="J4215" s="2" t="str">
        <f>_xlfn.XLOOKUP(SupplierQuality[[#This Row],[Defect Type ID]],Table5[ID],Table5[Defect Type],"Not found",0)</f>
        <v>No Impact</v>
      </c>
      <c r="K4215">
        <v>136</v>
      </c>
      <c r="L4215" s="2" t="str">
        <f>_xlfn.XLOOKUP(SupplierQuality[[#This Row],[DefectID]],Table2[ID],Table2[Defect],"Not found",0)</f>
        <v>Damaged Components</v>
      </c>
      <c r="M4215" s="3">
        <v>928527</v>
      </c>
      <c r="N4215" s="3">
        <v>3472</v>
      </c>
      <c r="O4215" s="6">
        <f>SupplierQuality[[#This Row],[Total Downtime Minutes]]/60</f>
        <v>57.866666666666667</v>
      </c>
      <c r="P4215" s="4">
        <v>373</v>
      </c>
      <c r="Q4215" s="4">
        <f>SupplierQuality[[#This Row],[Total Defect Qty]]*SupplierQuality[[#This Row],[Unit Price]]</f>
        <v>346340571</v>
      </c>
    </row>
    <row r="4216" spans="1:17" x14ac:dyDescent="0.25">
      <c r="A4216" s="1">
        <v>43728</v>
      </c>
      <c r="B4216" s="5" t="str">
        <f>TEXT(SupplierQuality[[#This Row],[Date]],"mmm")</f>
        <v>Sep</v>
      </c>
      <c r="C4216" s="5" t="str">
        <f>TEXT(SupplierQuality[[#This Row],[Date]],"yyyy")</f>
        <v>2019</v>
      </c>
      <c r="D4216" s="2" t="s">
        <v>128</v>
      </c>
      <c r="E4216" s="2" t="s">
        <v>38</v>
      </c>
      <c r="F4216" s="2" t="s">
        <v>17</v>
      </c>
      <c r="G4216">
        <v>114</v>
      </c>
      <c r="H4216" s="2" t="str">
        <f>VLOOKUP(SupplierQuality[[#This Row],[MaterialID]],Table4[#All],2,0)</f>
        <v>Carton</v>
      </c>
      <c r="I4216">
        <v>1</v>
      </c>
      <c r="J4216" s="2" t="str">
        <f>_xlfn.XLOOKUP(SupplierQuality[[#This Row],[Defect Type ID]],Table5[ID],Table5[Defect Type],"Not found",0)</f>
        <v>No Impact</v>
      </c>
      <c r="K4216">
        <v>261</v>
      </c>
      <c r="L4216" s="2" t="str">
        <f>_xlfn.XLOOKUP(SupplierQuality[[#This Row],[DefectID]],Table2[ID],Table2[Defect],"Not found",0)</f>
        <v>Infestation</v>
      </c>
      <c r="M4216" s="3">
        <v>839981</v>
      </c>
      <c r="N4216" s="3">
        <v>2333</v>
      </c>
      <c r="O4216" s="6">
        <f>SupplierQuality[[#This Row],[Total Downtime Minutes]]/60</f>
        <v>38.883333333333333</v>
      </c>
      <c r="P4216" s="4">
        <v>391</v>
      </c>
      <c r="Q4216" s="4">
        <f>SupplierQuality[[#This Row],[Total Defect Qty]]*SupplierQuality[[#This Row],[Unit Price]]</f>
        <v>328432571</v>
      </c>
    </row>
    <row r="4217" spans="1:17" x14ac:dyDescent="0.25">
      <c r="A4217" s="1">
        <v>43728</v>
      </c>
      <c r="B4217" s="5" t="str">
        <f>TEXT(SupplierQuality[[#This Row],[Date]],"mmm")</f>
        <v>Sep</v>
      </c>
      <c r="C4217" s="5" t="str">
        <f>TEXT(SupplierQuality[[#This Row],[Date]],"yyyy")</f>
        <v>2019</v>
      </c>
      <c r="D4217" s="2" t="s">
        <v>286</v>
      </c>
      <c r="E4217" s="2" t="s">
        <v>55</v>
      </c>
      <c r="F4217" s="2" t="s">
        <v>42</v>
      </c>
      <c r="G4217">
        <v>128</v>
      </c>
      <c r="H4217" s="2" t="str">
        <f>VLOOKUP(SupplierQuality[[#This Row],[MaterialID]],Table4[#All],2,0)</f>
        <v>Tape</v>
      </c>
      <c r="I4217">
        <v>1</v>
      </c>
      <c r="J4217" s="2" t="str">
        <f>_xlfn.XLOOKUP(SupplierQuality[[#This Row],[Defect Type ID]],Table5[ID],Table5[Defect Type],"Not found",0)</f>
        <v>No Impact</v>
      </c>
      <c r="K4217">
        <v>5</v>
      </c>
      <c r="L4217" s="2" t="str">
        <f>_xlfn.XLOOKUP(SupplierQuality[[#This Row],[DefectID]],Table2[ID],Table2[Defect],"Not found",0)</f>
        <v>Other</v>
      </c>
      <c r="M4217" s="3">
        <v>701819</v>
      </c>
      <c r="N4217" s="3">
        <v>1586</v>
      </c>
      <c r="O4217" s="6">
        <f>SupplierQuality[[#This Row],[Total Downtime Minutes]]/60</f>
        <v>26.433333333333334</v>
      </c>
      <c r="P4217" s="4">
        <v>552</v>
      </c>
      <c r="Q4217" s="4">
        <f>SupplierQuality[[#This Row],[Total Defect Qty]]*SupplierQuality[[#This Row],[Unit Price]]</f>
        <v>387404088</v>
      </c>
    </row>
    <row r="4218" spans="1:17" x14ac:dyDescent="0.25">
      <c r="A4218" s="1">
        <v>43728</v>
      </c>
      <c r="B4218" s="5" t="str">
        <f>TEXT(SupplierQuality[[#This Row],[Date]],"mmm")</f>
        <v>Sep</v>
      </c>
      <c r="C4218" s="5" t="str">
        <f>TEXT(SupplierQuality[[#This Row],[Date]],"yyyy")</f>
        <v>2019</v>
      </c>
      <c r="D4218" s="2" t="s">
        <v>260</v>
      </c>
      <c r="E4218" s="2" t="s">
        <v>32</v>
      </c>
      <c r="F4218" s="2" t="s">
        <v>14</v>
      </c>
      <c r="G4218">
        <v>125</v>
      </c>
      <c r="H4218" s="2" t="str">
        <f>VLOOKUP(SupplierQuality[[#This Row],[MaterialID]],Table4[#All],2,0)</f>
        <v>Hardware</v>
      </c>
      <c r="I4218">
        <v>1</v>
      </c>
      <c r="J4218" s="2" t="str">
        <f>_xlfn.XLOOKUP(SupplierQuality[[#This Row],[Defect Type ID]],Table5[ID],Table5[Defect Type],"Not found",0)</f>
        <v>No Impact</v>
      </c>
      <c r="K4218">
        <v>126</v>
      </c>
      <c r="L4218" s="2" t="str">
        <f>_xlfn.XLOOKUP(SupplierQuality[[#This Row],[DefectID]],Table2[ID],Table2[Defect],"Not found",0)</f>
        <v>Printing Defect</v>
      </c>
      <c r="M4218" s="3">
        <v>695089</v>
      </c>
      <c r="N4218" s="3">
        <v>682</v>
      </c>
      <c r="O4218" s="6">
        <f>SupplierQuality[[#This Row],[Total Downtime Minutes]]/60</f>
        <v>11.366666666666667</v>
      </c>
      <c r="P4218" s="4">
        <v>371</v>
      </c>
      <c r="Q4218" s="4">
        <f>SupplierQuality[[#This Row],[Total Defect Qty]]*SupplierQuality[[#This Row],[Unit Price]]</f>
        <v>257878019</v>
      </c>
    </row>
    <row r="4219" spans="1:17" x14ac:dyDescent="0.25">
      <c r="A4219" s="1">
        <v>43728</v>
      </c>
      <c r="B4219" s="5" t="str">
        <f>TEXT(SupplierQuality[[#This Row],[Date]],"mmm")</f>
        <v>Sep</v>
      </c>
      <c r="C4219" s="5" t="str">
        <f>TEXT(SupplierQuality[[#This Row],[Date]],"yyyy")</f>
        <v>2019</v>
      </c>
      <c r="D4219" s="2" t="s">
        <v>257</v>
      </c>
      <c r="E4219" s="2" t="s">
        <v>62</v>
      </c>
      <c r="F4219" s="2" t="s">
        <v>42</v>
      </c>
      <c r="G4219">
        <v>124</v>
      </c>
      <c r="H4219" s="2" t="str">
        <f>VLOOKUP(SupplierQuality[[#This Row],[MaterialID]],Table4[#All],2,0)</f>
        <v>Drives</v>
      </c>
      <c r="I4219">
        <v>3</v>
      </c>
      <c r="J4219" s="2" t="str">
        <f>_xlfn.XLOOKUP(SupplierQuality[[#This Row],[Defect Type ID]],Table5[ID],Table5[Defect Type],"Not found",0)</f>
        <v>Impact</v>
      </c>
      <c r="K4219">
        <v>187</v>
      </c>
      <c r="L4219" s="2" t="str">
        <f>_xlfn.XLOOKUP(SupplierQuality[[#This Row],[DefectID]],Table2[ID],Table2[Defect],"Not found",0)</f>
        <v>Bad Fasteners</v>
      </c>
      <c r="M4219" s="3">
        <v>665107</v>
      </c>
      <c r="N4219" s="3">
        <v>4310</v>
      </c>
      <c r="O4219" s="6">
        <f>SupplierQuality[[#This Row],[Total Downtime Minutes]]/60</f>
        <v>71.833333333333329</v>
      </c>
      <c r="P4219" s="4">
        <v>402</v>
      </c>
      <c r="Q4219" s="4">
        <f>SupplierQuality[[#This Row],[Total Defect Qty]]*SupplierQuality[[#This Row],[Unit Price]]</f>
        <v>267373014</v>
      </c>
    </row>
    <row r="4220" spans="1:17" x14ac:dyDescent="0.25">
      <c r="A4220" s="1">
        <v>43728</v>
      </c>
      <c r="B4220" s="5" t="str">
        <f>TEXT(SupplierQuality[[#This Row],[Date]],"mmm")</f>
        <v>Sep</v>
      </c>
      <c r="C4220" s="5" t="str">
        <f>TEXT(SupplierQuality[[#This Row],[Date]],"yyyy")</f>
        <v>2019</v>
      </c>
      <c r="D4220" s="2" t="s">
        <v>33</v>
      </c>
      <c r="E4220" s="2" t="s">
        <v>16</v>
      </c>
      <c r="F4220" s="2" t="s">
        <v>691</v>
      </c>
      <c r="G4220">
        <v>117</v>
      </c>
      <c r="H4220" s="2" t="str">
        <f>VLOOKUP(SupplierQuality[[#This Row],[MaterialID]],Table4[#All],2,0)</f>
        <v>Labels</v>
      </c>
      <c r="I4220">
        <v>3</v>
      </c>
      <c r="J4220" s="2" t="str">
        <f>_xlfn.XLOOKUP(SupplierQuality[[#This Row],[Defect Type ID]],Table5[ID],Table5[Defect Type],"Not found",0)</f>
        <v>Impact</v>
      </c>
      <c r="K4220">
        <v>204</v>
      </c>
      <c r="L4220" s="2" t="str">
        <f>_xlfn.XLOOKUP(SupplierQuality[[#This Row],[DefectID]],Table2[ID],Table2[Defect],"Not found",0)</f>
        <v>Cut Wires</v>
      </c>
      <c r="M4220" s="3">
        <v>655397</v>
      </c>
      <c r="N4220" s="3">
        <v>1090</v>
      </c>
      <c r="O4220" s="6">
        <f>SupplierQuality[[#This Row],[Total Downtime Minutes]]/60</f>
        <v>18.166666666666668</v>
      </c>
      <c r="P4220" s="4">
        <v>519</v>
      </c>
      <c r="Q4220" s="4">
        <f>SupplierQuality[[#This Row],[Total Defect Qty]]*SupplierQuality[[#This Row],[Unit Price]]</f>
        <v>340151043</v>
      </c>
    </row>
    <row r="4221" spans="1:17" x14ac:dyDescent="0.25">
      <c r="A4221" s="1">
        <v>43728</v>
      </c>
      <c r="B4221" s="5" t="str">
        <f>TEXT(SupplierQuality[[#This Row],[Date]],"mmm")</f>
        <v>Sep</v>
      </c>
      <c r="C4221" s="5" t="str">
        <f>TEXT(SupplierQuality[[#This Row],[Date]],"yyyy")</f>
        <v>2019</v>
      </c>
      <c r="D4221" s="2" t="s">
        <v>329</v>
      </c>
      <c r="E4221" s="2" t="s">
        <v>47</v>
      </c>
      <c r="F4221" s="2" t="s">
        <v>42</v>
      </c>
      <c r="G4221">
        <v>130</v>
      </c>
      <c r="H4221" s="2" t="str">
        <f>VLOOKUP(SupplierQuality[[#This Row],[MaterialID]],Table4[#All],2,0)</f>
        <v>Packaging</v>
      </c>
      <c r="I4221">
        <v>2</v>
      </c>
      <c r="J4221" s="2" t="str">
        <f>_xlfn.XLOOKUP(SupplierQuality[[#This Row],[Defect Type ID]],Table5[ID],Table5[Defect Type],"Not found",0)</f>
        <v>Rejected</v>
      </c>
      <c r="K4221">
        <v>161</v>
      </c>
      <c r="L4221" s="2" t="str">
        <f>_xlfn.XLOOKUP(SupplierQuality[[#This Row],[DefectID]],Table2[ID],Table2[Defect],"Not found",0)</f>
        <v>Soft Parts</v>
      </c>
      <c r="M4221" s="3">
        <v>426336</v>
      </c>
      <c r="N4221" s="3">
        <v>4852</v>
      </c>
      <c r="O4221" s="6">
        <f>SupplierQuality[[#This Row],[Total Downtime Minutes]]/60</f>
        <v>80.86666666666666</v>
      </c>
      <c r="P4221" s="4">
        <v>580</v>
      </c>
      <c r="Q4221" s="4">
        <f>SupplierQuality[[#This Row],[Total Defect Qty]]*SupplierQuality[[#This Row],[Unit Price]]</f>
        <v>247274880</v>
      </c>
    </row>
    <row r="4222" spans="1:17" x14ac:dyDescent="0.25">
      <c r="A4222" s="1">
        <v>43728</v>
      </c>
      <c r="B4222" s="5" t="str">
        <f>TEXT(SupplierQuality[[#This Row],[Date]],"mmm")</f>
        <v>Sep</v>
      </c>
      <c r="C4222" s="5" t="str">
        <f>TEXT(SupplierQuality[[#This Row],[Date]],"yyyy")</f>
        <v>2019</v>
      </c>
      <c r="D4222" s="2" t="s">
        <v>286</v>
      </c>
      <c r="E4222" s="2" t="s">
        <v>49</v>
      </c>
      <c r="F4222" s="2" t="s">
        <v>42</v>
      </c>
      <c r="G4222">
        <v>125</v>
      </c>
      <c r="H4222" s="2" t="str">
        <f>VLOOKUP(SupplierQuality[[#This Row],[MaterialID]],Table4[#All],2,0)</f>
        <v>Hardware</v>
      </c>
      <c r="I4222">
        <v>1</v>
      </c>
      <c r="J4222" s="2" t="str">
        <f>_xlfn.XLOOKUP(SupplierQuality[[#This Row],[Defect Type ID]],Table5[ID],Table5[Defect Type],"Not found",0)</f>
        <v>No Impact</v>
      </c>
      <c r="K4222">
        <v>138</v>
      </c>
      <c r="L4222" s="2" t="str">
        <f>_xlfn.XLOOKUP(SupplierQuality[[#This Row],[DefectID]],Table2[ID],Table2[Defect],"Not found",0)</f>
        <v>Damaged Parts</v>
      </c>
      <c r="M4222" s="3">
        <v>370932</v>
      </c>
      <c r="N4222" s="3">
        <v>1567</v>
      </c>
      <c r="O4222" s="6">
        <f>SupplierQuality[[#This Row],[Total Downtime Minutes]]/60</f>
        <v>26.116666666666667</v>
      </c>
      <c r="P4222" s="4">
        <v>349</v>
      </c>
      <c r="Q4222" s="4">
        <f>SupplierQuality[[#This Row],[Total Defect Qty]]*SupplierQuality[[#This Row],[Unit Price]]</f>
        <v>129455268</v>
      </c>
    </row>
    <row r="4223" spans="1:17" x14ac:dyDescent="0.25">
      <c r="A4223" s="1">
        <v>43728</v>
      </c>
      <c r="B4223" s="5" t="str">
        <f>TEXT(SupplierQuality[[#This Row],[Date]],"mmm")</f>
        <v>Sep</v>
      </c>
      <c r="C4223" s="5" t="str">
        <f>TEXT(SupplierQuality[[#This Row],[Date]],"yyyy")</f>
        <v>2019</v>
      </c>
      <c r="D4223" s="2" t="s">
        <v>137</v>
      </c>
      <c r="E4223" s="2" t="s">
        <v>34</v>
      </c>
      <c r="F4223" s="2" t="s">
        <v>17</v>
      </c>
      <c r="G4223">
        <v>130</v>
      </c>
      <c r="H4223" s="2" t="str">
        <f>VLOOKUP(SupplierQuality[[#This Row],[MaterialID]],Table4[#All],2,0)</f>
        <v>Packaging</v>
      </c>
      <c r="I4223">
        <v>2</v>
      </c>
      <c r="J4223" s="2" t="str">
        <f>_xlfn.XLOOKUP(SupplierQuality[[#This Row],[Defect Type ID]],Table5[ID],Table5[Defect Type],"Not found",0)</f>
        <v>Rejected</v>
      </c>
      <c r="K4223">
        <v>179</v>
      </c>
      <c r="L4223" s="2" t="str">
        <f>_xlfn.XLOOKUP(SupplierQuality[[#This Row],[DefectID]],Table2[ID],Table2[Defect],"Not found",0)</f>
        <v>Expired</v>
      </c>
      <c r="M4223" s="3">
        <v>289230</v>
      </c>
      <c r="N4223" s="3">
        <v>4967</v>
      </c>
      <c r="O4223" s="6">
        <f>SupplierQuality[[#This Row],[Total Downtime Minutes]]/60</f>
        <v>82.783333333333331</v>
      </c>
      <c r="P4223" s="4">
        <v>351</v>
      </c>
      <c r="Q4223" s="4">
        <f>SupplierQuality[[#This Row],[Total Defect Qty]]*SupplierQuality[[#This Row],[Unit Price]]</f>
        <v>101519730</v>
      </c>
    </row>
    <row r="4224" spans="1:17" x14ac:dyDescent="0.25">
      <c r="A4224" s="1">
        <v>43728</v>
      </c>
      <c r="B4224" s="5" t="str">
        <f>TEXT(SupplierQuality[[#This Row],[Date]],"mmm")</f>
        <v>Sep</v>
      </c>
      <c r="C4224" s="5" t="str">
        <f>TEXT(SupplierQuality[[#This Row],[Date]],"yyyy")</f>
        <v>2019</v>
      </c>
      <c r="D4224" s="2" t="s">
        <v>149</v>
      </c>
      <c r="E4224" s="2" t="s">
        <v>13</v>
      </c>
      <c r="F4224" s="2" t="s">
        <v>42</v>
      </c>
      <c r="G4224">
        <v>118</v>
      </c>
      <c r="H4224" s="2" t="str">
        <f>VLOOKUP(SupplierQuality[[#This Row],[MaterialID]],Table4[#All],2,0)</f>
        <v>Corrugate</v>
      </c>
      <c r="I4224">
        <v>3</v>
      </c>
      <c r="J4224" s="2" t="str">
        <f>_xlfn.XLOOKUP(SupplierQuality[[#This Row],[Defect Type ID]],Table5[ID],Table5[Defect Type],"Not found",0)</f>
        <v>Impact</v>
      </c>
      <c r="K4224">
        <v>241</v>
      </c>
      <c r="L4224" s="2" t="str">
        <f>_xlfn.XLOOKUP(SupplierQuality[[#This Row],[DefectID]],Table2[ID],Table2[Defect],"Not found",0)</f>
        <v>Water Damage</v>
      </c>
      <c r="M4224" s="3">
        <v>192452</v>
      </c>
      <c r="N4224" s="3">
        <v>2453</v>
      </c>
      <c r="O4224" s="6">
        <f>SupplierQuality[[#This Row],[Total Downtime Minutes]]/60</f>
        <v>40.883333333333333</v>
      </c>
      <c r="P4224" s="4">
        <v>432</v>
      </c>
      <c r="Q4224" s="4">
        <f>SupplierQuality[[#This Row],[Total Defect Qty]]*SupplierQuality[[#This Row],[Unit Price]]</f>
        <v>83139264</v>
      </c>
    </row>
    <row r="4225" spans="1:17" x14ac:dyDescent="0.25">
      <c r="A4225" s="1">
        <v>43728</v>
      </c>
      <c r="B4225" s="5" t="str">
        <f>TEXT(SupplierQuality[[#This Row],[Date]],"mmm")</f>
        <v>Sep</v>
      </c>
      <c r="C4225" s="5" t="str">
        <f>TEXT(SupplierQuality[[#This Row],[Date]],"yyyy")</f>
        <v>2019</v>
      </c>
      <c r="D4225" s="2" t="s">
        <v>234</v>
      </c>
      <c r="E4225" s="2" t="s">
        <v>47</v>
      </c>
      <c r="F4225" s="2" t="s">
        <v>75</v>
      </c>
      <c r="G4225">
        <v>112</v>
      </c>
      <c r="H4225" s="2" t="str">
        <f>VLOOKUP(SupplierQuality[[#This Row],[MaterialID]],Table4[#All],2,0)</f>
        <v>Glass</v>
      </c>
      <c r="I4225">
        <v>1</v>
      </c>
      <c r="J4225" s="2" t="str">
        <f>_xlfn.XLOOKUP(SupplierQuality[[#This Row],[Defect Type ID]],Table5[ID],Table5[Defect Type],"Not found",0)</f>
        <v>No Impact</v>
      </c>
      <c r="K4225">
        <v>35</v>
      </c>
      <c r="L4225" s="2" t="str">
        <f>_xlfn.XLOOKUP(SupplierQuality[[#This Row],[DefectID]],Table2[ID],Table2[Defect],"Not found",0)</f>
        <v>Bad Fill</v>
      </c>
      <c r="M4225" s="3">
        <v>183820</v>
      </c>
      <c r="N4225" s="3">
        <v>496</v>
      </c>
      <c r="O4225" s="6">
        <f>SupplierQuality[[#This Row],[Total Downtime Minutes]]/60</f>
        <v>8.2666666666666675</v>
      </c>
      <c r="P4225" s="4">
        <v>432</v>
      </c>
      <c r="Q4225" s="4">
        <f>SupplierQuality[[#This Row],[Total Defect Qty]]*SupplierQuality[[#This Row],[Unit Price]]</f>
        <v>79410240</v>
      </c>
    </row>
    <row r="4226" spans="1:17" x14ac:dyDescent="0.25">
      <c r="A4226" s="1">
        <v>43728</v>
      </c>
      <c r="B4226" s="5" t="str">
        <f>TEXT(SupplierQuality[[#This Row],[Date]],"mmm")</f>
        <v>Sep</v>
      </c>
      <c r="C4226" s="5" t="str">
        <f>TEXT(SupplierQuality[[#This Row],[Date]],"yyyy")</f>
        <v>2019</v>
      </c>
      <c r="D4226" s="2" t="s">
        <v>46</v>
      </c>
      <c r="E4226" s="2" t="s">
        <v>23</v>
      </c>
      <c r="F4226" s="2" t="s">
        <v>42</v>
      </c>
      <c r="G4226">
        <v>129</v>
      </c>
      <c r="H4226" s="2" t="str">
        <f>VLOOKUP(SupplierQuality[[#This Row],[MaterialID]],Table4[#All],2,0)</f>
        <v>Mechanicals</v>
      </c>
      <c r="I4226">
        <v>2</v>
      </c>
      <c r="J4226" s="2" t="str">
        <f>_xlfn.XLOOKUP(SupplierQuality[[#This Row],[Defect Type ID]],Table5[ID],Table5[Defect Type],"Not found",0)</f>
        <v>Rejected</v>
      </c>
      <c r="K4226">
        <v>104</v>
      </c>
      <c r="L4226" s="2" t="str">
        <f>_xlfn.XLOOKUP(SupplierQuality[[#This Row],[DefectID]],Table2[ID],Table2[Defect],"Not found",0)</f>
        <v>Too Much Chemicals</v>
      </c>
      <c r="M4226" s="3">
        <v>75555</v>
      </c>
      <c r="N4226" s="3">
        <v>1434</v>
      </c>
      <c r="O4226" s="6">
        <f>SupplierQuality[[#This Row],[Total Downtime Minutes]]/60</f>
        <v>23.9</v>
      </c>
      <c r="P4226" s="4">
        <v>567</v>
      </c>
      <c r="Q4226" s="4">
        <f>SupplierQuality[[#This Row],[Total Defect Qty]]*SupplierQuality[[#This Row],[Unit Price]]</f>
        <v>42839685</v>
      </c>
    </row>
    <row r="4227" spans="1:17" x14ac:dyDescent="0.25">
      <c r="A4227" s="1">
        <v>43729</v>
      </c>
      <c r="B4227" s="5" t="str">
        <f>TEXT(SupplierQuality[[#This Row],[Date]],"mmm")</f>
        <v>Sep</v>
      </c>
      <c r="C4227" s="5" t="str">
        <f>TEXT(SupplierQuality[[#This Row],[Date]],"yyyy")</f>
        <v>2019</v>
      </c>
      <c r="D4227" s="2" t="s">
        <v>332</v>
      </c>
      <c r="E4227" s="2" t="s">
        <v>49</v>
      </c>
      <c r="F4227" s="2" t="s">
        <v>14</v>
      </c>
      <c r="G4227">
        <v>119</v>
      </c>
      <c r="H4227" s="2" t="str">
        <f>VLOOKUP(SupplierQuality[[#This Row],[MaterialID]],Table4[#All],2,0)</f>
        <v>Batteries</v>
      </c>
      <c r="I4227">
        <v>3</v>
      </c>
      <c r="J4227" s="2" t="str">
        <f>_xlfn.XLOOKUP(SupplierQuality[[#This Row],[Defect Type ID]],Table5[ID],Table5[Defect Type],"Not found",0)</f>
        <v>Impact</v>
      </c>
      <c r="K4227">
        <v>106</v>
      </c>
      <c r="L4227" s="2" t="str">
        <f>_xlfn.XLOOKUP(SupplierQuality[[#This Row],[DefectID]],Table2[ID],Table2[Defect],"Not found",0)</f>
        <v>Parting Tops</v>
      </c>
      <c r="M4227" s="3">
        <v>877807</v>
      </c>
      <c r="N4227" s="3">
        <v>435</v>
      </c>
      <c r="O4227" s="6">
        <f>SupplierQuality[[#This Row],[Total Downtime Minutes]]/60</f>
        <v>7.25</v>
      </c>
      <c r="P4227" s="4">
        <v>379</v>
      </c>
      <c r="Q4227" s="4">
        <f>SupplierQuality[[#This Row],[Total Defect Qty]]*SupplierQuality[[#This Row],[Unit Price]]</f>
        <v>332688853</v>
      </c>
    </row>
    <row r="4228" spans="1:17" x14ac:dyDescent="0.25">
      <c r="A4228" s="1">
        <v>43729</v>
      </c>
      <c r="B4228" s="5" t="str">
        <f>TEXT(SupplierQuality[[#This Row],[Date]],"mmm")</f>
        <v>Sep</v>
      </c>
      <c r="C4228" s="5" t="str">
        <f>TEXT(SupplierQuality[[#This Row],[Date]],"yyyy")</f>
        <v>2019</v>
      </c>
      <c r="D4228" s="2" t="s">
        <v>311</v>
      </c>
      <c r="E4228" s="2" t="s">
        <v>55</v>
      </c>
      <c r="F4228" s="2" t="s">
        <v>17</v>
      </c>
      <c r="G4228">
        <v>128</v>
      </c>
      <c r="H4228" s="2" t="str">
        <f>VLOOKUP(SupplierQuality[[#This Row],[MaterialID]],Table4[#All],2,0)</f>
        <v>Tape</v>
      </c>
      <c r="I4228">
        <v>2</v>
      </c>
      <c r="J4228" s="2" t="str">
        <f>_xlfn.XLOOKUP(SupplierQuality[[#This Row],[Defect Type ID]],Table5[ID],Table5[Defect Type],"Not found",0)</f>
        <v>Rejected</v>
      </c>
      <c r="K4228">
        <v>63</v>
      </c>
      <c r="L4228" s="2" t="str">
        <f>_xlfn.XLOOKUP(SupplierQuality[[#This Row],[DefectID]],Table2[ID],Table2[Defect],"Not found",0)</f>
        <v>Bad Finish</v>
      </c>
      <c r="M4228" s="3">
        <v>755505</v>
      </c>
      <c r="N4228" s="3">
        <v>2245</v>
      </c>
      <c r="O4228" s="6">
        <f>SupplierQuality[[#This Row],[Total Downtime Minutes]]/60</f>
        <v>37.416666666666664</v>
      </c>
      <c r="P4228" s="4">
        <v>504</v>
      </c>
      <c r="Q4228" s="4">
        <f>SupplierQuality[[#This Row],[Total Defect Qty]]*SupplierQuality[[#This Row],[Unit Price]]</f>
        <v>380774520</v>
      </c>
    </row>
    <row r="4229" spans="1:17" x14ac:dyDescent="0.25">
      <c r="A4229" s="1">
        <v>43729</v>
      </c>
      <c r="B4229" s="5" t="str">
        <f>TEXT(SupplierQuality[[#This Row],[Date]],"mmm")</f>
        <v>Sep</v>
      </c>
      <c r="C4229" s="5" t="str">
        <f>TEXT(SupplierQuality[[#This Row],[Date]],"yyyy")</f>
        <v>2019</v>
      </c>
      <c r="D4229" s="2" t="s">
        <v>212</v>
      </c>
      <c r="E4229" s="2" t="s">
        <v>107</v>
      </c>
      <c r="F4229" s="2" t="s">
        <v>17</v>
      </c>
      <c r="G4229">
        <v>128</v>
      </c>
      <c r="H4229" s="2" t="str">
        <f>VLOOKUP(SupplierQuality[[#This Row],[MaterialID]],Table4[#All],2,0)</f>
        <v>Tape</v>
      </c>
      <c r="I4229">
        <v>3</v>
      </c>
      <c r="J4229" s="2" t="str">
        <f>_xlfn.XLOOKUP(SupplierQuality[[#This Row],[Defect Type ID]],Table5[ID],Table5[Defect Type],"Not found",0)</f>
        <v>Impact</v>
      </c>
      <c r="K4229">
        <v>107</v>
      </c>
      <c r="L4229" s="2" t="str">
        <f>_xlfn.XLOOKUP(SupplierQuality[[#This Row],[DefectID]],Table2[ID],Table2[Defect],"Not found",0)</f>
        <v>No Tight Seal</v>
      </c>
      <c r="M4229" s="3">
        <v>635103</v>
      </c>
      <c r="N4229" s="3">
        <v>826</v>
      </c>
      <c r="O4229" s="6">
        <f>SupplierQuality[[#This Row],[Total Downtime Minutes]]/60</f>
        <v>13.766666666666667</v>
      </c>
      <c r="P4229" s="4">
        <v>464</v>
      </c>
      <c r="Q4229" s="4">
        <f>SupplierQuality[[#This Row],[Total Defect Qty]]*SupplierQuality[[#This Row],[Unit Price]]</f>
        <v>294687792</v>
      </c>
    </row>
    <row r="4230" spans="1:17" x14ac:dyDescent="0.25">
      <c r="A4230" s="1">
        <v>43729</v>
      </c>
      <c r="B4230" s="5" t="str">
        <f>TEXT(SupplierQuality[[#This Row],[Date]],"mmm")</f>
        <v>Sep</v>
      </c>
      <c r="C4230" s="5" t="str">
        <f>TEXT(SupplierQuality[[#This Row],[Date]],"yyyy")</f>
        <v>2019</v>
      </c>
      <c r="D4230" s="2" t="s">
        <v>86</v>
      </c>
      <c r="E4230" s="2" t="s">
        <v>47</v>
      </c>
      <c r="F4230" s="2" t="s">
        <v>17</v>
      </c>
      <c r="G4230">
        <v>119</v>
      </c>
      <c r="H4230" s="2" t="str">
        <f>VLOOKUP(SupplierQuality[[#This Row],[MaterialID]],Table4[#All],2,0)</f>
        <v>Batteries</v>
      </c>
      <c r="I4230">
        <v>1</v>
      </c>
      <c r="J4230" s="2" t="str">
        <f>_xlfn.XLOOKUP(SupplierQuality[[#This Row],[Defect Type ID]],Table5[ID],Table5[Defect Type],"Not found",0)</f>
        <v>No Impact</v>
      </c>
      <c r="K4230">
        <v>44</v>
      </c>
      <c r="L4230" s="2" t="str">
        <f>_xlfn.XLOOKUP(SupplierQuality[[#This Row],[DefectID]],Table2[ID],Table2[Defect],"Not found",0)</f>
        <v>Broken Glass</v>
      </c>
      <c r="M4230" s="3">
        <v>528811</v>
      </c>
      <c r="N4230" s="3">
        <v>777</v>
      </c>
      <c r="O4230" s="6">
        <f>SupplierQuality[[#This Row],[Total Downtime Minutes]]/60</f>
        <v>12.95</v>
      </c>
      <c r="P4230" s="4">
        <v>457</v>
      </c>
      <c r="Q4230" s="4">
        <f>SupplierQuality[[#This Row],[Total Defect Qty]]*SupplierQuality[[#This Row],[Unit Price]]</f>
        <v>241666627</v>
      </c>
    </row>
    <row r="4231" spans="1:17" x14ac:dyDescent="0.25">
      <c r="A4231" s="1">
        <v>43729</v>
      </c>
      <c r="B4231" s="5" t="str">
        <f>TEXT(SupplierQuality[[#This Row],[Date]],"mmm")</f>
        <v>Sep</v>
      </c>
      <c r="C4231" s="5" t="str">
        <f>TEXT(SupplierQuality[[#This Row],[Date]],"yyyy")</f>
        <v>2019</v>
      </c>
      <c r="D4231" s="2" t="s">
        <v>76</v>
      </c>
      <c r="E4231" s="2" t="s">
        <v>58</v>
      </c>
      <c r="F4231" s="2" t="s">
        <v>17</v>
      </c>
      <c r="G4231">
        <v>131</v>
      </c>
      <c r="H4231" s="2" t="str">
        <f>VLOOKUP(SupplierQuality[[#This Row],[MaterialID]],Table4[#All],2,0)</f>
        <v>Valves</v>
      </c>
      <c r="I4231">
        <v>2</v>
      </c>
      <c r="J4231" s="2" t="str">
        <f>_xlfn.XLOOKUP(SupplierQuality[[#This Row],[Defect Type ID]],Table5[ID],Table5[Defect Type],"Not found",0)</f>
        <v>Rejected</v>
      </c>
      <c r="K4231">
        <v>34</v>
      </c>
      <c r="L4231" s="2" t="str">
        <f>_xlfn.XLOOKUP(SupplierQuality[[#This Row],[DefectID]],Table2[ID],Table2[Defect],"Not found",0)</f>
        <v>Inclomplete</v>
      </c>
      <c r="M4231" s="3">
        <v>419437</v>
      </c>
      <c r="N4231" s="3">
        <v>3088</v>
      </c>
      <c r="O4231" s="6">
        <f>SupplierQuality[[#This Row],[Total Downtime Minutes]]/60</f>
        <v>51.466666666666669</v>
      </c>
      <c r="P4231" s="4">
        <v>366</v>
      </c>
      <c r="Q4231" s="4">
        <f>SupplierQuality[[#This Row],[Total Defect Qty]]*SupplierQuality[[#This Row],[Unit Price]]</f>
        <v>153513942</v>
      </c>
    </row>
    <row r="4232" spans="1:17" x14ac:dyDescent="0.25">
      <c r="A4232" s="1">
        <v>43729</v>
      </c>
      <c r="B4232" s="5" t="str">
        <f>TEXT(SupplierQuality[[#This Row],[Date]],"mmm")</f>
        <v>Sep</v>
      </c>
      <c r="C4232" s="5" t="str">
        <f>TEXT(SupplierQuality[[#This Row],[Date]],"yyyy")</f>
        <v>2019</v>
      </c>
      <c r="D4232" s="2" t="s">
        <v>215</v>
      </c>
      <c r="E4232" s="2" t="s">
        <v>32</v>
      </c>
      <c r="F4232" s="2" t="s">
        <v>14</v>
      </c>
      <c r="G4232">
        <v>114</v>
      </c>
      <c r="H4232" s="2" t="str">
        <f>VLOOKUP(SupplierQuality[[#This Row],[MaterialID]],Table4[#All],2,0)</f>
        <v>Carton</v>
      </c>
      <c r="I4232">
        <v>1</v>
      </c>
      <c r="J4232" s="2" t="str">
        <f>_xlfn.XLOOKUP(SupplierQuality[[#This Row],[Defect Type ID]],Table5[ID],Table5[Defect Type],"Not found",0)</f>
        <v>No Impact</v>
      </c>
      <c r="K4232">
        <v>129</v>
      </c>
      <c r="L4232" s="2" t="str">
        <f>_xlfn.XLOOKUP(SupplierQuality[[#This Row],[DefectID]],Table2[ID],Table2[Defect],"Not found",0)</f>
        <v>Color Variation</v>
      </c>
      <c r="M4232" s="3">
        <v>374533</v>
      </c>
      <c r="N4232" s="3">
        <v>1178</v>
      </c>
      <c r="O4232" s="6">
        <f>SupplierQuality[[#This Row],[Total Downtime Minutes]]/60</f>
        <v>19.633333333333333</v>
      </c>
      <c r="P4232" s="4">
        <v>616</v>
      </c>
      <c r="Q4232" s="4">
        <f>SupplierQuality[[#This Row],[Total Defect Qty]]*SupplierQuality[[#This Row],[Unit Price]]</f>
        <v>230712328</v>
      </c>
    </row>
    <row r="4233" spans="1:17" x14ac:dyDescent="0.25">
      <c r="A4233" s="1">
        <v>43729</v>
      </c>
      <c r="B4233" s="5" t="str">
        <f>TEXT(SupplierQuality[[#This Row],[Date]],"mmm")</f>
        <v>Sep</v>
      </c>
      <c r="C4233" s="5" t="str">
        <f>TEXT(SupplierQuality[[#This Row],[Date]],"yyyy")</f>
        <v>2019</v>
      </c>
      <c r="D4233" s="2" t="s">
        <v>44</v>
      </c>
      <c r="E4233" s="2" t="s">
        <v>119</v>
      </c>
      <c r="F4233" s="2" t="s">
        <v>42</v>
      </c>
      <c r="G4233">
        <v>118</v>
      </c>
      <c r="H4233" s="2" t="str">
        <f>VLOOKUP(SupplierQuality[[#This Row],[MaterialID]],Table4[#All],2,0)</f>
        <v>Corrugate</v>
      </c>
      <c r="I4233">
        <v>2</v>
      </c>
      <c r="J4233" s="2" t="str">
        <f>_xlfn.XLOOKUP(SupplierQuality[[#This Row],[Defect Type ID]],Table5[ID],Table5[Defect Type],"Not found",0)</f>
        <v>Rejected</v>
      </c>
      <c r="K4233">
        <v>19</v>
      </c>
      <c r="L4233" s="2" t="str">
        <f>_xlfn.XLOOKUP(SupplierQuality[[#This Row],[DefectID]],Table2[ID],Table2[Defect],"Not found",0)</f>
        <v>Dirty Containers</v>
      </c>
      <c r="M4233" s="3">
        <v>261268</v>
      </c>
      <c r="N4233" s="3">
        <v>88</v>
      </c>
      <c r="O4233" s="6">
        <f>SupplierQuality[[#This Row],[Total Downtime Minutes]]/60</f>
        <v>1.4666666666666666</v>
      </c>
      <c r="P4233" s="4">
        <v>535</v>
      </c>
      <c r="Q4233" s="4">
        <f>SupplierQuality[[#This Row],[Total Defect Qty]]*SupplierQuality[[#This Row],[Unit Price]]</f>
        <v>139778380</v>
      </c>
    </row>
    <row r="4234" spans="1:17" x14ac:dyDescent="0.25">
      <c r="A4234" s="1">
        <v>43729</v>
      </c>
      <c r="B4234" s="5" t="str">
        <f>TEXT(SupplierQuality[[#This Row],[Date]],"mmm")</f>
        <v>Sep</v>
      </c>
      <c r="C4234" s="5" t="str">
        <f>TEXT(SupplierQuality[[#This Row],[Date]],"yyyy")</f>
        <v>2019</v>
      </c>
      <c r="D4234" s="2" t="s">
        <v>177</v>
      </c>
      <c r="E4234" s="2" t="s">
        <v>47</v>
      </c>
      <c r="F4234" s="2" t="s">
        <v>17</v>
      </c>
      <c r="G4234">
        <v>124</v>
      </c>
      <c r="H4234" s="2" t="str">
        <f>VLOOKUP(SupplierQuality[[#This Row],[MaterialID]],Table4[#All],2,0)</f>
        <v>Drives</v>
      </c>
      <c r="I4234">
        <v>1</v>
      </c>
      <c r="J4234" s="2" t="str">
        <f>_xlfn.XLOOKUP(SupplierQuality[[#This Row],[Defect Type ID]],Table5[ID],Table5[Defect Type],"Not found",0)</f>
        <v>No Impact</v>
      </c>
      <c r="K4234">
        <v>195</v>
      </c>
      <c r="L4234" s="2" t="str">
        <f>_xlfn.XLOOKUP(SupplierQuality[[#This Row],[DefectID]],Table2[ID],Table2[Defect],"Not found",0)</f>
        <v>Crooked</v>
      </c>
      <c r="M4234" s="3">
        <v>103518</v>
      </c>
      <c r="N4234" s="3">
        <v>2368</v>
      </c>
      <c r="O4234" s="6">
        <f>SupplierQuality[[#This Row],[Total Downtime Minutes]]/60</f>
        <v>39.466666666666669</v>
      </c>
      <c r="P4234" s="4">
        <v>384</v>
      </c>
      <c r="Q4234" s="4">
        <f>SupplierQuality[[#This Row],[Total Defect Qty]]*SupplierQuality[[#This Row],[Unit Price]]</f>
        <v>39750912</v>
      </c>
    </row>
    <row r="4235" spans="1:17" x14ac:dyDescent="0.25">
      <c r="A4235" s="1">
        <v>43730</v>
      </c>
      <c r="B4235" s="5" t="str">
        <f>TEXT(SupplierQuality[[#This Row],[Date]],"mmm")</f>
        <v>Sep</v>
      </c>
      <c r="C4235" s="5" t="str">
        <f>TEXT(SupplierQuality[[#This Row],[Date]],"yyyy")</f>
        <v>2019</v>
      </c>
      <c r="D4235" s="2" t="s">
        <v>194</v>
      </c>
      <c r="E4235" s="2" t="s">
        <v>38</v>
      </c>
      <c r="F4235" s="2" t="s">
        <v>17</v>
      </c>
      <c r="G4235">
        <v>119</v>
      </c>
      <c r="H4235" s="2" t="str">
        <f>VLOOKUP(SupplierQuality[[#This Row],[MaterialID]],Table4[#All],2,0)</f>
        <v>Batteries</v>
      </c>
      <c r="I4235">
        <v>3</v>
      </c>
      <c r="J4235" s="2" t="str">
        <f>_xlfn.XLOOKUP(SupplierQuality[[#This Row],[Defect Type ID]],Table5[ID],Table5[Defect Type],"Not found",0)</f>
        <v>Impact</v>
      </c>
      <c r="K4235">
        <v>56</v>
      </c>
      <c r="L4235" s="2" t="str">
        <f>_xlfn.XLOOKUP(SupplierQuality[[#This Row],[DefectID]],Table2[ID],Table2[Defect],"Not found",0)</f>
        <v>Poor Pairing</v>
      </c>
      <c r="M4235" s="3">
        <v>860938</v>
      </c>
      <c r="N4235" s="3">
        <v>4924</v>
      </c>
      <c r="O4235" s="6">
        <f>SupplierQuality[[#This Row],[Total Downtime Minutes]]/60</f>
        <v>82.066666666666663</v>
      </c>
      <c r="P4235" s="4">
        <v>496</v>
      </c>
      <c r="Q4235" s="4">
        <f>SupplierQuality[[#This Row],[Total Defect Qty]]*SupplierQuality[[#This Row],[Unit Price]]</f>
        <v>427025248</v>
      </c>
    </row>
    <row r="4236" spans="1:17" x14ac:dyDescent="0.25">
      <c r="A4236" s="1">
        <v>43730</v>
      </c>
      <c r="B4236" s="5" t="str">
        <f>TEXT(SupplierQuality[[#This Row],[Date]],"mmm")</f>
        <v>Sep</v>
      </c>
      <c r="C4236" s="5" t="str">
        <f>TEXT(SupplierQuality[[#This Row],[Date]],"yyyy")</f>
        <v>2019</v>
      </c>
      <c r="D4236" s="2" t="s">
        <v>348</v>
      </c>
      <c r="E4236" s="2" t="s">
        <v>23</v>
      </c>
      <c r="F4236" s="2" t="s">
        <v>24</v>
      </c>
      <c r="G4236">
        <v>130</v>
      </c>
      <c r="H4236" s="2" t="str">
        <f>VLOOKUP(SupplierQuality[[#This Row],[MaterialID]],Table4[#All],2,0)</f>
        <v>Packaging</v>
      </c>
      <c r="I4236">
        <v>1</v>
      </c>
      <c r="J4236" s="2" t="str">
        <f>_xlfn.XLOOKUP(SupplierQuality[[#This Row],[Defect Type ID]],Table5[ID],Table5[Defect Type],"Not found",0)</f>
        <v>No Impact</v>
      </c>
      <c r="K4236">
        <v>29</v>
      </c>
      <c r="L4236" s="2" t="str">
        <f>_xlfn.XLOOKUP(SupplierQuality[[#This Row],[DefectID]],Table2[ID],Table2[Defect],"Not found",0)</f>
        <v>Out of Spec</v>
      </c>
      <c r="M4236" s="3">
        <v>680525</v>
      </c>
      <c r="N4236" s="3">
        <v>2423</v>
      </c>
      <c r="O4236" s="6">
        <f>SupplierQuality[[#This Row],[Total Downtime Minutes]]/60</f>
        <v>40.383333333333333</v>
      </c>
      <c r="P4236" s="4">
        <v>279</v>
      </c>
      <c r="Q4236" s="4">
        <f>SupplierQuality[[#This Row],[Total Defect Qty]]*SupplierQuality[[#This Row],[Unit Price]]</f>
        <v>189866475</v>
      </c>
    </row>
    <row r="4237" spans="1:17" x14ac:dyDescent="0.25">
      <c r="A4237" s="1">
        <v>43730</v>
      </c>
      <c r="B4237" s="5" t="str">
        <f>TEXT(SupplierQuality[[#This Row],[Date]],"mmm")</f>
        <v>Sep</v>
      </c>
      <c r="C4237" s="5" t="str">
        <f>TEXT(SupplierQuality[[#This Row],[Date]],"yyyy")</f>
        <v>2019</v>
      </c>
      <c r="D4237" s="2" t="s">
        <v>10</v>
      </c>
      <c r="E4237" s="2" t="s">
        <v>32</v>
      </c>
      <c r="F4237" s="2" t="s">
        <v>24</v>
      </c>
      <c r="G4237">
        <v>127</v>
      </c>
      <c r="H4237" s="2" t="str">
        <f>VLOOKUP(SupplierQuality[[#This Row],[MaterialID]],Table4[#All],2,0)</f>
        <v>Crates</v>
      </c>
      <c r="I4237">
        <v>3</v>
      </c>
      <c r="J4237" s="2" t="str">
        <f>_xlfn.XLOOKUP(SupplierQuality[[#This Row],[Defect Type ID]],Table5[ID],Table5[Defect Type],"Not found",0)</f>
        <v>Impact</v>
      </c>
      <c r="K4237">
        <v>110</v>
      </c>
      <c r="L4237" s="2" t="str">
        <f>_xlfn.XLOOKUP(SupplierQuality[[#This Row],[DefectID]],Table2[ID],Table2[Defect],"Not found",0)</f>
        <v>Missing Codes</v>
      </c>
      <c r="M4237" s="3">
        <v>638066</v>
      </c>
      <c r="N4237" s="3">
        <v>2752</v>
      </c>
      <c r="O4237" s="6">
        <f>SupplierQuality[[#This Row],[Total Downtime Minutes]]/60</f>
        <v>45.866666666666667</v>
      </c>
      <c r="P4237" s="4">
        <v>634</v>
      </c>
      <c r="Q4237" s="4">
        <f>SupplierQuality[[#This Row],[Total Defect Qty]]*SupplierQuality[[#This Row],[Unit Price]]</f>
        <v>404533844</v>
      </c>
    </row>
    <row r="4238" spans="1:17" x14ac:dyDescent="0.25">
      <c r="A4238" s="1">
        <v>43730</v>
      </c>
      <c r="B4238" s="5" t="str">
        <f>TEXT(SupplierQuality[[#This Row],[Date]],"mmm")</f>
        <v>Sep</v>
      </c>
      <c r="C4238" s="5" t="str">
        <f>TEXT(SupplierQuality[[#This Row],[Date]],"yyyy")</f>
        <v>2019</v>
      </c>
      <c r="D4238" s="2" t="s">
        <v>258</v>
      </c>
      <c r="E4238" s="2" t="s">
        <v>16</v>
      </c>
      <c r="F4238" s="2" t="s">
        <v>14</v>
      </c>
      <c r="G4238">
        <v>132</v>
      </c>
      <c r="H4238" s="2" t="str">
        <f>VLOOKUP(SupplierQuality[[#This Row],[MaterialID]],Table4[#All],2,0)</f>
        <v>Printed Materials</v>
      </c>
      <c r="I4238">
        <v>2</v>
      </c>
      <c r="J4238" s="2" t="str">
        <f>_xlfn.XLOOKUP(SupplierQuality[[#This Row],[Defect Type ID]],Table5[ID],Table5[Defect Type],"Not found",0)</f>
        <v>Rejected</v>
      </c>
      <c r="K4238">
        <v>121</v>
      </c>
      <c r="L4238" s="2" t="str">
        <f>_xlfn.XLOOKUP(SupplierQuality[[#This Row],[DefectID]],Table2[ID],Table2[Defect],"Not found",0)</f>
        <v>Odor</v>
      </c>
      <c r="M4238" s="3">
        <v>627681</v>
      </c>
      <c r="N4238" s="3">
        <v>4816</v>
      </c>
      <c r="O4238" s="6">
        <f>SupplierQuality[[#This Row],[Total Downtime Minutes]]/60</f>
        <v>80.266666666666666</v>
      </c>
      <c r="P4238" s="4">
        <v>655</v>
      </c>
      <c r="Q4238" s="4">
        <f>SupplierQuality[[#This Row],[Total Defect Qty]]*SupplierQuality[[#This Row],[Unit Price]]</f>
        <v>411131055</v>
      </c>
    </row>
    <row r="4239" spans="1:17" x14ac:dyDescent="0.25">
      <c r="A4239" s="1">
        <v>43730</v>
      </c>
      <c r="B4239" s="5" t="str">
        <f>TEXT(SupplierQuality[[#This Row],[Date]],"mmm")</f>
        <v>Sep</v>
      </c>
      <c r="C4239" s="5" t="str">
        <f>TEXT(SupplierQuality[[#This Row],[Date]],"yyyy")</f>
        <v>2019</v>
      </c>
      <c r="D4239" s="2" t="s">
        <v>250</v>
      </c>
      <c r="E4239" s="2" t="s">
        <v>21</v>
      </c>
      <c r="F4239" s="2" t="s">
        <v>14</v>
      </c>
      <c r="G4239">
        <v>117</v>
      </c>
      <c r="H4239" s="2" t="str">
        <f>VLOOKUP(SupplierQuality[[#This Row],[MaterialID]],Table4[#All],2,0)</f>
        <v>Labels</v>
      </c>
      <c r="I4239">
        <v>2</v>
      </c>
      <c r="J4239" s="2" t="str">
        <f>_xlfn.XLOOKUP(SupplierQuality[[#This Row],[Defect Type ID]],Table5[ID],Table5[Defect Type],"Not found",0)</f>
        <v>Rejected</v>
      </c>
      <c r="K4239">
        <v>26</v>
      </c>
      <c r="L4239" s="2" t="str">
        <f>_xlfn.XLOOKUP(SupplierQuality[[#This Row],[DefectID]],Table2[ID],Table2[Defect],"Not found",0)</f>
        <v>Poor  Adhesion</v>
      </c>
      <c r="M4239" s="3">
        <v>524896</v>
      </c>
      <c r="N4239" s="3">
        <v>22</v>
      </c>
      <c r="O4239" s="6">
        <f>SupplierQuality[[#This Row],[Total Downtime Minutes]]/60</f>
        <v>0.36666666666666664</v>
      </c>
      <c r="P4239" s="4">
        <v>537</v>
      </c>
      <c r="Q4239" s="4">
        <f>SupplierQuality[[#This Row],[Total Defect Qty]]*SupplierQuality[[#This Row],[Unit Price]]</f>
        <v>281869152</v>
      </c>
    </row>
    <row r="4240" spans="1:17" x14ac:dyDescent="0.25">
      <c r="A4240" s="1">
        <v>43730</v>
      </c>
      <c r="B4240" s="5" t="str">
        <f>TEXT(SupplierQuality[[#This Row],[Date]],"mmm")</f>
        <v>Sep</v>
      </c>
      <c r="C4240" s="5" t="str">
        <f>TEXT(SupplierQuality[[#This Row],[Date]],"yyyy")</f>
        <v>2019</v>
      </c>
      <c r="D4240" s="2" t="s">
        <v>303</v>
      </c>
      <c r="E4240" s="2" t="s">
        <v>104</v>
      </c>
      <c r="F4240" s="2" t="s">
        <v>14</v>
      </c>
      <c r="G4240">
        <v>130</v>
      </c>
      <c r="H4240" s="2" t="str">
        <f>VLOOKUP(SupplierQuality[[#This Row],[MaterialID]],Table4[#All],2,0)</f>
        <v>Packaging</v>
      </c>
      <c r="I4240">
        <v>3</v>
      </c>
      <c r="J4240" s="2" t="str">
        <f>_xlfn.XLOOKUP(SupplierQuality[[#This Row],[Defect Type ID]],Table5[ID],Table5[Defect Type],"Not found",0)</f>
        <v>Impact</v>
      </c>
      <c r="K4240">
        <v>53</v>
      </c>
      <c r="L4240" s="2" t="str">
        <f>_xlfn.XLOOKUP(SupplierQuality[[#This Row],[DefectID]],Table2[ID],Table2[Defect],"Not found",0)</f>
        <v>Incorrect Material</v>
      </c>
      <c r="M4240" s="3">
        <v>447752</v>
      </c>
      <c r="N4240" s="3">
        <v>1809</v>
      </c>
      <c r="O4240" s="6">
        <f>SupplierQuality[[#This Row],[Total Downtime Minutes]]/60</f>
        <v>30.15</v>
      </c>
      <c r="P4240" s="4">
        <v>438</v>
      </c>
      <c r="Q4240" s="4">
        <f>SupplierQuality[[#This Row],[Total Defect Qty]]*SupplierQuality[[#This Row],[Unit Price]]</f>
        <v>196115376</v>
      </c>
    </row>
    <row r="4241" spans="1:17" x14ac:dyDescent="0.25">
      <c r="A4241" s="1">
        <v>43730</v>
      </c>
      <c r="B4241" s="5" t="str">
        <f>TEXT(SupplierQuality[[#This Row],[Date]],"mmm")</f>
        <v>Sep</v>
      </c>
      <c r="C4241" s="5" t="str">
        <f>TEXT(SupplierQuality[[#This Row],[Date]],"yyyy")</f>
        <v>2019</v>
      </c>
      <c r="D4241" s="2" t="s">
        <v>201</v>
      </c>
      <c r="E4241" s="2" t="s">
        <v>13</v>
      </c>
      <c r="F4241" s="2" t="s">
        <v>24</v>
      </c>
      <c r="G4241">
        <v>122</v>
      </c>
      <c r="H4241" s="2" t="str">
        <f>VLOOKUP(SupplierQuality[[#This Row],[MaterialID]],Table4[#All],2,0)</f>
        <v>Electrolytes</v>
      </c>
      <c r="I4241">
        <v>2</v>
      </c>
      <c r="J4241" s="2" t="str">
        <f>_xlfn.XLOOKUP(SupplierQuality[[#This Row],[Defect Type ID]],Table5[ID],Table5[Defect Type],"Not found",0)</f>
        <v>Rejected</v>
      </c>
      <c r="K4241">
        <v>137</v>
      </c>
      <c r="L4241" s="2" t="str">
        <f>_xlfn.XLOOKUP(SupplierQuality[[#This Row],[DefectID]],Table2[ID],Table2[Defect],"Not found",0)</f>
        <v>Weak Wrap</v>
      </c>
      <c r="M4241" s="3">
        <v>432849</v>
      </c>
      <c r="N4241" s="3">
        <v>3895</v>
      </c>
      <c r="O4241" s="6">
        <f>SupplierQuality[[#This Row],[Total Downtime Minutes]]/60</f>
        <v>64.916666666666671</v>
      </c>
      <c r="P4241" s="4">
        <v>297</v>
      </c>
      <c r="Q4241" s="4">
        <f>SupplierQuality[[#This Row],[Total Defect Qty]]*SupplierQuality[[#This Row],[Unit Price]]</f>
        <v>128556153</v>
      </c>
    </row>
    <row r="4242" spans="1:17" x14ac:dyDescent="0.25">
      <c r="A4242" s="1">
        <v>43731</v>
      </c>
      <c r="B4242" s="5" t="str">
        <f>TEXT(SupplierQuality[[#This Row],[Date]],"mmm")</f>
        <v>Sep</v>
      </c>
      <c r="C4242" s="5" t="str">
        <f>TEXT(SupplierQuality[[#This Row],[Date]],"yyyy")</f>
        <v>2019</v>
      </c>
      <c r="D4242" s="2" t="s">
        <v>274</v>
      </c>
      <c r="E4242" s="2" t="s">
        <v>52</v>
      </c>
      <c r="F4242" s="2" t="s">
        <v>24</v>
      </c>
      <c r="G4242">
        <v>129</v>
      </c>
      <c r="H4242" s="2" t="str">
        <f>VLOOKUP(SupplierQuality[[#This Row],[MaterialID]],Table4[#All],2,0)</f>
        <v>Mechanicals</v>
      </c>
      <c r="I4242">
        <v>2</v>
      </c>
      <c r="J4242" s="2" t="str">
        <f>_xlfn.XLOOKUP(SupplierQuality[[#This Row],[Defect Type ID]],Table5[ID],Table5[Defect Type],"Not found",0)</f>
        <v>Rejected</v>
      </c>
      <c r="K4242">
        <v>256</v>
      </c>
      <c r="L4242" s="2" t="str">
        <f>_xlfn.XLOOKUP(SupplierQuality[[#This Row],[DefectID]],Table2[ID],Table2[Defect],"Not found",0)</f>
        <v>Incomplete Tops</v>
      </c>
      <c r="M4242" s="3">
        <v>943530</v>
      </c>
      <c r="N4242" s="3">
        <v>4635</v>
      </c>
      <c r="O4242" s="6">
        <f>SupplierQuality[[#This Row],[Total Downtime Minutes]]/60</f>
        <v>77.25</v>
      </c>
      <c r="P4242" s="4">
        <v>542</v>
      </c>
      <c r="Q4242" s="4">
        <f>SupplierQuality[[#This Row],[Total Defect Qty]]*SupplierQuality[[#This Row],[Unit Price]]</f>
        <v>511393260</v>
      </c>
    </row>
    <row r="4243" spans="1:17" x14ac:dyDescent="0.25">
      <c r="A4243" s="1">
        <v>43731</v>
      </c>
      <c r="B4243" s="5" t="str">
        <f>TEXT(SupplierQuality[[#This Row],[Date]],"mmm")</f>
        <v>Sep</v>
      </c>
      <c r="C4243" s="5" t="str">
        <f>TEXT(SupplierQuality[[#This Row],[Date]],"yyyy")</f>
        <v>2019</v>
      </c>
      <c r="D4243" s="2" t="s">
        <v>355</v>
      </c>
      <c r="E4243" s="2" t="s">
        <v>107</v>
      </c>
      <c r="F4243" s="2" t="s">
        <v>14</v>
      </c>
      <c r="G4243">
        <v>113</v>
      </c>
      <c r="H4243" s="2" t="str">
        <f>VLOOKUP(SupplierQuality[[#This Row],[MaterialID]],Table4[#All],2,0)</f>
        <v>Raw Materials</v>
      </c>
      <c r="I4243">
        <v>1</v>
      </c>
      <c r="J4243" s="2" t="str">
        <f>_xlfn.XLOOKUP(SupplierQuality[[#This Row],[Defect Type ID]],Table5[ID],Table5[Defect Type],"Not found",0)</f>
        <v>No Impact</v>
      </c>
      <c r="K4243">
        <v>176</v>
      </c>
      <c r="L4243" s="2" t="str">
        <f>_xlfn.XLOOKUP(SupplierQuality[[#This Row],[DefectID]],Table2[ID],Table2[Defect],"Not found",0)</f>
        <v>Holes in Material</v>
      </c>
      <c r="M4243" s="3">
        <v>898955</v>
      </c>
      <c r="N4243" s="3">
        <v>2950</v>
      </c>
      <c r="O4243" s="6">
        <f>SupplierQuality[[#This Row],[Total Downtime Minutes]]/60</f>
        <v>49.166666666666664</v>
      </c>
      <c r="P4243" s="4">
        <v>557</v>
      </c>
      <c r="Q4243" s="4">
        <f>SupplierQuality[[#This Row],[Total Defect Qty]]*SupplierQuality[[#This Row],[Unit Price]]</f>
        <v>500717935</v>
      </c>
    </row>
    <row r="4244" spans="1:17" x14ac:dyDescent="0.25">
      <c r="A4244" s="1">
        <v>43731</v>
      </c>
      <c r="B4244" s="5" t="str">
        <f>TEXT(SupplierQuality[[#This Row],[Date]],"mmm")</f>
        <v>Sep</v>
      </c>
      <c r="C4244" s="5" t="str">
        <f>TEXT(SupplierQuality[[#This Row],[Date]],"yyyy")</f>
        <v>2019</v>
      </c>
      <c r="D4244" s="2" t="s">
        <v>139</v>
      </c>
      <c r="E4244" s="2" t="s">
        <v>52</v>
      </c>
      <c r="F4244" s="2" t="s">
        <v>691</v>
      </c>
      <c r="G4244">
        <v>116</v>
      </c>
      <c r="H4244" s="2" t="str">
        <f>VLOOKUP(SupplierQuality[[#This Row],[MaterialID]],Table4[#All],2,0)</f>
        <v>Molds</v>
      </c>
      <c r="I4244">
        <v>2</v>
      </c>
      <c r="J4244" s="2" t="str">
        <f>_xlfn.XLOOKUP(SupplierQuality[[#This Row],[Defect Type ID]],Table5[ID],Table5[Defect Type],"Not found",0)</f>
        <v>Rejected</v>
      </c>
      <c r="K4244">
        <v>61</v>
      </c>
      <c r="L4244" s="2" t="str">
        <f>_xlfn.XLOOKUP(SupplierQuality[[#This Row],[DefectID]],Table2[ID],Table2[Defect],"Not found",0)</f>
        <v>No Sealing</v>
      </c>
      <c r="M4244" s="3">
        <v>618457</v>
      </c>
      <c r="N4244" s="3">
        <v>934</v>
      </c>
      <c r="O4244" s="6">
        <f>SupplierQuality[[#This Row],[Total Downtime Minutes]]/60</f>
        <v>15.566666666666666</v>
      </c>
      <c r="P4244" s="4">
        <v>512</v>
      </c>
      <c r="Q4244" s="4">
        <f>SupplierQuality[[#This Row],[Total Defect Qty]]*SupplierQuality[[#This Row],[Unit Price]]</f>
        <v>316649984</v>
      </c>
    </row>
    <row r="4245" spans="1:17" x14ac:dyDescent="0.25">
      <c r="A4245" s="1">
        <v>43731</v>
      </c>
      <c r="B4245" s="5" t="str">
        <f>TEXT(SupplierQuality[[#This Row],[Date]],"mmm")</f>
        <v>Sep</v>
      </c>
      <c r="C4245" s="5" t="str">
        <f>TEXT(SupplierQuality[[#This Row],[Date]],"yyyy")</f>
        <v>2019</v>
      </c>
      <c r="D4245" s="2" t="s">
        <v>282</v>
      </c>
      <c r="E4245" s="2" t="s">
        <v>104</v>
      </c>
      <c r="F4245" s="2" t="s">
        <v>17</v>
      </c>
      <c r="G4245">
        <v>127</v>
      </c>
      <c r="H4245" s="2" t="str">
        <f>VLOOKUP(SupplierQuality[[#This Row],[MaterialID]],Table4[#All],2,0)</f>
        <v>Crates</v>
      </c>
      <c r="I4245">
        <v>2</v>
      </c>
      <c r="J4245" s="2" t="str">
        <f>_xlfn.XLOOKUP(SupplierQuality[[#This Row],[Defect Type ID]],Table5[ID],Table5[Defect Type],"Not found",0)</f>
        <v>Rejected</v>
      </c>
      <c r="K4245">
        <v>68</v>
      </c>
      <c r="L4245" s="2" t="str">
        <f>_xlfn.XLOOKUP(SupplierQuality[[#This Row],[DefectID]],Table2[ID],Table2[Defect],"Not found",0)</f>
        <v>Bad Parameters</v>
      </c>
      <c r="M4245" s="3">
        <v>614445</v>
      </c>
      <c r="N4245" s="3">
        <v>927</v>
      </c>
      <c r="O4245" s="6">
        <f>SupplierQuality[[#This Row],[Total Downtime Minutes]]/60</f>
        <v>15.45</v>
      </c>
      <c r="P4245" s="4">
        <v>610</v>
      </c>
      <c r="Q4245" s="4">
        <f>SupplierQuality[[#This Row],[Total Defect Qty]]*SupplierQuality[[#This Row],[Unit Price]]</f>
        <v>374811450</v>
      </c>
    </row>
    <row r="4246" spans="1:17" x14ac:dyDescent="0.25">
      <c r="A4246" s="1">
        <v>43731</v>
      </c>
      <c r="B4246" s="5" t="str">
        <f>TEXT(SupplierQuality[[#This Row],[Date]],"mmm")</f>
        <v>Sep</v>
      </c>
      <c r="C4246" s="5" t="str">
        <f>TEXT(SupplierQuality[[#This Row],[Date]],"yyyy")</f>
        <v>2019</v>
      </c>
      <c r="D4246" s="2" t="s">
        <v>178</v>
      </c>
      <c r="E4246" s="2" t="s">
        <v>74</v>
      </c>
      <c r="F4246" s="2" t="s">
        <v>17</v>
      </c>
      <c r="G4246">
        <v>132</v>
      </c>
      <c r="H4246" s="2" t="str">
        <f>VLOOKUP(SupplierQuality[[#This Row],[MaterialID]],Table4[#All],2,0)</f>
        <v>Printed Materials</v>
      </c>
      <c r="I4246">
        <v>1</v>
      </c>
      <c r="J4246" s="2" t="str">
        <f>_xlfn.XLOOKUP(SupplierQuality[[#This Row],[Defect Type ID]],Table5[ID],Table5[Defect Type],"Not found",0)</f>
        <v>No Impact</v>
      </c>
      <c r="K4246">
        <v>209</v>
      </c>
      <c r="L4246" s="2" t="str">
        <f>_xlfn.XLOOKUP(SupplierQuality[[#This Row],[DefectID]],Table2[ID],Table2[Defect],"Not found",0)</f>
        <v>Print Off Center</v>
      </c>
      <c r="M4246" s="3">
        <v>512276</v>
      </c>
      <c r="N4246" s="3">
        <v>2612</v>
      </c>
      <c r="O4246" s="6">
        <f>SupplierQuality[[#This Row],[Total Downtime Minutes]]/60</f>
        <v>43.533333333333331</v>
      </c>
      <c r="P4246" s="4">
        <v>304</v>
      </c>
      <c r="Q4246" s="4">
        <f>SupplierQuality[[#This Row],[Total Defect Qty]]*SupplierQuality[[#This Row],[Unit Price]]</f>
        <v>155731904</v>
      </c>
    </row>
    <row r="4247" spans="1:17" x14ac:dyDescent="0.25">
      <c r="A4247" s="1">
        <v>43731</v>
      </c>
      <c r="B4247" s="5" t="str">
        <f>TEXT(SupplierQuality[[#This Row],[Date]],"mmm")</f>
        <v>Sep</v>
      </c>
      <c r="C4247" s="5" t="str">
        <f>TEXT(SupplierQuality[[#This Row],[Date]],"yyyy")</f>
        <v>2019</v>
      </c>
      <c r="D4247" s="2" t="s">
        <v>204</v>
      </c>
      <c r="E4247" s="2" t="s">
        <v>21</v>
      </c>
      <c r="F4247" s="2" t="s">
        <v>17</v>
      </c>
      <c r="G4247">
        <v>118</v>
      </c>
      <c r="H4247" s="2" t="str">
        <f>VLOOKUP(SupplierQuality[[#This Row],[MaterialID]],Table4[#All],2,0)</f>
        <v>Corrugate</v>
      </c>
      <c r="I4247">
        <v>2</v>
      </c>
      <c r="J4247" s="2" t="str">
        <f>_xlfn.XLOOKUP(SupplierQuality[[#This Row],[Defect Type ID]],Table5[ID],Table5[Defect Type],"Not found",0)</f>
        <v>Rejected</v>
      </c>
      <c r="K4247">
        <v>227</v>
      </c>
      <c r="L4247" s="2" t="str">
        <f>_xlfn.XLOOKUP(SupplierQuality[[#This Row],[DefectID]],Table2[ID],Table2[Defect],"Not found",0)</f>
        <v>Not Balanced</v>
      </c>
      <c r="M4247" s="3">
        <v>51926</v>
      </c>
      <c r="N4247" s="3">
        <v>1606</v>
      </c>
      <c r="O4247" s="6">
        <f>SupplierQuality[[#This Row],[Total Downtime Minutes]]/60</f>
        <v>26.766666666666666</v>
      </c>
      <c r="P4247" s="4">
        <v>657</v>
      </c>
      <c r="Q4247" s="4">
        <f>SupplierQuality[[#This Row],[Total Defect Qty]]*SupplierQuality[[#This Row],[Unit Price]]</f>
        <v>34115382</v>
      </c>
    </row>
    <row r="4248" spans="1:17" x14ac:dyDescent="0.25">
      <c r="A4248" s="1">
        <v>43732</v>
      </c>
      <c r="B4248" s="5" t="str">
        <f>TEXT(SupplierQuality[[#This Row],[Date]],"mmm")</f>
        <v>Sep</v>
      </c>
      <c r="C4248" s="5" t="str">
        <f>TEXT(SupplierQuality[[#This Row],[Date]],"yyyy")</f>
        <v>2019</v>
      </c>
      <c r="D4248" s="2" t="s">
        <v>218</v>
      </c>
      <c r="E4248" s="2" t="s">
        <v>30</v>
      </c>
      <c r="F4248" s="2" t="s">
        <v>691</v>
      </c>
      <c r="G4248">
        <v>128</v>
      </c>
      <c r="H4248" s="2" t="str">
        <f>VLOOKUP(SupplierQuality[[#This Row],[MaterialID]],Table4[#All],2,0)</f>
        <v>Tape</v>
      </c>
      <c r="I4248">
        <v>1</v>
      </c>
      <c r="J4248" s="2" t="str">
        <f>_xlfn.XLOOKUP(SupplierQuality[[#This Row],[Defect Type ID]],Table5[ID],Table5[Defect Type],"Not found",0)</f>
        <v>No Impact</v>
      </c>
      <c r="K4248">
        <v>207</v>
      </c>
      <c r="L4248" s="2" t="str">
        <f>_xlfn.XLOOKUP(SupplierQuality[[#This Row],[DefectID]],Table2[ID],Table2[Defect],"Not found",0)</f>
        <v>Wrong Cut</v>
      </c>
      <c r="M4248" s="3">
        <v>868694</v>
      </c>
      <c r="N4248" s="3">
        <v>595</v>
      </c>
      <c r="O4248" s="6">
        <f>SupplierQuality[[#This Row],[Total Downtime Minutes]]/60</f>
        <v>9.9166666666666661</v>
      </c>
      <c r="P4248" s="4">
        <v>505</v>
      </c>
      <c r="Q4248" s="4">
        <f>SupplierQuality[[#This Row],[Total Defect Qty]]*SupplierQuality[[#This Row],[Unit Price]]</f>
        <v>438690470</v>
      </c>
    </row>
    <row r="4249" spans="1:17" x14ac:dyDescent="0.25">
      <c r="A4249" s="1">
        <v>43732</v>
      </c>
      <c r="B4249" s="5" t="str">
        <f>TEXT(SupplierQuality[[#This Row],[Date]],"mmm")</f>
        <v>Sep</v>
      </c>
      <c r="C4249" s="5" t="str">
        <f>TEXT(SupplierQuality[[#This Row],[Date]],"yyyy")</f>
        <v>2019</v>
      </c>
      <c r="D4249" s="2" t="s">
        <v>160</v>
      </c>
      <c r="E4249" s="2" t="s">
        <v>64</v>
      </c>
      <c r="F4249" s="2" t="s">
        <v>14</v>
      </c>
      <c r="G4249">
        <v>114</v>
      </c>
      <c r="H4249" s="2" t="str">
        <f>VLOOKUP(SupplierQuality[[#This Row],[MaterialID]],Table4[#All],2,0)</f>
        <v>Carton</v>
      </c>
      <c r="I4249">
        <v>1</v>
      </c>
      <c r="J4249" s="2" t="str">
        <f>_xlfn.XLOOKUP(SupplierQuality[[#This Row],[Defect Type ID]],Table5[ID],Table5[Defect Type],"Not found",0)</f>
        <v>No Impact</v>
      </c>
      <c r="K4249">
        <v>223</v>
      </c>
      <c r="L4249" s="2" t="str">
        <f>_xlfn.XLOOKUP(SupplierQuality[[#This Row],[DefectID]],Table2[ID],Table2[Defect],"Not found",0)</f>
        <v>No Varnish</v>
      </c>
      <c r="M4249" s="3">
        <v>821524</v>
      </c>
      <c r="N4249" s="3">
        <v>949</v>
      </c>
      <c r="O4249" s="6">
        <f>SupplierQuality[[#This Row],[Total Downtime Minutes]]/60</f>
        <v>15.816666666666666</v>
      </c>
      <c r="P4249" s="4">
        <v>445</v>
      </c>
      <c r="Q4249" s="4">
        <f>SupplierQuality[[#This Row],[Total Defect Qty]]*SupplierQuality[[#This Row],[Unit Price]]</f>
        <v>365578180</v>
      </c>
    </row>
    <row r="4250" spans="1:17" x14ac:dyDescent="0.25">
      <c r="A4250" s="1">
        <v>43732</v>
      </c>
      <c r="B4250" s="5" t="str">
        <f>TEXT(SupplierQuality[[#This Row],[Date]],"mmm")</f>
        <v>Sep</v>
      </c>
      <c r="C4250" s="5" t="str">
        <f>TEXT(SupplierQuality[[#This Row],[Date]],"yyyy")</f>
        <v>2019</v>
      </c>
      <c r="D4250" s="2" t="s">
        <v>31</v>
      </c>
      <c r="E4250" s="2" t="s">
        <v>62</v>
      </c>
      <c r="F4250" s="2" t="s">
        <v>75</v>
      </c>
      <c r="G4250">
        <v>118</v>
      </c>
      <c r="H4250" s="2" t="str">
        <f>VLOOKUP(SupplierQuality[[#This Row],[MaterialID]],Table4[#All],2,0)</f>
        <v>Corrugate</v>
      </c>
      <c r="I4250">
        <v>2</v>
      </c>
      <c r="J4250" s="2" t="str">
        <f>_xlfn.XLOOKUP(SupplierQuality[[#This Row],[Defect Type ID]],Table5[ID],Table5[Defect Type],"Not found",0)</f>
        <v>Rejected</v>
      </c>
      <c r="K4250">
        <v>17</v>
      </c>
      <c r="L4250" s="2" t="str">
        <f>_xlfn.XLOOKUP(SupplierQuality[[#This Row],[DefectID]],Table2[ID],Table2[Defect],"Not found",0)</f>
        <v>Folding - Wrong Crease</v>
      </c>
      <c r="M4250" s="3">
        <v>813639</v>
      </c>
      <c r="N4250" s="3">
        <v>723</v>
      </c>
      <c r="O4250" s="6">
        <f>SupplierQuality[[#This Row],[Total Downtime Minutes]]/60</f>
        <v>12.05</v>
      </c>
      <c r="P4250" s="4">
        <v>373</v>
      </c>
      <c r="Q4250" s="4">
        <f>SupplierQuality[[#This Row],[Total Defect Qty]]*SupplierQuality[[#This Row],[Unit Price]]</f>
        <v>303487347</v>
      </c>
    </row>
    <row r="4251" spans="1:17" x14ac:dyDescent="0.25">
      <c r="A4251" s="1">
        <v>43732</v>
      </c>
      <c r="B4251" s="5" t="str">
        <f>TEXT(SupplierQuality[[#This Row],[Date]],"mmm")</f>
        <v>Sep</v>
      </c>
      <c r="C4251" s="5" t="str">
        <f>TEXT(SupplierQuality[[#This Row],[Date]],"yyyy")</f>
        <v>2019</v>
      </c>
      <c r="D4251" s="2" t="s">
        <v>254</v>
      </c>
      <c r="E4251" s="2" t="s">
        <v>52</v>
      </c>
      <c r="F4251" s="2" t="s">
        <v>14</v>
      </c>
      <c r="G4251">
        <v>116</v>
      </c>
      <c r="H4251" s="2" t="str">
        <f>VLOOKUP(SupplierQuality[[#This Row],[MaterialID]],Table4[#All],2,0)</f>
        <v>Molds</v>
      </c>
      <c r="I4251">
        <v>3</v>
      </c>
      <c r="J4251" s="2" t="str">
        <f>_xlfn.XLOOKUP(SupplierQuality[[#This Row],[Defect Type ID]],Table5[ID],Table5[Defect Type],"Not found",0)</f>
        <v>Impact</v>
      </c>
      <c r="K4251">
        <v>139</v>
      </c>
      <c r="L4251" s="2" t="str">
        <f>_xlfn.XLOOKUP(SupplierQuality[[#This Row],[DefectID]],Table2[ID],Table2[Defect],"Not found",0)</f>
        <v>Incorrect Color</v>
      </c>
      <c r="M4251" s="3">
        <v>806973</v>
      </c>
      <c r="N4251" s="3">
        <v>1949</v>
      </c>
      <c r="O4251" s="6">
        <f>SupplierQuality[[#This Row],[Total Downtime Minutes]]/60</f>
        <v>32.483333333333334</v>
      </c>
      <c r="P4251" s="4">
        <v>366</v>
      </c>
      <c r="Q4251" s="4">
        <f>SupplierQuality[[#This Row],[Total Defect Qty]]*SupplierQuality[[#This Row],[Unit Price]]</f>
        <v>295352118</v>
      </c>
    </row>
    <row r="4252" spans="1:17" x14ac:dyDescent="0.25">
      <c r="A4252" s="1">
        <v>43732</v>
      </c>
      <c r="B4252" s="5" t="str">
        <f>TEXT(SupplierQuality[[#This Row],[Date]],"mmm")</f>
        <v>Sep</v>
      </c>
      <c r="C4252" s="5" t="str">
        <f>TEXT(SupplierQuality[[#This Row],[Date]],"yyyy")</f>
        <v>2019</v>
      </c>
      <c r="D4252" s="2" t="s">
        <v>285</v>
      </c>
      <c r="E4252" s="2" t="s">
        <v>84</v>
      </c>
      <c r="F4252" s="2" t="s">
        <v>14</v>
      </c>
      <c r="G4252">
        <v>113</v>
      </c>
      <c r="H4252" s="2" t="str">
        <f>VLOOKUP(SupplierQuality[[#This Row],[MaterialID]],Table4[#All],2,0)</f>
        <v>Raw Materials</v>
      </c>
      <c r="I4252">
        <v>2</v>
      </c>
      <c r="J4252" s="2" t="str">
        <f>_xlfn.XLOOKUP(SupplierQuality[[#This Row],[Defect Type ID]],Table5[ID],Table5[Defect Type],"Not found",0)</f>
        <v>Rejected</v>
      </c>
      <c r="K4252">
        <v>258</v>
      </c>
      <c r="L4252" s="2" t="str">
        <f>_xlfn.XLOOKUP(SupplierQuality[[#This Row],[DefectID]],Table2[ID],Table2[Defect],"Not found",0)</f>
        <v>Gages Broken</v>
      </c>
      <c r="M4252" s="3">
        <v>726675</v>
      </c>
      <c r="N4252" s="3">
        <v>4924</v>
      </c>
      <c r="O4252" s="6">
        <f>SupplierQuality[[#This Row],[Total Downtime Minutes]]/60</f>
        <v>82.066666666666663</v>
      </c>
      <c r="P4252" s="4">
        <v>421</v>
      </c>
      <c r="Q4252" s="4">
        <f>SupplierQuality[[#This Row],[Total Defect Qty]]*SupplierQuality[[#This Row],[Unit Price]]</f>
        <v>305930175</v>
      </c>
    </row>
    <row r="4253" spans="1:17" x14ac:dyDescent="0.25">
      <c r="A4253" s="1">
        <v>43732</v>
      </c>
      <c r="B4253" s="5" t="str">
        <f>TEXT(SupplierQuality[[#This Row],[Date]],"mmm")</f>
        <v>Sep</v>
      </c>
      <c r="C4253" s="5" t="str">
        <f>TEXT(SupplierQuality[[#This Row],[Date]],"yyyy")</f>
        <v>2019</v>
      </c>
      <c r="D4253" s="2" t="s">
        <v>311</v>
      </c>
      <c r="E4253" s="2" t="s">
        <v>13</v>
      </c>
      <c r="F4253" s="2" t="s">
        <v>14</v>
      </c>
      <c r="G4253">
        <v>116</v>
      </c>
      <c r="H4253" s="2" t="str">
        <f>VLOOKUP(SupplierQuality[[#This Row],[MaterialID]],Table4[#All],2,0)</f>
        <v>Molds</v>
      </c>
      <c r="I4253">
        <v>3</v>
      </c>
      <c r="J4253" s="2" t="str">
        <f>_xlfn.XLOOKUP(SupplierQuality[[#This Row],[Defect Type ID]],Table5[ID],Table5[Defect Type],"Not found",0)</f>
        <v>Impact</v>
      </c>
      <c r="K4253">
        <v>197</v>
      </c>
      <c r="L4253" s="2" t="str">
        <f>_xlfn.XLOOKUP(SupplierQuality[[#This Row],[DefectID]],Table2[ID],Table2[Defect],"Not found",0)</f>
        <v>Assembly Issues</v>
      </c>
      <c r="M4253" s="3">
        <v>721787</v>
      </c>
      <c r="N4253" s="3">
        <v>2357</v>
      </c>
      <c r="O4253" s="6">
        <f>SupplierQuality[[#This Row],[Total Downtime Minutes]]/60</f>
        <v>39.283333333333331</v>
      </c>
      <c r="P4253" s="4">
        <v>556</v>
      </c>
      <c r="Q4253" s="4">
        <f>SupplierQuality[[#This Row],[Total Defect Qty]]*SupplierQuality[[#This Row],[Unit Price]]</f>
        <v>401313572</v>
      </c>
    </row>
    <row r="4254" spans="1:17" x14ac:dyDescent="0.25">
      <c r="A4254" s="1">
        <v>43732</v>
      </c>
      <c r="B4254" s="5" t="str">
        <f>TEXT(SupplierQuality[[#This Row],[Date]],"mmm")</f>
        <v>Sep</v>
      </c>
      <c r="C4254" s="5" t="str">
        <f>TEXT(SupplierQuality[[#This Row],[Date]],"yyyy")</f>
        <v>2019</v>
      </c>
      <c r="D4254" s="2" t="s">
        <v>295</v>
      </c>
      <c r="E4254" s="2" t="s">
        <v>23</v>
      </c>
      <c r="F4254" s="2" t="s">
        <v>17</v>
      </c>
      <c r="G4254">
        <v>113</v>
      </c>
      <c r="H4254" s="2" t="str">
        <f>VLOOKUP(SupplierQuality[[#This Row],[MaterialID]],Table4[#All],2,0)</f>
        <v>Raw Materials</v>
      </c>
      <c r="I4254">
        <v>2</v>
      </c>
      <c r="J4254" s="2" t="str">
        <f>_xlfn.XLOOKUP(SupplierQuality[[#This Row],[Defect Type ID]],Table5[ID],Table5[Defect Type],"Not found",0)</f>
        <v>Rejected</v>
      </c>
      <c r="K4254">
        <v>230</v>
      </c>
      <c r="L4254" s="2" t="str">
        <f>_xlfn.XLOOKUP(SupplierQuality[[#This Row],[DefectID]],Table2[ID],Table2[Defect],"Not found",0)</f>
        <v>Deep Slots</v>
      </c>
      <c r="M4254" s="3">
        <v>711833</v>
      </c>
      <c r="N4254" s="3">
        <v>710</v>
      </c>
      <c r="O4254" s="6">
        <f>SupplierQuality[[#This Row],[Total Downtime Minutes]]/60</f>
        <v>11.833333333333334</v>
      </c>
      <c r="P4254" s="4">
        <v>336</v>
      </c>
      <c r="Q4254" s="4">
        <f>SupplierQuality[[#This Row],[Total Defect Qty]]*SupplierQuality[[#This Row],[Unit Price]]</f>
        <v>239175888</v>
      </c>
    </row>
    <row r="4255" spans="1:17" x14ac:dyDescent="0.25">
      <c r="A4255" s="1">
        <v>43732</v>
      </c>
      <c r="B4255" s="5" t="str">
        <f>TEXT(SupplierQuality[[#This Row],[Date]],"mmm")</f>
        <v>Sep</v>
      </c>
      <c r="C4255" s="5" t="str">
        <f>TEXT(SupplierQuality[[#This Row],[Date]],"yyyy")</f>
        <v>2019</v>
      </c>
      <c r="D4255" s="2" t="s">
        <v>331</v>
      </c>
      <c r="E4255" s="2" t="s">
        <v>13</v>
      </c>
      <c r="F4255" s="2" t="s">
        <v>17</v>
      </c>
      <c r="G4255">
        <v>117</v>
      </c>
      <c r="H4255" s="2" t="str">
        <f>VLOOKUP(SupplierQuality[[#This Row],[MaterialID]],Table4[#All],2,0)</f>
        <v>Labels</v>
      </c>
      <c r="I4255">
        <v>1</v>
      </c>
      <c r="J4255" s="2" t="str">
        <f>_xlfn.XLOOKUP(SupplierQuality[[#This Row],[Defect Type ID]],Table5[ID],Table5[Defect Type],"Not found",0)</f>
        <v>No Impact</v>
      </c>
      <c r="K4255">
        <v>202</v>
      </c>
      <c r="L4255" s="2" t="str">
        <f>_xlfn.XLOOKUP(SupplierQuality[[#This Row],[DefectID]],Table2[ID],Table2[Defect],"Not found",0)</f>
        <v>Wrong Surface</v>
      </c>
      <c r="M4255" s="3">
        <v>709746</v>
      </c>
      <c r="N4255" s="3">
        <v>2873</v>
      </c>
      <c r="O4255" s="6">
        <f>SupplierQuality[[#This Row],[Total Downtime Minutes]]/60</f>
        <v>47.883333333333333</v>
      </c>
      <c r="P4255" s="4">
        <v>377</v>
      </c>
      <c r="Q4255" s="4">
        <f>SupplierQuality[[#This Row],[Total Defect Qty]]*SupplierQuality[[#This Row],[Unit Price]]</f>
        <v>267574242</v>
      </c>
    </row>
    <row r="4256" spans="1:17" x14ac:dyDescent="0.25">
      <c r="A4256" s="1">
        <v>43732</v>
      </c>
      <c r="B4256" s="5" t="str">
        <f>TEXT(SupplierQuality[[#This Row],[Date]],"mmm")</f>
        <v>Sep</v>
      </c>
      <c r="C4256" s="5" t="str">
        <f>TEXT(SupplierQuality[[#This Row],[Date]],"yyyy")</f>
        <v>2019</v>
      </c>
      <c r="D4256" s="2" t="s">
        <v>357</v>
      </c>
      <c r="E4256" s="2" t="s">
        <v>34</v>
      </c>
      <c r="F4256" s="2" t="s">
        <v>17</v>
      </c>
      <c r="G4256">
        <v>120</v>
      </c>
      <c r="H4256" s="2" t="str">
        <f>VLOOKUP(SupplierQuality[[#This Row],[MaterialID]],Table4[#All],2,0)</f>
        <v>Film</v>
      </c>
      <c r="I4256">
        <v>3</v>
      </c>
      <c r="J4256" s="2" t="str">
        <f>_xlfn.XLOOKUP(SupplierQuality[[#This Row],[Defect Type ID]],Table5[ID],Table5[Defect Type],"Not found",0)</f>
        <v>Impact</v>
      </c>
      <c r="K4256">
        <v>167</v>
      </c>
      <c r="L4256" s="2" t="str">
        <f>_xlfn.XLOOKUP(SupplierQuality[[#This Row],[DefectID]],Table2[ID],Table2[Defect],"Not found",0)</f>
        <v>Missing Packaging</v>
      </c>
      <c r="M4256" s="3">
        <v>651734</v>
      </c>
      <c r="N4256" s="3">
        <v>2303</v>
      </c>
      <c r="O4256" s="6">
        <f>SupplierQuality[[#This Row],[Total Downtime Minutes]]/60</f>
        <v>38.383333333333333</v>
      </c>
      <c r="P4256" s="4">
        <v>311</v>
      </c>
      <c r="Q4256" s="4">
        <f>SupplierQuality[[#This Row],[Total Defect Qty]]*SupplierQuality[[#This Row],[Unit Price]]</f>
        <v>202689274</v>
      </c>
    </row>
    <row r="4257" spans="1:17" x14ac:dyDescent="0.25">
      <c r="A4257" s="1">
        <v>43732</v>
      </c>
      <c r="B4257" s="5" t="str">
        <f>TEXT(SupplierQuality[[#This Row],[Date]],"mmm")</f>
        <v>Sep</v>
      </c>
      <c r="C4257" s="5" t="str">
        <f>TEXT(SupplierQuality[[#This Row],[Date]],"yyyy")</f>
        <v>2019</v>
      </c>
      <c r="D4257" s="2" t="s">
        <v>158</v>
      </c>
      <c r="E4257" s="2" t="s">
        <v>41</v>
      </c>
      <c r="F4257" s="2" t="s">
        <v>17</v>
      </c>
      <c r="G4257">
        <v>126</v>
      </c>
      <c r="H4257" s="2" t="str">
        <f>VLOOKUP(SupplierQuality[[#This Row],[MaterialID]],Table4[#All],2,0)</f>
        <v>Motors</v>
      </c>
      <c r="I4257">
        <v>3</v>
      </c>
      <c r="J4257" s="2" t="str">
        <f>_xlfn.XLOOKUP(SupplierQuality[[#This Row],[Defect Type ID]],Table5[ID],Table5[Defect Type],"Not found",0)</f>
        <v>Impact</v>
      </c>
      <c r="K4257">
        <v>107</v>
      </c>
      <c r="L4257" s="2" t="str">
        <f>_xlfn.XLOOKUP(SupplierQuality[[#This Row],[DefectID]],Table2[ID],Table2[Defect],"Not found",0)</f>
        <v>No Tight Seal</v>
      </c>
      <c r="M4257" s="3">
        <v>486501</v>
      </c>
      <c r="N4257" s="3">
        <v>2205</v>
      </c>
      <c r="O4257" s="6">
        <f>SupplierQuality[[#This Row],[Total Downtime Minutes]]/60</f>
        <v>36.75</v>
      </c>
      <c r="P4257" s="4">
        <v>647</v>
      </c>
      <c r="Q4257" s="4">
        <f>SupplierQuality[[#This Row],[Total Defect Qty]]*SupplierQuality[[#This Row],[Unit Price]]</f>
        <v>314766147</v>
      </c>
    </row>
    <row r="4258" spans="1:17" x14ac:dyDescent="0.25">
      <c r="A4258" s="1">
        <v>43732</v>
      </c>
      <c r="B4258" s="5" t="str">
        <f>TEXT(SupplierQuality[[#This Row],[Date]],"mmm")</f>
        <v>Sep</v>
      </c>
      <c r="C4258" s="5" t="str">
        <f>TEXT(SupplierQuality[[#This Row],[Date]],"yyyy")</f>
        <v>2019</v>
      </c>
      <c r="D4258" s="2" t="s">
        <v>133</v>
      </c>
      <c r="E4258" s="2" t="s">
        <v>60</v>
      </c>
      <c r="F4258" s="2" t="s">
        <v>14</v>
      </c>
      <c r="G4258">
        <v>120</v>
      </c>
      <c r="H4258" s="2" t="str">
        <f>VLOOKUP(SupplierQuality[[#This Row],[MaterialID]],Table4[#All],2,0)</f>
        <v>Film</v>
      </c>
      <c r="I4258">
        <v>2</v>
      </c>
      <c r="J4258" s="2" t="str">
        <f>_xlfn.XLOOKUP(SupplierQuality[[#This Row],[Defect Type ID]],Table5[ID],Table5[Defect Type],"Not found",0)</f>
        <v>Rejected</v>
      </c>
      <c r="K4258">
        <v>13</v>
      </c>
      <c r="L4258" s="2" t="str">
        <f>_xlfn.XLOOKUP(SupplierQuality[[#This Row],[DefectID]],Table2[ID],Table2[Defect],"Not found",0)</f>
        <v>Damaged in Transit</v>
      </c>
      <c r="M4258" s="3">
        <v>434098</v>
      </c>
      <c r="N4258" s="3">
        <v>4884</v>
      </c>
      <c r="O4258" s="6">
        <f>SupplierQuality[[#This Row],[Total Downtime Minutes]]/60</f>
        <v>81.400000000000006</v>
      </c>
      <c r="P4258" s="4">
        <v>411</v>
      </c>
      <c r="Q4258" s="4">
        <f>SupplierQuality[[#This Row],[Total Defect Qty]]*SupplierQuality[[#This Row],[Unit Price]]</f>
        <v>178414278</v>
      </c>
    </row>
    <row r="4259" spans="1:17" x14ac:dyDescent="0.25">
      <c r="A4259" s="1">
        <v>43732</v>
      </c>
      <c r="B4259" s="5" t="str">
        <f>TEXT(SupplierQuality[[#This Row],[Date]],"mmm")</f>
        <v>Sep</v>
      </c>
      <c r="C4259" s="5" t="str">
        <f>TEXT(SupplierQuality[[#This Row],[Date]],"yyyy")</f>
        <v>2019</v>
      </c>
      <c r="D4259" s="2" t="s">
        <v>140</v>
      </c>
      <c r="E4259" s="2" t="s">
        <v>71</v>
      </c>
      <c r="F4259" s="2" t="s">
        <v>14</v>
      </c>
      <c r="G4259">
        <v>119</v>
      </c>
      <c r="H4259" s="2" t="str">
        <f>VLOOKUP(SupplierQuality[[#This Row],[MaterialID]],Table4[#All],2,0)</f>
        <v>Batteries</v>
      </c>
      <c r="I4259">
        <v>3</v>
      </c>
      <c r="J4259" s="2" t="str">
        <f>_xlfn.XLOOKUP(SupplierQuality[[#This Row],[Defect Type ID]],Table5[ID],Table5[Defect Type],"Not found",0)</f>
        <v>Impact</v>
      </c>
      <c r="K4259">
        <v>102</v>
      </c>
      <c r="L4259" s="2" t="str">
        <f>_xlfn.XLOOKUP(SupplierQuality[[#This Row],[DefectID]],Table2[ID],Table2[Defect],"Not found",0)</f>
        <v>Wrong Codes</v>
      </c>
      <c r="M4259" s="3">
        <v>357619</v>
      </c>
      <c r="N4259" s="3">
        <v>985</v>
      </c>
      <c r="O4259" s="6">
        <f>SupplierQuality[[#This Row],[Total Downtime Minutes]]/60</f>
        <v>16.416666666666668</v>
      </c>
      <c r="P4259" s="4">
        <v>597</v>
      </c>
      <c r="Q4259" s="4">
        <f>SupplierQuality[[#This Row],[Total Defect Qty]]*SupplierQuality[[#This Row],[Unit Price]]</f>
        <v>213498543</v>
      </c>
    </row>
    <row r="4260" spans="1:17" x14ac:dyDescent="0.25">
      <c r="A4260" s="1">
        <v>43732</v>
      </c>
      <c r="B4260" s="5" t="str">
        <f>TEXT(SupplierQuality[[#This Row],[Date]],"mmm")</f>
        <v>Sep</v>
      </c>
      <c r="C4260" s="5" t="str">
        <f>TEXT(SupplierQuality[[#This Row],[Date]],"yyyy")</f>
        <v>2019</v>
      </c>
      <c r="D4260" s="2" t="s">
        <v>236</v>
      </c>
      <c r="E4260" s="2" t="s">
        <v>84</v>
      </c>
      <c r="F4260" s="2" t="s">
        <v>17</v>
      </c>
      <c r="G4260">
        <v>127</v>
      </c>
      <c r="H4260" s="2" t="str">
        <f>VLOOKUP(SupplierQuality[[#This Row],[MaterialID]],Table4[#All],2,0)</f>
        <v>Crates</v>
      </c>
      <c r="I4260">
        <v>3</v>
      </c>
      <c r="J4260" s="2" t="str">
        <f>_xlfn.XLOOKUP(SupplierQuality[[#This Row],[Defect Type ID]],Table5[ID],Table5[Defect Type],"Not found",0)</f>
        <v>Impact</v>
      </c>
      <c r="K4260">
        <v>234</v>
      </c>
      <c r="L4260" s="2" t="str">
        <f>_xlfn.XLOOKUP(SupplierQuality[[#This Row],[DefectID]],Table2[ID],Table2[Defect],"Not found",0)</f>
        <v>Packaging Issues</v>
      </c>
      <c r="M4260" s="3">
        <v>211938</v>
      </c>
      <c r="N4260" s="3">
        <v>2109</v>
      </c>
      <c r="O4260" s="6">
        <f>SupplierQuality[[#This Row],[Total Downtime Minutes]]/60</f>
        <v>35.15</v>
      </c>
      <c r="P4260" s="4">
        <v>481</v>
      </c>
      <c r="Q4260" s="4">
        <f>SupplierQuality[[#This Row],[Total Defect Qty]]*SupplierQuality[[#This Row],[Unit Price]]</f>
        <v>101942178</v>
      </c>
    </row>
    <row r="4261" spans="1:17" x14ac:dyDescent="0.25">
      <c r="A4261" s="1">
        <v>43732</v>
      </c>
      <c r="B4261" s="5" t="str">
        <f>TEXT(SupplierQuality[[#This Row],[Date]],"mmm")</f>
        <v>Sep</v>
      </c>
      <c r="C4261" s="5" t="str">
        <f>TEXT(SupplierQuality[[#This Row],[Date]],"yyyy")</f>
        <v>2019</v>
      </c>
      <c r="D4261" s="2" t="s">
        <v>69</v>
      </c>
      <c r="E4261" s="2" t="s">
        <v>21</v>
      </c>
      <c r="F4261" s="2" t="s">
        <v>17</v>
      </c>
      <c r="G4261">
        <v>120</v>
      </c>
      <c r="H4261" s="2" t="str">
        <f>VLOOKUP(SupplierQuality[[#This Row],[MaterialID]],Table4[#All],2,0)</f>
        <v>Film</v>
      </c>
      <c r="I4261">
        <v>2</v>
      </c>
      <c r="J4261" s="2" t="str">
        <f>_xlfn.XLOOKUP(SupplierQuality[[#This Row],[Defect Type ID]],Table5[ID],Table5[Defect Type],"Not found",0)</f>
        <v>Rejected</v>
      </c>
      <c r="K4261">
        <v>121</v>
      </c>
      <c r="L4261" s="2" t="str">
        <f>_xlfn.XLOOKUP(SupplierQuality[[#This Row],[DefectID]],Table2[ID],Table2[Defect],"Not found",0)</f>
        <v>Odor</v>
      </c>
      <c r="M4261" s="3">
        <v>208221</v>
      </c>
      <c r="N4261" s="3">
        <v>852</v>
      </c>
      <c r="O4261" s="6">
        <f>SupplierQuality[[#This Row],[Total Downtime Minutes]]/60</f>
        <v>14.2</v>
      </c>
      <c r="P4261" s="4">
        <v>550</v>
      </c>
      <c r="Q4261" s="4">
        <f>SupplierQuality[[#This Row],[Total Defect Qty]]*SupplierQuality[[#This Row],[Unit Price]]</f>
        <v>114521550</v>
      </c>
    </row>
    <row r="4262" spans="1:17" x14ac:dyDescent="0.25">
      <c r="A4262" s="1">
        <v>43732</v>
      </c>
      <c r="B4262" s="5" t="str">
        <f>TEXT(SupplierQuality[[#This Row],[Date]],"mmm")</f>
        <v>Sep</v>
      </c>
      <c r="C4262" s="5" t="str">
        <f>TEXT(SupplierQuality[[#This Row],[Date]],"yyyy")</f>
        <v>2019</v>
      </c>
      <c r="D4262" s="2" t="s">
        <v>76</v>
      </c>
      <c r="E4262" s="2" t="s">
        <v>52</v>
      </c>
      <c r="F4262" s="2" t="s">
        <v>14</v>
      </c>
      <c r="G4262">
        <v>126</v>
      </c>
      <c r="H4262" s="2" t="str">
        <f>VLOOKUP(SupplierQuality[[#This Row],[MaterialID]],Table4[#All],2,0)</f>
        <v>Motors</v>
      </c>
      <c r="I4262">
        <v>1</v>
      </c>
      <c r="J4262" s="2" t="str">
        <f>_xlfn.XLOOKUP(SupplierQuality[[#This Row],[Defect Type ID]],Table5[ID],Table5[Defect Type],"Not found",0)</f>
        <v>No Impact</v>
      </c>
      <c r="K4262">
        <v>37</v>
      </c>
      <c r="L4262" s="2" t="str">
        <f>_xlfn.XLOOKUP(SupplierQuality[[#This Row],[DefectID]],Table2[ID],Table2[Defect],"Not found",0)</f>
        <v>Foreign Material</v>
      </c>
      <c r="M4262" s="3">
        <v>189638</v>
      </c>
      <c r="N4262" s="3">
        <v>3437</v>
      </c>
      <c r="O4262" s="6">
        <f>SupplierQuality[[#This Row],[Total Downtime Minutes]]/60</f>
        <v>57.283333333333331</v>
      </c>
      <c r="P4262" s="4">
        <v>565</v>
      </c>
      <c r="Q4262" s="4">
        <f>SupplierQuality[[#This Row],[Total Defect Qty]]*SupplierQuality[[#This Row],[Unit Price]]</f>
        <v>107145470</v>
      </c>
    </row>
    <row r="4263" spans="1:17" x14ac:dyDescent="0.25">
      <c r="A4263" s="1">
        <v>43732</v>
      </c>
      <c r="B4263" s="5" t="str">
        <f>TEXT(SupplierQuality[[#This Row],[Date]],"mmm")</f>
        <v>Sep</v>
      </c>
      <c r="C4263" s="5" t="str">
        <f>TEXT(SupplierQuality[[#This Row],[Date]],"yyyy")</f>
        <v>2019</v>
      </c>
      <c r="D4263" s="2" t="s">
        <v>233</v>
      </c>
      <c r="E4263" s="2" t="s">
        <v>41</v>
      </c>
      <c r="F4263" s="2" t="s">
        <v>14</v>
      </c>
      <c r="G4263">
        <v>120</v>
      </c>
      <c r="H4263" s="2" t="str">
        <f>VLOOKUP(SupplierQuality[[#This Row],[MaterialID]],Table4[#All],2,0)</f>
        <v>Film</v>
      </c>
      <c r="I4263">
        <v>3</v>
      </c>
      <c r="J4263" s="2" t="str">
        <f>_xlfn.XLOOKUP(SupplierQuality[[#This Row],[Defect Type ID]],Table5[ID],Table5[Defect Type],"Not found",0)</f>
        <v>Impact</v>
      </c>
      <c r="K4263">
        <v>135</v>
      </c>
      <c r="L4263" s="2" t="str">
        <f>_xlfn.XLOOKUP(SupplierQuality[[#This Row],[DefectID]],Table2[ID],Table2[Defect],"Not found",0)</f>
        <v>Tops Short</v>
      </c>
      <c r="M4263" s="3">
        <v>174438</v>
      </c>
      <c r="N4263" s="3">
        <v>4767</v>
      </c>
      <c r="O4263" s="6">
        <f>SupplierQuality[[#This Row],[Total Downtime Minutes]]/60</f>
        <v>79.45</v>
      </c>
      <c r="P4263" s="4">
        <v>365</v>
      </c>
      <c r="Q4263" s="4">
        <f>SupplierQuality[[#This Row],[Total Defect Qty]]*SupplierQuality[[#This Row],[Unit Price]]</f>
        <v>63669870</v>
      </c>
    </row>
    <row r="4264" spans="1:17" x14ac:dyDescent="0.25">
      <c r="A4264" s="1">
        <v>43732</v>
      </c>
      <c r="B4264" s="5" t="str">
        <f>TEXT(SupplierQuality[[#This Row],[Date]],"mmm")</f>
        <v>Sep</v>
      </c>
      <c r="C4264" s="5" t="str">
        <f>TEXT(SupplierQuality[[#This Row],[Date]],"yyyy")</f>
        <v>2019</v>
      </c>
      <c r="D4264" s="2" t="s">
        <v>51</v>
      </c>
      <c r="E4264" s="2" t="s">
        <v>67</v>
      </c>
      <c r="F4264" s="2" t="s">
        <v>42</v>
      </c>
      <c r="G4264">
        <v>133</v>
      </c>
      <c r="H4264" s="2" t="str">
        <f>VLOOKUP(SupplierQuality[[#This Row],[MaterialID]],Table4[#All],2,0)</f>
        <v>Wires</v>
      </c>
      <c r="I4264">
        <v>2</v>
      </c>
      <c r="J4264" s="2" t="str">
        <f>_xlfn.XLOOKUP(SupplierQuality[[#This Row],[Defect Type ID]],Table5[ID],Table5[Defect Type],"Not found",0)</f>
        <v>Rejected</v>
      </c>
      <c r="K4264">
        <v>186</v>
      </c>
      <c r="L4264" s="2" t="str">
        <f>_xlfn.XLOOKUP(SupplierQuality[[#This Row],[DefectID]],Table2[ID],Table2[Defect],"Not found",0)</f>
        <v>Torn Packaging</v>
      </c>
      <c r="M4264" s="3">
        <v>137895</v>
      </c>
      <c r="N4264" s="3">
        <v>4108</v>
      </c>
      <c r="O4264" s="6">
        <f>SupplierQuality[[#This Row],[Total Downtime Minutes]]/60</f>
        <v>68.466666666666669</v>
      </c>
      <c r="P4264" s="4">
        <v>672</v>
      </c>
      <c r="Q4264" s="4">
        <f>SupplierQuality[[#This Row],[Total Defect Qty]]*SupplierQuality[[#This Row],[Unit Price]]</f>
        <v>92665440</v>
      </c>
    </row>
    <row r="4265" spans="1:17" x14ac:dyDescent="0.25">
      <c r="A4265" s="1">
        <v>43732</v>
      </c>
      <c r="B4265" s="5" t="str">
        <f>TEXT(SupplierQuality[[#This Row],[Date]],"mmm")</f>
        <v>Sep</v>
      </c>
      <c r="C4265" s="5" t="str">
        <f>TEXT(SupplierQuality[[#This Row],[Date]],"yyyy")</f>
        <v>2019</v>
      </c>
      <c r="D4265" s="2" t="s">
        <v>169</v>
      </c>
      <c r="E4265" s="2" t="s">
        <v>107</v>
      </c>
      <c r="F4265" s="2" t="s">
        <v>14</v>
      </c>
      <c r="G4265">
        <v>129</v>
      </c>
      <c r="H4265" s="2" t="str">
        <f>VLOOKUP(SupplierQuality[[#This Row],[MaterialID]],Table4[#All],2,0)</f>
        <v>Mechanicals</v>
      </c>
      <c r="I4265">
        <v>2</v>
      </c>
      <c r="J4265" s="2" t="str">
        <f>_xlfn.XLOOKUP(SupplierQuality[[#This Row],[Defect Type ID]],Table5[ID],Table5[Defect Type],"Not found",0)</f>
        <v>Rejected</v>
      </c>
      <c r="K4265">
        <v>170</v>
      </c>
      <c r="L4265" s="2" t="str">
        <f>_xlfn.XLOOKUP(SupplierQuality[[#This Row],[DefectID]],Table2[ID],Table2[Defect],"Not found",0)</f>
        <v>Bad Fit</v>
      </c>
      <c r="M4265" s="3">
        <v>120885</v>
      </c>
      <c r="N4265" s="3">
        <v>3924</v>
      </c>
      <c r="O4265" s="6">
        <f>SupplierQuality[[#This Row],[Total Downtime Minutes]]/60</f>
        <v>65.400000000000006</v>
      </c>
      <c r="P4265" s="4">
        <v>509</v>
      </c>
      <c r="Q4265" s="4">
        <f>SupplierQuality[[#This Row],[Total Defect Qty]]*SupplierQuality[[#This Row],[Unit Price]]</f>
        <v>61530465</v>
      </c>
    </row>
    <row r="4266" spans="1:17" x14ac:dyDescent="0.25">
      <c r="A4266" s="1">
        <v>43732</v>
      </c>
      <c r="B4266" s="5" t="str">
        <f>TEXT(SupplierQuality[[#This Row],[Date]],"mmm")</f>
        <v>Sep</v>
      </c>
      <c r="C4266" s="5" t="str">
        <f>TEXT(SupplierQuality[[#This Row],[Date]],"yyyy")</f>
        <v>2019</v>
      </c>
      <c r="D4266" s="2" t="s">
        <v>22</v>
      </c>
      <c r="E4266" s="2" t="s">
        <v>19</v>
      </c>
      <c r="F4266" s="2" t="s">
        <v>17</v>
      </c>
      <c r="G4266">
        <v>128</v>
      </c>
      <c r="H4266" s="2" t="str">
        <f>VLOOKUP(SupplierQuality[[#This Row],[MaterialID]],Table4[#All],2,0)</f>
        <v>Tape</v>
      </c>
      <c r="I4266">
        <v>1</v>
      </c>
      <c r="J4266" s="2" t="str">
        <f>_xlfn.XLOOKUP(SupplierQuality[[#This Row],[Defect Type ID]],Table5[ID],Table5[Defect Type],"Not found",0)</f>
        <v>No Impact</v>
      </c>
      <c r="K4266">
        <v>111</v>
      </c>
      <c r="L4266" s="2" t="str">
        <f>_xlfn.XLOOKUP(SupplierQuality[[#This Row],[DefectID]],Table2[ID],Table2[Defect],"Not found",0)</f>
        <v>Insufficient Parts</v>
      </c>
      <c r="M4266" s="3">
        <v>110734</v>
      </c>
      <c r="N4266" s="3">
        <v>176</v>
      </c>
      <c r="O4266" s="6">
        <f>SupplierQuality[[#This Row],[Total Downtime Minutes]]/60</f>
        <v>2.9333333333333331</v>
      </c>
      <c r="P4266" s="4">
        <v>381</v>
      </c>
      <c r="Q4266" s="4">
        <f>SupplierQuality[[#This Row],[Total Defect Qty]]*SupplierQuality[[#This Row],[Unit Price]]</f>
        <v>42189654</v>
      </c>
    </row>
    <row r="4267" spans="1:17" x14ac:dyDescent="0.25">
      <c r="A4267" s="1">
        <v>43732</v>
      </c>
      <c r="B4267" s="5" t="str">
        <f>TEXT(SupplierQuality[[#This Row],[Date]],"mmm")</f>
        <v>Sep</v>
      </c>
      <c r="C4267" s="5" t="str">
        <f>TEXT(SupplierQuality[[#This Row],[Date]],"yyyy")</f>
        <v>2019</v>
      </c>
      <c r="D4267" s="2" t="s">
        <v>94</v>
      </c>
      <c r="E4267" s="2" t="s">
        <v>104</v>
      </c>
      <c r="F4267" s="2" t="s">
        <v>14</v>
      </c>
      <c r="G4267">
        <v>128</v>
      </c>
      <c r="H4267" s="2" t="str">
        <f>VLOOKUP(SupplierQuality[[#This Row],[MaterialID]],Table4[#All],2,0)</f>
        <v>Tape</v>
      </c>
      <c r="I4267">
        <v>2</v>
      </c>
      <c r="J4267" s="2" t="str">
        <f>_xlfn.XLOOKUP(SupplierQuality[[#This Row],[Defect Type ID]],Table5[ID],Table5[Defect Type],"Not found",0)</f>
        <v>Rejected</v>
      </c>
      <c r="K4267">
        <v>73</v>
      </c>
      <c r="L4267" s="2" t="str">
        <f>_xlfn.XLOOKUP(SupplierQuality[[#This Row],[DefectID]],Table2[ID],Table2[Defect],"Not found",0)</f>
        <v>No Slip Sheets</v>
      </c>
      <c r="M4267" s="3">
        <v>98761</v>
      </c>
      <c r="N4267" s="3">
        <v>2987</v>
      </c>
      <c r="O4267" s="6">
        <f>SupplierQuality[[#This Row],[Total Downtime Minutes]]/60</f>
        <v>49.783333333333331</v>
      </c>
      <c r="P4267" s="4">
        <v>661</v>
      </c>
      <c r="Q4267" s="4">
        <f>SupplierQuality[[#This Row],[Total Defect Qty]]*SupplierQuality[[#This Row],[Unit Price]]</f>
        <v>65281021</v>
      </c>
    </row>
    <row r="4268" spans="1:17" x14ac:dyDescent="0.25">
      <c r="A4268" s="1">
        <v>43732</v>
      </c>
      <c r="B4268" s="5" t="str">
        <f>TEXT(SupplierQuality[[#This Row],[Date]],"mmm")</f>
        <v>Sep</v>
      </c>
      <c r="C4268" s="5" t="str">
        <f>TEXT(SupplierQuality[[#This Row],[Date]],"yyyy")</f>
        <v>2019</v>
      </c>
      <c r="D4268" s="2" t="s">
        <v>80</v>
      </c>
      <c r="E4268" s="2" t="s">
        <v>107</v>
      </c>
      <c r="F4268" s="2" t="s">
        <v>691</v>
      </c>
      <c r="G4268">
        <v>115</v>
      </c>
      <c r="H4268" s="2" t="str">
        <f>VLOOKUP(SupplierQuality[[#This Row],[MaterialID]],Table4[#All],2,0)</f>
        <v>Controllers</v>
      </c>
      <c r="I4268">
        <v>3</v>
      </c>
      <c r="J4268" s="2" t="str">
        <f>_xlfn.XLOOKUP(SupplierQuality[[#This Row],[Defect Type ID]],Table5[ID],Table5[Defect Type],"Not found",0)</f>
        <v>Impact</v>
      </c>
      <c r="K4268">
        <v>58</v>
      </c>
      <c r="L4268" s="2" t="str">
        <f>_xlfn.XLOOKUP(SupplierQuality[[#This Row],[DefectID]],Table2[ID],Table2[Defect],"Not found",0)</f>
        <v>Deformed Parts</v>
      </c>
      <c r="M4268" s="3">
        <v>94285</v>
      </c>
      <c r="N4268" s="3">
        <v>1705</v>
      </c>
      <c r="O4268" s="6">
        <f>SupplierQuality[[#This Row],[Total Downtime Minutes]]/60</f>
        <v>28.416666666666668</v>
      </c>
      <c r="P4268" s="4">
        <v>642</v>
      </c>
      <c r="Q4268" s="4">
        <f>SupplierQuality[[#This Row],[Total Defect Qty]]*SupplierQuality[[#This Row],[Unit Price]]</f>
        <v>60530970</v>
      </c>
    </row>
    <row r="4269" spans="1:17" x14ac:dyDescent="0.25">
      <c r="A4269" s="1">
        <v>43732</v>
      </c>
      <c r="B4269" s="5" t="str">
        <f>TEXT(SupplierQuality[[#This Row],[Date]],"mmm")</f>
        <v>Sep</v>
      </c>
      <c r="C4269" s="5" t="str">
        <f>TEXT(SupplierQuality[[#This Row],[Date]],"yyyy")</f>
        <v>2019</v>
      </c>
      <c r="D4269" s="2" t="s">
        <v>349</v>
      </c>
      <c r="E4269" s="2" t="s">
        <v>64</v>
      </c>
      <c r="F4269" s="2" t="s">
        <v>14</v>
      </c>
      <c r="G4269">
        <v>133</v>
      </c>
      <c r="H4269" s="2" t="str">
        <f>VLOOKUP(SupplierQuality[[#This Row],[MaterialID]],Table4[#All],2,0)</f>
        <v>Wires</v>
      </c>
      <c r="I4269">
        <v>3</v>
      </c>
      <c r="J4269" s="2" t="str">
        <f>_xlfn.XLOOKUP(SupplierQuality[[#This Row],[Defect Type ID]],Table5[ID],Table5[Defect Type],"Not found",0)</f>
        <v>Impact</v>
      </c>
      <c r="K4269">
        <v>84</v>
      </c>
      <c r="L4269" s="2" t="str">
        <f>_xlfn.XLOOKUP(SupplierQuality[[#This Row],[DefectID]],Table2[ID],Table2[Defect],"Not found",0)</f>
        <v>Weak Walls</v>
      </c>
      <c r="M4269" s="3">
        <v>89842</v>
      </c>
      <c r="N4269" s="3">
        <v>2059</v>
      </c>
      <c r="O4269" s="6">
        <f>SupplierQuality[[#This Row],[Total Downtime Minutes]]/60</f>
        <v>34.31666666666667</v>
      </c>
      <c r="P4269" s="4">
        <v>412</v>
      </c>
      <c r="Q4269" s="4">
        <f>SupplierQuality[[#This Row],[Total Defect Qty]]*SupplierQuality[[#This Row],[Unit Price]]</f>
        <v>37014904</v>
      </c>
    </row>
    <row r="4270" spans="1:17" x14ac:dyDescent="0.25">
      <c r="A4270" s="1">
        <v>43732</v>
      </c>
      <c r="B4270" s="5" t="str">
        <f>TEXT(SupplierQuality[[#This Row],[Date]],"mmm")</f>
        <v>Sep</v>
      </c>
      <c r="C4270" s="5" t="str">
        <f>TEXT(SupplierQuality[[#This Row],[Date]],"yyyy")</f>
        <v>2019</v>
      </c>
      <c r="D4270" s="2" t="s">
        <v>352</v>
      </c>
      <c r="E4270" s="2" t="s">
        <v>11</v>
      </c>
      <c r="F4270" s="2" t="s">
        <v>17</v>
      </c>
      <c r="G4270">
        <v>126</v>
      </c>
      <c r="H4270" s="2" t="str">
        <f>VLOOKUP(SupplierQuality[[#This Row],[MaterialID]],Table4[#All],2,0)</f>
        <v>Motors</v>
      </c>
      <c r="I4270">
        <v>1</v>
      </c>
      <c r="J4270" s="2" t="str">
        <f>_xlfn.XLOOKUP(SupplierQuality[[#This Row],[Defect Type ID]],Table5[ID],Table5[Defect Type],"Not found",0)</f>
        <v>No Impact</v>
      </c>
      <c r="K4270">
        <v>83</v>
      </c>
      <c r="L4270" s="2" t="str">
        <f>_xlfn.XLOOKUP(SupplierQuality[[#This Row],[DefectID]],Table2[ID],Table2[Defect],"Not found",0)</f>
        <v>Loose Core</v>
      </c>
      <c r="M4270" s="3">
        <v>11819</v>
      </c>
      <c r="N4270" s="3">
        <v>4506</v>
      </c>
      <c r="O4270" s="6">
        <f>SupplierQuality[[#This Row],[Total Downtime Minutes]]/60</f>
        <v>75.099999999999994</v>
      </c>
      <c r="P4270" s="4">
        <v>507</v>
      </c>
      <c r="Q4270" s="4">
        <f>SupplierQuality[[#This Row],[Total Defect Qty]]*SupplierQuality[[#This Row],[Unit Price]]</f>
        <v>5992233</v>
      </c>
    </row>
    <row r="4271" spans="1:17" x14ac:dyDescent="0.25">
      <c r="A4271" s="1">
        <v>43735</v>
      </c>
      <c r="B4271" s="5" t="str">
        <f>TEXT(SupplierQuality[[#This Row],[Date]],"mmm")</f>
        <v>Sep</v>
      </c>
      <c r="C4271" s="5" t="str">
        <f>TEXT(SupplierQuality[[#This Row],[Date]],"yyyy")</f>
        <v>2019</v>
      </c>
      <c r="D4271" s="2" t="s">
        <v>139</v>
      </c>
      <c r="E4271" s="2" t="s">
        <v>98</v>
      </c>
      <c r="F4271" s="2" t="s">
        <v>14</v>
      </c>
      <c r="G4271">
        <v>126</v>
      </c>
      <c r="H4271" s="2" t="str">
        <f>VLOOKUP(SupplierQuality[[#This Row],[MaterialID]],Table4[#All],2,0)</f>
        <v>Motors</v>
      </c>
      <c r="I4271">
        <v>2</v>
      </c>
      <c r="J4271" s="2" t="str">
        <f>_xlfn.XLOOKUP(SupplierQuality[[#This Row],[Defect Type ID]],Table5[ID],Table5[Defect Type],"Not found",0)</f>
        <v>Rejected</v>
      </c>
      <c r="K4271">
        <v>35</v>
      </c>
      <c r="L4271" s="2" t="str">
        <f>_xlfn.XLOOKUP(SupplierQuality[[#This Row],[DefectID]],Table2[ID],Table2[Defect],"Not found",0)</f>
        <v>Bad Fill</v>
      </c>
      <c r="M4271" s="3">
        <v>961825</v>
      </c>
      <c r="N4271" s="3">
        <v>1966</v>
      </c>
      <c r="O4271" s="6">
        <f>SupplierQuality[[#This Row],[Total Downtime Minutes]]/60</f>
        <v>32.766666666666666</v>
      </c>
      <c r="P4271" s="4">
        <v>504</v>
      </c>
      <c r="Q4271" s="4">
        <f>SupplierQuality[[#This Row],[Total Defect Qty]]*SupplierQuality[[#This Row],[Unit Price]]</f>
        <v>484759800</v>
      </c>
    </row>
    <row r="4272" spans="1:17" x14ac:dyDescent="0.25">
      <c r="A4272" s="1">
        <v>43735</v>
      </c>
      <c r="B4272" s="5" t="str">
        <f>TEXT(SupplierQuality[[#This Row],[Date]],"mmm")</f>
        <v>Sep</v>
      </c>
      <c r="C4272" s="5" t="str">
        <f>TEXT(SupplierQuality[[#This Row],[Date]],"yyyy")</f>
        <v>2019</v>
      </c>
      <c r="D4272" s="2" t="s">
        <v>191</v>
      </c>
      <c r="E4272" s="2" t="s">
        <v>52</v>
      </c>
      <c r="F4272" s="2" t="s">
        <v>17</v>
      </c>
      <c r="G4272">
        <v>118</v>
      </c>
      <c r="H4272" s="2" t="str">
        <f>VLOOKUP(SupplierQuality[[#This Row],[MaterialID]],Table4[#All],2,0)</f>
        <v>Corrugate</v>
      </c>
      <c r="I4272">
        <v>1</v>
      </c>
      <c r="J4272" s="2" t="str">
        <f>_xlfn.XLOOKUP(SupplierQuality[[#This Row],[Defect Type ID]],Table5[ID],Table5[Defect Type],"Not found",0)</f>
        <v>No Impact</v>
      </c>
      <c r="K4272">
        <v>169</v>
      </c>
      <c r="L4272" s="2" t="str">
        <f>_xlfn.XLOOKUP(SupplierQuality[[#This Row],[DefectID]],Table2[ID],Table2[Defect],"Not found",0)</f>
        <v>Poor Cut</v>
      </c>
      <c r="M4272" s="3">
        <v>907998</v>
      </c>
      <c r="N4272" s="3">
        <v>1644</v>
      </c>
      <c r="O4272" s="6">
        <f>SupplierQuality[[#This Row],[Total Downtime Minutes]]/60</f>
        <v>27.4</v>
      </c>
      <c r="P4272" s="4">
        <v>394</v>
      </c>
      <c r="Q4272" s="4">
        <f>SupplierQuality[[#This Row],[Total Defect Qty]]*SupplierQuality[[#This Row],[Unit Price]]</f>
        <v>357751212</v>
      </c>
    </row>
    <row r="4273" spans="1:17" x14ac:dyDescent="0.25">
      <c r="A4273" s="1">
        <v>43735</v>
      </c>
      <c r="B4273" s="5" t="str">
        <f>TEXT(SupplierQuality[[#This Row],[Date]],"mmm")</f>
        <v>Sep</v>
      </c>
      <c r="C4273" s="5" t="str">
        <f>TEXT(SupplierQuality[[#This Row],[Date]],"yyyy")</f>
        <v>2019</v>
      </c>
      <c r="D4273" s="2" t="s">
        <v>323</v>
      </c>
      <c r="E4273" s="2" t="s">
        <v>119</v>
      </c>
      <c r="F4273" s="2" t="s">
        <v>14</v>
      </c>
      <c r="G4273">
        <v>112</v>
      </c>
      <c r="H4273" s="2" t="str">
        <f>VLOOKUP(SupplierQuality[[#This Row],[MaterialID]],Table4[#All],2,0)</f>
        <v>Glass</v>
      </c>
      <c r="I4273">
        <v>3</v>
      </c>
      <c r="J4273" s="2" t="str">
        <f>_xlfn.XLOOKUP(SupplierQuality[[#This Row],[Defect Type ID]],Table5[ID],Table5[Defect Type],"Not found",0)</f>
        <v>Impact</v>
      </c>
      <c r="K4273">
        <v>153</v>
      </c>
      <c r="L4273" s="2" t="str">
        <f>_xlfn.XLOOKUP(SupplierQuality[[#This Row],[DefectID]],Table2[ID],Table2[Defect],"Not found",0)</f>
        <v>Over/Under Fill</v>
      </c>
      <c r="M4273" s="3">
        <v>853322</v>
      </c>
      <c r="N4273" s="3">
        <v>750</v>
      </c>
      <c r="O4273" s="6">
        <f>SupplierQuality[[#This Row],[Total Downtime Minutes]]/60</f>
        <v>12.5</v>
      </c>
      <c r="P4273" s="4">
        <v>657</v>
      </c>
      <c r="Q4273" s="4">
        <f>SupplierQuality[[#This Row],[Total Defect Qty]]*SupplierQuality[[#This Row],[Unit Price]]</f>
        <v>560632554</v>
      </c>
    </row>
    <row r="4274" spans="1:17" x14ac:dyDescent="0.25">
      <c r="A4274" s="1">
        <v>43735</v>
      </c>
      <c r="B4274" s="5" t="str">
        <f>TEXT(SupplierQuality[[#This Row],[Date]],"mmm")</f>
        <v>Sep</v>
      </c>
      <c r="C4274" s="5" t="str">
        <f>TEXT(SupplierQuality[[#This Row],[Date]],"yyyy")</f>
        <v>2019</v>
      </c>
      <c r="D4274" s="2" t="s">
        <v>86</v>
      </c>
      <c r="E4274" s="2" t="s">
        <v>67</v>
      </c>
      <c r="F4274" s="2" t="s">
        <v>42</v>
      </c>
      <c r="G4274">
        <v>118</v>
      </c>
      <c r="H4274" s="2" t="str">
        <f>VLOOKUP(SupplierQuality[[#This Row],[MaterialID]],Table4[#All],2,0)</f>
        <v>Corrugate</v>
      </c>
      <c r="I4274">
        <v>3</v>
      </c>
      <c r="J4274" s="2" t="str">
        <f>_xlfn.XLOOKUP(SupplierQuality[[#This Row],[Defect Type ID]],Table5[ID],Table5[Defect Type],"Not found",0)</f>
        <v>Impact</v>
      </c>
      <c r="K4274">
        <v>105</v>
      </c>
      <c r="L4274" s="2" t="str">
        <f>_xlfn.XLOOKUP(SupplierQuality[[#This Row],[DefectID]],Table2[ID],Table2[Defect],"Not found",0)</f>
        <v>Dimensions - Bad Finishing</v>
      </c>
      <c r="M4274" s="3">
        <v>783822</v>
      </c>
      <c r="N4274" s="3">
        <v>2496</v>
      </c>
      <c r="O4274" s="6">
        <f>SupplierQuality[[#This Row],[Total Downtime Minutes]]/60</f>
        <v>41.6</v>
      </c>
      <c r="P4274" s="4">
        <v>352</v>
      </c>
      <c r="Q4274" s="4">
        <f>SupplierQuality[[#This Row],[Total Defect Qty]]*SupplierQuality[[#This Row],[Unit Price]]</f>
        <v>275905344</v>
      </c>
    </row>
    <row r="4275" spans="1:17" x14ac:dyDescent="0.25">
      <c r="A4275" s="1">
        <v>43735</v>
      </c>
      <c r="B4275" s="5" t="str">
        <f>TEXT(SupplierQuality[[#This Row],[Date]],"mmm")</f>
        <v>Sep</v>
      </c>
      <c r="C4275" s="5" t="str">
        <f>TEXT(SupplierQuality[[#This Row],[Date]],"yyyy")</f>
        <v>2019</v>
      </c>
      <c r="D4275" s="2" t="s">
        <v>246</v>
      </c>
      <c r="E4275" s="2" t="s">
        <v>67</v>
      </c>
      <c r="F4275" s="2" t="s">
        <v>17</v>
      </c>
      <c r="G4275">
        <v>116</v>
      </c>
      <c r="H4275" s="2" t="str">
        <f>VLOOKUP(SupplierQuality[[#This Row],[MaterialID]],Table4[#All],2,0)</f>
        <v>Molds</v>
      </c>
      <c r="I4275">
        <v>1</v>
      </c>
      <c r="J4275" s="2" t="str">
        <f>_xlfn.XLOOKUP(SupplierQuality[[#This Row],[Defect Type ID]],Table5[ID],Table5[Defect Type],"Not found",0)</f>
        <v>No Impact</v>
      </c>
      <c r="K4275">
        <v>121</v>
      </c>
      <c r="L4275" s="2" t="str">
        <f>_xlfn.XLOOKUP(SupplierQuality[[#This Row],[DefectID]],Table2[ID],Table2[Defect],"Not found",0)</f>
        <v>Odor</v>
      </c>
      <c r="M4275" s="3">
        <v>776733</v>
      </c>
      <c r="N4275" s="3">
        <v>3321</v>
      </c>
      <c r="O4275" s="6">
        <f>SupplierQuality[[#This Row],[Total Downtime Minutes]]/60</f>
        <v>55.35</v>
      </c>
      <c r="P4275" s="4">
        <v>281</v>
      </c>
      <c r="Q4275" s="4">
        <f>SupplierQuality[[#This Row],[Total Defect Qty]]*SupplierQuality[[#This Row],[Unit Price]]</f>
        <v>218261973</v>
      </c>
    </row>
    <row r="4276" spans="1:17" x14ac:dyDescent="0.25">
      <c r="A4276" s="1">
        <v>43735</v>
      </c>
      <c r="B4276" s="5" t="str">
        <f>TEXT(SupplierQuality[[#This Row],[Date]],"mmm")</f>
        <v>Sep</v>
      </c>
      <c r="C4276" s="5" t="str">
        <f>TEXT(SupplierQuality[[#This Row],[Date]],"yyyy")</f>
        <v>2019</v>
      </c>
      <c r="D4276" s="2" t="s">
        <v>306</v>
      </c>
      <c r="E4276" s="2" t="s">
        <v>36</v>
      </c>
      <c r="F4276" s="2" t="s">
        <v>75</v>
      </c>
      <c r="G4276">
        <v>130</v>
      </c>
      <c r="H4276" s="2" t="str">
        <f>VLOOKUP(SupplierQuality[[#This Row],[MaterialID]],Table4[#All],2,0)</f>
        <v>Packaging</v>
      </c>
      <c r="I4276">
        <v>2</v>
      </c>
      <c r="J4276" s="2" t="str">
        <f>_xlfn.XLOOKUP(SupplierQuality[[#This Row],[Defect Type ID]],Table5[ID],Table5[Defect Type],"Not found",0)</f>
        <v>Rejected</v>
      </c>
      <c r="K4276">
        <v>215</v>
      </c>
      <c r="L4276" s="2" t="str">
        <f>_xlfn.XLOOKUP(SupplierQuality[[#This Row],[DefectID]],Table2[ID],Table2[Defect],"Not found",0)</f>
        <v>No Torque</v>
      </c>
      <c r="M4276" s="3">
        <v>646175</v>
      </c>
      <c r="N4276" s="3">
        <v>2918</v>
      </c>
      <c r="O4276" s="6">
        <f>SupplierQuality[[#This Row],[Total Downtime Minutes]]/60</f>
        <v>48.633333333333333</v>
      </c>
      <c r="P4276" s="4">
        <v>573</v>
      </c>
      <c r="Q4276" s="4">
        <f>SupplierQuality[[#This Row],[Total Defect Qty]]*SupplierQuality[[#This Row],[Unit Price]]</f>
        <v>370258275</v>
      </c>
    </row>
    <row r="4277" spans="1:17" x14ac:dyDescent="0.25">
      <c r="A4277" s="1">
        <v>43735</v>
      </c>
      <c r="B4277" s="5" t="str">
        <f>TEXT(SupplierQuality[[#This Row],[Date]],"mmm")</f>
        <v>Sep</v>
      </c>
      <c r="C4277" s="5" t="str">
        <f>TEXT(SupplierQuality[[#This Row],[Date]],"yyyy")</f>
        <v>2019</v>
      </c>
      <c r="D4277" s="2" t="s">
        <v>46</v>
      </c>
      <c r="E4277" s="2" t="s">
        <v>58</v>
      </c>
      <c r="F4277" s="2" t="s">
        <v>17</v>
      </c>
      <c r="G4277">
        <v>129</v>
      </c>
      <c r="H4277" s="2" t="str">
        <f>VLOOKUP(SupplierQuality[[#This Row],[MaterialID]],Table4[#All],2,0)</f>
        <v>Mechanicals</v>
      </c>
      <c r="I4277">
        <v>3</v>
      </c>
      <c r="J4277" s="2" t="str">
        <f>_xlfn.XLOOKUP(SupplierQuality[[#This Row],[Defect Type ID]],Table5[ID],Table5[Defect Type],"Not found",0)</f>
        <v>Impact</v>
      </c>
      <c r="K4277">
        <v>200</v>
      </c>
      <c r="L4277" s="2" t="str">
        <f>_xlfn.XLOOKUP(SupplierQuality[[#This Row],[DefectID]],Table2[ID],Table2[Defect],"Not found",0)</f>
        <v>Split hinges</v>
      </c>
      <c r="M4277" s="3">
        <v>632929</v>
      </c>
      <c r="N4277" s="3">
        <v>3162</v>
      </c>
      <c r="O4277" s="6">
        <f>SupplierQuality[[#This Row],[Total Downtime Minutes]]/60</f>
        <v>52.7</v>
      </c>
      <c r="P4277" s="4">
        <v>519</v>
      </c>
      <c r="Q4277" s="4">
        <f>SupplierQuality[[#This Row],[Total Defect Qty]]*SupplierQuality[[#This Row],[Unit Price]]</f>
        <v>328490151</v>
      </c>
    </row>
    <row r="4278" spans="1:17" x14ac:dyDescent="0.25">
      <c r="A4278" s="1">
        <v>43735</v>
      </c>
      <c r="B4278" s="5" t="str">
        <f>TEXT(SupplierQuality[[#This Row],[Date]],"mmm")</f>
        <v>Sep</v>
      </c>
      <c r="C4278" s="5" t="str">
        <f>TEXT(SupplierQuality[[#This Row],[Date]],"yyyy")</f>
        <v>2019</v>
      </c>
      <c r="D4278" s="2" t="s">
        <v>108</v>
      </c>
      <c r="E4278" s="2" t="s">
        <v>21</v>
      </c>
      <c r="F4278" s="2" t="s">
        <v>24</v>
      </c>
      <c r="G4278">
        <v>118</v>
      </c>
      <c r="H4278" s="2" t="str">
        <f>VLOOKUP(SupplierQuality[[#This Row],[MaterialID]],Table4[#All],2,0)</f>
        <v>Corrugate</v>
      </c>
      <c r="I4278">
        <v>1</v>
      </c>
      <c r="J4278" s="2" t="str">
        <f>_xlfn.XLOOKUP(SupplierQuality[[#This Row],[Defect Type ID]],Table5[ID],Table5[Defect Type],"Not found",0)</f>
        <v>No Impact</v>
      </c>
      <c r="K4278">
        <v>161</v>
      </c>
      <c r="L4278" s="2" t="str">
        <f>_xlfn.XLOOKUP(SupplierQuality[[#This Row],[DefectID]],Table2[ID],Table2[Defect],"Not found",0)</f>
        <v>Soft Parts</v>
      </c>
      <c r="M4278" s="3">
        <v>610258</v>
      </c>
      <c r="N4278" s="3">
        <v>4173</v>
      </c>
      <c r="O4278" s="6">
        <f>SupplierQuality[[#This Row],[Total Downtime Minutes]]/60</f>
        <v>69.55</v>
      </c>
      <c r="P4278" s="4">
        <v>497</v>
      </c>
      <c r="Q4278" s="4">
        <f>SupplierQuality[[#This Row],[Total Defect Qty]]*SupplierQuality[[#This Row],[Unit Price]]</f>
        <v>303298226</v>
      </c>
    </row>
    <row r="4279" spans="1:17" x14ac:dyDescent="0.25">
      <c r="A4279" s="1">
        <v>43735</v>
      </c>
      <c r="B4279" s="5" t="str">
        <f>TEXT(SupplierQuality[[#This Row],[Date]],"mmm")</f>
        <v>Sep</v>
      </c>
      <c r="C4279" s="5" t="str">
        <f>TEXT(SupplierQuality[[#This Row],[Date]],"yyyy")</f>
        <v>2019</v>
      </c>
      <c r="D4279" s="2" t="s">
        <v>269</v>
      </c>
      <c r="E4279" s="2" t="s">
        <v>98</v>
      </c>
      <c r="F4279" s="2" t="s">
        <v>42</v>
      </c>
      <c r="G4279">
        <v>131</v>
      </c>
      <c r="H4279" s="2" t="str">
        <f>VLOOKUP(SupplierQuality[[#This Row],[MaterialID]],Table4[#All],2,0)</f>
        <v>Valves</v>
      </c>
      <c r="I4279">
        <v>2</v>
      </c>
      <c r="J4279" s="2" t="str">
        <f>_xlfn.XLOOKUP(SupplierQuality[[#This Row],[Defect Type ID]],Table5[ID],Table5[Defect Type],"Not found",0)</f>
        <v>Rejected</v>
      </c>
      <c r="K4279">
        <v>12</v>
      </c>
      <c r="L4279" s="2" t="str">
        <f>_xlfn.XLOOKUP(SupplierQuality[[#This Row],[DefectID]],Table2[ID],Table2[Defect],"Not found",0)</f>
        <v>Integrity Failure</v>
      </c>
      <c r="M4279" s="3">
        <v>565875</v>
      </c>
      <c r="N4279" s="3">
        <v>3514</v>
      </c>
      <c r="O4279" s="6">
        <f>SupplierQuality[[#This Row],[Total Downtime Minutes]]/60</f>
        <v>58.56666666666667</v>
      </c>
      <c r="P4279" s="4">
        <v>361</v>
      </c>
      <c r="Q4279" s="4">
        <f>SupplierQuality[[#This Row],[Total Defect Qty]]*SupplierQuality[[#This Row],[Unit Price]]</f>
        <v>204280875</v>
      </c>
    </row>
    <row r="4280" spans="1:17" x14ac:dyDescent="0.25">
      <c r="A4280" s="1">
        <v>43735</v>
      </c>
      <c r="B4280" s="5" t="str">
        <f>TEXT(SupplierQuality[[#This Row],[Date]],"mmm")</f>
        <v>Sep</v>
      </c>
      <c r="C4280" s="5" t="str">
        <f>TEXT(SupplierQuality[[#This Row],[Date]],"yyyy")</f>
        <v>2019</v>
      </c>
      <c r="D4280" s="2" t="s">
        <v>271</v>
      </c>
      <c r="E4280" s="2" t="s">
        <v>107</v>
      </c>
      <c r="F4280" s="2" t="s">
        <v>42</v>
      </c>
      <c r="G4280">
        <v>112</v>
      </c>
      <c r="H4280" s="2" t="str">
        <f>VLOOKUP(SupplierQuality[[#This Row],[MaterialID]],Table4[#All],2,0)</f>
        <v>Glass</v>
      </c>
      <c r="I4280">
        <v>1</v>
      </c>
      <c r="J4280" s="2" t="str">
        <f>_xlfn.XLOOKUP(SupplierQuality[[#This Row],[Defect Type ID]],Table5[ID],Table5[Defect Type],"Not found",0)</f>
        <v>No Impact</v>
      </c>
      <c r="K4280">
        <v>11</v>
      </c>
      <c r="L4280" s="2" t="str">
        <f>_xlfn.XLOOKUP(SupplierQuality[[#This Row],[DefectID]],Table2[ID],Table2[Defect],"Not found",0)</f>
        <v>Misaligned Slots</v>
      </c>
      <c r="M4280" s="3">
        <v>537790</v>
      </c>
      <c r="N4280" s="3">
        <v>1702</v>
      </c>
      <c r="O4280" s="6">
        <f>SupplierQuality[[#This Row],[Total Downtime Minutes]]/60</f>
        <v>28.366666666666667</v>
      </c>
      <c r="P4280" s="4">
        <v>677</v>
      </c>
      <c r="Q4280" s="4">
        <f>SupplierQuality[[#This Row],[Total Defect Qty]]*SupplierQuality[[#This Row],[Unit Price]]</f>
        <v>364083830</v>
      </c>
    </row>
    <row r="4281" spans="1:17" x14ac:dyDescent="0.25">
      <c r="A4281" s="1">
        <v>43735</v>
      </c>
      <c r="B4281" s="5" t="str">
        <f>TEXT(SupplierQuality[[#This Row],[Date]],"mmm")</f>
        <v>Sep</v>
      </c>
      <c r="C4281" s="5" t="str">
        <f>TEXT(SupplierQuality[[#This Row],[Date]],"yyyy")</f>
        <v>2019</v>
      </c>
      <c r="D4281" s="2" t="s">
        <v>220</v>
      </c>
      <c r="E4281" s="2" t="s">
        <v>36</v>
      </c>
      <c r="F4281" s="2" t="s">
        <v>17</v>
      </c>
      <c r="G4281">
        <v>124</v>
      </c>
      <c r="H4281" s="2" t="str">
        <f>VLOOKUP(SupplierQuality[[#This Row],[MaterialID]],Table4[#All],2,0)</f>
        <v>Drives</v>
      </c>
      <c r="I4281">
        <v>3</v>
      </c>
      <c r="J4281" s="2" t="str">
        <f>_xlfn.XLOOKUP(SupplierQuality[[#This Row],[Defect Type ID]],Table5[ID],Table5[Defect Type],"Not found",0)</f>
        <v>Impact</v>
      </c>
      <c r="K4281">
        <v>195</v>
      </c>
      <c r="L4281" s="2" t="str">
        <f>_xlfn.XLOOKUP(SupplierQuality[[#This Row],[DefectID]],Table2[ID],Table2[Defect],"Not found",0)</f>
        <v>Crooked</v>
      </c>
      <c r="M4281" s="3">
        <v>499046</v>
      </c>
      <c r="N4281" s="3">
        <v>3838</v>
      </c>
      <c r="O4281" s="6">
        <f>SupplierQuality[[#This Row],[Total Downtime Minutes]]/60</f>
        <v>63.966666666666669</v>
      </c>
      <c r="P4281" s="4">
        <v>601</v>
      </c>
      <c r="Q4281" s="4">
        <f>SupplierQuality[[#This Row],[Total Defect Qty]]*SupplierQuality[[#This Row],[Unit Price]]</f>
        <v>299926646</v>
      </c>
    </row>
    <row r="4282" spans="1:17" x14ac:dyDescent="0.25">
      <c r="A4282" s="1">
        <v>43735</v>
      </c>
      <c r="B4282" s="5" t="str">
        <f>TEXT(SupplierQuality[[#This Row],[Date]],"mmm")</f>
        <v>Sep</v>
      </c>
      <c r="C4282" s="5" t="str">
        <f>TEXT(SupplierQuality[[#This Row],[Date]],"yyyy")</f>
        <v>2019</v>
      </c>
      <c r="D4282" s="2" t="s">
        <v>315</v>
      </c>
      <c r="E4282" s="2" t="s">
        <v>107</v>
      </c>
      <c r="F4282" s="2" t="s">
        <v>14</v>
      </c>
      <c r="G4282">
        <v>130</v>
      </c>
      <c r="H4282" s="2" t="str">
        <f>VLOOKUP(SupplierQuality[[#This Row],[MaterialID]],Table4[#All],2,0)</f>
        <v>Packaging</v>
      </c>
      <c r="I4282">
        <v>1</v>
      </c>
      <c r="J4282" s="2" t="str">
        <f>_xlfn.XLOOKUP(SupplierQuality[[#This Row],[Defect Type ID]],Table5[ID],Table5[Defect Type],"Not found",0)</f>
        <v>No Impact</v>
      </c>
      <c r="K4282">
        <v>259</v>
      </c>
      <c r="L4282" s="2" t="str">
        <f>_xlfn.XLOOKUP(SupplierQuality[[#This Row],[DefectID]],Table2[ID],Table2[Defect],"Not found",0)</f>
        <v>Coating</v>
      </c>
      <c r="M4282" s="3">
        <v>488282</v>
      </c>
      <c r="N4282" s="3">
        <v>263</v>
      </c>
      <c r="O4282" s="6">
        <f>SupplierQuality[[#This Row],[Total Downtime Minutes]]/60</f>
        <v>4.3833333333333337</v>
      </c>
      <c r="P4282" s="4">
        <v>676</v>
      </c>
      <c r="Q4282" s="4">
        <f>SupplierQuality[[#This Row],[Total Defect Qty]]*SupplierQuality[[#This Row],[Unit Price]]</f>
        <v>330078632</v>
      </c>
    </row>
    <row r="4283" spans="1:17" x14ac:dyDescent="0.25">
      <c r="A4283" s="1">
        <v>43735</v>
      </c>
      <c r="B4283" s="5" t="str">
        <f>TEXT(SupplierQuality[[#This Row],[Date]],"mmm")</f>
        <v>Sep</v>
      </c>
      <c r="C4283" s="5" t="str">
        <f>TEXT(SupplierQuality[[#This Row],[Date]],"yyyy")</f>
        <v>2019</v>
      </c>
      <c r="D4283" s="2" t="s">
        <v>256</v>
      </c>
      <c r="E4283" s="2" t="s">
        <v>13</v>
      </c>
      <c r="F4283" s="2" t="s">
        <v>14</v>
      </c>
      <c r="G4283">
        <v>118</v>
      </c>
      <c r="H4283" s="2" t="str">
        <f>VLOOKUP(SupplierQuality[[#This Row],[MaterialID]],Table4[#All],2,0)</f>
        <v>Corrugate</v>
      </c>
      <c r="I4283">
        <v>3</v>
      </c>
      <c r="J4283" s="2" t="str">
        <f>_xlfn.XLOOKUP(SupplierQuality[[#This Row],[Defect Type ID]],Table5[ID],Table5[Defect Type],"Not found",0)</f>
        <v>Impact</v>
      </c>
      <c r="K4283">
        <v>61</v>
      </c>
      <c r="L4283" s="2" t="str">
        <f>_xlfn.XLOOKUP(SupplierQuality[[#This Row],[DefectID]],Table2[ID],Table2[Defect],"Not found",0)</f>
        <v>No Sealing</v>
      </c>
      <c r="M4283" s="3">
        <v>398302</v>
      </c>
      <c r="N4283" s="3">
        <v>1663</v>
      </c>
      <c r="O4283" s="6">
        <f>SupplierQuality[[#This Row],[Total Downtime Minutes]]/60</f>
        <v>27.716666666666665</v>
      </c>
      <c r="P4283" s="4">
        <v>530</v>
      </c>
      <c r="Q4283" s="4">
        <f>SupplierQuality[[#This Row],[Total Defect Qty]]*SupplierQuality[[#This Row],[Unit Price]]</f>
        <v>211100060</v>
      </c>
    </row>
    <row r="4284" spans="1:17" x14ac:dyDescent="0.25">
      <c r="A4284" s="1">
        <v>43735</v>
      </c>
      <c r="B4284" s="5" t="str">
        <f>TEXT(SupplierQuality[[#This Row],[Date]],"mmm")</f>
        <v>Sep</v>
      </c>
      <c r="C4284" s="5" t="str">
        <f>TEXT(SupplierQuality[[#This Row],[Date]],"yyyy")</f>
        <v>2019</v>
      </c>
      <c r="D4284" s="2" t="s">
        <v>145</v>
      </c>
      <c r="E4284" s="2" t="s">
        <v>60</v>
      </c>
      <c r="F4284" s="2" t="s">
        <v>17</v>
      </c>
      <c r="G4284">
        <v>126</v>
      </c>
      <c r="H4284" s="2" t="str">
        <f>VLOOKUP(SupplierQuality[[#This Row],[MaterialID]],Table4[#All],2,0)</f>
        <v>Motors</v>
      </c>
      <c r="I4284">
        <v>2</v>
      </c>
      <c r="J4284" s="2" t="str">
        <f>_xlfn.XLOOKUP(SupplierQuality[[#This Row],[Defect Type ID]],Table5[ID],Table5[Defect Type],"Not found",0)</f>
        <v>Rejected</v>
      </c>
      <c r="K4284">
        <v>201</v>
      </c>
      <c r="L4284" s="2" t="str">
        <f>_xlfn.XLOOKUP(SupplierQuality[[#This Row],[DefectID]],Table2[ID],Table2[Defect],"Not found",0)</f>
        <v>Wrong Print</v>
      </c>
      <c r="M4284" s="3">
        <v>377919</v>
      </c>
      <c r="N4284" s="3">
        <v>3156</v>
      </c>
      <c r="O4284" s="6">
        <f>SupplierQuality[[#This Row],[Total Downtime Minutes]]/60</f>
        <v>52.6</v>
      </c>
      <c r="P4284" s="4">
        <v>396</v>
      </c>
      <c r="Q4284" s="4">
        <f>SupplierQuality[[#This Row],[Total Defect Qty]]*SupplierQuality[[#This Row],[Unit Price]]</f>
        <v>149655924</v>
      </c>
    </row>
    <row r="4285" spans="1:17" x14ac:dyDescent="0.25">
      <c r="A4285" s="1">
        <v>43735</v>
      </c>
      <c r="B4285" s="5" t="str">
        <f>TEXT(SupplierQuality[[#This Row],[Date]],"mmm")</f>
        <v>Sep</v>
      </c>
      <c r="C4285" s="5" t="str">
        <f>TEXT(SupplierQuality[[#This Row],[Date]],"yyyy")</f>
        <v>2019</v>
      </c>
      <c r="D4285" s="2" t="s">
        <v>178</v>
      </c>
      <c r="E4285" s="2" t="s">
        <v>67</v>
      </c>
      <c r="F4285" s="2" t="s">
        <v>691</v>
      </c>
      <c r="G4285">
        <v>113</v>
      </c>
      <c r="H4285" s="2" t="str">
        <f>VLOOKUP(SupplierQuality[[#This Row],[MaterialID]],Table4[#All],2,0)</f>
        <v>Raw Materials</v>
      </c>
      <c r="I4285">
        <v>2</v>
      </c>
      <c r="J4285" s="2" t="str">
        <f>_xlfn.XLOOKUP(SupplierQuality[[#This Row],[Defect Type ID]],Table5[ID],Table5[Defect Type],"Not found",0)</f>
        <v>Rejected</v>
      </c>
      <c r="K4285">
        <v>66</v>
      </c>
      <c r="L4285" s="2" t="str">
        <f>_xlfn.XLOOKUP(SupplierQuality[[#This Row],[DefectID]],Table2[ID],Table2[Defect],"Not found",0)</f>
        <v>Splice</v>
      </c>
      <c r="M4285" s="3">
        <v>263602</v>
      </c>
      <c r="N4285" s="3">
        <v>4810</v>
      </c>
      <c r="O4285" s="6">
        <f>SupplierQuality[[#This Row],[Total Downtime Minutes]]/60</f>
        <v>80.166666666666671</v>
      </c>
      <c r="P4285" s="4">
        <v>489</v>
      </c>
      <c r="Q4285" s="4">
        <f>SupplierQuality[[#This Row],[Total Defect Qty]]*SupplierQuality[[#This Row],[Unit Price]]</f>
        <v>128901378</v>
      </c>
    </row>
    <row r="4286" spans="1:17" x14ac:dyDescent="0.25">
      <c r="A4286" s="1">
        <v>43735</v>
      </c>
      <c r="B4286" s="5" t="str">
        <f>TEXT(SupplierQuality[[#This Row],[Date]],"mmm")</f>
        <v>Sep</v>
      </c>
      <c r="C4286" s="5" t="str">
        <f>TEXT(SupplierQuality[[#This Row],[Date]],"yyyy")</f>
        <v>2019</v>
      </c>
      <c r="D4286" s="2" t="s">
        <v>296</v>
      </c>
      <c r="E4286" s="2" t="s">
        <v>21</v>
      </c>
      <c r="F4286" s="2" t="s">
        <v>17</v>
      </c>
      <c r="G4286">
        <v>133</v>
      </c>
      <c r="H4286" s="2" t="str">
        <f>VLOOKUP(SupplierQuality[[#This Row],[MaterialID]],Table4[#All],2,0)</f>
        <v>Wires</v>
      </c>
      <c r="I4286">
        <v>3</v>
      </c>
      <c r="J4286" s="2" t="str">
        <f>_xlfn.XLOOKUP(SupplierQuality[[#This Row],[Defect Type ID]],Table5[ID],Table5[Defect Type],"Not found",0)</f>
        <v>Impact</v>
      </c>
      <c r="K4286">
        <v>258</v>
      </c>
      <c r="L4286" s="2" t="str">
        <f>_xlfn.XLOOKUP(SupplierQuality[[#This Row],[DefectID]],Table2[ID],Table2[Defect],"Not found",0)</f>
        <v>Gages Broken</v>
      </c>
      <c r="M4286" s="3">
        <v>243941</v>
      </c>
      <c r="N4286" s="3">
        <v>4368</v>
      </c>
      <c r="O4286" s="6">
        <f>SupplierQuality[[#This Row],[Total Downtime Minutes]]/60</f>
        <v>72.8</v>
      </c>
      <c r="P4286" s="4">
        <v>612</v>
      </c>
      <c r="Q4286" s="4">
        <f>SupplierQuality[[#This Row],[Total Defect Qty]]*SupplierQuality[[#This Row],[Unit Price]]</f>
        <v>149291892</v>
      </c>
    </row>
    <row r="4287" spans="1:17" x14ac:dyDescent="0.25">
      <c r="A4287" s="1">
        <v>43735</v>
      </c>
      <c r="B4287" s="5" t="str">
        <f>TEXT(SupplierQuality[[#This Row],[Date]],"mmm")</f>
        <v>Sep</v>
      </c>
      <c r="C4287" s="5" t="str">
        <f>TEXT(SupplierQuality[[#This Row],[Date]],"yyyy")</f>
        <v>2019</v>
      </c>
      <c r="D4287" s="2" t="s">
        <v>353</v>
      </c>
      <c r="E4287" s="2" t="s">
        <v>11</v>
      </c>
      <c r="F4287" s="2" t="s">
        <v>17</v>
      </c>
      <c r="G4287">
        <v>117</v>
      </c>
      <c r="H4287" s="2" t="str">
        <f>VLOOKUP(SupplierQuality[[#This Row],[MaterialID]],Table4[#All],2,0)</f>
        <v>Labels</v>
      </c>
      <c r="I4287">
        <v>3</v>
      </c>
      <c r="J4287" s="2" t="str">
        <f>_xlfn.XLOOKUP(SupplierQuality[[#This Row],[Defect Type ID]],Table5[ID],Table5[Defect Type],"Not found",0)</f>
        <v>Impact</v>
      </c>
      <c r="K4287">
        <v>98</v>
      </c>
      <c r="L4287" s="2" t="str">
        <f>_xlfn.XLOOKUP(SupplierQuality[[#This Row],[DefectID]],Table2[ID],Table2[Defect],"Not found",0)</f>
        <v>Damaged Rolls</v>
      </c>
      <c r="M4287" s="3">
        <v>225965</v>
      </c>
      <c r="N4287" s="3">
        <v>1787</v>
      </c>
      <c r="O4287" s="6">
        <f>SupplierQuality[[#This Row],[Total Downtime Minutes]]/60</f>
        <v>29.783333333333335</v>
      </c>
      <c r="P4287" s="4">
        <v>477</v>
      </c>
      <c r="Q4287" s="4">
        <f>SupplierQuality[[#This Row],[Total Defect Qty]]*SupplierQuality[[#This Row],[Unit Price]]</f>
        <v>107785305</v>
      </c>
    </row>
    <row r="4288" spans="1:17" x14ac:dyDescent="0.25">
      <c r="A4288" s="1">
        <v>43735</v>
      </c>
      <c r="B4288" s="5" t="str">
        <f>TEXT(SupplierQuality[[#This Row],[Date]],"mmm")</f>
        <v>Sep</v>
      </c>
      <c r="C4288" s="5" t="str">
        <f>TEXT(SupplierQuality[[#This Row],[Date]],"yyyy")</f>
        <v>2019</v>
      </c>
      <c r="D4288" s="2" t="s">
        <v>330</v>
      </c>
      <c r="E4288" s="2" t="s">
        <v>41</v>
      </c>
      <c r="F4288" s="2" t="s">
        <v>14</v>
      </c>
      <c r="G4288">
        <v>132</v>
      </c>
      <c r="H4288" s="2" t="str">
        <f>VLOOKUP(SupplierQuality[[#This Row],[MaterialID]],Table4[#All],2,0)</f>
        <v>Printed Materials</v>
      </c>
      <c r="I4288">
        <v>1</v>
      </c>
      <c r="J4288" s="2" t="str">
        <f>_xlfn.XLOOKUP(SupplierQuality[[#This Row],[Defect Type ID]],Table5[ID],Table5[Defect Type],"Not found",0)</f>
        <v>No Impact</v>
      </c>
      <c r="K4288">
        <v>119</v>
      </c>
      <c r="L4288" s="2" t="str">
        <f>_xlfn.XLOOKUP(SupplierQuality[[#This Row],[DefectID]],Table2[ID],Table2[Defect],"Not found",0)</f>
        <v>Print Problems</v>
      </c>
      <c r="M4288" s="3">
        <v>108776</v>
      </c>
      <c r="N4288" s="3">
        <v>3247</v>
      </c>
      <c r="O4288" s="6">
        <f>SupplierQuality[[#This Row],[Total Downtime Minutes]]/60</f>
        <v>54.116666666666667</v>
      </c>
      <c r="P4288" s="4">
        <v>570</v>
      </c>
      <c r="Q4288" s="4">
        <f>SupplierQuality[[#This Row],[Total Defect Qty]]*SupplierQuality[[#This Row],[Unit Price]]</f>
        <v>62002320</v>
      </c>
    </row>
    <row r="4289" spans="1:17" x14ac:dyDescent="0.25">
      <c r="A4289" s="1">
        <v>43735</v>
      </c>
      <c r="B4289" s="5" t="str">
        <f>TEXT(SupplierQuality[[#This Row],[Date]],"mmm")</f>
        <v>Sep</v>
      </c>
      <c r="C4289" s="5" t="str">
        <f>TEXT(SupplierQuality[[#This Row],[Date]],"yyyy")</f>
        <v>2019</v>
      </c>
      <c r="D4289" s="2" t="s">
        <v>199</v>
      </c>
      <c r="E4289" s="2" t="s">
        <v>16</v>
      </c>
      <c r="F4289" s="2" t="s">
        <v>42</v>
      </c>
      <c r="G4289">
        <v>118</v>
      </c>
      <c r="H4289" s="2" t="str">
        <f>VLOOKUP(SupplierQuality[[#This Row],[MaterialID]],Table4[#All],2,0)</f>
        <v>Corrugate</v>
      </c>
      <c r="I4289">
        <v>1</v>
      </c>
      <c r="J4289" s="2" t="str">
        <f>_xlfn.XLOOKUP(SupplierQuality[[#This Row],[Defect Type ID]],Table5[ID],Table5[Defect Type],"Not found",0)</f>
        <v>No Impact</v>
      </c>
      <c r="K4289">
        <v>219</v>
      </c>
      <c r="L4289" s="2" t="str">
        <f>_xlfn.XLOOKUP(SupplierQuality[[#This Row],[DefectID]],Table2[ID],Table2[Defect],"Not found",0)</f>
        <v>Short Valves</v>
      </c>
      <c r="M4289" s="3">
        <v>19795</v>
      </c>
      <c r="N4289" s="3">
        <v>3609</v>
      </c>
      <c r="O4289" s="6">
        <f>SupplierQuality[[#This Row],[Total Downtime Minutes]]/60</f>
        <v>60.15</v>
      </c>
      <c r="P4289" s="4">
        <v>437</v>
      </c>
      <c r="Q4289" s="4">
        <f>SupplierQuality[[#This Row],[Total Defect Qty]]*SupplierQuality[[#This Row],[Unit Price]]</f>
        <v>8650415</v>
      </c>
    </row>
    <row r="4290" spans="1:17" x14ac:dyDescent="0.25">
      <c r="A4290" s="1">
        <v>43736</v>
      </c>
      <c r="B4290" s="5" t="str">
        <f>TEXT(SupplierQuality[[#This Row],[Date]],"mmm")</f>
        <v>Sep</v>
      </c>
      <c r="C4290" s="5" t="str">
        <f>TEXT(SupplierQuality[[#This Row],[Date]],"yyyy")</f>
        <v>2019</v>
      </c>
      <c r="D4290" s="2" t="s">
        <v>334</v>
      </c>
      <c r="E4290" s="2" t="s">
        <v>45</v>
      </c>
      <c r="F4290" s="2" t="s">
        <v>24</v>
      </c>
      <c r="G4290">
        <v>120</v>
      </c>
      <c r="H4290" s="2" t="str">
        <f>VLOOKUP(SupplierQuality[[#This Row],[MaterialID]],Table4[#All],2,0)</f>
        <v>Film</v>
      </c>
      <c r="I4290">
        <v>1</v>
      </c>
      <c r="J4290" s="2" t="str">
        <f>_xlfn.XLOOKUP(SupplierQuality[[#This Row],[Defect Type ID]],Table5[ID],Table5[Defect Type],"Not found",0)</f>
        <v>No Impact</v>
      </c>
      <c r="K4290">
        <v>173</v>
      </c>
      <c r="L4290" s="2" t="str">
        <f>_xlfn.XLOOKUP(SupplierQuality[[#This Row],[DefectID]],Table2[ID],Table2[Defect],"Not found",0)</f>
        <v>Defective Packaging</v>
      </c>
      <c r="M4290" s="3">
        <v>979533</v>
      </c>
      <c r="N4290" s="3">
        <v>1318</v>
      </c>
      <c r="O4290" s="6">
        <f>SupplierQuality[[#This Row],[Total Downtime Minutes]]/60</f>
        <v>21.966666666666665</v>
      </c>
      <c r="P4290" s="4">
        <v>307</v>
      </c>
      <c r="Q4290" s="4">
        <f>SupplierQuality[[#This Row],[Total Defect Qty]]*SupplierQuality[[#This Row],[Unit Price]]</f>
        <v>300716631</v>
      </c>
    </row>
    <row r="4291" spans="1:17" x14ac:dyDescent="0.25">
      <c r="A4291" s="1">
        <v>43736</v>
      </c>
      <c r="B4291" s="5" t="str">
        <f>TEXT(SupplierQuality[[#This Row],[Date]],"mmm")</f>
        <v>Sep</v>
      </c>
      <c r="C4291" s="5" t="str">
        <f>TEXT(SupplierQuality[[#This Row],[Date]],"yyyy")</f>
        <v>2019</v>
      </c>
      <c r="D4291" s="2" t="s">
        <v>179</v>
      </c>
      <c r="E4291" s="2" t="s">
        <v>11</v>
      </c>
      <c r="F4291" s="2" t="s">
        <v>14</v>
      </c>
      <c r="G4291">
        <v>118</v>
      </c>
      <c r="H4291" s="2" t="str">
        <f>VLOOKUP(SupplierQuality[[#This Row],[MaterialID]],Table4[#All],2,0)</f>
        <v>Corrugate</v>
      </c>
      <c r="I4291">
        <v>3</v>
      </c>
      <c r="J4291" s="2" t="str">
        <f>_xlfn.XLOOKUP(SupplierQuality[[#This Row],[Defect Type ID]],Table5[ID],Table5[Defect Type],"Not found",0)</f>
        <v>Impact</v>
      </c>
      <c r="K4291">
        <v>57</v>
      </c>
      <c r="L4291" s="2" t="str">
        <f>_xlfn.XLOOKUP(SupplierQuality[[#This Row],[DefectID]],Table2[ID],Table2[Defect],"Not found",0)</f>
        <v>Incorrect Labeling</v>
      </c>
      <c r="M4291" s="3">
        <v>882621</v>
      </c>
      <c r="N4291" s="3">
        <v>404</v>
      </c>
      <c r="O4291" s="6">
        <f>SupplierQuality[[#This Row],[Total Downtime Minutes]]/60</f>
        <v>6.7333333333333334</v>
      </c>
      <c r="P4291" s="4">
        <v>414</v>
      </c>
      <c r="Q4291" s="4">
        <f>SupplierQuality[[#This Row],[Total Defect Qty]]*SupplierQuality[[#This Row],[Unit Price]]</f>
        <v>365405094</v>
      </c>
    </row>
    <row r="4292" spans="1:17" x14ac:dyDescent="0.25">
      <c r="A4292" s="1">
        <v>43736</v>
      </c>
      <c r="B4292" s="5" t="str">
        <f>TEXT(SupplierQuality[[#This Row],[Date]],"mmm")</f>
        <v>Sep</v>
      </c>
      <c r="C4292" s="5" t="str">
        <f>TEXT(SupplierQuality[[#This Row],[Date]],"yyyy")</f>
        <v>2019</v>
      </c>
      <c r="D4292" s="2" t="s">
        <v>206</v>
      </c>
      <c r="E4292" s="2" t="s">
        <v>119</v>
      </c>
      <c r="F4292" s="2" t="s">
        <v>14</v>
      </c>
      <c r="G4292">
        <v>113</v>
      </c>
      <c r="H4292" s="2" t="str">
        <f>VLOOKUP(SupplierQuality[[#This Row],[MaterialID]],Table4[#All],2,0)</f>
        <v>Raw Materials</v>
      </c>
      <c r="I4292">
        <v>1</v>
      </c>
      <c r="J4292" s="2" t="str">
        <f>_xlfn.XLOOKUP(SupplierQuality[[#This Row],[Defect Type ID]],Table5[ID],Table5[Defect Type],"Not found",0)</f>
        <v>No Impact</v>
      </c>
      <c r="K4292">
        <v>212</v>
      </c>
      <c r="L4292" s="2" t="str">
        <f>_xlfn.XLOOKUP(SupplierQuality[[#This Row],[DefectID]],Table2[ID],Table2[Defect],"Not found",0)</f>
        <v>Burnt</v>
      </c>
      <c r="M4292" s="3">
        <v>854035</v>
      </c>
      <c r="N4292" s="3">
        <v>1457</v>
      </c>
      <c r="O4292" s="6">
        <f>SupplierQuality[[#This Row],[Total Downtime Minutes]]/60</f>
        <v>24.283333333333335</v>
      </c>
      <c r="P4292" s="4">
        <v>350</v>
      </c>
      <c r="Q4292" s="4">
        <f>SupplierQuality[[#This Row],[Total Defect Qty]]*SupplierQuality[[#This Row],[Unit Price]]</f>
        <v>298912250</v>
      </c>
    </row>
    <row r="4293" spans="1:17" x14ac:dyDescent="0.25">
      <c r="A4293" s="1">
        <v>43736</v>
      </c>
      <c r="B4293" s="5" t="str">
        <f>TEXT(SupplierQuality[[#This Row],[Date]],"mmm")</f>
        <v>Sep</v>
      </c>
      <c r="C4293" s="5" t="str">
        <f>TEXT(SupplierQuality[[#This Row],[Date]],"yyyy")</f>
        <v>2019</v>
      </c>
      <c r="D4293" s="2" t="s">
        <v>301</v>
      </c>
      <c r="E4293" s="2" t="s">
        <v>19</v>
      </c>
      <c r="F4293" s="2" t="s">
        <v>42</v>
      </c>
      <c r="G4293">
        <v>124</v>
      </c>
      <c r="H4293" s="2" t="str">
        <f>VLOOKUP(SupplierQuality[[#This Row],[MaterialID]],Table4[#All],2,0)</f>
        <v>Drives</v>
      </c>
      <c r="I4293">
        <v>1</v>
      </c>
      <c r="J4293" s="2" t="str">
        <f>_xlfn.XLOOKUP(SupplierQuality[[#This Row],[Defect Type ID]],Table5[ID],Table5[Defect Type],"Not found",0)</f>
        <v>No Impact</v>
      </c>
      <c r="K4293">
        <v>265</v>
      </c>
      <c r="L4293" s="2" t="str">
        <f>_xlfn.XLOOKUP(SupplierQuality[[#This Row],[DefectID]],Table2[ID],Table2[Defect],"Not found",0)</f>
        <v>Wrong Tops</v>
      </c>
      <c r="M4293" s="3">
        <v>806996</v>
      </c>
      <c r="N4293" s="3">
        <v>1965</v>
      </c>
      <c r="O4293" s="6">
        <f>SupplierQuality[[#This Row],[Total Downtime Minutes]]/60</f>
        <v>32.75</v>
      </c>
      <c r="P4293" s="4">
        <v>631</v>
      </c>
      <c r="Q4293" s="4">
        <f>SupplierQuality[[#This Row],[Total Defect Qty]]*SupplierQuality[[#This Row],[Unit Price]]</f>
        <v>509214476</v>
      </c>
    </row>
    <row r="4294" spans="1:17" x14ac:dyDescent="0.25">
      <c r="A4294" s="1">
        <v>43736</v>
      </c>
      <c r="B4294" s="5" t="str">
        <f>TEXT(SupplierQuality[[#This Row],[Date]],"mmm")</f>
        <v>Sep</v>
      </c>
      <c r="C4294" s="5" t="str">
        <f>TEXT(SupplierQuality[[#This Row],[Date]],"yyyy")</f>
        <v>2019</v>
      </c>
      <c r="D4294" s="2" t="s">
        <v>206</v>
      </c>
      <c r="E4294" s="2" t="s">
        <v>11</v>
      </c>
      <c r="F4294" s="2" t="s">
        <v>14</v>
      </c>
      <c r="G4294">
        <v>119</v>
      </c>
      <c r="H4294" s="2" t="str">
        <f>VLOOKUP(SupplierQuality[[#This Row],[MaterialID]],Table4[#All],2,0)</f>
        <v>Batteries</v>
      </c>
      <c r="I4294">
        <v>3</v>
      </c>
      <c r="J4294" s="2" t="str">
        <f>_xlfn.XLOOKUP(SupplierQuality[[#This Row],[Defect Type ID]],Table5[ID],Table5[Defect Type],"Not found",0)</f>
        <v>Impact</v>
      </c>
      <c r="K4294">
        <v>180</v>
      </c>
      <c r="L4294" s="2" t="str">
        <f>_xlfn.XLOOKUP(SupplierQuality[[#This Row],[DefectID]],Table2[ID],Table2[Defect],"Not found",0)</f>
        <v>Soft Sides</v>
      </c>
      <c r="M4294" s="3">
        <v>772733</v>
      </c>
      <c r="N4294" s="3">
        <v>2723</v>
      </c>
      <c r="O4294" s="6">
        <f>SupplierQuality[[#This Row],[Total Downtime Minutes]]/60</f>
        <v>45.383333333333333</v>
      </c>
      <c r="P4294" s="4">
        <v>651</v>
      </c>
      <c r="Q4294" s="4">
        <f>SupplierQuality[[#This Row],[Total Defect Qty]]*SupplierQuality[[#This Row],[Unit Price]]</f>
        <v>503049183</v>
      </c>
    </row>
    <row r="4295" spans="1:17" x14ac:dyDescent="0.25">
      <c r="A4295" s="1">
        <v>43736</v>
      </c>
      <c r="B4295" s="5" t="str">
        <f>TEXT(SupplierQuality[[#This Row],[Date]],"mmm")</f>
        <v>Sep</v>
      </c>
      <c r="C4295" s="5" t="str">
        <f>TEXT(SupplierQuality[[#This Row],[Date]],"yyyy")</f>
        <v>2019</v>
      </c>
      <c r="D4295" s="2" t="s">
        <v>123</v>
      </c>
      <c r="E4295" s="2" t="s">
        <v>71</v>
      </c>
      <c r="F4295" s="2" t="s">
        <v>42</v>
      </c>
      <c r="G4295">
        <v>127</v>
      </c>
      <c r="H4295" s="2" t="str">
        <f>VLOOKUP(SupplierQuality[[#This Row],[MaterialID]],Table4[#All],2,0)</f>
        <v>Crates</v>
      </c>
      <c r="I4295">
        <v>2</v>
      </c>
      <c r="J4295" s="2" t="str">
        <f>_xlfn.XLOOKUP(SupplierQuality[[#This Row],[Defect Type ID]],Table5[ID],Table5[Defect Type],"Not found",0)</f>
        <v>Rejected</v>
      </c>
      <c r="K4295">
        <v>200</v>
      </c>
      <c r="L4295" s="2" t="str">
        <f>_xlfn.XLOOKUP(SupplierQuality[[#This Row],[DefectID]],Table2[ID],Table2[Defect],"Not found",0)</f>
        <v>Split hinges</v>
      </c>
      <c r="M4295" s="3">
        <v>726667</v>
      </c>
      <c r="N4295" s="3">
        <v>2800</v>
      </c>
      <c r="O4295" s="6">
        <f>SupplierQuality[[#This Row],[Total Downtime Minutes]]/60</f>
        <v>46.666666666666664</v>
      </c>
      <c r="P4295" s="4">
        <v>634</v>
      </c>
      <c r="Q4295" s="4">
        <f>SupplierQuality[[#This Row],[Total Defect Qty]]*SupplierQuality[[#This Row],[Unit Price]]</f>
        <v>460706878</v>
      </c>
    </row>
    <row r="4296" spans="1:17" x14ac:dyDescent="0.25">
      <c r="A4296" s="1">
        <v>43736</v>
      </c>
      <c r="B4296" s="5" t="str">
        <f>TEXT(SupplierQuality[[#This Row],[Date]],"mmm")</f>
        <v>Sep</v>
      </c>
      <c r="C4296" s="5" t="str">
        <f>TEXT(SupplierQuality[[#This Row],[Date]],"yyyy")</f>
        <v>2019</v>
      </c>
      <c r="D4296" s="2" t="s">
        <v>274</v>
      </c>
      <c r="E4296" s="2" t="s">
        <v>58</v>
      </c>
      <c r="F4296" s="2" t="s">
        <v>42</v>
      </c>
      <c r="G4296">
        <v>130</v>
      </c>
      <c r="H4296" s="2" t="str">
        <f>VLOOKUP(SupplierQuality[[#This Row],[MaterialID]],Table4[#All],2,0)</f>
        <v>Packaging</v>
      </c>
      <c r="I4296">
        <v>3</v>
      </c>
      <c r="J4296" s="2" t="str">
        <f>_xlfn.XLOOKUP(SupplierQuality[[#This Row],[Defect Type ID]],Table5[ID],Table5[Defect Type],"Not found",0)</f>
        <v>Impact</v>
      </c>
      <c r="K4296">
        <v>249</v>
      </c>
      <c r="L4296" s="2" t="str">
        <f>_xlfn.XLOOKUP(SupplierQuality[[#This Row],[DefectID]],Table2[ID],Table2[Defect],"Not found",0)</f>
        <v>Excessive Lubricant</v>
      </c>
      <c r="M4296" s="3">
        <v>693665</v>
      </c>
      <c r="N4296" s="3">
        <v>3226</v>
      </c>
      <c r="O4296" s="6">
        <f>SupplierQuality[[#This Row],[Total Downtime Minutes]]/60</f>
        <v>53.766666666666666</v>
      </c>
      <c r="P4296" s="4">
        <v>333</v>
      </c>
      <c r="Q4296" s="4">
        <f>SupplierQuality[[#This Row],[Total Defect Qty]]*SupplierQuality[[#This Row],[Unit Price]]</f>
        <v>230990445</v>
      </c>
    </row>
    <row r="4297" spans="1:17" x14ac:dyDescent="0.25">
      <c r="A4297" s="1">
        <v>43736</v>
      </c>
      <c r="B4297" s="5" t="str">
        <f>TEXT(SupplierQuality[[#This Row],[Date]],"mmm")</f>
        <v>Sep</v>
      </c>
      <c r="C4297" s="5" t="str">
        <f>TEXT(SupplierQuality[[#This Row],[Date]],"yyyy")</f>
        <v>2019</v>
      </c>
      <c r="D4297" s="2" t="s">
        <v>333</v>
      </c>
      <c r="E4297" s="2" t="s">
        <v>104</v>
      </c>
      <c r="F4297" s="2" t="s">
        <v>14</v>
      </c>
      <c r="G4297">
        <v>126</v>
      </c>
      <c r="H4297" s="2" t="str">
        <f>VLOOKUP(SupplierQuality[[#This Row],[MaterialID]],Table4[#All],2,0)</f>
        <v>Motors</v>
      </c>
      <c r="I4297">
        <v>1</v>
      </c>
      <c r="J4297" s="2" t="str">
        <f>_xlfn.XLOOKUP(SupplierQuality[[#This Row],[Defect Type ID]],Table5[ID],Table5[Defect Type],"Not found",0)</f>
        <v>No Impact</v>
      </c>
      <c r="K4297">
        <v>87</v>
      </c>
      <c r="L4297" s="2" t="str">
        <f>_xlfn.XLOOKUP(SupplierQuality[[#This Row],[DefectID]],Table2[ID],Table2[Defect],"Not found",0)</f>
        <v>Wrong Registration</v>
      </c>
      <c r="M4297" s="3">
        <v>622371</v>
      </c>
      <c r="N4297" s="3">
        <v>1715</v>
      </c>
      <c r="O4297" s="6">
        <f>SupplierQuality[[#This Row],[Total Downtime Minutes]]/60</f>
        <v>28.583333333333332</v>
      </c>
      <c r="P4297" s="4">
        <v>419</v>
      </c>
      <c r="Q4297" s="4">
        <f>SupplierQuality[[#This Row],[Total Defect Qty]]*SupplierQuality[[#This Row],[Unit Price]]</f>
        <v>260773449</v>
      </c>
    </row>
    <row r="4298" spans="1:17" x14ac:dyDescent="0.25">
      <c r="A4298" s="1">
        <v>43736</v>
      </c>
      <c r="B4298" s="5" t="str">
        <f>TEXT(SupplierQuality[[#This Row],[Date]],"mmm")</f>
        <v>Sep</v>
      </c>
      <c r="C4298" s="5" t="str">
        <f>TEXT(SupplierQuality[[#This Row],[Date]],"yyyy")</f>
        <v>2019</v>
      </c>
      <c r="D4298" s="2" t="s">
        <v>300</v>
      </c>
      <c r="E4298" s="2" t="s">
        <v>49</v>
      </c>
      <c r="F4298" s="2" t="s">
        <v>17</v>
      </c>
      <c r="G4298">
        <v>113</v>
      </c>
      <c r="H4298" s="2" t="str">
        <f>VLOOKUP(SupplierQuality[[#This Row],[MaterialID]],Table4[#All],2,0)</f>
        <v>Raw Materials</v>
      </c>
      <c r="I4298">
        <v>1</v>
      </c>
      <c r="J4298" s="2" t="str">
        <f>_xlfn.XLOOKUP(SupplierQuality[[#This Row],[Defect Type ID]],Table5[ID],Table5[Defect Type],"Not found",0)</f>
        <v>No Impact</v>
      </c>
      <c r="K4298">
        <v>100</v>
      </c>
      <c r="L4298" s="2" t="str">
        <f>_xlfn.XLOOKUP(SupplierQuality[[#This Row],[DefectID]],Table2[ID],Table2[Defect],"Not found",0)</f>
        <v>Bad Cut</v>
      </c>
      <c r="M4298" s="3">
        <v>548817</v>
      </c>
      <c r="N4298" s="3">
        <v>3467</v>
      </c>
      <c r="O4298" s="6">
        <f>SupplierQuality[[#This Row],[Total Downtime Minutes]]/60</f>
        <v>57.783333333333331</v>
      </c>
      <c r="P4298" s="4">
        <v>438</v>
      </c>
      <c r="Q4298" s="4">
        <f>SupplierQuality[[#This Row],[Total Defect Qty]]*SupplierQuality[[#This Row],[Unit Price]]</f>
        <v>240381846</v>
      </c>
    </row>
    <row r="4299" spans="1:17" x14ac:dyDescent="0.25">
      <c r="A4299" s="1">
        <v>43736</v>
      </c>
      <c r="B4299" s="5" t="str">
        <f>TEXT(SupplierQuality[[#This Row],[Date]],"mmm")</f>
        <v>Sep</v>
      </c>
      <c r="C4299" s="5" t="str">
        <f>TEXT(SupplierQuality[[#This Row],[Date]],"yyyy")</f>
        <v>2019</v>
      </c>
      <c r="D4299" s="2" t="s">
        <v>109</v>
      </c>
      <c r="E4299" s="2" t="s">
        <v>47</v>
      </c>
      <c r="F4299" s="2" t="s">
        <v>17</v>
      </c>
      <c r="G4299">
        <v>115</v>
      </c>
      <c r="H4299" s="2" t="str">
        <f>VLOOKUP(SupplierQuality[[#This Row],[MaterialID]],Table4[#All],2,0)</f>
        <v>Controllers</v>
      </c>
      <c r="I4299">
        <v>1</v>
      </c>
      <c r="J4299" s="2" t="str">
        <f>_xlfn.XLOOKUP(SupplierQuality[[#This Row],[Defect Type ID]],Table5[ID],Table5[Defect Type],"Not found",0)</f>
        <v>No Impact</v>
      </c>
      <c r="K4299">
        <v>70</v>
      </c>
      <c r="L4299" s="2" t="str">
        <f>_xlfn.XLOOKUP(SupplierQuality[[#This Row],[DefectID]],Table2[ID],Table2[Defect],"Not found",0)</f>
        <v>Dirty Material</v>
      </c>
      <c r="M4299" s="3">
        <v>342250</v>
      </c>
      <c r="N4299" s="3">
        <v>3772</v>
      </c>
      <c r="O4299" s="6">
        <f>SupplierQuality[[#This Row],[Total Downtime Minutes]]/60</f>
        <v>62.866666666666667</v>
      </c>
      <c r="P4299" s="4">
        <v>526</v>
      </c>
      <c r="Q4299" s="4">
        <f>SupplierQuality[[#This Row],[Total Defect Qty]]*SupplierQuality[[#This Row],[Unit Price]]</f>
        <v>180023500</v>
      </c>
    </row>
    <row r="4300" spans="1:17" x14ac:dyDescent="0.25">
      <c r="A4300" s="1">
        <v>43736</v>
      </c>
      <c r="B4300" s="5" t="str">
        <f>TEXT(SupplierQuality[[#This Row],[Date]],"mmm")</f>
        <v>Sep</v>
      </c>
      <c r="C4300" s="5" t="str">
        <f>TEXT(SupplierQuality[[#This Row],[Date]],"yyyy")</f>
        <v>2019</v>
      </c>
      <c r="D4300" s="2" t="s">
        <v>111</v>
      </c>
      <c r="E4300" s="2" t="s">
        <v>21</v>
      </c>
      <c r="F4300" s="2" t="s">
        <v>14</v>
      </c>
      <c r="G4300">
        <v>112</v>
      </c>
      <c r="H4300" s="2" t="str">
        <f>VLOOKUP(SupplierQuality[[#This Row],[MaterialID]],Table4[#All],2,0)</f>
        <v>Glass</v>
      </c>
      <c r="I4300">
        <v>3</v>
      </c>
      <c r="J4300" s="2" t="str">
        <f>_xlfn.XLOOKUP(SupplierQuality[[#This Row],[Defect Type ID]],Table5[ID],Table5[Defect Type],"Not found",0)</f>
        <v>Impact</v>
      </c>
      <c r="K4300">
        <v>175</v>
      </c>
      <c r="L4300" s="2" t="str">
        <f>_xlfn.XLOOKUP(SupplierQuality[[#This Row],[DefectID]],Table2[ID],Table2[Defect],"Not found",0)</f>
        <v>Wrong Horizontal Scores</v>
      </c>
      <c r="M4300" s="3">
        <v>333590</v>
      </c>
      <c r="N4300" s="3">
        <v>3672</v>
      </c>
      <c r="O4300" s="6">
        <f>SupplierQuality[[#This Row],[Total Downtime Minutes]]/60</f>
        <v>61.2</v>
      </c>
      <c r="P4300" s="4">
        <v>292</v>
      </c>
      <c r="Q4300" s="4">
        <f>SupplierQuality[[#This Row],[Total Defect Qty]]*SupplierQuality[[#This Row],[Unit Price]]</f>
        <v>97408280</v>
      </c>
    </row>
    <row r="4301" spans="1:17" x14ac:dyDescent="0.25">
      <c r="A4301" s="1">
        <v>43736</v>
      </c>
      <c r="B4301" s="5" t="str">
        <f>TEXT(SupplierQuality[[#This Row],[Date]],"mmm")</f>
        <v>Sep</v>
      </c>
      <c r="C4301" s="5" t="str">
        <f>TEXT(SupplierQuality[[#This Row],[Date]],"yyyy")</f>
        <v>2019</v>
      </c>
      <c r="D4301" s="2" t="s">
        <v>252</v>
      </c>
      <c r="E4301" s="2" t="s">
        <v>11</v>
      </c>
      <c r="F4301" s="2" t="s">
        <v>14</v>
      </c>
      <c r="G4301">
        <v>129</v>
      </c>
      <c r="H4301" s="2" t="str">
        <f>VLOOKUP(SupplierQuality[[#This Row],[MaterialID]],Table4[#All],2,0)</f>
        <v>Mechanicals</v>
      </c>
      <c r="I4301">
        <v>1</v>
      </c>
      <c r="J4301" s="2" t="str">
        <f>_xlfn.XLOOKUP(SupplierQuality[[#This Row],[Defect Type ID]],Table5[ID],Table5[Defect Type],"Not found",0)</f>
        <v>No Impact</v>
      </c>
      <c r="K4301">
        <v>206</v>
      </c>
      <c r="L4301" s="2" t="str">
        <f>_xlfn.XLOOKUP(SupplierQuality[[#This Row],[DefectID]],Table2[ID],Table2[Defect],"Not found",0)</f>
        <v>Codes Wrong</v>
      </c>
      <c r="M4301" s="3">
        <v>232322</v>
      </c>
      <c r="N4301" s="3">
        <v>4616</v>
      </c>
      <c r="O4301" s="6">
        <f>SupplierQuality[[#This Row],[Total Downtime Minutes]]/60</f>
        <v>76.933333333333337</v>
      </c>
      <c r="P4301" s="4">
        <v>573</v>
      </c>
      <c r="Q4301" s="4">
        <f>SupplierQuality[[#This Row],[Total Defect Qty]]*SupplierQuality[[#This Row],[Unit Price]]</f>
        <v>133120506</v>
      </c>
    </row>
    <row r="4302" spans="1:17" x14ac:dyDescent="0.25">
      <c r="A4302" s="1">
        <v>43736</v>
      </c>
      <c r="B4302" s="5" t="str">
        <f>TEXT(SupplierQuality[[#This Row],[Date]],"mmm")</f>
        <v>Sep</v>
      </c>
      <c r="C4302" s="5" t="str">
        <f>TEXT(SupplierQuality[[#This Row],[Date]],"yyyy")</f>
        <v>2019</v>
      </c>
      <c r="D4302" s="2" t="s">
        <v>22</v>
      </c>
      <c r="E4302" s="2" t="s">
        <v>52</v>
      </c>
      <c r="F4302" s="2" t="s">
        <v>17</v>
      </c>
      <c r="G4302">
        <v>117</v>
      </c>
      <c r="H4302" s="2" t="str">
        <f>VLOOKUP(SupplierQuality[[#This Row],[MaterialID]],Table4[#All],2,0)</f>
        <v>Labels</v>
      </c>
      <c r="I4302">
        <v>2</v>
      </c>
      <c r="J4302" s="2" t="str">
        <f>_xlfn.XLOOKUP(SupplierQuality[[#This Row],[Defect Type ID]],Table5[ID],Table5[Defect Type],"Not found",0)</f>
        <v>Rejected</v>
      </c>
      <c r="K4302">
        <v>40</v>
      </c>
      <c r="L4302" s="2" t="str">
        <f>_xlfn.XLOOKUP(SupplierQuality[[#This Row],[DefectID]],Table2[ID],Table2[Defect],"Not found",0)</f>
        <v>Wrong Spec Date</v>
      </c>
      <c r="M4302" s="3">
        <v>229157</v>
      </c>
      <c r="N4302" s="3">
        <v>3316</v>
      </c>
      <c r="O4302" s="6">
        <f>SupplierQuality[[#This Row],[Total Downtime Minutes]]/60</f>
        <v>55.266666666666666</v>
      </c>
      <c r="P4302" s="4">
        <v>288</v>
      </c>
      <c r="Q4302" s="4">
        <f>SupplierQuality[[#This Row],[Total Defect Qty]]*SupplierQuality[[#This Row],[Unit Price]]</f>
        <v>65997216</v>
      </c>
    </row>
    <row r="4303" spans="1:17" x14ac:dyDescent="0.25">
      <c r="A4303" s="1">
        <v>43736</v>
      </c>
      <c r="B4303" s="5" t="str">
        <f>TEXT(SupplierQuality[[#This Row],[Date]],"mmm")</f>
        <v>Sep</v>
      </c>
      <c r="C4303" s="5" t="str">
        <f>TEXT(SupplierQuality[[#This Row],[Date]],"yyyy")</f>
        <v>2019</v>
      </c>
      <c r="D4303" s="2" t="s">
        <v>292</v>
      </c>
      <c r="E4303" s="2" t="s">
        <v>47</v>
      </c>
      <c r="F4303" s="2" t="s">
        <v>42</v>
      </c>
      <c r="G4303">
        <v>112</v>
      </c>
      <c r="H4303" s="2" t="str">
        <f>VLOOKUP(SupplierQuality[[#This Row],[MaterialID]],Table4[#All],2,0)</f>
        <v>Glass</v>
      </c>
      <c r="I4303">
        <v>2</v>
      </c>
      <c r="J4303" s="2" t="str">
        <f>_xlfn.XLOOKUP(SupplierQuality[[#This Row],[Defect Type ID]],Table5[ID],Table5[Defect Type],"Not found",0)</f>
        <v>Rejected</v>
      </c>
      <c r="K4303">
        <v>197</v>
      </c>
      <c r="L4303" s="2" t="str">
        <f>_xlfn.XLOOKUP(SupplierQuality[[#This Row],[DefectID]],Table2[ID],Table2[Defect],"Not found",0)</f>
        <v>Assembly Issues</v>
      </c>
      <c r="M4303" s="3">
        <v>105561</v>
      </c>
      <c r="N4303" s="3">
        <v>2202</v>
      </c>
      <c r="O4303" s="6">
        <f>SupplierQuality[[#This Row],[Total Downtime Minutes]]/60</f>
        <v>36.700000000000003</v>
      </c>
      <c r="P4303" s="4">
        <v>547</v>
      </c>
      <c r="Q4303" s="4">
        <f>SupplierQuality[[#This Row],[Total Defect Qty]]*SupplierQuality[[#This Row],[Unit Price]]</f>
        <v>57741867</v>
      </c>
    </row>
    <row r="4304" spans="1:17" x14ac:dyDescent="0.25">
      <c r="A4304" s="1">
        <v>43736</v>
      </c>
      <c r="B4304" s="5" t="str">
        <f>TEXT(SupplierQuality[[#This Row],[Date]],"mmm")</f>
        <v>Sep</v>
      </c>
      <c r="C4304" s="5" t="str">
        <f>TEXT(SupplierQuality[[#This Row],[Date]],"yyyy")</f>
        <v>2019</v>
      </c>
      <c r="D4304" s="2" t="s">
        <v>306</v>
      </c>
      <c r="E4304" s="2" t="s">
        <v>52</v>
      </c>
      <c r="F4304" s="2" t="s">
        <v>17</v>
      </c>
      <c r="G4304">
        <v>124</v>
      </c>
      <c r="H4304" s="2" t="str">
        <f>VLOOKUP(SupplierQuality[[#This Row],[MaterialID]],Table4[#All],2,0)</f>
        <v>Drives</v>
      </c>
      <c r="I4304">
        <v>3</v>
      </c>
      <c r="J4304" s="2" t="str">
        <f>_xlfn.XLOOKUP(SupplierQuality[[#This Row],[Defect Type ID]],Table5[ID],Table5[Defect Type],"Not found",0)</f>
        <v>Impact</v>
      </c>
      <c r="K4304">
        <v>215</v>
      </c>
      <c r="L4304" s="2" t="str">
        <f>_xlfn.XLOOKUP(SupplierQuality[[#This Row],[DefectID]],Table2[ID],Table2[Defect],"Not found",0)</f>
        <v>No Torque</v>
      </c>
      <c r="M4304" s="3">
        <v>43286</v>
      </c>
      <c r="N4304" s="3">
        <v>3807</v>
      </c>
      <c r="O4304" s="6">
        <f>SupplierQuality[[#This Row],[Total Downtime Minutes]]/60</f>
        <v>63.45</v>
      </c>
      <c r="P4304" s="4">
        <v>598</v>
      </c>
      <c r="Q4304" s="4">
        <f>SupplierQuality[[#This Row],[Total Defect Qty]]*SupplierQuality[[#This Row],[Unit Price]]</f>
        <v>25885028</v>
      </c>
    </row>
    <row r="4305" spans="1:17" x14ac:dyDescent="0.25">
      <c r="A4305" s="1">
        <v>43736</v>
      </c>
      <c r="B4305" s="5" t="str">
        <f>TEXT(SupplierQuality[[#This Row],[Date]],"mmm")</f>
        <v>Sep</v>
      </c>
      <c r="C4305" s="5" t="str">
        <f>TEXT(SupplierQuality[[#This Row],[Date]],"yyyy")</f>
        <v>2019</v>
      </c>
      <c r="D4305" s="2" t="s">
        <v>253</v>
      </c>
      <c r="E4305" s="2" t="s">
        <v>64</v>
      </c>
      <c r="F4305" s="2" t="s">
        <v>42</v>
      </c>
      <c r="G4305">
        <v>113</v>
      </c>
      <c r="H4305" s="2" t="str">
        <f>VLOOKUP(SupplierQuality[[#This Row],[MaterialID]],Table4[#All],2,0)</f>
        <v>Raw Materials</v>
      </c>
      <c r="I4305">
        <v>1</v>
      </c>
      <c r="J4305" s="2" t="str">
        <f>_xlfn.XLOOKUP(SupplierQuality[[#This Row],[Defect Type ID]],Table5[ID],Table5[Defect Type],"Not found",0)</f>
        <v>No Impact</v>
      </c>
      <c r="K4305">
        <v>106</v>
      </c>
      <c r="L4305" s="2" t="str">
        <f>_xlfn.XLOOKUP(SupplierQuality[[#This Row],[DefectID]],Table2[ID],Table2[Defect],"Not found",0)</f>
        <v>Parting Tops</v>
      </c>
      <c r="M4305" s="3">
        <v>29802</v>
      </c>
      <c r="N4305" s="3">
        <v>1747</v>
      </c>
      <c r="O4305" s="6">
        <f>SupplierQuality[[#This Row],[Total Downtime Minutes]]/60</f>
        <v>29.116666666666667</v>
      </c>
      <c r="P4305" s="4">
        <v>628</v>
      </c>
      <c r="Q4305" s="4">
        <f>SupplierQuality[[#This Row],[Total Defect Qty]]*SupplierQuality[[#This Row],[Unit Price]]</f>
        <v>18715656</v>
      </c>
    </row>
    <row r="4306" spans="1:17" x14ac:dyDescent="0.25">
      <c r="A4306" s="1">
        <v>43736</v>
      </c>
      <c r="B4306" s="5" t="str">
        <f>TEXT(SupplierQuality[[#This Row],[Date]],"mmm")</f>
        <v>Sep</v>
      </c>
      <c r="C4306" s="5" t="str">
        <f>TEXT(SupplierQuality[[#This Row],[Date]],"yyyy")</f>
        <v>2019</v>
      </c>
      <c r="D4306" s="2" t="s">
        <v>305</v>
      </c>
      <c r="E4306" s="2" t="s">
        <v>55</v>
      </c>
      <c r="F4306" s="2" t="s">
        <v>17</v>
      </c>
      <c r="G4306">
        <v>130</v>
      </c>
      <c r="H4306" s="2" t="str">
        <f>VLOOKUP(SupplierQuality[[#This Row],[MaterialID]],Table4[#All],2,0)</f>
        <v>Packaging</v>
      </c>
      <c r="I4306">
        <v>3</v>
      </c>
      <c r="J4306" s="2" t="str">
        <f>_xlfn.XLOOKUP(SupplierQuality[[#This Row],[Defect Type ID]],Table5[ID],Table5[Defect Type],"Not found",0)</f>
        <v>Impact</v>
      </c>
      <c r="K4306">
        <v>81</v>
      </c>
      <c r="L4306" s="2" t="str">
        <f>_xlfn.XLOOKUP(SupplierQuality[[#This Row],[DefectID]],Table2[ID],Table2[Defect],"Not found",0)</f>
        <v>Bad Shots</v>
      </c>
      <c r="M4306" s="3">
        <v>3746</v>
      </c>
      <c r="N4306" s="3">
        <v>987</v>
      </c>
      <c r="O4306" s="6">
        <f>SupplierQuality[[#This Row],[Total Downtime Minutes]]/60</f>
        <v>16.45</v>
      </c>
      <c r="P4306" s="4">
        <v>477</v>
      </c>
      <c r="Q4306" s="4">
        <f>SupplierQuality[[#This Row],[Total Defect Qty]]*SupplierQuality[[#This Row],[Unit Price]]</f>
        <v>1786842</v>
      </c>
    </row>
    <row r="4307" spans="1:17" x14ac:dyDescent="0.25">
      <c r="A4307" s="1">
        <v>43739</v>
      </c>
      <c r="B4307" s="5" t="str">
        <f>TEXT(SupplierQuality[[#This Row],[Date]],"mmm")</f>
        <v>Oct</v>
      </c>
      <c r="C4307" s="5" t="str">
        <f>TEXT(SupplierQuality[[#This Row],[Date]],"yyyy")</f>
        <v>2019</v>
      </c>
      <c r="D4307" s="2" t="s">
        <v>113</v>
      </c>
      <c r="E4307" s="2" t="s">
        <v>11</v>
      </c>
      <c r="F4307" s="2" t="s">
        <v>75</v>
      </c>
      <c r="G4307">
        <v>125</v>
      </c>
      <c r="H4307" s="2" t="str">
        <f>VLOOKUP(SupplierQuality[[#This Row],[MaterialID]],Table4[#All],2,0)</f>
        <v>Hardware</v>
      </c>
      <c r="I4307">
        <v>3</v>
      </c>
      <c r="J4307" s="2" t="str">
        <f>_xlfn.XLOOKUP(SupplierQuality[[#This Row],[Defect Type ID]],Table5[ID],Table5[Defect Type],"Not found",0)</f>
        <v>Impact</v>
      </c>
      <c r="K4307">
        <v>210</v>
      </c>
      <c r="L4307" s="2" t="str">
        <f>_xlfn.XLOOKUP(SupplierQuality[[#This Row],[DefectID]],Table2[ID],Table2[Defect],"Not found",0)</f>
        <v>Overlapping Seam</v>
      </c>
      <c r="M4307" s="3">
        <v>979855</v>
      </c>
      <c r="N4307" s="3">
        <v>4845</v>
      </c>
      <c r="O4307" s="6">
        <f>SupplierQuality[[#This Row],[Total Downtime Minutes]]/60</f>
        <v>80.75</v>
      </c>
      <c r="P4307" s="4">
        <v>450</v>
      </c>
      <c r="Q4307" s="4">
        <f>SupplierQuality[[#This Row],[Total Defect Qty]]*SupplierQuality[[#This Row],[Unit Price]]</f>
        <v>440934750</v>
      </c>
    </row>
    <row r="4308" spans="1:17" x14ac:dyDescent="0.25">
      <c r="A4308" s="1">
        <v>43739</v>
      </c>
      <c r="B4308" s="5" t="str">
        <f>TEXT(SupplierQuality[[#This Row],[Date]],"mmm")</f>
        <v>Oct</v>
      </c>
      <c r="C4308" s="5" t="str">
        <f>TEXT(SupplierQuality[[#This Row],[Date]],"yyyy")</f>
        <v>2019</v>
      </c>
      <c r="D4308" s="2" t="s">
        <v>139</v>
      </c>
      <c r="E4308" s="2" t="s">
        <v>47</v>
      </c>
      <c r="F4308" s="2" t="s">
        <v>691</v>
      </c>
      <c r="G4308">
        <v>121</v>
      </c>
      <c r="H4308" s="2" t="str">
        <f>VLOOKUP(SupplierQuality[[#This Row],[MaterialID]],Table4[#All],2,0)</f>
        <v>Composites</v>
      </c>
      <c r="I4308">
        <v>2</v>
      </c>
      <c r="J4308" s="2" t="str">
        <f>_xlfn.XLOOKUP(SupplierQuality[[#This Row],[Defect Type ID]],Table5[ID],Table5[Defect Type],"Not found",0)</f>
        <v>Rejected</v>
      </c>
      <c r="K4308">
        <v>230</v>
      </c>
      <c r="L4308" s="2" t="str">
        <f>_xlfn.XLOOKUP(SupplierQuality[[#This Row],[DefectID]],Table2[ID],Table2[Defect],"Not found",0)</f>
        <v>Deep Slots</v>
      </c>
      <c r="M4308" s="3">
        <v>971334</v>
      </c>
      <c r="N4308" s="3">
        <v>34</v>
      </c>
      <c r="O4308" s="6">
        <f>SupplierQuality[[#This Row],[Total Downtime Minutes]]/60</f>
        <v>0.56666666666666665</v>
      </c>
      <c r="P4308" s="4">
        <v>633</v>
      </c>
      <c r="Q4308" s="4">
        <f>SupplierQuality[[#This Row],[Total Defect Qty]]*SupplierQuality[[#This Row],[Unit Price]]</f>
        <v>614854422</v>
      </c>
    </row>
    <row r="4309" spans="1:17" x14ac:dyDescent="0.25">
      <c r="A4309" s="1">
        <v>43739</v>
      </c>
      <c r="B4309" s="5" t="str">
        <f>TEXT(SupplierQuality[[#This Row],[Date]],"mmm")</f>
        <v>Oct</v>
      </c>
      <c r="C4309" s="5" t="str">
        <f>TEXT(SupplierQuality[[#This Row],[Date]],"yyyy")</f>
        <v>2019</v>
      </c>
      <c r="D4309" s="2" t="s">
        <v>249</v>
      </c>
      <c r="E4309" s="2" t="s">
        <v>62</v>
      </c>
      <c r="F4309" s="2" t="s">
        <v>691</v>
      </c>
      <c r="G4309">
        <v>119</v>
      </c>
      <c r="H4309" s="2" t="str">
        <f>VLOOKUP(SupplierQuality[[#This Row],[MaterialID]],Table4[#All],2,0)</f>
        <v>Batteries</v>
      </c>
      <c r="I4309">
        <v>2</v>
      </c>
      <c r="J4309" s="2" t="str">
        <f>_xlfn.XLOOKUP(SupplierQuality[[#This Row],[Defect Type ID]],Table5[ID],Table5[Defect Type],"Not found",0)</f>
        <v>Rejected</v>
      </c>
      <c r="K4309">
        <v>68</v>
      </c>
      <c r="L4309" s="2" t="str">
        <f>_xlfn.XLOOKUP(SupplierQuality[[#This Row],[DefectID]],Table2[ID],Table2[Defect],"Not found",0)</f>
        <v>Bad Parameters</v>
      </c>
      <c r="M4309" s="3">
        <v>961495</v>
      </c>
      <c r="N4309" s="3">
        <v>3822</v>
      </c>
      <c r="O4309" s="6">
        <f>SupplierQuality[[#This Row],[Total Downtime Minutes]]/60</f>
        <v>63.7</v>
      </c>
      <c r="P4309" s="4">
        <v>283</v>
      </c>
      <c r="Q4309" s="4">
        <f>SupplierQuality[[#This Row],[Total Defect Qty]]*SupplierQuality[[#This Row],[Unit Price]]</f>
        <v>272103085</v>
      </c>
    </row>
    <row r="4310" spans="1:17" x14ac:dyDescent="0.25">
      <c r="A4310" s="1">
        <v>43739</v>
      </c>
      <c r="B4310" s="5" t="str">
        <f>TEXT(SupplierQuality[[#This Row],[Date]],"mmm")</f>
        <v>Oct</v>
      </c>
      <c r="C4310" s="5" t="str">
        <f>TEXT(SupplierQuality[[#This Row],[Date]],"yyyy")</f>
        <v>2019</v>
      </c>
      <c r="D4310" s="2" t="s">
        <v>192</v>
      </c>
      <c r="E4310" s="2" t="s">
        <v>74</v>
      </c>
      <c r="F4310" s="2" t="s">
        <v>17</v>
      </c>
      <c r="G4310">
        <v>128</v>
      </c>
      <c r="H4310" s="2" t="str">
        <f>VLOOKUP(SupplierQuality[[#This Row],[MaterialID]],Table4[#All],2,0)</f>
        <v>Tape</v>
      </c>
      <c r="I4310">
        <v>1</v>
      </c>
      <c r="J4310" s="2" t="str">
        <f>_xlfn.XLOOKUP(SupplierQuality[[#This Row],[Defect Type ID]],Table5[ID],Table5[Defect Type],"Not found",0)</f>
        <v>No Impact</v>
      </c>
      <c r="K4310">
        <v>125</v>
      </c>
      <c r="L4310" s="2" t="str">
        <f>_xlfn.XLOOKUP(SupplierQuality[[#This Row],[DefectID]],Table2[ID],Table2[Defect],"Not found",0)</f>
        <v>Dimensions Wrong</v>
      </c>
      <c r="M4310" s="3">
        <v>946844</v>
      </c>
      <c r="N4310" s="3">
        <v>431</v>
      </c>
      <c r="O4310" s="6">
        <f>SupplierQuality[[#This Row],[Total Downtime Minutes]]/60</f>
        <v>7.1833333333333336</v>
      </c>
      <c r="P4310" s="4">
        <v>340</v>
      </c>
      <c r="Q4310" s="4">
        <f>SupplierQuality[[#This Row],[Total Defect Qty]]*SupplierQuality[[#This Row],[Unit Price]]</f>
        <v>321926960</v>
      </c>
    </row>
    <row r="4311" spans="1:17" x14ac:dyDescent="0.25">
      <c r="A4311" s="1">
        <v>43739</v>
      </c>
      <c r="B4311" s="5" t="str">
        <f>TEXT(SupplierQuality[[#This Row],[Date]],"mmm")</f>
        <v>Oct</v>
      </c>
      <c r="C4311" s="5" t="str">
        <f>TEXT(SupplierQuality[[#This Row],[Date]],"yyyy")</f>
        <v>2019</v>
      </c>
      <c r="D4311" s="2" t="s">
        <v>113</v>
      </c>
      <c r="E4311" s="2" t="s">
        <v>84</v>
      </c>
      <c r="F4311" s="2" t="s">
        <v>17</v>
      </c>
      <c r="G4311">
        <v>121</v>
      </c>
      <c r="H4311" s="2" t="str">
        <f>VLOOKUP(SupplierQuality[[#This Row],[MaterialID]],Table4[#All],2,0)</f>
        <v>Composites</v>
      </c>
      <c r="I4311">
        <v>1</v>
      </c>
      <c r="J4311" s="2" t="str">
        <f>_xlfn.XLOOKUP(SupplierQuality[[#This Row],[Defect Type ID]],Table5[ID],Table5[Defect Type],"Not found",0)</f>
        <v>No Impact</v>
      </c>
      <c r="K4311">
        <v>76</v>
      </c>
      <c r="L4311" s="2" t="str">
        <f>_xlfn.XLOOKUP(SupplierQuality[[#This Row],[DefectID]],Table2[ID],Table2[Defect],"Not found",0)</f>
        <v>Errors in Packaging</v>
      </c>
      <c r="M4311" s="3">
        <v>875817</v>
      </c>
      <c r="N4311" s="3">
        <v>1329</v>
      </c>
      <c r="O4311" s="6">
        <f>SupplierQuality[[#This Row],[Total Downtime Minutes]]/60</f>
        <v>22.15</v>
      </c>
      <c r="P4311" s="4">
        <v>308</v>
      </c>
      <c r="Q4311" s="4">
        <f>SupplierQuality[[#This Row],[Total Defect Qty]]*SupplierQuality[[#This Row],[Unit Price]]</f>
        <v>269751636</v>
      </c>
    </row>
    <row r="4312" spans="1:17" x14ac:dyDescent="0.25">
      <c r="A4312" s="1">
        <v>43739</v>
      </c>
      <c r="B4312" s="5" t="str">
        <f>TEXT(SupplierQuality[[#This Row],[Date]],"mmm")</f>
        <v>Oct</v>
      </c>
      <c r="C4312" s="5" t="str">
        <f>TEXT(SupplierQuality[[#This Row],[Date]],"yyyy")</f>
        <v>2019</v>
      </c>
      <c r="D4312" s="2" t="s">
        <v>293</v>
      </c>
      <c r="E4312" s="2" t="s">
        <v>107</v>
      </c>
      <c r="F4312" s="2" t="s">
        <v>17</v>
      </c>
      <c r="G4312">
        <v>130</v>
      </c>
      <c r="H4312" s="2" t="str">
        <f>VLOOKUP(SupplierQuality[[#This Row],[MaterialID]],Table4[#All],2,0)</f>
        <v>Packaging</v>
      </c>
      <c r="I4312">
        <v>3</v>
      </c>
      <c r="J4312" s="2" t="str">
        <f>_xlfn.XLOOKUP(SupplierQuality[[#This Row],[Defect Type ID]],Table5[ID],Table5[Defect Type],"Not found",0)</f>
        <v>Impact</v>
      </c>
      <c r="K4312">
        <v>217</v>
      </c>
      <c r="L4312" s="2" t="str">
        <f>_xlfn.XLOOKUP(SupplierQuality[[#This Row],[DefectID]],Table2[ID],Table2[Defect],"Not found",0)</f>
        <v>Incomplete Molding</v>
      </c>
      <c r="M4312" s="3">
        <v>872718</v>
      </c>
      <c r="N4312" s="3">
        <v>2268</v>
      </c>
      <c r="O4312" s="6">
        <f>SupplierQuality[[#This Row],[Total Downtime Minutes]]/60</f>
        <v>37.799999999999997</v>
      </c>
      <c r="P4312" s="4">
        <v>557</v>
      </c>
      <c r="Q4312" s="4">
        <f>SupplierQuality[[#This Row],[Total Defect Qty]]*SupplierQuality[[#This Row],[Unit Price]]</f>
        <v>486103926</v>
      </c>
    </row>
    <row r="4313" spans="1:17" x14ac:dyDescent="0.25">
      <c r="A4313" s="1">
        <v>43739</v>
      </c>
      <c r="B4313" s="5" t="str">
        <f>TEXT(SupplierQuality[[#This Row],[Date]],"mmm")</f>
        <v>Oct</v>
      </c>
      <c r="C4313" s="5" t="str">
        <f>TEXT(SupplierQuality[[#This Row],[Date]],"yyyy")</f>
        <v>2019</v>
      </c>
      <c r="D4313" s="2" t="s">
        <v>348</v>
      </c>
      <c r="E4313" s="2" t="s">
        <v>52</v>
      </c>
      <c r="F4313" s="2" t="s">
        <v>75</v>
      </c>
      <c r="G4313">
        <v>120</v>
      </c>
      <c r="H4313" s="2" t="str">
        <f>VLOOKUP(SupplierQuality[[#This Row],[MaterialID]],Table4[#All],2,0)</f>
        <v>Film</v>
      </c>
      <c r="I4313">
        <v>3</v>
      </c>
      <c r="J4313" s="2" t="str">
        <f>_xlfn.XLOOKUP(SupplierQuality[[#This Row],[Defect Type ID]],Table5[ID],Table5[Defect Type],"Not found",0)</f>
        <v>Impact</v>
      </c>
      <c r="K4313">
        <v>195</v>
      </c>
      <c r="L4313" s="2" t="str">
        <f>_xlfn.XLOOKUP(SupplierQuality[[#This Row],[DefectID]],Table2[ID],Table2[Defect],"Not found",0)</f>
        <v>Crooked</v>
      </c>
      <c r="M4313" s="3">
        <v>856232</v>
      </c>
      <c r="N4313" s="3">
        <v>4934</v>
      </c>
      <c r="O4313" s="6">
        <f>SupplierQuality[[#This Row],[Total Downtime Minutes]]/60</f>
        <v>82.233333333333334</v>
      </c>
      <c r="P4313" s="4">
        <v>290</v>
      </c>
      <c r="Q4313" s="4">
        <f>SupplierQuality[[#This Row],[Total Defect Qty]]*SupplierQuality[[#This Row],[Unit Price]]</f>
        <v>248307280</v>
      </c>
    </row>
    <row r="4314" spans="1:17" x14ac:dyDescent="0.25">
      <c r="A4314" s="1">
        <v>43739</v>
      </c>
      <c r="B4314" s="5" t="str">
        <f>TEXT(SupplierQuality[[#This Row],[Date]],"mmm")</f>
        <v>Oct</v>
      </c>
      <c r="C4314" s="5" t="str">
        <f>TEXT(SupplierQuality[[#This Row],[Date]],"yyyy")</f>
        <v>2019</v>
      </c>
      <c r="D4314" s="2" t="s">
        <v>286</v>
      </c>
      <c r="E4314" s="2" t="s">
        <v>45</v>
      </c>
      <c r="F4314" s="2" t="s">
        <v>24</v>
      </c>
      <c r="G4314">
        <v>119</v>
      </c>
      <c r="H4314" s="2" t="str">
        <f>VLOOKUP(SupplierQuality[[#This Row],[MaterialID]],Table4[#All],2,0)</f>
        <v>Batteries</v>
      </c>
      <c r="I4314">
        <v>1</v>
      </c>
      <c r="J4314" s="2" t="str">
        <f>_xlfn.XLOOKUP(SupplierQuality[[#This Row],[Defect Type ID]],Table5[ID],Table5[Defect Type],"Not found",0)</f>
        <v>No Impact</v>
      </c>
      <c r="K4314">
        <v>168</v>
      </c>
      <c r="L4314" s="2" t="str">
        <f>_xlfn.XLOOKUP(SupplierQuality[[#This Row],[DefectID]],Table2[ID],Table2[Defect],"Not found",0)</f>
        <v>Top Too Small</v>
      </c>
      <c r="M4314" s="3">
        <v>833760</v>
      </c>
      <c r="N4314" s="3">
        <v>4323</v>
      </c>
      <c r="O4314" s="6">
        <f>SupplierQuality[[#This Row],[Total Downtime Minutes]]/60</f>
        <v>72.05</v>
      </c>
      <c r="P4314" s="4">
        <v>441</v>
      </c>
      <c r="Q4314" s="4">
        <f>SupplierQuality[[#This Row],[Total Defect Qty]]*SupplierQuality[[#This Row],[Unit Price]]</f>
        <v>367688160</v>
      </c>
    </row>
    <row r="4315" spans="1:17" x14ac:dyDescent="0.25">
      <c r="A4315" s="1">
        <v>43739</v>
      </c>
      <c r="B4315" s="5" t="str">
        <f>TEXT(SupplierQuality[[#This Row],[Date]],"mmm")</f>
        <v>Oct</v>
      </c>
      <c r="C4315" s="5" t="str">
        <f>TEXT(SupplierQuality[[#This Row],[Date]],"yyyy")</f>
        <v>2019</v>
      </c>
      <c r="D4315" s="2" t="s">
        <v>340</v>
      </c>
      <c r="E4315" s="2" t="s">
        <v>32</v>
      </c>
      <c r="F4315" s="2" t="s">
        <v>14</v>
      </c>
      <c r="G4315">
        <v>128</v>
      </c>
      <c r="H4315" s="2" t="str">
        <f>VLOOKUP(SupplierQuality[[#This Row],[MaterialID]],Table4[#All],2,0)</f>
        <v>Tape</v>
      </c>
      <c r="I4315">
        <v>3</v>
      </c>
      <c r="J4315" s="2" t="str">
        <f>_xlfn.XLOOKUP(SupplierQuality[[#This Row],[Defect Type ID]],Table5[ID],Table5[Defect Type],"Not found",0)</f>
        <v>Impact</v>
      </c>
      <c r="K4315">
        <v>173</v>
      </c>
      <c r="L4315" s="2" t="str">
        <f>_xlfn.XLOOKUP(SupplierQuality[[#This Row],[DefectID]],Table2[ID],Table2[Defect],"Not found",0)</f>
        <v>Defective Packaging</v>
      </c>
      <c r="M4315" s="3">
        <v>798390</v>
      </c>
      <c r="N4315" s="3">
        <v>3271</v>
      </c>
      <c r="O4315" s="6">
        <f>SupplierQuality[[#This Row],[Total Downtime Minutes]]/60</f>
        <v>54.516666666666666</v>
      </c>
      <c r="P4315" s="4">
        <v>371</v>
      </c>
      <c r="Q4315" s="4">
        <f>SupplierQuality[[#This Row],[Total Defect Qty]]*SupplierQuality[[#This Row],[Unit Price]]</f>
        <v>296202690</v>
      </c>
    </row>
    <row r="4316" spans="1:17" x14ac:dyDescent="0.25">
      <c r="A4316" s="1">
        <v>43739</v>
      </c>
      <c r="B4316" s="5" t="str">
        <f>TEXT(SupplierQuality[[#This Row],[Date]],"mmm")</f>
        <v>Oct</v>
      </c>
      <c r="C4316" s="5" t="str">
        <f>TEXT(SupplierQuality[[#This Row],[Date]],"yyyy")</f>
        <v>2019</v>
      </c>
      <c r="D4316" s="2" t="s">
        <v>158</v>
      </c>
      <c r="E4316" s="2" t="s">
        <v>19</v>
      </c>
      <c r="F4316" s="2" t="s">
        <v>691</v>
      </c>
      <c r="G4316">
        <v>117</v>
      </c>
      <c r="H4316" s="2" t="str">
        <f>VLOOKUP(SupplierQuality[[#This Row],[MaterialID]],Table4[#All],2,0)</f>
        <v>Labels</v>
      </c>
      <c r="I4316">
        <v>1</v>
      </c>
      <c r="J4316" s="2" t="str">
        <f>_xlfn.XLOOKUP(SupplierQuality[[#This Row],[Defect Type ID]],Table5[ID],Table5[Defect Type],"Not found",0)</f>
        <v>No Impact</v>
      </c>
      <c r="K4316">
        <v>158</v>
      </c>
      <c r="L4316" s="2" t="str">
        <f>_xlfn.XLOOKUP(SupplierQuality[[#This Row],[DefectID]],Table2[ID],Table2[Defect],"Not found",0)</f>
        <v>Irregular Shape</v>
      </c>
      <c r="M4316" s="3">
        <v>793358</v>
      </c>
      <c r="N4316" s="3">
        <v>3126</v>
      </c>
      <c r="O4316" s="6">
        <f>SupplierQuality[[#This Row],[Total Downtime Minutes]]/60</f>
        <v>52.1</v>
      </c>
      <c r="P4316" s="4">
        <v>458</v>
      </c>
      <c r="Q4316" s="4">
        <f>SupplierQuality[[#This Row],[Total Defect Qty]]*SupplierQuality[[#This Row],[Unit Price]]</f>
        <v>363357964</v>
      </c>
    </row>
    <row r="4317" spans="1:17" x14ac:dyDescent="0.25">
      <c r="A4317" s="1">
        <v>43739</v>
      </c>
      <c r="B4317" s="5" t="str">
        <f>TEXT(SupplierQuality[[#This Row],[Date]],"mmm")</f>
        <v>Oct</v>
      </c>
      <c r="C4317" s="5" t="str">
        <f>TEXT(SupplierQuality[[#This Row],[Date]],"yyyy")</f>
        <v>2019</v>
      </c>
      <c r="D4317" s="2" t="s">
        <v>225</v>
      </c>
      <c r="E4317" s="2" t="s">
        <v>23</v>
      </c>
      <c r="F4317" s="2" t="s">
        <v>24</v>
      </c>
      <c r="G4317">
        <v>118</v>
      </c>
      <c r="H4317" s="2" t="str">
        <f>VLOOKUP(SupplierQuality[[#This Row],[MaterialID]],Table4[#All],2,0)</f>
        <v>Corrugate</v>
      </c>
      <c r="I4317">
        <v>1</v>
      </c>
      <c r="J4317" s="2" t="str">
        <f>_xlfn.XLOOKUP(SupplierQuality[[#This Row],[Defect Type ID]],Table5[ID],Table5[Defect Type],"Not found",0)</f>
        <v>No Impact</v>
      </c>
      <c r="K4317">
        <v>99</v>
      </c>
      <c r="L4317" s="2" t="str">
        <f>_xlfn.XLOOKUP(SupplierQuality[[#This Row],[DefectID]],Table2[ID],Table2[Defect],"Not found",0)</f>
        <v>False scores</v>
      </c>
      <c r="M4317" s="3">
        <v>792793</v>
      </c>
      <c r="N4317" s="3">
        <v>1892</v>
      </c>
      <c r="O4317" s="6">
        <f>SupplierQuality[[#This Row],[Total Downtime Minutes]]/60</f>
        <v>31.533333333333335</v>
      </c>
      <c r="P4317" s="4">
        <v>443</v>
      </c>
      <c r="Q4317" s="4">
        <f>SupplierQuality[[#This Row],[Total Defect Qty]]*SupplierQuality[[#This Row],[Unit Price]]</f>
        <v>351207299</v>
      </c>
    </row>
    <row r="4318" spans="1:17" x14ac:dyDescent="0.25">
      <c r="A4318" s="1">
        <v>43739</v>
      </c>
      <c r="B4318" s="5" t="str">
        <f>TEXT(SupplierQuality[[#This Row],[Date]],"mmm")</f>
        <v>Oct</v>
      </c>
      <c r="C4318" s="5" t="str">
        <f>TEXT(SupplierQuality[[#This Row],[Date]],"yyyy")</f>
        <v>2019</v>
      </c>
      <c r="D4318" s="2" t="s">
        <v>15</v>
      </c>
      <c r="E4318" s="2" t="s">
        <v>67</v>
      </c>
      <c r="F4318" s="2" t="s">
        <v>24</v>
      </c>
      <c r="G4318">
        <v>117</v>
      </c>
      <c r="H4318" s="2" t="str">
        <f>VLOOKUP(SupplierQuality[[#This Row],[MaterialID]],Table4[#All],2,0)</f>
        <v>Labels</v>
      </c>
      <c r="I4318">
        <v>3</v>
      </c>
      <c r="J4318" s="2" t="str">
        <f>_xlfn.XLOOKUP(SupplierQuality[[#This Row],[Defect Type ID]],Table5[ID],Table5[Defect Type],"Not found",0)</f>
        <v>Impact</v>
      </c>
      <c r="K4318">
        <v>136</v>
      </c>
      <c r="L4318" s="2" t="str">
        <f>_xlfn.XLOOKUP(SupplierQuality[[#This Row],[DefectID]],Table2[ID],Table2[Defect],"Not found",0)</f>
        <v>Damaged Components</v>
      </c>
      <c r="M4318" s="3">
        <v>756347</v>
      </c>
      <c r="N4318" s="3">
        <v>677</v>
      </c>
      <c r="O4318" s="6">
        <f>SupplierQuality[[#This Row],[Total Downtime Minutes]]/60</f>
        <v>11.283333333333333</v>
      </c>
      <c r="P4318" s="4">
        <v>370</v>
      </c>
      <c r="Q4318" s="4">
        <f>SupplierQuality[[#This Row],[Total Defect Qty]]*SupplierQuality[[#This Row],[Unit Price]]</f>
        <v>279848390</v>
      </c>
    </row>
    <row r="4319" spans="1:17" x14ac:dyDescent="0.25">
      <c r="A4319" s="1">
        <v>43739</v>
      </c>
      <c r="B4319" s="5" t="str">
        <f>TEXT(SupplierQuality[[#This Row],[Date]],"mmm")</f>
        <v>Oct</v>
      </c>
      <c r="C4319" s="5" t="str">
        <f>TEXT(SupplierQuality[[#This Row],[Date]],"yyyy")</f>
        <v>2019</v>
      </c>
      <c r="D4319" s="2" t="s">
        <v>46</v>
      </c>
      <c r="E4319" s="2" t="s">
        <v>13</v>
      </c>
      <c r="F4319" s="2" t="s">
        <v>17</v>
      </c>
      <c r="G4319">
        <v>132</v>
      </c>
      <c r="H4319" s="2" t="str">
        <f>VLOOKUP(SupplierQuality[[#This Row],[MaterialID]],Table4[#All],2,0)</f>
        <v>Printed Materials</v>
      </c>
      <c r="I4319">
        <v>1</v>
      </c>
      <c r="J4319" s="2" t="str">
        <f>_xlfn.XLOOKUP(SupplierQuality[[#This Row],[Defect Type ID]],Table5[ID],Table5[Defect Type],"Not found",0)</f>
        <v>No Impact</v>
      </c>
      <c r="K4319">
        <v>147</v>
      </c>
      <c r="L4319" s="2" t="str">
        <f>_xlfn.XLOOKUP(SupplierQuality[[#This Row],[DefectID]],Table2[ID],Table2[Defect],"Not found",0)</f>
        <v>Shallow Slots</v>
      </c>
      <c r="M4319" s="3">
        <v>751798</v>
      </c>
      <c r="N4319" s="3">
        <v>1074</v>
      </c>
      <c r="O4319" s="6">
        <f>SupplierQuality[[#This Row],[Total Downtime Minutes]]/60</f>
        <v>17.899999999999999</v>
      </c>
      <c r="P4319" s="4">
        <v>341</v>
      </c>
      <c r="Q4319" s="4">
        <f>SupplierQuality[[#This Row],[Total Defect Qty]]*SupplierQuality[[#This Row],[Unit Price]]</f>
        <v>256363118</v>
      </c>
    </row>
    <row r="4320" spans="1:17" x14ac:dyDescent="0.25">
      <c r="A4320" s="1">
        <v>43739</v>
      </c>
      <c r="B4320" s="5" t="str">
        <f>TEXT(SupplierQuality[[#This Row],[Date]],"mmm")</f>
        <v>Oct</v>
      </c>
      <c r="C4320" s="5" t="str">
        <f>TEXT(SupplierQuality[[#This Row],[Date]],"yyyy")</f>
        <v>2019</v>
      </c>
      <c r="D4320" s="2" t="s">
        <v>69</v>
      </c>
      <c r="E4320" s="2" t="s">
        <v>21</v>
      </c>
      <c r="F4320" s="2" t="s">
        <v>17</v>
      </c>
      <c r="G4320">
        <v>125</v>
      </c>
      <c r="H4320" s="2" t="str">
        <f>VLOOKUP(SupplierQuality[[#This Row],[MaterialID]],Table4[#All],2,0)</f>
        <v>Hardware</v>
      </c>
      <c r="I4320">
        <v>1</v>
      </c>
      <c r="J4320" s="2" t="str">
        <f>_xlfn.XLOOKUP(SupplierQuality[[#This Row],[Defect Type ID]],Table5[ID],Table5[Defect Type],"Not found",0)</f>
        <v>No Impact</v>
      </c>
      <c r="K4320">
        <v>220</v>
      </c>
      <c r="L4320" s="2" t="str">
        <f>_xlfn.XLOOKUP(SupplierQuality[[#This Row],[DefectID]],Table2[ID],Table2[Defect],"Not found",0)</f>
        <v>No Lock</v>
      </c>
      <c r="M4320" s="3">
        <v>715233</v>
      </c>
      <c r="N4320" s="3">
        <v>1377</v>
      </c>
      <c r="O4320" s="6">
        <f>SupplierQuality[[#This Row],[Total Downtime Minutes]]/60</f>
        <v>22.95</v>
      </c>
      <c r="P4320" s="4">
        <v>426</v>
      </c>
      <c r="Q4320" s="4">
        <f>SupplierQuality[[#This Row],[Total Defect Qty]]*SupplierQuality[[#This Row],[Unit Price]]</f>
        <v>304689258</v>
      </c>
    </row>
    <row r="4321" spans="1:17" x14ac:dyDescent="0.25">
      <c r="A4321" s="1">
        <v>43739</v>
      </c>
      <c r="B4321" s="5" t="str">
        <f>TEXT(SupplierQuality[[#This Row],[Date]],"mmm")</f>
        <v>Oct</v>
      </c>
      <c r="C4321" s="5" t="str">
        <f>TEXT(SupplierQuality[[#This Row],[Date]],"yyyy")</f>
        <v>2019</v>
      </c>
      <c r="D4321" s="2" t="s">
        <v>224</v>
      </c>
      <c r="E4321" s="2" t="s">
        <v>36</v>
      </c>
      <c r="F4321" s="2" t="s">
        <v>691</v>
      </c>
      <c r="G4321">
        <v>121</v>
      </c>
      <c r="H4321" s="2" t="str">
        <f>VLOOKUP(SupplierQuality[[#This Row],[MaterialID]],Table4[#All],2,0)</f>
        <v>Composites</v>
      </c>
      <c r="I4321">
        <v>1</v>
      </c>
      <c r="J4321" s="2" t="str">
        <f>_xlfn.XLOOKUP(SupplierQuality[[#This Row],[Defect Type ID]],Table5[ID],Table5[Defect Type],"Not found",0)</f>
        <v>No Impact</v>
      </c>
      <c r="K4321">
        <v>268</v>
      </c>
      <c r="L4321" s="2" t="str">
        <f>_xlfn.XLOOKUP(SupplierQuality[[#This Row],[DefectID]],Table2[ID],Table2[Defect],"Not found",0)</f>
        <v>Sides Bad</v>
      </c>
      <c r="M4321" s="3">
        <v>699639</v>
      </c>
      <c r="N4321" s="3">
        <v>4336</v>
      </c>
      <c r="O4321" s="6">
        <f>SupplierQuality[[#This Row],[Total Downtime Minutes]]/60</f>
        <v>72.266666666666666</v>
      </c>
      <c r="P4321" s="4">
        <v>450</v>
      </c>
      <c r="Q4321" s="4">
        <f>SupplierQuality[[#This Row],[Total Defect Qty]]*SupplierQuality[[#This Row],[Unit Price]]</f>
        <v>314837550</v>
      </c>
    </row>
    <row r="4322" spans="1:17" x14ac:dyDescent="0.25">
      <c r="A4322" s="1">
        <v>43739</v>
      </c>
      <c r="B4322" s="5" t="str">
        <f>TEXT(SupplierQuality[[#This Row],[Date]],"mmm")</f>
        <v>Oct</v>
      </c>
      <c r="C4322" s="5" t="str">
        <f>TEXT(SupplierQuality[[#This Row],[Date]],"yyyy")</f>
        <v>2019</v>
      </c>
      <c r="D4322" s="2" t="s">
        <v>128</v>
      </c>
      <c r="E4322" s="2" t="s">
        <v>13</v>
      </c>
      <c r="F4322" s="2" t="s">
        <v>691</v>
      </c>
      <c r="G4322">
        <v>118</v>
      </c>
      <c r="H4322" s="2" t="str">
        <f>VLOOKUP(SupplierQuality[[#This Row],[MaterialID]],Table4[#All],2,0)</f>
        <v>Corrugate</v>
      </c>
      <c r="I4322">
        <v>3</v>
      </c>
      <c r="J4322" s="2" t="str">
        <f>_xlfn.XLOOKUP(SupplierQuality[[#This Row],[Defect Type ID]],Table5[ID],Table5[Defect Type],"Not found",0)</f>
        <v>Impact</v>
      </c>
      <c r="K4322">
        <v>77</v>
      </c>
      <c r="L4322" s="2" t="str">
        <f>_xlfn.XLOOKUP(SupplierQuality[[#This Row],[DefectID]],Table2[ID],Table2[Defect],"Not found",0)</f>
        <v>No Label</v>
      </c>
      <c r="M4322" s="3">
        <v>698961</v>
      </c>
      <c r="N4322" s="3">
        <v>3380</v>
      </c>
      <c r="O4322" s="6">
        <f>SupplierQuality[[#This Row],[Total Downtime Minutes]]/60</f>
        <v>56.333333333333336</v>
      </c>
      <c r="P4322" s="4">
        <v>411</v>
      </c>
      <c r="Q4322" s="4">
        <f>SupplierQuality[[#This Row],[Total Defect Qty]]*SupplierQuality[[#This Row],[Unit Price]]</f>
        <v>287272971</v>
      </c>
    </row>
    <row r="4323" spans="1:17" x14ac:dyDescent="0.25">
      <c r="A4323" s="1">
        <v>43739</v>
      </c>
      <c r="B4323" s="5" t="str">
        <f>TEXT(SupplierQuality[[#This Row],[Date]],"mmm")</f>
        <v>Oct</v>
      </c>
      <c r="C4323" s="5" t="str">
        <f>TEXT(SupplierQuality[[#This Row],[Date]],"yyyy")</f>
        <v>2019</v>
      </c>
      <c r="D4323" s="2" t="s">
        <v>259</v>
      </c>
      <c r="E4323" s="2" t="s">
        <v>52</v>
      </c>
      <c r="F4323" s="2" t="s">
        <v>691</v>
      </c>
      <c r="G4323">
        <v>128</v>
      </c>
      <c r="H4323" s="2" t="str">
        <f>VLOOKUP(SupplierQuality[[#This Row],[MaterialID]],Table4[#All],2,0)</f>
        <v>Tape</v>
      </c>
      <c r="I4323">
        <v>1</v>
      </c>
      <c r="J4323" s="2" t="str">
        <f>_xlfn.XLOOKUP(SupplierQuality[[#This Row],[Defect Type ID]],Table5[ID],Table5[Defect Type],"Not found",0)</f>
        <v>No Impact</v>
      </c>
      <c r="K4323">
        <v>37</v>
      </c>
      <c r="L4323" s="2" t="str">
        <f>_xlfn.XLOOKUP(SupplierQuality[[#This Row],[DefectID]],Table2[ID],Table2[Defect],"Not found",0)</f>
        <v>Foreign Material</v>
      </c>
      <c r="M4323" s="3">
        <v>681455</v>
      </c>
      <c r="N4323" s="3">
        <v>4041</v>
      </c>
      <c r="O4323" s="6">
        <f>SupplierQuality[[#This Row],[Total Downtime Minutes]]/60</f>
        <v>67.349999999999994</v>
      </c>
      <c r="P4323" s="4">
        <v>695</v>
      </c>
      <c r="Q4323" s="4">
        <f>SupplierQuality[[#This Row],[Total Defect Qty]]*SupplierQuality[[#This Row],[Unit Price]]</f>
        <v>473611225</v>
      </c>
    </row>
    <row r="4324" spans="1:17" x14ac:dyDescent="0.25">
      <c r="A4324" s="1">
        <v>43739</v>
      </c>
      <c r="B4324" s="5" t="str">
        <f>TEXT(SupplierQuality[[#This Row],[Date]],"mmm")</f>
        <v>Oct</v>
      </c>
      <c r="C4324" s="5" t="str">
        <f>TEXT(SupplierQuality[[#This Row],[Date]],"yyyy")</f>
        <v>2019</v>
      </c>
      <c r="D4324" s="2" t="s">
        <v>340</v>
      </c>
      <c r="E4324" s="2" t="s">
        <v>19</v>
      </c>
      <c r="F4324" s="2" t="s">
        <v>691</v>
      </c>
      <c r="G4324">
        <v>129</v>
      </c>
      <c r="H4324" s="2" t="str">
        <f>VLOOKUP(SupplierQuality[[#This Row],[MaterialID]],Table4[#All],2,0)</f>
        <v>Mechanicals</v>
      </c>
      <c r="I4324">
        <v>1</v>
      </c>
      <c r="J4324" s="2" t="str">
        <f>_xlfn.XLOOKUP(SupplierQuality[[#This Row],[Defect Type ID]],Table5[ID],Table5[Defect Type],"Not found",0)</f>
        <v>No Impact</v>
      </c>
      <c r="K4324">
        <v>222</v>
      </c>
      <c r="L4324" s="2" t="str">
        <f>_xlfn.XLOOKUP(SupplierQuality[[#This Row],[DefectID]],Table2[ID],Table2[Defect],"Not found",0)</f>
        <v>Bad Valves</v>
      </c>
      <c r="M4324" s="3">
        <v>646779</v>
      </c>
      <c r="N4324" s="3">
        <v>3005</v>
      </c>
      <c r="O4324" s="6">
        <f>SupplierQuality[[#This Row],[Total Downtime Minutes]]/60</f>
        <v>50.083333333333336</v>
      </c>
      <c r="P4324" s="4">
        <v>652</v>
      </c>
      <c r="Q4324" s="4">
        <f>SupplierQuality[[#This Row],[Total Defect Qty]]*SupplierQuality[[#This Row],[Unit Price]]</f>
        <v>421699908</v>
      </c>
    </row>
    <row r="4325" spans="1:17" x14ac:dyDescent="0.25">
      <c r="A4325" s="1">
        <v>43739</v>
      </c>
      <c r="B4325" s="5" t="str">
        <f>TEXT(SupplierQuality[[#This Row],[Date]],"mmm")</f>
        <v>Oct</v>
      </c>
      <c r="C4325" s="5" t="str">
        <f>TEXT(SupplierQuality[[#This Row],[Date]],"yyyy")</f>
        <v>2019</v>
      </c>
      <c r="D4325" s="2" t="s">
        <v>46</v>
      </c>
      <c r="E4325" s="2" t="s">
        <v>36</v>
      </c>
      <c r="F4325" s="2" t="s">
        <v>17</v>
      </c>
      <c r="G4325">
        <v>122</v>
      </c>
      <c r="H4325" s="2" t="str">
        <f>VLOOKUP(SupplierQuality[[#This Row],[MaterialID]],Table4[#All],2,0)</f>
        <v>Electrolytes</v>
      </c>
      <c r="I4325">
        <v>1</v>
      </c>
      <c r="J4325" s="2" t="str">
        <f>_xlfn.XLOOKUP(SupplierQuality[[#This Row],[Defect Type ID]],Table5[ID],Table5[Defect Type],"Not found",0)</f>
        <v>No Impact</v>
      </c>
      <c r="K4325">
        <v>205</v>
      </c>
      <c r="L4325" s="2" t="str">
        <f>_xlfn.XLOOKUP(SupplierQuality[[#This Row],[DefectID]],Table2[ID],Table2[Defect],"Not found",0)</f>
        <v>Wrong Consistency</v>
      </c>
      <c r="M4325" s="3">
        <v>638456</v>
      </c>
      <c r="N4325" s="3">
        <v>759</v>
      </c>
      <c r="O4325" s="6">
        <f>SupplierQuality[[#This Row],[Total Downtime Minutes]]/60</f>
        <v>12.65</v>
      </c>
      <c r="P4325" s="4">
        <v>337</v>
      </c>
      <c r="Q4325" s="4">
        <f>SupplierQuality[[#This Row],[Total Defect Qty]]*SupplierQuality[[#This Row],[Unit Price]]</f>
        <v>215159672</v>
      </c>
    </row>
    <row r="4326" spans="1:17" x14ac:dyDescent="0.25">
      <c r="A4326" s="1">
        <v>43739</v>
      </c>
      <c r="B4326" s="5" t="str">
        <f>TEXT(SupplierQuality[[#This Row],[Date]],"mmm")</f>
        <v>Oct</v>
      </c>
      <c r="C4326" s="5" t="str">
        <f>TEXT(SupplierQuality[[#This Row],[Date]],"yyyy")</f>
        <v>2019</v>
      </c>
      <c r="D4326" s="2" t="s">
        <v>90</v>
      </c>
      <c r="E4326" s="2" t="s">
        <v>55</v>
      </c>
      <c r="F4326" s="2" t="s">
        <v>14</v>
      </c>
      <c r="G4326">
        <v>126</v>
      </c>
      <c r="H4326" s="2" t="str">
        <f>VLOOKUP(SupplierQuality[[#This Row],[MaterialID]],Table4[#All],2,0)</f>
        <v>Motors</v>
      </c>
      <c r="I4326">
        <v>2</v>
      </c>
      <c r="J4326" s="2" t="str">
        <f>_xlfn.XLOOKUP(SupplierQuality[[#This Row],[Defect Type ID]],Table5[ID],Table5[Defect Type],"Not found",0)</f>
        <v>Rejected</v>
      </c>
      <c r="K4326">
        <v>19</v>
      </c>
      <c r="L4326" s="2" t="str">
        <f>_xlfn.XLOOKUP(SupplierQuality[[#This Row],[DefectID]],Table2[ID],Table2[Defect],"Not found",0)</f>
        <v>Dirty Containers</v>
      </c>
      <c r="M4326" s="3">
        <v>638150</v>
      </c>
      <c r="N4326" s="3">
        <v>3329</v>
      </c>
      <c r="O4326" s="6">
        <f>SupplierQuality[[#This Row],[Total Downtime Minutes]]/60</f>
        <v>55.483333333333334</v>
      </c>
      <c r="P4326" s="4">
        <v>613</v>
      </c>
      <c r="Q4326" s="4">
        <f>SupplierQuality[[#This Row],[Total Defect Qty]]*SupplierQuality[[#This Row],[Unit Price]]</f>
        <v>391185950</v>
      </c>
    </row>
    <row r="4327" spans="1:17" x14ac:dyDescent="0.25">
      <c r="A4327" s="1">
        <v>43739</v>
      </c>
      <c r="B4327" s="5" t="str">
        <f>TEXT(SupplierQuality[[#This Row],[Date]],"mmm")</f>
        <v>Oct</v>
      </c>
      <c r="C4327" s="5" t="str">
        <f>TEXT(SupplierQuality[[#This Row],[Date]],"yyyy")</f>
        <v>2019</v>
      </c>
      <c r="D4327" s="2" t="s">
        <v>290</v>
      </c>
      <c r="E4327" s="2" t="s">
        <v>84</v>
      </c>
      <c r="F4327" s="2" t="s">
        <v>17</v>
      </c>
      <c r="G4327">
        <v>118</v>
      </c>
      <c r="H4327" s="2" t="str">
        <f>VLOOKUP(SupplierQuality[[#This Row],[MaterialID]],Table4[#All],2,0)</f>
        <v>Corrugate</v>
      </c>
      <c r="I4327">
        <v>2</v>
      </c>
      <c r="J4327" s="2" t="str">
        <f>_xlfn.XLOOKUP(SupplierQuality[[#This Row],[Defect Type ID]],Table5[ID],Table5[Defect Type],"Not found",0)</f>
        <v>Rejected</v>
      </c>
      <c r="K4327">
        <v>261</v>
      </c>
      <c r="L4327" s="2" t="str">
        <f>_xlfn.XLOOKUP(SupplierQuality[[#This Row],[DefectID]],Table2[ID],Table2[Defect],"Not found",0)</f>
        <v>Infestation</v>
      </c>
      <c r="M4327" s="3">
        <v>625344</v>
      </c>
      <c r="N4327" s="3">
        <v>558</v>
      </c>
      <c r="O4327" s="6">
        <f>SupplierQuality[[#This Row],[Total Downtime Minutes]]/60</f>
        <v>9.3000000000000007</v>
      </c>
      <c r="P4327" s="4">
        <v>294</v>
      </c>
      <c r="Q4327" s="4">
        <f>SupplierQuality[[#This Row],[Total Defect Qty]]*SupplierQuality[[#This Row],[Unit Price]]</f>
        <v>183851136</v>
      </c>
    </row>
    <row r="4328" spans="1:17" x14ac:dyDescent="0.25">
      <c r="A4328" s="1">
        <v>43739</v>
      </c>
      <c r="B4328" s="5" t="str">
        <f>TEXT(SupplierQuality[[#This Row],[Date]],"mmm")</f>
        <v>Oct</v>
      </c>
      <c r="C4328" s="5" t="str">
        <f>TEXT(SupplierQuality[[#This Row],[Date]],"yyyy")</f>
        <v>2019</v>
      </c>
      <c r="D4328" s="2" t="s">
        <v>301</v>
      </c>
      <c r="E4328" s="2" t="s">
        <v>107</v>
      </c>
      <c r="F4328" s="2" t="s">
        <v>17</v>
      </c>
      <c r="G4328">
        <v>119</v>
      </c>
      <c r="H4328" s="2" t="str">
        <f>VLOOKUP(SupplierQuality[[#This Row],[MaterialID]],Table4[#All],2,0)</f>
        <v>Batteries</v>
      </c>
      <c r="I4328">
        <v>3</v>
      </c>
      <c r="J4328" s="2" t="str">
        <f>_xlfn.XLOOKUP(SupplierQuality[[#This Row],[Defect Type ID]],Table5[ID],Table5[Defect Type],"Not found",0)</f>
        <v>Impact</v>
      </c>
      <c r="K4328">
        <v>6</v>
      </c>
      <c r="L4328" s="2" t="str">
        <f>_xlfn.XLOOKUP(SupplierQuality[[#This Row],[DefectID]],Table2[ID],Table2[Defect],"Not found",0)</f>
        <v>Wrong Ink</v>
      </c>
      <c r="M4328" s="3">
        <v>625057</v>
      </c>
      <c r="N4328" s="3">
        <v>1086</v>
      </c>
      <c r="O4328" s="6">
        <f>SupplierQuality[[#This Row],[Total Downtime Minutes]]/60</f>
        <v>18.100000000000001</v>
      </c>
      <c r="P4328" s="4">
        <v>539</v>
      </c>
      <c r="Q4328" s="4">
        <f>SupplierQuality[[#This Row],[Total Defect Qty]]*SupplierQuality[[#This Row],[Unit Price]]</f>
        <v>336905723</v>
      </c>
    </row>
    <row r="4329" spans="1:17" x14ac:dyDescent="0.25">
      <c r="A4329" s="1">
        <v>43739</v>
      </c>
      <c r="B4329" s="5" t="str">
        <f>TEXT(SupplierQuality[[#This Row],[Date]],"mmm")</f>
        <v>Oct</v>
      </c>
      <c r="C4329" s="5" t="str">
        <f>TEXT(SupplierQuality[[#This Row],[Date]],"yyyy")</f>
        <v>2019</v>
      </c>
      <c r="D4329" s="2" t="s">
        <v>191</v>
      </c>
      <c r="E4329" s="2" t="s">
        <v>16</v>
      </c>
      <c r="F4329" s="2" t="s">
        <v>14</v>
      </c>
      <c r="G4329">
        <v>117</v>
      </c>
      <c r="H4329" s="2" t="str">
        <f>VLOOKUP(SupplierQuality[[#This Row],[MaterialID]],Table4[#All],2,0)</f>
        <v>Labels</v>
      </c>
      <c r="I4329">
        <v>2</v>
      </c>
      <c r="J4329" s="2" t="str">
        <f>_xlfn.XLOOKUP(SupplierQuality[[#This Row],[Defect Type ID]],Table5[ID],Table5[Defect Type],"Not found",0)</f>
        <v>Rejected</v>
      </c>
      <c r="K4329">
        <v>182</v>
      </c>
      <c r="L4329" s="2" t="str">
        <f>_xlfn.XLOOKUP(SupplierQuality[[#This Row],[DefectID]],Table2[ID],Table2[Defect],"Not found",0)</f>
        <v>Bad Tops</v>
      </c>
      <c r="M4329" s="3">
        <v>574896</v>
      </c>
      <c r="N4329" s="3">
        <v>139</v>
      </c>
      <c r="O4329" s="6">
        <f>SupplierQuality[[#This Row],[Total Downtime Minutes]]/60</f>
        <v>2.3166666666666669</v>
      </c>
      <c r="P4329" s="4">
        <v>531</v>
      </c>
      <c r="Q4329" s="4">
        <f>SupplierQuality[[#This Row],[Total Defect Qty]]*SupplierQuality[[#This Row],[Unit Price]]</f>
        <v>305269776</v>
      </c>
    </row>
    <row r="4330" spans="1:17" x14ac:dyDescent="0.25">
      <c r="A4330" s="1">
        <v>43739</v>
      </c>
      <c r="B4330" s="5" t="str">
        <f>TEXT(SupplierQuality[[#This Row],[Date]],"mmm")</f>
        <v>Oct</v>
      </c>
      <c r="C4330" s="5" t="str">
        <f>TEXT(SupplierQuality[[#This Row],[Date]],"yyyy")</f>
        <v>2019</v>
      </c>
      <c r="D4330" s="2" t="s">
        <v>344</v>
      </c>
      <c r="E4330" s="2" t="s">
        <v>55</v>
      </c>
      <c r="F4330" s="2" t="s">
        <v>691</v>
      </c>
      <c r="G4330">
        <v>132</v>
      </c>
      <c r="H4330" s="2" t="str">
        <f>VLOOKUP(SupplierQuality[[#This Row],[MaterialID]],Table4[#All],2,0)</f>
        <v>Printed Materials</v>
      </c>
      <c r="I4330">
        <v>3</v>
      </c>
      <c r="J4330" s="2" t="str">
        <f>_xlfn.XLOOKUP(SupplierQuality[[#This Row],[Defect Type ID]],Table5[ID],Table5[Defect Type],"Not found",0)</f>
        <v>Impact</v>
      </c>
      <c r="K4330">
        <v>105</v>
      </c>
      <c r="L4330" s="2" t="str">
        <f>_xlfn.XLOOKUP(SupplierQuality[[#This Row],[DefectID]],Table2[ID],Table2[Defect],"Not found",0)</f>
        <v>Dimensions - Bad Finishing</v>
      </c>
      <c r="M4330" s="3">
        <v>561165</v>
      </c>
      <c r="N4330" s="3">
        <v>4527</v>
      </c>
      <c r="O4330" s="6">
        <f>SupplierQuality[[#This Row],[Total Downtime Minutes]]/60</f>
        <v>75.45</v>
      </c>
      <c r="P4330" s="4">
        <v>597</v>
      </c>
      <c r="Q4330" s="4">
        <f>SupplierQuality[[#This Row],[Total Defect Qty]]*SupplierQuality[[#This Row],[Unit Price]]</f>
        <v>335015505</v>
      </c>
    </row>
    <row r="4331" spans="1:17" x14ac:dyDescent="0.25">
      <c r="A4331" s="1">
        <v>43739</v>
      </c>
      <c r="B4331" s="5" t="str">
        <f>TEXT(SupplierQuality[[#This Row],[Date]],"mmm")</f>
        <v>Oct</v>
      </c>
      <c r="C4331" s="5" t="str">
        <f>TEXT(SupplierQuality[[#This Row],[Date]],"yyyy")</f>
        <v>2019</v>
      </c>
      <c r="D4331" s="2" t="s">
        <v>150</v>
      </c>
      <c r="E4331" s="2" t="s">
        <v>60</v>
      </c>
      <c r="F4331" s="2" t="s">
        <v>14</v>
      </c>
      <c r="G4331">
        <v>118</v>
      </c>
      <c r="H4331" s="2" t="str">
        <f>VLOOKUP(SupplierQuality[[#This Row],[MaterialID]],Table4[#All],2,0)</f>
        <v>Corrugate</v>
      </c>
      <c r="I4331">
        <v>2</v>
      </c>
      <c r="J4331" s="2" t="str">
        <f>_xlfn.XLOOKUP(SupplierQuality[[#This Row],[Defect Type ID]],Table5[ID],Table5[Defect Type],"Not found",0)</f>
        <v>Rejected</v>
      </c>
      <c r="K4331">
        <v>89</v>
      </c>
      <c r="L4331" s="2" t="str">
        <f>_xlfn.XLOOKUP(SupplierQuality[[#This Row],[DefectID]],Table2[ID],Table2[Defect],"Not found",0)</f>
        <v>Delamination</v>
      </c>
      <c r="M4331" s="3">
        <v>558358</v>
      </c>
      <c r="N4331" s="3">
        <v>39</v>
      </c>
      <c r="O4331" s="6">
        <f>SupplierQuality[[#This Row],[Total Downtime Minutes]]/60</f>
        <v>0.65</v>
      </c>
      <c r="P4331" s="4">
        <v>632</v>
      </c>
      <c r="Q4331" s="4">
        <f>SupplierQuality[[#This Row],[Total Defect Qty]]*SupplierQuality[[#This Row],[Unit Price]]</f>
        <v>352882256</v>
      </c>
    </row>
    <row r="4332" spans="1:17" x14ac:dyDescent="0.25">
      <c r="A4332" s="1">
        <v>43739</v>
      </c>
      <c r="B4332" s="5" t="str">
        <f>TEXT(SupplierQuality[[#This Row],[Date]],"mmm")</f>
        <v>Oct</v>
      </c>
      <c r="C4332" s="5" t="str">
        <f>TEXT(SupplierQuality[[#This Row],[Date]],"yyyy")</f>
        <v>2019</v>
      </c>
      <c r="D4332" s="2" t="s">
        <v>271</v>
      </c>
      <c r="E4332" s="2" t="s">
        <v>98</v>
      </c>
      <c r="F4332" s="2" t="s">
        <v>17</v>
      </c>
      <c r="G4332">
        <v>123</v>
      </c>
      <c r="H4332" s="2" t="str">
        <f>VLOOKUP(SupplierQuality[[#This Row],[MaterialID]],Table4[#All],2,0)</f>
        <v>Pump</v>
      </c>
      <c r="I4332">
        <v>3</v>
      </c>
      <c r="J4332" s="2" t="str">
        <f>_xlfn.XLOOKUP(SupplierQuality[[#This Row],[Defect Type ID]],Table5[ID],Table5[Defect Type],"Not found",0)</f>
        <v>Impact</v>
      </c>
      <c r="K4332">
        <v>182</v>
      </c>
      <c r="L4332" s="2" t="str">
        <f>_xlfn.XLOOKUP(SupplierQuality[[#This Row],[DefectID]],Table2[ID],Table2[Defect],"Not found",0)</f>
        <v>Bad Tops</v>
      </c>
      <c r="M4332" s="3">
        <v>532864</v>
      </c>
      <c r="N4332" s="3">
        <v>3460</v>
      </c>
      <c r="O4332" s="6">
        <f>SupplierQuality[[#This Row],[Total Downtime Minutes]]/60</f>
        <v>57.666666666666664</v>
      </c>
      <c r="P4332" s="4">
        <v>690</v>
      </c>
      <c r="Q4332" s="4">
        <f>SupplierQuality[[#This Row],[Total Defect Qty]]*SupplierQuality[[#This Row],[Unit Price]]</f>
        <v>367676160</v>
      </c>
    </row>
    <row r="4333" spans="1:17" x14ac:dyDescent="0.25">
      <c r="A4333" s="1">
        <v>43739</v>
      </c>
      <c r="B4333" s="5" t="str">
        <f>TEXT(SupplierQuality[[#This Row],[Date]],"mmm")</f>
        <v>Oct</v>
      </c>
      <c r="C4333" s="5" t="str">
        <f>TEXT(SupplierQuality[[#This Row],[Date]],"yyyy")</f>
        <v>2019</v>
      </c>
      <c r="D4333" s="2" t="s">
        <v>152</v>
      </c>
      <c r="E4333" s="2" t="s">
        <v>19</v>
      </c>
      <c r="F4333" s="2" t="s">
        <v>42</v>
      </c>
      <c r="G4333">
        <v>126</v>
      </c>
      <c r="H4333" s="2" t="str">
        <f>VLOOKUP(SupplierQuality[[#This Row],[MaterialID]],Table4[#All],2,0)</f>
        <v>Motors</v>
      </c>
      <c r="I4333">
        <v>2</v>
      </c>
      <c r="J4333" s="2" t="str">
        <f>_xlfn.XLOOKUP(SupplierQuality[[#This Row],[Defect Type ID]],Table5[ID],Table5[Defect Type],"Not found",0)</f>
        <v>Rejected</v>
      </c>
      <c r="K4333">
        <v>3</v>
      </c>
      <c r="L4333" s="2" t="str">
        <f>_xlfn.XLOOKUP(SupplierQuality[[#This Row],[DefectID]],Table2[ID],Table2[Defect],"Not found",0)</f>
        <v>Dirty</v>
      </c>
      <c r="M4333" s="3">
        <v>508933</v>
      </c>
      <c r="N4333" s="3">
        <v>1124</v>
      </c>
      <c r="O4333" s="6">
        <f>SupplierQuality[[#This Row],[Total Downtime Minutes]]/60</f>
        <v>18.733333333333334</v>
      </c>
      <c r="P4333" s="4">
        <v>613</v>
      </c>
      <c r="Q4333" s="4">
        <f>SupplierQuality[[#This Row],[Total Defect Qty]]*SupplierQuality[[#This Row],[Unit Price]]</f>
        <v>311975929</v>
      </c>
    </row>
    <row r="4334" spans="1:17" x14ac:dyDescent="0.25">
      <c r="A4334" s="1">
        <v>43739</v>
      </c>
      <c r="B4334" s="5" t="str">
        <f>TEXT(SupplierQuality[[#This Row],[Date]],"mmm")</f>
        <v>Oct</v>
      </c>
      <c r="C4334" s="5" t="str">
        <f>TEXT(SupplierQuality[[#This Row],[Date]],"yyyy")</f>
        <v>2019</v>
      </c>
      <c r="D4334" s="2" t="s">
        <v>272</v>
      </c>
      <c r="E4334" s="2" t="s">
        <v>32</v>
      </c>
      <c r="F4334" s="2" t="s">
        <v>75</v>
      </c>
      <c r="G4334">
        <v>117</v>
      </c>
      <c r="H4334" s="2" t="str">
        <f>VLOOKUP(SupplierQuality[[#This Row],[MaterialID]],Table4[#All],2,0)</f>
        <v>Labels</v>
      </c>
      <c r="I4334">
        <v>1</v>
      </c>
      <c r="J4334" s="2" t="str">
        <f>_xlfn.XLOOKUP(SupplierQuality[[#This Row],[Defect Type ID]],Table5[ID],Table5[Defect Type],"Not found",0)</f>
        <v>No Impact</v>
      </c>
      <c r="K4334">
        <v>74</v>
      </c>
      <c r="L4334" s="2" t="str">
        <f>_xlfn.XLOOKUP(SupplierQuality[[#This Row],[DefectID]],Table2[ID],Table2[Defect],"Not found",0)</f>
        <v>Film Not Sealing</v>
      </c>
      <c r="M4334" s="3">
        <v>487504</v>
      </c>
      <c r="N4334" s="3">
        <v>4336</v>
      </c>
      <c r="O4334" s="6">
        <f>SupplierQuality[[#This Row],[Total Downtime Minutes]]/60</f>
        <v>72.266666666666666</v>
      </c>
      <c r="P4334" s="4">
        <v>456</v>
      </c>
      <c r="Q4334" s="4">
        <f>SupplierQuality[[#This Row],[Total Defect Qty]]*SupplierQuality[[#This Row],[Unit Price]]</f>
        <v>222301824</v>
      </c>
    </row>
    <row r="4335" spans="1:17" x14ac:dyDescent="0.25">
      <c r="A4335" s="1">
        <v>43739</v>
      </c>
      <c r="B4335" s="5" t="str">
        <f>TEXT(SupplierQuality[[#This Row],[Date]],"mmm")</f>
        <v>Oct</v>
      </c>
      <c r="C4335" s="5" t="str">
        <f>TEXT(SupplierQuality[[#This Row],[Date]],"yyyy")</f>
        <v>2019</v>
      </c>
      <c r="D4335" s="2" t="s">
        <v>332</v>
      </c>
      <c r="E4335" s="2" t="s">
        <v>16</v>
      </c>
      <c r="F4335" s="2" t="s">
        <v>691</v>
      </c>
      <c r="G4335">
        <v>118</v>
      </c>
      <c r="H4335" s="2" t="str">
        <f>VLOOKUP(SupplierQuality[[#This Row],[MaterialID]],Table4[#All],2,0)</f>
        <v>Corrugate</v>
      </c>
      <c r="I4335">
        <v>2</v>
      </c>
      <c r="J4335" s="2" t="str">
        <f>_xlfn.XLOOKUP(SupplierQuality[[#This Row],[Defect Type ID]],Table5[ID],Table5[Defect Type],"Not found",0)</f>
        <v>Rejected</v>
      </c>
      <c r="K4335">
        <v>159</v>
      </c>
      <c r="L4335" s="2" t="str">
        <f>_xlfn.XLOOKUP(SupplierQuality[[#This Row],[DefectID]],Table2[ID],Table2[Defect],"Not found",0)</f>
        <v>No Insert</v>
      </c>
      <c r="M4335" s="3">
        <v>471587</v>
      </c>
      <c r="N4335" s="3">
        <v>3075</v>
      </c>
      <c r="O4335" s="6">
        <f>SupplierQuality[[#This Row],[Total Downtime Minutes]]/60</f>
        <v>51.25</v>
      </c>
      <c r="P4335" s="4">
        <v>425</v>
      </c>
      <c r="Q4335" s="4">
        <f>SupplierQuality[[#This Row],[Total Defect Qty]]*SupplierQuality[[#This Row],[Unit Price]]</f>
        <v>200424475</v>
      </c>
    </row>
    <row r="4336" spans="1:17" x14ac:dyDescent="0.25">
      <c r="A4336" s="1">
        <v>43739</v>
      </c>
      <c r="B4336" s="5" t="str">
        <f>TEXT(SupplierQuality[[#This Row],[Date]],"mmm")</f>
        <v>Oct</v>
      </c>
      <c r="C4336" s="5" t="str">
        <f>TEXT(SupplierQuality[[#This Row],[Date]],"yyyy")</f>
        <v>2019</v>
      </c>
      <c r="D4336" s="2" t="s">
        <v>175</v>
      </c>
      <c r="E4336" s="2" t="s">
        <v>36</v>
      </c>
      <c r="F4336" s="2" t="s">
        <v>691</v>
      </c>
      <c r="G4336">
        <v>118</v>
      </c>
      <c r="H4336" s="2" t="str">
        <f>VLOOKUP(SupplierQuality[[#This Row],[MaterialID]],Table4[#All],2,0)</f>
        <v>Corrugate</v>
      </c>
      <c r="I4336">
        <v>3</v>
      </c>
      <c r="J4336" s="2" t="str">
        <f>_xlfn.XLOOKUP(SupplierQuality[[#This Row],[Defect Type ID]],Table5[ID],Table5[Defect Type],"Not found",0)</f>
        <v>Impact</v>
      </c>
      <c r="K4336">
        <v>171</v>
      </c>
      <c r="L4336" s="2" t="str">
        <f>_xlfn.XLOOKUP(SupplierQuality[[#This Row],[DefectID]],Table2[ID],Table2[Defect],"Not found",0)</f>
        <v>Flaps - Incorrect Gap</v>
      </c>
      <c r="M4336" s="3">
        <v>441137</v>
      </c>
      <c r="N4336" s="3">
        <v>3101</v>
      </c>
      <c r="O4336" s="6">
        <f>SupplierQuality[[#This Row],[Total Downtime Minutes]]/60</f>
        <v>51.68333333333333</v>
      </c>
      <c r="P4336" s="4">
        <v>473</v>
      </c>
      <c r="Q4336" s="4">
        <f>SupplierQuality[[#This Row],[Total Defect Qty]]*SupplierQuality[[#This Row],[Unit Price]]</f>
        <v>208657801</v>
      </c>
    </row>
    <row r="4337" spans="1:17" x14ac:dyDescent="0.25">
      <c r="A4337" s="1">
        <v>43739</v>
      </c>
      <c r="B4337" s="5" t="str">
        <f>TEXT(SupplierQuality[[#This Row],[Date]],"mmm")</f>
        <v>Oct</v>
      </c>
      <c r="C4337" s="5" t="str">
        <f>TEXT(SupplierQuality[[#This Row],[Date]],"yyyy")</f>
        <v>2019</v>
      </c>
      <c r="D4337" s="2" t="s">
        <v>232</v>
      </c>
      <c r="E4337" s="2" t="s">
        <v>21</v>
      </c>
      <c r="F4337" s="2" t="s">
        <v>17</v>
      </c>
      <c r="G4337">
        <v>133</v>
      </c>
      <c r="H4337" s="2" t="str">
        <f>VLOOKUP(SupplierQuality[[#This Row],[MaterialID]],Table4[#All],2,0)</f>
        <v>Wires</v>
      </c>
      <c r="I4337">
        <v>3</v>
      </c>
      <c r="J4337" s="2" t="str">
        <f>_xlfn.XLOOKUP(SupplierQuality[[#This Row],[Defect Type ID]],Table5[ID],Table5[Defect Type],"Not found",0)</f>
        <v>Impact</v>
      </c>
      <c r="K4337">
        <v>170</v>
      </c>
      <c r="L4337" s="2" t="str">
        <f>_xlfn.XLOOKUP(SupplierQuality[[#This Row],[DefectID]],Table2[ID],Table2[Defect],"Not found",0)</f>
        <v>Bad Fit</v>
      </c>
      <c r="M4337" s="3">
        <v>406518</v>
      </c>
      <c r="N4337" s="3">
        <v>2266</v>
      </c>
      <c r="O4337" s="6">
        <f>SupplierQuality[[#This Row],[Total Downtime Minutes]]/60</f>
        <v>37.766666666666666</v>
      </c>
      <c r="P4337" s="4">
        <v>308</v>
      </c>
      <c r="Q4337" s="4">
        <f>SupplierQuality[[#This Row],[Total Defect Qty]]*SupplierQuality[[#This Row],[Unit Price]]</f>
        <v>125207544</v>
      </c>
    </row>
    <row r="4338" spans="1:17" x14ac:dyDescent="0.25">
      <c r="A4338" s="1">
        <v>43739</v>
      </c>
      <c r="B4338" s="5" t="str">
        <f>TEXT(SupplierQuality[[#This Row],[Date]],"mmm")</f>
        <v>Oct</v>
      </c>
      <c r="C4338" s="5" t="str">
        <f>TEXT(SupplierQuality[[#This Row],[Date]],"yyyy")</f>
        <v>2019</v>
      </c>
      <c r="D4338" s="2" t="s">
        <v>208</v>
      </c>
      <c r="E4338" s="2" t="s">
        <v>32</v>
      </c>
      <c r="F4338" s="2" t="s">
        <v>42</v>
      </c>
      <c r="G4338">
        <v>113</v>
      </c>
      <c r="H4338" s="2" t="str">
        <f>VLOOKUP(SupplierQuality[[#This Row],[MaterialID]],Table4[#All],2,0)</f>
        <v>Raw Materials</v>
      </c>
      <c r="I4338">
        <v>3</v>
      </c>
      <c r="J4338" s="2" t="str">
        <f>_xlfn.XLOOKUP(SupplierQuality[[#This Row],[Defect Type ID]],Table5[ID],Table5[Defect Type],"Not found",0)</f>
        <v>Impact</v>
      </c>
      <c r="K4338">
        <v>220</v>
      </c>
      <c r="L4338" s="2" t="str">
        <f>_xlfn.XLOOKUP(SupplierQuality[[#This Row],[DefectID]],Table2[ID],Table2[Defect],"Not found",0)</f>
        <v>No Lock</v>
      </c>
      <c r="M4338" s="3">
        <v>373058</v>
      </c>
      <c r="N4338" s="3">
        <v>1355</v>
      </c>
      <c r="O4338" s="6">
        <f>SupplierQuality[[#This Row],[Total Downtime Minutes]]/60</f>
        <v>22.583333333333332</v>
      </c>
      <c r="P4338" s="4">
        <v>591</v>
      </c>
      <c r="Q4338" s="4">
        <f>SupplierQuality[[#This Row],[Total Defect Qty]]*SupplierQuality[[#This Row],[Unit Price]]</f>
        <v>220477278</v>
      </c>
    </row>
    <row r="4339" spans="1:17" x14ac:dyDescent="0.25">
      <c r="A4339" s="1">
        <v>43739</v>
      </c>
      <c r="B4339" s="5" t="str">
        <f>TEXT(SupplierQuality[[#This Row],[Date]],"mmm")</f>
        <v>Oct</v>
      </c>
      <c r="C4339" s="5" t="str">
        <f>TEXT(SupplierQuality[[#This Row],[Date]],"yyyy")</f>
        <v>2019</v>
      </c>
      <c r="D4339" s="2" t="s">
        <v>286</v>
      </c>
      <c r="E4339" s="2" t="s">
        <v>23</v>
      </c>
      <c r="F4339" s="2" t="s">
        <v>14</v>
      </c>
      <c r="G4339">
        <v>131</v>
      </c>
      <c r="H4339" s="2" t="str">
        <f>VLOOKUP(SupplierQuality[[#This Row],[MaterialID]],Table4[#All],2,0)</f>
        <v>Valves</v>
      </c>
      <c r="I4339">
        <v>3</v>
      </c>
      <c r="J4339" s="2" t="str">
        <f>_xlfn.XLOOKUP(SupplierQuality[[#This Row],[Defect Type ID]],Table5[ID],Table5[Defect Type],"Not found",0)</f>
        <v>Impact</v>
      </c>
      <c r="K4339">
        <v>100</v>
      </c>
      <c r="L4339" s="2" t="str">
        <f>_xlfn.XLOOKUP(SupplierQuality[[#This Row],[DefectID]],Table2[ID],Table2[Defect],"Not found",0)</f>
        <v>Bad Cut</v>
      </c>
      <c r="M4339" s="3">
        <v>347739</v>
      </c>
      <c r="N4339" s="3">
        <v>2195</v>
      </c>
      <c r="O4339" s="6">
        <f>SupplierQuality[[#This Row],[Total Downtime Minutes]]/60</f>
        <v>36.583333333333336</v>
      </c>
      <c r="P4339" s="4">
        <v>307</v>
      </c>
      <c r="Q4339" s="4">
        <f>SupplierQuality[[#This Row],[Total Defect Qty]]*SupplierQuality[[#This Row],[Unit Price]]</f>
        <v>106755873</v>
      </c>
    </row>
    <row r="4340" spans="1:17" x14ac:dyDescent="0.25">
      <c r="A4340" s="1">
        <v>43739</v>
      </c>
      <c r="B4340" s="5" t="str">
        <f>TEXT(SupplierQuality[[#This Row],[Date]],"mmm")</f>
        <v>Oct</v>
      </c>
      <c r="C4340" s="5" t="str">
        <f>TEXT(SupplierQuality[[#This Row],[Date]],"yyyy")</f>
        <v>2019</v>
      </c>
      <c r="D4340" s="2" t="s">
        <v>126</v>
      </c>
      <c r="E4340" s="2" t="s">
        <v>38</v>
      </c>
      <c r="F4340" s="2" t="s">
        <v>24</v>
      </c>
      <c r="G4340">
        <v>126</v>
      </c>
      <c r="H4340" s="2" t="str">
        <f>VLOOKUP(SupplierQuality[[#This Row],[MaterialID]],Table4[#All],2,0)</f>
        <v>Motors</v>
      </c>
      <c r="I4340">
        <v>3</v>
      </c>
      <c r="J4340" s="2" t="str">
        <f>_xlfn.XLOOKUP(SupplierQuality[[#This Row],[Defect Type ID]],Table5[ID],Table5[Defect Type],"Not found",0)</f>
        <v>Impact</v>
      </c>
      <c r="K4340">
        <v>21</v>
      </c>
      <c r="L4340" s="2" t="str">
        <f>_xlfn.XLOOKUP(SupplierQuality[[#This Row],[DefectID]],Table2[ID],Table2[Defect],"Not found",0)</f>
        <v>Material Handling/ Shipping Requirements Error</v>
      </c>
      <c r="M4340" s="3">
        <v>337194</v>
      </c>
      <c r="N4340" s="3">
        <v>4582</v>
      </c>
      <c r="O4340" s="6">
        <f>SupplierQuality[[#This Row],[Total Downtime Minutes]]/60</f>
        <v>76.36666666666666</v>
      </c>
      <c r="P4340" s="4">
        <v>330</v>
      </c>
      <c r="Q4340" s="4">
        <f>SupplierQuality[[#This Row],[Total Defect Qty]]*SupplierQuality[[#This Row],[Unit Price]]</f>
        <v>111274020</v>
      </c>
    </row>
    <row r="4341" spans="1:17" x14ac:dyDescent="0.25">
      <c r="A4341" s="1">
        <v>43739</v>
      </c>
      <c r="B4341" s="5" t="str">
        <f>TEXT(SupplierQuality[[#This Row],[Date]],"mmm")</f>
        <v>Oct</v>
      </c>
      <c r="C4341" s="5" t="str">
        <f>TEXT(SupplierQuality[[#This Row],[Date]],"yyyy")</f>
        <v>2019</v>
      </c>
      <c r="D4341" s="2" t="s">
        <v>176</v>
      </c>
      <c r="E4341" s="2" t="s">
        <v>58</v>
      </c>
      <c r="F4341" s="2" t="s">
        <v>14</v>
      </c>
      <c r="G4341">
        <v>127</v>
      </c>
      <c r="H4341" s="2" t="str">
        <f>VLOOKUP(SupplierQuality[[#This Row],[MaterialID]],Table4[#All],2,0)</f>
        <v>Crates</v>
      </c>
      <c r="I4341">
        <v>3</v>
      </c>
      <c r="J4341" s="2" t="str">
        <f>_xlfn.XLOOKUP(SupplierQuality[[#This Row],[Defect Type ID]],Table5[ID],Table5[Defect Type],"Not found",0)</f>
        <v>Impact</v>
      </c>
      <c r="K4341">
        <v>122</v>
      </c>
      <c r="L4341" s="2" t="str">
        <f>_xlfn.XLOOKUP(SupplierQuality[[#This Row],[DefectID]],Table2[ID],Table2[Defect],"Not found",0)</f>
        <v>Wrinkles / Scratches/ Scuffing</v>
      </c>
      <c r="M4341" s="3">
        <v>330483</v>
      </c>
      <c r="N4341" s="3">
        <v>1836</v>
      </c>
      <c r="O4341" s="6">
        <f>SupplierQuality[[#This Row],[Total Downtime Minutes]]/60</f>
        <v>30.6</v>
      </c>
      <c r="P4341" s="4">
        <v>389</v>
      </c>
      <c r="Q4341" s="4">
        <f>SupplierQuality[[#This Row],[Total Defect Qty]]*SupplierQuality[[#This Row],[Unit Price]]</f>
        <v>128557887</v>
      </c>
    </row>
    <row r="4342" spans="1:17" x14ac:dyDescent="0.25">
      <c r="A4342" s="1">
        <v>43739</v>
      </c>
      <c r="B4342" s="5" t="str">
        <f>TEXT(SupplierQuality[[#This Row],[Date]],"mmm")</f>
        <v>Oct</v>
      </c>
      <c r="C4342" s="5" t="str">
        <f>TEXT(SupplierQuality[[#This Row],[Date]],"yyyy")</f>
        <v>2019</v>
      </c>
      <c r="D4342" s="2" t="s">
        <v>291</v>
      </c>
      <c r="E4342" s="2" t="s">
        <v>45</v>
      </c>
      <c r="F4342" s="2" t="s">
        <v>17</v>
      </c>
      <c r="G4342">
        <v>112</v>
      </c>
      <c r="H4342" s="2" t="str">
        <f>VLOOKUP(SupplierQuality[[#This Row],[MaterialID]],Table4[#All],2,0)</f>
        <v>Glass</v>
      </c>
      <c r="I4342">
        <v>3</v>
      </c>
      <c r="J4342" s="2" t="str">
        <f>_xlfn.XLOOKUP(SupplierQuality[[#This Row],[Defect Type ID]],Table5[ID],Table5[Defect Type],"Not found",0)</f>
        <v>Impact</v>
      </c>
      <c r="K4342">
        <v>95</v>
      </c>
      <c r="L4342" s="2" t="str">
        <f>_xlfn.XLOOKUP(SupplierQuality[[#This Row],[DefectID]],Table2[ID],Table2[Defect],"Not found",0)</f>
        <v>Wrong Shape</v>
      </c>
      <c r="M4342" s="3">
        <v>329875</v>
      </c>
      <c r="N4342" s="3">
        <v>3662</v>
      </c>
      <c r="O4342" s="6">
        <f>SupplierQuality[[#This Row],[Total Downtime Minutes]]/60</f>
        <v>61.033333333333331</v>
      </c>
      <c r="P4342" s="4">
        <v>298</v>
      </c>
      <c r="Q4342" s="4">
        <f>SupplierQuality[[#This Row],[Total Defect Qty]]*SupplierQuality[[#This Row],[Unit Price]]</f>
        <v>98302750</v>
      </c>
    </row>
    <row r="4343" spans="1:17" x14ac:dyDescent="0.25">
      <c r="A4343" s="1">
        <v>43739</v>
      </c>
      <c r="B4343" s="5" t="str">
        <f>TEXT(SupplierQuality[[#This Row],[Date]],"mmm")</f>
        <v>Oct</v>
      </c>
      <c r="C4343" s="5" t="str">
        <f>TEXT(SupplierQuality[[#This Row],[Date]],"yyyy")</f>
        <v>2019</v>
      </c>
      <c r="D4343" s="2" t="s">
        <v>112</v>
      </c>
      <c r="E4343" s="2" t="s">
        <v>32</v>
      </c>
      <c r="F4343" s="2" t="s">
        <v>691</v>
      </c>
      <c r="G4343">
        <v>117</v>
      </c>
      <c r="H4343" s="2" t="str">
        <f>VLOOKUP(SupplierQuality[[#This Row],[MaterialID]],Table4[#All],2,0)</f>
        <v>Labels</v>
      </c>
      <c r="I4343">
        <v>2</v>
      </c>
      <c r="J4343" s="2" t="str">
        <f>_xlfn.XLOOKUP(SupplierQuality[[#This Row],[Defect Type ID]],Table5[ID],Table5[Defect Type],"Not found",0)</f>
        <v>Rejected</v>
      </c>
      <c r="K4343">
        <v>204</v>
      </c>
      <c r="L4343" s="2" t="str">
        <f>_xlfn.XLOOKUP(SupplierQuality[[#This Row],[DefectID]],Table2[ID],Table2[Defect],"Not found",0)</f>
        <v>Cut Wires</v>
      </c>
      <c r="M4343" s="3">
        <v>270196</v>
      </c>
      <c r="N4343" s="3">
        <v>4082</v>
      </c>
      <c r="O4343" s="6">
        <f>SupplierQuality[[#This Row],[Total Downtime Minutes]]/60</f>
        <v>68.033333333333331</v>
      </c>
      <c r="P4343" s="4">
        <v>687</v>
      </c>
      <c r="Q4343" s="4">
        <f>SupplierQuality[[#This Row],[Total Defect Qty]]*SupplierQuality[[#This Row],[Unit Price]]</f>
        <v>185624652</v>
      </c>
    </row>
    <row r="4344" spans="1:17" x14ac:dyDescent="0.25">
      <c r="A4344" s="1">
        <v>43739</v>
      </c>
      <c r="B4344" s="5" t="str">
        <f>TEXT(SupplierQuality[[#This Row],[Date]],"mmm")</f>
        <v>Oct</v>
      </c>
      <c r="C4344" s="5" t="str">
        <f>TEXT(SupplierQuality[[#This Row],[Date]],"yyyy")</f>
        <v>2019</v>
      </c>
      <c r="D4344" s="2" t="s">
        <v>171</v>
      </c>
      <c r="E4344" s="2" t="s">
        <v>19</v>
      </c>
      <c r="F4344" s="2" t="s">
        <v>691</v>
      </c>
      <c r="G4344">
        <v>122</v>
      </c>
      <c r="H4344" s="2" t="str">
        <f>VLOOKUP(SupplierQuality[[#This Row],[MaterialID]],Table4[#All],2,0)</f>
        <v>Electrolytes</v>
      </c>
      <c r="I4344">
        <v>2</v>
      </c>
      <c r="J4344" s="2" t="str">
        <f>_xlfn.XLOOKUP(SupplierQuality[[#This Row],[Defect Type ID]],Table5[ID],Table5[Defect Type],"Not found",0)</f>
        <v>Rejected</v>
      </c>
      <c r="K4344">
        <v>209</v>
      </c>
      <c r="L4344" s="2" t="str">
        <f>_xlfn.XLOOKUP(SupplierQuality[[#This Row],[DefectID]],Table2[ID],Table2[Defect],"Not found",0)</f>
        <v>Print Off Center</v>
      </c>
      <c r="M4344" s="3">
        <v>255035</v>
      </c>
      <c r="N4344" s="3">
        <v>2351</v>
      </c>
      <c r="O4344" s="6">
        <f>SupplierQuality[[#This Row],[Total Downtime Minutes]]/60</f>
        <v>39.18333333333333</v>
      </c>
      <c r="P4344" s="4">
        <v>662</v>
      </c>
      <c r="Q4344" s="4">
        <f>SupplierQuality[[#This Row],[Total Defect Qty]]*SupplierQuality[[#This Row],[Unit Price]]</f>
        <v>168833170</v>
      </c>
    </row>
    <row r="4345" spans="1:17" x14ac:dyDescent="0.25">
      <c r="A4345" s="1">
        <v>43739</v>
      </c>
      <c r="B4345" s="5" t="str">
        <f>TEXT(SupplierQuality[[#This Row],[Date]],"mmm")</f>
        <v>Oct</v>
      </c>
      <c r="C4345" s="5" t="str">
        <f>TEXT(SupplierQuality[[#This Row],[Date]],"yyyy")</f>
        <v>2019</v>
      </c>
      <c r="D4345" s="2" t="s">
        <v>211</v>
      </c>
      <c r="E4345" s="2" t="s">
        <v>49</v>
      </c>
      <c r="F4345" s="2" t="s">
        <v>14</v>
      </c>
      <c r="G4345">
        <v>123</v>
      </c>
      <c r="H4345" s="2" t="str">
        <f>VLOOKUP(SupplierQuality[[#This Row],[MaterialID]],Table4[#All],2,0)</f>
        <v>Pump</v>
      </c>
      <c r="I4345">
        <v>2</v>
      </c>
      <c r="J4345" s="2" t="str">
        <f>_xlfn.XLOOKUP(SupplierQuality[[#This Row],[Defect Type ID]],Table5[ID],Table5[Defect Type],"Not found",0)</f>
        <v>Rejected</v>
      </c>
      <c r="K4345">
        <v>66</v>
      </c>
      <c r="L4345" s="2" t="str">
        <f>_xlfn.XLOOKUP(SupplierQuality[[#This Row],[DefectID]],Table2[ID],Table2[Defect],"Not found",0)</f>
        <v>Splice</v>
      </c>
      <c r="M4345" s="3">
        <v>231530</v>
      </c>
      <c r="N4345" s="3">
        <v>2500</v>
      </c>
      <c r="O4345" s="6">
        <f>SupplierQuality[[#This Row],[Total Downtime Minutes]]/60</f>
        <v>41.666666666666664</v>
      </c>
      <c r="P4345" s="4">
        <v>525</v>
      </c>
      <c r="Q4345" s="4">
        <f>SupplierQuality[[#This Row],[Total Defect Qty]]*SupplierQuality[[#This Row],[Unit Price]]</f>
        <v>121553250</v>
      </c>
    </row>
    <row r="4346" spans="1:17" x14ac:dyDescent="0.25">
      <c r="A4346" s="1">
        <v>43739</v>
      </c>
      <c r="B4346" s="5" t="str">
        <f>TEXT(SupplierQuality[[#This Row],[Date]],"mmm")</f>
        <v>Oct</v>
      </c>
      <c r="C4346" s="5" t="str">
        <f>TEXT(SupplierQuality[[#This Row],[Date]],"yyyy")</f>
        <v>2019</v>
      </c>
      <c r="D4346" s="2" t="s">
        <v>341</v>
      </c>
      <c r="E4346" s="2" t="s">
        <v>47</v>
      </c>
      <c r="F4346" s="2" t="s">
        <v>24</v>
      </c>
      <c r="G4346">
        <v>128</v>
      </c>
      <c r="H4346" s="2" t="str">
        <f>VLOOKUP(SupplierQuality[[#This Row],[MaterialID]],Table4[#All],2,0)</f>
        <v>Tape</v>
      </c>
      <c r="I4346">
        <v>3</v>
      </c>
      <c r="J4346" s="2" t="str">
        <f>_xlfn.XLOOKUP(SupplierQuality[[#This Row],[Defect Type ID]],Table5[ID],Table5[Defect Type],"Not found",0)</f>
        <v>Impact</v>
      </c>
      <c r="K4346">
        <v>85</v>
      </c>
      <c r="L4346" s="2" t="str">
        <f>_xlfn.XLOOKUP(SupplierQuality[[#This Row],[DefectID]],Table2[ID],Table2[Defect],"Not found",0)</f>
        <v>Bad Print</v>
      </c>
      <c r="M4346" s="3">
        <v>231420</v>
      </c>
      <c r="N4346" s="3">
        <v>1091</v>
      </c>
      <c r="O4346" s="6">
        <f>SupplierQuality[[#This Row],[Total Downtime Minutes]]/60</f>
        <v>18.183333333333334</v>
      </c>
      <c r="P4346" s="4">
        <v>444</v>
      </c>
      <c r="Q4346" s="4">
        <f>SupplierQuality[[#This Row],[Total Defect Qty]]*SupplierQuality[[#This Row],[Unit Price]]</f>
        <v>102750480</v>
      </c>
    </row>
    <row r="4347" spans="1:17" x14ac:dyDescent="0.25">
      <c r="A4347" s="1">
        <v>43739</v>
      </c>
      <c r="B4347" s="5" t="str">
        <f>TEXT(SupplierQuality[[#This Row],[Date]],"mmm")</f>
        <v>Oct</v>
      </c>
      <c r="C4347" s="5" t="str">
        <f>TEXT(SupplierQuality[[#This Row],[Date]],"yyyy")</f>
        <v>2019</v>
      </c>
      <c r="D4347" s="2" t="s">
        <v>149</v>
      </c>
      <c r="E4347" s="2" t="s">
        <v>45</v>
      </c>
      <c r="F4347" s="2" t="s">
        <v>24</v>
      </c>
      <c r="G4347">
        <v>114</v>
      </c>
      <c r="H4347" s="2" t="str">
        <f>VLOOKUP(SupplierQuality[[#This Row],[MaterialID]],Table4[#All],2,0)</f>
        <v>Carton</v>
      </c>
      <c r="I4347">
        <v>1</v>
      </c>
      <c r="J4347" s="2" t="str">
        <f>_xlfn.XLOOKUP(SupplierQuality[[#This Row],[Defect Type ID]],Table5[ID],Table5[Defect Type],"Not found",0)</f>
        <v>No Impact</v>
      </c>
      <c r="K4347">
        <v>13</v>
      </c>
      <c r="L4347" s="2" t="str">
        <f>_xlfn.XLOOKUP(SupplierQuality[[#This Row],[DefectID]],Table2[ID],Table2[Defect],"Not found",0)</f>
        <v>Damaged in Transit</v>
      </c>
      <c r="M4347" s="3">
        <v>224661</v>
      </c>
      <c r="N4347" s="3">
        <v>4834</v>
      </c>
      <c r="O4347" s="6">
        <f>SupplierQuality[[#This Row],[Total Downtime Minutes]]/60</f>
        <v>80.566666666666663</v>
      </c>
      <c r="P4347" s="4">
        <v>424</v>
      </c>
      <c r="Q4347" s="4">
        <f>SupplierQuality[[#This Row],[Total Defect Qty]]*SupplierQuality[[#This Row],[Unit Price]]</f>
        <v>95256264</v>
      </c>
    </row>
    <row r="4348" spans="1:17" x14ac:dyDescent="0.25">
      <c r="A4348" s="1">
        <v>43739</v>
      </c>
      <c r="B4348" s="5" t="str">
        <f>TEXT(SupplierQuality[[#This Row],[Date]],"mmm")</f>
        <v>Oct</v>
      </c>
      <c r="C4348" s="5" t="str">
        <f>TEXT(SupplierQuality[[#This Row],[Date]],"yyyy")</f>
        <v>2019</v>
      </c>
      <c r="D4348" s="2" t="s">
        <v>35</v>
      </c>
      <c r="E4348" s="2" t="s">
        <v>107</v>
      </c>
      <c r="F4348" s="2" t="s">
        <v>17</v>
      </c>
      <c r="G4348">
        <v>122</v>
      </c>
      <c r="H4348" s="2" t="str">
        <f>VLOOKUP(SupplierQuality[[#This Row],[MaterialID]],Table4[#All],2,0)</f>
        <v>Electrolytes</v>
      </c>
      <c r="I4348">
        <v>1</v>
      </c>
      <c r="J4348" s="2" t="str">
        <f>_xlfn.XLOOKUP(SupplierQuality[[#This Row],[Defect Type ID]],Table5[ID],Table5[Defect Type],"Not found",0)</f>
        <v>No Impact</v>
      </c>
      <c r="K4348">
        <v>131</v>
      </c>
      <c r="L4348" s="2" t="str">
        <f>_xlfn.XLOOKUP(SupplierQuality[[#This Row],[DefectID]],Table2[ID],Table2[Defect],"Not found",0)</f>
        <v>Out of Specification</v>
      </c>
      <c r="M4348" s="3">
        <v>208475</v>
      </c>
      <c r="N4348" s="3">
        <v>1165</v>
      </c>
      <c r="O4348" s="6">
        <f>SupplierQuality[[#This Row],[Total Downtime Minutes]]/60</f>
        <v>19.416666666666668</v>
      </c>
      <c r="P4348" s="4">
        <v>617</v>
      </c>
      <c r="Q4348" s="4">
        <f>SupplierQuality[[#This Row],[Total Defect Qty]]*SupplierQuality[[#This Row],[Unit Price]]</f>
        <v>128629075</v>
      </c>
    </row>
    <row r="4349" spans="1:17" x14ac:dyDescent="0.25">
      <c r="A4349" s="1">
        <v>43739</v>
      </c>
      <c r="B4349" s="5" t="str">
        <f>TEXT(SupplierQuality[[#This Row],[Date]],"mmm")</f>
        <v>Oct</v>
      </c>
      <c r="C4349" s="5" t="str">
        <f>TEXT(SupplierQuality[[#This Row],[Date]],"yyyy")</f>
        <v>2019</v>
      </c>
      <c r="D4349" s="2" t="s">
        <v>287</v>
      </c>
      <c r="E4349" s="2" t="s">
        <v>13</v>
      </c>
      <c r="F4349" s="2" t="s">
        <v>17</v>
      </c>
      <c r="G4349">
        <v>114</v>
      </c>
      <c r="H4349" s="2" t="str">
        <f>VLOOKUP(SupplierQuality[[#This Row],[MaterialID]],Table4[#All],2,0)</f>
        <v>Carton</v>
      </c>
      <c r="I4349">
        <v>2</v>
      </c>
      <c r="J4349" s="2" t="str">
        <f>_xlfn.XLOOKUP(SupplierQuality[[#This Row],[Defect Type ID]],Table5[ID],Table5[Defect Type],"Not found",0)</f>
        <v>Rejected</v>
      </c>
      <c r="K4349">
        <v>65</v>
      </c>
      <c r="L4349" s="2" t="str">
        <f>_xlfn.XLOOKUP(SupplierQuality[[#This Row],[DefectID]],Table2[ID],Table2[Defect],"Not found",0)</f>
        <v>Slitting Erorrs</v>
      </c>
      <c r="M4349" s="3">
        <v>152683</v>
      </c>
      <c r="N4349" s="3">
        <v>47</v>
      </c>
      <c r="O4349" s="6">
        <f>SupplierQuality[[#This Row],[Total Downtime Minutes]]/60</f>
        <v>0.78333333333333333</v>
      </c>
      <c r="P4349" s="4">
        <v>652</v>
      </c>
      <c r="Q4349" s="4">
        <f>SupplierQuality[[#This Row],[Total Defect Qty]]*SupplierQuality[[#This Row],[Unit Price]]</f>
        <v>99549316</v>
      </c>
    </row>
    <row r="4350" spans="1:17" x14ac:dyDescent="0.25">
      <c r="A4350" s="1">
        <v>43739</v>
      </c>
      <c r="B4350" s="5" t="str">
        <f>TEXT(SupplierQuality[[#This Row],[Date]],"mmm")</f>
        <v>Oct</v>
      </c>
      <c r="C4350" s="5" t="str">
        <f>TEXT(SupplierQuality[[#This Row],[Date]],"yyyy")</f>
        <v>2019</v>
      </c>
      <c r="D4350" s="2" t="s">
        <v>123</v>
      </c>
      <c r="E4350" s="2" t="s">
        <v>13</v>
      </c>
      <c r="F4350" s="2" t="s">
        <v>24</v>
      </c>
      <c r="G4350">
        <v>119</v>
      </c>
      <c r="H4350" s="2" t="str">
        <f>VLOOKUP(SupplierQuality[[#This Row],[MaterialID]],Table4[#All],2,0)</f>
        <v>Batteries</v>
      </c>
      <c r="I4350">
        <v>2</v>
      </c>
      <c r="J4350" s="2" t="str">
        <f>_xlfn.XLOOKUP(SupplierQuality[[#This Row],[Defect Type ID]],Table5[ID],Table5[Defect Type],"Not found",0)</f>
        <v>Rejected</v>
      </c>
      <c r="K4350">
        <v>186</v>
      </c>
      <c r="L4350" s="2" t="str">
        <f>_xlfn.XLOOKUP(SupplierQuality[[#This Row],[DefectID]],Table2[ID],Table2[Defect],"Not found",0)</f>
        <v>Torn Packaging</v>
      </c>
      <c r="M4350" s="3">
        <v>132552</v>
      </c>
      <c r="N4350" s="3">
        <v>1375</v>
      </c>
      <c r="O4350" s="6">
        <f>SupplierQuality[[#This Row],[Total Downtime Minutes]]/60</f>
        <v>22.916666666666668</v>
      </c>
      <c r="P4350" s="4">
        <v>381</v>
      </c>
      <c r="Q4350" s="4">
        <f>SupplierQuality[[#This Row],[Total Defect Qty]]*SupplierQuality[[#This Row],[Unit Price]]</f>
        <v>50502312</v>
      </c>
    </row>
    <row r="4351" spans="1:17" x14ac:dyDescent="0.25">
      <c r="A4351" s="1">
        <v>43739</v>
      </c>
      <c r="B4351" s="5" t="str">
        <f>TEXT(SupplierQuality[[#This Row],[Date]],"mmm")</f>
        <v>Oct</v>
      </c>
      <c r="C4351" s="5" t="str">
        <f>TEXT(SupplierQuality[[#This Row],[Date]],"yyyy")</f>
        <v>2019</v>
      </c>
      <c r="D4351" s="2" t="s">
        <v>260</v>
      </c>
      <c r="E4351" s="2" t="s">
        <v>30</v>
      </c>
      <c r="F4351" s="2" t="s">
        <v>17</v>
      </c>
      <c r="G4351">
        <v>130</v>
      </c>
      <c r="H4351" s="2" t="str">
        <f>VLOOKUP(SupplierQuality[[#This Row],[MaterialID]],Table4[#All],2,0)</f>
        <v>Packaging</v>
      </c>
      <c r="I4351">
        <v>1</v>
      </c>
      <c r="J4351" s="2" t="str">
        <f>_xlfn.XLOOKUP(SupplierQuality[[#This Row],[Defect Type ID]],Table5[ID],Table5[Defect Type],"Not found",0)</f>
        <v>No Impact</v>
      </c>
      <c r="K4351">
        <v>209</v>
      </c>
      <c r="L4351" s="2" t="str">
        <f>_xlfn.XLOOKUP(SupplierQuality[[#This Row],[DefectID]],Table2[ID],Table2[Defect],"Not found",0)</f>
        <v>Print Off Center</v>
      </c>
      <c r="M4351" s="3">
        <v>127747</v>
      </c>
      <c r="N4351" s="3">
        <v>4463</v>
      </c>
      <c r="O4351" s="6">
        <f>SupplierQuality[[#This Row],[Total Downtime Minutes]]/60</f>
        <v>74.38333333333334</v>
      </c>
      <c r="P4351" s="4">
        <v>644</v>
      </c>
      <c r="Q4351" s="4">
        <f>SupplierQuality[[#This Row],[Total Defect Qty]]*SupplierQuality[[#This Row],[Unit Price]]</f>
        <v>82269068</v>
      </c>
    </row>
    <row r="4352" spans="1:17" x14ac:dyDescent="0.25">
      <c r="A4352" s="1">
        <v>43739</v>
      </c>
      <c r="B4352" s="5" t="str">
        <f>TEXT(SupplierQuality[[#This Row],[Date]],"mmm")</f>
        <v>Oct</v>
      </c>
      <c r="C4352" s="5" t="str">
        <f>TEXT(SupplierQuality[[#This Row],[Date]],"yyyy")</f>
        <v>2019</v>
      </c>
      <c r="D4352" s="2" t="s">
        <v>110</v>
      </c>
      <c r="E4352" s="2" t="s">
        <v>34</v>
      </c>
      <c r="F4352" s="2" t="s">
        <v>17</v>
      </c>
      <c r="G4352">
        <v>131</v>
      </c>
      <c r="H4352" s="2" t="str">
        <f>VLOOKUP(SupplierQuality[[#This Row],[MaterialID]],Table4[#All],2,0)</f>
        <v>Valves</v>
      </c>
      <c r="I4352">
        <v>2</v>
      </c>
      <c r="J4352" s="2" t="str">
        <f>_xlfn.XLOOKUP(SupplierQuality[[#This Row],[Defect Type ID]],Table5[ID],Table5[Defect Type],"Not found",0)</f>
        <v>Rejected</v>
      </c>
      <c r="K4352">
        <v>140</v>
      </c>
      <c r="L4352" s="2" t="str">
        <f>_xlfn.XLOOKUP(SupplierQuality[[#This Row],[DefectID]],Table2[ID],Table2[Defect],"Not found",0)</f>
        <v>No Liner</v>
      </c>
      <c r="M4352" s="3">
        <v>121367</v>
      </c>
      <c r="N4352" s="3">
        <v>3302</v>
      </c>
      <c r="O4352" s="6">
        <f>SupplierQuality[[#This Row],[Total Downtime Minutes]]/60</f>
        <v>55.033333333333331</v>
      </c>
      <c r="P4352" s="4">
        <v>359</v>
      </c>
      <c r="Q4352" s="4">
        <f>SupplierQuality[[#This Row],[Total Defect Qty]]*SupplierQuality[[#This Row],[Unit Price]]</f>
        <v>43570753</v>
      </c>
    </row>
    <row r="4353" spans="1:17" x14ac:dyDescent="0.25">
      <c r="A4353" s="1">
        <v>43739</v>
      </c>
      <c r="B4353" s="5" t="str">
        <f>TEXT(SupplierQuality[[#This Row],[Date]],"mmm")</f>
        <v>Oct</v>
      </c>
      <c r="C4353" s="5" t="str">
        <f>TEXT(SupplierQuality[[#This Row],[Date]],"yyyy")</f>
        <v>2019</v>
      </c>
      <c r="D4353" s="2" t="s">
        <v>73</v>
      </c>
      <c r="E4353" s="2" t="s">
        <v>84</v>
      </c>
      <c r="F4353" s="2" t="s">
        <v>691</v>
      </c>
      <c r="G4353">
        <v>129</v>
      </c>
      <c r="H4353" s="2" t="str">
        <f>VLOOKUP(SupplierQuality[[#This Row],[MaterialID]],Table4[#All],2,0)</f>
        <v>Mechanicals</v>
      </c>
      <c r="I4353">
        <v>2</v>
      </c>
      <c r="J4353" s="2" t="str">
        <f>_xlfn.XLOOKUP(SupplierQuality[[#This Row],[Defect Type ID]],Table5[ID],Table5[Defect Type],"Not found",0)</f>
        <v>Rejected</v>
      </c>
      <c r="K4353">
        <v>6</v>
      </c>
      <c r="L4353" s="2" t="str">
        <f>_xlfn.XLOOKUP(SupplierQuality[[#This Row],[DefectID]],Table2[ID],Table2[Defect],"Not found",0)</f>
        <v>Wrong Ink</v>
      </c>
      <c r="M4353" s="3">
        <v>120671</v>
      </c>
      <c r="N4353" s="3">
        <v>4183</v>
      </c>
      <c r="O4353" s="6">
        <f>SupplierQuality[[#This Row],[Total Downtime Minutes]]/60</f>
        <v>69.716666666666669</v>
      </c>
      <c r="P4353" s="4">
        <v>633</v>
      </c>
      <c r="Q4353" s="4">
        <f>SupplierQuality[[#This Row],[Total Defect Qty]]*SupplierQuality[[#This Row],[Unit Price]]</f>
        <v>76384743</v>
      </c>
    </row>
    <row r="4354" spans="1:17" x14ac:dyDescent="0.25">
      <c r="A4354" s="1">
        <v>43739</v>
      </c>
      <c r="B4354" s="5" t="str">
        <f>TEXT(SupplierQuality[[#This Row],[Date]],"mmm")</f>
        <v>Oct</v>
      </c>
      <c r="C4354" s="5" t="str">
        <f>TEXT(SupplierQuality[[#This Row],[Date]],"yyyy")</f>
        <v>2019</v>
      </c>
      <c r="D4354" s="2" t="s">
        <v>230</v>
      </c>
      <c r="E4354" s="2" t="s">
        <v>32</v>
      </c>
      <c r="F4354" s="2" t="s">
        <v>42</v>
      </c>
      <c r="G4354">
        <v>125</v>
      </c>
      <c r="H4354" s="2" t="str">
        <f>VLOOKUP(SupplierQuality[[#This Row],[MaterialID]],Table4[#All],2,0)</f>
        <v>Hardware</v>
      </c>
      <c r="I4354">
        <v>3</v>
      </c>
      <c r="J4354" s="2" t="str">
        <f>_xlfn.XLOOKUP(SupplierQuality[[#This Row],[Defect Type ID]],Table5[ID],Table5[Defect Type],"Not found",0)</f>
        <v>Impact</v>
      </c>
      <c r="K4354">
        <v>166</v>
      </c>
      <c r="L4354" s="2" t="str">
        <f>_xlfn.XLOOKUP(SupplierQuality[[#This Row],[DefectID]],Table2[ID],Table2[Defect],"Not found",0)</f>
        <v>Failed Tension Test</v>
      </c>
      <c r="M4354" s="3">
        <v>118383</v>
      </c>
      <c r="N4354" s="3">
        <v>2300</v>
      </c>
      <c r="O4354" s="6">
        <f>SupplierQuality[[#This Row],[Total Downtime Minutes]]/60</f>
        <v>38.333333333333336</v>
      </c>
      <c r="P4354" s="4">
        <v>619</v>
      </c>
      <c r="Q4354" s="4">
        <f>SupplierQuality[[#This Row],[Total Defect Qty]]*SupplierQuality[[#This Row],[Unit Price]]</f>
        <v>73279077</v>
      </c>
    </row>
    <row r="4355" spans="1:17" x14ac:dyDescent="0.25">
      <c r="A4355" s="1">
        <v>43739</v>
      </c>
      <c r="B4355" s="5" t="str">
        <f>TEXT(SupplierQuality[[#This Row],[Date]],"mmm")</f>
        <v>Oct</v>
      </c>
      <c r="C4355" s="5" t="str">
        <f>TEXT(SupplierQuality[[#This Row],[Date]],"yyyy")</f>
        <v>2019</v>
      </c>
      <c r="D4355" s="2" t="s">
        <v>358</v>
      </c>
      <c r="E4355" s="2" t="s">
        <v>30</v>
      </c>
      <c r="F4355" s="2" t="s">
        <v>24</v>
      </c>
      <c r="G4355">
        <v>117</v>
      </c>
      <c r="H4355" s="2" t="str">
        <f>VLOOKUP(SupplierQuality[[#This Row],[MaterialID]],Table4[#All],2,0)</f>
        <v>Labels</v>
      </c>
      <c r="I4355">
        <v>3</v>
      </c>
      <c r="J4355" s="2" t="str">
        <f>_xlfn.XLOOKUP(SupplierQuality[[#This Row],[Defect Type ID]],Table5[ID],Table5[Defect Type],"Not found",0)</f>
        <v>Impact</v>
      </c>
      <c r="K4355">
        <v>8</v>
      </c>
      <c r="L4355" s="2" t="str">
        <f>_xlfn.XLOOKUP(SupplierQuality[[#This Row],[DefectID]],Table2[ID],Table2[Defect],"Not found",0)</f>
        <v>Printing Defects</v>
      </c>
      <c r="M4355" s="3">
        <v>109936</v>
      </c>
      <c r="N4355" s="3">
        <v>2304</v>
      </c>
      <c r="O4355" s="6">
        <f>SupplierQuality[[#This Row],[Total Downtime Minutes]]/60</f>
        <v>38.4</v>
      </c>
      <c r="P4355" s="4">
        <v>284</v>
      </c>
      <c r="Q4355" s="4">
        <f>SupplierQuality[[#This Row],[Total Defect Qty]]*SupplierQuality[[#This Row],[Unit Price]]</f>
        <v>31221824</v>
      </c>
    </row>
    <row r="4356" spans="1:17" x14ac:dyDescent="0.25">
      <c r="A4356" s="1">
        <v>43739</v>
      </c>
      <c r="B4356" s="5" t="str">
        <f>TEXT(SupplierQuality[[#This Row],[Date]],"mmm")</f>
        <v>Oct</v>
      </c>
      <c r="C4356" s="5" t="str">
        <f>TEXT(SupplierQuality[[#This Row],[Date]],"yyyy")</f>
        <v>2019</v>
      </c>
      <c r="D4356" s="2" t="s">
        <v>211</v>
      </c>
      <c r="E4356" s="2" t="s">
        <v>27</v>
      </c>
      <c r="F4356" s="2" t="s">
        <v>691</v>
      </c>
      <c r="G4356">
        <v>121</v>
      </c>
      <c r="H4356" s="2" t="str">
        <f>VLOOKUP(SupplierQuality[[#This Row],[MaterialID]],Table4[#All],2,0)</f>
        <v>Composites</v>
      </c>
      <c r="I4356">
        <v>1</v>
      </c>
      <c r="J4356" s="2" t="str">
        <f>_xlfn.XLOOKUP(SupplierQuality[[#This Row],[Defect Type ID]],Table5[ID],Table5[Defect Type],"Not found",0)</f>
        <v>No Impact</v>
      </c>
      <c r="K4356">
        <v>214</v>
      </c>
      <c r="L4356" s="2" t="str">
        <f>_xlfn.XLOOKUP(SupplierQuality[[#This Row],[DefectID]],Table2[ID],Table2[Defect],"Not found",0)</f>
        <v>Bad Insert</v>
      </c>
      <c r="M4356" s="3">
        <v>108747</v>
      </c>
      <c r="N4356" s="3">
        <v>2987</v>
      </c>
      <c r="O4356" s="6">
        <f>SupplierQuality[[#This Row],[Total Downtime Minutes]]/60</f>
        <v>49.783333333333331</v>
      </c>
      <c r="P4356" s="4">
        <v>564</v>
      </c>
      <c r="Q4356" s="4">
        <f>SupplierQuality[[#This Row],[Total Defect Qty]]*SupplierQuality[[#This Row],[Unit Price]]</f>
        <v>61333308</v>
      </c>
    </row>
    <row r="4357" spans="1:17" x14ac:dyDescent="0.25">
      <c r="A4357" s="1">
        <v>43739</v>
      </c>
      <c r="B4357" s="5" t="str">
        <f>TEXT(SupplierQuality[[#This Row],[Date]],"mmm")</f>
        <v>Oct</v>
      </c>
      <c r="C4357" s="5" t="str">
        <f>TEXT(SupplierQuality[[#This Row],[Date]],"yyyy")</f>
        <v>2019</v>
      </c>
      <c r="D4357" s="2" t="s">
        <v>282</v>
      </c>
      <c r="E4357" s="2" t="s">
        <v>41</v>
      </c>
      <c r="F4357" s="2" t="s">
        <v>14</v>
      </c>
      <c r="G4357">
        <v>113</v>
      </c>
      <c r="H4357" s="2" t="str">
        <f>VLOOKUP(SupplierQuality[[#This Row],[MaterialID]],Table4[#All],2,0)</f>
        <v>Raw Materials</v>
      </c>
      <c r="I4357">
        <v>3</v>
      </c>
      <c r="J4357" s="2" t="str">
        <f>_xlfn.XLOOKUP(SupplierQuality[[#This Row],[Defect Type ID]],Table5[ID],Table5[Defect Type],"Not found",0)</f>
        <v>Impact</v>
      </c>
      <c r="K4357">
        <v>16</v>
      </c>
      <c r="L4357" s="2" t="str">
        <f>_xlfn.XLOOKUP(SupplierQuality[[#This Row],[DefectID]],Table2[ID],Table2[Defect],"Not found",0)</f>
        <v>Print defects</v>
      </c>
      <c r="M4357" s="3">
        <v>36981</v>
      </c>
      <c r="N4357" s="3">
        <v>4609</v>
      </c>
      <c r="O4357" s="6">
        <f>SupplierQuality[[#This Row],[Total Downtime Minutes]]/60</f>
        <v>76.816666666666663</v>
      </c>
      <c r="P4357" s="4">
        <v>697</v>
      </c>
      <c r="Q4357" s="4">
        <f>SupplierQuality[[#This Row],[Total Defect Qty]]*SupplierQuality[[#This Row],[Unit Price]]</f>
        <v>25775757</v>
      </c>
    </row>
    <row r="4358" spans="1:17" x14ac:dyDescent="0.25">
      <c r="A4358" s="1">
        <v>43739</v>
      </c>
      <c r="B4358" s="5" t="str">
        <f>TEXT(SupplierQuality[[#This Row],[Date]],"mmm")</f>
        <v>Oct</v>
      </c>
      <c r="C4358" s="5" t="str">
        <f>TEXT(SupplierQuality[[#This Row],[Date]],"yyyy")</f>
        <v>2019</v>
      </c>
      <c r="D4358" s="2" t="s">
        <v>43</v>
      </c>
      <c r="E4358" s="2" t="s">
        <v>74</v>
      </c>
      <c r="F4358" s="2" t="s">
        <v>24</v>
      </c>
      <c r="G4358">
        <v>120</v>
      </c>
      <c r="H4358" s="2" t="str">
        <f>VLOOKUP(SupplierQuality[[#This Row],[MaterialID]],Table4[#All],2,0)</f>
        <v>Film</v>
      </c>
      <c r="I4358">
        <v>2</v>
      </c>
      <c r="J4358" s="2" t="str">
        <f>_xlfn.XLOOKUP(SupplierQuality[[#This Row],[Defect Type ID]],Table5[ID],Table5[Defect Type],"Not found",0)</f>
        <v>Rejected</v>
      </c>
      <c r="K4358">
        <v>43</v>
      </c>
      <c r="L4358" s="2" t="str">
        <f>_xlfn.XLOOKUP(SupplierQuality[[#This Row],[DefectID]],Table2[ID],Table2[Defect],"Not found",0)</f>
        <v>Creases / Wrinkles</v>
      </c>
      <c r="M4358" s="3">
        <v>21655</v>
      </c>
      <c r="N4358" s="3">
        <v>1733</v>
      </c>
      <c r="O4358" s="6">
        <f>SupplierQuality[[#This Row],[Total Downtime Minutes]]/60</f>
        <v>28.883333333333333</v>
      </c>
      <c r="P4358" s="4">
        <v>644</v>
      </c>
      <c r="Q4358" s="4">
        <f>SupplierQuality[[#This Row],[Total Defect Qty]]*SupplierQuality[[#This Row],[Unit Price]]</f>
        <v>13945820</v>
      </c>
    </row>
    <row r="4359" spans="1:17" x14ac:dyDescent="0.25">
      <c r="A4359" s="1">
        <v>43740</v>
      </c>
      <c r="B4359" s="5" t="str">
        <f>TEXT(SupplierQuality[[#This Row],[Date]],"mmm")</f>
        <v>Oct</v>
      </c>
      <c r="C4359" s="5" t="str">
        <f>TEXT(SupplierQuality[[#This Row],[Date]],"yyyy")</f>
        <v>2019</v>
      </c>
      <c r="D4359" s="2" t="s">
        <v>287</v>
      </c>
      <c r="E4359" s="2" t="s">
        <v>71</v>
      </c>
      <c r="F4359" s="2" t="s">
        <v>75</v>
      </c>
      <c r="G4359">
        <v>125</v>
      </c>
      <c r="H4359" s="2" t="str">
        <f>VLOOKUP(SupplierQuality[[#This Row],[MaterialID]],Table4[#All],2,0)</f>
        <v>Hardware</v>
      </c>
      <c r="I4359">
        <v>2</v>
      </c>
      <c r="J4359" s="2" t="str">
        <f>_xlfn.XLOOKUP(SupplierQuality[[#This Row],[Defect Type ID]],Table5[ID],Table5[Defect Type],"Not found",0)</f>
        <v>Rejected</v>
      </c>
      <c r="K4359">
        <v>214</v>
      </c>
      <c r="L4359" s="2" t="str">
        <f>_xlfn.XLOOKUP(SupplierQuality[[#This Row],[DefectID]],Table2[ID],Table2[Defect],"Not found",0)</f>
        <v>Bad Insert</v>
      </c>
      <c r="M4359" s="3">
        <v>859586</v>
      </c>
      <c r="N4359" s="3">
        <v>3298</v>
      </c>
      <c r="O4359" s="6">
        <f>SupplierQuality[[#This Row],[Total Downtime Minutes]]/60</f>
        <v>54.966666666666669</v>
      </c>
      <c r="P4359" s="4">
        <v>377</v>
      </c>
      <c r="Q4359" s="4">
        <f>SupplierQuality[[#This Row],[Total Defect Qty]]*SupplierQuality[[#This Row],[Unit Price]]</f>
        <v>324063922</v>
      </c>
    </row>
    <row r="4360" spans="1:17" x14ac:dyDescent="0.25">
      <c r="A4360" s="1">
        <v>43740</v>
      </c>
      <c r="B4360" s="5" t="str">
        <f>TEXT(SupplierQuality[[#This Row],[Date]],"mmm")</f>
        <v>Oct</v>
      </c>
      <c r="C4360" s="5" t="str">
        <f>TEXT(SupplierQuality[[#This Row],[Date]],"yyyy")</f>
        <v>2019</v>
      </c>
      <c r="D4360" s="2" t="s">
        <v>150</v>
      </c>
      <c r="E4360" s="2" t="s">
        <v>55</v>
      </c>
      <c r="F4360" s="2" t="s">
        <v>42</v>
      </c>
      <c r="G4360">
        <v>130</v>
      </c>
      <c r="H4360" s="2" t="str">
        <f>VLOOKUP(SupplierQuality[[#This Row],[MaterialID]],Table4[#All],2,0)</f>
        <v>Packaging</v>
      </c>
      <c r="I4360">
        <v>2</v>
      </c>
      <c r="J4360" s="2" t="str">
        <f>_xlfn.XLOOKUP(SupplierQuality[[#This Row],[Defect Type ID]],Table5[ID],Table5[Defect Type],"Not found",0)</f>
        <v>Rejected</v>
      </c>
      <c r="K4360">
        <v>31</v>
      </c>
      <c r="L4360" s="2" t="str">
        <f>_xlfn.XLOOKUP(SupplierQuality[[#This Row],[DefectID]],Table2[ID],Table2[Defect],"Not found",0)</f>
        <v>Tension Issues</v>
      </c>
      <c r="M4360" s="3">
        <v>847109</v>
      </c>
      <c r="N4360" s="3">
        <v>1987</v>
      </c>
      <c r="O4360" s="6">
        <f>SupplierQuality[[#This Row],[Total Downtime Minutes]]/60</f>
        <v>33.116666666666667</v>
      </c>
      <c r="P4360" s="4">
        <v>388</v>
      </c>
      <c r="Q4360" s="4">
        <f>SupplierQuality[[#This Row],[Total Defect Qty]]*SupplierQuality[[#This Row],[Unit Price]]</f>
        <v>328678292</v>
      </c>
    </row>
    <row r="4361" spans="1:17" x14ac:dyDescent="0.25">
      <c r="A4361" s="1">
        <v>43740</v>
      </c>
      <c r="B4361" s="5" t="str">
        <f>TEXT(SupplierQuality[[#This Row],[Date]],"mmm")</f>
        <v>Oct</v>
      </c>
      <c r="C4361" s="5" t="str">
        <f>TEXT(SupplierQuality[[#This Row],[Date]],"yyyy")</f>
        <v>2019</v>
      </c>
      <c r="D4361" s="2" t="s">
        <v>283</v>
      </c>
      <c r="E4361" s="2" t="s">
        <v>119</v>
      </c>
      <c r="F4361" s="2" t="s">
        <v>24</v>
      </c>
      <c r="G4361">
        <v>130</v>
      </c>
      <c r="H4361" s="2" t="str">
        <f>VLOOKUP(SupplierQuality[[#This Row],[MaterialID]],Table4[#All],2,0)</f>
        <v>Packaging</v>
      </c>
      <c r="I4361">
        <v>2</v>
      </c>
      <c r="J4361" s="2" t="str">
        <f>_xlfn.XLOOKUP(SupplierQuality[[#This Row],[Defect Type ID]],Table5[ID],Table5[Defect Type],"Not found",0)</f>
        <v>Rejected</v>
      </c>
      <c r="K4361">
        <v>95</v>
      </c>
      <c r="L4361" s="2" t="str">
        <f>_xlfn.XLOOKUP(SupplierQuality[[#This Row],[DefectID]],Table2[ID],Table2[Defect],"Not found",0)</f>
        <v>Wrong Shape</v>
      </c>
      <c r="M4361" s="3">
        <v>830823</v>
      </c>
      <c r="N4361" s="3">
        <v>2586</v>
      </c>
      <c r="O4361" s="6">
        <f>SupplierQuality[[#This Row],[Total Downtime Minutes]]/60</f>
        <v>43.1</v>
      </c>
      <c r="P4361" s="4">
        <v>326</v>
      </c>
      <c r="Q4361" s="4">
        <f>SupplierQuality[[#This Row],[Total Defect Qty]]*SupplierQuality[[#This Row],[Unit Price]]</f>
        <v>270848298</v>
      </c>
    </row>
    <row r="4362" spans="1:17" x14ac:dyDescent="0.25">
      <c r="A4362" s="1">
        <v>43740</v>
      </c>
      <c r="B4362" s="5" t="str">
        <f>TEXT(SupplierQuality[[#This Row],[Date]],"mmm")</f>
        <v>Oct</v>
      </c>
      <c r="C4362" s="5" t="str">
        <f>TEXT(SupplierQuality[[#This Row],[Date]],"yyyy")</f>
        <v>2019</v>
      </c>
      <c r="D4362" s="2" t="s">
        <v>176</v>
      </c>
      <c r="E4362" s="2" t="s">
        <v>107</v>
      </c>
      <c r="F4362" s="2" t="s">
        <v>14</v>
      </c>
      <c r="G4362">
        <v>129</v>
      </c>
      <c r="H4362" s="2" t="str">
        <f>VLOOKUP(SupplierQuality[[#This Row],[MaterialID]],Table4[#All],2,0)</f>
        <v>Mechanicals</v>
      </c>
      <c r="I4362">
        <v>1</v>
      </c>
      <c r="J4362" s="2" t="str">
        <f>_xlfn.XLOOKUP(SupplierQuality[[#This Row],[Defect Type ID]],Table5[ID],Table5[Defect Type],"Not found",0)</f>
        <v>No Impact</v>
      </c>
      <c r="K4362">
        <v>66</v>
      </c>
      <c r="L4362" s="2" t="str">
        <f>_xlfn.XLOOKUP(SupplierQuality[[#This Row],[DefectID]],Table2[ID],Table2[Defect],"Not found",0)</f>
        <v>Splice</v>
      </c>
      <c r="M4362" s="3">
        <v>724717</v>
      </c>
      <c r="N4362" s="3">
        <v>1589</v>
      </c>
      <c r="O4362" s="6">
        <f>SupplierQuality[[#This Row],[Total Downtime Minutes]]/60</f>
        <v>26.483333333333334</v>
      </c>
      <c r="P4362" s="4">
        <v>581</v>
      </c>
      <c r="Q4362" s="4">
        <f>SupplierQuality[[#This Row],[Total Defect Qty]]*SupplierQuality[[#This Row],[Unit Price]]</f>
        <v>421060577</v>
      </c>
    </row>
    <row r="4363" spans="1:17" x14ac:dyDescent="0.25">
      <c r="A4363" s="1">
        <v>43740</v>
      </c>
      <c r="B4363" s="5" t="str">
        <f>TEXT(SupplierQuality[[#This Row],[Date]],"mmm")</f>
        <v>Oct</v>
      </c>
      <c r="C4363" s="5" t="str">
        <f>TEXT(SupplierQuality[[#This Row],[Date]],"yyyy")</f>
        <v>2019</v>
      </c>
      <c r="D4363" s="2" t="s">
        <v>242</v>
      </c>
      <c r="E4363" s="2" t="s">
        <v>107</v>
      </c>
      <c r="F4363" s="2" t="s">
        <v>42</v>
      </c>
      <c r="G4363">
        <v>122</v>
      </c>
      <c r="H4363" s="2" t="str">
        <f>VLOOKUP(SupplierQuality[[#This Row],[MaterialID]],Table4[#All],2,0)</f>
        <v>Electrolytes</v>
      </c>
      <c r="I4363">
        <v>2</v>
      </c>
      <c r="J4363" s="2" t="str">
        <f>_xlfn.XLOOKUP(SupplierQuality[[#This Row],[Defect Type ID]],Table5[ID],Table5[Defect Type],"Not found",0)</f>
        <v>Rejected</v>
      </c>
      <c r="K4363">
        <v>189</v>
      </c>
      <c r="L4363" s="2" t="str">
        <f>_xlfn.XLOOKUP(SupplierQuality[[#This Row],[DefectID]],Table2[ID],Table2[Defect],"Not found",0)</f>
        <v>Too Thin</v>
      </c>
      <c r="M4363" s="3">
        <v>675257</v>
      </c>
      <c r="N4363" s="3">
        <v>748</v>
      </c>
      <c r="O4363" s="6">
        <f>SupplierQuality[[#This Row],[Total Downtime Minutes]]/60</f>
        <v>12.466666666666667</v>
      </c>
      <c r="P4363" s="4">
        <v>651</v>
      </c>
      <c r="Q4363" s="4">
        <f>SupplierQuality[[#This Row],[Total Defect Qty]]*SupplierQuality[[#This Row],[Unit Price]]</f>
        <v>439592307</v>
      </c>
    </row>
    <row r="4364" spans="1:17" x14ac:dyDescent="0.25">
      <c r="A4364" s="1">
        <v>43740</v>
      </c>
      <c r="B4364" s="5" t="str">
        <f>TEXT(SupplierQuality[[#This Row],[Date]],"mmm")</f>
        <v>Oct</v>
      </c>
      <c r="C4364" s="5" t="str">
        <f>TEXT(SupplierQuality[[#This Row],[Date]],"yyyy")</f>
        <v>2019</v>
      </c>
      <c r="D4364" s="2" t="s">
        <v>322</v>
      </c>
      <c r="E4364" s="2" t="s">
        <v>23</v>
      </c>
      <c r="F4364" s="2" t="s">
        <v>17</v>
      </c>
      <c r="G4364">
        <v>131</v>
      </c>
      <c r="H4364" s="2" t="str">
        <f>VLOOKUP(SupplierQuality[[#This Row],[MaterialID]],Table4[#All],2,0)</f>
        <v>Valves</v>
      </c>
      <c r="I4364">
        <v>1</v>
      </c>
      <c r="J4364" s="2" t="str">
        <f>_xlfn.XLOOKUP(SupplierQuality[[#This Row],[Defect Type ID]],Table5[ID],Table5[Defect Type],"Not found",0)</f>
        <v>No Impact</v>
      </c>
      <c r="K4364">
        <v>82</v>
      </c>
      <c r="L4364" s="2" t="str">
        <f>_xlfn.XLOOKUP(SupplierQuality[[#This Row],[DefectID]],Table2[ID],Table2[Defect],"Not found",0)</f>
        <v>Mixed Parts</v>
      </c>
      <c r="M4364" s="3">
        <v>601064</v>
      </c>
      <c r="N4364" s="3">
        <v>4897</v>
      </c>
      <c r="O4364" s="6">
        <f>SupplierQuality[[#This Row],[Total Downtime Minutes]]/60</f>
        <v>81.61666666666666</v>
      </c>
      <c r="P4364" s="4">
        <v>388</v>
      </c>
      <c r="Q4364" s="4">
        <f>SupplierQuality[[#This Row],[Total Defect Qty]]*SupplierQuality[[#This Row],[Unit Price]]</f>
        <v>233212832</v>
      </c>
    </row>
    <row r="4365" spans="1:17" x14ac:dyDescent="0.25">
      <c r="A4365" s="1">
        <v>43740</v>
      </c>
      <c r="B4365" s="5" t="str">
        <f>TEXT(SupplierQuality[[#This Row],[Date]],"mmm")</f>
        <v>Oct</v>
      </c>
      <c r="C4365" s="5" t="str">
        <f>TEXT(SupplierQuality[[#This Row],[Date]],"yyyy")</f>
        <v>2019</v>
      </c>
      <c r="D4365" s="2" t="s">
        <v>238</v>
      </c>
      <c r="E4365" s="2" t="s">
        <v>119</v>
      </c>
      <c r="F4365" s="2" t="s">
        <v>42</v>
      </c>
      <c r="G4365">
        <v>122</v>
      </c>
      <c r="H4365" s="2" t="str">
        <f>VLOOKUP(SupplierQuality[[#This Row],[MaterialID]],Table4[#All],2,0)</f>
        <v>Electrolytes</v>
      </c>
      <c r="I4365">
        <v>2</v>
      </c>
      <c r="J4365" s="2" t="str">
        <f>_xlfn.XLOOKUP(SupplierQuality[[#This Row],[Defect Type ID]],Table5[ID],Table5[Defect Type],"Not found",0)</f>
        <v>Rejected</v>
      </c>
      <c r="K4365">
        <v>181</v>
      </c>
      <c r="L4365" s="2" t="str">
        <f>_xlfn.XLOOKUP(SupplierQuality[[#This Row],[DefectID]],Table2[ID],Table2[Defect],"Not found",0)</f>
        <v>Leaking Seals</v>
      </c>
      <c r="M4365" s="3">
        <v>589124</v>
      </c>
      <c r="N4365" s="3">
        <v>4915</v>
      </c>
      <c r="O4365" s="6">
        <f>SupplierQuality[[#This Row],[Total Downtime Minutes]]/60</f>
        <v>81.916666666666671</v>
      </c>
      <c r="P4365" s="4">
        <v>558</v>
      </c>
      <c r="Q4365" s="4">
        <f>SupplierQuality[[#This Row],[Total Defect Qty]]*SupplierQuality[[#This Row],[Unit Price]]</f>
        <v>328731192</v>
      </c>
    </row>
    <row r="4366" spans="1:17" x14ac:dyDescent="0.25">
      <c r="A4366" s="1">
        <v>43740</v>
      </c>
      <c r="B4366" s="5" t="str">
        <f>TEXT(SupplierQuality[[#This Row],[Date]],"mmm")</f>
        <v>Oct</v>
      </c>
      <c r="C4366" s="5" t="str">
        <f>TEXT(SupplierQuality[[#This Row],[Date]],"yyyy")</f>
        <v>2019</v>
      </c>
      <c r="D4366" s="2" t="s">
        <v>199</v>
      </c>
      <c r="E4366" s="2" t="s">
        <v>62</v>
      </c>
      <c r="F4366" s="2" t="s">
        <v>17</v>
      </c>
      <c r="G4366">
        <v>127</v>
      </c>
      <c r="H4366" s="2" t="str">
        <f>VLOOKUP(SupplierQuality[[#This Row],[MaterialID]],Table4[#All],2,0)</f>
        <v>Crates</v>
      </c>
      <c r="I4366">
        <v>1</v>
      </c>
      <c r="J4366" s="2" t="str">
        <f>_xlfn.XLOOKUP(SupplierQuality[[#This Row],[Defect Type ID]],Table5[ID],Table5[Defect Type],"Not found",0)</f>
        <v>No Impact</v>
      </c>
      <c r="K4366">
        <v>140</v>
      </c>
      <c r="L4366" s="2" t="str">
        <f>_xlfn.XLOOKUP(SupplierQuality[[#This Row],[DefectID]],Table2[ID],Table2[Defect],"Not found",0)</f>
        <v>No Liner</v>
      </c>
      <c r="M4366" s="3">
        <v>547062</v>
      </c>
      <c r="N4366" s="3">
        <v>4947</v>
      </c>
      <c r="O4366" s="6">
        <f>SupplierQuality[[#This Row],[Total Downtime Minutes]]/60</f>
        <v>82.45</v>
      </c>
      <c r="P4366" s="4">
        <v>440</v>
      </c>
      <c r="Q4366" s="4">
        <f>SupplierQuality[[#This Row],[Total Defect Qty]]*SupplierQuality[[#This Row],[Unit Price]]</f>
        <v>240707280</v>
      </c>
    </row>
    <row r="4367" spans="1:17" x14ac:dyDescent="0.25">
      <c r="A4367" s="1">
        <v>43740</v>
      </c>
      <c r="B4367" s="5" t="str">
        <f>TEXT(SupplierQuality[[#This Row],[Date]],"mmm")</f>
        <v>Oct</v>
      </c>
      <c r="C4367" s="5" t="str">
        <f>TEXT(SupplierQuality[[#This Row],[Date]],"yyyy")</f>
        <v>2019</v>
      </c>
      <c r="D4367" s="2" t="s">
        <v>153</v>
      </c>
      <c r="E4367" s="2" t="s">
        <v>41</v>
      </c>
      <c r="F4367" s="2" t="s">
        <v>24</v>
      </c>
      <c r="G4367">
        <v>121</v>
      </c>
      <c r="H4367" s="2" t="str">
        <f>VLOOKUP(SupplierQuality[[#This Row],[MaterialID]],Table4[#All],2,0)</f>
        <v>Composites</v>
      </c>
      <c r="I4367">
        <v>3</v>
      </c>
      <c r="J4367" s="2" t="str">
        <f>_xlfn.XLOOKUP(SupplierQuality[[#This Row],[Defect Type ID]],Table5[ID],Table5[Defect Type],"Not found",0)</f>
        <v>Impact</v>
      </c>
      <c r="K4367">
        <v>146</v>
      </c>
      <c r="L4367" s="2" t="str">
        <f>_xlfn.XLOOKUP(SupplierQuality[[#This Row],[DefectID]],Table2[ID],Table2[Defect],"Not found",0)</f>
        <v>Heat Damage</v>
      </c>
      <c r="M4367" s="3">
        <v>530197</v>
      </c>
      <c r="N4367" s="3">
        <v>1450</v>
      </c>
      <c r="O4367" s="6">
        <f>SupplierQuality[[#This Row],[Total Downtime Minutes]]/60</f>
        <v>24.166666666666668</v>
      </c>
      <c r="P4367" s="4">
        <v>354</v>
      </c>
      <c r="Q4367" s="4">
        <f>SupplierQuality[[#This Row],[Total Defect Qty]]*SupplierQuality[[#This Row],[Unit Price]]</f>
        <v>187689738</v>
      </c>
    </row>
    <row r="4368" spans="1:17" x14ac:dyDescent="0.25">
      <c r="A4368" s="1">
        <v>43740</v>
      </c>
      <c r="B4368" s="5" t="str">
        <f>TEXT(SupplierQuality[[#This Row],[Date]],"mmm")</f>
        <v>Oct</v>
      </c>
      <c r="C4368" s="5" t="str">
        <f>TEXT(SupplierQuality[[#This Row],[Date]],"yyyy")</f>
        <v>2019</v>
      </c>
      <c r="D4368" s="2" t="s">
        <v>50</v>
      </c>
      <c r="E4368" s="2" t="s">
        <v>62</v>
      </c>
      <c r="F4368" s="2" t="s">
        <v>42</v>
      </c>
      <c r="G4368">
        <v>121</v>
      </c>
      <c r="H4368" s="2" t="str">
        <f>VLOOKUP(SupplierQuality[[#This Row],[MaterialID]],Table4[#All],2,0)</f>
        <v>Composites</v>
      </c>
      <c r="I4368">
        <v>3</v>
      </c>
      <c r="J4368" s="2" t="str">
        <f>_xlfn.XLOOKUP(SupplierQuality[[#This Row],[Defect Type ID]],Table5[ID],Table5[Defect Type],"Not found",0)</f>
        <v>Impact</v>
      </c>
      <c r="K4368">
        <v>158</v>
      </c>
      <c r="L4368" s="2" t="str">
        <f>_xlfn.XLOOKUP(SupplierQuality[[#This Row],[DefectID]],Table2[ID],Table2[Defect],"Not found",0)</f>
        <v>Irregular Shape</v>
      </c>
      <c r="M4368" s="3">
        <v>514804</v>
      </c>
      <c r="N4368" s="3">
        <v>938</v>
      </c>
      <c r="O4368" s="6">
        <f>SupplierQuality[[#This Row],[Total Downtime Minutes]]/60</f>
        <v>15.633333333333333</v>
      </c>
      <c r="P4368" s="4">
        <v>312</v>
      </c>
      <c r="Q4368" s="4">
        <f>SupplierQuality[[#This Row],[Total Defect Qty]]*SupplierQuality[[#This Row],[Unit Price]]</f>
        <v>160618848</v>
      </c>
    </row>
    <row r="4369" spans="1:17" x14ac:dyDescent="0.25">
      <c r="A4369" s="1">
        <v>43740</v>
      </c>
      <c r="B4369" s="5" t="str">
        <f>TEXT(SupplierQuality[[#This Row],[Date]],"mmm")</f>
        <v>Oct</v>
      </c>
      <c r="C4369" s="5" t="str">
        <f>TEXT(SupplierQuality[[#This Row],[Date]],"yyyy")</f>
        <v>2019</v>
      </c>
      <c r="D4369" s="2" t="s">
        <v>88</v>
      </c>
      <c r="E4369" s="2" t="s">
        <v>16</v>
      </c>
      <c r="F4369" s="2" t="s">
        <v>14</v>
      </c>
      <c r="G4369">
        <v>126</v>
      </c>
      <c r="H4369" s="2" t="str">
        <f>VLOOKUP(SupplierQuality[[#This Row],[MaterialID]],Table4[#All],2,0)</f>
        <v>Motors</v>
      </c>
      <c r="I4369">
        <v>2</v>
      </c>
      <c r="J4369" s="2" t="str">
        <f>_xlfn.XLOOKUP(SupplierQuality[[#This Row],[Defect Type ID]],Table5[ID],Table5[Defect Type],"Not found",0)</f>
        <v>Rejected</v>
      </c>
      <c r="K4369">
        <v>197</v>
      </c>
      <c r="L4369" s="2" t="str">
        <f>_xlfn.XLOOKUP(SupplierQuality[[#This Row],[DefectID]],Table2[ID],Table2[Defect],"Not found",0)</f>
        <v>Assembly Issues</v>
      </c>
      <c r="M4369" s="3">
        <v>407882</v>
      </c>
      <c r="N4369" s="3">
        <v>3760</v>
      </c>
      <c r="O4369" s="6">
        <f>SupplierQuality[[#This Row],[Total Downtime Minutes]]/60</f>
        <v>62.666666666666664</v>
      </c>
      <c r="P4369" s="4">
        <v>456</v>
      </c>
      <c r="Q4369" s="4">
        <f>SupplierQuality[[#This Row],[Total Defect Qty]]*SupplierQuality[[#This Row],[Unit Price]]</f>
        <v>185994192</v>
      </c>
    </row>
    <row r="4370" spans="1:17" x14ac:dyDescent="0.25">
      <c r="A4370" s="1">
        <v>43740</v>
      </c>
      <c r="B4370" s="5" t="str">
        <f>TEXT(SupplierQuality[[#This Row],[Date]],"mmm")</f>
        <v>Oct</v>
      </c>
      <c r="C4370" s="5" t="str">
        <f>TEXT(SupplierQuality[[#This Row],[Date]],"yyyy")</f>
        <v>2019</v>
      </c>
      <c r="D4370" s="2" t="s">
        <v>294</v>
      </c>
      <c r="E4370" s="2" t="s">
        <v>52</v>
      </c>
      <c r="F4370" s="2" t="s">
        <v>42</v>
      </c>
      <c r="G4370">
        <v>124</v>
      </c>
      <c r="H4370" s="2" t="str">
        <f>VLOOKUP(SupplierQuality[[#This Row],[MaterialID]],Table4[#All],2,0)</f>
        <v>Drives</v>
      </c>
      <c r="I4370">
        <v>2</v>
      </c>
      <c r="J4370" s="2" t="str">
        <f>_xlfn.XLOOKUP(SupplierQuality[[#This Row],[Defect Type ID]],Table5[ID],Table5[Defect Type],"Not found",0)</f>
        <v>Rejected</v>
      </c>
      <c r="K4370">
        <v>53</v>
      </c>
      <c r="L4370" s="2" t="str">
        <f>_xlfn.XLOOKUP(SupplierQuality[[#This Row],[DefectID]],Table2[ID],Table2[Defect],"Not found",0)</f>
        <v>Incorrect Material</v>
      </c>
      <c r="M4370" s="3">
        <v>375060</v>
      </c>
      <c r="N4370" s="3">
        <v>1892</v>
      </c>
      <c r="O4370" s="6">
        <f>SupplierQuality[[#This Row],[Total Downtime Minutes]]/60</f>
        <v>31.533333333333335</v>
      </c>
      <c r="P4370" s="4">
        <v>597</v>
      </c>
      <c r="Q4370" s="4">
        <f>SupplierQuality[[#This Row],[Total Defect Qty]]*SupplierQuality[[#This Row],[Unit Price]]</f>
        <v>223910820</v>
      </c>
    </row>
    <row r="4371" spans="1:17" x14ac:dyDescent="0.25">
      <c r="A4371" s="1">
        <v>43740</v>
      </c>
      <c r="B4371" s="5" t="str">
        <f>TEXT(SupplierQuality[[#This Row],[Date]],"mmm")</f>
        <v>Oct</v>
      </c>
      <c r="C4371" s="5" t="str">
        <f>TEXT(SupplierQuality[[#This Row],[Date]],"yyyy")</f>
        <v>2019</v>
      </c>
      <c r="D4371" s="2" t="s">
        <v>96</v>
      </c>
      <c r="E4371" s="2" t="s">
        <v>45</v>
      </c>
      <c r="F4371" s="2" t="s">
        <v>75</v>
      </c>
      <c r="G4371">
        <v>113</v>
      </c>
      <c r="H4371" s="2" t="str">
        <f>VLOOKUP(SupplierQuality[[#This Row],[MaterialID]],Table4[#All],2,0)</f>
        <v>Raw Materials</v>
      </c>
      <c r="I4371">
        <v>2</v>
      </c>
      <c r="J4371" s="2" t="str">
        <f>_xlfn.XLOOKUP(SupplierQuality[[#This Row],[Defect Type ID]],Table5[ID],Table5[Defect Type],"Not found",0)</f>
        <v>Rejected</v>
      </c>
      <c r="K4371">
        <v>266</v>
      </c>
      <c r="L4371" s="2" t="str">
        <f>_xlfn.XLOOKUP(SupplierQuality[[#This Row],[DefectID]],Table2[ID],Table2[Defect],"Not found",0)</f>
        <v>Liner Issues</v>
      </c>
      <c r="M4371" s="3">
        <v>310952</v>
      </c>
      <c r="N4371" s="3">
        <v>4189</v>
      </c>
      <c r="O4371" s="6">
        <f>SupplierQuality[[#This Row],[Total Downtime Minutes]]/60</f>
        <v>69.816666666666663</v>
      </c>
      <c r="P4371" s="4">
        <v>428</v>
      </c>
      <c r="Q4371" s="4">
        <f>SupplierQuality[[#This Row],[Total Defect Qty]]*SupplierQuality[[#This Row],[Unit Price]]</f>
        <v>133087456</v>
      </c>
    </row>
    <row r="4372" spans="1:17" x14ac:dyDescent="0.25">
      <c r="A4372" s="1">
        <v>43740</v>
      </c>
      <c r="B4372" s="5" t="str">
        <f>TEXT(SupplierQuality[[#This Row],[Date]],"mmm")</f>
        <v>Oct</v>
      </c>
      <c r="C4372" s="5" t="str">
        <f>TEXT(SupplierQuality[[#This Row],[Date]],"yyyy")</f>
        <v>2019</v>
      </c>
      <c r="D4372" s="2" t="s">
        <v>112</v>
      </c>
      <c r="E4372" s="2" t="s">
        <v>104</v>
      </c>
      <c r="F4372" s="2" t="s">
        <v>42</v>
      </c>
      <c r="G4372">
        <v>132</v>
      </c>
      <c r="H4372" s="2" t="str">
        <f>VLOOKUP(SupplierQuality[[#This Row],[MaterialID]],Table4[#All],2,0)</f>
        <v>Printed Materials</v>
      </c>
      <c r="I4372">
        <v>3</v>
      </c>
      <c r="J4372" s="2" t="str">
        <f>_xlfn.XLOOKUP(SupplierQuality[[#This Row],[Defect Type ID]],Table5[ID],Table5[Defect Type],"Not found",0)</f>
        <v>Impact</v>
      </c>
      <c r="K4372">
        <v>187</v>
      </c>
      <c r="L4372" s="2" t="str">
        <f>_xlfn.XLOOKUP(SupplierQuality[[#This Row],[DefectID]],Table2[ID],Table2[Defect],"Not found",0)</f>
        <v>Bad Fasteners</v>
      </c>
      <c r="M4372" s="3">
        <v>303821</v>
      </c>
      <c r="N4372" s="3">
        <v>2783</v>
      </c>
      <c r="O4372" s="6">
        <f>SupplierQuality[[#This Row],[Total Downtime Minutes]]/60</f>
        <v>46.383333333333333</v>
      </c>
      <c r="P4372" s="4">
        <v>498</v>
      </c>
      <c r="Q4372" s="4">
        <f>SupplierQuality[[#This Row],[Total Defect Qty]]*SupplierQuality[[#This Row],[Unit Price]]</f>
        <v>151302858</v>
      </c>
    </row>
    <row r="4373" spans="1:17" x14ac:dyDescent="0.25">
      <c r="A4373" s="1">
        <v>43740</v>
      </c>
      <c r="B4373" s="5" t="str">
        <f>TEXT(SupplierQuality[[#This Row],[Date]],"mmm")</f>
        <v>Oct</v>
      </c>
      <c r="C4373" s="5" t="str">
        <f>TEXT(SupplierQuality[[#This Row],[Date]],"yyyy")</f>
        <v>2019</v>
      </c>
      <c r="D4373" s="2" t="s">
        <v>95</v>
      </c>
      <c r="E4373" s="2" t="s">
        <v>119</v>
      </c>
      <c r="F4373" s="2" t="s">
        <v>17</v>
      </c>
      <c r="G4373">
        <v>130</v>
      </c>
      <c r="H4373" s="2" t="str">
        <f>VLOOKUP(SupplierQuality[[#This Row],[MaterialID]],Table4[#All],2,0)</f>
        <v>Packaging</v>
      </c>
      <c r="I4373">
        <v>2</v>
      </c>
      <c r="J4373" s="2" t="str">
        <f>_xlfn.XLOOKUP(SupplierQuality[[#This Row],[Defect Type ID]],Table5[ID],Table5[Defect Type],"Not found",0)</f>
        <v>Rejected</v>
      </c>
      <c r="K4373">
        <v>17</v>
      </c>
      <c r="L4373" s="2" t="str">
        <f>_xlfn.XLOOKUP(SupplierQuality[[#This Row],[DefectID]],Table2[ID],Table2[Defect],"Not found",0)</f>
        <v>Folding - Wrong Crease</v>
      </c>
      <c r="M4373" s="3">
        <v>275797</v>
      </c>
      <c r="N4373" s="3">
        <v>4504</v>
      </c>
      <c r="O4373" s="6">
        <f>SupplierQuality[[#This Row],[Total Downtime Minutes]]/60</f>
        <v>75.066666666666663</v>
      </c>
      <c r="P4373" s="4">
        <v>648</v>
      </c>
      <c r="Q4373" s="4">
        <f>SupplierQuality[[#This Row],[Total Defect Qty]]*SupplierQuality[[#This Row],[Unit Price]]</f>
        <v>178716456</v>
      </c>
    </row>
    <row r="4374" spans="1:17" x14ac:dyDescent="0.25">
      <c r="A4374" s="1">
        <v>43740</v>
      </c>
      <c r="B4374" s="5" t="str">
        <f>TEXT(SupplierQuality[[#This Row],[Date]],"mmm")</f>
        <v>Oct</v>
      </c>
      <c r="C4374" s="5" t="str">
        <f>TEXT(SupplierQuality[[#This Row],[Date]],"yyyy")</f>
        <v>2019</v>
      </c>
      <c r="D4374" s="2" t="s">
        <v>249</v>
      </c>
      <c r="E4374" s="2" t="s">
        <v>107</v>
      </c>
      <c r="F4374" s="2" t="s">
        <v>14</v>
      </c>
      <c r="G4374">
        <v>127</v>
      </c>
      <c r="H4374" s="2" t="str">
        <f>VLOOKUP(SupplierQuality[[#This Row],[MaterialID]],Table4[#All],2,0)</f>
        <v>Crates</v>
      </c>
      <c r="I4374">
        <v>3</v>
      </c>
      <c r="J4374" s="2" t="str">
        <f>_xlfn.XLOOKUP(SupplierQuality[[#This Row],[Defect Type ID]],Table5[ID],Table5[Defect Type],"Not found",0)</f>
        <v>Impact</v>
      </c>
      <c r="K4374">
        <v>56</v>
      </c>
      <c r="L4374" s="2" t="str">
        <f>_xlfn.XLOOKUP(SupplierQuality[[#This Row],[DefectID]],Table2[ID],Table2[Defect],"Not found",0)</f>
        <v>Poor Pairing</v>
      </c>
      <c r="M4374" s="3">
        <v>249850</v>
      </c>
      <c r="N4374" s="3">
        <v>4590</v>
      </c>
      <c r="O4374" s="6">
        <f>SupplierQuality[[#This Row],[Total Downtime Minutes]]/60</f>
        <v>76.5</v>
      </c>
      <c r="P4374" s="4">
        <v>476</v>
      </c>
      <c r="Q4374" s="4">
        <f>SupplierQuality[[#This Row],[Total Defect Qty]]*SupplierQuality[[#This Row],[Unit Price]]</f>
        <v>118928600</v>
      </c>
    </row>
    <row r="4375" spans="1:17" x14ac:dyDescent="0.25">
      <c r="A4375" s="1">
        <v>43740</v>
      </c>
      <c r="B4375" s="5" t="str">
        <f>TEXT(SupplierQuality[[#This Row],[Date]],"mmm")</f>
        <v>Oct</v>
      </c>
      <c r="C4375" s="5" t="str">
        <f>TEXT(SupplierQuality[[#This Row],[Date]],"yyyy")</f>
        <v>2019</v>
      </c>
      <c r="D4375" s="2" t="s">
        <v>310</v>
      </c>
      <c r="E4375" s="2" t="s">
        <v>55</v>
      </c>
      <c r="F4375" s="2" t="s">
        <v>14</v>
      </c>
      <c r="G4375">
        <v>117</v>
      </c>
      <c r="H4375" s="2" t="str">
        <f>VLOOKUP(SupplierQuality[[#This Row],[MaterialID]],Table4[#All],2,0)</f>
        <v>Labels</v>
      </c>
      <c r="I4375">
        <v>1</v>
      </c>
      <c r="J4375" s="2" t="str">
        <f>_xlfn.XLOOKUP(SupplierQuality[[#This Row],[Defect Type ID]],Table5[ID],Table5[Defect Type],"Not found",0)</f>
        <v>No Impact</v>
      </c>
      <c r="K4375">
        <v>210</v>
      </c>
      <c r="L4375" s="2" t="str">
        <f>_xlfn.XLOOKUP(SupplierQuality[[#This Row],[DefectID]],Table2[ID],Table2[Defect],"Not found",0)</f>
        <v>Overlapping Seam</v>
      </c>
      <c r="M4375" s="3">
        <v>79029</v>
      </c>
      <c r="N4375" s="3">
        <v>3545</v>
      </c>
      <c r="O4375" s="6">
        <f>SupplierQuality[[#This Row],[Total Downtime Minutes]]/60</f>
        <v>59.083333333333336</v>
      </c>
      <c r="P4375" s="4">
        <v>396</v>
      </c>
      <c r="Q4375" s="4">
        <f>SupplierQuality[[#This Row],[Total Defect Qty]]*SupplierQuality[[#This Row],[Unit Price]]</f>
        <v>31295484</v>
      </c>
    </row>
    <row r="4376" spans="1:17" x14ac:dyDescent="0.25">
      <c r="A4376" s="1">
        <v>43741</v>
      </c>
      <c r="B4376" s="5" t="str">
        <f>TEXT(SupplierQuality[[#This Row],[Date]],"mmm")</f>
        <v>Oct</v>
      </c>
      <c r="C4376" s="5" t="str">
        <f>TEXT(SupplierQuality[[#This Row],[Date]],"yyyy")</f>
        <v>2019</v>
      </c>
      <c r="D4376" s="2" t="s">
        <v>125</v>
      </c>
      <c r="E4376" s="2" t="s">
        <v>84</v>
      </c>
      <c r="F4376" s="2" t="s">
        <v>17</v>
      </c>
      <c r="G4376">
        <v>119</v>
      </c>
      <c r="H4376" s="2" t="str">
        <f>VLOOKUP(SupplierQuality[[#This Row],[MaterialID]],Table4[#All],2,0)</f>
        <v>Batteries</v>
      </c>
      <c r="I4376">
        <v>2</v>
      </c>
      <c r="J4376" s="2" t="str">
        <f>_xlfn.XLOOKUP(SupplierQuality[[#This Row],[Defect Type ID]],Table5[ID],Table5[Defect Type],"Not found",0)</f>
        <v>Rejected</v>
      </c>
      <c r="K4376">
        <v>134</v>
      </c>
      <c r="L4376" s="2" t="str">
        <f>_xlfn.XLOOKUP(SupplierQuality[[#This Row],[DefectID]],Table2[ID],Table2[Defect],"Not found",0)</f>
        <v>Scratches</v>
      </c>
      <c r="M4376" s="3">
        <v>639885</v>
      </c>
      <c r="N4376" s="3">
        <v>4787</v>
      </c>
      <c r="O4376" s="6">
        <f>SupplierQuality[[#This Row],[Total Downtime Minutes]]/60</f>
        <v>79.783333333333331</v>
      </c>
      <c r="P4376" s="4">
        <v>500</v>
      </c>
      <c r="Q4376" s="4">
        <f>SupplierQuality[[#This Row],[Total Defect Qty]]*SupplierQuality[[#This Row],[Unit Price]]</f>
        <v>319942500</v>
      </c>
    </row>
    <row r="4377" spans="1:17" x14ac:dyDescent="0.25">
      <c r="A4377" s="1">
        <v>43741</v>
      </c>
      <c r="B4377" s="5" t="str">
        <f>TEXT(SupplierQuality[[#This Row],[Date]],"mmm")</f>
        <v>Oct</v>
      </c>
      <c r="C4377" s="5" t="str">
        <f>TEXT(SupplierQuality[[#This Row],[Date]],"yyyy")</f>
        <v>2019</v>
      </c>
      <c r="D4377" s="2" t="s">
        <v>318</v>
      </c>
      <c r="E4377" s="2" t="s">
        <v>62</v>
      </c>
      <c r="F4377" s="2" t="s">
        <v>17</v>
      </c>
      <c r="G4377">
        <v>117</v>
      </c>
      <c r="H4377" s="2" t="str">
        <f>VLOOKUP(SupplierQuality[[#This Row],[MaterialID]],Table4[#All],2,0)</f>
        <v>Labels</v>
      </c>
      <c r="I4377">
        <v>2</v>
      </c>
      <c r="J4377" s="2" t="str">
        <f>_xlfn.XLOOKUP(SupplierQuality[[#This Row],[Defect Type ID]],Table5[ID],Table5[Defect Type],"Not found",0)</f>
        <v>Rejected</v>
      </c>
      <c r="K4377">
        <v>250</v>
      </c>
      <c r="L4377" s="2" t="str">
        <f>_xlfn.XLOOKUP(SupplierQuality[[#This Row],[DefectID]],Table2[ID],Table2[Defect],"Not found",0)</f>
        <v>Tampered</v>
      </c>
      <c r="M4377" s="3">
        <v>476994</v>
      </c>
      <c r="N4377" s="3">
        <v>3254</v>
      </c>
      <c r="O4377" s="6">
        <f>SupplierQuality[[#This Row],[Total Downtime Minutes]]/60</f>
        <v>54.233333333333334</v>
      </c>
      <c r="P4377" s="4">
        <v>697</v>
      </c>
      <c r="Q4377" s="4">
        <f>SupplierQuality[[#This Row],[Total Defect Qty]]*SupplierQuality[[#This Row],[Unit Price]]</f>
        <v>332464818</v>
      </c>
    </row>
    <row r="4378" spans="1:17" x14ac:dyDescent="0.25">
      <c r="A4378" s="1">
        <v>43741</v>
      </c>
      <c r="B4378" s="5" t="str">
        <f>TEXT(SupplierQuality[[#This Row],[Date]],"mmm")</f>
        <v>Oct</v>
      </c>
      <c r="C4378" s="5" t="str">
        <f>TEXT(SupplierQuality[[#This Row],[Date]],"yyyy")</f>
        <v>2019</v>
      </c>
      <c r="D4378" s="2" t="s">
        <v>133</v>
      </c>
      <c r="E4378" s="2" t="s">
        <v>49</v>
      </c>
      <c r="F4378" s="2" t="s">
        <v>17</v>
      </c>
      <c r="G4378">
        <v>120</v>
      </c>
      <c r="H4378" s="2" t="str">
        <f>VLOOKUP(SupplierQuality[[#This Row],[MaterialID]],Table4[#All],2,0)</f>
        <v>Film</v>
      </c>
      <c r="I4378">
        <v>1</v>
      </c>
      <c r="J4378" s="2" t="str">
        <f>_xlfn.XLOOKUP(SupplierQuality[[#This Row],[Defect Type ID]],Table5[ID],Table5[Defect Type],"Not found",0)</f>
        <v>No Impact</v>
      </c>
      <c r="K4378">
        <v>97</v>
      </c>
      <c r="L4378" s="2" t="str">
        <f>_xlfn.XLOOKUP(SupplierQuality[[#This Row],[DefectID]],Table2[ID],Table2[Defect],"Not found",0)</f>
        <v>Bad Carton Packaging</v>
      </c>
      <c r="M4378" s="3">
        <v>239134</v>
      </c>
      <c r="N4378" s="3">
        <v>561</v>
      </c>
      <c r="O4378" s="6">
        <f>SupplierQuality[[#This Row],[Total Downtime Minutes]]/60</f>
        <v>9.35</v>
      </c>
      <c r="P4378" s="4">
        <v>688</v>
      </c>
      <c r="Q4378" s="4">
        <f>SupplierQuality[[#This Row],[Total Defect Qty]]*SupplierQuality[[#This Row],[Unit Price]]</f>
        <v>164524192</v>
      </c>
    </row>
    <row r="4379" spans="1:17" x14ac:dyDescent="0.25">
      <c r="A4379" s="1">
        <v>43741</v>
      </c>
      <c r="B4379" s="5" t="str">
        <f>TEXT(SupplierQuality[[#This Row],[Date]],"mmm")</f>
        <v>Oct</v>
      </c>
      <c r="C4379" s="5" t="str">
        <f>TEXT(SupplierQuality[[#This Row],[Date]],"yyyy")</f>
        <v>2019</v>
      </c>
      <c r="D4379" s="2" t="s">
        <v>199</v>
      </c>
      <c r="E4379" s="2" t="s">
        <v>67</v>
      </c>
      <c r="F4379" s="2" t="s">
        <v>17</v>
      </c>
      <c r="G4379">
        <v>129</v>
      </c>
      <c r="H4379" s="2" t="str">
        <f>VLOOKUP(SupplierQuality[[#This Row],[MaterialID]],Table4[#All],2,0)</f>
        <v>Mechanicals</v>
      </c>
      <c r="I4379">
        <v>2</v>
      </c>
      <c r="J4379" s="2" t="str">
        <f>_xlfn.XLOOKUP(SupplierQuality[[#This Row],[Defect Type ID]],Table5[ID],Table5[Defect Type],"Not found",0)</f>
        <v>Rejected</v>
      </c>
      <c r="K4379">
        <v>194</v>
      </c>
      <c r="L4379" s="2" t="str">
        <f>_xlfn.XLOOKUP(SupplierQuality[[#This Row],[DefectID]],Table2[ID],Table2[Defect],"Not found",0)</f>
        <v>Double Labeling</v>
      </c>
      <c r="M4379" s="3">
        <v>188127</v>
      </c>
      <c r="N4379" s="3">
        <v>3580</v>
      </c>
      <c r="O4379" s="6">
        <f>SupplierQuality[[#This Row],[Total Downtime Minutes]]/60</f>
        <v>59.666666666666664</v>
      </c>
      <c r="P4379" s="4">
        <v>497</v>
      </c>
      <c r="Q4379" s="4">
        <f>SupplierQuality[[#This Row],[Total Defect Qty]]*SupplierQuality[[#This Row],[Unit Price]]</f>
        <v>93499119</v>
      </c>
    </row>
    <row r="4380" spans="1:17" x14ac:dyDescent="0.25">
      <c r="A4380" s="1">
        <v>43741</v>
      </c>
      <c r="B4380" s="5" t="str">
        <f>TEXT(SupplierQuality[[#This Row],[Date]],"mmm")</f>
        <v>Oct</v>
      </c>
      <c r="C4380" s="5" t="str">
        <f>TEXT(SupplierQuality[[#This Row],[Date]],"yyyy")</f>
        <v>2019</v>
      </c>
      <c r="D4380" s="2" t="s">
        <v>188</v>
      </c>
      <c r="E4380" s="2" t="s">
        <v>32</v>
      </c>
      <c r="F4380" s="2" t="s">
        <v>17</v>
      </c>
      <c r="G4380">
        <v>125</v>
      </c>
      <c r="H4380" s="2" t="str">
        <f>VLOOKUP(SupplierQuality[[#This Row],[MaterialID]],Table4[#All],2,0)</f>
        <v>Hardware</v>
      </c>
      <c r="I4380">
        <v>3</v>
      </c>
      <c r="J4380" s="2" t="str">
        <f>_xlfn.XLOOKUP(SupplierQuality[[#This Row],[Defect Type ID]],Table5[ID],Table5[Defect Type],"Not found",0)</f>
        <v>Impact</v>
      </c>
      <c r="K4380">
        <v>160</v>
      </c>
      <c r="L4380" s="2" t="str">
        <f>_xlfn.XLOOKUP(SupplierQuality[[#This Row],[DefectID]],Table2[ID],Table2[Defect],"Not found",0)</f>
        <v>Lay Flat Dimension</v>
      </c>
      <c r="M4380" s="3">
        <v>87019</v>
      </c>
      <c r="N4380" s="3">
        <v>2293</v>
      </c>
      <c r="O4380" s="6">
        <f>SupplierQuality[[#This Row],[Total Downtime Minutes]]/60</f>
        <v>38.216666666666669</v>
      </c>
      <c r="P4380" s="4">
        <v>307</v>
      </c>
      <c r="Q4380" s="4">
        <f>SupplierQuality[[#This Row],[Total Defect Qty]]*SupplierQuality[[#This Row],[Unit Price]]</f>
        <v>26714833</v>
      </c>
    </row>
    <row r="4381" spans="1:17" x14ac:dyDescent="0.25">
      <c r="A4381" s="1">
        <v>43742</v>
      </c>
      <c r="B4381" s="5" t="str">
        <f>TEXT(SupplierQuality[[#This Row],[Date]],"mmm")</f>
        <v>Oct</v>
      </c>
      <c r="C4381" s="5" t="str">
        <f>TEXT(SupplierQuality[[#This Row],[Date]],"yyyy")</f>
        <v>2019</v>
      </c>
      <c r="D4381" s="2" t="s">
        <v>66</v>
      </c>
      <c r="E4381" s="2" t="s">
        <v>55</v>
      </c>
      <c r="F4381" s="2" t="s">
        <v>14</v>
      </c>
      <c r="G4381">
        <v>118</v>
      </c>
      <c r="H4381" s="2" t="str">
        <f>VLOOKUP(SupplierQuality[[#This Row],[MaterialID]],Table4[#All],2,0)</f>
        <v>Corrugate</v>
      </c>
      <c r="I4381">
        <v>3</v>
      </c>
      <c r="J4381" s="2" t="str">
        <f>_xlfn.XLOOKUP(SupplierQuality[[#This Row],[Defect Type ID]],Table5[ID],Table5[Defect Type],"Not found",0)</f>
        <v>Impact</v>
      </c>
      <c r="K4381">
        <v>193</v>
      </c>
      <c r="L4381" s="2" t="str">
        <f>_xlfn.XLOOKUP(SupplierQuality[[#This Row],[DefectID]],Table2[ID],Table2[Defect],"Not found",0)</f>
        <v>Loose Fit</v>
      </c>
      <c r="M4381" s="3">
        <v>578709</v>
      </c>
      <c r="N4381" s="3">
        <v>3116</v>
      </c>
      <c r="O4381" s="6">
        <f>SupplierQuality[[#This Row],[Total Downtime Minutes]]/60</f>
        <v>51.93333333333333</v>
      </c>
      <c r="P4381" s="4">
        <v>328</v>
      </c>
      <c r="Q4381" s="4">
        <f>SupplierQuality[[#This Row],[Total Defect Qty]]*SupplierQuality[[#This Row],[Unit Price]]</f>
        <v>189816552</v>
      </c>
    </row>
    <row r="4382" spans="1:17" x14ac:dyDescent="0.25">
      <c r="A4382" s="1">
        <v>43742</v>
      </c>
      <c r="B4382" s="5" t="str">
        <f>TEXT(SupplierQuality[[#This Row],[Date]],"mmm")</f>
        <v>Oct</v>
      </c>
      <c r="C4382" s="5" t="str">
        <f>TEXT(SupplierQuality[[#This Row],[Date]],"yyyy")</f>
        <v>2019</v>
      </c>
      <c r="D4382" s="2" t="s">
        <v>130</v>
      </c>
      <c r="E4382" s="2" t="s">
        <v>62</v>
      </c>
      <c r="F4382" s="2" t="s">
        <v>14</v>
      </c>
      <c r="G4382">
        <v>119</v>
      </c>
      <c r="H4382" s="2" t="str">
        <f>VLOOKUP(SupplierQuality[[#This Row],[MaterialID]],Table4[#All],2,0)</f>
        <v>Batteries</v>
      </c>
      <c r="I4382">
        <v>3</v>
      </c>
      <c r="J4382" s="2" t="str">
        <f>_xlfn.XLOOKUP(SupplierQuality[[#This Row],[Defect Type ID]],Table5[ID],Table5[Defect Type],"Not found",0)</f>
        <v>Impact</v>
      </c>
      <c r="K4382">
        <v>22</v>
      </c>
      <c r="L4382" s="2" t="str">
        <f>_xlfn.XLOOKUP(SupplierQuality[[#This Row],[DefectID]],Table2[ID],Table2[Defect],"Not found",0)</f>
        <v>Mishandled</v>
      </c>
      <c r="M4382" s="3">
        <v>184156</v>
      </c>
      <c r="N4382" s="3">
        <v>2603</v>
      </c>
      <c r="O4382" s="6">
        <f>SupplierQuality[[#This Row],[Total Downtime Minutes]]/60</f>
        <v>43.383333333333333</v>
      </c>
      <c r="P4382" s="4">
        <v>526</v>
      </c>
      <c r="Q4382" s="4">
        <f>SupplierQuality[[#This Row],[Total Defect Qty]]*SupplierQuality[[#This Row],[Unit Price]]</f>
        <v>96866056</v>
      </c>
    </row>
    <row r="4383" spans="1:17" x14ac:dyDescent="0.25">
      <c r="A4383" s="1">
        <v>43743</v>
      </c>
      <c r="B4383" s="5" t="str">
        <f>TEXT(SupplierQuality[[#This Row],[Date]],"mmm")</f>
        <v>Oct</v>
      </c>
      <c r="C4383" s="5" t="str">
        <f>TEXT(SupplierQuality[[#This Row],[Date]],"yyyy")</f>
        <v>2019</v>
      </c>
      <c r="D4383" s="2" t="s">
        <v>275</v>
      </c>
      <c r="E4383" s="2" t="s">
        <v>34</v>
      </c>
      <c r="F4383" s="2" t="s">
        <v>14</v>
      </c>
      <c r="G4383">
        <v>128</v>
      </c>
      <c r="H4383" s="2" t="str">
        <f>VLOOKUP(SupplierQuality[[#This Row],[MaterialID]],Table4[#All],2,0)</f>
        <v>Tape</v>
      </c>
      <c r="I4383">
        <v>1</v>
      </c>
      <c r="J4383" s="2" t="str">
        <f>_xlfn.XLOOKUP(SupplierQuality[[#This Row],[Defect Type ID]],Table5[ID],Table5[Defect Type],"Not found",0)</f>
        <v>No Impact</v>
      </c>
      <c r="K4383">
        <v>91</v>
      </c>
      <c r="L4383" s="2" t="str">
        <f>_xlfn.XLOOKUP(SupplierQuality[[#This Row],[DefectID]],Table2[ID],Table2[Defect],"Not found",0)</f>
        <v>Contamination</v>
      </c>
      <c r="M4383" s="3">
        <v>997405</v>
      </c>
      <c r="N4383" s="3">
        <v>3988</v>
      </c>
      <c r="O4383" s="6">
        <f>SupplierQuality[[#This Row],[Total Downtime Minutes]]/60</f>
        <v>66.466666666666669</v>
      </c>
      <c r="P4383" s="4">
        <v>396</v>
      </c>
      <c r="Q4383" s="4">
        <f>SupplierQuality[[#This Row],[Total Defect Qty]]*SupplierQuality[[#This Row],[Unit Price]]</f>
        <v>394972380</v>
      </c>
    </row>
    <row r="4384" spans="1:17" x14ac:dyDescent="0.25">
      <c r="A4384" s="1">
        <v>43743</v>
      </c>
      <c r="B4384" s="5" t="str">
        <f>TEXT(SupplierQuality[[#This Row],[Date]],"mmm")</f>
        <v>Oct</v>
      </c>
      <c r="C4384" s="5" t="str">
        <f>TEXT(SupplierQuality[[#This Row],[Date]],"yyyy")</f>
        <v>2019</v>
      </c>
      <c r="D4384" s="2" t="s">
        <v>280</v>
      </c>
      <c r="E4384" s="2" t="s">
        <v>55</v>
      </c>
      <c r="F4384" s="2" t="s">
        <v>17</v>
      </c>
      <c r="G4384">
        <v>115</v>
      </c>
      <c r="H4384" s="2" t="str">
        <f>VLOOKUP(SupplierQuality[[#This Row],[MaterialID]],Table4[#All],2,0)</f>
        <v>Controllers</v>
      </c>
      <c r="I4384">
        <v>3</v>
      </c>
      <c r="J4384" s="2" t="str">
        <f>_xlfn.XLOOKUP(SupplierQuality[[#This Row],[Defect Type ID]],Table5[ID],Table5[Defect Type],"Not found",0)</f>
        <v>Impact</v>
      </c>
      <c r="K4384">
        <v>202</v>
      </c>
      <c r="L4384" s="2" t="str">
        <f>_xlfn.XLOOKUP(SupplierQuality[[#This Row],[DefectID]],Table2[ID],Table2[Defect],"Not found",0)</f>
        <v>Wrong Surface</v>
      </c>
      <c r="M4384" s="3">
        <v>883215</v>
      </c>
      <c r="N4384" s="3">
        <v>1078</v>
      </c>
      <c r="O4384" s="6">
        <f>SupplierQuality[[#This Row],[Total Downtime Minutes]]/60</f>
        <v>17.966666666666665</v>
      </c>
      <c r="P4384" s="4">
        <v>545</v>
      </c>
      <c r="Q4384" s="4">
        <f>SupplierQuality[[#This Row],[Total Defect Qty]]*SupplierQuality[[#This Row],[Unit Price]]</f>
        <v>481352175</v>
      </c>
    </row>
    <row r="4385" spans="1:17" x14ac:dyDescent="0.25">
      <c r="A4385" s="1">
        <v>43743</v>
      </c>
      <c r="B4385" s="5" t="str">
        <f>TEXT(SupplierQuality[[#This Row],[Date]],"mmm")</f>
        <v>Oct</v>
      </c>
      <c r="C4385" s="5" t="str">
        <f>TEXT(SupplierQuality[[#This Row],[Date]],"yyyy")</f>
        <v>2019</v>
      </c>
      <c r="D4385" s="2" t="s">
        <v>231</v>
      </c>
      <c r="E4385" s="2" t="s">
        <v>41</v>
      </c>
      <c r="F4385" s="2" t="s">
        <v>14</v>
      </c>
      <c r="G4385">
        <v>115</v>
      </c>
      <c r="H4385" s="2" t="str">
        <f>VLOOKUP(SupplierQuality[[#This Row],[MaterialID]],Table4[#All],2,0)</f>
        <v>Controllers</v>
      </c>
      <c r="I4385">
        <v>2</v>
      </c>
      <c r="J4385" s="2" t="str">
        <f>_xlfn.XLOOKUP(SupplierQuality[[#This Row],[Defect Type ID]],Table5[ID],Table5[Defect Type],"Not found",0)</f>
        <v>Rejected</v>
      </c>
      <c r="K4385">
        <v>18</v>
      </c>
      <c r="L4385" s="2" t="str">
        <f>_xlfn.XLOOKUP(SupplierQuality[[#This Row],[DefectID]],Table2[ID],Table2[Defect],"Not found",0)</f>
        <v>Too Heavy</v>
      </c>
      <c r="M4385" s="3">
        <v>768387</v>
      </c>
      <c r="N4385" s="3">
        <v>4826</v>
      </c>
      <c r="O4385" s="6">
        <f>SupplierQuality[[#This Row],[Total Downtime Minutes]]/60</f>
        <v>80.433333333333337</v>
      </c>
      <c r="P4385" s="4">
        <v>328</v>
      </c>
      <c r="Q4385" s="4">
        <f>SupplierQuality[[#This Row],[Total Defect Qty]]*SupplierQuality[[#This Row],[Unit Price]]</f>
        <v>252030936</v>
      </c>
    </row>
    <row r="4386" spans="1:17" x14ac:dyDescent="0.25">
      <c r="A4386" s="1">
        <v>43743</v>
      </c>
      <c r="B4386" s="5" t="str">
        <f>TEXT(SupplierQuality[[#This Row],[Date]],"mmm")</f>
        <v>Oct</v>
      </c>
      <c r="C4386" s="5" t="str">
        <f>TEXT(SupplierQuality[[#This Row],[Date]],"yyyy")</f>
        <v>2019</v>
      </c>
      <c r="D4386" s="2" t="s">
        <v>99</v>
      </c>
      <c r="E4386" s="2" t="s">
        <v>84</v>
      </c>
      <c r="F4386" s="2" t="s">
        <v>14</v>
      </c>
      <c r="G4386">
        <v>112</v>
      </c>
      <c r="H4386" s="2" t="str">
        <f>VLOOKUP(SupplierQuality[[#This Row],[MaterialID]],Table4[#All],2,0)</f>
        <v>Glass</v>
      </c>
      <c r="I4386">
        <v>1</v>
      </c>
      <c r="J4386" s="2" t="str">
        <f>_xlfn.XLOOKUP(SupplierQuality[[#This Row],[Defect Type ID]],Table5[ID],Table5[Defect Type],"Not found",0)</f>
        <v>No Impact</v>
      </c>
      <c r="K4386">
        <v>139</v>
      </c>
      <c r="L4386" s="2" t="str">
        <f>_xlfn.XLOOKUP(SupplierQuality[[#This Row],[DefectID]],Table2[ID],Table2[Defect],"Not found",0)</f>
        <v>Incorrect Color</v>
      </c>
      <c r="M4386" s="3">
        <v>768192</v>
      </c>
      <c r="N4386" s="3">
        <v>56</v>
      </c>
      <c r="O4386" s="6">
        <f>SupplierQuality[[#This Row],[Total Downtime Minutes]]/60</f>
        <v>0.93333333333333335</v>
      </c>
      <c r="P4386" s="4">
        <v>685</v>
      </c>
      <c r="Q4386" s="4">
        <f>SupplierQuality[[#This Row],[Total Defect Qty]]*SupplierQuality[[#This Row],[Unit Price]]</f>
        <v>526211520</v>
      </c>
    </row>
    <row r="4387" spans="1:17" x14ac:dyDescent="0.25">
      <c r="A4387" s="1">
        <v>43743</v>
      </c>
      <c r="B4387" s="5" t="str">
        <f>TEXT(SupplierQuality[[#This Row],[Date]],"mmm")</f>
        <v>Oct</v>
      </c>
      <c r="C4387" s="5" t="str">
        <f>TEXT(SupplierQuality[[#This Row],[Date]],"yyyy")</f>
        <v>2019</v>
      </c>
      <c r="D4387" s="2" t="s">
        <v>295</v>
      </c>
      <c r="E4387" s="2" t="s">
        <v>58</v>
      </c>
      <c r="F4387" s="2" t="s">
        <v>24</v>
      </c>
      <c r="G4387">
        <v>118</v>
      </c>
      <c r="H4387" s="2" t="str">
        <f>VLOOKUP(SupplierQuality[[#This Row],[MaterialID]],Table4[#All],2,0)</f>
        <v>Corrugate</v>
      </c>
      <c r="I4387">
        <v>2</v>
      </c>
      <c r="J4387" s="2" t="str">
        <f>_xlfn.XLOOKUP(SupplierQuality[[#This Row],[Defect Type ID]],Table5[ID],Table5[Defect Type],"Not found",0)</f>
        <v>Rejected</v>
      </c>
      <c r="K4387">
        <v>105</v>
      </c>
      <c r="L4387" s="2" t="str">
        <f>_xlfn.XLOOKUP(SupplierQuality[[#This Row],[DefectID]],Table2[ID],Table2[Defect],"Not found",0)</f>
        <v>Dimensions - Bad Finishing</v>
      </c>
      <c r="M4387" s="3">
        <v>755028</v>
      </c>
      <c r="N4387" s="3">
        <v>4712</v>
      </c>
      <c r="O4387" s="6">
        <f>SupplierQuality[[#This Row],[Total Downtime Minutes]]/60</f>
        <v>78.533333333333331</v>
      </c>
      <c r="P4387" s="4">
        <v>580</v>
      </c>
      <c r="Q4387" s="4">
        <f>SupplierQuality[[#This Row],[Total Defect Qty]]*SupplierQuality[[#This Row],[Unit Price]]</f>
        <v>437916240</v>
      </c>
    </row>
    <row r="4388" spans="1:17" x14ac:dyDescent="0.25">
      <c r="A4388" s="1">
        <v>43743</v>
      </c>
      <c r="B4388" s="5" t="str">
        <f>TEXT(SupplierQuality[[#This Row],[Date]],"mmm")</f>
        <v>Oct</v>
      </c>
      <c r="C4388" s="5" t="str">
        <f>TEXT(SupplierQuality[[#This Row],[Date]],"yyyy")</f>
        <v>2019</v>
      </c>
      <c r="D4388" s="2" t="s">
        <v>63</v>
      </c>
      <c r="E4388" s="2" t="s">
        <v>119</v>
      </c>
      <c r="F4388" s="2" t="s">
        <v>14</v>
      </c>
      <c r="G4388">
        <v>115</v>
      </c>
      <c r="H4388" s="2" t="str">
        <f>VLOOKUP(SupplierQuality[[#This Row],[MaterialID]],Table4[#All],2,0)</f>
        <v>Controllers</v>
      </c>
      <c r="I4388">
        <v>1</v>
      </c>
      <c r="J4388" s="2" t="str">
        <f>_xlfn.XLOOKUP(SupplierQuality[[#This Row],[Defect Type ID]],Table5[ID],Table5[Defect Type],"Not found",0)</f>
        <v>No Impact</v>
      </c>
      <c r="K4388">
        <v>166</v>
      </c>
      <c r="L4388" s="2" t="str">
        <f>_xlfn.XLOOKUP(SupplierQuality[[#This Row],[DefectID]],Table2[ID],Table2[Defect],"Not found",0)</f>
        <v>Failed Tension Test</v>
      </c>
      <c r="M4388" s="3">
        <v>527211</v>
      </c>
      <c r="N4388" s="3">
        <v>2790</v>
      </c>
      <c r="O4388" s="6">
        <f>SupplierQuality[[#This Row],[Total Downtime Minutes]]/60</f>
        <v>46.5</v>
      </c>
      <c r="P4388" s="4">
        <v>433</v>
      </c>
      <c r="Q4388" s="4">
        <f>SupplierQuality[[#This Row],[Total Defect Qty]]*SupplierQuality[[#This Row],[Unit Price]]</f>
        <v>228282363</v>
      </c>
    </row>
    <row r="4389" spans="1:17" x14ac:dyDescent="0.25">
      <c r="A4389" s="1">
        <v>43743</v>
      </c>
      <c r="B4389" s="5" t="str">
        <f>TEXT(SupplierQuality[[#This Row],[Date]],"mmm")</f>
        <v>Oct</v>
      </c>
      <c r="C4389" s="5" t="str">
        <f>TEXT(SupplierQuality[[#This Row],[Date]],"yyyy")</f>
        <v>2019</v>
      </c>
      <c r="D4389" s="2" t="s">
        <v>50</v>
      </c>
      <c r="E4389" s="2" t="s">
        <v>38</v>
      </c>
      <c r="F4389" s="2" t="s">
        <v>24</v>
      </c>
      <c r="G4389">
        <v>128</v>
      </c>
      <c r="H4389" s="2" t="str">
        <f>VLOOKUP(SupplierQuality[[#This Row],[MaterialID]],Table4[#All],2,0)</f>
        <v>Tape</v>
      </c>
      <c r="I4389">
        <v>2</v>
      </c>
      <c r="J4389" s="2" t="str">
        <f>_xlfn.XLOOKUP(SupplierQuality[[#This Row],[Defect Type ID]],Table5[ID],Table5[Defect Type],"Not found",0)</f>
        <v>Rejected</v>
      </c>
      <c r="K4389">
        <v>129</v>
      </c>
      <c r="L4389" s="2" t="str">
        <f>_xlfn.XLOOKUP(SupplierQuality[[#This Row],[DefectID]],Table2[ID],Table2[Defect],"Not found",0)</f>
        <v>Color Variation</v>
      </c>
      <c r="M4389" s="3">
        <v>337126</v>
      </c>
      <c r="N4389" s="3">
        <v>4303</v>
      </c>
      <c r="O4389" s="6">
        <f>SupplierQuality[[#This Row],[Total Downtime Minutes]]/60</f>
        <v>71.716666666666669</v>
      </c>
      <c r="P4389" s="4">
        <v>594</v>
      </c>
      <c r="Q4389" s="4">
        <f>SupplierQuality[[#This Row],[Total Defect Qty]]*SupplierQuality[[#This Row],[Unit Price]]</f>
        <v>200252844</v>
      </c>
    </row>
    <row r="4390" spans="1:17" x14ac:dyDescent="0.25">
      <c r="A4390" s="1">
        <v>43743</v>
      </c>
      <c r="B4390" s="5" t="str">
        <f>TEXT(SupplierQuality[[#This Row],[Date]],"mmm")</f>
        <v>Oct</v>
      </c>
      <c r="C4390" s="5" t="str">
        <f>TEXT(SupplierQuality[[#This Row],[Date]],"yyyy")</f>
        <v>2019</v>
      </c>
      <c r="D4390" s="2" t="s">
        <v>298</v>
      </c>
      <c r="E4390" s="2" t="s">
        <v>58</v>
      </c>
      <c r="F4390" s="2" t="s">
        <v>14</v>
      </c>
      <c r="G4390">
        <v>123</v>
      </c>
      <c r="H4390" s="2" t="str">
        <f>VLOOKUP(SupplierQuality[[#This Row],[MaterialID]],Table4[#All],2,0)</f>
        <v>Pump</v>
      </c>
      <c r="I4390">
        <v>3</v>
      </c>
      <c r="J4390" s="2" t="str">
        <f>_xlfn.XLOOKUP(SupplierQuality[[#This Row],[Defect Type ID]],Table5[ID],Table5[Defect Type],"Not found",0)</f>
        <v>Impact</v>
      </c>
      <c r="K4390">
        <v>248</v>
      </c>
      <c r="L4390" s="2" t="str">
        <f>_xlfn.XLOOKUP(SupplierQuality[[#This Row],[DefectID]],Table2[ID],Table2[Defect],"Not found",0)</f>
        <v>Material Contamination</v>
      </c>
      <c r="M4390" s="3">
        <v>220433</v>
      </c>
      <c r="N4390" s="3">
        <v>685</v>
      </c>
      <c r="O4390" s="6">
        <f>SupplierQuality[[#This Row],[Total Downtime Minutes]]/60</f>
        <v>11.416666666666666</v>
      </c>
      <c r="P4390" s="4">
        <v>506</v>
      </c>
      <c r="Q4390" s="4">
        <f>SupplierQuality[[#This Row],[Total Defect Qty]]*SupplierQuality[[#This Row],[Unit Price]]</f>
        <v>111539098</v>
      </c>
    </row>
    <row r="4391" spans="1:17" x14ac:dyDescent="0.25">
      <c r="A4391" s="1">
        <v>43743</v>
      </c>
      <c r="B4391" s="5" t="str">
        <f>TEXT(SupplierQuality[[#This Row],[Date]],"mmm")</f>
        <v>Oct</v>
      </c>
      <c r="C4391" s="5" t="str">
        <f>TEXT(SupplierQuality[[#This Row],[Date]],"yyyy")</f>
        <v>2019</v>
      </c>
      <c r="D4391" s="2" t="s">
        <v>174</v>
      </c>
      <c r="E4391" s="2" t="s">
        <v>58</v>
      </c>
      <c r="F4391" s="2" t="s">
        <v>14</v>
      </c>
      <c r="G4391">
        <v>120</v>
      </c>
      <c r="H4391" s="2" t="str">
        <f>VLOOKUP(SupplierQuality[[#This Row],[MaterialID]],Table4[#All],2,0)</f>
        <v>Film</v>
      </c>
      <c r="I4391">
        <v>1</v>
      </c>
      <c r="J4391" s="2" t="str">
        <f>_xlfn.XLOOKUP(SupplierQuality[[#This Row],[Defect Type ID]],Table5[ID],Table5[Defect Type],"Not found",0)</f>
        <v>No Impact</v>
      </c>
      <c r="K4391">
        <v>205</v>
      </c>
      <c r="L4391" s="2" t="str">
        <f>_xlfn.XLOOKUP(SupplierQuality[[#This Row],[DefectID]],Table2[ID],Table2[Defect],"Not found",0)</f>
        <v>Wrong Consistency</v>
      </c>
      <c r="M4391" s="3">
        <v>104139</v>
      </c>
      <c r="N4391" s="3">
        <v>4380</v>
      </c>
      <c r="O4391" s="6">
        <f>SupplierQuality[[#This Row],[Total Downtime Minutes]]/60</f>
        <v>73</v>
      </c>
      <c r="P4391" s="4">
        <v>553</v>
      </c>
      <c r="Q4391" s="4">
        <f>SupplierQuality[[#This Row],[Total Defect Qty]]*SupplierQuality[[#This Row],[Unit Price]]</f>
        <v>57588867</v>
      </c>
    </row>
    <row r="4392" spans="1:17" x14ac:dyDescent="0.25">
      <c r="A4392" s="1">
        <v>43743</v>
      </c>
      <c r="B4392" s="5" t="str">
        <f>TEXT(SupplierQuality[[#This Row],[Date]],"mmm")</f>
        <v>Oct</v>
      </c>
      <c r="C4392" s="5" t="str">
        <f>TEXT(SupplierQuality[[#This Row],[Date]],"yyyy")</f>
        <v>2019</v>
      </c>
      <c r="D4392" s="2" t="s">
        <v>212</v>
      </c>
      <c r="E4392" s="2" t="s">
        <v>11</v>
      </c>
      <c r="F4392" s="2" t="s">
        <v>14</v>
      </c>
      <c r="G4392">
        <v>127</v>
      </c>
      <c r="H4392" s="2" t="str">
        <f>VLOOKUP(SupplierQuality[[#This Row],[MaterialID]],Table4[#All],2,0)</f>
        <v>Crates</v>
      </c>
      <c r="I4392">
        <v>3</v>
      </c>
      <c r="J4392" s="2" t="str">
        <f>_xlfn.XLOOKUP(SupplierQuality[[#This Row],[Defect Type ID]],Table5[ID],Table5[Defect Type],"Not found",0)</f>
        <v>Impact</v>
      </c>
      <c r="K4392">
        <v>206</v>
      </c>
      <c r="L4392" s="2" t="str">
        <f>_xlfn.XLOOKUP(SupplierQuality[[#This Row],[DefectID]],Table2[ID],Table2[Defect],"Not found",0)</f>
        <v>Codes Wrong</v>
      </c>
      <c r="M4392" s="3">
        <v>78593</v>
      </c>
      <c r="N4392" s="3">
        <v>1347</v>
      </c>
      <c r="O4392" s="6">
        <f>SupplierQuality[[#This Row],[Total Downtime Minutes]]/60</f>
        <v>22.45</v>
      </c>
      <c r="P4392" s="4">
        <v>496</v>
      </c>
      <c r="Q4392" s="4">
        <f>SupplierQuality[[#This Row],[Total Defect Qty]]*SupplierQuality[[#This Row],[Unit Price]]</f>
        <v>38982128</v>
      </c>
    </row>
    <row r="4393" spans="1:17" x14ac:dyDescent="0.25">
      <c r="A4393" s="1">
        <v>43744</v>
      </c>
      <c r="B4393" s="5" t="str">
        <f>TEXT(SupplierQuality[[#This Row],[Date]],"mmm")</f>
        <v>Oct</v>
      </c>
      <c r="C4393" s="5" t="str">
        <f>TEXT(SupplierQuality[[#This Row],[Date]],"yyyy")</f>
        <v>2019</v>
      </c>
      <c r="D4393" s="2" t="s">
        <v>216</v>
      </c>
      <c r="E4393" s="2" t="s">
        <v>104</v>
      </c>
      <c r="F4393" s="2" t="s">
        <v>17</v>
      </c>
      <c r="G4393">
        <v>133</v>
      </c>
      <c r="H4393" s="2" t="str">
        <f>VLOOKUP(SupplierQuality[[#This Row],[MaterialID]],Table4[#All],2,0)</f>
        <v>Wires</v>
      </c>
      <c r="I4393">
        <v>3</v>
      </c>
      <c r="J4393" s="2" t="str">
        <f>_xlfn.XLOOKUP(SupplierQuality[[#This Row],[Defect Type ID]],Table5[ID],Table5[Defect Type],"Not found",0)</f>
        <v>Impact</v>
      </c>
      <c r="K4393">
        <v>266</v>
      </c>
      <c r="L4393" s="2" t="str">
        <f>_xlfn.XLOOKUP(SupplierQuality[[#This Row],[DefectID]],Table2[ID],Table2[Defect],"Not found",0)</f>
        <v>Liner Issues</v>
      </c>
      <c r="M4393" s="3">
        <v>977411</v>
      </c>
      <c r="N4393" s="3">
        <v>2511</v>
      </c>
      <c r="O4393" s="6">
        <f>SupplierQuality[[#This Row],[Total Downtime Minutes]]/60</f>
        <v>41.85</v>
      </c>
      <c r="P4393" s="4">
        <v>324</v>
      </c>
      <c r="Q4393" s="4">
        <f>SupplierQuality[[#This Row],[Total Defect Qty]]*SupplierQuality[[#This Row],[Unit Price]]</f>
        <v>316681164</v>
      </c>
    </row>
    <row r="4394" spans="1:17" x14ac:dyDescent="0.25">
      <c r="A4394" s="1">
        <v>43744</v>
      </c>
      <c r="B4394" s="5" t="str">
        <f>TEXT(SupplierQuality[[#This Row],[Date]],"mmm")</f>
        <v>Oct</v>
      </c>
      <c r="C4394" s="5" t="str">
        <f>TEXT(SupplierQuality[[#This Row],[Date]],"yyyy")</f>
        <v>2019</v>
      </c>
      <c r="D4394" s="2" t="s">
        <v>350</v>
      </c>
      <c r="E4394" s="2" t="s">
        <v>107</v>
      </c>
      <c r="F4394" s="2" t="s">
        <v>14</v>
      </c>
      <c r="G4394">
        <v>117</v>
      </c>
      <c r="H4394" s="2" t="str">
        <f>VLOOKUP(SupplierQuality[[#This Row],[MaterialID]],Table4[#All],2,0)</f>
        <v>Labels</v>
      </c>
      <c r="I4394">
        <v>3</v>
      </c>
      <c r="J4394" s="2" t="str">
        <f>_xlfn.XLOOKUP(SupplierQuality[[#This Row],[Defect Type ID]],Table5[ID],Table5[Defect Type],"Not found",0)</f>
        <v>Impact</v>
      </c>
      <c r="K4394">
        <v>90</v>
      </c>
      <c r="L4394" s="2" t="str">
        <f>_xlfn.XLOOKUP(SupplierQuality[[#This Row],[DefectID]],Table2[ID],Table2[Defect],"Not found",0)</f>
        <v>Warping</v>
      </c>
      <c r="M4394" s="3">
        <v>672856</v>
      </c>
      <c r="N4394" s="3">
        <v>463</v>
      </c>
      <c r="O4394" s="6">
        <f>SupplierQuality[[#This Row],[Total Downtime Minutes]]/60</f>
        <v>7.7166666666666668</v>
      </c>
      <c r="P4394" s="4">
        <v>447</v>
      </c>
      <c r="Q4394" s="4">
        <f>SupplierQuality[[#This Row],[Total Defect Qty]]*SupplierQuality[[#This Row],[Unit Price]]</f>
        <v>300766632</v>
      </c>
    </row>
    <row r="4395" spans="1:17" x14ac:dyDescent="0.25">
      <c r="A4395" s="1">
        <v>43744</v>
      </c>
      <c r="B4395" s="5" t="str">
        <f>TEXT(SupplierQuality[[#This Row],[Date]],"mmm")</f>
        <v>Oct</v>
      </c>
      <c r="C4395" s="5" t="str">
        <f>TEXT(SupplierQuality[[#This Row],[Date]],"yyyy")</f>
        <v>2019</v>
      </c>
      <c r="D4395" s="2" t="s">
        <v>139</v>
      </c>
      <c r="E4395" s="2" t="s">
        <v>62</v>
      </c>
      <c r="F4395" s="2" t="s">
        <v>17</v>
      </c>
      <c r="G4395">
        <v>114</v>
      </c>
      <c r="H4395" s="2" t="str">
        <f>VLOOKUP(SupplierQuality[[#This Row],[MaterialID]],Table4[#All],2,0)</f>
        <v>Carton</v>
      </c>
      <c r="I4395">
        <v>2</v>
      </c>
      <c r="J4395" s="2" t="str">
        <f>_xlfn.XLOOKUP(SupplierQuality[[#This Row],[Defect Type ID]],Table5[ID],Table5[Defect Type],"Not found",0)</f>
        <v>Rejected</v>
      </c>
      <c r="K4395">
        <v>41</v>
      </c>
      <c r="L4395" s="2" t="str">
        <f>_xlfn.XLOOKUP(SupplierQuality[[#This Row],[DefectID]],Table2[ID],Table2[Defect],"Not found",0)</f>
        <v>Bad Tiles</v>
      </c>
      <c r="M4395" s="3">
        <v>581841</v>
      </c>
      <c r="N4395" s="3">
        <v>3449</v>
      </c>
      <c r="O4395" s="6">
        <f>SupplierQuality[[#This Row],[Total Downtime Minutes]]/60</f>
        <v>57.483333333333334</v>
      </c>
      <c r="P4395" s="4">
        <v>679</v>
      </c>
      <c r="Q4395" s="4">
        <f>SupplierQuality[[#This Row],[Total Defect Qty]]*SupplierQuality[[#This Row],[Unit Price]]</f>
        <v>395070039</v>
      </c>
    </row>
    <row r="4396" spans="1:17" x14ac:dyDescent="0.25">
      <c r="A4396" s="1">
        <v>43744</v>
      </c>
      <c r="B4396" s="5" t="str">
        <f>TEXT(SupplierQuality[[#This Row],[Date]],"mmm")</f>
        <v>Oct</v>
      </c>
      <c r="C4396" s="5" t="str">
        <f>TEXT(SupplierQuality[[#This Row],[Date]],"yyyy")</f>
        <v>2019</v>
      </c>
      <c r="D4396" s="2" t="s">
        <v>290</v>
      </c>
      <c r="E4396" s="2" t="s">
        <v>60</v>
      </c>
      <c r="F4396" s="2" t="s">
        <v>17</v>
      </c>
      <c r="G4396">
        <v>131</v>
      </c>
      <c r="H4396" s="2" t="str">
        <f>VLOOKUP(SupplierQuality[[#This Row],[MaterialID]],Table4[#All],2,0)</f>
        <v>Valves</v>
      </c>
      <c r="I4396">
        <v>1</v>
      </c>
      <c r="J4396" s="2" t="str">
        <f>_xlfn.XLOOKUP(SupplierQuality[[#This Row],[Defect Type ID]],Table5[ID],Table5[Defect Type],"Not found",0)</f>
        <v>No Impact</v>
      </c>
      <c r="K4396">
        <v>152</v>
      </c>
      <c r="L4396" s="2" t="str">
        <f>_xlfn.XLOOKUP(SupplierQuality[[#This Row],[DefectID]],Table2[ID],Table2[Defect],"Not found",0)</f>
        <v>Component Failure</v>
      </c>
      <c r="M4396" s="3">
        <v>486079</v>
      </c>
      <c r="N4396" s="3">
        <v>3117</v>
      </c>
      <c r="O4396" s="6">
        <f>SupplierQuality[[#This Row],[Total Downtime Minutes]]/60</f>
        <v>51.95</v>
      </c>
      <c r="P4396" s="4">
        <v>579</v>
      </c>
      <c r="Q4396" s="4">
        <f>SupplierQuality[[#This Row],[Total Defect Qty]]*SupplierQuality[[#This Row],[Unit Price]]</f>
        <v>281439741</v>
      </c>
    </row>
    <row r="4397" spans="1:17" x14ac:dyDescent="0.25">
      <c r="A4397" s="1">
        <v>43744</v>
      </c>
      <c r="B4397" s="5" t="str">
        <f>TEXT(SupplierQuality[[#This Row],[Date]],"mmm")</f>
        <v>Oct</v>
      </c>
      <c r="C4397" s="5" t="str">
        <f>TEXT(SupplierQuality[[#This Row],[Date]],"yyyy")</f>
        <v>2019</v>
      </c>
      <c r="D4397" s="2" t="s">
        <v>186</v>
      </c>
      <c r="E4397" s="2" t="s">
        <v>62</v>
      </c>
      <c r="F4397" s="2" t="s">
        <v>17</v>
      </c>
      <c r="G4397">
        <v>122</v>
      </c>
      <c r="H4397" s="2" t="str">
        <f>VLOOKUP(SupplierQuality[[#This Row],[MaterialID]],Table4[#All],2,0)</f>
        <v>Electrolytes</v>
      </c>
      <c r="I4397">
        <v>1</v>
      </c>
      <c r="J4397" s="2" t="str">
        <f>_xlfn.XLOOKUP(SupplierQuality[[#This Row],[Defect Type ID]],Table5[ID],Table5[Defect Type],"Not found",0)</f>
        <v>No Impact</v>
      </c>
      <c r="K4397">
        <v>35</v>
      </c>
      <c r="L4397" s="2" t="str">
        <f>_xlfn.XLOOKUP(SupplierQuality[[#This Row],[DefectID]],Table2[ID],Table2[Defect],"Not found",0)</f>
        <v>Bad Fill</v>
      </c>
      <c r="M4397" s="3">
        <v>474596</v>
      </c>
      <c r="N4397" s="3">
        <v>2005</v>
      </c>
      <c r="O4397" s="6">
        <f>SupplierQuality[[#This Row],[Total Downtime Minutes]]/60</f>
        <v>33.416666666666664</v>
      </c>
      <c r="P4397" s="4">
        <v>312</v>
      </c>
      <c r="Q4397" s="4">
        <f>SupplierQuality[[#This Row],[Total Defect Qty]]*SupplierQuality[[#This Row],[Unit Price]]</f>
        <v>148073952</v>
      </c>
    </row>
    <row r="4398" spans="1:17" x14ac:dyDescent="0.25">
      <c r="A4398" s="1">
        <v>43744</v>
      </c>
      <c r="B4398" s="5" t="str">
        <f>TEXT(SupplierQuality[[#This Row],[Date]],"mmm")</f>
        <v>Oct</v>
      </c>
      <c r="C4398" s="5" t="str">
        <f>TEXT(SupplierQuality[[#This Row],[Date]],"yyyy")</f>
        <v>2019</v>
      </c>
      <c r="D4398" s="2" t="s">
        <v>139</v>
      </c>
      <c r="E4398" s="2" t="s">
        <v>47</v>
      </c>
      <c r="F4398" s="2" t="s">
        <v>14</v>
      </c>
      <c r="G4398">
        <v>128</v>
      </c>
      <c r="H4398" s="2" t="str">
        <f>VLOOKUP(SupplierQuality[[#This Row],[MaterialID]],Table4[#All],2,0)</f>
        <v>Tape</v>
      </c>
      <c r="I4398">
        <v>2</v>
      </c>
      <c r="J4398" s="2" t="str">
        <f>_xlfn.XLOOKUP(SupplierQuality[[#This Row],[Defect Type ID]],Table5[ID],Table5[Defect Type],"Not found",0)</f>
        <v>Rejected</v>
      </c>
      <c r="K4398">
        <v>105</v>
      </c>
      <c r="L4398" s="2" t="str">
        <f>_xlfn.XLOOKUP(SupplierQuality[[#This Row],[DefectID]],Table2[ID],Table2[Defect],"Not found",0)</f>
        <v>Dimensions - Bad Finishing</v>
      </c>
      <c r="M4398" s="3">
        <v>425475</v>
      </c>
      <c r="N4398" s="3">
        <v>2311</v>
      </c>
      <c r="O4398" s="6">
        <f>SupplierQuality[[#This Row],[Total Downtime Minutes]]/60</f>
        <v>38.516666666666666</v>
      </c>
      <c r="P4398" s="4">
        <v>599</v>
      </c>
      <c r="Q4398" s="4">
        <f>SupplierQuality[[#This Row],[Total Defect Qty]]*SupplierQuality[[#This Row],[Unit Price]]</f>
        <v>254859525</v>
      </c>
    </row>
    <row r="4399" spans="1:17" x14ac:dyDescent="0.25">
      <c r="A4399" s="1">
        <v>43744</v>
      </c>
      <c r="B4399" s="5" t="str">
        <f>TEXT(SupplierQuality[[#This Row],[Date]],"mmm")</f>
        <v>Oct</v>
      </c>
      <c r="C4399" s="5" t="str">
        <f>TEXT(SupplierQuality[[#This Row],[Date]],"yyyy")</f>
        <v>2019</v>
      </c>
      <c r="D4399" s="2" t="s">
        <v>307</v>
      </c>
      <c r="E4399" s="2" t="s">
        <v>84</v>
      </c>
      <c r="F4399" s="2" t="s">
        <v>17</v>
      </c>
      <c r="G4399">
        <v>131</v>
      </c>
      <c r="H4399" s="2" t="str">
        <f>VLOOKUP(SupplierQuality[[#This Row],[MaterialID]],Table4[#All],2,0)</f>
        <v>Valves</v>
      </c>
      <c r="I4399">
        <v>3</v>
      </c>
      <c r="J4399" s="2" t="str">
        <f>_xlfn.XLOOKUP(SupplierQuality[[#This Row],[Defect Type ID]],Table5[ID],Table5[Defect Type],"Not found",0)</f>
        <v>Impact</v>
      </c>
      <c r="K4399">
        <v>204</v>
      </c>
      <c r="L4399" s="2" t="str">
        <f>_xlfn.XLOOKUP(SupplierQuality[[#This Row],[DefectID]],Table2[ID],Table2[Defect],"Not found",0)</f>
        <v>Cut Wires</v>
      </c>
      <c r="M4399" s="3">
        <v>216100</v>
      </c>
      <c r="N4399" s="3">
        <v>1167</v>
      </c>
      <c r="O4399" s="6">
        <f>SupplierQuality[[#This Row],[Total Downtime Minutes]]/60</f>
        <v>19.45</v>
      </c>
      <c r="P4399" s="4">
        <v>474</v>
      </c>
      <c r="Q4399" s="4">
        <f>SupplierQuality[[#This Row],[Total Defect Qty]]*SupplierQuality[[#This Row],[Unit Price]]</f>
        <v>102431400</v>
      </c>
    </row>
    <row r="4400" spans="1:17" x14ac:dyDescent="0.25">
      <c r="A4400" s="1">
        <v>43744</v>
      </c>
      <c r="B4400" s="5" t="str">
        <f>TEXT(SupplierQuality[[#This Row],[Date]],"mmm")</f>
        <v>Oct</v>
      </c>
      <c r="C4400" s="5" t="str">
        <f>TEXT(SupplierQuality[[#This Row],[Date]],"yyyy")</f>
        <v>2019</v>
      </c>
      <c r="D4400" s="2" t="s">
        <v>152</v>
      </c>
      <c r="E4400" s="2" t="s">
        <v>107</v>
      </c>
      <c r="F4400" s="2" t="s">
        <v>17</v>
      </c>
      <c r="G4400">
        <v>133</v>
      </c>
      <c r="H4400" s="2" t="str">
        <f>VLOOKUP(SupplierQuality[[#This Row],[MaterialID]],Table4[#All],2,0)</f>
        <v>Wires</v>
      </c>
      <c r="I4400">
        <v>3</v>
      </c>
      <c r="J4400" s="2" t="str">
        <f>_xlfn.XLOOKUP(SupplierQuality[[#This Row],[Defect Type ID]],Table5[ID],Table5[Defect Type],"Not found",0)</f>
        <v>Impact</v>
      </c>
      <c r="K4400">
        <v>128</v>
      </c>
      <c r="L4400" s="2" t="str">
        <f>_xlfn.XLOOKUP(SupplierQuality[[#This Row],[DefectID]],Table2[ID],Table2[Defect],"Not found",0)</f>
        <v>Incorrect Vertical Size</v>
      </c>
      <c r="M4400" s="3">
        <v>141783</v>
      </c>
      <c r="N4400" s="3">
        <v>3795</v>
      </c>
      <c r="O4400" s="6">
        <f>SupplierQuality[[#This Row],[Total Downtime Minutes]]/60</f>
        <v>63.25</v>
      </c>
      <c r="P4400" s="4">
        <v>527</v>
      </c>
      <c r="Q4400" s="4">
        <f>SupplierQuality[[#This Row],[Total Defect Qty]]*SupplierQuality[[#This Row],[Unit Price]]</f>
        <v>74719641</v>
      </c>
    </row>
    <row r="4401" spans="1:17" x14ac:dyDescent="0.25">
      <c r="A4401" s="1">
        <v>43744</v>
      </c>
      <c r="B4401" s="5" t="str">
        <f>TEXT(SupplierQuality[[#This Row],[Date]],"mmm")</f>
        <v>Oct</v>
      </c>
      <c r="C4401" s="5" t="str">
        <f>TEXT(SupplierQuality[[#This Row],[Date]],"yyyy")</f>
        <v>2019</v>
      </c>
      <c r="D4401" s="2" t="s">
        <v>109</v>
      </c>
      <c r="E4401" s="2" t="s">
        <v>38</v>
      </c>
      <c r="F4401" s="2" t="s">
        <v>14</v>
      </c>
      <c r="G4401">
        <v>127</v>
      </c>
      <c r="H4401" s="2" t="str">
        <f>VLOOKUP(SupplierQuality[[#This Row],[MaterialID]],Table4[#All],2,0)</f>
        <v>Crates</v>
      </c>
      <c r="I4401">
        <v>1</v>
      </c>
      <c r="J4401" s="2" t="str">
        <f>_xlfn.XLOOKUP(SupplierQuality[[#This Row],[Defect Type ID]],Table5[ID],Table5[Defect Type],"Not found",0)</f>
        <v>No Impact</v>
      </c>
      <c r="K4401">
        <v>166</v>
      </c>
      <c r="L4401" s="2" t="str">
        <f>_xlfn.XLOOKUP(SupplierQuality[[#This Row],[DefectID]],Table2[ID],Table2[Defect],"Not found",0)</f>
        <v>Failed Tension Test</v>
      </c>
      <c r="M4401" s="3">
        <v>96983</v>
      </c>
      <c r="N4401" s="3">
        <v>1356</v>
      </c>
      <c r="O4401" s="6">
        <f>SupplierQuality[[#This Row],[Total Downtime Minutes]]/60</f>
        <v>22.6</v>
      </c>
      <c r="P4401" s="4">
        <v>668</v>
      </c>
      <c r="Q4401" s="4">
        <f>SupplierQuality[[#This Row],[Total Defect Qty]]*SupplierQuality[[#This Row],[Unit Price]]</f>
        <v>64784644</v>
      </c>
    </row>
    <row r="4402" spans="1:17" x14ac:dyDescent="0.25">
      <c r="A4402" s="1">
        <v>43745</v>
      </c>
      <c r="B4402" s="5" t="str">
        <f>TEXT(SupplierQuality[[#This Row],[Date]],"mmm")</f>
        <v>Oct</v>
      </c>
      <c r="C4402" s="5" t="str">
        <f>TEXT(SupplierQuality[[#This Row],[Date]],"yyyy")</f>
        <v>2019</v>
      </c>
      <c r="D4402" s="2" t="s">
        <v>326</v>
      </c>
      <c r="E4402" s="2" t="s">
        <v>45</v>
      </c>
      <c r="F4402" s="2" t="s">
        <v>691</v>
      </c>
      <c r="G4402">
        <v>119</v>
      </c>
      <c r="H4402" s="2" t="str">
        <f>VLOOKUP(SupplierQuality[[#This Row],[MaterialID]],Table4[#All],2,0)</f>
        <v>Batteries</v>
      </c>
      <c r="I4402">
        <v>2</v>
      </c>
      <c r="J4402" s="2" t="str">
        <f>_xlfn.XLOOKUP(SupplierQuality[[#This Row],[Defect Type ID]],Table5[ID],Table5[Defect Type],"Not found",0)</f>
        <v>Rejected</v>
      </c>
      <c r="K4402">
        <v>224</v>
      </c>
      <c r="L4402" s="2" t="str">
        <f>_xlfn.XLOOKUP(SupplierQuality[[#This Row],[DefectID]],Table2[ID],Table2[Defect],"Not found",0)</f>
        <v>Excessive Glue</v>
      </c>
      <c r="M4402" s="3">
        <v>980394</v>
      </c>
      <c r="N4402" s="3">
        <v>188</v>
      </c>
      <c r="O4402" s="6">
        <f>SupplierQuality[[#This Row],[Total Downtime Minutes]]/60</f>
        <v>3.1333333333333333</v>
      </c>
      <c r="P4402" s="4">
        <v>435</v>
      </c>
      <c r="Q4402" s="4">
        <f>SupplierQuality[[#This Row],[Total Defect Qty]]*SupplierQuality[[#This Row],[Unit Price]]</f>
        <v>426471390</v>
      </c>
    </row>
    <row r="4403" spans="1:17" x14ac:dyDescent="0.25">
      <c r="A4403" s="1">
        <v>43745</v>
      </c>
      <c r="B4403" s="5" t="str">
        <f>TEXT(SupplierQuality[[#This Row],[Date]],"mmm")</f>
        <v>Oct</v>
      </c>
      <c r="C4403" s="5" t="str">
        <f>TEXT(SupplierQuality[[#This Row],[Date]],"yyyy")</f>
        <v>2019</v>
      </c>
      <c r="D4403" s="2" t="s">
        <v>148</v>
      </c>
      <c r="E4403" s="2" t="s">
        <v>23</v>
      </c>
      <c r="F4403" s="2" t="s">
        <v>691</v>
      </c>
      <c r="G4403">
        <v>121</v>
      </c>
      <c r="H4403" s="2" t="str">
        <f>VLOOKUP(SupplierQuality[[#This Row],[MaterialID]],Table4[#All],2,0)</f>
        <v>Composites</v>
      </c>
      <c r="I4403">
        <v>3</v>
      </c>
      <c r="J4403" s="2" t="str">
        <f>_xlfn.XLOOKUP(SupplierQuality[[#This Row],[Defect Type ID]],Table5[ID],Table5[Defect Type],"Not found",0)</f>
        <v>Impact</v>
      </c>
      <c r="K4403">
        <v>120</v>
      </c>
      <c r="L4403" s="2" t="str">
        <f>_xlfn.XLOOKUP(SupplierQuality[[#This Row],[DefectID]],Table2[ID],Table2[Defect],"Not found",0)</f>
        <v>No Disk</v>
      </c>
      <c r="M4403" s="3">
        <v>877442</v>
      </c>
      <c r="N4403" s="3">
        <v>3209</v>
      </c>
      <c r="O4403" s="6">
        <f>SupplierQuality[[#This Row],[Total Downtime Minutes]]/60</f>
        <v>53.483333333333334</v>
      </c>
      <c r="P4403" s="4">
        <v>507</v>
      </c>
      <c r="Q4403" s="4">
        <f>SupplierQuality[[#This Row],[Total Defect Qty]]*SupplierQuality[[#This Row],[Unit Price]]</f>
        <v>444863094</v>
      </c>
    </row>
    <row r="4404" spans="1:17" x14ac:dyDescent="0.25">
      <c r="A4404" s="1">
        <v>43745</v>
      </c>
      <c r="B4404" s="5" t="str">
        <f>TEXT(SupplierQuality[[#This Row],[Date]],"mmm")</f>
        <v>Oct</v>
      </c>
      <c r="C4404" s="5" t="str">
        <f>TEXT(SupplierQuality[[#This Row],[Date]],"yyyy")</f>
        <v>2019</v>
      </c>
      <c r="D4404" s="2" t="s">
        <v>184</v>
      </c>
      <c r="E4404" s="2" t="s">
        <v>16</v>
      </c>
      <c r="F4404" s="2" t="s">
        <v>14</v>
      </c>
      <c r="G4404">
        <v>119</v>
      </c>
      <c r="H4404" s="2" t="str">
        <f>VLOOKUP(SupplierQuality[[#This Row],[MaterialID]],Table4[#All],2,0)</f>
        <v>Batteries</v>
      </c>
      <c r="I4404">
        <v>2</v>
      </c>
      <c r="J4404" s="2" t="str">
        <f>_xlfn.XLOOKUP(SupplierQuality[[#This Row],[Defect Type ID]],Table5[ID],Table5[Defect Type],"Not found",0)</f>
        <v>Rejected</v>
      </c>
      <c r="K4404">
        <v>76</v>
      </c>
      <c r="L4404" s="2" t="str">
        <f>_xlfn.XLOOKUP(SupplierQuality[[#This Row],[DefectID]],Table2[ID],Table2[Defect],"Not found",0)</f>
        <v>Errors in Packaging</v>
      </c>
      <c r="M4404" s="3">
        <v>859868</v>
      </c>
      <c r="N4404" s="3">
        <v>2486</v>
      </c>
      <c r="O4404" s="6">
        <f>SupplierQuality[[#This Row],[Total Downtime Minutes]]/60</f>
        <v>41.43333333333333</v>
      </c>
      <c r="P4404" s="4">
        <v>525</v>
      </c>
      <c r="Q4404" s="4">
        <f>SupplierQuality[[#This Row],[Total Defect Qty]]*SupplierQuality[[#This Row],[Unit Price]]</f>
        <v>451430700</v>
      </c>
    </row>
    <row r="4405" spans="1:17" x14ac:dyDescent="0.25">
      <c r="A4405" s="1">
        <v>43745</v>
      </c>
      <c r="B4405" s="5" t="str">
        <f>TEXT(SupplierQuality[[#This Row],[Date]],"mmm")</f>
        <v>Oct</v>
      </c>
      <c r="C4405" s="5" t="str">
        <f>TEXT(SupplierQuality[[#This Row],[Date]],"yyyy")</f>
        <v>2019</v>
      </c>
      <c r="D4405" s="2" t="s">
        <v>181</v>
      </c>
      <c r="E4405" s="2" t="s">
        <v>47</v>
      </c>
      <c r="F4405" s="2" t="s">
        <v>75</v>
      </c>
      <c r="G4405">
        <v>121</v>
      </c>
      <c r="H4405" s="2" t="str">
        <f>VLOOKUP(SupplierQuality[[#This Row],[MaterialID]],Table4[#All],2,0)</f>
        <v>Composites</v>
      </c>
      <c r="I4405">
        <v>3</v>
      </c>
      <c r="J4405" s="2" t="str">
        <f>_xlfn.XLOOKUP(SupplierQuality[[#This Row],[Defect Type ID]],Table5[ID],Table5[Defect Type],"Not found",0)</f>
        <v>Impact</v>
      </c>
      <c r="K4405">
        <v>114</v>
      </c>
      <c r="L4405" s="2" t="str">
        <f>_xlfn.XLOOKUP(SupplierQuality[[#This Row],[DefectID]],Table2[ID],Table2[Defect],"Not found",0)</f>
        <v>Wrong Case Labels</v>
      </c>
      <c r="M4405" s="3">
        <v>857877</v>
      </c>
      <c r="N4405" s="3">
        <v>139</v>
      </c>
      <c r="O4405" s="6">
        <f>SupplierQuality[[#This Row],[Total Downtime Minutes]]/60</f>
        <v>2.3166666666666669</v>
      </c>
      <c r="P4405" s="4">
        <v>620</v>
      </c>
      <c r="Q4405" s="4">
        <f>SupplierQuality[[#This Row],[Total Defect Qty]]*SupplierQuality[[#This Row],[Unit Price]]</f>
        <v>531883740</v>
      </c>
    </row>
    <row r="4406" spans="1:17" x14ac:dyDescent="0.25">
      <c r="A4406" s="1">
        <v>43745</v>
      </c>
      <c r="B4406" s="5" t="str">
        <f>TEXT(SupplierQuality[[#This Row],[Date]],"mmm")</f>
        <v>Oct</v>
      </c>
      <c r="C4406" s="5" t="str">
        <f>TEXT(SupplierQuality[[#This Row],[Date]],"yyyy")</f>
        <v>2019</v>
      </c>
      <c r="D4406" s="2" t="s">
        <v>22</v>
      </c>
      <c r="E4406" s="2" t="s">
        <v>21</v>
      </c>
      <c r="F4406" s="2" t="s">
        <v>75</v>
      </c>
      <c r="G4406">
        <v>129</v>
      </c>
      <c r="H4406" s="2" t="str">
        <f>VLOOKUP(SupplierQuality[[#This Row],[MaterialID]],Table4[#All],2,0)</f>
        <v>Mechanicals</v>
      </c>
      <c r="I4406">
        <v>3</v>
      </c>
      <c r="J4406" s="2" t="str">
        <f>_xlfn.XLOOKUP(SupplierQuality[[#This Row],[Defect Type ID]],Table5[ID],Table5[Defect Type],"Not found",0)</f>
        <v>Impact</v>
      </c>
      <c r="K4406">
        <v>94</v>
      </c>
      <c r="L4406" s="2" t="str">
        <f>_xlfn.XLOOKUP(SupplierQuality[[#This Row],[DefectID]],Table2[ID],Table2[Defect],"Not found",0)</f>
        <v>Stones and Sand</v>
      </c>
      <c r="M4406" s="3">
        <v>780287</v>
      </c>
      <c r="N4406" s="3">
        <v>1192</v>
      </c>
      <c r="O4406" s="6">
        <f>SupplierQuality[[#This Row],[Total Downtime Minutes]]/60</f>
        <v>19.866666666666667</v>
      </c>
      <c r="P4406" s="4">
        <v>444</v>
      </c>
      <c r="Q4406" s="4">
        <f>SupplierQuality[[#This Row],[Total Defect Qty]]*SupplierQuality[[#This Row],[Unit Price]]</f>
        <v>346447428</v>
      </c>
    </row>
    <row r="4407" spans="1:17" x14ac:dyDescent="0.25">
      <c r="A4407" s="1">
        <v>43745</v>
      </c>
      <c r="B4407" s="5" t="str">
        <f>TEXT(SupplierQuality[[#This Row],[Date]],"mmm")</f>
        <v>Oct</v>
      </c>
      <c r="C4407" s="5" t="str">
        <f>TEXT(SupplierQuality[[#This Row],[Date]],"yyyy")</f>
        <v>2019</v>
      </c>
      <c r="D4407" s="2" t="s">
        <v>157</v>
      </c>
      <c r="E4407" s="2" t="s">
        <v>84</v>
      </c>
      <c r="F4407" s="2" t="s">
        <v>42</v>
      </c>
      <c r="G4407">
        <v>118</v>
      </c>
      <c r="H4407" s="2" t="str">
        <f>VLOOKUP(SupplierQuality[[#This Row],[MaterialID]],Table4[#All],2,0)</f>
        <v>Corrugate</v>
      </c>
      <c r="I4407">
        <v>2</v>
      </c>
      <c r="J4407" s="2" t="str">
        <f>_xlfn.XLOOKUP(SupplierQuality[[#This Row],[Defect Type ID]],Table5[ID],Table5[Defect Type],"Not found",0)</f>
        <v>Rejected</v>
      </c>
      <c r="K4407">
        <v>39</v>
      </c>
      <c r="L4407" s="2" t="str">
        <f>_xlfn.XLOOKUP(SupplierQuality[[#This Row],[DefectID]],Table2[ID],Table2[Defect],"Not found",0)</f>
        <v>Sporadic Adhesive</v>
      </c>
      <c r="M4407" s="3">
        <v>641403</v>
      </c>
      <c r="N4407" s="3">
        <v>1382</v>
      </c>
      <c r="O4407" s="6">
        <f>SupplierQuality[[#This Row],[Total Downtime Minutes]]/60</f>
        <v>23.033333333333335</v>
      </c>
      <c r="P4407" s="4">
        <v>630</v>
      </c>
      <c r="Q4407" s="4">
        <f>SupplierQuality[[#This Row],[Total Defect Qty]]*SupplierQuality[[#This Row],[Unit Price]]</f>
        <v>404083890</v>
      </c>
    </row>
    <row r="4408" spans="1:17" x14ac:dyDescent="0.25">
      <c r="A4408" s="1">
        <v>43745</v>
      </c>
      <c r="B4408" s="5" t="str">
        <f>TEXT(SupplierQuality[[#This Row],[Date]],"mmm")</f>
        <v>Oct</v>
      </c>
      <c r="C4408" s="5" t="str">
        <f>TEXT(SupplierQuality[[#This Row],[Date]],"yyyy")</f>
        <v>2019</v>
      </c>
      <c r="D4408" s="2" t="s">
        <v>122</v>
      </c>
      <c r="E4408" s="2" t="s">
        <v>74</v>
      </c>
      <c r="F4408" s="2" t="s">
        <v>691</v>
      </c>
      <c r="G4408">
        <v>120</v>
      </c>
      <c r="H4408" s="2" t="str">
        <f>VLOOKUP(SupplierQuality[[#This Row],[MaterialID]],Table4[#All],2,0)</f>
        <v>Film</v>
      </c>
      <c r="I4408">
        <v>1</v>
      </c>
      <c r="J4408" s="2" t="str">
        <f>_xlfn.XLOOKUP(SupplierQuality[[#This Row],[Defect Type ID]],Table5[ID],Table5[Defect Type],"Not found",0)</f>
        <v>No Impact</v>
      </c>
      <c r="K4408">
        <v>61</v>
      </c>
      <c r="L4408" s="2" t="str">
        <f>_xlfn.XLOOKUP(SupplierQuality[[#This Row],[DefectID]],Table2[ID],Table2[Defect],"Not found",0)</f>
        <v>No Sealing</v>
      </c>
      <c r="M4408" s="3">
        <v>587866</v>
      </c>
      <c r="N4408" s="3">
        <v>2160</v>
      </c>
      <c r="O4408" s="6">
        <f>SupplierQuality[[#This Row],[Total Downtime Minutes]]/60</f>
        <v>36</v>
      </c>
      <c r="P4408" s="4">
        <v>482</v>
      </c>
      <c r="Q4408" s="4">
        <f>SupplierQuality[[#This Row],[Total Defect Qty]]*SupplierQuality[[#This Row],[Unit Price]]</f>
        <v>283351412</v>
      </c>
    </row>
    <row r="4409" spans="1:17" x14ac:dyDescent="0.25">
      <c r="A4409" s="1">
        <v>43745</v>
      </c>
      <c r="B4409" s="5" t="str">
        <f>TEXT(SupplierQuality[[#This Row],[Date]],"mmm")</f>
        <v>Oct</v>
      </c>
      <c r="C4409" s="5" t="str">
        <f>TEXT(SupplierQuality[[#This Row],[Date]],"yyyy")</f>
        <v>2019</v>
      </c>
      <c r="D4409" s="2" t="s">
        <v>195</v>
      </c>
      <c r="E4409" s="2" t="s">
        <v>19</v>
      </c>
      <c r="F4409" s="2" t="s">
        <v>17</v>
      </c>
      <c r="G4409">
        <v>130</v>
      </c>
      <c r="H4409" s="2" t="str">
        <f>VLOOKUP(SupplierQuality[[#This Row],[MaterialID]],Table4[#All],2,0)</f>
        <v>Packaging</v>
      </c>
      <c r="I4409">
        <v>3</v>
      </c>
      <c r="J4409" s="2" t="str">
        <f>_xlfn.XLOOKUP(SupplierQuality[[#This Row],[Defect Type ID]],Table5[ID],Table5[Defect Type],"Not found",0)</f>
        <v>Impact</v>
      </c>
      <c r="K4409">
        <v>225</v>
      </c>
      <c r="L4409" s="2" t="str">
        <f>_xlfn.XLOOKUP(SupplierQuality[[#This Row],[DefectID]],Table2[ID],Table2[Defect],"Not found",0)</f>
        <v>Ejector Pin Wrong</v>
      </c>
      <c r="M4409" s="3">
        <v>587020</v>
      </c>
      <c r="N4409" s="3">
        <v>1892</v>
      </c>
      <c r="O4409" s="6">
        <f>SupplierQuality[[#This Row],[Total Downtime Minutes]]/60</f>
        <v>31.533333333333335</v>
      </c>
      <c r="P4409" s="4">
        <v>347</v>
      </c>
      <c r="Q4409" s="4">
        <f>SupplierQuality[[#This Row],[Total Defect Qty]]*SupplierQuality[[#This Row],[Unit Price]]</f>
        <v>203695940</v>
      </c>
    </row>
    <row r="4410" spans="1:17" x14ac:dyDescent="0.25">
      <c r="A4410" s="1">
        <v>43745</v>
      </c>
      <c r="B4410" s="5" t="str">
        <f>TEXT(SupplierQuality[[#This Row],[Date]],"mmm")</f>
        <v>Oct</v>
      </c>
      <c r="C4410" s="5" t="str">
        <f>TEXT(SupplierQuality[[#This Row],[Date]],"yyyy")</f>
        <v>2019</v>
      </c>
      <c r="D4410" s="2" t="s">
        <v>343</v>
      </c>
      <c r="E4410" s="2" t="s">
        <v>107</v>
      </c>
      <c r="F4410" s="2" t="s">
        <v>691</v>
      </c>
      <c r="G4410">
        <v>118</v>
      </c>
      <c r="H4410" s="2" t="str">
        <f>VLOOKUP(SupplierQuality[[#This Row],[MaterialID]],Table4[#All],2,0)</f>
        <v>Corrugate</v>
      </c>
      <c r="I4410">
        <v>3</v>
      </c>
      <c r="J4410" s="2" t="str">
        <f>_xlfn.XLOOKUP(SupplierQuality[[#This Row],[Defect Type ID]],Table5[ID],Table5[Defect Type],"Not found",0)</f>
        <v>Impact</v>
      </c>
      <c r="K4410">
        <v>123</v>
      </c>
      <c r="L4410" s="2" t="str">
        <f>_xlfn.XLOOKUP(SupplierQuality[[#This Row],[DefectID]],Table2[ID],Table2[Defect],"Not found",0)</f>
        <v>Sealed Together Externally</v>
      </c>
      <c r="M4410" s="3">
        <v>530366</v>
      </c>
      <c r="N4410" s="3">
        <v>3051</v>
      </c>
      <c r="O4410" s="6">
        <f>SupplierQuality[[#This Row],[Total Downtime Minutes]]/60</f>
        <v>50.85</v>
      </c>
      <c r="P4410" s="4">
        <v>677</v>
      </c>
      <c r="Q4410" s="4">
        <f>SupplierQuality[[#This Row],[Total Defect Qty]]*SupplierQuality[[#This Row],[Unit Price]]</f>
        <v>359057782</v>
      </c>
    </row>
    <row r="4411" spans="1:17" x14ac:dyDescent="0.25">
      <c r="A4411" s="1">
        <v>43745</v>
      </c>
      <c r="B4411" s="5" t="str">
        <f>TEXT(SupplierQuality[[#This Row],[Date]],"mmm")</f>
        <v>Oct</v>
      </c>
      <c r="C4411" s="5" t="str">
        <f>TEXT(SupplierQuality[[#This Row],[Date]],"yyyy")</f>
        <v>2019</v>
      </c>
      <c r="D4411" s="2" t="s">
        <v>156</v>
      </c>
      <c r="E4411" s="2" t="s">
        <v>38</v>
      </c>
      <c r="F4411" s="2" t="s">
        <v>75</v>
      </c>
      <c r="G4411">
        <v>124</v>
      </c>
      <c r="H4411" s="2" t="str">
        <f>VLOOKUP(SupplierQuality[[#This Row],[MaterialID]],Table4[#All],2,0)</f>
        <v>Drives</v>
      </c>
      <c r="I4411">
        <v>2</v>
      </c>
      <c r="J4411" s="2" t="str">
        <f>_xlfn.XLOOKUP(SupplierQuality[[#This Row],[Defect Type ID]],Table5[ID],Table5[Defect Type],"Not found",0)</f>
        <v>Rejected</v>
      </c>
      <c r="K4411">
        <v>217</v>
      </c>
      <c r="L4411" s="2" t="str">
        <f>_xlfn.XLOOKUP(SupplierQuality[[#This Row],[DefectID]],Table2[ID],Table2[Defect],"Not found",0)</f>
        <v>Incomplete Molding</v>
      </c>
      <c r="M4411" s="3">
        <v>491230</v>
      </c>
      <c r="N4411" s="3">
        <v>2148</v>
      </c>
      <c r="O4411" s="6">
        <f>SupplierQuality[[#This Row],[Total Downtime Minutes]]/60</f>
        <v>35.799999999999997</v>
      </c>
      <c r="P4411" s="4">
        <v>470</v>
      </c>
      <c r="Q4411" s="4">
        <f>SupplierQuality[[#This Row],[Total Defect Qty]]*SupplierQuality[[#This Row],[Unit Price]]</f>
        <v>230878100</v>
      </c>
    </row>
    <row r="4412" spans="1:17" x14ac:dyDescent="0.25">
      <c r="A4412" s="1">
        <v>43745</v>
      </c>
      <c r="B4412" s="5" t="str">
        <f>TEXT(SupplierQuality[[#This Row],[Date]],"mmm")</f>
        <v>Oct</v>
      </c>
      <c r="C4412" s="5" t="str">
        <f>TEXT(SupplierQuality[[#This Row],[Date]],"yyyy")</f>
        <v>2019</v>
      </c>
      <c r="D4412" s="2" t="s">
        <v>210</v>
      </c>
      <c r="E4412" s="2" t="s">
        <v>13</v>
      </c>
      <c r="F4412" s="2" t="s">
        <v>17</v>
      </c>
      <c r="G4412">
        <v>131</v>
      </c>
      <c r="H4412" s="2" t="str">
        <f>VLOOKUP(SupplierQuality[[#This Row],[MaterialID]],Table4[#All],2,0)</f>
        <v>Valves</v>
      </c>
      <c r="I4412">
        <v>2</v>
      </c>
      <c r="J4412" s="2" t="str">
        <f>_xlfn.XLOOKUP(SupplierQuality[[#This Row],[Defect Type ID]],Table5[ID],Table5[Defect Type],"Not found",0)</f>
        <v>Rejected</v>
      </c>
      <c r="K4412">
        <v>22</v>
      </c>
      <c r="L4412" s="2" t="str">
        <f>_xlfn.XLOOKUP(SupplierQuality[[#This Row],[DefectID]],Table2[ID],Table2[Defect],"Not found",0)</f>
        <v>Mishandled</v>
      </c>
      <c r="M4412" s="3">
        <v>434469</v>
      </c>
      <c r="N4412" s="3">
        <v>2772</v>
      </c>
      <c r="O4412" s="6">
        <f>SupplierQuality[[#This Row],[Total Downtime Minutes]]/60</f>
        <v>46.2</v>
      </c>
      <c r="P4412" s="4">
        <v>460</v>
      </c>
      <c r="Q4412" s="4">
        <f>SupplierQuality[[#This Row],[Total Defect Qty]]*SupplierQuality[[#This Row],[Unit Price]]</f>
        <v>199855740</v>
      </c>
    </row>
    <row r="4413" spans="1:17" x14ac:dyDescent="0.25">
      <c r="A4413" s="1">
        <v>43745</v>
      </c>
      <c r="B4413" s="5" t="str">
        <f>TEXT(SupplierQuality[[#This Row],[Date]],"mmm")</f>
        <v>Oct</v>
      </c>
      <c r="C4413" s="5" t="str">
        <f>TEXT(SupplierQuality[[#This Row],[Date]],"yyyy")</f>
        <v>2019</v>
      </c>
      <c r="D4413" s="2" t="s">
        <v>188</v>
      </c>
      <c r="E4413" s="2" t="s">
        <v>41</v>
      </c>
      <c r="F4413" s="2" t="s">
        <v>691</v>
      </c>
      <c r="G4413">
        <v>117</v>
      </c>
      <c r="H4413" s="2" t="str">
        <f>VLOOKUP(SupplierQuality[[#This Row],[MaterialID]],Table4[#All],2,0)</f>
        <v>Labels</v>
      </c>
      <c r="I4413">
        <v>1</v>
      </c>
      <c r="J4413" s="2" t="str">
        <f>_xlfn.XLOOKUP(SupplierQuality[[#This Row],[Defect Type ID]],Table5[ID],Table5[Defect Type],"Not found",0)</f>
        <v>No Impact</v>
      </c>
      <c r="K4413">
        <v>86</v>
      </c>
      <c r="L4413" s="2" t="str">
        <f>_xlfn.XLOOKUP(SupplierQuality[[#This Row],[DefectID]],Table2[ID],Table2[Defect],"Not found",0)</f>
        <v>Smeared Print</v>
      </c>
      <c r="M4413" s="3">
        <v>347737</v>
      </c>
      <c r="N4413" s="3">
        <v>1175</v>
      </c>
      <c r="O4413" s="6">
        <f>SupplierQuality[[#This Row],[Total Downtime Minutes]]/60</f>
        <v>19.583333333333332</v>
      </c>
      <c r="P4413" s="4">
        <v>627</v>
      </c>
      <c r="Q4413" s="4">
        <f>SupplierQuality[[#This Row],[Total Defect Qty]]*SupplierQuality[[#This Row],[Unit Price]]</f>
        <v>218031099</v>
      </c>
    </row>
    <row r="4414" spans="1:17" x14ac:dyDescent="0.25">
      <c r="A4414" s="1">
        <v>43745</v>
      </c>
      <c r="B4414" s="5" t="str">
        <f>TEXT(SupplierQuality[[#This Row],[Date]],"mmm")</f>
        <v>Oct</v>
      </c>
      <c r="C4414" s="5" t="str">
        <f>TEXT(SupplierQuality[[#This Row],[Date]],"yyyy")</f>
        <v>2019</v>
      </c>
      <c r="D4414" s="2" t="s">
        <v>150</v>
      </c>
      <c r="E4414" s="2" t="s">
        <v>32</v>
      </c>
      <c r="F4414" s="2" t="s">
        <v>691</v>
      </c>
      <c r="G4414">
        <v>115</v>
      </c>
      <c r="H4414" s="2" t="str">
        <f>VLOOKUP(SupplierQuality[[#This Row],[MaterialID]],Table4[#All],2,0)</f>
        <v>Controllers</v>
      </c>
      <c r="I4414">
        <v>3</v>
      </c>
      <c r="J4414" s="2" t="str">
        <f>_xlfn.XLOOKUP(SupplierQuality[[#This Row],[Defect Type ID]],Table5[ID],Table5[Defect Type],"Not found",0)</f>
        <v>Impact</v>
      </c>
      <c r="K4414">
        <v>106</v>
      </c>
      <c r="L4414" s="2" t="str">
        <f>_xlfn.XLOOKUP(SupplierQuality[[#This Row],[DefectID]],Table2[ID],Table2[Defect],"Not found",0)</f>
        <v>Parting Tops</v>
      </c>
      <c r="M4414" s="3">
        <v>346404</v>
      </c>
      <c r="N4414" s="3">
        <v>527</v>
      </c>
      <c r="O4414" s="6">
        <f>SupplierQuality[[#This Row],[Total Downtime Minutes]]/60</f>
        <v>8.7833333333333332</v>
      </c>
      <c r="P4414" s="4">
        <v>361</v>
      </c>
      <c r="Q4414" s="4">
        <f>SupplierQuality[[#This Row],[Total Defect Qty]]*SupplierQuality[[#This Row],[Unit Price]]</f>
        <v>125051844</v>
      </c>
    </row>
    <row r="4415" spans="1:17" x14ac:dyDescent="0.25">
      <c r="A4415" s="1">
        <v>43745</v>
      </c>
      <c r="B4415" s="5" t="str">
        <f>TEXT(SupplierQuality[[#This Row],[Date]],"mmm")</f>
        <v>Oct</v>
      </c>
      <c r="C4415" s="5" t="str">
        <f>TEXT(SupplierQuality[[#This Row],[Date]],"yyyy")</f>
        <v>2019</v>
      </c>
      <c r="D4415" s="2" t="s">
        <v>80</v>
      </c>
      <c r="E4415" s="2" t="s">
        <v>98</v>
      </c>
      <c r="F4415" s="2" t="s">
        <v>17</v>
      </c>
      <c r="G4415">
        <v>133</v>
      </c>
      <c r="H4415" s="2" t="str">
        <f>VLOOKUP(SupplierQuality[[#This Row],[MaterialID]],Table4[#All],2,0)</f>
        <v>Wires</v>
      </c>
      <c r="I4415">
        <v>2</v>
      </c>
      <c r="J4415" s="2" t="str">
        <f>_xlfn.XLOOKUP(SupplierQuality[[#This Row],[Defect Type ID]],Table5[ID],Table5[Defect Type],"Not found",0)</f>
        <v>Rejected</v>
      </c>
      <c r="K4415">
        <v>50</v>
      </c>
      <c r="L4415" s="2" t="str">
        <f>_xlfn.XLOOKUP(SupplierQuality[[#This Row],[DefectID]],Table2[ID],Table2[Defect],"Not found",0)</f>
        <v>Out of Support</v>
      </c>
      <c r="M4415" s="3">
        <v>322727</v>
      </c>
      <c r="N4415" s="3">
        <v>3498</v>
      </c>
      <c r="O4415" s="6">
        <f>SupplierQuality[[#This Row],[Total Downtime Minutes]]/60</f>
        <v>58.3</v>
      </c>
      <c r="P4415" s="4">
        <v>472</v>
      </c>
      <c r="Q4415" s="4">
        <f>SupplierQuality[[#This Row],[Total Defect Qty]]*SupplierQuality[[#This Row],[Unit Price]]</f>
        <v>152327144</v>
      </c>
    </row>
    <row r="4416" spans="1:17" x14ac:dyDescent="0.25">
      <c r="A4416" s="1">
        <v>43745</v>
      </c>
      <c r="B4416" s="5" t="str">
        <f>TEXT(SupplierQuality[[#This Row],[Date]],"mmm")</f>
        <v>Oct</v>
      </c>
      <c r="C4416" s="5" t="str">
        <f>TEXT(SupplierQuality[[#This Row],[Date]],"yyyy")</f>
        <v>2019</v>
      </c>
      <c r="D4416" s="2" t="s">
        <v>212</v>
      </c>
      <c r="E4416" s="2" t="s">
        <v>23</v>
      </c>
      <c r="F4416" s="2" t="s">
        <v>14</v>
      </c>
      <c r="G4416">
        <v>112</v>
      </c>
      <c r="H4416" s="2" t="str">
        <f>VLOOKUP(SupplierQuality[[#This Row],[MaterialID]],Table4[#All],2,0)</f>
        <v>Glass</v>
      </c>
      <c r="I4416">
        <v>3</v>
      </c>
      <c r="J4416" s="2" t="str">
        <f>_xlfn.XLOOKUP(SupplierQuality[[#This Row],[Defect Type ID]],Table5[ID],Table5[Defect Type],"Not found",0)</f>
        <v>Impact</v>
      </c>
      <c r="K4416">
        <v>33</v>
      </c>
      <c r="L4416" s="2" t="str">
        <f>_xlfn.XLOOKUP(SupplierQuality[[#This Row],[DefectID]],Table2[ID],Table2[Defect],"Not found",0)</f>
        <v>No Bar Code</v>
      </c>
      <c r="M4416" s="3">
        <v>292340</v>
      </c>
      <c r="N4416" s="3">
        <v>4375</v>
      </c>
      <c r="O4416" s="6">
        <f>SupplierQuality[[#This Row],[Total Downtime Minutes]]/60</f>
        <v>72.916666666666671</v>
      </c>
      <c r="P4416" s="4">
        <v>475</v>
      </c>
      <c r="Q4416" s="4">
        <f>SupplierQuality[[#This Row],[Total Defect Qty]]*SupplierQuality[[#This Row],[Unit Price]]</f>
        <v>138861500</v>
      </c>
    </row>
    <row r="4417" spans="1:17" x14ac:dyDescent="0.25">
      <c r="A4417" s="1">
        <v>43745</v>
      </c>
      <c r="B4417" s="5" t="str">
        <f>TEXT(SupplierQuality[[#This Row],[Date]],"mmm")</f>
        <v>Oct</v>
      </c>
      <c r="C4417" s="5" t="str">
        <f>TEXT(SupplierQuality[[#This Row],[Date]],"yyyy")</f>
        <v>2019</v>
      </c>
      <c r="D4417" s="2" t="s">
        <v>159</v>
      </c>
      <c r="E4417" s="2" t="s">
        <v>55</v>
      </c>
      <c r="F4417" s="2" t="s">
        <v>14</v>
      </c>
      <c r="G4417">
        <v>122</v>
      </c>
      <c r="H4417" s="2" t="str">
        <f>VLOOKUP(SupplierQuality[[#This Row],[MaterialID]],Table4[#All],2,0)</f>
        <v>Electrolytes</v>
      </c>
      <c r="I4417">
        <v>1</v>
      </c>
      <c r="J4417" s="2" t="str">
        <f>_xlfn.XLOOKUP(SupplierQuality[[#This Row],[Defect Type ID]],Table5[ID],Table5[Defect Type],"Not found",0)</f>
        <v>No Impact</v>
      </c>
      <c r="K4417">
        <v>155</v>
      </c>
      <c r="L4417" s="2" t="str">
        <f>_xlfn.XLOOKUP(SupplierQuality[[#This Row],[DefectID]],Table2[ID],Table2[Defect],"Not found",0)</f>
        <v>Wrong Specification</v>
      </c>
      <c r="M4417" s="3">
        <v>241992</v>
      </c>
      <c r="N4417" s="3">
        <v>914</v>
      </c>
      <c r="O4417" s="6">
        <f>SupplierQuality[[#This Row],[Total Downtime Minutes]]/60</f>
        <v>15.233333333333333</v>
      </c>
      <c r="P4417" s="4">
        <v>541</v>
      </c>
      <c r="Q4417" s="4">
        <f>SupplierQuality[[#This Row],[Total Defect Qty]]*SupplierQuality[[#This Row],[Unit Price]]</f>
        <v>130917672</v>
      </c>
    </row>
    <row r="4418" spans="1:17" x14ac:dyDescent="0.25">
      <c r="A4418" s="1">
        <v>43745</v>
      </c>
      <c r="B4418" s="5" t="str">
        <f>TEXT(SupplierQuality[[#This Row],[Date]],"mmm")</f>
        <v>Oct</v>
      </c>
      <c r="C4418" s="5" t="str">
        <f>TEXT(SupplierQuality[[#This Row],[Date]],"yyyy")</f>
        <v>2019</v>
      </c>
      <c r="D4418" s="2" t="s">
        <v>202</v>
      </c>
      <c r="E4418" s="2" t="s">
        <v>41</v>
      </c>
      <c r="F4418" s="2" t="s">
        <v>14</v>
      </c>
      <c r="G4418">
        <v>121</v>
      </c>
      <c r="H4418" s="2" t="str">
        <f>VLOOKUP(SupplierQuality[[#This Row],[MaterialID]],Table4[#All],2,0)</f>
        <v>Composites</v>
      </c>
      <c r="I4418">
        <v>1</v>
      </c>
      <c r="J4418" s="2" t="str">
        <f>_xlfn.XLOOKUP(SupplierQuality[[#This Row],[Defect Type ID]],Table5[ID],Table5[Defect Type],"Not found",0)</f>
        <v>No Impact</v>
      </c>
      <c r="K4418">
        <v>156</v>
      </c>
      <c r="L4418" s="2" t="str">
        <f>_xlfn.XLOOKUP(SupplierQuality[[#This Row],[DefectID]],Table2[ID],Table2[Defect],"Not found",0)</f>
        <v>Crack</v>
      </c>
      <c r="M4418" s="3">
        <v>235205</v>
      </c>
      <c r="N4418" s="3">
        <v>1527</v>
      </c>
      <c r="O4418" s="6">
        <f>SupplierQuality[[#This Row],[Total Downtime Minutes]]/60</f>
        <v>25.45</v>
      </c>
      <c r="P4418" s="4">
        <v>484</v>
      </c>
      <c r="Q4418" s="4">
        <f>SupplierQuality[[#This Row],[Total Defect Qty]]*SupplierQuality[[#This Row],[Unit Price]]</f>
        <v>113839220</v>
      </c>
    </row>
    <row r="4419" spans="1:17" x14ac:dyDescent="0.25">
      <c r="A4419" s="1">
        <v>43745</v>
      </c>
      <c r="B4419" s="5" t="str">
        <f>TEXT(SupplierQuality[[#This Row],[Date]],"mmm")</f>
        <v>Oct</v>
      </c>
      <c r="C4419" s="5" t="str">
        <f>TEXT(SupplierQuality[[#This Row],[Date]],"yyyy")</f>
        <v>2019</v>
      </c>
      <c r="D4419" s="2" t="s">
        <v>207</v>
      </c>
      <c r="E4419" s="2" t="s">
        <v>74</v>
      </c>
      <c r="F4419" s="2" t="s">
        <v>17</v>
      </c>
      <c r="G4419">
        <v>122</v>
      </c>
      <c r="H4419" s="2" t="str">
        <f>VLOOKUP(SupplierQuality[[#This Row],[MaterialID]],Table4[#All],2,0)</f>
        <v>Electrolytes</v>
      </c>
      <c r="I4419">
        <v>3</v>
      </c>
      <c r="J4419" s="2" t="str">
        <f>_xlfn.XLOOKUP(SupplierQuality[[#This Row],[Defect Type ID]],Table5[ID],Table5[Defect Type],"Not found",0)</f>
        <v>Impact</v>
      </c>
      <c r="K4419">
        <v>253</v>
      </c>
      <c r="L4419" s="2" t="str">
        <f>_xlfn.XLOOKUP(SupplierQuality[[#This Row],[DefectID]],Table2[ID],Table2[Defect],"Not found",0)</f>
        <v>Warped  Sheets</v>
      </c>
      <c r="M4419" s="3">
        <v>166964</v>
      </c>
      <c r="N4419" s="3">
        <v>3869</v>
      </c>
      <c r="O4419" s="6">
        <f>SupplierQuality[[#This Row],[Total Downtime Minutes]]/60</f>
        <v>64.483333333333334</v>
      </c>
      <c r="P4419" s="4">
        <v>583</v>
      </c>
      <c r="Q4419" s="4">
        <f>SupplierQuality[[#This Row],[Total Defect Qty]]*SupplierQuality[[#This Row],[Unit Price]]</f>
        <v>97340012</v>
      </c>
    </row>
    <row r="4420" spans="1:17" x14ac:dyDescent="0.25">
      <c r="A4420" s="1">
        <v>43745</v>
      </c>
      <c r="B4420" s="5" t="str">
        <f>TEXT(SupplierQuality[[#This Row],[Date]],"mmm")</f>
        <v>Oct</v>
      </c>
      <c r="C4420" s="5" t="str">
        <f>TEXT(SupplierQuality[[#This Row],[Date]],"yyyy")</f>
        <v>2019</v>
      </c>
      <c r="D4420" s="2" t="s">
        <v>97</v>
      </c>
      <c r="E4420" s="2" t="s">
        <v>41</v>
      </c>
      <c r="F4420" s="2" t="s">
        <v>42</v>
      </c>
      <c r="G4420">
        <v>115</v>
      </c>
      <c r="H4420" s="2" t="str">
        <f>VLOOKUP(SupplierQuality[[#This Row],[MaterialID]],Table4[#All],2,0)</f>
        <v>Controllers</v>
      </c>
      <c r="I4420">
        <v>1</v>
      </c>
      <c r="J4420" s="2" t="str">
        <f>_xlfn.XLOOKUP(SupplierQuality[[#This Row],[Defect Type ID]],Table5[ID],Table5[Defect Type],"Not found",0)</f>
        <v>No Impact</v>
      </c>
      <c r="K4420">
        <v>138</v>
      </c>
      <c r="L4420" s="2" t="str">
        <f>_xlfn.XLOOKUP(SupplierQuality[[#This Row],[DefectID]],Table2[ID],Table2[Defect],"Not found",0)</f>
        <v>Damaged Parts</v>
      </c>
      <c r="M4420" s="3">
        <v>141070</v>
      </c>
      <c r="N4420" s="3">
        <v>2012</v>
      </c>
      <c r="O4420" s="6">
        <f>SupplierQuality[[#This Row],[Total Downtime Minutes]]/60</f>
        <v>33.533333333333331</v>
      </c>
      <c r="P4420" s="4">
        <v>451</v>
      </c>
      <c r="Q4420" s="4">
        <f>SupplierQuality[[#This Row],[Total Defect Qty]]*SupplierQuality[[#This Row],[Unit Price]]</f>
        <v>63622570</v>
      </c>
    </row>
    <row r="4421" spans="1:17" x14ac:dyDescent="0.25">
      <c r="A4421" s="1">
        <v>43745</v>
      </c>
      <c r="B4421" s="5" t="str">
        <f>TEXT(SupplierQuality[[#This Row],[Date]],"mmm")</f>
        <v>Oct</v>
      </c>
      <c r="C4421" s="5" t="str">
        <f>TEXT(SupplierQuality[[#This Row],[Date]],"yyyy")</f>
        <v>2019</v>
      </c>
      <c r="D4421" s="2" t="s">
        <v>357</v>
      </c>
      <c r="E4421" s="2" t="s">
        <v>119</v>
      </c>
      <c r="F4421" s="2" t="s">
        <v>17</v>
      </c>
      <c r="G4421">
        <v>113</v>
      </c>
      <c r="H4421" s="2" t="str">
        <f>VLOOKUP(SupplierQuality[[#This Row],[MaterialID]],Table4[#All],2,0)</f>
        <v>Raw Materials</v>
      </c>
      <c r="I4421">
        <v>3</v>
      </c>
      <c r="J4421" s="2" t="str">
        <f>_xlfn.XLOOKUP(SupplierQuality[[#This Row],[Defect Type ID]],Table5[ID],Table5[Defect Type],"Not found",0)</f>
        <v>Impact</v>
      </c>
      <c r="K4421">
        <v>132</v>
      </c>
      <c r="L4421" s="2" t="str">
        <f>_xlfn.XLOOKUP(SupplierQuality[[#This Row],[DefectID]],Table2[ID],Table2[Defect],"Not found",0)</f>
        <v>Wrong Labeling</v>
      </c>
      <c r="M4421" s="3">
        <v>101759</v>
      </c>
      <c r="N4421" s="3">
        <v>133</v>
      </c>
      <c r="O4421" s="6">
        <f>SupplierQuality[[#This Row],[Total Downtime Minutes]]/60</f>
        <v>2.2166666666666668</v>
      </c>
      <c r="P4421" s="4">
        <v>580</v>
      </c>
      <c r="Q4421" s="4">
        <f>SupplierQuality[[#This Row],[Total Defect Qty]]*SupplierQuality[[#This Row],[Unit Price]]</f>
        <v>59020220</v>
      </c>
    </row>
    <row r="4422" spans="1:17" x14ac:dyDescent="0.25">
      <c r="A4422" s="1">
        <v>43745</v>
      </c>
      <c r="B4422" s="5" t="str">
        <f>TEXT(SupplierQuality[[#This Row],[Date]],"mmm")</f>
        <v>Oct</v>
      </c>
      <c r="C4422" s="5" t="str">
        <f>TEXT(SupplierQuality[[#This Row],[Date]],"yyyy")</f>
        <v>2019</v>
      </c>
      <c r="D4422" s="2" t="s">
        <v>257</v>
      </c>
      <c r="E4422" s="2" t="s">
        <v>30</v>
      </c>
      <c r="F4422" s="2" t="s">
        <v>17</v>
      </c>
      <c r="G4422">
        <v>132</v>
      </c>
      <c r="H4422" s="2" t="str">
        <f>VLOOKUP(SupplierQuality[[#This Row],[MaterialID]],Table4[#All],2,0)</f>
        <v>Printed Materials</v>
      </c>
      <c r="I4422">
        <v>2</v>
      </c>
      <c r="J4422" s="2" t="str">
        <f>_xlfn.XLOOKUP(SupplierQuality[[#This Row],[Defect Type ID]],Table5[ID],Table5[Defect Type],"Not found",0)</f>
        <v>Rejected</v>
      </c>
      <c r="K4422">
        <v>45</v>
      </c>
      <c r="L4422" s="2" t="str">
        <f>_xlfn.XLOOKUP(SupplierQuality[[#This Row],[DefectID]],Table2[ID],Table2[Defect],"Not found",0)</f>
        <v>Short Walls</v>
      </c>
      <c r="M4422" s="3">
        <v>101162</v>
      </c>
      <c r="N4422" s="3">
        <v>905</v>
      </c>
      <c r="O4422" s="6">
        <f>SupplierQuality[[#This Row],[Total Downtime Minutes]]/60</f>
        <v>15.083333333333334</v>
      </c>
      <c r="P4422" s="4">
        <v>394</v>
      </c>
      <c r="Q4422" s="4">
        <f>SupplierQuality[[#This Row],[Total Defect Qty]]*SupplierQuality[[#This Row],[Unit Price]]</f>
        <v>39857828</v>
      </c>
    </row>
    <row r="4423" spans="1:17" x14ac:dyDescent="0.25">
      <c r="A4423" s="1">
        <v>43745</v>
      </c>
      <c r="B4423" s="5" t="str">
        <f>TEXT(SupplierQuality[[#This Row],[Date]],"mmm")</f>
        <v>Oct</v>
      </c>
      <c r="C4423" s="5" t="str">
        <f>TEXT(SupplierQuality[[#This Row],[Date]],"yyyy")</f>
        <v>2019</v>
      </c>
      <c r="D4423" s="2" t="s">
        <v>351</v>
      </c>
      <c r="E4423" s="2" t="s">
        <v>34</v>
      </c>
      <c r="F4423" s="2" t="s">
        <v>42</v>
      </c>
      <c r="G4423">
        <v>125</v>
      </c>
      <c r="H4423" s="2" t="str">
        <f>VLOOKUP(SupplierQuality[[#This Row],[MaterialID]],Table4[#All],2,0)</f>
        <v>Hardware</v>
      </c>
      <c r="I4423">
        <v>3</v>
      </c>
      <c r="J4423" s="2" t="str">
        <f>_xlfn.XLOOKUP(SupplierQuality[[#This Row],[Defect Type ID]],Table5[ID],Table5[Defect Type],"Not found",0)</f>
        <v>Impact</v>
      </c>
      <c r="K4423">
        <v>148</v>
      </c>
      <c r="L4423" s="2" t="str">
        <f>_xlfn.XLOOKUP(SupplierQuality[[#This Row],[DefectID]],Table2[ID],Table2[Defect],"Not found",0)</f>
        <v>Dents</v>
      </c>
      <c r="M4423" s="3">
        <v>88839</v>
      </c>
      <c r="N4423" s="3">
        <v>3887</v>
      </c>
      <c r="O4423" s="6">
        <f>SupplierQuality[[#This Row],[Total Downtime Minutes]]/60</f>
        <v>64.783333333333331</v>
      </c>
      <c r="P4423" s="4">
        <v>334</v>
      </c>
      <c r="Q4423" s="4">
        <f>SupplierQuality[[#This Row],[Total Defect Qty]]*SupplierQuality[[#This Row],[Unit Price]]</f>
        <v>29672226</v>
      </c>
    </row>
    <row r="4424" spans="1:17" x14ac:dyDescent="0.25">
      <c r="A4424" s="1">
        <v>43746</v>
      </c>
      <c r="B4424" s="5" t="str">
        <f>TEXT(SupplierQuality[[#This Row],[Date]],"mmm")</f>
        <v>Oct</v>
      </c>
      <c r="C4424" s="5" t="str">
        <f>TEXT(SupplierQuality[[#This Row],[Date]],"yyyy")</f>
        <v>2019</v>
      </c>
      <c r="D4424" s="2" t="s">
        <v>325</v>
      </c>
      <c r="E4424" s="2" t="s">
        <v>71</v>
      </c>
      <c r="F4424" s="2" t="s">
        <v>17</v>
      </c>
      <c r="G4424">
        <v>126</v>
      </c>
      <c r="H4424" s="2" t="str">
        <f>VLOOKUP(SupplierQuality[[#This Row],[MaterialID]],Table4[#All],2,0)</f>
        <v>Motors</v>
      </c>
      <c r="I4424">
        <v>1</v>
      </c>
      <c r="J4424" s="2" t="str">
        <f>_xlfn.XLOOKUP(SupplierQuality[[#This Row],[Defect Type ID]],Table5[ID],Table5[Defect Type],"Not found",0)</f>
        <v>No Impact</v>
      </c>
      <c r="K4424">
        <v>183</v>
      </c>
      <c r="L4424" s="2" t="str">
        <f>_xlfn.XLOOKUP(SupplierQuality[[#This Row],[DefectID]],Table2[ID],Table2[Defect],"Not found",0)</f>
        <v>No Crank</v>
      </c>
      <c r="M4424" s="3">
        <v>948513</v>
      </c>
      <c r="N4424" s="3">
        <v>4978</v>
      </c>
      <c r="O4424" s="6">
        <f>SupplierQuality[[#This Row],[Total Downtime Minutes]]/60</f>
        <v>82.966666666666669</v>
      </c>
      <c r="P4424" s="4">
        <v>647</v>
      </c>
      <c r="Q4424" s="4">
        <f>SupplierQuality[[#This Row],[Total Defect Qty]]*SupplierQuality[[#This Row],[Unit Price]]</f>
        <v>613687911</v>
      </c>
    </row>
    <row r="4425" spans="1:17" x14ac:dyDescent="0.25">
      <c r="A4425" s="1">
        <v>43746</v>
      </c>
      <c r="B4425" s="5" t="str">
        <f>TEXT(SupplierQuality[[#This Row],[Date]],"mmm")</f>
        <v>Oct</v>
      </c>
      <c r="C4425" s="5" t="str">
        <f>TEXT(SupplierQuality[[#This Row],[Date]],"yyyy")</f>
        <v>2019</v>
      </c>
      <c r="D4425" s="2" t="s">
        <v>333</v>
      </c>
      <c r="E4425" s="2" t="s">
        <v>47</v>
      </c>
      <c r="F4425" s="2" t="s">
        <v>14</v>
      </c>
      <c r="G4425">
        <v>113</v>
      </c>
      <c r="H4425" s="2" t="str">
        <f>VLOOKUP(SupplierQuality[[#This Row],[MaterialID]],Table4[#All],2,0)</f>
        <v>Raw Materials</v>
      </c>
      <c r="I4425">
        <v>3</v>
      </c>
      <c r="J4425" s="2" t="str">
        <f>_xlfn.XLOOKUP(SupplierQuality[[#This Row],[Defect Type ID]],Table5[ID],Table5[Defect Type],"Not found",0)</f>
        <v>Impact</v>
      </c>
      <c r="K4425">
        <v>214</v>
      </c>
      <c r="L4425" s="2" t="str">
        <f>_xlfn.XLOOKUP(SupplierQuality[[#This Row],[DefectID]],Table2[ID],Table2[Defect],"Not found",0)</f>
        <v>Bad Insert</v>
      </c>
      <c r="M4425" s="3">
        <v>881418</v>
      </c>
      <c r="N4425" s="3">
        <v>2397</v>
      </c>
      <c r="O4425" s="6">
        <f>SupplierQuality[[#This Row],[Total Downtime Minutes]]/60</f>
        <v>39.950000000000003</v>
      </c>
      <c r="P4425" s="4">
        <v>417</v>
      </c>
      <c r="Q4425" s="4">
        <f>SupplierQuality[[#This Row],[Total Defect Qty]]*SupplierQuality[[#This Row],[Unit Price]]</f>
        <v>367551306</v>
      </c>
    </row>
    <row r="4426" spans="1:17" x14ac:dyDescent="0.25">
      <c r="A4426" s="1">
        <v>43746</v>
      </c>
      <c r="B4426" s="5" t="str">
        <f>TEXT(SupplierQuality[[#This Row],[Date]],"mmm")</f>
        <v>Oct</v>
      </c>
      <c r="C4426" s="5" t="str">
        <f>TEXT(SupplierQuality[[#This Row],[Date]],"yyyy")</f>
        <v>2019</v>
      </c>
      <c r="D4426" s="2" t="s">
        <v>35</v>
      </c>
      <c r="E4426" s="2" t="s">
        <v>58</v>
      </c>
      <c r="F4426" s="2" t="s">
        <v>17</v>
      </c>
      <c r="G4426">
        <v>112</v>
      </c>
      <c r="H4426" s="2" t="str">
        <f>VLOOKUP(SupplierQuality[[#This Row],[MaterialID]],Table4[#All],2,0)</f>
        <v>Glass</v>
      </c>
      <c r="I4426">
        <v>3</v>
      </c>
      <c r="J4426" s="2" t="str">
        <f>_xlfn.XLOOKUP(SupplierQuality[[#This Row],[Defect Type ID]],Table5[ID],Table5[Defect Type],"Not found",0)</f>
        <v>Impact</v>
      </c>
      <c r="K4426">
        <v>113</v>
      </c>
      <c r="L4426" s="2" t="str">
        <f>_xlfn.XLOOKUP(SupplierQuality[[#This Row],[DefectID]],Table2[ID],Table2[Defect],"Not found",0)</f>
        <v>Packaging Integrity</v>
      </c>
      <c r="M4426" s="3">
        <v>869878</v>
      </c>
      <c r="N4426" s="3">
        <v>4167</v>
      </c>
      <c r="O4426" s="6">
        <f>SupplierQuality[[#This Row],[Total Downtime Minutes]]/60</f>
        <v>69.45</v>
      </c>
      <c r="P4426" s="4">
        <v>361</v>
      </c>
      <c r="Q4426" s="4">
        <f>SupplierQuality[[#This Row],[Total Defect Qty]]*SupplierQuality[[#This Row],[Unit Price]]</f>
        <v>314025958</v>
      </c>
    </row>
    <row r="4427" spans="1:17" x14ac:dyDescent="0.25">
      <c r="A4427" s="1">
        <v>43746</v>
      </c>
      <c r="B4427" s="5" t="str">
        <f>TEXT(SupplierQuality[[#This Row],[Date]],"mmm")</f>
        <v>Oct</v>
      </c>
      <c r="C4427" s="5" t="str">
        <f>TEXT(SupplierQuality[[#This Row],[Date]],"yyyy")</f>
        <v>2019</v>
      </c>
      <c r="D4427" s="2" t="s">
        <v>66</v>
      </c>
      <c r="E4427" s="2" t="s">
        <v>11</v>
      </c>
      <c r="F4427" s="2" t="s">
        <v>17</v>
      </c>
      <c r="G4427">
        <v>122</v>
      </c>
      <c r="H4427" s="2" t="str">
        <f>VLOOKUP(SupplierQuality[[#This Row],[MaterialID]],Table4[#All],2,0)</f>
        <v>Electrolytes</v>
      </c>
      <c r="I4427">
        <v>1</v>
      </c>
      <c r="J4427" s="2" t="str">
        <f>_xlfn.XLOOKUP(SupplierQuality[[#This Row],[Defect Type ID]],Table5[ID],Table5[Defect Type],"Not found",0)</f>
        <v>No Impact</v>
      </c>
      <c r="K4427">
        <v>89</v>
      </c>
      <c r="L4427" s="2" t="str">
        <f>_xlfn.XLOOKUP(SupplierQuality[[#This Row],[DefectID]],Table2[ID],Table2[Defect],"Not found",0)</f>
        <v>Delamination</v>
      </c>
      <c r="M4427" s="3">
        <v>847900</v>
      </c>
      <c r="N4427" s="3">
        <v>407</v>
      </c>
      <c r="O4427" s="6">
        <f>SupplierQuality[[#This Row],[Total Downtime Minutes]]/60</f>
        <v>6.7833333333333332</v>
      </c>
      <c r="P4427" s="4">
        <v>513</v>
      </c>
      <c r="Q4427" s="4">
        <f>SupplierQuality[[#This Row],[Total Defect Qty]]*SupplierQuality[[#This Row],[Unit Price]]</f>
        <v>434972700</v>
      </c>
    </row>
    <row r="4428" spans="1:17" x14ac:dyDescent="0.25">
      <c r="A4428" s="1">
        <v>43746</v>
      </c>
      <c r="B4428" s="5" t="str">
        <f>TEXT(SupplierQuality[[#This Row],[Date]],"mmm")</f>
        <v>Oct</v>
      </c>
      <c r="C4428" s="5" t="str">
        <f>TEXT(SupplierQuality[[#This Row],[Date]],"yyyy")</f>
        <v>2019</v>
      </c>
      <c r="D4428" s="2" t="s">
        <v>142</v>
      </c>
      <c r="E4428" s="2" t="s">
        <v>62</v>
      </c>
      <c r="F4428" s="2" t="s">
        <v>14</v>
      </c>
      <c r="G4428">
        <v>122</v>
      </c>
      <c r="H4428" s="2" t="str">
        <f>VLOOKUP(SupplierQuality[[#This Row],[MaterialID]],Table4[#All],2,0)</f>
        <v>Electrolytes</v>
      </c>
      <c r="I4428">
        <v>3</v>
      </c>
      <c r="J4428" s="2" t="str">
        <f>_xlfn.XLOOKUP(SupplierQuality[[#This Row],[Defect Type ID]],Table5[ID],Table5[Defect Type],"Not found",0)</f>
        <v>Impact</v>
      </c>
      <c r="K4428">
        <v>249</v>
      </c>
      <c r="L4428" s="2" t="str">
        <f>_xlfn.XLOOKUP(SupplierQuality[[#This Row],[DefectID]],Table2[ID],Table2[Defect],"Not found",0)</f>
        <v>Excessive Lubricant</v>
      </c>
      <c r="M4428" s="3">
        <v>766510</v>
      </c>
      <c r="N4428" s="3">
        <v>3709</v>
      </c>
      <c r="O4428" s="6">
        <f>SupplierQuality[[#This Row],[Total Downtime Minutes]]/60</f>
        <v>61.81666666666667</v>
      </c>
      <c r="P4428" s="4">
        <v>581</v>
      </c>
      <c r="Q4428" s="4">
        <f>SupplierQuality[[#This Row],[Total Defect Qty]]*SupplierQuality[[#This Row],[Unit Price]]</f>
        <v>445342310</v>
      </c>
    </row>
    <row r="4429" spans="1:17" x14ac:dyDescent="0.25">
      <c r="A4429" s="1">
        <v>43746</v>
      </c>
      <c r="B4429" s="5" t="str">
        <f>TEXT(SupplierQuality[[#This Row],[Date]],"mmm")</f>
        <v>Oct</v>
      </c>
      <c r="C4429" s="5" t="str">
        <f>TEXT(SupplierQuality[[#This Row],[Date]],"yyyy")</f>
        <v>2019</v>
      </c>
      <c r="D4429" s="2" t="s">
        <v>242</v>
      </c>
      <c r="E4429" s="2" t="s">
        <v>21</v>
      </c>
      <c r="F4429" s="2" t="s">
        <v>14</v>
      </c>
      <c r="G4429">
        <v>122</v>
      </c>
      <c r="H4429" s="2" t="str">
        <f>VLOOKUP(SupplierQuality[[#This Row],[MaterialID]],Table4[#All],2,0)</f>
        <v>Electrolytes</v>
      </c>
      <c r="I4429">
        <v>3</v>
      </c>
      <c r="J4429" s="2" t="str">
        <f>_xlfn.XLOOKUP(SupplierQuality[[#This Row],[Defect Type ID]],Table5[ID],Table5[Defect Type],"Not found",0)</f>
        <v>Impact</v>
      </c>
      <c r="K4429">
        <v>17</v>
      </c>
      <c r="L4429" s="2" t="str">
        <f>_xlfn.XLOOKUP(SupplierQuality[[#This Row],[DefectID]],Table2[ID],Table2[Defect],"Not found",0)</f>
        <v>Folding - Wrong Crease</v>
      </c>
      <c r="M4429" s="3">
        <v>745376</v>
      </c>
      <c r="N4429" s="3">
        <v>4853</v>
      </c>
      <c r="O4429" s="6">
        <f>SupplierQuality[[#This Row],[Total Downtime Minutes]]/60</f>
        <v>80.88333333333334</v>
      </c>
      <c r="P4429" s="4">
        <v>506</v>
      </c>
      <c r="Q4429" s="4">
        <f>SupplierQuality[[#This Row],[Total Defect Qty]]*SupplierQuality[[#This Row],[Unit Price]]</f>
        <v>377160256</v>
      </c>
    </row>
    <row r="4430" spans="1:17" x14ac:dyDescent="0.25">
      <c r="A4430" s="1">
        <v>43746</v>
      </c>
      <c r="B4430" s="5" t="str">
        <f>TEXT(SupplierQuality[[#This Row],[Date]],"mmm")</f>
        <v>Oct</v>
      </c>
      <c r="C4430" s="5" t="str">
        <f>TEXT(SupplierQuality[[#This Row],[Date]],"yyyy")</f>
        <v>2019</v>
      </c>
      <c r="D4430" s="2" t="s">
        <v>85</v>
      </c>
      <c r="E4430" s="2" t="s">
        <v>21</v>
      </c>
      <c r="F4430" s="2" t="s">
        <v>14</v>
      </c>
      <c r="G4430">
        <v>123</v>
      </c>
      <c r="H4430" s="2" t="str">
        <f>VLOOKUP(SupplierQuality[[#This Row],[MaterialID]],Table4[#All],2,0)</f>
        <v>Pump</v>
      </c>
      <c r="I4430">
        <v>3</v>
      </c>
      <c r="J4430" s="2" t="str">
        <f>_xlfn.XLOOKUP(SupplierQuality[[#This Row],[Defect Type ID]],Table5[ID],Table5[Defect Type],"Not found",0)</f>
        <v>Impact</v>
      </c>
      <c r="K4430">
        <v>132</v>
      </c>
      <c r="L4430" s="2" t="str">
        <f>_xlfn.XLOOKUP(SupplierQuality[[#This Row],[DefectID]],Table2[ID],Table2[Defect],"Not found",0)</f>
        <v>Wrong Labeling</v>
      </c>
      <c r="M4430" s="3">
        <v>742556</v>
      </c>
      <c r="N4430" s="3">
        <v>603</v>
      </c>
      <c r="O4430" s="6">
        <f>SupplierQuality[[#This Row],[Total Downtime Minutes]]/60</f>
        <v>10.050000000000001</v>
      </c>
      <c r="P4430" s="4">
        <v>541</v>
      </c>
      <c r="Q4430" s="4">
        <f>SupplierQuality[[#This Row],[Total Defect Qty]]*SupplierQuality[[#This Row],[Unit Price]]</f>
        <v>401722796</v>
      </c>
    </row>
    <row r="4431" spans="1:17" x14ac:dyDescent="0.25">
      <c r="A4431" s="1">
        <v>43746</v>
      </c>
      <c r="B4431" s="5" t="str">
        <f>TEXT(SupplierQuality[[#This Row],[Date]],"mmm")</f>
        <v>Oct</v>
      </c>
      <c r="C4431" s="5" t="str">
        <f>TEXT(SupplierQuality[[#This Row],[Date]],"yyyy")</f>
        <v>2019</v>
      </c>
      <c r="D4431" s="2" t="s">
        <v>50</v>
      </c>
      <c r="E4431" s="2" t="s">
        <v>45</v>
      </c>
      <c r="F4431" s="2" t="s">
        <v>14</v>
      </c>
      <c r="G4431">
        <v>131</v>
      </c>
      <c r="H4431" s="2" t="str">
        <f>VLOOKUP(SupplierQuality[[#This Row],[MaterialID]],Table4[#All],2,0)</f>
        <v>Valves</v>
      </c>
      <c r="I4431">
        <v>2</v>
      </c>
      <c r="J4431" s="2" t="str">
        <f>_xlfn.XLOOKUP(SupplierQuality[[#This Row],[Defect Type ID]],Table5[ID],Table5[Defect Type],"Not found",0)</f>
        <v>Rejected</v>
      </c>
      <c r="K4431">
        <v>252</v>
      </c>
      <c r="L4431" s="2" t="str">
        <f>_xlfn.XLOOKUP(SupplierQuality[[#This Row],[DefectID]],Table2[ID],Table2[Defect],"Not found",0)</f>
        <v>Raw Material</v>
      </c>
      <c r="M4431" s="3">
        <v>722933</v>
      </c>
      <c r="N4431" s="3">
        <v>656</v>
      </c>
      <c r="O4431" s="6">
        <f>SupplierQuality[[#This Row],[Total Downtime Minutes]]/60</f>
        <v>10.933333333333334</v>
      </c>
      <c r="P4431" s="4">
        <v>547</v>
      </c>
      <c r="Q4431" s="4">
        <f>SupplierQuality[[#This Row],[Total Defect Qty]]*SupplierQuality[[#This Row],[Unit Price]]</f>
        <v>395444351</v>
      </c>
    </row>
    <row r="4432" spans="1:17" x14ac:dyDescent="0.25">
      <c r="A4432" s="1">
        <v>43746</v>
      </c>
      <c r="B4432" s="5" t="str">
        <f>TEXT(SupplierQuality[[#This Row],[Date]],"mmm")</f>
        <v>Oct</v>
      </c>
      <c r="C4432" s="5" t="str">
        <f>TEXT(SupplierQuality[[#This Row],[Date]],"yyyy")</f>
        <v>2019</v>
      </c>
      <c r="D4432" s="2" t="s">
        <v>20</v>
      </c>
      <c r="E4432" s="2" t="s">
        <v>60</v>
      </c>
      <c r="F4432" s="2" t="s">
        <v>691</v>
      </c>
      <c r="G4432">
        <v>133</v>
      </c>
      <c r="H4432" s="2" t="str">
        <f>VLOOKUP(SupplierQuality[[#This Row],[MaterialID]],Table4[#All],2,0)</f>
        <v>Wires</v>
      </c>
      <c r="I4432">
        <v>1</v>
      </c>
      <c r="J4432" s="2" t="str">
        <f>_xlfn.XLOOKUP(SupplierQuality[[#This Row],[Defect Type ID]],Table5[ID],Table5[Defect Type],"Not found",0)</f>
        <v>No Impact</v>
      </c>
      <c r="K4432">
        <v>98</v>
      </c>
      <c r="L4432" s="2" t="str">
        <f>_xlfn.XLOOKUP(SupplierQuality[[#This Row],[DefectID]],Table2[ID],Table2[Defect],"Not found",0)</f>
        <v>Damaged Rolls</v>
      </c>
      <c r="M4432" s="3">
        <v>697858</v>
      </c>
      <c r="N4432" s="3">
        <v>721</v>
      </c>
      <c r="O4432" s="6">
        <f>SupplierQuality[[#This Row],[Total Downtime Minutes]]/60</f>
        <v>12.016666666666667</v>
      </c>
      <c r="P4432" s="4">
        <v>362</v>
      </c>
      <c r="Q4432" s="4">
        <f>SupplierQuality[[#This Row],[Total Defect Qty]]*SupplierQuality[[#This Row],[Unit Price]]</f>
        <v>252624596</v>
      </c>
    </row>
    <row r="4433" spans="1:17" x14ac:dyDescent="0.25">
      <c r="A4433" s="1">
        <v>43746</v>
      </c>
      <c r="B4433" s="5" t="str">
        <f>TEXT(SupplierQuality[[#This Row],[Date]],"mmm")</f>
        <v>Oct</v>
      </c>
      <c r="C4433" s="5" t="str">
        <f>TEXT(SupplierQuality[[#This Row],[Date]],"yyyy")</f>
        <v>2019</v>
      </c>
      <c r="D4433" s="2" t="s">
        <v>321</v>
      </c>
      <c r="E4433" s="2" t="s">
        <v>55</v>
      </c>
      <c r="F4433" s="2" t="s">
        <v>14</v>
      </c>
      <c r="G4433">
        <v>120</v>
      </c>
      <c r="H4433" s="2" t="str">
        <f>VLOOKUP(SupplierQuality[[#This Row],[MaterialID]],Table4[#All],2,0)</f>
        <v>Film</v>
      </c>
      <c r="I4433">
        <v>3</v>
      </c>
      <c r="J4433" s="2" t="str">
        <f>_xlfn.XLOOKUP(SupplierQuality[[#This Row],[Defect Type ID]],Table5[ID],Table5[Defect Type],"Not found",0)</f>
        <v>Impact</v>
      </c>
      <c r="K4433">
        <v>73</v>
      </c>
      <c r="L4433" s="2" t="str">
        <f>_xlfn.XLOOKUP(SupplierQuality[[#This Row],[DefectID]],Table2[ID],Table2[Defect],"Not found",0)</f>
        <v>No Slip Sheets</v>
      </c>
      <c r="M4433" s="3">
        <v>626400</v>
      </c>
      <c r="N4433" s="3">
        <v>1347</v>
      </c>
      <c r="O4433" s="6">
        <f>SupplierQuality[[#This Row],[Total Downtime Minutes]]/60</f>
        <v>22.45</v>
      </c>
      <c r="P4433" s="4">
        <v>375</v>
      </c>
      <c r="Q4433" s="4">
        <f>SupplierQuality[[#This Row],[Total Defect Qty]]*SupplierQuality[[#This Row],[Unit Price]]</f>
        <v>234900000</v>
      </c>
    </row>
    <row r="4434" spans="1:17" x14ac:dyDescent="0.25">
      <c r="A4434" s="1">
        <v>43746</v>
      </c>
      <c r="B4434" s="5" t="str">
        <f>TEXT(SupplierQuality[[#This Row],[Date]],"mmm")</f>
        <v>Oct</v>
      </c>
      <c r="C4434" s="5" t="str">
        <f>TEXT(SupplierQuality[[#This Row],[Date]],"yyyy")</f>
        <v>2019</v>
      </c>
      <c r="D4434" s="2" t="s">
        <v>113</v>
      </c>
      <c r="E4434" s="2" t="s">
        <v>23</v>
      </c>
      <c r="F4434" s="2" t="s">
        <v>17</v>
      </c>
      <c r="G4434">
        <v>131</v>
      </c>
      <c r="H4434" s="2" t="str">
        <f>VLOOKUP(SupplierQuality[[#This Row],[MaterialID]],Table4[#All],2,0)</f>
        <v>Valves</v>
      </c>
      <c r="I4434">
        <v>3</v>
      </c>
      <c r="J4434" s="2" t="str">
        <f>_xlfn.XLOOKUP(SupplierQuality[[#This Row],[Defect Type ID]],Table5[ID],Table5[Defect Type],"Not found",0)</f>
        <v>Impact</v>
      </c>
      <c r="K4434">
        <v>104</v>
      </c>
      <c r="L4434" s="2" t="str">
        <f>_xlfn.XLOOKUP(SupplierQuality[[#This Row],[DefectID]],Table2[ID],Table2[Defect],"Not found",0)</f>
        <v>Too Much Chemicals</v>
      </c>
      <c r="M4434" s="3">
        <v>603900</v>
      </c>
      <c r="N4434" s="3">
        <v>571</v>
      </c>
      <c r="O4434" s="6">
        <f>SupplierQuality[[#This Row],[Total Downtime Minutes]]/60</f>
        <v>9.5166666666666675</v>
      </c>
      <c r="P4434" s="4">
        <v>312</v>
      </c>
      <c r="Q4434" s="4">
        <f>SupplierQuality[[#This Row],[Total Defect Qty]]*SupplierQuality[[#This Row],[Unit Price]]</f>
        <v>188416800</v>
      </c>
    </row>
    <row r="4435" spans="1:17" x14ac:dyDescent="0.25">
      <c r="A4435" s="1">
        <v>43746</v>
      </c>
      <c r="B4435" s="5" t="str">
        <f>TEXT(SupplierQuality[[#This Row],[Date]],"mmm")</f>
        <v>Oct</v>
      </c>
      <c r="C4435" s="5" t="str">
        <f>TEXT(SupplierQuality[[#This Row],[Date]],"yyyy")</f>
        <v>2019</v>
      </c>
      <c r="D4435" s="2" t="s">
        <v>295</v>
      </c>
      <c r="E4435" s="2" t="s">
        <v>11</v>
      </c>
      <c r="F4435" s="2" t="s">
        <v>14</v>
      </c>
      <c r="G4435">
        <v>119</v>
      </c>
      <c r="H4435" s="2" t="str">
        <f>VLOOKUP(SupplierQuality[[#This Row],[MaterialID]],Table4[#All],2,0)</f>
        <v>Batteries</v>
      </c>
      <c r="I4435">
        <v>1</v>
      </c>
      <c r="J4435" s="2" t="str">
        <f>_xlfn.XLOOKUP(SupplierQuality[[#This Row],[Defect Type ID]],Table5[ID],Table5[Defect Type],"Not found",0)</f>
        <v>No Impact</v>
      </c>
      <c r="K4435">
        <v>54</v>
      </c>
      <c r="L4435" s="2" t="str">
        <f>_xlfn.XLOOKUP(SupplierQuality[[#This Row],[DefectID]],Table2[ID],Table2[Defect],"Not found",0)</f>
        <v>Sealed Together Internally</v>
      </c>
      <c r="M4435" s="3">
        <v>504336</v>
      </c>
      <c r="N4435" s="3">
        <v>2903</v>
      </c>
      <c r="O4435" s="6">
        <f>SupplierQuality[[#This Row],[Total Downtime Minutes]]/60</f>
        <v>48.383333333333333</v>
      </c>
      <c r="P4435" s="4">
        <v>460</v>
      </c>
      <c r="Q4435" s="4">
        <f>SupplierQuality[[#This Row],[Total Defect Qty]]*SupplierQuality[[#This Row],[Unit Price]]</f>
        <v>231994560</v>
      </c>
    </row>
    <row r="4436" spans="1:17" x14ac:dyDescent="0.25">
      <c r="A4436" s="1">
        <v>43746</v>
      </c>
      <c r="B4436" s="5" t="str">
        <f>TEXT(SupplierQuality[[#This Row],[Date]],"mmm")</f>
        <v>Oct</v>
      </c>
      <c r="C4436" s="5" t="str">
        <f>TEXT(SupplierQuality[[#This Row],[Date]],"yyyy")</f>
        <v>2019</v>
      </c>
      <c r="D4436" s="2" t="s">
        <v>223</v>
      </c>
      <c r="E4436" s="2" t="s">
        <v>49</v>
      </c>
      <c r="F4436" s="2" t="s">
        <v>14</v>
      </c>
      <c r="G4436">
        <v>126</v>
      </c>
      <c r="H4436" s="2" t="str">
        <f>VLOOKUP(SupplierQuality[[#This Row],[MaterialID]],Table4[#All],2,0)</f>
        <v>Motors</v>
      </c>
      <c r="I4436">
        <v>1</v>
      </c>
      <c r="J4436" s="2" t="str">
        <f>_xlfn.XLOOKUP(SupplierQuality[[#This Row],[Defect Type ID]],Table5[ID],Table5[Defect Type],"Not found",0)</f>
        <v>No Impact</v>
      </c>
      <c r="K4436">
        <v>199</v>
      </c>
      <c r="L4436" s="2" t="str">
        <f>_xlfn.XLOOKUP(SupplierQuality[[#This Row],[DefectID]],Table2[ID],Table2[Defect],"Not found",0)</f>
        <v>Bad Welding</v>
      </c>
      <c r="M4436" s="3">
        <v>482996</v>
      </c>
      <c r="N4436" s="3">
        <v>1888</v>
      </c>
      <c r="O4436" s="6">
        <f>SupplierQuality[[#This Row],[Total Downtime Minutes]]/60</f>
        <v>31.466666666666665</v>
      </c>
      <c r="P4436" s="4">
        <v>516</v>
      </c>
      <c r="Q4436" s="4">
        <f>SupplierQuality[[#This Row],[Total Defect Qty]]*SupplierQuality[[#This Row],[Unit Price]]</f>
        <v>249225936</v>
      </c>
    </row>
    <row r="4437" spans="1:17" x14ac:dyDescent="0.25">
      <c r="A4437" s="1">
        <v>43746</v>
      </c>
      <c r="B4437" s="5" t="str">
        <f>TEXT(SupplierQuality[[#This Row],[Date]],"mmm")</f>
        <v>Oct</v>
      </c>
      <c r="C4437" s="5" t="str">
        <f>TEXT(SupplierQuality[[#This Row],[Date]],"yyyy")</f>
        <v>2019</v>
      </c>
      <c r="D4437" s="2" t="s">
        <v>172</v>
      </c>
      <c r="E4437" s="2" t="s">
        <v>62</v>
      </c>
      <c r="F4437" s="2" t="s">
        <v>691</v>
      </c>
      <c r="G4437">
        <v>126</v>
      </c>
      <c r="H4437" s="2" t="str">
        <f>VLOOKUP(SupplierQuality[[#This Row],[MaterialID]],Table4[#All],2,0)</f>
        <v>Motors</v>
      </c>
      <c r="I4437">
        <v>2</v>
      </c>
      <c r="J4437" s="2" t="str">
        <f>_xlfn.XLOOKUP(SupplierQuality[[#This Row],[Defect Type ID]],Table5[ID],Table5[Defect Type],"Not found",0)</f>
        <v>Rejected</v>
      </c>
      <c r="K4437">
        <v>135</v>
      </c>
      <c r="L4437" s="2" t="str">
        <f>_xlfn.XLOOKUP(SupplierQuality[[#This Row],[DefectID]],Table2[ID],Table2[Defect],"Not found",0)</f>
        <v>Tops Short</v>
      </c>
      <c r="M4437" s="3">
        <v>444286</v>
      </c>
      <c r="N4437" s="3">
        <v>3530</v>
      </c>
      <c r="O4437" s="6">
        <f>SupplierQuality[[#This Row],[Total Downtime Minutes]]/60</f>
        <v>58.833333333333336</v>
      </c>
      <c r="P4437" s="4">
        <v>292</v>
      </c>
      <c r="Q4437" s="4">
        <f>SupplierQuality[[#This Row],[Total Defect Qty]]*SupplierQuality[[#This Row],[Unit Price]]</f>
        <v>129731512</v>
      </c>
    </row>
    <row r="4438" spans="1:17" x14ac:dyDescent="0.25">
      <c r="A4438" s="1">
        <v>43746</v>
      </c>
      <c r="B4438" s="5" t="str">
        <f>TEXT(SupplierQuality[[#This Row],[Date]],"mmm")</f>
        <v>Oct</v>
      </c>
      <c r="C4438" s="5" t="str">
        <f>TEXT(SupplierQuality[[#This Row],[Date]],"yyyy")</f>
        <v>2019</v>
      </c>
      <c r="D4438" s="2" t="s">
        <v>232</v>
      </c>
      <c r="E4438" s="2" t="s">
        <v>36</v>
      </c>
      <c r="F4438" s="2" t="s">
        <v>17</v>
      </c>
      <c r="G4438">
        <v>130</v>
      </c>
      <c r="H4438" s="2" t="str">
        <f>VLOOKUP(SupplierQuality[[#This Row],[MaterialID]],Table4[#All],2,0)</f>
        <v>Packaging</v>
      </c>
      <c r="I4438">
        <v>1</v>
      </c>
      <c r="J4438" s="2" t="str">
        <f>_xlfn.XLOOKUP(SupplierQuality[[#This Row],[Defect Type ID]],Table5[ID],Table5[Defect Type],"Not found",0)</f>
        <v>No Impact</v>
      </c>
      <c r="K4438">
        <v>267</v>
      </c>
      <c r="L4438" s="2" t="str">
        <f>_xlfn.XLOOKUP(SupplierQuality[[#This Row],[DefectID]],Table2[ID],Table2[Defect],"Not found",0)</f>
        <v>Wrong Qty</v>
      </c>
      <c r="M4438" s="3">
        <v>375422</v>
      </c>
      <c r="N4438" s="3">
        <v>1004</v>
      </c>
      <c r="O4438" s="6">
        <f>SupplierQuality[[#This Row],[Total Downtime Minutes]]/60</f>
        <v>16.733333333333334</v>
      </c>
      <c r="P4438" s="4">
        <v>420</v>
      </c>
      <c r="Q4438" s="4">
        <f>SupplierQuality[[#This Row],[Total Defect Qty]]*SupplierQuality[[#This Row],[Unit Price]]</f>
        <v>157677240</v>
      </c>
    </row>
    <row r="4439" spans="1:17" x14ac:dyDescent="0.25">
      <c r="A4439" s="1">
        <v>43746</v>
      </c>
      <c r="B4439" s="5" t="str">
        <f>TEXT(SupplierQuality[[#This Row],[Date]],"mmm")</f>
        <v>Oct</v>
      </c>
      <c r="C4439" s="5" t="str">
        <f>TEXT(SupplierQuality[[#This Row],[Date]],"yyyy")</f>
        <v>2019</v>
      </c>
      <c r="D4439" s="2" t="s">
        <v>28</v>
      </c>
      <c r="E4439" s="2" t="s">
        <v>104</v>
      </c>
      <c r="F4439" s="2" t="s">
        <v>42</v>
      </c>
      <c r="G4439">
        <v>117</v>
      </c>
      <c r="H4439" s="2" t="str">
        <f>VLOOKUP(SupplierQuality[[#This Row],[MaterialID]],Table4[#All],2,0)</f>
        <v>Labels</v>
      </c>
      <c r="I4439">
        <v>1</v>
      </c>
      <c r="J4439" s="2" t="str">
        <f>_xlfn.XLOOKUP(SupplierQuality[[#This Row],[Defect Type ID]],Table5[ID],Table5[Defect Type],"Not found",0)</f>
        <v>No Impact</v>
      </c>
      <c r="K4439">
        <v>30</v>
      </c>
      <c r="L4439" s="2" t="str">
        <f>_xlfn.XLOOKUP(SupplierQuality[[#This Row],[DefectID]],Table2[ID],Table2[Defect],"Not found",0)</f>
        <v>Too Stiff</v>
      </c>
      <c r="M4439" s="3">
        <v>366685</v>
      </c>
      <c r="N4439" s="3">
        <v>4207</v>
      </c>
      <c r="O4439" s="6">
        <f>SupplierQuality[[#This Row],[Total Downtime Minutes]]/60</f>
        <v>70.11666666666666</v>
      </c>
      <c r="P4439" s="4">
        <v>488</v>
      </c>
      <c r="Q4439" s="4">
        <f>SupplierQuality[[#This Row],[Total Defect Qty]]*SupplierQuality[[#This Row],[Unit Price]]</f>
        <v>178942280</v>
      </c>
    </row>
    <row r="4440" spans="1:17" x14ac:dyDescent="0.25">
      <c r="A4440" s="1">
        <v>43746</v>
      </c>
      <c r="B4440" s="5" t="str">
        <f>TEXT(SupplierQuality[[#This Row],[Date]],"mmm")</f>
        <v>Oct</v>
      </c>
      <c r="C4440" s="5" t="str">
        <f>TEXT(SupplierQuality[[#This Row],[Date]],"yyyy")</f>
        <v>2019</v>
      </c>
      <c r="D4440" s="2" t="s">
        <v>134</v>
      </c>
      <c r="E4440" s="2" t="s">
        <v>11</v>
      </c>
      <c r="F4440" s="2" t="s">
        <v>691</v>
      </c>
      <c r="G4440">
        <v>121</v>
      </c>
      <c r="H4440" s="2" t="str">
        <f>VLOOKUP(SupplierQuality[[#This Row],[MaterialID]],Table4[#All],2,0)</f>
        <v>Composites</v>
      </c>
      <c r="I4440">
        <v>1</v>
      </c>
      <c r="J4440" s="2" t="str">
        <f>_xlfn.XLOOKUP(SupplierQuality[[#This Row],[Defect Type ID]],Table5[ID],Table5[Defect Type],"Not found",0)</f>
        <v>No Impact</v>
      </c>
      <c r="K4440">
        <v>32</v>
      </c>
      <c r="L4440" s="2" t="str">
        <f>_xlfn.XLOOKUP(SupplierQuality[[#This Row],[DefectID]],Table2[ID],Table2[Defect],"Not found",0)</f>
        <v>Wrong Shade of Color</v>
      </c>
      <c r="M4440" s="3">
        <v>260280</v>
      </c>
      <c r="N4440" s="3">
        <v>124</v>
      </c>
      <c r="O4440" s="6">
        <f>SupplierQuality[[#This Row],[Total Downtime Minutes]]/60</f>
        <v>2.0666666666666669</v>
      </c>
      <c r="P4440" s="4">
        <v>427</v>
      </c>
      <c r="Q4440" s="4">
        <f>SupplierQuality[[#This Row],[Total Defect Qty]]*SupplierQuality[[#This Row],[Unit Price]]</f>
        <v>111139560</v>
      </c>
    </row>
    <row r="4441" spans="1:17" x14ac:dyDescent="0.25">
      <c r="A4441" s="1">
        <v>43746</v>
      </c>
      <c r="B4441" s="5" t="str">
        <f>TEXT(SupplierQuality[[#This Row],[Date]],"mmm")</f>
        <v>Oct</v>
      </c>
      <c r="C4441" s="5" t="str">
        <f>TEXT(SupplierQuality[[#This Row],[Date]],"yyyy")</f>
        <v>2019</v>
      </c>
      <c r="D4441" s="2" t="s">
        <v>271</v>
      </c>
      <c r="E4441" s="2" t="s">
        <v>98</v>
      </c>
      <c r="F4441" s="2" t="s">
        <v>14</v>
      </c>
      <c r="G4441">
        <v>125</v>
      </c>
      <c r="H4441" s="2" t="str">
        <f>VLOOKUP(SupplierQuality[[#This Row],[MaterialID]],Table4[#All],2,0)</f>
        <v>Hardware</v>
      </c>
      <c r="I4441">
        <v>1</v>
      </c>
      <c r="J4441" s="2" t="str">
        <f>_xlfn.XLOOKUP(SupplierQuality[[#This Row],[Defect Type ID]],Table5[ID],Table5[Defect Type],"Not found",0)</f>
        <v>No Impact</v>
      </c>
      <c r="K4441">
        <v>108</v>
      </c>
      <c r="L4441" s="2" t="str">
        <f>_xlfn.XLOOKUP(SupplierQuality[[#This Row],[DefectID]],Table2[ID],Table2[Defect],"Not found",0)</f>
        <v>Wrong Tails</v>
      </c>
      <c r="M4441" s="3">
        <v>178494</v>
      </c>
      <c r="N4441" s="3">
        <v>535</v>
      </c>
      <c r="O4441" s="6">
        <f>SupplierQuality[[#This Row],[Total Downtime Minutes]]/60</f>
        <v>8.9166666666666661</v>
      </c>
      <c r="P4441" s="4">
        <v>466</v>
      </c>
      <c r="Q4441" s="4">
        <f>SupplierQuality[[#This Row],[Total Defect Qty]]*SupplierQuality[[#This Row],[Unit Price]]</f>
        <v>83178204</v>
      </c>
    </row>
    <row r="4442" spans="1:17" x14ac:dyDescent="0.25">
      <c r="A4442" s="1">
        <v>43747</v>
      </c>
      <c r="B4442" s="5" t="str">
        <f>TEXT(SupplierQuality[[#This Row],[Date]],"mmm")</f>
        <v>Oct</v>
      </c>
      <c r="C4442" s="5" t="str">
        <f>TEXT(SupplierQuality[[#This Row],[Date]],"yyyy")</f>
        <v>2019</v>
      </c>
      <c r="D4442" s="2" t="s">
        <v>28</v>
      </c>
      <c r="E4442" s="2" t="s">
        <v>104</v>
      </c>
      <c r="F4442" s="2" t="s">
        <v>17</v>
      </c>
      <c r="G4442">
        <v>121</v>
      </c>
      <c r="H4442" s="2" t="str">
        <f>VLOOKUP(SupplierQuality[[#This Row],[MaterialID]],Table4[#All],2,0)</f>
        <v>Composites</v>
      </c>
      <c r="I4442">
        <v>2</v>
      </c>
      <c r="J4442" s="2" t="str">
        <f>_xlfn.XLOOKUP(SupplierQuality[[#This Row],[Defect Type ID]],Table5[ID],Table5[Defect Type],"Not found",0)</f>
        <v>Rejected</v>
      </c>
      <c r="K4442">
        <v>28</v>
      </c>
      <c r="L4442" s="2" t="str">
        <f>_xlfn.XLOOKUP(SupplierQuality[[#This Row],[DefectID]],Table2[ID],Table2[Defect],"Not found",0)</f>
        <v>Poor Fit</v>
      </c>
      <c r="M4442" s="3">
        <v>954207</v>
      </c>
      <c r="N4442" s="3">
        <v>3982</v>
      </c>
      <c r="O4442" s="6">
        <f>SupplierQuality[[#This Row],[Total Downtime Minutes]]/60</f>
        <v>66.36666666666666</v>
      </c>
      <c r="P4442" s="4">
        <v>376</v>
      </c>
      <c r="Q4442" s="4">
        <f>SupplierQuality[[#This Row],[Total Defect Qty]]*SupplierQuality[[#This Row],[Unit Price]]</f>
        <v>358781832</v>
      </c>
    </row>
    <row r="4443" spans="1:17" x14ac:dyDescent="0.25">
      <c r="A4443" s="1">
        <v>43747</v>
      </c>
      <c r="B4443" s="5" t="str">
        <f>TEXT(SupplierQuality[[#This Row],[Date]],"mmm")</f>
        <v>Oct</v>
      </c>
      <c r="C4443" s="5" t="str">
        <f>TEXT(SupplierQuality[[#This Row],[Date]],"yyyy")</f>
        <v>2019</v>
      </c>
      <c r="D4443" s="2" t="s">
        <v>300</v>
      </c>
      <c r="E4443" s="2" t="s">
        <v>19</v>
      </c>
      <c r="F4443" s="2" t="s">
        <v>17</v>
      </c>
      <c r="G4443">
        <v>123</v>
      </c>
      <c r="H4443" s="2" t="str">
        <f>VLOOKUP(SupplierQuality[[#This Row],[MaterialID]],Table4[#All],2,0)</f>
        <v>Pump</v>
      </c>
      <c r="I4443">
        <v>3</v>
      </c>
      <c r="J4443" s="2" t="str">
        <f>_xlfn.XLOOKUP(SupplierQuality[[#This Row],[Defect Type ID]],Table5[ID],Table5[Defect Type],"Not found",0)</f>
        <v>Impact</v>
      </c>
      <c r="K4443">
        <v>202</v>
      </c>
      <c r="L4443" s="2" t="str">
        <f>_xlfn.XLOOKUP(SupplierQuality[[#This Row],[DefectID]],Table2[ID],Table2[Defect],"Not found",0)</f>
        <v>Wrong Surface</v>
      </c>
      <c r="M4443" s="3">
        <v>928260</v>
      </c>
      <c r="N4443" s="3">
        <v>1211</v>
      </c>
      <c r="O4443" s="6">
        <f>SupplierQuality[[#This Row],[Total Downtime Minutes]]/60</f>
        <v>20.183333333333334</v>
      </c>
      <c r="P4443" s="4">
        <v>304</v>
      </c>
      <c r="Q4443" s="4">
        <f>SupplierQuality[[#This Row],[Total Defect Qty]]*SupplierQuality[[#This Row],[Unit Price]]</f>
        <v>282191040</v>
      </c>
    </row>
    <row r="4444" spans="1:17" x14ac:dyDescent="0.25">
      <c r="A4444" s="1">
        <v>43747</v>
      </c>
      <c r="B4444" s="5" t="str">
        <f>TEXT(SupplierQuality[[#This Row],[Date]],"mmm")</f>
        <v>Oct</v>
      </c>
      <c r="C4444" s="5" t="str">
        <f>TEXT(SupplierQuality[[#This Row],[Date]],"yyyy")</f>
        <v>2019</v>
      </c>
      <c r="D4444" s="2" t="s">
        <v>253</v>
      </c>
      <c r="E4444" s="2" t="s">
        <v>58</v>
      </c>
      <c r="F4444" s="2" t="s">
        <v>14</v>
      </c>
      <c r="G4444">
        <v>118</v>
      </c>
      <c r="H4444" s="2" t="str">
        <f>VLOOKUP(SupplierQuality[[#This Row],[MaterialID]],Table4[#All],2,0)</f>
        <v>Corrugate</v>
      </c>
      <c r="I4444">
        <v>1</v>
      </c>
      <c r="J4444" s="2" t="str">
        <f>_xlfn.XLOOKUP(SupplierQuality[[#This Row],[Defect Type ID]],Table5[ID],Table5[Defect Type],"Not found",0)</f>
        <v>No Impact</v>
      </c>
      <c r="K4444">
        <v>227</v>
      </c>
      <c r="L4444" s="2" t="str">
        <f>_xlfn.XLOOKUP(SupplierQuality[[#This Row],[DefectID]],Table2[ID],Table2[Defect],"Not found",0)</f>
        <v>Not Balanced</v>
      </c>
      <c r="M4444" s="3">
        <v>912606</v>
      </c>
      <c r="N4444" s="3">
        <v>3778</v>
      </c>
      <c r="O4444" s="6">
        <f>SupplierQuality[[#This Row],[Total Downtime Minutes]]/60</f>
        <v>62.966666666666669</v>
      </c>
      <c r="P4444" s="4">
        <v>359</v>
      </c>
      <c r="Q4444" s="4">
        <f>SupplierQuality[[#This Row],[Total Defect Qty]]*SupplierQuality[[#This Row],[Unit Price]]</f>
        <v>327625554</v>
      </c>
    </row>
    <row r="4445" spans="1:17" x14ac:dyDescent="0.25">
      <c r="A4445" s="1">
        <v>43747</v>
      </c>
      <c r="B4445" s="5" t="str">
        <f>TEXT(SupplierQuality[[#This Row],[Date]],"mmm")</f>
        <v>Oct</v>
      </c>
      <c r="C4445" s="5" t="str">
        <f>TEXT(SupplierQuality[[#This Row],[Date]],"yyyy")</f>
        <v>2019</v>
      </c>
      <c r="D4445" s="2" t="s">
        <v>201</v>
      </c>
      <c r="E4445" s="2" t="s">
        <v>13</v>
      </c>
      <c r="F4445" s="2" t="s">
        <v>17</v>
      </c>
      <c r="G4445">
        <v>112</v>
      </c>
      <c r="H4445" s="2" t="str">
        <f>VLOOKUP(SupplierQuality[[#This Row],[MaterialID]],Table4[#All],2,0)</f>
        <v>Glass</v>
      </c>
      <c r="I4445">
        <v>1</v>
      </c>
      <c r="J4445" s="2" t="str">
        <f>_xlfn.XLOOKUP(SupplierQuality[[#This Row],[Defect Type ID]],Table5[ID],Table5[Defect Type],"Not found",0)</f>
        <v>No Impact</v>
      </c>
      <c r="K4445">
        <v>43</v>
      </c>
      <c r="L4445" s="2" t="str">
        <f>_xlfn.XLOOKUP(SupplierQuality[[#This Row],[DefectID]],Table2[ID],Table2[Defect],"Not found",0)</f>
        <v>Creases / Wrinkles</v>
      </c>
      <c r="M4445" s="3">
        <v>890207</v>
      </c>
      <c r="N4445" s="3">
        <v>2241</v>
      </c>
      <c r="O4445" s="6">
        <f>SupplierQuality[[#This Row],[Total Downtime Minutes]]/60</f>
        <v>37.35</v>
      </c>
      <c r="P4445" s="4">
        <v>663</v>
      </c>
      <c r="Q4445" s="4">
        <f>SupplierQuality[[#This Row],[Total Defect Qty]]*SupplierQuality[[#This Row],[Unit Price]]</f>
        <v>590207241</v>
      </c>
    </row>
    <row r="4446" spans="1:17" x14ac:dyDescent="0.25">
      <c r="A4446" s="1">
        <v>43747</v>
      </c>
      <c r="B4446" s="5" t="str">
        <f>TEXT(SupplierQuality[[#This Row],[Date]],"mmm")</f>
        <v>Oct</v>
      </c>
      <c r="C4446" s="5" t="str">
        <f>TEXT(SupplierQuality[[#This Row],[Date]],"yyyy")</f>
        <v>2019</v>
      </c>
      <c r="D4446" s="2" t="s">
        <v>242</v>
      </c>
      <c r="E4446" s="2" t="s">
        <v>67</v>
      </c>
      <c r="F4446" s="2" t="s">
        <v>17</v>
      </c>
      <c r="G4446">
        <v>120</v>
      </c>
      <c r="H4446" s="2" t="str">
        <f>VLOOKUP(SupplierQuality[[#This Row],[MaterialID]],Table4[#All],2,0)</f>
        <v>Film</v>
      </c>
      <c r="I4446">
        <v>3</v>
      </c>
      <c r="J4446" s="2" t="str">
        <f>_xlfn.XLOOKUP(SupplierQuality[[#This Row],[Defect Type ID]],Table5[ID],Table5[Defect Type],"Not found",0)</f>
        <v>Impact</v>
      </c>
      <c r="K4446">
        <v>55</v>
      </c>
      <c r="L4446" s="2" t="str">
        <f>_xlfn.XLOOKUP(SupplierQuality[[#This Row],[DefectID]],Table2[ID],Table2[Defect],"Not found",0)</f>
        <v>Wrong Fasteners</v>
      </c>
      <c r="M4446" s="3">
        <v>764151</v>
      </c>
      <c r="N4446" s="3">
        <v>1293</v>
      </c>
      <c r="O4446" s="6">
        <f>SupplierQuality[[#This Row],[Total Downtime Minutes]]/60</f>
        <v>21.55</v>
      </c>
      <c r="P4446" s="4">
        <v>310</v>
      </c>
      <c r="Q4446" s="4">
        <f>SupplierQuality[[#This Row],[Total Defect Qty]]*SupplierQuality[[#This Row],[Unit Price]]</f>
        <v>236886810</v>
      </c>
    </row>
    <row r="4447" spans="1:17" x14ac:dyDescent="0.25">
      <c r="A4447" s="1">
        <v>43747</v>
      </c>
      <c r="B4447" s="5" t="str">
        <f>TEXT(SupplierQuality[[#This Row],[Date]],"mmm")</f>
        <v>Oct</v>
      </c>
      <c r="C4447" s="5" t="str">
        <f>TEXT(SupplierQuality[[#This Row],[Date]],"yyyy")</f>
        <v>2019</v>
      </c>
      <c r="D4447" s="2" t="s">
        <v>159</v>
      </c>
      <c r="E4447" s="2" t="s">
        <v>11</v>
      </c>
      <c r="F4447" s="2" t="s">
        <v>42</v>
      </c>
      <c r="G4447">
        <v>122</v>
      </c>
      <c r="H4447" s="2" t="str">
        <f>VLOOKUP(SupplierQuality[[#This Row],[MaterialID]],Table4[#All],2,0)</f>
        <v>Electrolytes</v>
      </c>
      <c r="I4447">
        <v>3</v>
      </c>
      <c r="J4447" s="2" t="str">
        <f>_xlfn.XLOOKUP(SupplierQuality[[#This Row],[Defect Type ID]],Table5[ID],Table5[Defect Type],"Not found",0)</f>
        <v>Impact</v>
      </c>
      <c r="K4447">
        <v>87</v>
      </c>
      <c r="L4447" s="2" t="str">
        <f>_xlfn.XLOOKUP(SupplierQuality[[#This Row],[DefectID]],Table2[ID],Table2[Defect],"Not found",0)</f>
        <v>Wrong Registration</v>
      </c>
      <c r="M4447" s="3">
        <v>752491</v>
      </c>
      <c r="N4447" s="3">
        <v>2630</v>
      </c>
      <c r="O4447" s="6">
        <f>SupplierQuality[[#This Row],[Total Downtime Minutes]]/60</f>
        <v>43.833333333333336</v>
      </c>
      <c r="P4447" s="4">
        <v>368</v>
      </c>
      <c r="Q4447" s="4">
        <f>SupplierQuality[[#This Row],[Total Defect Qty]]*SupplierQuality[[#This Row],[Unit Price]]</f>
        <v>276916688</v>
      </c>
    </row>
    <row r="4448" spans="1:17" x14ac:dyDescent="0.25">
      <c r="A4448" s="1">
        <v>43747</v>
      </c>
      <c r="B4448" s="5" t="str">
        <f>TEXT(SupplierQuality[[#This Row],[Date]],"mmm")</f>
        <v>Oct</v>
      </c>
      <c r="C4448" s="5" t="str">
        <f>TEXT(SupplierQuality[[#This Row],[Date]],"yyyy")</f>
        <v>2019</v>
      </c>
      <c r="D4448" s="2" t="s">
        <v>97</v>
      </c>
      <c r="E4448" s="2" t="s">
        <v>58</v>
      </c>
      <c r="F4448" s="2" t="s">
        <v>14</v>
      </c>
      <c r="G4448">
        <v>131</v>
      </c>
      <c r="H4448" s="2" t="str">
        <f>VLOOKUP(SupplierQuality[[#This Row],[MaterialID]],Table4[#All],2,0)</f>
        <v>Valves</v>
      </c>
      <c r="I4448">
        <v>1</v>
      </c>
      <c r="J4448" s="2" t="str">
        <f>_xlfn.XLOOKUP(SupplierQuality[[#This Row],[Defect Type ID]],Table5[ID],Table5[Defect Type],"Not found",0)</f>
        <v>No Impact</v>
      </c>
      <c r="K4448">
        <v>246</v>
      </c>
      <c r="L4448" s="2" t="str">
        <f>_xlfn.XLOOKUP(SupplierQuality[[#This Row],[DefectID]],Table2[ID],Table2[Defect],"Not found",0)</f>
        <v>Wrong Item</v>
      </c>
      <c r="M4448" s="3">
        <v>700136</v>
      </c>
      <c r="N4448" s="3">
        <v>2148</v>
      </c>
      <c r="O4448" s="6">
        <f>SupplierQuality[[#This Row],[Total Downtime Minutes]]/60</f>
        <v>35.799999999999997</v>
      </c>
      <c r="P4448" s="4">
        <v>637</v>
      </c>
      <c r="Q4448" s="4">
        <f>SupplierQuality[[#This Row],[Total Defect Qty]]*SupplierQuality[[#This Row],[Unit Price]]</f>
        <v>445986632</v>
      </c>
    </row>
    <row r="4449" spans="1:17" x14ac:dyDescent="0.25">
      <c r="A4449" s="1">
        <v>43747</v>
      </c>
      <c r="B4449" s="5" t="str">
        <f>TEXT(SupplierQuality[[#This Row],[Date]],"mmm")</f>
        <v>Oct</v>
      </c>
      <c r="C4449" s="5" t="str">
        <f>TEXT(SupplierQuality[[#This Row],[Date]],"yyyy")</f>
        <v>2019</v>
      </c>
      <c r="D4449" s="2" t="s">
        <v>232</v>
      </c>
      <c r="E4449" s="2" t="s">
        <v>38</v>
      </c>
      <c r="F4449" s="2" t="s">
        <v>17</v>
      </c>
      <c r="G4449">
        <v>112</v>
      </c>
      <c r="H4449" s="2" t="str">
        <f>VLOOKUP(SupplierQuality[[#This Row],[MaterialID]],Table4[#All],2,0)</f>
        <v>Glass</v>
      </c>
      <c r="I4449">
        <v>1</v>
      </c>
      <c r="J4449" s="2" t="str">
        <f>_xlfn.XLOOKUP(SupplierQuality[[#This Row],[Defect Type ID]],Table5[ID],Table5[Defect Type],"Not found",0)</f>
        <v>No Impact</v>
      </c>
      <c r="K4449">
        <v>109</v>
      </c>
      <c r="L4449" s="2" t="str">
        <f>_xlfn.XLOOKUP(SupplierQuality[[#This Row],[DefectID]],Table2[ID],Table2[Defect],"Not found",0)</f>
        <v>Inside Scoring</v>
      </c>
      <c r="M4449" s="3">
        <v>697769</v>
      </c>
      <c r="N4449" s="3">
        <v>1109</v>
      </c>
      <c r="O4449" s="6">
        <f>SupplierQuality[[#This Row],[Total Downtime Minutes]]/60</f>
        <v>18.483333333333334</v>
      </c>
      <c r="P4449" s="4">
        <v>492</v>
      </c>
      <c r="Q4449" s="4">
        <f>SupplierQuality[[#This Row],[Total Defect Qty]]*SupplierQuality[[#This Row],[Unit Price]]</f>
        <v>343302348</v>
      </c>
    </row>
    <row r="4450" spans="1:17" x14ac:dyDescent="0.25">
      <c r="A4450" s="1">
        <v>43747</v>
      </c>
      <c r="B4450" s="5" t="str">
        <f>TEXT(SupplierQuality[[#This Row],[Date]],"mmm")</f>
        <v>Oct</v>
      </c>
      <c r="C4450" s="5" t="str">
        <f>TEXT(SupplierQuality[[#This Row],[Date]],"yyyy")</f>
        <v>2019</v>
      </c>
      <c r="D4450" s="2" t="s">
        <v>87</v>
      </c>
      <c r="E4450" s="2" t="s">
        <v>119</v>
      </c>
      <c r="F4450" s="2" t="s">
        <v>17</v>
      </c>
      <c r="G4450">
        <v>128</v>
      </c>
      <c r="H4450" s="2" t="str">
        <f>VLOOKUP(SupplierQuality[[#This Row],[MaterialID]],Table4[#All],2,0)</f>
        <v>Tape</v>
      </c>
      <c r="I4450">
        <v>3</v>
      </c>
      <c r="J4450" s="2" t="str">
        <f>_xlfn.XLOOKUP(SupplierQuality[[#This Row],[Defect Type ID]],Table5[ID],Table5[Defect Type],"Not found",0)</f>
        <v>Impact</v>
      </c>
      <c r="K4450">
        <v>99</v>
      </c>
      <c r="L4450" s="2" t="str">
        <f>_xlfn.XLOOKUP(SupplierQuality[[#This Row],[DefectID]],Table2[ID],Table2[Defect],"Not found",0)</f>
        <v>False scores</v>
      </c>
      <c r="M4450" s="3">
        <v>695016</v>
      </c>
      <c r="N4450" s="3">
        <v>76</v>
      </c>
      <c r="O4450" s="6">
        <f>SupplierQuality[[#This Row],[Total Downtime Minutes]]/60</f>
        <v>1.2666666666666666</v>
      </c>
      <c r="P4450" s="4">
        <v>572</v>
      </c>
      <c r="Q4450" s="4">
        <f>SupplierQuality[[#This Row],[Total Defect Qty]]*SupplierQuality[[#This Row],[Unit Price]]</f>
        <v>397549152</v>
      </c>
    </row>
    <row r="4451" spans="1:17" x14ac:dyDescent="0.25">
      <c r="A4451" s="1">
        <v>43747</v>
      </c>
      <c r="B4451" s="5" t="str">
        <f>TEXT(SupplierQuality[[#This Row],[Date]],"mmm")</f>
        <v>Oct</v>
      </c>
      <c r="C4451" s="5" t="str">
        <f>TEXT(SupplierQuality[[#This Row],[Date]],"yyyy")</f>
        <v>2019</v>
      </c>
      <c r="D4451" s="2" t="s">
        <v>358</v>
      </c>
      <c r="E4451" s="2" t="s">
        <v>74</v>
      </c>
      <c r="F4451" s="2" t="s">
        <v>14</v>
      </c>
      <c r="G4451">
        <v>129</v>
      </c>
      <c r="H4451" s="2" t="str">
        <f>VLOOKUP(SupplierQuality[[#This Row],[MaterialID]],Table4[#All],2,0)</f>
        <v>Mechanicals</v>
      </c>
      <c r="I4451">
        <v>2</v>
      </c>
      <c r="J4451" s="2" t="str">
        <f>_xlfn.XLOOKUP(SupplierQuality[[#This Row],[Defect Type ID]],Table5[ID],Table5[Defect Type],"Not found",0)</f>
        <v>Rejected</v>
      </c>
      <c r="K4451">
        <v>236</v>
      </c>
      <c r="L4451" s="2" t="str">
        <f>_xlfn.XLOOKUP(SupplierQuality[[#This Row],[DefectID]],Table2[ID],Table2[Defect],"Not found",0)</f>
        <v>Cuts</v>
      </c>
      <c r="M4451" s="3">
        <v>684131</v>
      </c>
      <c r="N4451" s="3">
        <v>4522</v>
      </c>
      <c r="O4451" s="6">
        <f>SupplierQuality[[#This Row],[Total Downtime Minutes]]/60</f>
        <v>75.36666666666666</v>
      </c>
      <c r="P4451" s="4">
        <v>681</v>
      </c>
      <c r="Q4451" s="4">
        <f>SupplierQuality[[#This Row],[Total Defect Qty]]*SupplierQuality[[#This Row],[Unit Price]]</f>
        <v>465893211</v>
      </c>
    </row>
    <row r="4452" spans="1:17" x14ac:dyDescent="0.25">
      <c r="A4452" s="1">
        <v>43747</v>
      </c>
      <c r="B4452" s="5" t="str">
        <f>TEXT(SupplierQuality[[#This Row],[Date]],"mmm")</f>
        <v>Oct</v>
      </c>
      <c r="C4452" s="5" t="str">
        <f>TEXT(SupplierQuality[[#This Row],[Date]],"yyyy")</f>
        <v>2019</v>
      </c>
      <c r="D4452" s="2" t="s">
        <v>288</v>
      </c>
      <c r="E4452" s="2" t="s">
        <v>23</v>
      </c>
      <c r="F4452" s="2" t="s">
        <v>17</v>
      </c>
      <c r="G4452">
        <v>129</v>
      </c>
      <c r="H4452" s="2" t="str">
        <f>VLOOKUP(SupplierQuality[[#This Row],[MaterialID]],Table4[#All],2,0)</f>
        <v>Mechanicals</v>
      </c>
      <c r="I4452">
        <v>2</v>
      </c>
      <c r="J4452" s="2" t="str">
        <f>_xlfn.XLOOKUP(SupplierQuality[[#This Row],[Defect Type ID]],Table5[ID],Table5[Defect Type],"Not found",0)</f>
        <v>Rejected</v>
      </c>
      <c r="K4452">
        <v>154</v>
      </c>
      <c r="L4452" s="2" t="str">
        <f>_xlfn.XLOOKUP(SupplierQuality[[#This Row],[DefectID]],Table2[ID],Table2[Defect],"Not found",0)</f>
        <v>Missing Labels</v>
      </c>
      <c r="M4452" s="3">
        <v>565765</v>
      </c>
      <c r="N4452" s="3">
        <v>681</v>
      </c>
      <c r="O4452" s="6">
        <f>SupplierQuality[[#This Row],[Total Downtime Minutes]]/60</f>
        <v>11.35</v>
      </c>
      <c r="P4452" s="4">
        <v>355</v>
      </c>
      <c r="Q4452" s="4">
        <f>SupplierQuality[[#This Row],[Total Defect Qty]]*SupplierQuality[[#This Row],[Unit Price]]</f>
        <v>200846575</v>
      </c>
    </row>
    <row r="4453" spans="1:17" x14ac:dyDescent="0.25">
      <c r="A4453" s="1">
        <v>43747</v>
      </c>
      <c r="B4453" s="5" t="str">
        <f>TEXT(SupplierQuality[[#This Row],[Date]],"mmm")</f>
        <v>Oct</v>
      </c>
      <c r="C4453" s="5" t="str">
        <f>TEXT(SupplierQuality[[#This Row],[Date]],"yyyy")</f>
        <v>2019</v>
      </c>
      <c r="D4453" s="2" t="s">
        <v>128</v>
      </c>
      <c r="E4453" s="2" t="s">
        <v>67</v>
      </c>
      <c r="F4453" s="2" t="s">
        <v>17</v>
      </c>
      <c r="G4453">
        <v>128</v>
      </c>
      <c r="H4453" s="2" t="str">
        <f>VLOOKUP(SupplierQuality[[#This Row],[MaterialID]],Table4[#All],2,0)</f>
        <v>Tape</v>
      </c>
      <c r="I4453">
        <v>2</v>
      </c>
      <c r="J4453" s="2" t="str">
        <f>_xlfn.XLOOKUP(SupplierQuality[[#This Row],[Defect Type ID]],Table5[ID],Table5[Defect Type],"Not found",0)</f>
        <v>Rejected</v>
      </c>
      <c r="K4453">
        <v>137</v>
      </c>
      <c r="L4453" s="2" t="str">
        <f>_xlfn.XLOOKUP(SupplierQuality[[#This Row],[DefectID]],Table2[ID],Table2[Defect],"Not found",0)</f>
        <v>Weak Wrap</v>
      </c>
      <c r="M4453" s="3">
        <v>537911</v>
      </c>
      <c r="N4453" s="3">
        <v>3894</v>
      </c>
      <c r="O4453" s="6">
        <f>SupplierQuality[[#This Row],[Total Downtime Minutes]]/60</f>
        <v>64.900000000000006</v>
      </c>
      <c r="P4453" s="4">
        <v>424</v>
      </c>
      <c r="Q4453" s="4">
        <f>SupplierQuality[[#This Row],[Total Defect Qty]]*SupplierQuality[[#This Row],[Unit Price]]</f>
        <v>228074264</v>
      </c>
    </row>
    <row r="4454" spans="1:17" x14ac:dyDescent="0.25">
      <c r="A4454" s="1">
        <v>43747</v>
      </c>
      <c r="B4454" s="5" t="str">
        <f>TEXT(SupplierQuality[[#This Row],[Date]],"mmm")</f>
        <v>Oct</v>
      </c>
      <c r="C4454" s="5" t="str">
        <f>TEXT(SupplierQuality[[#This Row],[Date]],"yyyy")</f>
        <v>2019</v>
      </c>
      <c r="D4454" s="2" t="s">
        <v>258</v>
      </c>
      <c r="E4454" s="2" t="s">
        <v>16</v>
      </c>
      <c r="F4454" s="2" t="s">
        <v>17</v>
      </c>
      <c r="G4454">
        <v>116</v>
      </c>
      <c r="H4454" s="2" t="str">
        <f>VLOOKUP(SupplierQuality[[#This Row],[MaterialID]],Table4[#All],2,0)</f>
        <v>Molds</v>
      </c>
      <c r="I4454">
        <v>2</v>
      </c>
      <c r="J4454" s="2" t="str">
        <f>_xlfn.XLOOKUP(SupplierQuality[[#This Row],[Defect Type ID]],Table5[ID],Table5[Defect Type],"Not found",0)</f>
        <v>Rejected</v>
      </c>
      <c r="K4454">
        <v>117</v>
      </c>
      <c r="L4454" s="2" t="str">
        <f>_xlfn.XLOOKUP(SupplierQuality[[#This Row],[DefectID]],Table2[ID],Table2[Defect],"Not found",0)</f>
        <v>Opened containers</v>
      </c>
      <c r="M4454" s="3">
        <v>525599</v>
      </c>
      <c r="N4454" s="3">
        <v>124</v>
      </c>
      <c r="O4454" s="6">
        <f>SupplierQuality[[#This Row],[Total Downtime Minutes]]/60</f>
        <v>2.0666666666666669</v>
      </c>
      <c r="P4454" s="4">
        <v>677</v>
      </c>
      <c r="Q4454" s="4">
        <f>SupplierQuality[[#This Row],[Total Defect Qty]]*SupplierQuality[[#This Row],[Unit Price]]</f>
        <v>355830523</v>
      </c>
    </row>
    <row r="4455" spans="1:17" x14ac:dyDescent="0.25">
      <c r="A4455" s="1">
        <v>43747</v>
      </c>
      <c r="B4455" s="5" t="str">
        <f>TEXT(SupplierQuality[[#This Row],[Date]],"mmm")</f>
        <v>Oct</v>
      </c>
      <c r="C4455" s="5" t="str">
        <f>TEXT(SupplierQuality[[#This Row],[Date]],"yyyy")</f>
        <v>2019</v>
      </c>
      <c r="D4455" s="2" t="s">
        <v>88</v>
      </c>
      <c r="E4455" s="2" t="s">
        <v>30</v>
      </c>
      <c r="F4455" s="2" t="s">
        <v>17</v>
      </c>
      <c r="G4455">
        <v>127</v>
      </c>
      <c r="H4455" s="2" t="str">
        <f>VLOOKUP(SupplierQuality[[#This Row],[MaterialID]],Table4[#All],2,0)</f>
        <v>Crates</v>
      </c>
      <c r="I4455">
        <v>2</v>
      </c>
      <c r="J4455" s="2" t="str">
        <f>_xlfn.XLOOKUP(SupplierQuality[[#This Row],[Defect Type ID]],Table5[ID],Table5[Defect Type],"Not found",0)</f>
        <v>Rejected</v>
      </c>
      <c r="K4455">
        <v>134</v>
      </c>
      <c r="L4455" s="2" t="str">
        <f>_xlfn.XLOOKUP(SupplierQuality[[#This Row],[DefectID]],Table2[ID],Table2[Defect],"Not found",0)</f>
        <v>Scratches</v>
      </c>
      <c r="M4455" s="3">
        <v>493717</v>
      </c>
      <c r="N4455" s="3">
        <v>258</v>
      </c>
      <c r="O4455" s="6">
        <f>SupplierQuality[[#This Row],[Total Downtime Minutes]]/60</f>
        <v>4.3</v>
      </c>
      <c r="P4455" s="4">
        <v>496</v>
      </c>
      <c r="Q4455" s="4">
        <f>SupplierQuality[[#This Row],[Total Defect Qty]]*SupplierQuality[[#This Row],[Unit Price]]</f>
        <v>244883632</v>
      </c>
    </row>
    <row r="4456" spans="1:17" x14ac:dyDescent="0.25">
      <c r="A4456" s="1">
        <v>43747</v>
      </c>
      <c r="B4456" s="5" t="str">
        <f>TEXT(SupplierQuality[[#This Row],[Date]],"mmm")</f>
        <v>Oct</v>
      </c>
      <c r="C4456" s="5" t="str">
        <f>TEXT(SupplierQuality[[#This Row],[Date]],"yyyy")</f>
        <v>2019</v>
      </c>
      <c r="D4456" s="2" t="s">
        <v>344</v>
      </c>
      <c r="E4456" s="2" t="s">
        <v>34</v>
      </c>
      <c r="F4456" s="2" t="s">
        <v>17</v>
      </c>
      <c r="G4456">
        <v>124</v>
      </c>
      <c r="H4456" s="2" t="str">
        <f>VLOOKUP(SupplierQuality[[#This Row],[MaterialID]],Table4[#All],2,0)</f>
        <v>Drives</v>
      </c>
      <c r="I4456">
        <v>1</v>
      </c>
      <c r="J4456" s="2" t="str">
        <f>_xlfn.XLOOKUP(SupplierQuality[[#This Row],[Defect Type ID]],Table5[ID],Table5[Defect Type],"Not found",0)</f>
        <v>No Impact</v>
      </c>
      <c r="K4456">
        <v>67</v>
      </c>
      <c r="L4456" s="2" t="str">
        <f>_xlfn.XLOOKUP(SupplierQuality[[#This Row],[DefectID]],Table2[ID],Table2[Defect],"Not found",0)</f>
        <v>Bad Film</v>
      </c>
      <c r="M4456" s="3">
        <v>461417</v>
      </c>
      <c r="N4456" s="3">
        <v>3319</v>
      </c>
      <c r="O4456" s="6">
        <f>SupplierQuality[[#This Row],[Total Downtime Minutes]]/60</f>
        <v>55.31666666666667</v>
      </c>
      <c r="P4456" s="4">
        <v>381</v>
      </c>
      <c r="Q4456" s="4">
        <f>SupplierQuality[[#This Row],[Total Defect Qty]]*SupplierQuality[[#This Row],[Unit Price]]</f>
        <v>175799877</v>
      </c>
    </row>
    <row r="4457" spans="1:17" x14ac:dyDescent="0.25">
      <c r="A4457" s="1">
        <v>43747</v>
      </c>
      <c r="B4457" s="5" t="str">
        <f>TEXT(SupplierQuality[[#This Row],[Date]],"mmm")</f>
        <v>Oct</v>
      </c>
      <c r="C4457" s="5" t="str">
        <f>TEXT(SupplierQuality[[#This Row],[Date]],"yyyy")</f>
        <v>2019</v>
      </c>
      <c r="D4457" s="2" t="s">
        <v>194</v>
      </c>
      <c r="E4457" s="2" t="s">
        <v>71</v>
      </c>
      <c r="F4457" s="2" t="s">
        <v>14</v>
      </c>
      <c r="G4457">
        <v>117</v>
      </c>
      <c r="H4457" s="2" t="str">
        <f>VLOOKUP(SupplierQuality[[#This Row],[MaterialID]],Table4[#All],2,0)</f>
        <v>Labels</v>
      </c>
      <c r="I4457">
        <v>1</v>
      </c>
      <c r="J4457" s="2" t="str">
        <f>_xlfn.XLOOKUP(SupplierQuality[[#This Row],[Defect Type ID]],Table5[ID],Table5[Defect Type],"Not found",0)</f>
        <v>No Impact</v>
      </c>
      <c r="K4457">
        <v>162</v>
      </c>
      <c r="L4457" s="2" t="str">
        <f>_xlfn.XLOOKUP(SupplierQuality[[#This Row],[DefectID]],Table2[ID],Table2[Defect],"Not found",0)</f>
        <v>Moisture</v>
      </c>
      <c r="M4457" s="3">
        <v>458758</v>
      </c>
      <c r="N4457" s="3">
        <v>4263</v>
      </c>
      <c r="O4457" s="6">
        <f>SupplierQuality[[#This Row],[Total Downtime Minutes]]/60</f>
        <v>71.05</v>
      </c>
      <c r="P4457" s="4">
        <v>456</v>
      </c>
      <c r="Q4457" s="4">
        <f>SupplierQuality[[#This Row],[Total Defect Qty]]*SupplierQuality[[#This Row],[Unit Price]]</f>
        <v>209193648</v>
      </c>
    </row>
    <row r="4458" spans="1:17" x14ac:dyDescent="0.25">
      <c r="A4458" s="1">
        <v>43747</v>
      </c>
      <c r="B4458" s="5" t="str">
        <f>TEXT(SupplierQuality[[#This Row],[Date]],"mmm")</f>
        <v>Oct</v>
      </c>
      <c r="C4458" s="5" t="str">
        <f>TEXT(SupplierQuality[[#This Row],[Date]],"yyyy")</f>
        <v>2019</v>
      </c>
      <c r="D4458" s="2" t="s">
        <v>316</v>
      </c>
      <c r="E4458" s="2" t="s">
        <v>55</v>
      </c>
      <c r="F4458" s="2" t="s">
        <v>14</v>
      </c>
      <c r="G4458">
        <v>123</v>
      </c>
      <c r="H4458" s="2" t="str">
        <f>VLOOKUP(SupplierQuality[[#This Row],[MaterialID]],Table4[#All],2,0)</f>
        <v>Pump</v>
      </c>
      <c r="I4458">
        <v>1</v>
      </c>
      <c r="J4458" s="2" t="str">
        <f>_xlfn.XLOOKUP(SupplierQuality[[#This Row],[Defect Type ID]],Table5[ID],Table5[Defect Type],"Not found",0)</f>
        <v>No Impact</v>
      </c>
      <c r="K4458">
        <v>2</v>
      </c>
      <c r="L4458" s="2" t="str">
        <f>_xlfn.XLOOKUP(SupplierQuality[[#This Row],[DefectID]],Table2[ID],Table2[Defect],"Not found",0)</f>
        <v>Not Certified</v>
      </c>
      <c r="M4458" s="3">
        <v>330766</v>
      </c>
      <c r="N4458" s="3">
        <v>3159</v>
      </c>
      <c r="O4458" s="6">
        <f>SupplierQuality[[#This Row],[Total Downtime Minutes]]/60</f>
        <v>52.65</v>
      </c>
      <c r="P4458" s="4">
        <v>390</v>
      </c>
      <c r="Q4458" s="4">
        <f>SupplierQuality[[#This Row],[Total Defect Qty]]*SupplierQuality[[#This Row],[Unit Price]]</f>
        <v>128998740</v>
      </c>
    </row>
    <row r="4459" spans="1:17" x14ac:dyDescent="0.25">
      <c r="A4459" s="1">
        <v>43747</v>
      </c>
      <c r="B4459" s="5" t="str">
        <f>TEXT(SupplierQuality[[#This Row],[Date]],"mmm")</f>
        <v>Oct</v>
      </c>
      <c r="C4459" s="5" t="str">
        <f>TEXT(SupplierQuality[[#This Row],[Date]],"yyyy")</f>
        <v>2019</v>
      </c>
      <c r="D4459" s="2" t="s">
        <v>175</v>
      </c>
      <c r="E4459" s="2" t="s">
        <v>60</v>
      </c>
      <c r="F4459" s="2" t="s">
        <v>17</v>
      </c>
      <c r="G4459">
        <v>116</v>
      </c>
      <c r="H4459" s="2" t="str">
        <f>VLOOKUP(SupplierQuality[[#This Row],[MaterialID]],Table4[#All],2,0)</f>
        <v>Molds</v>
      </c>
      <c r="I4459">
        <v>1</v>
      </c>
      <c r="J4459" s="2" t="str">
        <f>_xlfn.XLOOKUP(SupplierQuality[[#This Row],[Defect Type ID]],Table5[ID],Table5[Defect Type],"Not found",0)</f>
        <v>No Impact</v>
      </c>
      <c r="K4459">
        <v>235</v>
      </c>
      <c r="L4459" s="2" t="str">
        <f>_xlfn.XLOOKUP(SupplierQuality[[#This Row],[DefectID]],Table2[ID],Table2[Defect],"Not found",0)</f>
        <v>Spruced</v>
      </c>
      <c r="M4459" s="3">
        <v>256373</v>
      </c>
      <c r="N4459" s="3">
        <v>4047</v>
      </c>
      <c r="O4459" s="6">
        <f>SupplierQuality[[#This Row],[Total Downtime Minutes]]/60</f>
        <v>67.45</v>
      </c>
      <c r="P4459" s="4">
        <v>696</v>
      </c>
      <c r="Q4459" s="4">
        <f>SupplierQuality[[#This Row],[Total Defect Qty]]*SupplierQuality[[#This Row],[Unit Price]]</f>
        <v>178435608</v>
      </c>
    </row>
    <row r="4460" spans="1:17" x14ac:dyDescent="0.25">
      <c r="A4460" s="1">
        <v>43747</v>
      </c>
      <c r="B4460" s="5" t="str">
        <f>TEXT(SupplierQuality[[#This Row],[Date]],"mmm")</f>
        <v>Oct</v>
      </c>
      <c r="C4460" s="5" t="str">
        <f>TEXT(SupplierQuality[[#This Row],[Date]],"yyyy")</f>
        <v>2019</v>
      </c>
      <c r="D4460" s="2" t="s">
        <v>179</v>
      </c>
      <c r="E4460" s="2" t="s">
        <v>62</v>
      </c>
      <c r="F4460" s="2" t="s">
        <v>14</v>
      </c>
      <c r="G4460">
        <v>120</v>
      </c>
      <c r="H4460" s="2" t="str">
        <f>VLOOKUP(SupplierQuality[[#This Row],[MaterialID]],Table4[#All],2,0)</f>
        <v>Film</v>
      </c>
      <c r="I4460">
        <v>2</v>
      </c>
      <c r="J4460" s="2" t="str">
        <f>_xlfn.XLOOKUP(SupplierQuality[[#This Row],[Defect Type ID]],Table5[ID],Table5[Defect Type],"Not found",0)</f>
        <v>Rejected</v>
      </c>
      <c r="K4460">
        <v>99</v>
      </c>
      <c r="L4460" s="2" t="str">
        <f>_xlfn.XLOOKUP(SupplierQuality[[#This Row],[DefectID]],Table2[ID],Table2[Defect],"Not found",0)</f>
        <v>False scores</v>
      </c>
      <c r="M4460" s="3">
        <v>253241</v>
      </c>
      <c r="N4460" s="3">
        <v>3916</v>
      </c>
      <c r="O4460" s="6">
        <f>SupplierQuality[[#This Row],[Total Downtime Minutes]]/60</f>
        <v>65.266666666666666</v>
      </c>
      <c r="P4460" s="4">
        <v>630</v>
      </c>
      <c r="Q4460" s="4">
        <f>SupplierQuality[[#This Row],[Total Defect Qty]]*SupplierQuality[[#This Row],[Unit Price]]</f>
        <v>159541830</v>
      </c>
    </row>
    <row r="4461" spans="1:17" x14ac:dyDescent="0.25">
      <c r="A4461" s="1">
        <v>43747</v>
      </c>
      <c r="B4461" s="5" t="str">
        <f>TEXT(SupplierQuality[[#This Row],[Date]],"mmm")</f>
        <v>Oct</v>
      </c>
      <c r="C4461" s="5" t="str">
        <f>TEXT(SupplierQuality[[#This Row],[Date]],"yyyy")</f>
        <v>2019</v>
      </c>
      <c r="D4461" s="2" t="s">
        <v>196</v>
      </c>
      <c r="E4461" s="2" t="s">
        <v>107</v>
      </c>
      <c r="F4461" s="2" t="s">
        <v>14</v>
      </c>
      <c r="G4461">
        <v>133</v>
      </c>
      <c r="H4461" s="2" t="str">
        <f>VLOOKUP(SupplierQuality[[#This Row],[MaterialID]],Table4[#All],2,0)</f>
        <v>Wires</v>
      </c>
      <c r="I4461">
        <v>2</v>
      </c>
      <c r="J4461" s="2" t="str">
        <f>_xlfn.XLOOKUP(SupplierQuality[[#This Row],[Defect Type ID]],Table5[ID],Table5[Defect Type],"Not found",0)</f>
        <v>Rejected</v>
      </c>
      <c r="K4461">
        <v>268</v>
      </c>
      <c r="L4461" s="2" t="str">
        <f>_xlfn.XLOOKUP(SupplierQuality[[#This Row],[DefectID]],Table2[ID],Table2[Defect],"Not found",0)</f>
        <v>Sides Bad</v>
      </c>
      <c r="M4461" s="3">
        <v>128680</v>
      </c>
      <c r="N4461" s="3">
        <v>2155</v>
      </c>
      <c r="O4461" s="6">
        <f>SupplierQuality[[#This Row],[Total Downtime Minutes]]/60</f>
        <v>35.916666666666664</v>
      </c>
      <c r="P4461" s="4">
        <v>371</v>
      </c>
      <c r="Q4461" s="4">
        <f>SupplierQuality[[#This Row],[Total Defect Qty]]*SupplierQuality[[#This Row],[Unit Price]]</f>
        <v>47740280</v>
      </c>
    </row>
    <row r="4462" spans="1:17" x14ac:dyDescent="0.25">
      <c r="A4462" s="1">
        <v>43747</v>
      </c>
      <c r="B4462" s="5" t="str">
        <f>TEXT(SupplierQuality[[#This Row],[Date]],"mmm")</f>
        <v>Oct</v>
      </c>
      <c r="C4462" s="5" t="str">
        <f>TEXT(SupplierQuality[[#This Row],[Date]],"yyyy")</f>
        <v>2019</v>
      </c>
      <c r="D4462" s="2" t="s">
        <v>88</v>
      </c>
      <c r="E4462" s="2" t="s">
        <v>38</v>
      </c>
      <c r="F4462" s="2" t="s">
        <v>14</v>
      </c>
      <c r="G4462">
        <v>119</v>
      </c>
      <c r="H4462" s="2" t="str">
        <f>VLOOKUP(SupplierQuality[[#This Row],[MaterialID]],Table4[#All],2,0)</f>
        <v>Batteries</v>
      </c>
      <c r="I4462">
        <v>3</v>
      </c>
      <c r="J4462" s="2" t="str">
        <f>_xlfn.XLOOKUP(SupplierQuality[[#This Row],[Defect Type ID]],Table5[ID],Table5[Defect Type],"Not found",0)</f>
        <v>Impact</v>
      </c>
      <c r="K4462">
        <v>156</v>
      </c>
      <c r="L4462" s="2" t="str">
        <f>_xlfn.XLOOKUP(SupplierQuality[[#This Row],[DefectID]],Table2[ID],Table2[Defect],"Not found",0)</f>
        <v>Crack</v>
      </c>
      <c r="M4462" s="3">
        <v>123565</v>
      </c>
      <c r="N4462" s="3">
        <v>3792</v>
      </c>
      <c r="O4462" s="6">
        <f>SupplierQuality[[#This Row],[Total Downtime Minutes]]/60</f>
        <v>63.2</v>
      </c>
      <c r="P4462" s="4">
        <v>562</v>
      </c>
      <c r="Q4462" s="4">
        <f>SupplierQuality[[#This Row],[Total Defect Qty]]*SupplierQuality[[#This Row],[Unit Price]]</f>
        <v>69443530</v>
      </c>
    </row>
    <row r="4463" spans="1:17" x14ac:dyDescent="0.25">
      <c r="A4463" s="1">
        <v>43747</v>
      </c>
      <c r="B4463" s="5" t="str">
        <f>TEXT(SupplierQuality[[#This Row],[Date]],"mmm")</f>
        <v>Oct</v>
      </c>
      <c r="C4463" s="5" t="str">
        <f>TEXT(SupplierQuality[[#This Row],[Date]],"yyyy")</f>
        <v>2019</v>
      </c>
      <c r="D4463" s="2" t="s">
        <v>168</v>
      </c>
      <c r="E4463" s="2" t="s">
        <v>62</v>
      </c>
      <c r="F4463" s="2" t="s">
        <v>42</v>
      </c>
      <c r="G4463">
        <v>116</v>
      </c>
      <c r="H4463" s="2" t="str">
        <f>VLOOKUP(SupplierQuality[[#This Row],[MaterialID]],Table4[#All],2,0)</f>
        <v>Molds</v>
      </c>
      <c r="I4463">
        <v>3</v>
      </c>
      <c r="J4463" s="2" t="str">
        <f>_xlfn.XLOOKUP(SupplierQuality[[#This Row],[Defect Type ID]],Table5[ID],Table5[Defect Type],"Not found",0)</f>
        <v>Impact</v>
      </c>
      <c r="K4463">
        <v>223</v>
      </c>
      <c r="L4463" s="2" t="str">
        <f>_xlfn.XLOOKUP(SupplierQuality[[#This Row],[DefectID]],Table2[ID],Table2[Defect],"Not found",0)</f>
        <v>No Varnish</v>
      </c>
      <c r="M4463" s="3">
        <v>113099</v>
      </c>
      <c r="N4463" s="3">
        <v>3252</v>
      </c>
      <c r="O4463" s="6">
        <f>SupplierQuality[[#This Row],[Total Downtime Minutes]]/60</f>
        <v>54.2</v>
      </c>
      <c r="P4463" s="4">
        <v>282</v>
      </c>
      <c r="Q4463" s="4">
        <f>SupplierQuality[[#This Row],[Total Defect Qty]]*SupplierQuality[[#This Row],[Unit Price]]</f>
        <v>31893918</v>
      </c>
    </row>
    <row r="4464" spans="1:17" x14ac:dyDescent="0.25">
      <c r="A4464" s="1">
        <v>43747</v>
      </c>
      <c r="B4464" s="5" t="str">
        <f>TEXT(SupplierQuality[[#This Row],[Date]],"mmm")</f>
        <v>Oct</v>
      </c>
      <c r="C4464" s="5" t="str">
        <f>TEXT(SupplierQuality[[#This Row],[Date]],"yyyy")</f>
        <v>2019</v>
      </c>
      <c r="D4464" s="2" t="s">
        <v>73</v>
      </c>
      <c r="E4464" s="2" t="s">
        <v>11</v>
      </c>
      <c r="F4464" s="2" t="s">
        <v>17</v>
      </c>
      <c r="G4464">
        <v>130</v>
      </c>
      <c r="H4464" s="2" t="str">
        <f>VLOOKUP(SupplierQuality[[#This Row],[MaterialID]],Table4[#All],2,0)</f>
        <v>Packaging</v>
      </c>
      <c r="I4464">
        <v>1</v>
      </c>
      <c r="J4464" s="2" t="str">
        <f>_xlfn.XLOOKUP(SupplierQuality[[#This Row],[Defect Type ID]],Table5[ID],Table5[Defect Type],"Not found",0)</f>
        <v>No Impact</v>
      </c>
      <c r="K4464">
        <v>49</v>
      </c>
      <c r="L4464" s="2" t="str">
        <f>_xlfn.XLOOKUP(SupplierQuality[[#This Row],[DefectID]],Table2[ID],Table2[Defect],"Not found",0)</f>
        <v>Matts</v>
      </c>
      <c r="M4464" s="3">
        <v>12224</v>
      </c>
      <c r="N4464" s="3">
        <v>434</v>
      </c>
      <c r="O4464" s="6">
        <f>SupplierQuality[[#This Row],[Total Downtime Minutes]]/60</f>
        <v>7.2333333333333334</v>
      </c>
      <c r="P4464" s="4">
        <v>659</v>
      </c>
      <c r="Q4464" s="4">
        <f>SupplierQuality[[#This Row],[Total Defect Qty]]*SupplierQuality[[#This Row],[Unit Price]]</f>
        <v>8055616</v>
      </c>
    </row>
    <row r="4465" spans="1:17" x14ac:dyDescent="0.25">
      <c r="A4465" s="1">
        <v>43748</v>
      </c>
      <c r="B4465" s="5" t="str">
        <f>TEXT(SupplierQuality[[#This Row],[Date]],"mmm")</f>
        <v>Oct</v>
      </c>
      <c r="C4465" s="5" t="str">
        <f>TEXT(SupplierQuality[[#This Row],[Date]],"yyyy")</f>
        <v>2019</v>
      </c>
      <c r="D4465" s="2" t="s">
        <v>256</v>
      </c>
      <c r="E4465" s="2" t="s">
        <v>11</v>
      </c>
      <c r="F4465" s="2" t="s">
        <v>14</v>
      </c>
      <c r="G4465">
        <v>115</v>
      </c>
      <c r="H4465" s="2" t="str">
        <f>VLOOKUP(SupplierQuality[[#This Row],[MaterialID]],Table4[#All],2,0)</f>
        <v>Controllers</v>
      </c>
      <c r="I4465">
        <v>1</v>
      </c>
      <c r="J4465" s="2" t="str">
        <f>_xlfn.XLOOKUP(SupplierQuality[[#This Row],[Defect Type ID]],Table5[ID],Table5[Defect Type],"Not found",0)</f>
        <v>No Impact</v>
      </c>
      <c r="K4465">
        <v>162</v>
      </c>
      <c r="L4465" s="2" t="str">
        <f>_xlfn.XLOOKUP(SupplierQuality[[#This Row],[DefectID]],Table2[ID],Table2[Defect],"Not found",0)</f>
        <v>Moisture</v>
      </c>
      <c r="M4465" s="3">
        <v>861412</v>
      </c>
      <c r="N4465" s="3">
        <v>1591</v>
      </c>
      <c r="O4465" s="6">
        <f>SupplierQuality[[#This Row],[Total Downtime Minutes]]/60</f>
        <v>26.516666666666666</v>
      </c>
      <c r="P4465" s="4">
        <v>543</v>
      </c>
      <c r="Q4465" s="4">
        <f>SupplierQuality[[#This Row],[Total Defect Qty]]*SupplierQuality[[#This Row],[Unit Price]]</f>
        <v>467746716</v>
      </c>
    </row>
    <row r="4466" spans="1:17" x14ac:dyDescent="0.25">
      <c r="A4466" s="1">
        <v>43748</v>
      </c>
      <c r="B4466" s="5" t="str">
        <f>TEXT(SupplierQuality[[#This Row],[Date]],"mmm")</f>
        <v>Oct</v>
      </c>
      <c r="C4466" s="5" t="str">
        <f>TEXT(SupplierQuality[[#This Row],[Date]],"yyyy")</f>
        <v>2019</v>
      </c>
      <c r="D4466" s="2" t="s">
        <v>144</v>
      </c>
      <c r="E4466" s="2" t="s">
        <v>107</v>
      </c>
      <c r="F4466" s="2" t="s">
        <v>14</v>
      </c>
      <c r="G4466">
        <v>120</v>
      </c>
      <c r="H4466" s="2" t="str">
        <f>VLOOKUP(SupplierQuality[[#This Row],[MaterialID]],Table4[#All],2,0)</f>
        <v>Film</v>
      </c>
      <c r="I4466">
        <v>1</v>
      </c>
      <c r="J4466" s="2" t="str">
        <f>_xlfn.XLOOKUP(SupplierQuality[[#This Row],[Defect Type ID]],Table5[ID],Table5[Defect Type],"Not found",0)</f>
        <v>No Impact</v>
      </c>
      <c r="K4466">
        <v>165</v>
      </c>
      <c r="L4466" s="2" t="str">
        <f>_xlfn.XLOOKUP(SupplierQuality[[#This Row],[DefectID]],Table2[ID],Table2[Defect],"Not found",0)</f>
        <v>Material Separation</v>
      </c>
      <c r="M4466" s="3">
        <v>767180</v>
      </c>
      <c r="N4466" s="3">
        <v>2774</v>
      </c>
      <c r="O4466" s="6">
        <f>SupplierQuality[[#This Row],[Total Downtime Minutes]]/60</f>
        <v>46.233333333333334</v>
      </c>
      <c r="P4466" s="4">
        <v>483</v>
      </c>
      <c r="Q4466" s="4">
        <f>SupplierQuality[[#This Row],[Total Defect Qty]]*SupplierQuality[[#This Row],[Unit Price]]</f>
        <v>370547940</v>
      </c>
    </row>
    <row r="4467" spans="1:17" x14ac:dyDescent="0.25">
      <c r="A4467" s="1">
        <v>43748</v>
      </c>
      <c r="B4467" s="5" t="str">
        <f>TEXT(SupplierQuality[[#This Row],[Date]],"mmm")</f>
        <v>Oct</v>
      </c>
      <c r="C4467" s="5" t="str">
        <f>TEXT(SupplierQuality[[#This Row],[Date]],"yyyy")</f>
        <v>2019</v>
      </c>
      <c r="D4467" s="2" t="s">
        <v>102</v>
      </c>
      <c r="E4467" s="2" t="s">
        <v>11</v>
      </c>
      <c r="F4467" s="2" t="s">
        <v>42</v>
      </c>
      <c r="G4467">
        <v>126</v>
      </c>
      <c r="H4467" s="2" t="str">
        <f>VLOOKUP(SupplierQuality[[#This Row],[MaterialID]],Table4[#All],2,0)</f>
        <v>Motors</v>
      </c>
      <c r="I4467">
        <v>1</v>
      </c>
      <c r="J4467" s="2" t="str">
        <f>_xlfn.XLOOKUP(SupplierQuality[[#This Row],[Defect Type ID]],Table5[ID],Table5[Defect Type],"Not found",0)</f>
        <v>No Impact</v>
      </c>
      <c r="K4467">
        <v>35</v>
      </c>
      <c r="L4467" s="2" t="str">
        <f>_xlfn.XLOOKUP(SupplierQuality[[#This Row],[DefectID]],Table2[ID],Table2[Defect],"Not found",0)</f>
        <v>Bad Fill</v>
      </c>
      <c r="M4467" s="3">
        <v>627721</v>
      </c>
      <c r="N4467" s="3">
        <v>778</v>
      </c>
      <c r="O4467" s="6">
        <f>SupplierQuality[[#This Row],[Total Downtime Minutes]]/60</f>
        <v>12.966666666666667</v>
      </c>
      <c r="P4467" s="4">
        <v>556</v>
      </c>
      <c r="Q4467" s="4">
        <f>SupplierQuality[[#This Row],[Total Defect Qty]]*SupplierQuality[[#This Row],[Unit Price]]</f>
        <v>349012876</v>
      </c>
    </row>
    <row r="4468" spans="1:17" x14ac:dyDescent="0.25">
      <c r="A4468" s="1">
        <v>43749</v>
      </c>
      <c r="B4468" s="5" t="str">
        <f>TEXT(SupplierQuality[[#This Row],[Date]],"mmm")</f>
        <v>Oct</v>
      </c>
      <c r="C4468" s="5" t="str">
        <f>TEXT(SupplierQuality[[#This Row],[Date]],"yyyy")</f>
        <v>2019</v>
      </c>
      <c r="D4468" s="2" t="s">
        <v>340</v>
      </c>
      <c r="E4468" s="2" t="s">
        <v>49</v>
      </c>
      <c r="F4468" s="2" t="s">
        <v>24</v>
      </c>
      <c r="G4468">
        <v>125</v>
      </c>
      <c r="H4468" s="2" t="str">
        <f>VLOOKUP(SupplierQuality[[#This Row],[MaterialID]],Table4[#All],2,0)</f>
        <v>Hardware</v>
      </c>
      <c r="I4468">
        <v>2</v>
      </c>
      <c r="J4468" s="2" t="str">
        <f>_xlfn.XLOOKUP(SupplierQuality[[#This Row],[Defect Type ID]],Table5[ID],Table5[Defect Type],"Not found",0)</f>
        <v>Rejected</v>
      </c>
      <c r="K4468">
        <v>2</v>
      </c>
      <c r="L4468" s="2" t="str">
        <f>_xlfn.XLOOKUP(SupplierQuality[[#This Row],[DefectID]],Table2[ID],Table2[Defect],"Not found",0)</f>
        <v>Not Certified</v>
      </c>
      <c r="M4468" s="3">
        <v>170759</v>
      </c>
      <c r="N4468" s="3">
        <v>1831</v>
      </c>
      <c r="O4468" s="6">
        <f>SupplierQuality[[#This Row],[Total Downtime Minutes]]/60</f>
        <v>30.516666666666666</v>
      </c>
      <c r="P4468" s="4">
        <v>380</v>
      </c>
      <c r="Q4468" s="4">
        <f>SupplierQuality[[#This Row],[Total Defect Qty]]*SupplierQuality[[#This Row],[Unit Price]]</f>
        <v>64888420</v>
      </c>
    </row>
    <row r="4469" spans="1:17" x14ac:dyDescent="0.25">
      <c r="A4469" s="1">
        <v>43750</v>
      </c>
      <c r="B4469" s="5" t="str">
        <f>TEXT(SupplierQuality[[#This Row],[Date]],"mmm")</f>
        <v>Oct</v>
      </c>
      <c r="C4469" s="5" t="str">
        <f>TEXT(SupplierQuality[[#This Row],[Date]],"yyyy")</f>
        <v>2019</v>
      </c>
      <c r="D4469" s="2" t="s">
        <v>165</v>
      </c>
      <c r="E4469" s="2" t="s">
        <v>67</v>
      </c>
      <c r="F4469" s="2" t="s">
        <v>17</v>
      </c>
      <c r="G4469">
        <v>120</v>
      </c>
      <c r="H4469" s="2" t="str">
        <f>VLOOKUP(SupplierQuality[[#This Row],[MaterialID]],Table4[#All],2,0)</f>
        <v>Film</v>
      </c>
      <c r="I4469">
        <v>3</v>
      </c>
      <c r="J4469" s="2" t="str">
        <f>_xlfn.XLOOKUP(SupplierQuality[[#This Row],[Defect Type ID]],Table5[ID],Table5[Defect Type],"Not found",0)</f>
        <v>Impact</v>
      </c>
      <c r="K4469">
        <v>141</v>
      </c>
      <c r="L4469" s="2" t="str">
        <f>_xlfn.XLOOKUP(SupplierQuality[[#This Row],[DefectID]],Table2[ID],Table2[Defect],"Not found",0)</f>
        <v>Wrong Size</v>
      </c>
      <c r="M4469" s="3">
        <v>879345</v>
      </c>
      <c r="N4469" s="3">
        <v>274</v>
      </c>
      <c r="O4469" s="6">
        <f>SupplierQuality[[#This Row],[Total Downtime Minutes]]/60</f>
        <v>4.5666666666666664</v>
      </c>
      <c r="P4469" s="4">
        <v>679</v>
      </c>
      <c r="Q4469" s="4">
        <f>SupplierQuality[[#This Row],[Total Defect Qty]]*SupplierQuality[[#This Row],[Unit Price]]</f>
        <v>597075255</v>
      </c>
    </row>
    <row r="4470" spans="1:17" x14ac:dyDescent="0.25">
      <c r="A4470" s="1">
        <v>43750</v>
      </c>
      <c r="B4470" s="5" t="str">
        <f>TEXT(SupplierQuality[[#This Row],[Date]],"mmm")</f>
        <v>Oct</v>
      </c>
      <c r="C4470" s="5" t="str">
        <f>TEXT(SupplierQuality[[#This Row],[Date]],"yyyy")</f>
        <v>2019</v>
      </c>
      <c r="D4470" s="2" t="s">
        <v>335</v>
      </c>
      <c r="E4470" s="2" t="s">
        <v>119</v>
      </c>
      <c r="F4470" s="2" t="s">
        <v>24</v>
      </c>
      <c r="G4470">
        <v>129</v>
      </c>
      <c r="H4470" s="2" t="str">
        <f>VLOOKUP(SupplierQuality[[#This Row],[MaterialID]],Table4[#All],2,0)</f>
        <v>Mechanicals</v>
      </c>
      <c r="I4470">
        <v>2</v>
      </c>
      <c r="J4470" s="2" t="str">
        <f>_xlfn.XLOOKUP(SupplierQuality[[#This Row],[Defect Type ID]],Table5[ID],Table5[Defect Type],"Not found",0)</f>
        <v>Rejected</v>
      </c>
      <c r="K4470">
        <v>134</v>
      </c>
      <c r="L4470" s="2" t="str">
        <f>_xlfn.XLOOKUP(SupplierQuality[[#This Row],[DefectID]],Table2[ID],Table2[Defect],"Not found",0)</f>
        <v>Scratches</v>
      </c>
      <c r="M4470" s="3">
        <v>785585</v>
      </c>
      <c r="N4470" s="3">
        <v>2265</v>
      </c>
      <c r="O4470" s="6">
        <f>SupplierQuality[[#This Row],[Total Downtime Minutes]]/60</f>
        <v>37.75</v>
      </c>
      <c r="P4470" s="4">
        <v>528</v>
      </c>
      <c r="Q4470" s="4">
        <f>SupplierQuality[[#This Row],[Total Defect Qty]]*SupplierQuality[[#This Row],[Unit Price]]</f>
        <v>414788880</v>
      </c>
    </row>
    <row r="4471" spans="1:17" x14ac:dyDescent="0.25">
      <c r="A4471" s="1">
        <v>43750</v>
      </c>
      <c r="B4471" s="5" t="str">
        <f>TEXT(SupplierQuality[[#This Row],[Date]],"mmm")</f>
        <v>Oct</v>
      </c>
      <c r="C4471" s="5" t="str">
        <f>TEXT(SupplierQuality[[#This Row],[Date]],"yyyy")</f>
        <v>2019</v>
      </c>
      <c r="D4471" s="2" t="s">
        <v>179</v>
      </c>
      <c r="E4471" s="2" t="s">
        <v>74</v>
      </c>
      <c r="F4471" s="2" t="s">
        <v>75</v>
      </c>
      <c r="G4471">
        <v>124</v>
      </c>
      <c r="H4471" s="2" t="str">
        <f>VLOOKUP(SupplierQuality[[#This Row],[MaterialID]],Table4[#All],2,0)</f>
        <v>Drives</v>
      </c>
      <c r="I4471">
        <v>2</v>
      </c>
      <c r="J4471" s="2" t="str">
        <f>_xlfn.XLOOKUP(SupplierQuality[[#This Row],[Defect Type ID]],Table5[ID],Table5[Defect Type],"Not found",0)</f>
        <v>Rejected</v>
      </c>
      <c r="K4471">
        <v>169</v>
      </c>
      <c r="L4471" s="2" t="str">
        <f>_xlfn.XLOOKUP(SupplierQuality[[#This Row],[DefectID]],Table2[ID],Table2[Defect],"Not found",0)</f>
        <v>Poor Cut</v>
      </c>
      <c r="M4471" s="3">
        <v>749261</v>
      </c>
      <c r="N4471" s="3">
        <v>2896</v>
      </c>
      <c r="O4471" s="6">
        <f>SupplierQuality[[#This Row],[Total Downtime Minutes]]/60</f>
        <v>48.266666666666666</v>
      </c>
      <c r="P4471" s="4">
        <v>486</v>
      </c>
      <c r="Q4471" s="4">
        <f>SupplierQuality[[#This Row],[Total Defect Qty]]*SupplierQuality[[#This Row],[Unit Price]]</f>
        <v>364140846</v>
      </c>
    </row>
    <row r="4472" spans="1:17" x14ac:dyDescent="0.25">
      <c r="A4472" s="1">
        <v>43750</v>
      </c>
      <c r="B4472" s="5" t="str">
        <f>TEXT(SupplierQuality[[#This Row],[Date]],"mmm")</f>
        <v>Oct</v>
      </c>
      <c r="C4472" s="5" t="str">
        <f>TEXT(SupplierQuality[[#This Row],[Date]],"yyyy")</f>
        <v>2019</v>
      </c>
      <c r="D4472" s="2" t="s">
        <v>199</v>
      </c>
      <c r="E4472" s="2" t="s">
        <v>58</v>
      </c>
      <c r="F4472" s="2" t="s">
        <v>42</v>
      </c>
      <c r="G4472">
        <v>123</v>
      </c>
      <c r="H4472" s="2" t="str">
        <f>VLOOKUP(SupplierQuality[[#This Row],[MaterialID]],Table4[#All],2,0)</f>
        <v>Pump</v>
      </c>
      <c r="I4472">
        <v>3</v>
      </c>
      <c r="J4472" s="2" t="str">
        <f>_xlfn.XLOOKUP(SupplierQuality[[#This Row],[Defect Type ID]],Table5[ID],Table5[Defect Type],"Not found",0)</f>
        <v>Impact</v>
      </c>
      <c r="K4472">
        <v>198</v>
      </c>
      <c r="L4472" s="2" t="str">
        <f>_xlfn.XLOOKUP(SupplierQuality[[#This Row],[DefectID]],Table2[ID],Table2[Defect],"Not found",0)</f>
        <v>Missing Components</v>
      </c>
      <c r="M4472" s="3">
        <v>741003</v>
      </c>
      <c r="N4472" s="3">
        <v>1327</v>
      </c>
      <c r="O4472" s="6">
        <f>SupplierQuality[[#This Row],[Total Downtime Minutes]]/60</f>
        <v>22.116666666666667</v>
      </c>
      <c r="P4472" s="4">
        <v>358</v>
      </c>
      <c r="Q4472" s="4">
        <f>SupplierQuality[[#This Row],[Total Defect Qty]]*SupplierQuality[[#This Row],[Unit Price]]</f>
        <v>265279074</v>
      </c>
    </row>
    <row r="4473" spans="1:17" x14ac:dyDescent="0.25">
      <c r="A4473" s="1">
        <v>43750</v>
      </c>
      <c r="B4473" s="5" t="str">
        <f>TEXT(SupplierQuality[[#This Row],[Date]],"mmm")</f>
        <v>Oct</v>
      </c>
      <c r="C4473" s="5" t="str">
        <f>TEXT(SupplierQuality[[#This Row],[Date]],"yyyy")</f>
        <v>2019</v>
      </c>
      <c r="D4473" s="2" t="s">
        <v>56</v>
      </c>
      <c r="E4473" s="2" t="s">
        <v>74</v>
      </c>
      <c r="F4473" s="2" t="s">
        <v>17</v>
      </c>
      <c r="G4473">
        <v>112</v>
      </c>
      <c r="H4473" s="2" t="str">
        <f>VLOOKUP(SupplierQuality[[#This Row],[MaterialID]],Table4[#All],2,0)</f>
        <v>Glass</v>
      </c>
      <c r="I4473">
        <v>1</v>
      </c>
      <c r="J4473" s="2" t="str">
        <f>_xlfn.XLOOKUP(SupplierQuality[[#This Row],[Defect Type ID]],Table5[ID],Table5[Defect Type],"Not found",0)</f>
        <v>No Impact</v>
      </c>
      <c r="K4473">
        <v>127</v>
      </c>
      <c r="L4473" s="2" t="str">
        <f>_xlfn.XLOOKUP(SupplierQuality[[#This Row],[DefectID]],Table2[ID],Table2[Defect],"Not found",0)</f>
        <v>Defective Rims</v>
      </c>
      <c r="M4473" s="3">
        <v>731237</v>
      </c>
      <c r="N4473" s="3">
        <v>3931</v>
      </c>
      <c r="O4473" s="6">
        <f>SupplierQuality[[#This Row],[Total Downtime Minutes]]/60</f>
        <v>65.516666666666666</v>
      </c>
      <c r="P4473" s="4">
        <v>609</v>
      </c>
      <c r="Q4473" s="4">
        <f>SupplierQuality[[#This Row],[Total Defect Qty]]*SupplierQuality[[#This Row],[Unit Price]]</f>
        <v>445323333</v>
      </c>
    </row>
    <row r="4474" spans="1:17" x14ac:dyDescent="0.25">
      <c r="A4474" s="1">
        <v>43750</v>
      </c>
      <c r="B4474" s="5" t="str">
        <f>TEXT(SupplierQuality[[#This Row],[Date]],"mmm")</f>
        <v>Oct</v>
      </c>
      <c r="C4474" s="5" t="str">
        <f>TEXT(SupplierQuality[[#This Row],[Date]],"yyyy")</f>
        <v>2019</v>
      </c>
      <c r="D4474" s="2" t="s">
        <v>122</v>
      </c>
      <c r="E4474" s="2" t="s">
        <v>38</v>
      </c>
      <c r="F4474" s="2" t="s">
        <v>75</v>
      </c>
      <c r="G4474">
        <v>123</v>
      </c>
      <c r="H4474" s="2" t="str">
        <f>VLOOKUP(SupplierQuality[[#This Row],[MaterialID]],Table4[#All],2,0)</f>
        <v>Pump</v>
      </c>
      <c r="I4474">
        <v>3</v>
      </c>
      <c r="J4474" s="2" t="str">
        <f>_xlfn.XLOOKUP(SupplierQuality[[#This Row],[Defect Type ID]],Table5[ID],Table5[Defect Type],"Not found",0)</f>
        <v>Impact</v>
      </c>
      <c r="K4474">
        <v>68</v>
      </c>
      <c r="L4474" s="2" t="str">
        <f>_xlfn.XLOOKUP(SupplierQuality[[#This Row],[DefectID]],Table2[ID],Table2[Defect],"Not found",0)</f>
        <v>Bad Parameters</v>
      </c>
      <c r="M4474" s="3">
        <v>678146</v>
      </c>
      <c r="N4474" s="3">
        <v>648</v>
      </c>
      <c r="O4474" s="6">
        <f>SupplierQuality[[#This Row],[Total Downtime Minutes]]/60</f>
        <v>10.8</v>
      </c>
      <c r="P4474" s="4">
        <v>683</v>
      </c>
      <c r="Q4474" s="4">
        <f>SupplierQuality[[#This Row],[Total Defect Qty]]*SupplierQuality[[#This Row],[Unit Price]]</f>
        <v>463173718</v>
      </c>
    </row>
    <row r="4475" spans="1:17" x14ac:dyDescent="0.25">
      <c r="A4475" s="1">
        <v>43750</v>
      </c>
      <c r="B4475" s="5" t="str">
        <f>TEXT(SupplierQuality[[#This Row],[Date]],"mmm")</f>
        <v>Oct</v>
      </c>
      <c r="C4475" s="5" t="str">
        <f>TEXT(SupplierQuality[[#This Row],[Date]],"yyyy")</f>
        <v>2019</v>
      </c>
      <c r="D4475" s="2" t="s">
        <v>261</v>
      </c>
      <c r="E4475" s="2" t="s">
        <v>119</v>
      </c>
      <c r="F4475" s="2" t="s">
        <v>691</v>
      </c>
      <c r="G4475">
        <v>119</v>
      </c>
      <c r="H4475" s="2" t="str">
        <f>VLOOKUP(SupplierQuality[[#This Row],[MaterialID]],Table4[#All],2,0)</f>
        <v>Batteries</v>
      </c>
      <c r="I4475">
        <v>3</v>
      </c>
      <c r="J4475" s="2" t="str">
        <f>_xlfn.XLOOKUP(SupplierQuality[[#This Row],[Defect Type ID]],Table5[ID],Table5[Defect Type],"Not found",0)</f>
        <v>Impact</v>
      </c>
      <c r="K4475">
        <v>242</v>
      </c>
      <c r="L4475" s="2" t="str">
        <f>_xlfn.XLOOKUP(SupplierQuality[[#This Row],[DefectID]],Table2[ID],Table2[Defect],"Not found",0)</f>
        <v>Wrong Check</v>
      </c>
      <c r="M4475" s="3">
        <v>670798</v>
      </c>
      <c r="N4475" s="3">
        <v>3174</v>
      </c>
      <c r="O4475" s="6">
        <f>SupplierQuality[[#This Row],[Total Downtime Minutes]]/60</f>
        <v>52.9</v>
      </c>
      <c r="P4475" s="4">
        <v>419</v>
      </c>
      <c r="Q4475" s="4">
        <f>SupplierQuality[[#This Row],[Total Defect Qty]]*SupplierQuality[[#This Row],[Unit Price]]</f>
        <v>281064362</v>
      </c>
    </row>
    <row r="4476" spans="1:17" x14ac:dyDescent="0.25">
      <c r="A4476" s="1">
        <v>43750</v>
      </c>
      <c r="B4476" s="5" t="str">
        <f>TEXT(SupplierQuality[[#This Row],[Date]],"mmm")</f>
        <v>Oct</v>
      </c>
      <c r="C4476" s="5" t="str">
        <f>TEXT(SupplierQuality[[#This Row],[Date]],"yyyy")</f>
        <v>2019</v>
      </c>
      <c r="D4476" s="2" t="s">
        <v>319</v>
      </c>
      <c r="E4476" s="2" t="s">
        <v>13</v>
      </c>
      <c r="F4476" s="2" t="s">
        <v>17</v>
      </c>
      <c r="G4476">
        <v>114</v>
      </c>
      <c r="H4476" s="2" t="str">
        <f>VLOOKUP(SupplierQuality[[#This Row],[MaterialID]],Table4[#All],2,0)</f>
        <v>Carton</v>
      </c>
      <c r="I4476">
        <v>3</v>
      </c>
      <c r="J4476" s="2" t="str">
        <f>_xlfn.XLOOKUP(SupplierQuality[[#This Row],[Defect Type ID]],Table5[ID],Table5[Defect Type],"Not found",0)</f>
        <v>Impact</v>
      </c>
      <c r="K4476">
        <v>149</v>
      </c>
      <c r="L4476" s="2" t="str">
        <f>_xlfn.XLOOKUP(SupplierQuality[[#This Row],[DefectID]],Table2[ID],Table2[Defect],"Not found",0)</f>
        <v>Blisters</v>
      </c>
      <c r="M4476" s="3">
        <v>659448</v>
      </c>
      <c r="N4476" s="3">
        <v>2177</v>
      </c>
      <c r="O4476" s="6">
        <f>SupplierQuality[[#This Row],[Total Downtime Minutes]]/60</f>
        <v>36.283333333333331</v>
      </c>
      <c r="P4476" s="4">
        <v>301</v>
      </c>
      <c r="Q4476" s="4">
        <f>SupplierQuality[[#This Row],[Total Defect Qty]]*SupplierQuality[[#This Row],[Unit Price]]</f>
        <v>198493848</v>
      </c>
    </row>
    <row r="4477" spans="1:17" x14ac:dyDescent="0.25">
      <c r="A4477" s="1">
        <v>43750</v>
      </c>
      <c r="B4477" s="5" t="str">
        <f>TEXT(SupplierQuality[[#This Row],[Date]],"mmm")</f>
        <v>Oct</v>
      </c>
      <c r="C4477" s="5" t="str">
        <f>TEXT(SupplierQuality[[#This Row],[Date]],"yyyy")</f>
        <v>2019</v>
      </c>
      <c r="D4477" s="2" t="s">
        <v>345</v>
      </c>
      <c r="E4477" s="2" t="s">
        <v>47</v>
      </c>
      <c r="F4477" s="2" t="s">
        <v>17</v>
      </c>
      <c r="G4477">
        <v>131</v>
      </c>
      <c r="H4477" s="2" t="str">
        <f>VLOOKUP(SupplierQuality[[#This Row],[MaterialID]],Table4[#All],2,0)</f>
        <v>Valves</v>
      </c>
      <c r="I4477">
        <v>3</v>
      </c>
      <c r="J4477" s="2" t="str">
        <f>_xlfn.XLOOKUP(SupplierQuality[[#This Row],[Defect Type ID]],Table5[ID],Table5[Defect Type],"Not found",0)</f>
        <v>Impact</v>
      </c>
      <c r="K4477">
        <v>102</v>
      </c>
      <c r="L4477" s="2" t="str">
        <f>_xlfn.XLOOKUP(SupplierQuality[[#This Row],[DefectID]],Table2[ID],Table2[Defect],"Not found",0)</f>
        <v>Wrong Codes</v>
      </c>
      <c r="M4477" s="3">
        <v>576357</v>
      </c>
      <c r="N4477" s="3">
        <v>2271</v>
      </c>
      <c r="O4477" s="6">
        <f>SupplierQuality[[#This Row],[Total Downtime Minutes]]/60</f>
        <v>37.85</v>
      </c>
      <c r="P4477" s="4">
        <v>394</v>
      </c>
      <c r="Q4477" s="4">
        <f>SupplierQuality[[#This Row],[Total Defect Qty]]*SupplierQuality[[#This Row],[Unit Price]]</f>
        <v>227084658</v>
      </c>
    </row>
    <row r="4478" spans="1:17" x14ac:dyDescent="0.25">
      <c r="A4478" s="1">
        <v>43750</v>
      </c>
      <c r="B4478" s="5" t="str">
        <f>TEXT(SupplierQuality[[#This Row],[Date]],"mmm")</f>
        <v>Oct</v>
      </c>
      <c r="C4478" s="5" t="str">
        <f>TEXT(SupplierQuality[[#This Row],[Date]],"yyyy")</f>
        <v>2019</v>
      </c>
      <c r="D4478" s="2" t="s">
        <v>229</v>
      </c>
      <c r="E4478" s="2" t="s">
        <v>30</v>
      </c>
      <c r="F4478" s="2" t="s">
        <v>17</v>
      </c>
      <c r="G4478">
        <v>114</v>
      </c>
      <c r="H4478" s="2" t="str">
        <f>VLOOKUP(SupplierQuality[[#This Row],[MaterialID]],Table4[#All],2,0)</f>
        <v>Carton</v>
      </c>
      <c r="I4478">
        <v>2</v>
      </c>
      <c r="J4478" s="2" t="str">
        <f>_xlfn.XLOOKUP(SupplierQuality[[#This Row],[Defect Type ID]],Table5[ID],Table5[Defect Type],"Not found",0)</f>
        <v>Rejected</v>
      </c>
      <c r="K4478">
        <v>209</v>
      </c>
      <c r="L4478" s="2" t="str">
        <f>_xlfn.XLOOKUP(SupplierQuality[[#This Row],[DefectID]],Table2[ID],Table2[Defect],"Not found",0)</f>
        <v>Print Off Center</v>
      </c>
      <c r="M4478" s="3">
        <v>487167</v>
      </c>
      <c r="N4478" s="3">
        <v>2302</v>
      </c>
      <c r="O4478" s="6">
        <f>SupplierQuality[[#This Row],[Total Downtime Minutes]]/60</f>
        <v>38.366666666666667</v>
      </c>
      <c r="P4478" s="4">
        <v>315</v>
      </c>
      <c r="Q4478" s="4">
        <f>SupplierQuality[[#This Row],[Total Defect Qty]]*SupplierQuality[[#This Row],[Unit Price]]</f>
        <v>153457605</v>
      </c>
    </row>
    <row r="4479" spans="1:17" x14ac:dyDescent="0.25">
      <c r="A4479" s="1">
        <v>43750</v>
      </c>
      <c r="B4479" s="5" t="str">
        <f>TEXT(SupplierQuality[[#This Row],[Date]],"mmm")</f>
        <v>Oct</v>
      </c>
      <c r="C4479" s="5" t="str">
        <f>TEXT(SupplierQuality[[#This Row],[Date]],"yyyy")</f>
        <v>2019</v>
      </c>
      <c r="D4479" s="2" t="s">
        <v>286</v>
      </c>
      <c r="E4479" s="2" t="s">
        <v>16</v>
      </c>
      <c r="F4479" s="2" t="s">
        <v>17</v>
      </c>
      <c r="G4479">
        <v>117</v>
      </c>
      <c r="H4479" s="2" t="str">
        <f>VLOOKUP(SupplierQuality[[#This Row],[MaterialID]],Table4[#All],2,0)</f>
        <v>Labels</v>
      </c>
      <c r="I4479">
        <v>2</v>
      </c>
      <c r="J4479" s="2" t="str">
        <f>_xlfn.XLOOKUP(SupplierQuality[[#This Row],[Defect Type ID]],Table5[ID],Table5[Defect Type],"Not found",0)</f>
        <v>Rejected</v>
      </c>
      <c r="K4479">
        <v>130</v>
      </c>
      <c r="L4479" s="2" t="str">
        <f>_xlfn.XLOOKUP(SupplierQuality[[#This Row],[DefectID]],Table2[ID],Table2[Defect],"Not found",0)</f>
        <v>No Close</v>
      </c>
      <c r="M4479" s="3">
        <v>468256</v>
      </c>
      <c r="N4479" s="3">
        <v>514</v>
      </c>
      <c r="O4479" s="6">
        <f>SupplierQuality[[#This Row],[Total Downtime Minutes]]/60</f>
        <v>8.5666666666666664</v>
      </c>
      <c r="P4479" s="4">
        <v>601</v>
      </c>
      <c r="Q4479" s="4">
        <f>SupplierQuality[[#This Row],[Total Defect Qty]]*SupplierQuality[[#This Row],[Unit Price]]</f>
        <v>281421856</v>
      </c>
    </row>
    <row r="4480" spans="1:17" x14ac:dyDescent="0.25">
      <c r="A4480" s="1">
        <v>43750</v>
      </c>
      <c r="B4480" s="5" t="str">
        <f>TEXT(SupplierQuality[[#This Row],[Date]],"mmm")</f>
        <v>Oct</v>
      </c>
      <c r="C4480" s="5" t="str">
        <f>TEXT(SupplierQuality[[#This Row],[Date]],"yyyy")</f>
        <v>2019</v>
      </c>
      <c r="D4480" s="2" t="s">
        <v>295</v>
      </c>
      <c r="E4480" s="2" t="s">
        <v>52</v>
      </c>
      <c r="F4480" s="2" t="s">
        <v>42</v>
      </c>
      <c r="G4480">
        <v>123</v>
      </c>
      <c r="H4480" s="2" t="str">
        <f>VLOOKUP(SupplierQuality[[#This Row],[MaterialID]],Table4[#All],2,0)</f>
        <v>Pump</v>
      </c>
      <c r="I4480">
        <v>2</v>
      </c>
      <c r="J4480" s="2" t="str">
        <f>_xlfn.XLOOKUP(SupplierQuality[[#This Row],[Defect Type ID]],Table5[ID],Table5[Defect Type],"Not found",0)</f>
        <v>Rejected</v>
      </c>
      <c r="K4480">
        <v>238</v>
      </c>
      <c r="L4480" s="2" t="str">
        <f>_xlfn.XLOOKUP(SupplierQuality[[#This Row],[DefectID]],Table2[ID],Table2[Defect],"Not found",0)</f>
        <v>No Docs</v>
      </c>
      <c r="M4480" s="3">
        <v>399013</v>
      </c>
      <c r="N4480" s="3">
        <v>336</v>
      </c>
      <c r="O4480" s="6">
        <f>SupplierQuality[[#This Row],[Total Downtime Minutes]]/60</f>
        <v>5.6</v>
      </c>
      <c r="P4480" s="4">
        <v>393</v>
      </c>
      <c r="Q4480" s="4">
        <f>SupplierQuality[[#This Row],[Total Defect Qty]]*SupplierQuality[[#This Row],[Unit Price]]</f>
        <v>156812109</v>
      </c>
    </row>
    <row r="4481" spans="1:17" x14ac:dyDescent="0.25">
      <c r="A4481" s="1">
        <v>43750</v>
      </c>
      <c r="B4481" s="5" t="str">
        <f>TEXT(SupplierQuality[[#This Row],[Date]],"mmm")</f>
        <v>Oct</v>
      </c>
      <c r="C4481" s="5" t="str">
        <f>TEXT(SupplierQuality[[#This Row],[Date]],"yyyy")</f>
        <v>2019</v>
      </c>
      <c r="D4481" s="2" t="s">
        <v>295</v>
      </c>
      <c r="E4481" s="2" t="s">
        <v>11</v>
      </c>
      <c r="F4481" s="2" t="s">
        <v>14</v>
      </c>
      <c r="G4481">
        <v>113</v>
      </c>
      <c r="H4481" s="2" t="str">
        <f>VLOOKUP(SupplierQuality[[#This Row],[MaterialID]],Table4[#All],2,0)</f>
        <v>Raw Materials</v>
      </c>
      <c r="I4481">
        <v>3</v>
      </c>
      <c r="J4481" s="2" t="str">
        <f>_xlfn.XLOOKUP(SupplierQuality[[#This Row],[Defect Type ID]],Table5[ID],Table5[Defect Type],"Not found",0)</f>
        <v>Impact</v>
      </c>
      <c r="K4481">
        <v>30</v>
      </c>
      <c r="L4481" s="2" t="str">
        <f>_xlfn.XLOOKUP(SupplierQuality[[#This Row],[DefectID]],Table2[ID],Table2[Defect],"Not found",0)</f>
        <v>Too Stiff</v>
      </c>
      <c r="M4481" s="3">
        <v>386728</v>
      </c>
      <c r="N4481" s="3">
        <v>406</v>
      </c>
      <c r="O4481" s="6">
        <f>SupplierQuality[[#This Row],[Total Downtime Minutes]]/60</f>
        <v>6.7666666666666666</v>
      </c>
      <c r="P4481" s="4">
        <v>671</v>
      </c>
      <c r="Q4481" s="4">
        <f>SupplierQuality[[#This Row],[Total Defect Qty]]*SupplierQuality[[#This Row],[Unit Price]]</f>
        <v>259494488</v>
      </c>
    </row>
    <row r="4482" spans="1:17" x14ac:dyDescent="0.25">
      <c r="A4482" s="1">
        <v>43750</v>
      </c>
      <c r="B4482" s="5" t="str">
        <f>TEXT(SupplierQuality[[#This Row],[Date]],"mmm")</f>
        <v>Oct</v>
      </c>
      <c r="C4482" s="5" t="str">
        <f>TEXT(SupplierQuality[[#This Row],[Date]],"yyyy")</f>
        <v>2019</v>
      </c>
      <c r="D4482" s="2" t="s">
        <v>40</v>
      </c>
      <c r="E4482" s="2" t="s">
        <v>13</v>
      </c>
      <c r="F4482" s="2" t="s">
        <v>14</v>
      </c>
      <c r="G4482">
        <v>126</v>
      </c>
      <c r="H4482" s="2" t="str">
        <f>VLOOKUP(SupplierQuality[[#This Row],[MaterialID]],Table4[#All],2,0)</f>
        <v>Motors</v>
      </c>
      <c r="I4482">
        <v>1</v>
      </c>
      <c r="J4482" s="2" t="str">
        <f>_xlfn.XLOOKUP(SupplierQuality[[#This Row],[Defect Type ID]],Table5[ID],Table5[Defect Type],"Not found",0)</f>
        <v>No Impact</v>
      </c>
      <c r="K4482">
        <v>203</v>
      </c>
      <c r="L4482" s="2" t="str">
        <f>_xlfn.XLOOKUP(SupplierQuality[[#This Row],[DefectID]],Table2[ID],Table2[Defect],"Not found",0)</f>
        <v>Color Deviation</v>
      </c>
      <c r="M4482" s="3">
        <v>370079</v>
      </c>
      <c r="N4482" s="3">
        <v>4488</v>
      </c>
      <c r="O4482" s="6">
        <f>SupplierQuality[[#This Row],[Total Downtime Minutes]]/60</f>
        <v>74.8</v>
      </c>
      <c r="P4482" s="4">
        <v>590</v>
      </c>
      <c r="Q4482" s="4">
        <f>SupplierQuality[[#This Row],[Total Defect Qty]]*SupplierQuality[[#This Row],[Unit Price]]</f>
        <v>218346610</v>
      </c>
    </row>
    <row r="4483" spans="1:17" x14ac:dyDescent="0.25">
      <c r="A4483" s="1">
        <v>43750</v>
      </c>
      <c r="B4483" s="5" t="str">
        <f>TEXT(SupplierQuality[[#This Row],[Date]],"mmm")</f>
        <v>Oct</v>
      </c>
      <c r="C4483" s="5" t="str">
        <f>TEXT(SupplierQuality[[#This Row],[Date]],"yyyy")</f>
        <v>2019</v>
      </c>
      <c r="D4483" s="2" t="s">
        <v>95</v>
      </c>
      <c r="E4483" s="2" t="s">
        <v>36</v>
      </c>
      <c r="F4483" s="2" t="s">
        <v>17</v>
      </c>
      <c r="G4483">
        <v>123</v>
      </c>
      <c r="H4483" s="2" t="str">
        <f>VLOOKUP(SupplierQuality[[#This Row],[MaterialID]],Table4[#All],2,0)</f>
        <v>Pump</v>
      </c>
      <c r="I4483">
        <v>1</v>
      </c>
      <c r="J4483" s="2" t="str">
        <f>_xlfn.XLOOKUP(SupplierQuality[[#This Row],[Defect Type ID]],Table5[ID],Table5[Defect Type],"Not found",0)</f>
        <v>No Impact</v>
      </c>
      <c r="K4483">
        <v>208</v>
      </c>
      <c r="L4483" s="2" t="str">
        <f>_xlfn.XLOOKUP(SupplierQuality[[#This Row],[DefectID]],Table2[ID],Table2[Defect],"Not found",0)</f>
        <v>Missing Liner</v>
      </c>
      <c r="M4483" s="3">
        <v>360697</v>
      </c>
      <c r="N4483" s="3">
        <v>1061</v>
      </c>
      <c r="O4483" s="6">
        <f>SupplierQuality[[#This Row],[Total Downtime Minutes]]/60</f>
        <v>17.683333333333334</v>
      </c>
      <c r="P4483" s="4">
        <v>632</v>
      </c>
      <c r="Q4483" s="4">
        <f>SupplierQuality[[#This Row],[Total Defect Qty]]*SupplierQuality[[#This Row],[Unit Price]]</f>
        <v>227960504</v>
      </c>
    </row>
    <row r="4484" spans="1:17" x14ac:dyDescent="0.25">
      <c r="A4484" s="1">
        <v>43750</v>
      </c>
      <c r="B4484" s="5" t="str">
        <f>TEXT(SupplierQuality[[#This Row],[Date]],"mmm")</f>
        <v>Oct</v>
      </c>
      <c r="C4484" s="5" t="str">
        <f>TEXT(SupplierQuality[[#This Row],[Date]],"yyyy")</f>
        <v>2019</v>
      </c>
      <c r="D4484" s="2" t="s">
        <v>225</v>
      </c>
      <c r="E4484" s="2" t="s">
        <v>74</v>
      </c>
      <c r="F4484" s="2" t="s">
        <v>17</v>
      </c>
      <c r="G4484">
        <v>112</v>
      </c>
      <c r="H4484" s="2" t="str">
        <f>VLOOKUP(SupplierQuality[[#This Row],[MaterialID]],Table4[#All],2,0)</f>
        <v>Glass</v>
      </c>
      <c r="I4484">
        <v>2</v>
      </c>
      <c r="J4484" s="2" t="str">
        <f>_xlfn.XLOOKUP(SupplierQuality[[#This Row],[Defect Type ID]],Table5[ID],Table5[Defect Type],"Not found",0)</f>
        <v>Rejected</v>
      </c>
      <c r="K4484">
        <v>65</v>
      </c>
      <c r="L4484" s="2" t="str">
        <f>_xlfn.XLOOKUP(SupplierQuality[[#This Row],[DefectID]],Table2[ID],Table2[Defect],"Not found",0)</f>
        <v>Slitting Erorrs</v>
      </c>
      <c r="M4484" s="3">
        <v>197853</v>
      </c>
      <c r="N4484" s="3">
        <v>898</v>
      </c>
      <c r="O4484" s="6">
        <f>SupplierQuality[[#This Row],[Total Downtime Minutes]]/60</f>
        <v>14.966666666666667</v>
      </c>
      <c r="P4484" s="4">
        <v>583</v>
      </c>
      <c r="Q4484" s="4">
        <f>SupplierQuality[[#This Row],[Total Defect Qty]]*SupplierQuality[[#This Row],[Unit Price]]</f>
        <v>115348299</v>
      </c>
    </row>
    <row r="4485" spans="1:17" x14ac:dyDescent="0.25">
      <c r="A4485" s="1">
        <v>43750</v>
      </c>
      <c r="B4485" s="5" t="str">
        <f>TEXT(SupplierQuality[[#This Row],[Date]],"mmm")</f>
        <v>Oct</v>
      </c>
      <c r="C4485" s="5" t="str">
        <f>TEXT(SupplierQuality[[#This Row],[Date]],"yyyy")</f>
        <v>2019</v>
      </c>
      <c r="D4485" s="2" t="s">
        <v>102</v>
      </c>
      <c r="E4485" s="2" t="s">
        <v>41</v>
      </c>
      <c r="F4485" s="2" t="s">
        <v>17</v>
      </c>
      <c r="G4485">
        <v>118</v>
      </c>
      <c r="H4485" s="2" t="str">
        <f>VLOOKUP(SupplierQuality[[#This Row],[MaterialID]],Table4[#All],2,0)</f>
        <v>Corrugate</v>
      </c>
      <c r="I4485">
        <v>3</v>
      </c>
      <c r="J4485" s="2" t="str">
        <f>_xlfn.XLOOKUP(SupplierQuality[[#This Row],[Defect Type ID]],Table5[ID],Table5[Defect Type],"Not found",0)</f>
        <v>Impact</v>
      </c>
      <c r="K4485">
        <v>177</v>
      </c>
      <c r="L4485" s="2" t="str">
        <f>_xlfn.XLOOKUP(SupplierQuality[[#This Row],[DefectID]],Table2[ID],Table2[Defect],"Not found",0)</f>
        <v>Weak Bands</v>
      </c>
      <c r="M4485" s="3">
        <v>195099</v>
      </c>
      <c r="N4485" s="3">
        <v>185</v>
      </c>
      <c r="O4485" s="6">
        <f>SupplierQuality[[#This Row],[Total Downtime Minutes]]/60</f>
        <v>3.0833333333333335</v>
      </c>
      <c r="P4485" s="4">
        <v>484</v>
      </c>
      <c r="Q4485" s="4">
        <f>SupplierQuality[[#This Row],[Total Defect Qty]]*SupplierQuality[[#This Row],[Unit Price]]</f>
        <v>94427916</v>
      </c>
    </row>
    <row r="4486" spans="1:17" x14ac:dyDescent="0.25">
      <c r="A4486" s="1">
        <v>43750</v>
      </c>
      <c r="B4486" s="5" t="str">
        <f>TEXT(SupplierQuality[[#This Row],[Date]],"mmm")</f>
        <v>Oct</v>
      </c>
      <c r="C4486" s="5" t="str">
        <f>TEXT(SupplierQuality[[#This Row],[Date]],"yyyy")</f>
        <v>2019</v>
      </c>
      <c r="D4486" s="2" t="s">
        <v>134</v>
      </c>
      <c r="E4486" s="2" t="s">
        <v>23</v>
      </c>
      <c r="F4486" s="2" t="s">
        <v>17</v>
      </c>
      <c r="G4486">
        <v>122</v>
      </c>
      <c r="H4486" s="2" t="str">
        <f>VLOOKUP(SupplierQuality[[#This Row],[MaterialID]],Table4[#All],2,0)</f>
        <v>Electrolytes</v>
      </c>
      <c r="I4486">
        <v>3</v>
      </c>
      <c r="J4486" s="2" t="str">
        <f>_xlfn.XLOOKUP(SupplierQuality[[#This Row],[Defect Type ID]],Table5[ID],Table5[Defect Type],"Not found",0)</f>
        <v>Impact</v>
      </c>
      <c r="K4486">
        <v>99</v>
      </c>
      <c r="L4486" s="2" t="str">
        <f>_xlfn.XLOOKUP(SupplierQuality[[#This Row],[DefectID]],Table2[ID],Table2[Defect],"Not found",0)</f>
        <v>False scores</v>
      </c>
      <c r="M4486" s="3">
        <v>185385</v>
      </c>
      <c r="N4486" s="3">
        <v>4977</v>
      </c>
      <c r="O4486" s="6">
        <f>SupplierQuality[[#This Row],[Total Downtime Minutes]]/60</f>
        <v>82.95</v>
      </c>
      <c r="P4486" s="4">
        <v>557</v>
      </c>
      <c r="Q4486" s="4">
        <f>SupplierQuality[[#This Row],[Total Defect Qty]]*SupplierQuality[[#This Row],[Unit Price]]</f>
        <v>103259445</v>
      </c>
    </row>
    <row r="4487" spans="1:17" x14ac:dyDescent="0.25">
      <c r="A4487" s="1">
        <v>43750</v>
      </c>
      <c r="B4487" s="5" t="str">
        <f>TEXT(SupplierQuality[[#This Row],[Date]],"mmm")</f>
        <v>Oct</v>
      </c>
      <c r="C4487" s="5" t="str">
        <f>TEXT(SupplierQuality[[#This Row],[Date]],"yyyy")</f>
        <v>2019</v>
      </c>
      <c r="D4487" s="2" t="s">
        <v>351</v>
      </c>
      <c r="E4487" s="2" t="s">
        <v>64</v>
      </c>
      <c r="F4487" s="2" t="s">
        <v>17</v>
      </c>
      <c r="G4487">
        <v>129</v>
      </c>
      <c r="H4487" s="2" t="str">
        <f>VLOOKUP(SupplierQuality[[#This Row],[MaterialID]],Table4[#All],2,0)</f>
        <v>Mechanicals</v>
      </c>
      <c r="I4487">
        <v>3</v>
      </c>
      <c r="J4487" s="2" t="str">
        <f>_xlfn.XLOOKUP(SupplierQuality[[#This Row],[Defect Type ID]],Table5[ID],Table5[Defect Type],"Not found",0)</f>
        <v>Impact</v>
      </c>
      <c r="K4487">
        <v>86</v>
      </c>
      <c r="L4487" s="2" t="str">
        <f>_xlfn.XLOOKUP(SupplierQuality[[#This Row],[DefectID]],Table2[ID],Table2[Defect],"Not found",0)</f>
        <v>Smeared Print</v>
      </c>
      <c r="M4487" s="3">
        <v>124211</v>
      </c>
      <c r="N4487" s="3">
        <v>2849</v>
      </c>
      <c r="O4487" s="6">
        <f>SupplierQuality[[#This Row],[Total Downtime Minutes]]/60</f>
        <v>47.483333333333334</v>
      </c>
      <c r="P4487" s="4">
        <v>507</v>
      </c>
      <c r="Q4487" s="4">
        <f>SupplierQuality[[#This Row],[Total Defect Qty]]*SupplierQuality[[#This Row],[Unit Price]]</f>
        <v>62974977</v>
      </c>
    </row>
    <row r="4488" spans="1:17" x14ac:dyDescent="0.25">
      <c r="A4488" s="1">
        <v>43750</v>
      </c>
      <c r="B4488" s="5" t="str">
        <f>TEXT(SupplierQuality[[#This Row],[Date]],"mmm")</f>
        <v>Oct</v>
      </c>
      <c r="C4488" s="5" t="str">
        <f>TEXT(SupplierQuality[[#This Row],[Date]],"yyyy")</f>
        <v>2019</v>
      </c>
      <c r="D4488" s="2" t="s">
        <v>143</v>
      </c>
      <c r="E4488" s="2" t="s">
        <v>16</v>
      </c>
      <c r="F4488" s="2" t="s">
        <v>42</v>
      </c>
      <c r="G4488">
        <v>123</v>
      </c>
      <c r="H4488" s="2" t="str">
        <f>VLOOKUP(SupplierQuality[[#This Row],[MaterialID]],Table4[#All],2,0)</f>
        <v>Pump</v>
      </c>
      <c r="I4488">
        <v>2</v>
      </c>
      <c r="J4488" s="2" t="str">
        <f>_xlfn.XLOOKUP(SupplierQuality[[#This Row],[Defect Type ID]],Table5[ID],Table5[Defect Type],"Not found",0)</f>
        <v>Rejected</v>
      </c>
      <c r="K4488">
        <v>172</v>
      </c>
      <c r="L4488" s="2" t="str">
        <f>_xlfn.XLOOKUP(SupplierQuality[[#This Row],[DefectID]],Table2[ID],Table2[Defect],"Not found",0)</f>
        <v>Holes</v>
      </c>
      <c r="M4488" s="3">
        <v>82423</v>
      </c>
      <c r="N4488" s="3">
        <v>3817</v>
      </c>
      <c r="O4488" s="6">
        <f>SupplierQuality[[#This Row],[Total Downtime Minutes]]/60</f>
        <v>63.616666666666667</v>
      </c>
      <c r="P4488" s="4">
        <v>574</v>
      </c>
      <c r="Q4488" s="4">
        <f>SupplierQuality[[#This Row],[Total Defect Qty]]*SupplierQuality[[#This Row],[Unit Price]]</f>
        <v>47310802</v>
      </c>
    </row>
    <row r="4489" spans="1:17" x14ac:dyDescent="0.25">
      <c r="A4489" s="1">
        <v>43750</v>
      </c>
      <c r="B4489" s="5" t="str">
        <f>TEXT(SupplierQuality[[#This Row],[Date]],"mmm")</f>
        <v>Oct</v>
      </c>
      <c r="C4489" s="5" t="str">
        <f>TEXT(SupplierQuality[[#This Row],[Date]],"yyyy")</f>
        <v>2019</v>
      </c>
      <c r="D4489" s="2" t="s">
        <v>147</v>
      </c>
      <c r="E4489" s="2" t="s">
        <v>16</v>
      </c>
      <c r="F4489" s="2" t="s">
        <v>17</v>
      </c>
      <c r="G4489">
        <v>128</v>
      </c>
      <c r="H4489" s="2" t="str">
        <f>VLOOKUP(SupplierQuality[[#This Row],[MaterialID]],Table4[#All],2,0)</f>
        <v>Tape</v>
      </c>
      <c r="I4489">
        <v>1</v>
      </c>
      <c r="J4489" s="2" t="str">
        <f>_xlfn.XLOOKUP(SupplierQuality[[#This Row],[Defect Type ID]],Table5[ID],Table5[Defect Type],"Not found",0)</f>
        <v>No Impact</v>
      </c>
      <c r="K4489">
        <v>223</v>
      </c>
      <c r="L4489" s="2" t="str">
        <f>_xlfn.XLOOKUP(SupplierQuality[[#This Row],[DefectID]],Table2[ID],Table2[Defect],"Not found",0)</f>
        <v>No Varnish</v>
      </c>
      <c r="M4489" s="3">
        <v>54542</v>
      </c>
      <c r="N4489" s="3">
        <v>4855</v>
      </c>
      <c r="O4489" s="6">
        <f>SupplierQuality[[#This Row],[Total Downtime Minutes]]/60</f>
        <v>80.916666666666671</v>
      </c>
      <c r="P4489" s="4">
        <v>406</v>
      </c>
      <c r="Q4489" s="4">
        <f>SupplierQuality[[#This Row],[Total Defect Qty]]*SupplierQuality[[#This Row],[Unit Price]]</f>
        <v>22144052</v>
      </c>
    </row>
    <row r="4490" spans="1:17" x14ac:dyDescent="0.25">
      <c r="A4490" s="1">
        <v>43750</v>
      </c>
      <c r="B4490" s="5" t="str">
        <f>TEXT(SupplierQuality[[#This Row],[Date]],"mmm")</f>
        <v>Oct</v>
      </c>
      <c r="C4490" s="5" t="str">
        <f>TEXT(SupplierQuality[[#This Row],[Date]],"yyyy")</f>
        <v>2019</v>
      </c>
      <c r="D4490" s="2" t="s">
        <v>163</v>
      </c>
      <c r="E4490" s="2" t="s">
        <v>21</v>
      </c>
      <c r="F4490" s="2" t="s">
        <v>14</v>
      </c>
      <c r="G4490">
        <v>128</v>
      </c>
      <c r="H4490" s="2" t="str">
        <f>VLOOKUP(SupplierQuality[[#This Row],[MaterialID]],Table4[#All],2,0)</f>
        <v>Tape</v>
      </c>
      <c r="I4490">
        <v>2</v>
      </c>
      <c r="J4490" s="2" t="str">
        <f>_xlfn.XLOOKUP(SupplierQuality[[#This Row],[Defect Type ID]],Table5[ID],Table5[Defect Type],"Not found",0)</f>
        <v>Rejected</v>
      </c>
      <c r="K4490">
        <v>121</v>
      </c>
      <c r="L4490" s="2" t="str">
        <f>_xlfn.XLOOKUP(SupplierQuality[[#This Row],[DefectID]],Table2[ID],Table2[Defect],"Not found",0)</f>
        <v>Odor</v>
      </c>
      <c r="M4490" s="3">
        <v>4280</v>
      </c>
      <c r="N4490" s="3">
        <v>4706</v>
      </c>
      <c r="O4490" s="6">
        <f>SupplierQuality[[#This Row],[Total Downtime Minutes]]/60</f>
        <v>78.433333333333337</v>
      </c>
      <c r="P4490" s="4">
        <v>617</v>
      </c>
      <c r="Q4490" s="4">
        <f>SupplierQuality[[#This Row],[Total Defect Qty]]*SupplierQuality[[#This Row],[Unit Price]]</f>
        <v>2640760</v>
      </c>
    </row>
    <row r="4491" spans="1:17" x14ac:dyDescent="0.25">
      <c r="A4491" s="1">
        <v>43751</v>
      </c>
      <c r="B4491" s="5" t="str">
        <f>TEXT(SupplierQuality[[#This Row],[Date]],"mmm")</f>
        <v>Oct</v>
      </c>
      <c r="C4491" s="5" t="str">
        <f>TEXT(SupplierQuality[[#This Row],[Date]],"yyyy")</f>
        <v>2019</v>
      </c>
      <c r="D4491" s="2" t="s">
        <v>325</v>
      </c>
      <c r="E4491" s="2" t="s">
        <v>36</v>
      </c>
      <c r="F4491" s="2" t="s">
        <v>14</v>
      </c>
      <c r="G4491">
        <v>113</v>
      </c>
      <c r="H4491" s="2" t="str">
        <f>VLOOKUP(SupplierQuality[[#This Row],[MaterialID]],Table4[#All],2,0)</f>
        <v>Raw Materials</v>
      </c>
      <c r="I4491">
        <v>2</v>
      </c>
      <c r="J4491" s="2" t="str">
        <f>_xlfn.XLOOKUP(SupplierQuality[[#This Row],[Defect Type ID]],Table5[ID],Table5[Defect Type],"Not found",0)</f>
        <v>Rejected</v>
      </c>
      <c r="K4491">
        <v>98</v>
      </c>
      <c r="L4491" s="2" t="str">
        <f>_xlfn.XLOOKUP(SupplierQuality[[#This Row],[DefectID]],Table2[ID],Table2[Defect],"Not found",0)</f>
        <v>Damaged Rolls</v>
      </c>
      <c r="M4491" s="3">
        <v>866993</v>
      </c>
      <c r="N4491" s="3">
        <v>1375</v>
      </c>
      <c r="O4491" s="6">
        <f>SupplierQuality[[#This Row],[Total Downtime Minutes]]/60</f>
        <v>22.916666666666668</v>
      </c>
      <c r="P4491" s="4">
        <v>423</v>
      </c>
      <c r="Q4491" s="4">
        <f>SupplierQuality[[#This Row],[Total Defect Qty]]*SupplierQuality[[#This Row],[Unit Price]]</f>
        <v>366738039</v>
      </c>
    </row>
    <row r="4492" spans="1:17" x14ac:dyDescent="0.25">
      <c r="A4492" s="1">
        <v>43751</v>
      </c>
      <c r="B4492" s="5" t="str">
        <f>TEXT(SupplierQuality[[#This Row],[Date]],"mmm")</f>
        <v>Oct</v>
      </c>
      <c r="C4492" s="5" t="str">
        <f>TEXT(SupplierQuality[[#This Row],[Date]],"yyyy")</f>
        <v>2019</v>
      </c>
      <c r="D4492" s="2" t="s">
        <v>289</v>
      </c>
      <c r="E4492" s="2" t="s">
        <v>32</v>
      </c>
      <c r="F4492" s="2" t="s">
        <v>17</v>
      </c>
      <c r="G4492">
        <v>120</v>
      </c>
      <c r="H4492" s="2" t="str">
        <f>VLOOKUP(SupplierQuality[[#This Row],[MaterialID]],Table4[#All],2,0)</f>
        <v>Film</v>
      </c>
      <c r="I4492">
        <v>3</v>
      </c>
      <c r="J4492" s="2" t="str">
        <f>_xlfn.XLOOKUP(SupplierQuality[[#This Row],[Defect Type ID]],Table5[ID],Table5[Defect Type],"Not found",0)</f>
        <v>Impact</v>
      </c>
      <c r="K4492">
        <v>85</v>
      </c>
      <c r="L4492" s="2" t="str">
        <f>_xlfn.XLOOKUP(SupplierQuality[[#This Row],[DefectID]],Table2[ID],Table2[Defect],"Not found",0)</f>
        <v>Bad Print</v>
      </c>
      <c r="M4492" s="3">
        <v>845956</v>
      </c>
      <c r="N4492" s="3">
        <v>3593</v>
      </c>
      <c r="O4492" s="6">
        <f>SupplierQuality[[#This Row],[Total Downtime Minutes]]/60</f>
        <v>59.883333333333333</v>
      </c>
      <c r="P4492" s="4">
        <v>664</v>
      </c>
      <c r="Q4492" s="4">
        <f>SupplierQuality[[#This Row],[Total Defect Qty]]*SupplierQuality[[#This Row],[Unit Price]]</f>
        <v>561714784</v>
      </c>
    </row>
    <row r="4493" spans="1:17" x14ac:dyDescent="0.25">
      <c r="A4493" s="1">
        <v>43751</v>
      </c>
      <c r="B4493" s="5" t="str">
        <f>TEXT(SupplierQuality[[#This Row],[Date]],"mmm")</f>
        <v>Oct</v>
      </c>
      <c r="C4493" s="5" t="str">
        <f>TEXT(SupplierQuality[[#This Row],[Date]],"yyyy")</f>
        <v>2019</v>
      </c>
      <c r="D4493" s="2" t="s">
        <v>220</v>
      </c>
      <c r="E4493" s="2" t="s">
        <v>119</v>
      </c>
      <c r="F4493" s="2" t="s">
        <v>14</v>
      </c>
      <c r="G4493">
        <v>112</v>
      </c>
      <c r="H4493" s="2" t="str">
        <f>VLOOKUP(SupplierQuality[[#This Row],[MaterialID]],Table4[#All],2,0)</f>
        <v>Glass</v>
      </c>
      <c r="I4493">
        <v>1</v>
      </c>
      <c r="J4493" s="2" t="str">
        <f>_xlfn.XLOOKUP(SupplierQuality[[#This Row],[Defect Type ID]],Table5[ID],Table5[Defect Type],"Not found",0)</f>
        <v>No Impact</v>
      </c>
      <c r="K4493">
        <v>229</v>
      </c>
      <c r="L4493" s="2" t="str">
        <f>_xlfn.XLOOKUP(SupplierQuality[[#This Row],[DefectID]],Table2[ID],Table2[Defect],"Not found",0)</f>
        <v>Carton Delamination</v>
      </c>
      <c r="M4493" s="3">
        <v>817773</v>
      </c>
      <c r="N4493" s="3">
        <v>3516</v>
      </c>
      <c r="O4493" s="6">
        <f>SupplierQuality[[#This Row],[Total Downtime Minutes]]/60</f>
        <v>58.6</v>
      </c>
      <c r="P4493" s="4">
        <v>675</v>
      </c>
      <c r="Q4493" s="4">
        <f>SupplierQuality[[#This Row],[Total Defect Qty]]*SupplierQuality[[#This Row],[Unit Price]]</f>
        <v>551996775</v>
      </c>
    </row>
    <row r="4494" spans="1:17" x14ac:dyDescent="0.25">
      <c r="A4494" s="1">
        <v>43751</v>
      </c>
      <c r="B4494" s="5" t="str">
        <f>TEXT(SupplierQuality[[#This Row],[Date]],"mmm")</f>
        <v>Oct</v>
      </c>
      <c r="C4494" s="5" t="str">
        <f>TEXT(SupplierQuality[[#This Row],[Date]],"yyyy")</f>
        <v>2019</v>
      </c>
      <c r="D4494" s="2" t="s">
        <v>227</v>
      </c>
      <c r="E4494" s="2" t="s">
        <v>32</v>
      </c>
      <c r="F4494" s="2" t="s">
        <v>14</v>
      </c>
      <c r="G4494">
        <v>112</v>
      </c>
      <c r="H4494" s="2" t="str">
        <f>VLOOKUP(SupplierQuality[[#This Row],[MaterialID]],Table4[#All],2,0)</f>
        <v>Glass</v>
      </c>
      <c r="I4494">
        <v>2</v>
      </c>
      <c r="J4494" s="2" t="str">
        <f>_xlfn.XLOOKUP(SupplierQuality[[#This Row],[Defect Type ID]],Table5[ID],Table5[Defect Type],"Not found",0)</f>
        <v>Rejected</v>
      </c>
      <c r="K4494">
        <v>215</v>
      </c>
      <c r="L4494" s="2" t="str">
        <f>_xlfn.XLOOKUP(SupplierQuality[[#This Row],[DefectID]],Table2[ID],Table2[Defect],"Not found",0)</f>
        <v>No Torque</v>
      </c>
      <c r="M4494" s="3">
        <v>747429</v>
      </c>
      <c r="N4494" s="3">
        <v>2760</v>
      </c>
      <c r="O4494" s="6">
        <f>SupplierQuality[[#This Row],[Total Downtime Minutes]]/60</f>
        <v>46</v>
      </c>
      <c r="P4494" s="4">
        <v>679</v>
      </c>
      <c r="Q4494" s="4">
        <f>SupplierQuality[[#This Row],[Total Defect Qty]]*SupplierQuality[[#This Row],[Unit Price]]</f>
        <v>507504291</v>
      </c>
    </row>
    <row r="4495" spans="1:17" x14ac:dyDescent="0.25">
      <c r="A4495" s="1">
        <v>43751</v>
      </c>
      <c r="B4495" s="5" t="str">
        <f>TEXT(SupplierQuality[[#This Row],[Date]],"mmm")</f>
        <v>Oct</v>
      </c>
      <c r="C4495" s="5" t="str">
        <f>TEXT(SupplierQuality[[#This Row],[Date]],"yyyy")</f>
        <v>2019</v>
      </c>
      <c r="D4495" s="2" t="s">
        <v>307</v>
      </c>
      <c r="E4495" s="2" t="s">
        <v>98</v>
      </c>
      <c r="F4495" s="2" t="s">
        <v>17</v>
      </c>
      <c r="G4495">
        <v>129</v>
      </c>
      <c r="H4495" s="2" t="str">
        <f>VLOOKUP(SupplierQuality[[#This Row],[MaterialID]],Table4[#All],2,0)</f>
        <v>Mechanicals</v>
      </c>
      <c r="I4495">
        <v>3</v>
      </c>
      <c r="J4495" s="2" t="str">
        <f>_xlfn.XLOOKUP(SupplierQuality[[#This Row],[Defect Type ID]],Table5[ID],Table5[Defect Type],"Not found",0)</f>
        <v>Impact</v>
      </c>
      <c r="K4495">
        <v>68</v>
      </c>
      <c r="L4495" s="2" t="str">
        <f>_xlfn.XLOOKUP(SupplierQuality[[#This Row],[DefectID]],Table2[ID],Table2[Defect],"Not found",0)</f>
        <v>Bad Parameters</v>
      </c>
      <c r="M4495" s="3">
        <v>742458</v>
      </c>
      <c r="N4495" s="3">
        <v>2406</v>
      </c>
      <c r="O4495" s="6">
        <f>SupplierQuality[[#This Row],[Total Downtime Minutes]]/60</f>
        <v>40.1</v>
      </c>
      <c r="P4495" s="4">
        <v>542</v>
      </c>
      <c r="Q4495" s="4">
        <f>SupplierQuality[[#This Row],[Total Defect Qty]]*SupplierQuality[[#This Row],[Unit Price]]</f>
        <v>402412236</v>
      </c>
    </row>
    <row r="4496" spans="1:17" x14ac:dyDescent="0.25">
      <c r="A4496" s="1">
        <v>43751</v>
      </c>
      <c r="B4496" s="5" t="str">
        <f>TEXT(SupplierQuality[[#This Row],[Date]],"mmm")</f>
        <v>Oct</v>
      </c>
      <c r="C4496" s="5" t="str">
        <f>TEXT(SupplierQuality[[#This Row],[Date]],"yyyy")</f>
        <v>2019</v>
      </c>
      <c r="D4496" s="2" t="s">
        <v>20</v>
      </c>
      <c r="E4496" s="2" t="s">
        <v>34</v>
      </c>
      <c r="F4496" s="2" t="s">
        <v>14</v>
      </c>
      <c r="G4496">
        <v>124</v>
      </c>
      <c r="H4496" s="2" t="str">
        <f>VLOOKUP(SupplierQuality[[#This Row],[MaterialID]],Table4[#All],2,0)</f>
        <v>Drives</v>
      </c>
      <c r="I4496">
        <v>2</v>
      </c>
      <c r="J4496" s="2" t="str">
        <f>_xlfn.XLOOKUP(SupplierQuality[[#This Row],[Defect Type ID]],Table5[ID],Table5[Defect Type],"Not found",0)</f>
        <v>Rejected</v>
      </c>
      <c r="K4496">
        <v>89</v>
      </c>
      <c r="L4496" s="2" t="str">
        <f>_xlfn.XLOOKUP(SupplierQuality[[#This Row],[DefectID]],Table2[ID],Table2[Defect],"Not found",0)</f>
        <v>Delamination</v>
      </c>
      <c r="M4496" s="3">
        <v>644404</v>
      </c>
      <c r="N4496" s="3">
        <v>1019</v>
      </c>
      <c r="O4496" s="6">
        <f>SupplierQuality[[#This Row],[Total Downtime Minutes]]/60</f>
        <v>16.983333333333334</v>
      </c>
      <c r="P4496" s="4">
        <v>283</v>
      </c>
      <c r="Q4496" s="4">
        <f>SupplierQuality[[#This Row],[Total Defect Qty]]*SupplierQuality[[#This Row],[Unit Price]]</f>
        <v>182366332</v>
      </c>
    </row>
    <row r="4497" spans="1:17" x14ac:dyDescent="0.25">
      <c r="A4497" s="1">
        <v>43751</v>
      </c>
      <c r="B4497" s="5" t="str">
        <f>TEXT(SupplierQuality[[#This Row],[Date]],"mmm")</f>
        <v>Oct</v>
      </c>
      <c r="C4497" s="5" t="str">
        <f>TEXT(SupplierQuality[[#This Row],[Date]],"yyyy")</f>
        <v>2019</v>
      </c>
      <c r="D4497" s="2" t="s">
        <v>101</v>
      </c>
      <c r="E4497" s="2" t="s">
        <v>19</v>
      </c>
      <c r="F4497" s="2" t="s">
        <v>14</v>
      </c>
      <c r="G4497">
        <v>125</v>
      </c>
      <c r="H4497" s="2" t="str">
        <f>VLOOKUP(SupplierQuality[[#This Row],[MaterialID]],Table4[#All],2,0)</f>
        <v>Hardware</v>
      </c>
      <c r="I4497">
        <v>1</v>
      </c>
      <c r="J4497" s="2" t="str">
        <f>_xlfn.XLOOKUP(SupplierQuality[[#This Row],[Defect Type ID]],Table5[ID],Table5[Defect Type],"Not found",0)</f>
        <v>No Impact</v>
      </c>
      <c r="K4497">
        <v>182</v>
      </c>
      <c r="L4497" s="2" t="str">
        <f>_xlfn.XLOOKUP(SupplierQuality[[#This Row],[DefectID]],Table2[ID],Table2[Defect],"Not found",0)</f>
        <v>Bad Tops</v>
      </c>
      <c r="M4497" s="3">
        <v>560126</v>
      </c>
      <c r="N4497" s="3">
        <v>1239</v>
      </c>
      <c r="O4497" s="6">
        <f>SupplierQuality[[#This Row],[Total Downtime Minutes]]/60</f>
        <v>20.65</v>
      </c>
      <c r="P4497" s="4">
        <v>646</v>
      </c>
      <c r="Q4497" s="4">
        <f>SupplierQuality[[#This Row],[Total Defect Qty]]*SupplierQuality[[#This Row],[Unit Price]]</f>
        <v>361841396</v>
      </c>
    </row>
    <row r="4498" spans="1:17" x14ac:dyDescent="0.25">
      <c r="A4498" s="1">
        <v>43751</v>
      </c>
      <c r="B4498" s="5" t="str">
        <f>TEXT(SupplierQuality[[#This Row],[Date]],"mmm")</f>
        <v>Oct</v>
      </c>
      <c r="C4498" s="5" t="str">
        <f>TEXT(SupplierQuality[[#This Row],[Date]],"yyyy")</f>
        <v>2019</v>
      </c>
      <c r="D4498" s="2" t="s">
        <v>321</v>
      </c>
      <c r="E4498" s="2" t="s">
        <v>36</v>
      </c>
      <c r="F4498" s="2" t="s">
        <v>14</v>
      </c>
      <c r="G4498">
        <v>130</v>
      </c>
      <c r="H4498" s="2" t="str">
        <f>VLOOKUP(SupplierQuality[[#This Row],[MaterialID]],Table4[#All],2,0)</f>
        <v>Packaging</v>
      </c>
      <c r="I4498">
        <v>2</v>
      </c>
      <c r="J4498" s="2" t="str">
        <f>_xlfn.XLOOKUP(SupplierQuality[[#This Row],[Defect Type ID]],Table5[ID],Table5[Defect Type],"Not found",0)</f>
        <v>Rejected</v>
      </c>
      <c r="K4498">
        <v>245</v>
      </c>
      <c r="L4498" s="2" t="str">
        <f>_xlfn.XLOOKUP(SupplierQuality[[#This Row],[DefectID]],Table2[ID],Table2[Defect],"Not found",0)</f>
        <v>Roll Pattern</v>
      </c>
      <c r="M4498" s="3">
        <v>514106</v>
      </c>
      <c r="N4498" s="3">
        <v>4351</v>
      </c>
      <c r="O4498" s="6">
        <f>SupplierQuality[[#This Row],[Total Downtime Minutes]]/60</f>
        <v>72.516666666666666</v>
      </c>
      <c r="P4498" s="4">
        <v>387</v>
      </c>
      <c r="Q4498" s="4">
        <f>SupplierQuality[[#This Row],[Total Defect Qty]]*SupplierQuality[[#This Row],[Unit Price]]</f>
        <v>198959022</v>
      </c>
    </row>
    <row r="4499" spans="1:17" x14ac:dyDescent="0.25">
      <c r="A4499" s="1">
        <v>43751</v>
      </c>
      <c r="B4499" s="5" t="str">
        <f>TEXT(SupplierQuality[[#This Row],[Date]],"mmm")</f>
        <v>Oct</v>
      </c>
      <c r="C4499" s="5" t="str">
        <f>TEXT(SupplierQuality[[#This Row],[Date]],"yyyy")</f>
        <v>2019</v>
      </c>
      <c r="D4499" s="2" t="s">
        <v>197</v>
      </c>
      <c r="E4499" s="2" t="s">
        <v>13</v>
      </c>
      <c r="F4499" s="2" t="s">
        <v>14</v>
      </c>
      <c r="G4499">
        <v>116</v>
      </c>
      <c r="H4499" s="2" t="str">
        <f>VLOOKUP(SupplierQuality[[#This Row],[MaterialID]],Table4[#All],2,0)</f>
        <v>Molds</v>
      </c>
      <c r="I4499">
        <v>2</v>
      </c>
      <c r="J4499" s="2" t="str">
        <f>_xlfn.XLOOKUP(SupplierQuality[[#This Row],[Defect Type ID]],Table5[ID],Table5[Defect Type],"Not found",0)</f>
        <v>Rejected</v>
      </c>
      <c r="K4499">
        <v>97</v>
      </c>
      <c r="L4499" s="2" t="str">
        <f>_xlfn.XLOOKUP(SupplierQuality[[#This Row],[DefectID]],Table2[ID],Table2[Defect],"Not found",0)</f>
        <v>Bad Carton Packaging</v>
      </c>
      <c r="M4499" s="3">
        <v>463913</v>
      </c>
      <c r="N4499" s="3">
        <v>181</v>
      </c>
      <c r="O4499" s="6">
        <f>SupplierQuality[[#This Row],[Total Downtime Minutes]]/60</f>
        <v>3.0166666666666666</v>
      </c>
      <c r="P4499" s="4">
        <v>594</v>
      </c>
      <c r="Q4499" s="4">
        <f>SupplierQuality[[#This Row],[Total Defect Qty]]*SupplierQuality[[#This Row],[Unit Price]]</f>
        <v>275564322</v>
      </c>
    </row>
    <row r="4500" spans="1:17" x14ac:dyDescent="0.25">
      <c r="A4500" s="1">
        <v>43751</v>
      </c>
      <c r="B4500" s="5" t="str">
        <f>TEXT(SupplierQuality[[#This Row],[Date]],"mmm")</f>
        <v>Oct</v>
      </c>
      <c r="C4500" s="5" t="str">
        <f>TEXT(SupplierQuality[[#This Row],[Date]],"yyyy")</f>
        <v>2019</v>
      </c>
      <c r="D4500" s="2" t="s">
        <v>158</v>
      </c>
      <c r="E4500" s="2" t="s">
        <v>41</v>
      </c>
      <c r="F4500" s="2" t="s">
        <v>14</v>
      </c>
      <c r="G4500">
        <v>115</v>
      </c>
      <c r="H4500" s="2" t="str">
        <f>VLOOKUP(SupplierQuality[[#This Row],[MaterialID]],Table4[#All],2,0)</f>
        <v>Controllers</v>
      </c>
      <c r="I4500">
        <v>1</v>
      </c>
      <c r="J4500" s="2" t="str">
        <f>_xlfn.XLOOKUP(SupplierQuality[[#This Row],[Defect Type ID]],Table5[ID],Table5[Defect Type],"Not found",0)</f>
        <v>No Impact</v>
      </c>
      <c r="K4500">
        <v>228</v>
      </c>
      <c r="L4500" s="2" t="str">
        <f>_xlfn.XLOOKUP(SupplierQuality[[#This Row],[DefectID]],Table2[ID],Table2[Defect],"Not found",0)</f>
        <v>Container Out of Spec</v>
      </c>
      <c r="M4500" s="3">
        <v>344964</v>
      </c>
      <c r="N4500" s="3">
        <v>292</v>
      </c>
      <c r="O4500" s="6">
        <f>SupplierQuality[[#This Row],[Total Downtime Minutes]]/60</f>
        <v>4.8666666666666663</v>
      </c>
      <c r="P4500" s="4">
        <v>373</v>
      </c>
      <c r="Q4500" s="4">
        <f>SupplierQuality[[#This Row],[Total Defect Qty]]*SupplierQuality[[#This Row],[Unit Price]]</f>
        <v>128671572</v>
      </c>
    </row>
    <row r="4501" spans="1:17" x14ac:dyDescent="0.25">
      <c r="A4501" s="1">
        <v>43751</v>
      </c>
      <c r="B4501" s="5" t="str">
        <f>TEXT(SupplierQuality[[#This Row],[Date]],"mmm")</f>
        <v>Oct</v>
      </c>
      <c r="C4501" s="5" t="str">
        <f>TEXT(SupplierQuality[[#This Row],[Date]],"yyyy")</f>
        <v>2019</v>
      </c>
      <c r="D4501" s="2" t="s">
        <v>246</v>
      </c>
      <c r="E4501" s="2" t="s">
        <v>98</v>
      </c>
      <c r="F4501" s="2" t="s">
        <v>14</v>
      </c>
      <c r="G4501">
        <v>130</v>
      </c>
      <c r="H4501" s="2" t="str">
        <f>VLOOKUP(SupplierQuality[[#This Row],[MaterialID]],Table4[#All],2,0)</f>
        <v>Packaging</v>
      </c>
      <c r="I4501">
        <v>3</v>
      </c>
      <c r="J4501" s="2" t="str">
        <f>_xlfn.XLOOKUP(SupplierQuality[[#This Row],[Defect Type ID]],Table5[ID],Table5[Defect Type],"Not found",0)</f>
        <v>Impact</v>
      </c>
      <c r="K4501">
        <v>127</v>
      </c>
      <c r="L4501" s="2" t="str">
        <f>_xlfn.XLOOKUP(SupplierQuality[[#This Row],[DefectID]],Table2[ID],Table2[Defect],"Not found",0)</f>
        <v>Defective Rims</v>
      </c>
      <c r="M4501" s="3">
        <v>338418</v>
      </c>
      <c r="N4501" s="3">
        <v>1439</v>
      </c>
      <c r="O4501" s="6">
        <f>SupplierQuality[[#This Row],[Total Downtime Minutes]]/60</f>
        <v>23.983333333333334</v>
      </c>
      <c r="P4501" s="4">
        <v>486</v>
      </c>
      <c r="Q4501" s="4">
        <f>SupplierQuality[[#This Row],[Total Defect Qty]]*SupplierQuality[[#This Row],[Unit Price]]</f>
        <v>164471148</v>
      </c>
    </row>
    <row r="4502" spans="1:17" x14ac:dyDescent="0.25">
      <c r="A4502" s="1">
        <v>43751</v>
      </c>
      <c r="B4502" s="5" t="str">
        <f>TEXT(SupplierQuality[[#This Row],[Date]],"mmm")</f>
        <v>Oct</v>
      </c>
      <c r="C4502" s="5" t="str">
        <f>TEXT(SupplierQuality[[#This Row],[Date]],"yyyy")</f>
        <v>2019</v>
      </c>
      <c r="D4502" s="2" t="s">
        <v>220</v>
      </c>
      <c r="E4502" s="2" t="s">
        <v>119</v>
      </c>
      <c r="F4502" s="2" t="s">
        <v>14</v>
      </c>
      <c r="G4502">
        <v>133</v>
      </c>
      <c r="H4502" s="2" t="str">
        <f>VLOOKUP(SupplierQuality[[#This Row],[MaterialID]],Table4[#All],2,0)</f>
        <v>Wires</v>
      </c>
      <c r="I4502">
        <v>1</v>
      </c>
      <c r="J4502" s="2" t="str">
        <f>_xlfn.XLOOKUP(SupplierQuality[[#This Row],[Defect Type ID]],Table5[ID],Table5[Defect Type],"Not found",0)</f>
        <v>No Impact</v>
      </c>
      <c r="K4502">
        <v>208</v>
      </c>
      <c r="L4502" s="2" t="str">
        <f>_xlfn.XLOOKUP(SupplierQuality[[#This Row],[DefectID]],Table2[ID],Table2[Defect],"Not found",0)</f>
        <v>Missing Liner</v>
      </c>
      <c r="M4502" s="3">
        <v>319662</v>
      </c>
      <c r="N4502" s="3">
        <v>1568</v>
      </c>
      <c r="O4502" s="6">
        <f>SupplierQuality[[#This Row],[Total Downtime Minutes]]/60</f>
        <v>26.133333333333333</v>
      </c>
      <c r="P4502" s="4">
        <v>648</v>
      </c>
      <c r="Q4502" s="4">
        <f>SupplierQuality[[#This Row],[Total Defect Qty]]*SupplierQuality[[#This Row],[Unit Price]]</f>
        <v>207140976</v>
      </c>
    </row>
    <row r="4503" spans="1:17" x14ac:dyDescent="0.25">
      <c r="A4503" s="1">
        <v>43751</v>
      </c>
      <c r="B4503" s="5" t="str">
        <f>TEXT(SupplierQuality[[#This Row],[Date]],"mmm")</f>
        <v>Oct</v>
      </c>
      <c r="C4503" s="5" t="str">
        <f>TEXT(SupplierQuality[[#This Row],[Date]],"yyyy")</f>
        <v>2019</v>
      </c>
      <c r="D4503" s="2" t="s">
        <v>231</v>
      </c>
      <c r="E4503" s="2" t="s">
        <v>32</v>
      </c>
      <c r="F4503" s="2" t="s">
        <v>24</v>
      </c>
      <c r="G4503">
        <v>117</v>
      </c>
      <c r="H4503" s="2" t="str">
        <f>VLOOKUP(SupplierQuality[[#This Row],[MaterialID]],Table4[#All],2,0)</f>
        <v>Labels</v>
      </c>
      <c r="I4503">
        <v>2</v>
      </c>
      <c r="J4503" s="2" t="str">
        <f>_xlfn.XLOOKUP(SupplierQuality[[#This Row],[Defect Type ID]],Table5[ID],Table5[Defect Type],"Not found",0)</f>
        <v>Rejected</v>
      </c>
      <c r="K4503">
        <v>224</v>
      </c>
      <c r="L4503" s="2" t="str">
        <f>_xlfn.XLOOKUP(SupplierQuality[[#This Row],[DefectID]],Table2[ID],Table2[Defect],"Not found",0)</f>
        <v>Excessive Glue</v>
      </c>
      <c r="M4503" s="3">
        <v>257039</v>
      </c>
      <c r="N4503" s="3">
        <v>1792</v>
      </c>
      <c r="O4503" s="6">
        <f>SupplierQuality[[#This Row],[Total Downtime Minutes]]/60</f>
        <v>29.866666666666667</v>
      </c>
      <c r="P4503" s="4">
        <v>453</v>
      </c>
      <c r="Q4503" s="4">
        <f>SupplierQuality[[#This Row],[Total Defect Qty]]*SupplierQuality[[#This Row],[Unit Price]]</f>
        <v>116438667</v>
      </c>
    </row>
    <row r="4504" spans="1:17" x14ac:dyDescent="0.25">
      <c r="A4504" s="1">
        <v>43751</v>
      </c>
      <c r="B4504" s="5" t="str">
        <f>TEXT(SupplierQuality[[#This Row],[Date]],"mmm")</f>
        <v>Oct</v>
      </c>
      <c r="C4504" s="5" t="str">
        <f>TEXT(SupplierQuality[[#This Row],[Date]],"yyyy")</f>
        <v>2019</v>
      </c>
      <c r="D4504" s="2" t="s">
        <v>39</v>
      </c>
      <c r="E4504" s="2" t="s">
        <v>11</v>
      </c>
      <c r="F4504" s="2" t="s">
        <v>17</v>
      </c>
      <c r="G4504">
        <v>130</v>
      </c>
      <c r="H4504" s="2" t="str">
        <f>VLOOKUP(SupplierQuality[[#This Row],[MaterialID]],Table4[#All],2,0)</f>
        <v>Packaging</v>
      </c>
      <c r="I4504">
        <v>2</v>
      </c>
      <c r="J4504" s="2" t="str">
        <f>_xlfn.XLOOKUP(SupplierQuality[[#This Row],[Defect Type ID]],Table5[ID],Table5[Defect Type],"Not found",0)</f>
        <v>Rejected</v>
      </c>
      <c r="K4504">
        <v>35</v>
      </c>
      <c r="L4504" s="2" t="str">
        <f>_xlfn.XLOOKUP(SupplierQuality[[#This Row],[DefectID]],Table2[ID],Table2[Defect],"Not found",0)</f>
        <v>Bad Fill</v>
      </c>
      <c r="M4504" s="3">
        <v>117173</v>
      </c>
      <c r="N4504" s="3">
        <v>818</v>
      </c>
      <c r="O4504" s="6">
        <f>SupplierQuality[[#This Row],[Total Downtime Minutes]]/60</f>
        <v>13.633333333333333</v>
      </c>
      <c r="P4504" s="4">
        <v>666</v>
      </c>
      <c r="Q4504" s="4">
        <f>SupplierQuality[[#This Row],[Total Defect Qty]]*SupplierQuality[[#This Row],[Unit Price]]</f>
        <v>78037218</v>
      </c>
    </row>
    <row r="4505" spans="1:17" x14ac:dyDescent="0.25">
      <c r="A4505" s="1">
        <v>43751</v>
      </c>
      <c r="B4505" s="5" t="str">
        <f>TEXT(SupplierQuality[[#This Row],[Date]],"mmm")</f>
        <v>Oct</v>
      </c>
      <c r="C4505" s="5" t="str">
        <f>TEXT(SupplierQuality[[#This Row],[Date]],"yyyy")</f>
        <v>2019</v>
      </c>
      <c r="D4505" s="2" t="s">
        <v>335</v>
      </c>
      <c r="E4505" s="2" t="s">
        <v>45</v>
      </c>
      <c r="F4505" s="2" t="s">
        <v>14</v>
      </c>
      <c r="G4505">
        <v>130</v>
      </c>
      <c r="H4505" s="2" t="str">
        <f>VLOOKUP(SupplierQuality[[#This Row],[MaterialID]],Table4[#All],2,0)</f>
        <v>Packaging</v>
      </c>
      <c r="I4505">
        <v>2</v>
      </c>
      <c r="J4505" s="2" t="str">
        <f>_xlfn.XLOOKUP(SupplierQuality[[#This Row],[Defect Type ID]],Table5[ID],Table5[Defect Type],"Not found",0)</f>
        <v>Rejected</v>
      </c>
      <c r="K4505">
        <v>241</v>
      </c>
      <c r="L4505" s="2" t="str">
        <f>_xlfn.XLOOKUP(SupplierQuality[[#This Row],[DefectID]],Table2[ID],Table2[Defect],"Not found",0)</f>
        <v>Water Damage</v>
      </c>
      <c r="M4505" s="3">
        <v>76403</v>
      </c>
      <c r="N4505" s="3">
        <v>3767</v>
      </c>
      <c r="O4505" s="6">
        <f>SupplierQuality[[#This Row],[Total Downtime Minutes]]/60</f>
        <v>62.783333333333331</v>
      </c>
      <c r="P4505" s="4">
        <v>698</v>
      </c>
      <c r="Q4505" s="4">
        <f>SupplierQuality[[#This Row],[Total Defect Qty]]*SupplierQuality[[#This Row],[Unit Price]]</f>
        <v>53329294</v>
      </c>
    </row>
    <row r="4506" spans="1:17" x14ac:dyDescent="0.25">
      <c r="A4506" s="1">
        <v>43751</v>
      </c>
      <c r="B4506" s="5" t="str">
        <f>TEXT(SupplierQuality[[#This Row],[Date]],"mmm")</f>
        <v>Oct</v>
      </c>
      <c r="C4506" s="5" t="str">
        <f>TEXT(SupplierQuality[[#This Row],[Date]],"yyyy")</f>
        <v>2019</v>
      </c>
      <c r="D4506" s="2" t="s">
        <v>285</v>
      </c>
      <c r="E4506" s="2" t="s">
        <v>11</v>
      </c>
      <c r="F4506" s="2" t="s">
        <v>14</v>
      </c>
      <c r="G4506">
        <v>116</v>
      </c>
      <c r="H4506" s="2" t="str">
        <f>VLOOKUP(SupplierQuality[[#This Row],[MaterialID]],Table4[#All],2,0)</f>
        <v>Molds</v>
      </c>
      <c r="I4506">
        <v>3</v>
      </c>
      <c r="J4506" s="2" t="str">
        <f>_xlfn.XLOOKUP(SupplierQuality[[#This Row],[Defect Type ID]],Table5[ID],Table5[Defect Type],"Not found",0)</f>
        <v>Impact</v>
      </c>
      <c r="K4506">
        <v>103</v>
      </c>
      <c r="L4506" s="2" t="str">
        <f>_xlfn.XLOOKUP(SupplierQuality[[#This Row],[DefectID]],Table2[ID],Table2[Defect],"Not found",0)</f>
        <v>No Fill</v>
      </c>
      <c r="M4506" s="3">
        <v>37952</v>
      </c>
      <c r="N4506" s="3">
        <v>3322</v>
      </c>
      <c r="O4506" s="6">
        <f>SupplierQuality[[#This Row],[Total Downtime Minutes]]/60</f>
        <v>55.366666666666667</v>
      </c>
      <c r="P4506" s="4">
        <v>523</v>
      </c>
      <c r="Q4506" s="4">
        <f>SupplierQuality[[#This Row],[Total Defect Qty]]*SupplierQuality[[#This Row],[Unit Price]]</f>
        <v>19848896</v>
      </c>
    </row>
    <row r="4507" spans="1:17" x14ac:dyDescent="0.25">
      <c r="A4507" s="1">
        <v>43751</v>
      </c>
      <c r="B4507" s="5" t="str">
        <f>TEXT(SupplierQuality[[#This Row],[Date]],"mmm")</f>
        <v>Oct</v>
      </c>
      <c r="C4507" s="5" t="str">
        <f>TEXT(SupplierQuality[[#This Row],[Date]],"yyyy")</f>
        <v>2019</v>
      </c>
      <c r="D4507" s="2" t="s">
        <v>20</v>
      </c>
      <c r="E4507" s="2" t="s">
        <v>67</v>
      </c>
      <c r="F4507" s="2" t="s">
        <v>14</v>
      </c>
      <c r="G4507">
        <v>129</v>
      </c>
      <c r="H4507" s="2" t="str">
        <f>VLOOKUP(SupplierQuality[[#This Row],[MaterialID]],Table4[#All],2,0)</f>
        <v>Mechanicals</v>
      </c>
      <c r="I4507">
        <v>1</v>
      </c>
      <c r="J4507" s="2" t="str">
        <f>_xlfn.XLOOKUP(SupplierQuality[[#This Row],[Defect Type ID]],Table5[ID],Table5[Defect Type],"Not found",0)</f>
        <v>No Impact</v>
      </c>
      <c r="K4507">
        <v>34</v>
      </c>
      <c r="L4507" s="2" t="str">
        <f>_xlfn.XLOOKUP(SupplierQuality[[#This Row],[DefectID]],Table2[ID],Table2[Defect],"Not found",0)</f>
        <v>Inclomplete</v>
      </c>
      <c r="M4507" s="3">
        <v>1865</v>
      </c>
      <c r="N4507" s="3">
        <v>2118</v>
      </c>
      <c r="O4507" s="6">
        <f>SupplierQuality[[#This Row],[Total Downtime Minutes]]/60</f>
        <v>35.299999999999997</v>
      </c>
      <c r="P4507" s="4">
        <v>530</v>
      </c>
      <c r="Q4507" s="4">
        <f>SupplierQuality[[#This Row],[Total Defect Qty]]*SupplierQuality[[#This Row],[Unit Price]]</f>
        <v>988450</v>
      </c>
    </row>
    <row r="4508" spans="1:17" x14ac:dyDescent="0.25">
      <c r="A4508" s="1">
        <v>43752</v>
      </c>
      <c r="B4508" s="5" t="str">
        <f>TEXT(SupplierQuality[[#This Row],[Date]],"mmm")</f>
        <v>Oct</v>
      </c>
      <c r="C4508" s="5" t="str">
        <f>TEXT(SupplierQuality[[#This Row],[Date]],"yyyy")</f>
        <v>2019</v>
      </c>
      <c r="D4508" s="2" t="s">
        <v>77</v>
      </c>
      <c r="E4508" s="2" t="s">
        <v>67</v>
      </c>
      <c r="F4508" s="2" t="s">
        <v>24</v>
      </c>
      <c r="G4508">
        <v>114</v>
      </c>
      <c r="H4508" s="2" t="str">
        <f>VLOOKUP(SupplierQuality[[#This Row],[MaterialID]],Table4[#All],2,0)</f>
        <v>Carton</v>
      </c>
      <c r="I4508">
        <v>3</v>
      </c>
      <c r="J4508" s="2" t="str">
        <f>_xlfn.XLOOKUP(SupplierQuality[[#This Row],[Defect Type ID]],Table5[ID],Table5[Defect Type],"Not found",0)</f>
        <v>Impact</v>
      </c>
      <c r="K4508">
        <v>87</v>
      </c>
      <c r="L4508" s="2" t="str">
        <f>_xlfn.XLOOKUP(SupplierQuality[[#This Row],[DefectID]],Table2[ID],Table2[Defect],"Not found",0)</f>
        <v>Wrong Registration</v>
      </c>
      <c r="M4508" s="3">
        <v>964439</v>
      </c>
      <c r="N4508" s="3">
        <v>3173</v>
      </c>
      <c r="O4508" s="6">
        <f>SupplierQuality[[#This Row],[Total Downtime Minutes]]/60</f>
        <v>52.883333333333333</v>
      </c>
      <c r="P4508" s="4">
        <v>547</v>
      </c>
      <c r="Q4508" s="4">
        <f>SupplierQuality[[#This Row],[Total Defect Qty]]*SupplierQuality[[#This Row],[Unit Price]]</f>
        <v>527548133</v>
      </c>
    </row>
    <row r="4509" spans="1:17" x14ac:dyDescent="0.25">
      <c r="A4509" s="1">
        <v>43752</v>
      </c>
      <c r="B4509" s="5" t="str">
        <f>TEXT(SupplierQuality[[#This Row],[Date]],"mmm")</f>
        <v>Oct</v>
      </c>
      <c r="C4509" s="5" t="str">
        <f>TEXT(SupplierQuality[[#This Row],[Date]],"yyyy")</f>
        <v>2019</v>
      </c>
      <c r="D4509" s="2" t="s">
        <v>115</v>
      </c>
      <c r="E4509" s="2" t="s">
        <v>58</v>
      </c>
      <c r="F4509" s="2" t="s">
        <v>14</v>
      </c>
      <c r="G4509">
        <v>114</v>
      </c>
      <c r="H4509" s="2" t="str">
        <f>VLOOKUP(SupplierQuality[[#This Row],[MaterialID]],Table4[#All],2,0)</f>
        <v>Carton</v>
      </c>
      <c r="I4509">
        <v>2</v>
      </c>
      <c r="J4509" s="2" t="str">
        <f>_xlfn.XLOOKUP(SupplierQuality[[#This Row],[Defect Type ID]],Table5[ID],Table5[Defect Type],"Not found",0)</f>
        <v>Rejected</v>
      </c>
      <c r="K4509">
        <v>201</v>
      </c>
      <c r="L4509" s="2" t="str">
        <f>_xlfn.XLOOKUP(SupplierQuality[[#This Row],[DefectID]],Table2[ID],Table2[Defect],"Not found",0)</f>
        <v>Wrong Print</v>
      </c>
      <c r="M4509" s="3">
        <v>888237</v>
      </c>
      <c r="N4509" s="3">
        <v>1885</v>
      </c>
      <c r="O4509" s="6">
        <f>SupplierQuality[[#This Row],[Total Downtime Minutes]]/60</f>
        <v>31.416666666666668</v>
      </c>
      <c r="P4509" s="4">
        <v>603</v>
      </c>
      <c r="Q4509" s="4">
        <f>SupplierQuality[[#This Row],[Total Defect Qty]]*SupplierQuality[[#This Row],[Unit Price]]</f>
        <v>535606911</v>
      </c>
    </row>
    <row r="4510" spans="1:17" x14ac:dyDescent="0.25">
      <c r="A4510" s="1">
        <v>43752</v>
      </c>
      <c r="B4510" s="5" t="str">
        <f>TEXT(SupplierQuality[[#This Row],[Date]],"mmm")</f>
        <v>Oct</v>
      </c>
      <c r="C4510" s="5" t="str">
        <f>TEXT(SupplierQuality[[#This Row],[Date]],"yyyy")</f>
        <v>2019</v>
      </c>
      <c r="D4510" s="2" t="s">
        <v>140</v>
      </c>
      <c r="E4510" s="2" t="s">
        <v>38</v>
      </c>
      <c r="F4510" s="2" t="s">
        <v>14</v>
      </c>
      <c r="G4510">
        <v>114</v>
      </c>
      <c r="H4510" s="2" t="str">
        <f>VLOOKUP(SupplierQuality[[#This Row],[MaterialID]],Table4[#All],2,0)</f>
        <v>Carton</v>
      </c>
      <c r="I4510">
        <v>2</v>
      </c>
      <c r="J4510" s="2" t="str">
        <f>_xlfn.XLOOKUP(SupplierQuality[[#This Row],[Defect Type ID]],Table5[ID],Table5[Defect Type],"Not found",0)</f>
        <v>Rejected</v>
      </c>
      <c r="K4510">
        <v>175</v>
      </c>
      <c r="L4510" s="2" t="str">
        <f>_xlfn.XLOOKUP(SupplierQuality[[#This Row],[DefectID]],Table2[ID],Table2[Defect],"Not found",0)</f>
        <v>Wrong Horizontal Scores</v>
      </c>
      <c r="M4510" s="3">
        <v>845708</v>
      </c>
      <c r="N4510" s="3">
        <v>1488</v>
      </c>
      <c r="O4510" s="6">
        <f>SupplierQuality[[#This Row],[Total Downtime Minutes]]/60</f>
        <v>24.8</v>
      </c>
      <c r="P4510" s="4">
        <v>670</v>
      </c>
      <c r="Q4510" s="4">
        <f>SupplierQuality[[#This Row],[Total Defect Qty]]*SupplierQuality[[#This Row],[Unit Price]]</f>
        <v>566624360</v>
      </c>
    </row>
    <row r="4511" spans="1:17" x14ac:dyDescent="0.25">
      <c r="A4511" s="1">
        <v>43752</v>
      </c>
      <c r="B4511" s="5" t="str">
        <f>TEXT(SupplierQuality[[#This Row],[Date]],"mmm")</f>
        <v>Oct</v>
      </c>
      <c r="C4511" s="5" t="str">
        <f>TEXT(SupplierQuality[[#This Row],[Date]],"yyyy")</f>
        <v>2019</v>
      </c>
      <c r="D4511" s="2" t="s">
        <v>157</v>
      </c>
      <c r="E4511" s="2" t="s">
        <v>41</v>
      </c>
      <c r="F4511" s="2" t="s">
        <v>42</v>
      </c>
      <c r="G4511">
        <v>127</v>
      </c>
      <c r="H4511" s="2" t="str">
        <f>VLOOKUP(SupplierQuality[[#This Row],[MaterialID]],Table4[#All],2,0)</f>
        <v>Crates</v>
      </c>
      <c r="I4511">
        <v>1</v>
      </c>
      <c r="J4511" s="2" t="str">
        <f>_xlfn.XLOOKUP(SupplierQuality[[#This Row],[Defect Type ID]],Table5[ID],Table5[Defect Type],"Not found",0)</f>
        <v>No Impact</v>
      </c>
      <c r="K4511">
        <v>62</v>
      </c>
      <c r="L4511" s="2" t="str">
        <f>_xlfn.XLOOKUP(SupplierQuality[[#This Row],[DefectID]],Table2[ID],Table2[Defect],"Not found",0)</f>
        <v>Damaged</v>
      </c>
      <c r="M4511" s="3">
        <v>652108</v>
      </c>
      <c r="N4511" s="3">
        <v>4553</v>
      </c>
      <c r="O4511" s="6">
        <f>SupplierQuality[[#This Row],[Total Downtime Minutes]]/60</f>
        <v>75.88333333333334</v>
      </c>
      <c r="P4511" s="4">
        <v>503</v>
      </c>
      <c r="Q4511" s="4">
        <f>SupplierQuality[[#This Row],[Total Defect Qty]]*SupplierQuality[[#This Row],[Unit Price]]</f>
        <v>328010324</v>
      </c>
    </row>
    <row r="4512" spans="1:17" x14ac:dyDescent="0.25">
      <c r="A4512" s="1">
        <v>43752</v>
      </c>
      <c r="B4512" s="5" t="str">
        <f>TEXT(SupplierQuality[[#This Row],[Date]],"mmm")</f>
        <v>Oct</v>
      </c>
      <c r="C4512" s="5" t="str">
        <f>TEXT(SupplierQuality[[#This Row],[Date]],"yyyy")</f>
        <v>2019</v>
      </c>
      <c r="D4512" s="2" t="s">
        <v>35</v>
      </c>
      <c r="E4512" s="2" t="s">
        <v>104</v>
      </c>
      <c r="F4512" s="2" t="s">
        <v>14</v>
      </c>
      <c r="G4512">
        <v>117</v>
      </c>
      <c r="H4512" s="2" t="str">
        <f>VLOOKUP(SupplierQuality[[#This Row],[MaterialID]],Table4[#All],2,0)</f>
        <v>Labels</v>
      </c>
      <c r="I4512">
        <v>2</v>
      </c>
      <c r="J4512" s="2" t="str">
        <f>_xlfn.XLOOKUP(SupplierQuality[[#This Row],[Defect Type ID]],Table5[ID],Table5[Defect Type],"Not found",0)</f>
        <v>Rejected</v>
      </c>
      <c r="K4512">
        <v>46</v>
      </c>
      <c r="L4512" s="2" t="str">
        <f>_xlfn.XLOOKUP(SupplierQuality[[#This Row],[DefectID]],Table2[ID],Table2[Defect],"Not found",0)</f>
        <v>Narrow Tops</v>
      </c>
      <c r="M4512" s="3">
        <v>574951</v>
      </c>
      <c r="N4512" s="3">
        <v>1792</v>
      </c>
      <c r="O4512" s="6">
        <f>SupplierQuality[[#This Row],[Total Downtime Minutes]]/60</f>
        <v>29.866666666666667</v>
      </c>
      <c r="P4512" s="4">
        <v>499</v>
      </c>
      <c r="Q4512" s="4">
        <f>SupplierQuality[[#This Row],[Total Defect Qty]]*SupplierQuality[[#This Row],[Unit Price]]</f>
        <v>286900549</v>
      </c>
    </row>
    <row r="4513" spans="1:17" x14ac:dyDescent="0.25">
      <c r="A4513" s="1">
        <v>43752</v>
      </c>
      <c r="B4513" s="5" t="str">
        <f>TEXT(SupplierQuality[[#This Row],[Date]],"mmm")</f>
        <v>Oct</v>
      </c>
      <c r="C4513" s="5" t="str">
        <f>TEXT(SupplierQuality[[#This Row],[Date]],"yyyy")</f>
        <v>2019</v>
      </c>
      <c r="D4513" s="2" t="s">
        <v>297</v>
      </c>
      <c r="E4513" s="2" t="s">
        <v>55</v>
      </c>
      <c r="F4513" s="2" t="s">
        <v>14</v>
      </c>
      <c r="G4513">
        <v>113</v>
      </c>
      <c r="H4513" s="2" t="str">
        <f>VLOOKUP(SupplierQuality[[#This Row],[MaterialID]],Table4[#All],2,0)</f>
        <v>Raw Materials</v>
      </c>
      <c r="I4513">
        <v>1</v>
      </c>
      <c r="J4513" s="2" t="str">
        <f>_xlfn.XLOOKUP(SupplierQuality[[#This Row],[Defect Type ID]],Table5[ID],Table5[Defect Type],"Not found",0)</f>
        <v>No Impact</v>
      </c>
      <c r="K4513">
        <v>134</v>
      </c>
      <c r="L4513" s="2" t="str">
        <f>_xlfn.XLOOKUP(SupplierQuality[[#This Row],[DefectID]],Table2[ID],Table2[Defect],"Not found",0)</f>
        <v>Scratches</v>
      </c>
      <c r="M4513" s="3">
        <v>528007</v>
      </c>
      <c r="N4513" s="3">
        <v>3988</v>
      </c>
      <c r="O4513" s="6">
        <f>SupplierQuality[[#This Row],[Total Downtime Minutes]]/60</f>
        <v>66.466666666666669</v>
      </c>
      <c r="P4513" s="4">
        <v>461</v>
      </c>
      <c r="Q4513" s="4">
        <f>SupplierQuality[[#This Row],[Total Defect Qty]]*SupplierQuality[[#This Row],[Unit Price]]</f>
        <v>243411227</v>
      </c>
    </row>
    <row r="4514" spans="1:17" x14ac:dyDescent="0.25">
      <c r="A4514" s="1">
        <v>43752</v>
      </c>
      <c r="B4514" s="5" t="str">
        <f>TEXT(SupplierQuality[[#This Row],[Date]],"mmm")</f>
        <v>Oct</v>
      </c>
      <c r="C4514" s="5" t="str">
        <f>TEXT(SupplierQuality[[#This Row],[Date]],"yyyy")</f>
        <v>2019</v>
      </c>
      <c r="D4514" s="2" t="s">
        <v>256</v>
      </c>
      <c r="E4514" s="2" t="s">
        <v>98</v>
      </c>
      <c r="F4514" s="2" t="s">
        <v>42</v>
      </c>
      <c r="G4514">
        <v>133</v>
      </c>
      <c r="H4514" s="2" t="str">
        <f>VLOOKUP(SupplierQuality[[#This Row],[MaterialID]],Table4[#All],2,0)</f>
        <v>Wires</v>
      </c>
      <c r="I4514">
        <v>1</v>
      </c>
      <c r="J4514" s="2" t="str">
        <f>_xlfn.XLOOKUP(SupplierQuality[[#This Row],[Defect Type ID]],Table5[ID],Table5[Defect Type],"Not found",0)</f>
        <v>No Impact</v>
      </c>
      <c r="K4514">
        <v>148</v>
      </c>
      <c r="L4514" s="2" t="str">
        <f>_xlfn.XLOOKUP(SupplierQuality[[#This Row],[DefectID]],Table2[ID],Table2[Defect],"Not found",0)</f>
        <v>Dents</v>
      </c>
      <c r="M4514" s="3">
        <v>524495</v>
      </c>
      <c r="N4514" s="3">
        <v>542</v>
      </c>
      <c r="O4514" s="6">
        <f>SupplierQuality[[#This Row],[Total Downtime Minutes]]/60</f>
        <v>9.0333333333333332</v>
      </c>
      <c r="P4514" s="4">
        <v>693</v>
      </c>
      <c r="Q4514" s="4">
        <f>SupplierQuality[[#This Row],[Total Defect Qty]]*SupplierQuality[[#This Row],[Unit Price]]</f>
        <v>363475035</v>
      </c>
    </row>
    <row r="4515" spans="1:17" x14ac:dyDescent="0.25">
      <c r="A4515" s="1">
        <v>43752</v>
      </c>
      <c r="B4515" s="5" t="str">
        <f>TEXT(SupplierQuality[[#This Row],[Date]],"mmm")</f>
        <v>Oct</v>
      </c>
      <c r="C4515" s="5" t="str">
        <f>TEXT(SupplierQuality[[#This Row],[Date]],"yyyy")</f>
        <v>2019</v>
      </c>
      <c r="D4515" s="2" t="s">
        <v>29</v>
      </c>
      <c r="E4515" s="2" t="s">
        <v>36</v>
      </c>
      <c r="F4515" s="2" t="s">
        <v>14</v>
      </c>
      <c r="G4515">
        <v>127</v>
      </c>
      <c r="H4515" s="2" t="str">
        <f>VLOOKUP(SupplierQuality[[#This Row],[MaterialID]],Table4[#All],2,0)</f>
        <v>Crates</v>
      </c>
      <c r="I4515">
        <v>2</v>
      </c>
      <c r="J4515" s="2" t="str">
        <f>_xlfn.XLOOKUP(SupplierQuality[[#This Row],[Defect Type ID]],Table5[ID],Table5[Defect Type],"Not found",0)</f>
        <v>Rejected</v>
      </c>
      <c r="K4515">
        <v>164</v>
      </c>
      <c r="L4515" s="2" t="str">
        <f>_xlfn.XLOOKUP(SupplierQuality[[#This Row],[DefectID]],Table2[ID],Table2[Defect],"Not found",0)</f>
        <v>Foreign Objects</v>
      </c>
      <c r="M4515" s="3">
        <v>494723</v>
      </c>
      <c r="N4515" s="3">
        <v>182</v>
      </c>
      <c r="O4515" s="6">
        <f>SupplierQuality[[#This Row],[Total Downtime Minutes]]/60</f>
        <v>3.0333333333333332</v>
      </c>
      <c r="P4515" s="4">
        <v>670</v>
      </c>
      <c r="Q4515" s="4">
        <f>SupplierQuality[[#This Row],[Total Defect Qty]]*SupplierQuality[[#This Row],[Unit Price]]</f>
        <v>331464410</v>
      </c>
    </row>
    <row r="4516" spans="1:17" x14ac:dyDescent="0.25">
      <c r="A4516" s="1">
        <v>43752</v>
      </c>
      <c r="B4516" s="5" t="str">
        <f>TEXT(SupplierQuality[[#This Row],[Date]],"mmm")</f>
        <v>Oct</v>
      </c>
      <c r="C4516" s="5" t="str">
        <f>TEXT(SupplierQuality[[#This Row],[Date]],"yyyy")</f>
        <v>2019</v>
      </c>
      <c r="D4516" s="2" t="s">
        <v>309</v>
      </c>
      <c r="E4516" s="2" t="s">
        <v>34</v>
      </c>
      <c r="F4516" s="2" t="s">
        <v>42</v>
      </c>
      <c r="G4516">
        <v>118</v>
      </c>
      <c r="H4516" s="2" t="str">
        <f>VLOOKUP(SupplierQuality[[#This Row],[MaterialID]],Table4[#All],2,0)</f>
        <v>Corrugate</v>
      </c>
      <c r="I4516">
        <v>3</v>
      </c>
      <c r="J4516" s="2" t="str">
        <f>_xlfn.XLOOKUP(SupplierQuality[[#This Row],[Defect Type ID]],Table5[ID],Table5[Defect Type],"Not found",0)</f>
        <v>Impact</v>
      </c>
      <c r="K4516">
        <v>43</v>
      </c>
      <c r="L4516" s="2" t="str">
        <f>_xlfn.XLOOKUP(SupplierQuality[[#This Row],[DefectID]],Table2[ID],Table2[Defect],"Not found",0)</f>
        <v>Creases / Wrinkles</v>
      </c>
      <c r="M4516" s="3">
        <v>375377</v>
      </c>
      <c r="N4516" s="3">
        <v>4487</v>
      </c>
      <c r="O4516" s="6">
        <f>SupplierQuality[[#This Row],[Total Downtime Minutes]]/60</f>
        <v>74.783333333333331</v>
      </c>
      <c r="P4516" s="4">
        <v>289</v>
      </c>
      <c r="Q4516" s="4">
        <f>SupplierQuality[[#This Row],[Total Defect Qty]]*SupplierQuality[[#This Row],[Unit Price]]</f>
        <v>108483953</v>
      </c>
    </row>
    <row r="4517" spans="1:17" x14ac:dyDescent="0.25">
      <c r="A4517" s="1">
        <v>43752</v>
      </c>
      <c r="B4517" s="5" t="str">
        <f>TEXT(SupplierQuality[[#This Row],[Date]],"mmm")</f>
        <v>Oct</v>
      </c>
      <c r="C4517" s="5" t="str">
        <f>TEXT(SupplierQuality[[#This Row],[Date]],"yyyy")</f>
        <v>2019</v>
      </c>
      <c r="D4517" s="2" t="s">
        <v>247</v>
      </c>
      <c r="E4517" s="2" t="s">
        <v>41</v>
      </c>
      <c r="F4517" s="2" t="s">
        <v>14</v>
      </c>
      <c r="G4517">
        <v>130</v>
      </c>
      <c r="H4517" s="2" t="str">
        <f>VLOOKUP(SupplierQuality[[#This Row],[MaterialID]],Table4[#All],2,0)</f>
        <v>Packaging</v>
      </c>
      <c r="I4517">
        <v>2</v>
      </c>
      <c r="J4517" s="2" t="str">
        <f>_xlfn.XLOOKUP(SupplierQuality[[#This Row],[Defect Type ID]],Table5[ID],Table5[Defect Type],"Not found",0)</f>
        <v>Rejected</v>
      </c>
      <c r="K4517">
        <v>91</v>
      </c>
      <c r="L4517" s="2" t="str">
        <f>_xlfn.XLOOKUP(SupplierQuality[[#This Row],[DefectID]],Table2[ID],Table2[Defect],"Not found",0)</f>
        <v>Contamination</v>
      </c>
      <c r="M4517" s="3">
        <v>324142</v>
      </c>
      <c r="N4517" s="3">
        <v>1581</v>
      </c>
      <c r="O4517" s="6">
        <f>SupplierQuality[[#This Row],[Total Downtime Minutes]]/60</f>
        <v>26.35</v>
      </c>
      <c r="P4517" s="4">
        <v>391</v>
      </c>
      <c r="Q4517" s="4">
        <f>SupplierQuality[[#This Row],[Total Defect Qty]]*SupplierQuality[[#This Row],[Unit Price]]</f>
        <v>126739522</v>
      </c>
    </row>
    <row r="4518" spans="1:17" x14ac:dyDescent="0.25">
      <c r="A4518" s="1">
        <v>43752</v>
      </c>
      <c r="B4518" s="5" t="str">
        <f>TEXT(SupplierQuality[[#This Row],[Date]],"mmm")</f>
        <v>Oct</v>
      </c>
      <c r="C4518" s="5" t="str">
        <f>TEXT(SupplierQuality[[#This Row],[Date]],"yyyy")</f>
        <v>2019</v>
      </c>
      <c r="D4518" s="2" t="s">
        <v>252</v>
      </c>
      <c r="E4518" s="2" t="s">
        <v>45</v>
      </c>
      <c r="F4518" s="2" t="s">
        <v>42</v>
      </c>
      <c r="G4518">
        <v>128</v>
      </c>
      <c r="H4518" s="2" t="str">
        <f>VLOOKUP(SupplierQuality[[#This Row],[MaterialID]],Table4[#All],2,0)</f>
        <v>Tape</v>
      </c>
      <c r="I4518">
        <v>3</v>
      </c>
      <c r="J4518" s="2" t="str">
        <f>_xlfn.XLOOKUP(SupplierQuality[[#This Row],[Defect Type ID]],Table5[ID],Table5[Defect Type],"Not found",0)</f>
        <v>Impact</v>
      </c>
      <c r="K4518">
        <v>119</v>
      </c>
      <c r="L4518" s="2" t="str">
        <f>_xlfn.XLOOKUP(SupplierQuality[[#This Row],[DefectID]],Table2[ID],Table2[Defect],"Not found",0)</f>
        <v>Print Problems</v>
      </c>
      <c r="M4518" s="3">
        <v>210255</v>
      </c>
      <c r="N4518" s="3">
        <v>573</v>
      </c>
      <c r="O4518" s="6">
        <f>SupplierQuality[[#This Row],[Total Downtime Minutes]]/60</f>
        <v>9.5500000000000007</v>
      </c>
      <c r="P4518" s="4">
        <v>508</v>
      </c>
      <c r="Q4518" s="4">
        <f>SupplierQuality[[#This Row],[Total Defect Qty]]*SupplierQuality[[#This Row],[Unit Price]]</f>
        <v>106809540</v>
      </c>
    </row>
    <row r="4519" spans="1:17" x14ac:dyDescent="0.25">
      <c r="A4519" s="1">
        <v>43752</v>
      </c>
      <c r="B4519" s="5" t="str">
        <f>TEXT(SupplierQuality[[#This Row],[Date]],"mmm")</f>
        <v>Oct</v>
      </c>
      <c r="C4519" s="5" t="str">
        <f>TEXT(SupplierQuality[[#This Row],[Date]],"yyyy")</f>
        <v>2019</v>
      </c>
      <c r="D4519" s="2" t="s">
        <v>250</v>
      </c>
      <c r="E4519" s="2" t="s">
        <v>34</v>
      </c>
      <c r="F4519" s="2" t="s">
        <v>42</v>
      </c>
      <c r="G4519">
        <v>114</v>
      </c>
      <c r="H4519" s="2" t="str">
        <f>VLOOKUP(SupplierQuality[[#This Row],[MaterialID]],Table4[#All],2,0)</f>
        <v>Carton</v>
      </c>
      <c r="I4519">
        <v>3</v>
      </c>
      <c r="J4519" s="2" t="str">
        <f>_xlfn.XLOOKUP(SupplierQuality[[#This Row],[Defect Type ID]],Table5[ID],Table5[Defect Type],"Not found",0)</f>
        <v>Impact</v>
      </c>
      <c r="K4519">
        <v>95</v>
      </c>
      <c r="L4519" s="2" t="str">
        <f>_xlfn.XLOOKUP(SupplierQuality[[#This Row],[DefectID]],Table2[ID],Table2[Defect],"Not found",0)</f>
        <v>Wrong Shape</v>
      </c>
      <c r="M4519" s="3">
        <v>189347</v>
      </c>
      <c r="N4519" s="3">
        <v>4353</v>
      </c>
      <c r="O4519" s="6">
        <f>SupplierQuality[[#This Row],[Total Downtime Minutes]]/60</f>
        <v>72.55</v>
      </c>
      <c r="P4519" s="4">
        <v>300</v>
      </c>
      <c r="Q4519" s="4">
        <f>SupplierQuality[[#This Row],[Total Defect Qty]]*SupplierQuality[[#This Row],[Unit Price]]</f>
        <v>56804100</v>
      </c>
    </row>
    <row r="4520" spans="1:17" x14ac:dyDescent="0.25">
      <c r="A4520" s="1">
        <v>43752</v>
      </c>
      <c r="B4520" s="5" t="str">
        <f>TEXT(SupplierQuality[[#This Row],[Date]],"mmm")</f>
        <v>Oct</v>
      </c>
      <c r="C4520" s="5" t="str">
        <f>TEXT(SupplierQuality[[#This Row],[Date]],"yyyy")</f>
        <v>2019</v>
      </c>
      <c r="D4520" s="2" t="s">
        <v>357</v>
      </c>
      <c r="E4520" s="2" t="s">
        <v>21</v>
      </c>
      <c r="F4520" s="2" t="s">
        <v>17</v>
      </c>
      <c r="G4520">
        <v>121</v>
      </c>
      <c r="H4520" s="2" t="str">
        <f>VLOOKUP(SupplierQuality[[#This Row],[MaterialID]],Table4[#All],2,0)</f>
        <v>Composites</v>
      </c>
      <c r="I4520">
        <v>1</v>
      </c>
      <c r="J4520" s="2" t="str">
        <f>_xlfn.XLOOKUP(SupplierQuality[[#This Row],[Defect Type ID]],Table5[ID],Table5[Defect Type],"Not found",0)</f>
        <v>No Impact</v>
      </c>
      <c r="K4520">
        <v>24</v>
      </c>
      <c r="L4520" s="2" t="str">
        <f>_xlfn.XLOOKUP(SupplierQuality[[#This Row],[DefectID]],Table2[ID],Table2[Defect],"Not found",0)</f>
        <v>Not Cleaned</v>
      </c>
      <c r="M4520" s="3">
        <v>162592</v>
      </c>
      <c r="N4520" s="3">
        <v>4088</v>
      </c>
      <c r="O4520" s="6">
        <f>SupplierQuality[[#This Row],[Total Downtime Minutes]]/60</f>
        <v>68.13333333333334</v>
      </c>
      <c r="P4520" s="4">
        <v>321</v>
      </c>
      <c r="Q4520" s="4">
        <f>SupplierQuality[[#This Row],[Total Defect Qty]]*SupplierQuality[[#This Row],[Unit Price]]</f>
        <v>52192032</v>
      </c>
    </row>
    <row r="4521" spans="1:17" x14ac:dyDescent="0.25">
      <c r="A4521" s="1">
        <v>43752</v>
      </c>
      <c r="B4521" s="5" t="str">
        <f>TEXT(SupplierQuality[[#This Row],[Date]],"mmm")</f>
        <v>Oct</v>
      </c>
      <c r="C4521" s="5" t="str">
        <f>TEXT(SupplierQuality[[#This Row],[Date]],"yyyy")</f>
        <v>2019</v>
      </c>
      <c r="D4521" s="2" t="s">
        <v>191</v>
      </c>
      <c r="E4521" s="2" t="s">
        <v>98</v>
      </c>
      <c r="F4521" s="2" t="s">
        <v>42</v>
      </c>
      <c r="G4521">
        <v>129</v>
      </c>
      <c r="H4521" s="2" t="str">
        <f>VLOOKUP(SupplierQuality[[#This Row],[MaterialID]],Table4[#All],2,0)</f>
        <v>Mechanicals</v>
      </c>
      <c r="I4521">
        <v>1</v>
      </c>
      <c r="J4521" s="2" t="str">
        <f>_xlfn.XLOOKUP(SupplierQuality[[#This Row],[Defect Type ID]],Table5[ID],Table5[Defect Type],"Not found",0)</f>
        <v>No Impact</v>
      </c>
      <c r="K4521">
        <v>98</v>
      </c>
      <c r="L4521" s="2" t="str">
        <f>_xlfn.XLOOKUP(SupplierQuality[[#This Row],[DefectID]],Table2[ID],Table2[Defect],"Not found",0)</f>
        <v>Damaged Rolls</v>
      </c>
      <c r="M4521" s="3">
        <v>138043</v>
      </c>
      <c r="N4521" s="3">
        <v>962</v>
      </c>
      <c r="O4521" s="6">
        <f>SupplierQuality[[#This Row],[Total Downtime Minutes]]/60</f>
        <v>16.033333333333335</v>
      </c>
      <c r="P4521" s="4">
        <v>459</v>
      </c>
      <c r="Q4521" s="4">
        <f>SupplierQuality[[#This Row],[Total Defect Qty]]*SupplierQuality[[#This Row],[Unit Price]]</f>
        <v>63361737</v>
      </c>
    </row>
    <row r="4522" spans="1:17" x14ac:dyDescent="0.25">
      <c r="A4522" s="1">
        <v>43752</v>
      </c>
      <c r="B4522" s="5" t="str">
        <f>TEXT(SupplierQuality[[#This Row],[Date]],"mmm")</f>
        <v>Oct</v>
      </c>
      <c r="C4522" s="5" t="str">
        <f>TEXT(SupplierQuality[[#This Row],[Date]],"yyyy")</f>
        <v>2019</v>
      </c>
      <c r="D4522" s="2" t="s">
        <v>148</v>
      </c>
      <c r="E4522" s="2" t="s">
        <v>60</v>
      </c>
      <c r="F4522" s="2" t="s">
        <v>42</v>
      </c>
      <c r="G4522">
        <v>126</v>
      </c>
      <c r="H4522" s="2" t="str">
        <f>VLOOKUP(SupplierQuality[[#This Row],[MaterialID]],Table4[#All],2,0)</f>
        <v>Motors</v>
      </c>
      <c r="I4522">
        <v>1</v>
      </c>
      <c r="J4522" s="2" t="str">
        <f>_xlfn.XLOOKUP(SupplierQuality[[#This Row],[Defect Type ID]],Table5[ID],Table5[Defect Type],"Not found",0)</f>
        <v>No Impact</v>
      </c>
      <c r="K4522">
        <v>113</v>
      </c>
      <c r="L4522" s="2" t="str">
        <f>_xlfn.XLOOKUP(SupplierQuality[[#This Row],[DefectID]],Table2[ID],Table2[Defect],"Not found",0)</f>
        <v>Packaging Integrity</v>
      </c>
      <c r="M4522" s="3">
        <v>63939</v>
      </c>
      <c r="N4522" s="3">
        <v>2025</v>
      </c>
      <c r="O4522" s="6">
        <f>SupplierQuality[[#This Row],[Total Downtime Minutes]]/60</f>
        <v>33.75</v>
      </c>
      <c r="P4522" s="4">
        <v>339</v>
      </c>
      <c r="Q4522" s="4">
        <f>SupplierQuality[[#This Row],[Total Defect Qty]]*SupplierQuality[[#This Row],[Unit Price]]</f>
        <v>21675321</v>
      </c>
    </row>
    <row r="4523" spans="1:17" x14ac:dyDescent="0.25">
      <c r="A4523" s="1">
        <v>43752</v>
      </c>
      <c r="B4523" s="5" t="str">
        <f>TEXT(SupplierQuality[[#This Row],[Date]],"mmm")</f>
        <v>Oct</v>
      </c>
      <c r="C4523" s="5" t="str">
        <f>TEXT(SupplierQuality[[#This Row],[Date]],"yyyy")</f>
        <v>2019</v>
      </c>
      <c r="D4523" s="2" t="s">
        <v>206</v>
      </c>
      <c r="E4523" s="2" t="s">
        <v>119</v>
      </c>
      <c r="F4523" s="2" t="s">
        <v>42</v>
      </c>
      <c r="G4523">
        <v>118</v>
      </c>
      <c r="H4523" s="2" t="str">
        <f>VLOOKUP(SupplierQuality[[#This Row],[MaterialID]],Table4[#All],2,0)</f>
        <v>Corrugate</v>
      </c>
      <c r="I4523">
        <v>2</v>
      </c>
      <c r="J4523" s="2" t="str">
        <f>_xlfn.XLOOKUP(SupplierQuality[[#This Row],[Defect Type ID]],Table5[ID],Table5[Defect Type],"Not found",0)</f>
        <v>Rejected</v>
      </c>
      <c r="K4523">
        <v>163</v>
      </c>
      <c r="L4523" s="2" t="str">
        <f>_xlfn.XLOOKUP(SupplierQuality[[#This Row],[DefectID]],Table2[ID],Table2[Defect],"Not found",0)</f>
        <v>Bubbling</v>
      </c>
      <c r="M4523" s="3">
        <v>59539</v>
      </c>
      <c r="N4523" s="3">
        <v>3031</v>
      </c>
      <c r="O4523" s="6">
        <f>SupplierQuality[[#This Row],[Total Downtime Minutes]]/60</f>
        <v>50.516666666666666</v>
      </c>
      <c r="P4523" s="4">
        <v>521</v>
      </c>
      <c r="Q4523" s="4">
        <f>SupplierQuality[[#This Row],[Total Defect Qty]]*SupplierQuality[[#This Row],[Unit Price]]</f>
        <v>31019819</v>
      </c>
    </row>
    <row r="4524" spans="1:17" x14ac:dyDescent="0.25">
      <c r="A4524" s="1">
        <v>43753</v>
      </c>
      <c r="B4524" s="5" t="str">
        <f>TEXT(SupplierQuality[[#This Row],[Date]],"mmm")</f>
        <v>Oct</v>
      </c>
      <c r="C4524" s="5" t="str">
        <f>TEXT(SupplierQuality[[#This Row],[Date]],"yyyy")</f>
        <v>2019</v>
      </c>
      <c r="D4524" s="2" t="s">
        <v>286</v>
      </c>
      <c r="E4524" s="2" t="s">
        <v>27</v>
      </c>
      <c r="F4524" s="2" t="s">
        <v>75</v>
      </c>
      <c r="G4524">
        <v>126</v>
      </c>
      <c r="H4524" s="2" t="str">
        <f>VLOOKUP(SupplierQuality[[#This Row],[MaterialID]],Table4[#All],2,0)</f>
        <v>Motors</v>
      </c>
      <c r="I4524">
        <v>1</v>
      </c>
      <c r="J4524" s="2" t="str">
        <f>_xlfn.XLOOKUP(SupplierQuality[[#This Row],[Defect Type ID]],Table5[ID],Table5[Defect Type],"Not found",0)</f>
        <v>No Impact</v>
      </c>
      <c r="K4524">
        <v>9</v>
      </c>
      <c r="L4524" s="2" t="str">
        <f>_xlfn.XLOOKUP(SupplierQuality[[#This Row],[DefectID]],Table2[ID],Table2[Defect],"Not found",0)</f>
        <v>Bad Seams</v>
      </c>
      <c r="M4524" s="3">
        <v>980917</v>
      </c>
      <c r="N4524" s="3">
        <v>3166</v>
      </c>
      <c r="O4524" s="6">
        <f>SupplierQuality[[#This Row],[Total Downtime Minutes]]/60</f>
        <v>52.766666666666666</v>
      </c>
      <c r="P4524" s="4">
        <v>334</v>
      </c>
      <c r="Q4524" s="4">
        <f>SupplierQuality[[#This Row],[Total Defect Qty]]*SupplierQuality[[#This Row],[Unit Price]]</f>
        <v>327626278</v>
      </c>
    </row>
    <row r="4525" spans="1:17" x14ac:dyDescent="0.25">
      <c r="A4525" s="1">
        <v>43753</v>
      </c>
      <c r="B4525" s="5" t="str">
        <f>TEXT(SupplierQuality[[#This Row],[Date]],"mmm")</f>
        <v>Oct</v>
      </c>
      <c r="C4525" s="5" t="str">
        <f>TEXT(SupplierQuality[[#This Row],[Date]],"yyyy")</f>
        <v>2019</v>
      </c>
      <c r="D4525" s="2" t="s">
        <v>142</v>
      </c>
      <c r="E4525" s="2" t="s">
        <v>11</v>
      </c>
      <c r="F4525" s="2" t="s">
        <v>14</v>
      </c>
      <c r="G4525">
        <v>114</v>
      </c>
      <c r="H4525" s="2" t="str">
        <f>VLOOKUP(SupplierQuality[[#This Row],[MaterialID]],Table4[#All],2,0)</f>
        <v>Carton</v>
      </c>
      <c r="I4525">
        <v>1</v>
      </c>
      <c r="J4525" s="2" t="str">
        <f>_xlfn.XLOOKUP(SupplierQuality[[#This Row],[Defect Type ID]],Table5[ID],Table5[Defect Type],"Not found",0)</f>
        <v>No Impact</v>
      </c>
      <c r="K4525">
        <v>233</v>
      </c>
      <c r="L4525" s="2" t="str">
        <f>_xlfn.XLOOKUP(SupplierQuality[[#This Row],[DefectID]],Table2[ID],Table2[Defect],"Not found",0)</f>
        <v>Wrong Drive</v>
      </c>
      <c r="M4525" s="3">
        <v>899261</v>
      </c>
      <c r="N4525" s="3">
        <v>952</v>
      </c>
      <c r="O4525" s="6">
        <f>SupplierQuality[[#This Row],[Total Downtime Minutes]]/60</f>
        <v>15.866666666666667</v>
      </c>
      <c r="P4525" s="4">
        <v>442</v>
      </c>
      <c r="Q4525" s="4">
        <f>SupplierQuality[[#This Row],[Total Defect Qty]]*SupplierQuality[[#This Row],[Unit Price]]</f>
        <v>397473362</v>
      </c>
    </row>
    <row r="4526" spans="1:17" x14ac:dyDescent="0.25">
      <c r="A4526" s="1">
        <v>43753</v>
      </c>
      <c r="B4526" s="5" t="str">
        <f>TEXT(SupplierQuality[[#This Row],[Date]],"mmm")</f>
        <v>Oct</v>
      </c>
      <c r="C4526" s="5" t="str">
        <f>TEXT(SupplierQuality[[#This Row],[Date]],"yyyy")</f>
        <v>2019</v>
      </c>
      <c r="D4526" s="2" t="s">
        <v>96</v>
      </c>
      <c r="E4526" s="2" t="s">
        <v>13</v>
      </c>
      <c r="F4526" s="2" t="s">
        <v>14</v>
      </c>
      <c r="G4526">
        <v>126</v>
      </c>
      <c r="H4526" s="2" t="str">
        <f>VLOOKUP(SupplierQuality[[#This Row],[MaterialID]],Table4[#All],2,0)</f>
        <v>Motors</v>
      </c>
      <c r="I4526">
        <v>2</v>
      </c>
      <c r="J4526" s="2" t="str">
        <f>_xlfn.XLOOKUP(SupplierQuality[[#This Row],[Defect Type ID]],Table5[ID],Table5[Defect Type],"Not found",0)</f>
        <v>Rejected</v>
      </c>
      <c r="K4526">
        <v>59</v>
      </c>
      <c r="L4526" s="2" t="str">
        <f>_xlfn.XLOOKUP(SupplierQuality[[#This Row],[DefectID]],Table2[ID],Table2[Defect],"Not found",0)</f>
        <v>Cartons Not Opening</v>
      </c>
      <c r="M4526" s="3">
        <v>846293</v>
      </c>
      <c r="N4526" s="3">
        <v>686</v>
      </c>
      <c r="O4526" s="6">
        <f>SupplierQuality[[#This Row],[Total Downtime Minutes]]/60</f>
        <v>11.433333333333334</v>
      </c>
      <c r="P4526" s="4">
        <v>327</v>
      </c>
      <c r="Q4526" s="4">
        <f>SupplierQuality[[#This Row],[Total Defect Qty]]*SupplierQuality[[#This Row],[Unit Price]]</f>
        <v>276737811</v>
      </c>
    </row>
    <row r="4527" spans="1:17" x14ac:dyDescent="0.25">
      <c r="A4527" s="1">
        <v>43753</v>
      </c>
      <c r="B4527" s="5" t="str">
        <f>TEXT(SupplierQuality[[#This Row],[Date]],"mmm")</f>
        <v>Oct</v>
      </c>
      <c r="C4527" s="5" t="str">
        <f>TEXT(SupplierQuality[[#This Row],[Date]],"yyyy")</f>
        <v>2019</v>
      </c>
      <c r="D4527" s="2" t="s">
        <v>321</v>
      </c>
      <c r="E4527" s="2" t="s">
        <v>32</v>
      </c>
      <c r="F4527" s="2" t="s">
        <v>42</v>
      </c>
      <c r="G4527">
        <v>122</v>
      </c>
      <c r="H4527" s="2" t="str">
        <f>VLOOKUP(SupplierQuality[[#This Row],[MaterialID]],Table4[#All],2,0)</f>
        <v>Electrolytes</v>
      </c>
      <c r="I4527">
        <v>3</v>
      </c>
      <c r="J4527" s="2" t="str">
        <f>_xlfn.XLOOKUP(SupplierQuality[[#This Row],[Defect Type ID]],Table5[ID],Table5[Defect Type],"Not found",0)</f>
        <v>Impact</v>
      </c>
      <c r="K4527">
        <v>171</v>
      </c>
      <c r="L4527" s="2" t="str">
        <f>_xlfn.XLOOKUP(SupplierQuality[[#This Row],[DefectID]],Table2[ID],Table2[Defect],"Not found",0)</f>
        <v>Flaps - Incorrect Gap</v>
      </c>
      <c r="M4527" s="3">
        <v>795198</v>
      </c>
      <c r="N4527" s="3">
        <v>4919</v>
      </c>
      <c r="O4527" s="6">
        <f>SupplierQuality[[#This Row],[Total Downtime Minutes]]/60</f>
        <v>81.983333333333334</v>
      </c>
      <c r="P4527" s="4">
        <v>692</v>
      </c>
      <c r="Q4527" s="4">
        <f>SupplierQuality[[#This Row],[Total Defect Qty]]*SupplierQuality[[#This Row],[Unit Price]]</f>
        <v>550277016</v>
      </c>
    </row>
    <row r="4528" spans="1:17" x14ac:dyDescent="0.25">
      <c r="A4528" s="1">
        <v>43753</v>
      </c>
      <c r="B4528" s="5" t="str">
        <f>TEXT(SupplierQuality[[#This Row],[Date]],"mmm")</f>
        <v>Oct</v>
      </c>
      <c r="C4528" s="5" t="str">
        <f>TEXT(SupplierQuality[[#This Row],[Date]],"yyyy")</f>
        <v>2019</v>
      </c>
      <c r="D4528" s="2" t="s">
        <v>193</v>
      </c>
      <c r="E4528" s="2" t="s">
        <v>49</v>
      </c>
      <c r="F4528" s="2" t="s">
        <v>14</v>
      </c>
      <c r="G4528">
        <v>130</v>
      </c>
      <c r="H4528" s="2" t="str">
        <f>VLOOKUP(SupplierQuality[[#This Row],[MaterialID]],Table4[#All],2,0)</f>
        <v>Packaging</v>
      </c>
      <c r="I4528">
        <v>2</v>
      </c>
      <c r="J4528" s="2" t="str">
        <f>_xlfn.XLOOKUP(SupplierQuality[[#This Row],[Defect Type ID]],Table5[ID],Table5[Defect Type],"Not found",0)</f>
        <v>Rejected</v>
      </c>
      <c r="K4528">
        <v>237</v>
      </c>
      <c r="L4528" s="2" t="str">
        <f>_xlfn.XLOOKUP(SupplierQuality[[#This Row],[DefectID]],Table2[ID],Table2[Defect],"Not found",0)</f>
        <v>Wrong Hue</v>
      </c>
      <c r="M4528" s="3">
        <v>786052</v>
      </c>
      <c r="N4528" s="3">
        <v>2224</v>
      </c>
      <c r="O4528" s="6">
        <f>SupplierQuality[[#This Row],[Total Downtime Minutes]]/60</f>
        <v>37.06666666666667</v>
      </c>
      <c r="P4528" s="4">
        <v>575</v>
      </c>
      <c r="Q4528" s="4">
        <f>SupplierQuality[[#This Row],[Total Defect Qty]]*SupplierQuality[[#This Row],[Unit Price]]</f>
        <v>451979900</v>
      </c>
    </row>
    <row r="4529" spans="1:17" x14ac:dyDescent="0.25">
      <c r="A4529" s="1">
        <v>43753</v>
      </c>
      <c r="B4529" s="5" t="str">
        <f>TEXT(SupplierQuality[[#This Row],[Date]],"mmm")</f>
        <v>Oct</v>
      </c>
      <c r="C4529" s="5" t="str">
        <f>TEXT(SupplierQuality[[#This Row],[Date]],"yyyy")</f>
        <v>2019</v>
      </c>
      <c r="D4529" s="2" t="s">
        <v>176</v>
      </c>
      <c r="E4529" s="2" t="s">
        <v>32</v>
      </c>
      <c r="F4529" s="2" t="s">
        <v>14</v>
      </c>
      <c r="G4529">
        <v>119</v>
      </c>
      <c r="H4529" s="2" t="str">
        <f>VLOOKUP(SupplierQuality[[#This Row],[MaterialID]],Table4[#All],2,0)</f>
        <v>Batteries</v>
      </c>
      <c r="I4529">
        <v>1</v>
      </c>
      <c r="J4529" s="2" t="str">
        <f>_xlfn.XLOOKUP(SupplierQuality[[#This Row],[Defect Type ID]],Table5[ID],Table5[Defect Type],"Not found",0)</f>
        <v>No Impact</v>
      </c>
      <c r="K4529">
        <v>210</v>
      </c>
      <c r="L4529" s="2" t="str">
        <f>_xlfn.XLOOKUP(SupplierQuality[[#This Row],[DefectID]],Table2[ID],Table2[Defect],"Not found",0)</f>
        <v>Overlapping Seam</v>
      </c>
      <c r="M4529" s="3">
        <v>783808</v>
      </c>
      <c r="N4529" s="3">
        <v>2268</v>
      </c>
      <c r="O4529" s="6">
        <f>SupplierQuality[[#This Row],[Total Downtime Minutes]]/60</f>
        <v>37.799999999999997</v>
      </c>
      <c r="P4529" s="4">
        <v>544</v>
      </c>
      <c r="Q4529" s="4">
        <f>SupplierQuality[[#This Row],[Total Defect Qty]]*SupplierQuality[[#This Row],[Unit Price]]</f>
        <v>426391552</v>
      </c>
    </row>
    <row r="4530" spans="1:17" x14ac:dyDescent="0.25">
      <c r="A4530" s="1">
        <v>43753</v>
      </c>
      <c r="B4530" s="5" t="str">
        <f>TEXT(SupplierQuality[[#This Row],[Date]],"mmm")</f>
        <v>Oct</v>
      </c>
      <c r="C4530" s="5" t="str">
        <f>TEXT(SupplierQuality[[#This Row],[Date]],"yyyy")</f>
        <v>2019</v>
      </c>
      <c r="D4530" s="2" t="s">
        <v>202</v>
      </c>
      <c r="E4530" s="2" t="s">
        <v>60</v>
      </c>
      <c r="F4530" s="2" t="s">
        <v>14</v>
      </c>
      <c r="G4530">
        <v>126</v>
      </c>
      <c r="H4530" s="2" t="str">
        <f>VLOOKUP(SupplierQuality[[#This Row],[MaterialID]],Table4[#All],2,0)</f>
        <v>Motors</v>
      </c>
      <c r="I4530">
        <v>3</v>
      </c>
      <c r="J4530" s="2" t="str">
        <f>_xlfn.XLOOKUP(SupplierQuality[[#This Row],[Defect Type ID]],Table5[ID],Table5[Defect Type],"Not found",0)</f>
        <v>Impact</v>
      </c>
      <c r="K4530">
        <v>251</v>
      </c>
      <c r="L4530" s="2" t="str">
        <f>_xlfn.XLOOKUP(SupplierQuality[[#This Row],[DefectID]],Table2[ID],Table2[Defect],"Not found",0)</f>
        <v>Ink Smears</v>
      </c>
      <c r="M4530" s="3">
        <v>721555</v>
      </c>
      <c r="N4530" s="3">
        <v>209</v>
      </c>
      <c r="O4530" s="6">
        <f>SupplierQuality[[#This Row],[Total Downtime Minutes]]/60</f>
        <v>3.4833333333333334</v>
      </c>
      <c r="P4530" s="4">
        <v>528</v>
      </c>
      <c r="Q4530" s="4">
        <f>SupplierQuality[[#This Row],[Total Defect Qty]]*SupplierQuality[[#This Row],[Unit Price]]</f>
        <v>380981040</v>
      </c>
    </row>
    <row r="4531" spans="1:17" x14ac:dyDescent="0.25">
      <c r="A4531" s="1">
        <v>43753</v>
      </c>
      <c r="B4531" s="5" t="str">
        <f>TEXT(SupplierQuality[[#This Row],[Date]],"mmm")</f>
        <v>Oct</v>
      </c>
      <c r="C4531" s="5" t="str">
        <f>TEXT(SupplierQuality[[#This Row],[Date]],"yyyy")</f>
        <v>2019</v>
      </c>
      <c r="D4531" s="2" t="s">
        <v>354</v>
      </c>
      <c r="E4531" s="2" t="s">
        <v>21</v>
      </c>
      <c r="F4531" s="2" t="s">
        <v>14</v>
      </c>
      <c r="G4531">
        <v>133</v>
      </c>
      <c r="H4531" s="2" t="str">
        <f>VLOOKUP(SupplierQuality[[#This Row],[MaterialID]],Table4[#All],2,0)</f>
        <v>Wires</v>
      </c>
      <c r="I4531">
        <v>2</v>
      </c>
      <c r="J4531" s="2" t="str">
        <f>_xlfn.XLOOKUP(SupplierQuality[[#This Row],[Defect Type ID]],Table5[ID],Table5[Defect Type],"Not found",0)</f>
        <v>Rejected</v>
      </c>
      <c r="K4531">
        <v>222</v>
      </c>
      <c r="L4531" s="2" t="str">
        <f>_xlfn.XLOOKUP(SupplierQuality[[#This Row],[DefectID]],Table2[ID],Table2[Defect],"Not found",0)</f>
        <v>Bad Valves</v>
      </c>
      <c r="M4531" s="3">
        <v>680990</v>
      </c>
      <c r="N4531" s="3">
        <v>3095</v>
      </c>
      <c r="O4531" s="6">
        <f>SupplierQuality[[#This Row],[Total Downtime Minutes]]/60</f>
        <v>51.583333333333336</v>
      </c>
      <c r="P4531" s="4">
        <v>591</v>
      </c>
      <c r="Q4531" s="4">
        <f>SupplierQuality[[#This Row],[Total Defect Qty]]*SupplierQuality[[#This Row],[Unit Price]]</f>
        <v>402465090</v>
      </c>
    </row>
    <row r="4532" spans="1:17" x14ac:dyDescent="0.25">
      <c r="A4532" s="1">
        <v>43753</v>
      </c>
      <c r="B4532" s="5" t="str">
        <f>TEXT(SupplierQuality[[#This Row],[Date]],"mmm")</f>
        <v>Oct</v>
      </c>
      <c r="C4532" s="5" t="str">
        <f>TEXT(SupplierQuality[[#This Row],[Date]],"yyyy")</f>
        <v>2019</v>
      </c>
      <c r="D4532" s="2" t="s">
        <v>328</v>
      </c>
      <c r="E4532" s="2" t="s">
        <v>27</v>
      </c>
      <c r="F4532" s="2" t="s">
        <v>75</v>
      </c>
      <c r="G4532">
        <v>133</v>
      </c>
      <c r="H4532" s="2" t="str">
        <f>VLOOKUP(SupplierQuality[[#This Row],[MaterialID]],Table4[#All],2,0)</f>
        <v>Wires</v>
      </c>
      <c r="I4532">
        <v>3</v>
      </c>
      <c r="J4532" s="2" t="str">
        <f>_xlfn.XLOOKUP(SupplierQuality[[#This Row],[Defect Type ID]],Table5[ID],Table5[Defect Type],"Not found",0)</f>
        <v>Impact</v>
      </c>
      <c r="K4532">
        <v>38</v>
      </c>
      <c r="L4532" s="2" t="str">
        <f>_xlfn.XLOOKUP(SupplierQuality[[#This Row],[DefectID]],Table2[ID],Table2[Defect],"Not found",0)</f>
        <v>Skewed</v>
      </c>
      <c r="M4532" s="3">
        <v>654908</v>
      </c>
      <c r="N4532" s="3">
        <v>1189</v>
      </c>
      <c r="O4532" s="6">
        <f>SupplierQuality[[#This Row],[Total Downtime Minutes]]/60</f>
        <v>19.816666666666666</v>
      </c>
      <c r="P4532" s="4">
        <v>282</v>
      </c>
      <c r="Q4532" s="4">
        <f>SupplierQuality[[#This Row],[Total Defect Qty]]*SupplierQuality[[#This Row],[Unit Price]]</f>
        <v>184684056</v>
      </c>
    </row>
    <row r="4533" spans="1:17" x14ac:dyDescent="0.25">
      <c r="A4533" s="1">
        <v>43753</v>
      </c>
      <c r="B4533" s="5" t="str">
        <f>TEXT(SupplierQuality[[#This Row],[Date]],"mmm")</f>
        <v>Oct</v>
      </c>
      <c r="C4533" s="5" t="str">
        <f>TEXT(SupplierQuality[[#This Row],[Date]],"yyyy")</f>
        <v>2019</v>
      </c>
      <c r="D4533" s="2" t="s">
        <v>339</v>
      </c>
      <c r="E4533" s="2" t="s">
        <v>34</v>
      </c>
      <c r="F4533" s="2" t="s">
        <v>17</v>
      </c>
      <c r="G4533">
        <v>115</v>
      </c>
      <c r="H4533" s="2" t="str">
        <f>VLOOKUP(SupplierQuality[[#This Row],[MaterialID]],Table4[#All],2,0)</f>
        <v>Controllers</v>
      </c>
      <c r="I4533">
        <v>3</v>
      </c>
      <c r="J4533" s="2" t="str">
        <f>_xlfn.XLOOKUP(SupplierQuality[[#This Row],[Defect Type ID]],Table5[ID],Table5[Defect Type],"Not found",0)</f>
        <v>Impact</v>
      </c>
      <c r="K4533">
        <v>116</v>
      </c>
      <c r="L4533" s="2" t="str">
        <f>_xlfn.XLOOKUP(SupplierQuality[[#This Row],[DefectID]],Table2[ID],Table2[Defect],"Not found",0)</f>
        <v>Scuffed Packaging</v>
      </c>
      <c r="M4533" s="3">
        <v>552252</v>
      </c>
      <c r="N4533" s="3">
        <v>903</v>
      </c>
      <c r="O4533" s="6">
        <f>SupplierQuality[[#This Row],[Total Downtime Minutes]]/60</f>
        <v>15.05</v>
      </c>
      <c r="P4533" s="4">
        <v>642</v>
      </c>
      <c r="Q4533" s="4">
        <f>SupplierQuality[[#This Row],[Total Defect Qty]]*SupplierQuality[[#This Row],[Unit Price]]</f>
        <v>354545784</v>
      </c>
    </row>
    <row r="4534" spans="1:17" x14ac:dyDescent="0.25">
      <c r="A4534" s="1">
        <v>43753</v>
      </c>
      <c r="B4534" s="5" t="str">
        <f>TEXT(SupplierQuality[[#This Row],[Date]],"mmm")</f>
        <v>Oct</v>
      </c>
      <c r="C4534" s="5" t="str">
        <f>TEXT(SupplierQuality[[#This Row],[Date]],"yyyy")</f>
        <v>2019</v>
      </c>
      <c r="D4534" s="2" t="s">
        <v>39</v>
      </c>
      <c r="E4534" s="2" t="s">
        <v>64</v>
      </c>
      <c r="F4534" s="2" t="s">
        <v>14</v>
      </c>
      <c r="G4534">
        <v>120</v>
      </c>
      <c r="H4534" s="2" t="str">
        <f>VLOOKUP(SupplierQuality[[#This Row],[MaterialID]],Table4[#All],2,0)</f>
        <v>Film</v>
      </c>
      <c r="I4534">
        <v>2</v>
      </c>
      <c r="J4534" s="2" t="str">
        <f>_xlfn.XLOOKUP(SupplierQuality[[#This Row],[Defect Type ID]],Table5[ID],Table5[Defect Type],"Not found",0)</f>
        <v>Rejected</v>
      </c>
      <c r="K4534">
        <v>113</v>
      </c>
      <c r="L4534" s="2" t="str">
        <f>_xlfn.XLOOKUP(SupplierQuality[[#This Row],[DefectID]],Table2[ID],Table2[Defect],"Not found",0)</f>
        <v>Packaging Integrity</v>
      </c>
      <c r="M4534" s="3">
        <v>543247</v>
      </c>
      <c r="N4534" s="3">
        <v>4387</v>
      </c>
      <c r="O4534" s="6">
        <f>SupplierQuality[[#This Row],[Total Downtime Minutes]]/60</f>
        <v>73.11666666666666</v>
      </c>
      <c r="P4534" s="4">
        <v>471</v>
      </c>
      <c r="Q4534" s="4">
        <f>SupplierQuality[[#This Row],[Total Defect Qty]]*SupplierQuality[[#This Row],[Unit Price]]</f>
        <v>255869337</v>
      </c>
    </row>
    <row r="4535" spans="1:17" x14ac:dyDescent="0.25">
      <c r="A4535" s="1">
        <v>43753</v>
      </c>
      <c r="B4535" s="5" t="str">
        <f>TEXT(SupplierQuality[[#This Row],[Date]],"mmm")</f>
        <v>Oct</v>
      </c>
      <c r="C4535" s="5" t="str">
        <f>TEXT(SupplierQuality[[#This Row],[Date]],"yyyy")</f>
        <v>2019</v>
      </c>
      <c r="D4535" s="2" t="s">
        <v>248</v>
      </c>
      <c r="E4535" s="2" t="s">
        <v>104</v>
      </c>
      <c r="F4535" s="2" t="s">
        <v>14</v>
      </c>
      <c r="G4535">
        <v>131</v>
      </c>
      <c r="H4535" s="2" t="str">
        <f>VLOOKUP(SupplierQuality[[#This Row],[MaterialID]],Table4[#All],2,0)</f>
        <v>Valves</v>
      </c>
      <c r="I4535">
        <v>3</v>
      </c>
      <c r="J4535" s="2" t="str">
        <f>_xlfn.XLOOKUP(SupplierQuality[[#This Row],[Defect Type ID]],Table5[ID],Table5[Defect Type],"Not found",0)</f>
        <v>Impact</v>
      </c>
      <c r="K4535">
        <v>48</v>
      </c>
      <c r="L4535" s="2" t="str">
        <f>_xlfn.XLOOKUP(SupplierQuality[[#This Row],[DefectID]],Table2[ID],Table2[Defect],"Not found",0)</f>
        <v>Mixed Product</v>
      </c>
      <c r="M4535" s="3">
        <v>542712</v>
      </c>
      <c r="N4535" s="3">
        <v>1140</v>
      </c>
      <c r="O4535" s="6">
        <f>SupplierQuality[[#This Row],[Total Downtime Minutes]]/60</f>
        <v>19</v>
      </c>
      <c r="P4535" s="4">
        <v>622</v>
      </c>
      <c r="Q4535" s="4">
        <f>SupplierQuality[[#This Row],[Total Defect Qty]]*SupplierQuality[[#This Row],[Unit Price]]</f>
        <v>337566864</v>
      </c>
    </row>
    <row r="4536" spans="1:17" x14ac:dyDescent="0.25">
      <c r="A4536" s="1">
        <v>43753</v>
      </c>
      <c r="B4536" s="5" t="str">
        <f>TEXT(SupplierQuality[[#This Row],[Date]],"mmm")</f>
        <v>Oct</v>
      </c>
      <c r="C4536" s="5" t="str">
        <f>TEXT(SupplierQuality[[#This Row],[Date]],"yyyy")</f>
        <v>2019</v>
      </c>
      <c r="D4536" s="2" t="s">
        <v>146</v>
      </c>
      <c r="E4536" s="2" t="s">
        <v>21</v>
      </c>
      <c r="F4536" s="2" t="s">
        <v>691</v>
      </c>
      <c r="G4536">
        <v>119</v>
      </c>
      <c r="H4536" s="2" t="str">
        <f>VLOOKUP(SupplierQuality[[#This Row],[MaterialID]],Table4[#All],2,0)</f>
        <v>Batteries</v>
      </c>
      <c r="I4536">
        <v>1</v>
      </c>
      <c r="J4536" s="2" t="str">
        <f>_xlfn.XLOOKUP(SupplierQuality[[#This Row],[Defect Type ID]],Table5[ID],Table5[Defect Type],"Not found",0)</f>
        <v>No Impact</v>
      </c>
      <c r="K4536">
        <v>118</v>
      </c>
      <c r="L4536" s="2" t="str">
        <f>_xlfn.XLOOKUP(SupplierQuality[[#This Row],[DefectID]],Table2[ID],Table2[Defect],"Not found",0)</f>
        <v>Wrong Parts</v>
      </c>
      <c r="M4536" s="3">
        <v>503269</v>
      </c>
      <c r="N4536" s="3">
        <v>4857</v>
      </c>
      <c r="O4536" s="6">
        <f>SupplierQuality[[#This Row],[Total Downtime Minutes]]/60</f>
        <v>80.95</v>
      </c>
      <c r="P4536" s="4">
        <v>380</v>
      </c>
      <c r="Q4536" s="4">
        <f>SupplierQuality[[#This Row],[Total Defect Qty]]*SupplierQuality[[#This Row],[Unit Price]]</f>
        <v>191242220</v>
      </c>
    </row>
    <row r="4537" spans="1:17" x14ac:dyDescent="0.25">
      <c r="A4537" s="1">
        <v>43753</v>
      </c>
      <c r="B4537" s="5" t="str">
        <f>TEXT(SupplierQuality[[#This Row],[Date]],"mmm")</f>
        <v>Oct</v>
      </c>
      <c r="C4537" s="5" t="str">
        <f>TEXT(SupplierQuality[[#This Row],[Date]],"yyyy")</f>
        <v>2019</v>
      </c>
      <c r="D4537" s="2" t="s">
        <v>153</v>
      </c>
      <c r="E4537" s="2" t="s">
        <v>30</v>
      </c>
      <c r="F4537" s="2" t="s">
        <v>17</v>
      </c>
      <c r="G4537">
        <v>122</v>
      </c>
      <c r="H4537" s="2" t="str">
        <f>VLOOKUP(SupplierQuality[[#This Row],[MaterialID]],Table4[#All],2,0)</f>
        <v>Electrolytes</v>
      </c>
      <c r="I4537">
        <v>2</v>
      </c>
      <c r="J4537" s="2" t="str">
        <f>_xlfn.XLOOKUP(SupplierQuality[[#This Row],[Defect Type ID]],Table5[ID],Table5[Defect Type],"Not found",0)</f>
        <v>Rejected</v>
      </c>
      <c r="K4537">
        <v>53</v>
      </c>
      <c r="L4537" s="2" t="str">
        <f>_xlfn.XLOOKUP(SupplierQuality[[#This Row],[DefectID]],Table2[ID],Table2[Defect],"Not found",0)</f>
        <v>Incorrect Material</v>
      </c>
      <c r="M4537" s="3">
        <v>453222</v>
      </c>
      <c r="N4537" s="3">
        <v>3393</v>
      </c>
      <c r="O4537" s="6">
        <f>SupplierQuality[[#This Row],[Total Downtime Minutes]]/60</f>
        <v>56.55</v>
      </c>
      <c r="P4537" s="4">
        <v>416</v>
      </c>
      <c r="Q4537" s="4">
        <f>SupplierQuality[[#This Row],[Total Defect Qty]]*SupplierQuality[[#This Row],[Unit Price]]</f>
        <v>188540352</v>
      </c>
    </row>
    <row r="4538" spans="1:17" x14ac:dyDescent="0.25">
      <c r="A4538" s="1">
        <v>43753</v>
      </c>
      <c r="B4538" s="5" t="str">
        <f>TEXT(SupplierQuality[[#This Row],[Date]],"mmm")</f>
        <v>Oct</v>
      </c>
      <c r="C4538" s="5" t="str">
        <f>TEXT(SupplierQuality[[#This Row],[Date]],"yyyy")</f>
        <v>2019</v>
      </c>
      <c r="D4538" s="2" t="s">
        <v>171</v>
      </c>
      <c r="E4538" s="2" t="s">
        <v>107</v>
      </c>
      <c r="F4538" s="2" t="s">
        <v>75</v>
      </c>
      <c r="G4538">
        <v>127</v>
      </c>
      <c r="H4538" s="2" t="str">
        <f>VLOOKUP(SupplierQuality[[#This Row],[MaterialID]],Table4[#All],2,0)</f>
        <v>Crates</v>
      </c>
      <c r="I4538">
        <v>2</v>
      </c>
      <c r="J4538" s="2" t="str">
        <f>_xlfn.XLOOKUP(SupplierQuality[[#This Row],[Defect Type ID]],Table5[ID],Table5[Defect Type],"Not found",0)</f>
        <v>Rejected</v>
      </c>
      <c r="K4538">
        <v>18</v>
      </c>
      <c r="L4538" s="2" t="str">
        <f>_xlfn.XLOOKUP(SupplierQuality[[#This Row],[DefectID]],Table2[ID],Table2[Defect],"Not found",0)</f>
        <v>Too Heavy</v>
      </c>
      <c r="M4538" s="3">
        <v>338871</v>
      </c>
      <c r="N4538" s="3">
        <v>107</v>
      </c>
      <c r="O4538" s="6">
        <f>SupplierQuality[[#This Row],[Total Downtime Minutes]]/60</f>
        <v>1.7833333333333334</v>
      </c>
      <c r="P4538" s="4">
        <v>359</v>
      </c>
      <c r="Q4538" s="4">
        <f>SupplierQuality[[#This Row],[Total Defect Qty]]*SupplierQuality[[#This Row],[Unit Price]]</f>
        <v>121654689</v>
      </c>
    </row>
    <row r="4539" spans="1:17" x14ac:dyDescent="0.25">
      <c r="A4539" s="1">
        <v>43753</v>
      </c>
      <c r="B4539" s="5" t="str">
        <f>TEXT(SupplierQuality[[#This Row],[Date]],"mmm")</f>
        <v>Oct</v>
      </c>
      <c r="C4539" s="5" t="str">
        <f>TEXT(SupplierQuality[[#This Row],[Date]],"yyyy")</f>
        <v>2019</v>
      </c>
      <c r="D4539" s="2" t="s">
        <v>201</v>
      </c>
      <c r="E4539" s="2" t="s">
        <v>13</v>
      </c>
      <c r="F4539" s="2" t="s">
        <v>14</v>
      </c>
      <c r="G4539">
        <v>132</v>
      </c>
      <c r="H4539" s="2" t="str">
        <f>VLOOKUP(SupplierQuality[[#This Row],[MaterialID]],Table4[#All],2,0)</f>
        <v>Printed Materials</v>
      </c>
      <c r="I4539">
        <v>2</v>
      </c>
      <c r="J4539" s="2" t="str">
        <f>_xlfn.XLOOKUP(SupplierQuality[[#This Row],[Defect Type ID]],Table5[ID],Table5[Defect Type],"Not found",0)</f>
        <v>Rejected</v>
      </c>
      <c r="K4539">
        <v>197</v>
      </c>
      <c r="L4539" s="2" t="str">
        <f>_xlfn.XLOOKUP(SupplierQuality[[#This Row],[DefectID]],Table2[ID],Table2[Defect],"Not found",0)</f>
        <v>Assembly Issues</v>
      </c>
      <c r="M4539" s="3">
        <v>338663</v>
      </c>
      <c r="N4539" s="3">
        <v>3383</v>
      </c>
      <c r="O4539" s="6">
        <f>SupplierQuality[[#This Row],[Total Downtime Minutes]]/60</f>
        <v>56.383333333333333</v>
      </c>
      <c r="P4539" s="4">
        <v>664</v>
      </c>
      <c r="Q4539" s="4">
        <f>SupplierQuality[[#This Row],[Total Defect Qty]]*SupplierQuality[[#This Row],[Unit Price]]</f>
        <v>224872232</v>
      </c>
    </row>
    <row r="4540" spans="1:17" x14ac:dyDescent="0.25">
      <c r="A4540" s="1">
        <v>43753</v>
      </c>
      <c r="B4540" s="5" t="str">
        <f>TEXT(SupplierQuality[[#This Row],[Date]],"mmm")</f>
        <v>Oct</v>
      </c>
      <c r="C4540" s="5" t="str">
        <f>TEXT(SupplierQuality[[#This Row],[Date]],"yyyy")</f>
        <v>2019</v>
      </c>
      <c r="D4540" s="2" t="s">
        <v>352</v>
      </c>
      <c r="E4540" s="2" t="s">
        <v>13</v>
      </c>
      <c r="F4540" s="2" t="s">
        <v>14</v>
      </c>
      <c r="G4540">
        <v>122</v>
      </c>
      <c r="H4540" s="2" t="str">
        <f>VLOOKUP(SupplierQuality[[#This Row],[MaterialID]],Table4[#All],2,0)</f>
        <v>Electrolytes</v>
      </c>
      <c r="I4540">
        <v>2</v>
      </c>
      <c r="J4540" s="2" t="str">
        <f>_xlfn.XLOOKUP(SupplierQuality[[#This Row],[Defect Type ID]],Table5[ID],Table5[Defect Type],"Not found",0)</f>
        <v>Rejected</v>
      </c>
      <c r="K4540">
        <v>203</v>
      </c>
      <c r="L4540" s="2" t="str">
        <f>_xlfn.XLOOKUP(SupplierQuality[[#This Row],[DefectID]],Table2[ID],Table2[Defect],"Not found",0)</f>
        <v>Color Deviation</v>
      </c>
      <c r="M4540" s="3">
        <v>325706</v>
      </c>
      <c r="N4540" s="3">
        <v>4481</v>
      </c>
      <c r="O4540" s="6">
        <f>SupplierQuality[[#This Row],[Total Downtime Minutes]]/60</f>
        <v>74.683333333333337</v>
      </c>
      <c r="P4540" s="4">
        <v>541</v>
      </c>
      <c r="Q4540" s="4">
        <f>SupplierQuality[[#This Row],[Total Defect Qty]]*SupplierQuality[[#This Row],[Unit Price]]</f>
        <v>176206946</v>
      </c>
    </row>
    <row r="4541" spans="1:17" x14ac:dyDescent="0.25">
      <c r="A4541" s="1">
        <v>43753</v>
      </c>
      <c r="B4541" s="5" t="str">
        <f>TEXT(SupplierQuality[[#This Row],[Date]],"mmm")</f>
        <v>Oct</v>
      </c>
      <c r="C4541" s="5" t="str">
        <f>TEXT(SupplierQuality[[#This Row],[Date]],"yyyy")</f>
        <v>2019</v>
      </c>
      <c r="D4541" s="2" t="s">
        <v>77</v>
      </c>
      <c r="E4541" s="2" t="s">
        <v>62</v>
      </c>
      <c r="F4541" s="2" t="s">
        <v>75</v>
      </c>
      <c r="G4541">
        <v>127</v>
      </c>
      <c r="H4541" s="2" t="str">
        <f>VLOOKUP(SupplierQuality[[#This Row],[MaterialID]],Table4[#All],2,0)</f>
        <v>Crates</v>
      </c>
      <c r="I4541">
        <v>2</v>
      </c>
      <c r="J4541" s="2" t="str">
        <f>_xlfn.XLOOKUP(SupplierQuality[[#This Row],[Defect Type ID]],Table5[ID],Table5[Defect Type],"Not found",0)</f>
        <v>Rejected</v>
      </c>
      <c r="K4541">
        <v>38</v>
      </c>
      <c r="L4541" s="2" t="str">
        <f>_xlfn.XLOOKUP(SupplierQuality[[#This Row],[DefectID]],Table2[ID],Table2[Defect],"Not found",0)</f>
        <v>Skewed</v>
      </c>
      <c r="M4541" s="3">
        <v>312680</v>
      </c>
      <c r="N4541" s="3">
        <v>217</v>
      </c>
      <c r="O4541" s="6">
        <f>SupplierQuality[[#This Row],[Total Downtime Minutes]]/60</f>
        <v>3.6166666666666667</v>
      </c>
      <c r="P4541" s="4">
        <v>286</v>
      </c>
      <c r="Q4541" s="4">
        <f>SupplierQuality[[#This Row],[Total Defect Qty]]*SupplierQuality[[#This Row],[Unit Price]]</f>
        <v>89426480</v>
      </c>
    </row>
    <row r="4542" spans="1:17" x14ac:dyDescent="0.25">
      <c r="A4542" s="1">
        <v>43753</v>
      </c>
      <c r="B4542" s="5" t="str">
        <f>TEXT(SupplierQuality[[#This Row],[Date]],"mmm")</f>
        <v>Oct</v>
      </c>
      <c r="C4542" s="5" t="str">
        <f>TEXT(SupplierQuality[[#This Row],[Date]],"yyyy")</f>
        <v>2019</v>
      </c>
      <c r="D4542" s="2" t="s">
        <v>322</v>
      </c>
      <c r="E4542" s="2" t="s">
        <v>21</v>
      </c>
      <c r="F4542" s="2" t="s">
        <v>17</v>
      </c>
      <c r="G4542">
        <v>114</v>
      </c>
      <c r="H4542" s="2" t="str">
        <f>VLOOKUP(SupplierQuality[[#This Row],[MaterialID]],Table4[#All],2,0)</f>
        <v>Carton</v>
      </c>
      <c r="I4542">
        <v>3</v>
      </c>
      <c r="J4542" s="2" t="str">
        <f>_xlfn.XLOOKUP(SupplierQuality[[#This Row],[Defect Type ID]],Table5[ID],Table5[Defect Type],"Not found",0)</f>
        <v>Impact</v>
      </c>
      <c r="K4542">
        <v>123</v>
      </c>
      <c r="L4542" s="2" t="str">
        <f>_xlfn.XLOOKUP(SupplierQuality[[#This Row],[DefectID]],Table2[ID],Table2[Defect],"Not found",0)</f>
        <v>Sealed Together Externally</v>
      </c>
      <c r="M4542" s="3">
        <v>279123</v>
      </c>
      <c r="N4542" s="3">
        <v>2125</v>
      </c>
      <c r="O4542" s="6">
        <f>SupplierQuality[[#This Row],[Total Downtime Minutes]]/60</f>
        <v>35.416666666666664</v>
      </c>
      <c r="P4542" s="4">
        <v>484</v>
      </c>
      <c r="Q4542" s="4">
        <f>SupplierQuality[[#This Row],[Total Defect Qty]]*SupplierQuality[[#This Row],[Unit Price]]</f>
        <v>135095532</v>
      </c>
    </row>
    <row r="4543" spans="1:17" x14ac:dyDescent="0.25">
      <c r="A4543" s="1">
        <v>43753</v>
      </c>
      <c r="B4543" s="5" t="str">
        <f>TEXT(SupplierQuality[[#This Row],[Date]],"mmm")</f>
        <v>Oct</v>
      </c>
      <c r="C4543" s="5" t="str">
        <f>TEXT(SupplierQuality[[#This Row],[Date]],"yyyy")</f>
        <v>2019</v>
      </c>
      <c r="D4543" s="2" t="s">
        <v>172</v>
      </c>
      <c r="E4543" s="2" t="s">
        <v>107</v>
      </c>
      <c r="F4543" s="2" t="s">
        <v>24</v>
      </c>
      <c r="G4543">
        <v>126</v>
      </c>
      <c r="H4543" s="2" t="str">
        <f>VLOOKUP(SupplierQuality[[#This Row],[MaterialID]],Table4[#All],2,0)</f>
        <v>Motors</v>
      </c>
      <c r="I4543">
        <v>2</v>
      </c>
      <c r="J4543" s="2" t="str">
        <f>_xlfn.XLOOKUP(SupplierQuality[[#This Row],[Defect Type ID]],Table5[ID],Table5[Defect Type],"Not found",0)</f>
        <v>Rejected</v>
      </c>
      <c r="K4543">
        <v>255</v>
      </c>
      <c r="L4543" s="2" t="str">
        <f>_xlfn.XLOOKUP(SupplierQuality[[#This Row],[DefectID]],Table2[ID],Table2[Defect],"Not found",0)</f>
        <v>Components Stuck</v>
      </c>
      <c r="M4543" s="3">
        <v>248401</v>
      </c>
      <c r="N4543" s="3">
        <v>3476</v>
      </c>
      <c r="O4543" s="6">
        <f>SupplierQuality[[#This Row],[Total Downtime Minutes]]/60</f>
        <v>57.93333333333333</v>
      </c>
      <c r="P4543" s="4">
        <v>505</v>
      </c>
      <c r="Q4543" s="4">
        <f>SupplierQuality[[#This Row],[Total Defect Qty]]*SupplierQuality[[#This Row],[Unit Price]]</f>
        <v>125442505</v>
      </c>
    </row>
    <row r="4544" spans="1:17" x14ac:dyDescent="0.25">
      <c r="A4544" s="1">
        <v>43753</v>
      </c>
      <c r="B4544" s="5" t="str">
        <f>TEXT(SupplierQuality[[#This Row],[Date]],"mmm")</f>
        <v>Oct</v>
      </c>
      <c r="C4544" s="5" t="str">
        <f>TEXT(SupplierQuality[[#This Row],[Date]],"yyyy")</f>
        <v>2019</v>
      </c>
      <c r="D4544" s="2" t="s">
        <v>77</v>
      </c>
      <c r="E4544" s="2" t="s">
        <v>38</v>
      </c>
      <c r="F4544" s="2" t="s">
        <v>14</v>
      </c>
      <c r="G4544">
        <v>130</v>
      </c>
      <c r="H4544" s="2" t="str">
        <f>VLOOKUP(SupplierQuality[[#This Row],[MaterialID]],Table4[#All],2,0)</f>
        <v>Packaging</v>
      </c>
      <c r="I4544">
        <v>2</v>
      </c>
      <c r="J4544" s="2" t="str">
        <f>_xlfn.XLOOKUP(SupplierQuality[[#This Row],[Defect Type ID]],Table5[ID],Table5[Defect Type],"Not found",0)</f>
        <v>Rejected</v>
      </c>
      <c r="K4544">
        <v>83</v>
      </c>
      <c r="L4544" s="2" t="str">
        <f>_xlfn.XLOOKUP(SupplierQuality[[#This Row],[DefectID]],Table2[ID],Table2[Defect],"Not found",0)</f>
        <v>Loose Core</v>
      </c>
      <c r="M4544" s="3">
        <v>227448</v>
      </c>
      <c r="N4544" s="3">
        <v>3963</v>
      </c>
      <c r="O4544" s="6">
        <f>SupplierQuality[[#This Row],[Total Downtime Minutes]]/60</f>
        <v>66.05</v>
      </c>
      <c r="P4544" s="4">
        <v>351</v>
      </c>
      <c r="Q4544" s="4">
        <f>SupplierQuality[[#This Row],[Total Defect Qty]]*SupplierQuality[[#This Row],[Unit Price]]</f>
        <v>79834248</v>
      </c>
    </row>
    <row r="4545" spans="1:17" x14ac:dyDescent="0.25">
      <c r="A4545" s="1">
        <v>43753</v>
      </c>
      <c r="B4545" s="5" t="str">
        <f>TEXT(SupplierQuality[[#This Row],[Date]],"mmm")</f>
        <v>Oct</v>
      </c>
      <c r="C4545" s="5" t="str">
        <f>TEXT(SupplierQuality[[#This Row],[Date]],"yyyy")</f>
        <v>2019</v>
      </c>
      <c r="D4545" s="2" t="s">
        <v>277</v>
      </c>
      <c r="E4545" s="2" t="s">
        <v>23</v>
      </c>
      <c r="F4545" s="2" t="s">
        <v>17</v>
      </c>
      <c r="G4545">
        <v>119</v>
      </c>
      <c r="H4545" s="2" t="str">
        <f>VLOOKUP(SupplierQuality[[#This Row],[MaterialID]],Table4[#All],2,0)</f>
        <v>Batteries</v>
      </c>
      <c r="I4545">
        <v>3</v>
      </c>
      <c r="J4545" s="2" t="str">
        <f>_xlfn.XLOOKUP(SupplierQuality[[#This Row],[Defect Type ID]],Table5[ID],Table5[Defect Type],"Not found",0)</f>
        <v>Impact</v>
      </c>
      <c r="K4545">
        <v>2</v>
      </c>
      <c r="L4545" s="2" t="str">
        <f>_xlfn.XLOOKUP(SupplierQuality[[#This Row],[DefectID]],Table2[ID],Table2[Defect],"Not found",0)</f>
        <v>Not Certified</v>
      </c>
      <c r="M4545" s="3">
        <v>193620</v>
      </c>
      <c r="N4545" s="3">
        <v>4993</v>
      </c>
      <c r="O4545" s="6">
        <f>SupplierQuality[[#This Row],[Total Downtime Minutes]]/60</f>
        <v>83.216666666666669</v>
      </c>
      <c r="P4545" s="4">
        <v>445</v>
      </c>
      <c r="Q4545" s="4">
        <f>SupplierQuality[[#This Row],[Total Defect Qty]]*SupplierQuality[[#This Row],[Unit Price]]</f>
        <v>86160900</v>
      </c>
    </row>
    <row r="4546" spans="1:17" x14ac:dyDescent="0.25">
      <c r="A4546" s="1">
        <v>43753</v>
      </c>
      <c r="B4546" s="5" t="str">
        <f>TEXT(SupplierQuality[[#This Row],[Date]],"mmm")</f>
        <v>Oct</v>
      </c>
      <c r="C4546" s="5" t="str">
        <f>TEXT(SupplierQuality[[#This Row],[Date]],"yyyy")</f>
        <v>2019</v>
      </c>
      <c r="D4546" s="2" t="s">
        <v>152</v>
      </c>
      <c r="E4546" s="2" t="s">
        <v>62</v>
      </c>
      <c r="F4546" s="2" t="s">
        <v>14</v>
      </c>
      <c r="G4546">
        <v>119</v>
      </c>
      <c r="H4546" s="2" t="str">
        <f>VLOOKUP(SupplierQuality[[#This Row],[MaterialID]],Table4[#All],2,0)</f>
        <v>Batteries</v>
      </c>
      <c r="I4546">
        <v>1</v>
      </c>
      <c r="J4546" s="2" t="str">
        <f>_xlfn.XLOOKUP(SupplierQuality[[#This Row],[Defect Type ID]],Table5[ID],Table5[Defect Type],"Not found",0)</f>
        <v>No Impact</v>
      </c>
      <c r="K4546">
        <v>42</v>
      </c>
      <c r="L4546" s="2" t="str">
        <f>_xlfn.XLOOKUP(SupplierQuality[[#This Row],[DefectID]],Table2[ID],Table2[Defect],"Not found",0)</f>
        <v>No Screws</v>
      </c>
      <c r="M4546" s="3">
        <v>188508</v>
      </c>
      <c r="N4546" s="3">
        <v>2647</v>
      </c>
      <c r="O4546" s="6">
        <f>SupplierQuality[[#This Row],[Total Downtime Minutes]]/60</f>
        <v>44.116666666666667</v>
      </c>
      <c r="P4546" s="4">
        <v>338</v>
      </c>
      <c r="Q4546" s="4">
        <f>SupplierQuality[[#This Row],[Total Defect Qty]]*SupplierQuality[[#This Row],[Unit Price]]</f>
        <v>63715704</v>
      </c>
    </row>
    <row r="4547" spans="1:17" x14ac:dyDescent="0.25">
      <c r="A4547" s="1">
        <v>43753</v>
      </c>
      <c r="B4547" s="5" t="str">
        <f>TEXT(SupplierQuality[[#This Row],[Date]],"mmm")</f>
        <v>Oct</v>
      </c>
      <c r="C4547" s="5" t="str">
        <f>TEXT(SupplierQuality[[#This Row],[Date]],"yyyy")</f>
        <v>2019</v>
      </c>
      <c r="D4547" s="2" t="s">
        <v>137</v>
      </c>
      <c r="E4547" s="2" t="s">
        <v>60</v>
      </c>
      <c r="F4547" s="2" t="s">
        <v>14</v>
      </c>
      <c r="G4547">
        <v>126</v>
      </c>
      <c r="H4547" s="2" t="str">
        <f>VLOOKUP(SupplierQuality[[#This Row],[MaterialID]],Table4[#All],2,0)</f>
        <v>Motors</v>
      </c>
      <c r="I4547">
        <v>2</v>
      </c>
      <c r="J4547" s="2" t="str">
        <f>_xlfn.XLOOKUP(SupplierQuality[[#This Row],[Defect Type ID]],Table5[ID],Table5[Defect Type],"Not found",0)</f>
        <v>Rejected</v>
      </c>
      <c r="K4547">
        <v>251</v>
      </c>
      <c r="L4547" s="2" t="str">
        <f>_xlfn.XLOOKUP(SupplierQuality[[#This Row],[DefectID]],Table2[ID],Table2[Defect],"Not found",0)</f>
        <v>Ink Smears</v>
      </c>
      <c r="M4547" s="3">
        <v>107101</v>
      </c>
      <c r="N4547" s="3">
        <v>1798</v>
      </c>
      <c r="O4547" s="6">
        <f>SupplierQuality[[#This Row],[Total Downtime Minutes]]/60</f>
        <v>29.966666666666665</v>
      </c>
      <c r="P4547" s="4">
        <v>640</v>
      </c>
      <c r="Q4547" s="4">
        <f>SupplierQuality[[#This Row],[Total Defect Qty]]*SupplierQuality[[#This Row],[Unit Price]]</f>
        <v>68544640</v>
      </c>
    </row>
    <row r="4548" spans="1:17" x14ac:dyDescent="0.25">
      <c r="A4548" s="1">
        <v>43753</v>
      </c>
      <c r="B4548" s="5" t="str">
        <f>TEXT(SupplierQuality[[#This Row],[Date]],"mmm")</f>
        <v>Oct</v>
      </c>
      <c r="C4548" s="5" t="str">
        <f>TEXT(SupplierQuality[[#This Row],[Date]],"yyyy")</f>
        <v>2019</v>
      </c>
      <c r="D4548" s="2" t="s">
        <v>222</v>
      </c>
      <c r="E4548" s="2" t="s">
        <v>36</v>
      </c>
      <c r="F4548" s="2" t="s">
        <v>75</v>
      </c>
      <c r="G4548">
        <v>131</v>
      </c>
      <c r="H4548" s="2" t="str">
        <f>VLOOKUP(SupplierQuality[[#This Row],[MaterialID]],Table4[#All],2,0)</f>
        <v>Valves</v>
      </c>
      <c r="I4548">
        <v>1</v>
      </c>
      <c r="J4548" s="2" t="str">
        <f>_xlfn.XLOOKUP(SupplierQuality[[#This Row],[Defect Type ID]],Table5[ID],Table5[Defect Type],"Not found",0)</f>
        <v>No Impact</v>
      </c>
      <c r="K4548">
        <v>164</v>
      </c>
      <c r="L4548" s="2" t="str">
        <f>_xlfn.XLOOKUP(SupplierQuality[[#This Row],[DefectID]],Table2[ID],Table2[Defect],"Not found",0)</f>
        <v>Foreign Objects</v>
      </c>
      <c r="M4548" s="3">
        <v>99359</v>
      </c>
      <c r="N4548" s="3">
        <v>4217</v>
      </c>
      <c r="O4548" s="6">
        <f>SupplierQuality[[#This Row],[Total Downtime Minutes]]/60</f>
        <v>70.283333333333331</v>
      </c>
      <c r="P4548" s="4">
        <v>607</v>
      </c>
      <c r="Q4548" s="4">
        <f>SupplierQuality[[#This Row],[Total Defect Qty]]*SupplierQuality[[#This Row],[Unit Price]]</f>
        <v>60310913</v>
      </c>
    </row>
    <row r="4549" spans="1:17" x14ac:dyDescent="0.25">
      <c r="A4549" s="1">
        <v>43753</v>
      </c>
      <c r="B4549" s="5" t="str">
        <f>TEXT(SupplierQuality[[#This Row],[Date]],"mmm")</f>
        <v>Oct</v>
      </c>
      <c r="C4549" s="5" t="str">
        <f>TEXT(SupplierQuality[[#This Row],[Date]],"yyyy")</f>
        <v>2019</v>
      </c>
      <c r="D4549" s="2" t="s">
        <v>33</v>
      </c>
      <c r="E4549" s="2" t="s">
        <v>34</v>
      </c>
      <c r="F4549" s="2" t="s">
        <v>14</v>
      </c>
      <c r="G4549">
        <v>127</v>
      </c>
      <c r="H4549" s="2" t="str">
        <f>VLOOKUP(SupplierQuality[[#This Row],[MaterialID]],Table4[#All],2,0)</f>
        <v>Crates</v>
      </c>
      <c r="I4549">
        <v>1</v>
      </c>
      <c r="J4549" s="2" t="str">
        <f>_xlfn.XLOOKUP(SupplierQuality[[#This Row],[Defect Type ID]],Table5[ID],Table5[Defect Type],"Not found",0)</f>
        <v>No Impact</v>
      </c>
      <c r="K4549">
        <v>154</v>
      </c>
      <c r="L4549" s="2" t="str">
        <f>_xlfn.XLOOKUP(SupplierQuality[[#This Row],[DefectID]],Table2[ID],Table2[Defect],"Not found",0)</f>
        <v>Missing Labels</v>
      </c>
      <c r="M4549" s="3">
        <v>81460</v>
      </c>
      <c r="N4549" s="3">
        <v>2728</v>
      </c>
      <c r="O4549" s="6">
        <f>SupplierQuality[[#This Row],[Total Downtime Minutes]]/60</f>
        <v>45.466666666666669</v>
      </c>
      <c r="P4549" s="4">
        <v>658</v>
      </c>
      <c r="Q4549" s="4">
        <f>SupplierQuality[[#This Row],[Total Defect Qty]]*SupplierQuality[[#This Row],[Unit Price]]</f>
        <v>53600680</v>
      </c>
    </row>
    <row r="4550" spans="1:17" x14ac:dyDescent="0.25">
      <c r="A4550" s="1">
        <v>43753</v>
      </c>
      <c r="B4550" s="5" t="str">
        <f>TEXT(SupplierQuality[[#This Row],[Date]],"mmm")</f>
        <v>Oct</v>
      </c>
      <c r="C4550" s="5" t="str">
        <f>TEXT(SupplierQuality[[#This Row],[Date]],"yyyy")</f>
        <v>2019</v>
      </c>
      <c r="D4550" s="2" t="s">
        <v>318</v>
      </c>
      <c r="E4550" s="2" t="s">
        <v>74</v>
      </c>
      <c r="F4550" s="2" t="s">
        <v>75</v>
      </c>
      <c r="G4550">
        <v>133</v>
      </c>
      <c r="H4550" s="2" t="str">
        <f>VLOOKUP(SupplierQuality[[#This Row],[MaterialID]],Table4[#All],2,0)</f>
        <v>Wires</v>
      </c>
      <c r="I4550">
        <v>3</v>
      </c>
      <c r="J4550" s="2" t="str">
        <f>_xlfn.XLOOKUP(SupplierQuality[[#This Row],[Defect Type ID]],Table5[ID],Table5[Defect Type],"Not found",0)</f>
        <v>Impact</v>
      </c>
      <c r="K4550">
        <v>154</v>
      </c>
      <c r="L4550" s="2" t="str">
        <f>_xlfn.XLOOKUP(SupplierQuality[[#This Row],[DefectID]],Table2[ID],Table2[Defect],"Not found",0)</f>
        <v>Missing Labels</v>
      </c>
      <c r="M4550" s="3">
        <v>50130</v>
      </c>
      <c r="N4550" s="3">
        <v>750</v>
      </c>
      <c r="O4550" s="6">
        <f>SupplierQuality[[#This Row],[Total Downtime Minutes]]/60</f>
        <v>12.5</v>
      </c>
      <c r="P4550" s="4">
        <v>435</v>
      </c>
      <c r="Q4550" s="4">
        <f>SupplierQuality[[#This Row],[Total Defect Qty]]*SupplierQuality[[#This Row],[Unit Price]]</f>
        <v>21806550</v>
      </c>
    </row>
    <row r="4551" spans="1:17" x14ac:dyDescent="0.25">
      <c r="A4551" s="1">
        <v>43753</v>
      </c>
      <c r="B4551" s="5" t="str">
        <f>TEXT(SupplierQuality[[#This Row],[Date]],"mmm")</f>
        <v>Oct</v>
      </c>
      <c r="C4551" s="5" t="str">
        <f>TEXT(SupplierQuality[[#This Row],[Date]],"yyyy")</f>
        <v>2019</v>
      </c>
      <c r="D4551" s="2" t="s">
        <v>239</v>
      </c>
      <c r="E4551" s="2" t="s">
        <v>11</v>
      </c>
      <c r="F4551" s="2" t="s">
        <v>17</v>
      </c>
      <c r="G4551">
        <v>123</v>
      </c>
      <c r="H4551" s="2" t="str">
        <f>VLOOKUP(SupplierQuality[[#This Row],[MaterialID]],Table4[#All],2,0)</f>
        <v>Pump</v>
      </c>
      <c r="I4551">
        <v>1</v>
      </c>
      <c r="J4551" s="2" t="str">
        <f>_xlfn.XLOOKUP(SupplierQuality[[#This Row],[Defect Type ID]],Table5[ID],Table5[Defect Type],"Not found",0)</f>
        <v>No Impact</v>
      </c>
      <c r="K4551">
        <v>250</v>
      </c>
      <c r="L4551" s="2" t="str">
        <f>_xlfn.XLOOKUP(SupplierQuality[[#This Row],[DefectID]],Table2[ID],Table2[Defect],"Not found",0)</f>
        <v>Tampered</v>
      </c>
      <c r="M4551" s="3">
        <v>17092</v>
      </c>
      <c r="N4551" s="3">
        <v>1814</v>
      </c>
      <c r="O4551" s="6">
        <f>SupplierQuality[[#This Row],[Total Downtime Minutes]]/60</f>
        <v>30.233333333333334</v>
      </c>
      <c r="P4551" s="4">
        <v>315</v>
      </c>
      <c r="Q4551" s="4">
        <f>SupplierQuality[[#This Row],[Total Defect Qty]]*SupplierQuality[[#This Row],[Unit Price]]</f>
        <v>5383980</v>
      </c>
    </row>
    <row r="4552" spans="1:17" x14ac:dyDescent="0.25">
      <c r="A4552" s="1">
        <v>43753</v>
      </c>
      <c r="B4552" s="5" t="str">
        <f>TEXT(SupplierQuality[[#This Row],[Date]],"mmm")</f>
        <v>Oct</v>
      </c>
      <c r="C4552" s="5" t="str">
        <f>TEXT(SupplierQuality[[#This Row],[Date]],"yyyy")</f>
        <v>2019</v>
      </c>
      <c r="D4552" s="2" t="s">
        <v>311</v>
      </c>
      <c r="E4552" s="2" t="s">
        <v>55</v>
      </c>
      <c r="F4552" s="2" t="s">
        <v>24</v>
      </c>
      <c r="G4552">
        <v>123</v>
      </c>
      <c r="H4552" s="2" t="str">
        <f>VLOOKUP(SupplierQuality[[#This Row],[MaterialID]],Table4[#All],2,0)</f>
        <v>Pump</v>
      </c>
      <c r="I4552">
        <v>3</v>
      </c>
      <c r="J4552" s="2" t="str">
        <f>_xlfn.XLOOKUP(SupplierQuality[[#This Row],[Defect Type ID]],Table5[ID],Table5[Defect Type],"Not found",0)</f>
        <v>Impact</v>
      </c>
      <c r="K4552">
        <v>244</v>
      </c>
      <c r="L4552" s="2" t="str">
        <f>_xlfn.XLOOKUP(SupplierQuality[[#This Row],[DefectID]],Table2[ID],Table2[Defect],"Not found",0)</f>
        <v>Spacing Between Labels</v>
      </c>
      <c r="M4552" s="3">
        <v>10452</v>
      </c>
      <c r="N4552" s="3">
        <v>502</v>
      </c>
      <c r="O4552" s="6">
        <f>SupplierQuality[[#This Row],[Total Downtime Minutes]]/60</f>
        <v>8.3666666666666671</v>
      </c>
      <c r="P4552" s="4">
        <v>625</v>
      </c>
      <c r="Q4552" s="4">
        <f>SupplierQuality[[#This Row],[Total Defect Qty]]*SupplierQuality[[#This Row],[Unit Price]]</f>
        <v>6532500</v>
      </c>
    </row>
    <row r="4553" spans="1:17" x14ac:dyDescent="0.25">
      <c r="A4553" s="1">
        <v>43753</v>
      </c>
      <c r="B4553" s="5" t="str">
        <f>TEXT(SupplierQuality[[#This Row],[Date]],"mmm")</f>
        <v>Oct</v>
      </c>
      <c r="C4553" s="5" t="str">
        <f>TEXT(SupplierQuality[[#This Row],[Date]],"yyyy")</f>
        <v>2019</v>
      </c>
      <c r="D4553" s="2" t="s">
        <v>264</v>
      </c>
      <c r="E4553" s="2" t="s">
        <v>32</v>
      </c>
      <c r="F4553" s="2" t="s">
        <v>14</v>
      </c>
      <c r="G4553">
        <v>125</v>
      </c>
      <c r="H4553" s="2" t="str">
        <f>VLOOKUP(SupplierQuality[[#This Row],[MaterialID]],Table4[#All],2,0)</f>
        <v>Hardware</v>
      </c>
      <c r="I4553">
        <v>3</v>
      </c>
      <c r="J4553" s="2" t="str">
        <f>_xlfn.XLOOKUP(SupplierQuality[[#This Row],[Defect Type ID]],Table5[ID],Table5[Defect Type],"Not found",0)</f>
        <v>Impact</v>
      </c>
      <c r="K4553">
        <v>248</v>
      </c>
      <c r="L4553" s="2" t="str">
        <f>_xlfn.XLOOKUP(SupplierQuality[[#This Row],[DefectID]],Table2[ID],Table2[Defect],"Not found",0)</f>
        <v>Material Contamination</v>
      </c>
      <c r="M4553" s="3">
        <v>1394</v>
      </c>
      <c r="N4553" s="3">
        <v>320</v>
      </c>
      <c r="O4553" s="6">
        <f>SupplierQuality[[#This Row],[Total Downtime Minutes]]/60</f>
        <v>5.333333333333333</v>
      </c>
      <c r="P4553" s="4">
        <v>549</v>
      </c>
      <c r="Q4553" s="4">
        <f>SupplierQuality[[#This Row],[Total Defect Qty]]*SupplierQuality[[#This Row],[Unit Price]]</f>
        <v>765306</v>
      </c>
    </row>
    <row r="4554" spans="1:17" x14ac:dyDescent="0.25">
      <c r="A4554" s="1">
        <v>43754</v>
      </c>
      <c r="B4554" s="5" t="str">
        <f>TEXT(SupplierQuality[[#This Row],[Date]],"mmm")</f>
        <v>Oct</v>
      </c>
      <c r="C4554" s="5" t="str">
        <f>TEXT(SupplierQuality[[#This Row],[Date]],"yyyy")</f>
        <v>2019</v>
      </c>
      <c r="D4554" s="2" t="s">
        <v>12</v>
      </c>
      <c r="E4554" s="2" t="s">
        <v>98</v>
      </c>
      <c r="F4554" s="2" t="s">
        <v>691</v>
      </c>
      <c r="G4554">
        <v>130</v>
      </c>
      <c r="H4554" s="2" t="str">
        <f>VLOOKUP(SupplierQuality[[#This Row],[MaterialID]],Table4[#All],2,0)</f>
        <v>Packaging</v>
      </c>
      <c r="I4554">
        <v>1</v>
      </c>
      <c r="J4554" s="2" t="str">
        <f>_xlfn.XLOOKUP(SupplierQuality[[#This Row],[Defect Type ID]],Table5[ID],Table5[Defect Type],"Not found",0)</f>
        <v>No Impact</v>
      </c>
      <c r="K4554">
        <v>161</v>
      </c>
      <c r="L4554" s="2" t="str">
        <f>_xlfn.XLOOKUP(SupplierQuality[[#This Row],[DefectID]],Table2[ID],Table2[Defect],"Not found",0)</f>
        <v>Soft Parts</v>
      </c>
      <c r="M4554" s="3">
        <v>996366</v>
      </c>
      <c r="N4554" s="3">
        <v>1130</v>
      </c>
      <c r="O4554" s="6">
        <f>SupplierQuality[[#This Row],[Total Downtime Minutes]]/60</f>
        <v>18.833333333333332</v>
      </c>
      <c r="P4554" s="4">
        <v>333</v>
      </c>
      <c r="Q4554" s="4">
        <f>SupplierQuality[[#This Row],[Total Defect Qty]]*SupplierQuality[[#This Row],[Unit Price]]</f>
        <v>331789878</v>
      </c>
    </row>
    <row r="4555" spans="1:17" x14ac:dyDescent="0.25">
      <c r="A4555" s="1">
        <v>43754</v>
      </c>
      <c r="B4555" s="5" t="str">
        <f>TEXT(SupplierQuality[[#This Row],[Date]],"mmm")</f>
        <v>Oct</v>
      </c>
      <c r="C4555" s="5" t="str">
        <f>TEXT(SupplierQuality[[#This Row],[Date]],"yyyy")</f>
        <v>2019</v>
      </c>
      <c r="D4555" s="2" t="s">
        <v>162</v>
      </c>
      <c r="E4555" s="2" t="s">
        <v>64</v>
      </c>
      <c r="F4555" s="2" t="s">
        <v>14</v>
      </c>
      <c r="G4555">
        <v>130</v>
      </c>
      <c r="H4555" s="2" t="str">
        <f>VLOOKUP(SupplierQuality[[#This Row],[MaterialID]],Table4[#All],2,0)</f>
        <v>Packaging</v>
      </c>
      <c r="I4555">
        <v>2</v>
      </c>
      <c r="J4555" s="2" t="str">
        <f>_xlfn.XLOOKUP(SupplierQuality[[#This Row],[Defect Type ID]],Table5[ID],Table5[Defect Type],"Not found",0)</f>
        <v>Rejected</v>
      </c>
      <c r="K4555">
        <v>175</v>
      </c>
      <c r="L4555" s="2" t="str">
        <f>_xlfn.XLOOKUP(SupplierQuality[[#This Row],[DefectID]],Table2[ID],Table2[Defect],"Not found",0)</f>
        <v>Wrong Horizontal Scores</v>
      </c>
      <c r="M4555" s="3">
        <v>973041</v>
      </c>
      <c r="N4555" s="3">
        <v>2294</v>
      </c>
      <c r="O4555" s="6">
        <f>SupplierQuality[[#This Row],[Total Downtime Minutes]]/60</f>
        <v>38.233333333333334</v>
      </c>
      <c r="P4555" s="4">
        <v>441</v>
      </c>
      <c r="Q4555" s="4">
        <f>SupplierQuality[[#This Row],[Total Defect Qty]]*SupplierQuality[[#This Row],[Unit Price]]</f>
        <v>429111081</v>
      </c>
    </row>
    <row r="4556" spans="1:17" x14ac:dyDescent="0.25">
      <c r="A4556" s="1">
        <v>43754</v>
      </c>
      <c r="B4556" s="5" t="str">
        <f>TEXT(SupplierQuality[[#This Row],[Date]],"mmm")</f>
        <v>Oct</v>
      </c>
      <c r="C4556" s="5" t="str">
        <f>TEXT(SupplierQuality[[#This Row],[Date]],"yyyy")</f>
        <v>2019</v>
      </c>
      <c r="D4556" s="2" t="s">
        <v>349</v>
      </c>
      <c r="E4556" s="2" t="s">
        <v>62</v>
      </c>
      <c r="F4556" s="2" t="s">
        <v>14</v>
      </c>
      <c r="G4556">
        <v>128</v>
      </c>
      <c r="H4556" s="2" t="str">
        <f>VLOOKUP(SupplierQuality[[#This Row],[MaterialID]],Table4[#All],2,0)</f>
        <v>Tape</v>
      </c>
      <c r="I4556">
        <v>1</v>
      </c>
      <c r="J4556" s="2" t="str">
        <f>_xlfn.XLOOKUP(SupplierQuality[[#This Row],[Defect Type ID]],Table5[ID],Table5[Defect Type],"Not found",0)</f>
        <v>No Impact</v>
      </c>
      <c r="K4556">
        <v>121</v>
      </c>
      <c r="L4556" s="2" t="str">
        <f>_xlfn.XLOOKUP(SupplierQuality[[#This Row],[DefectID]],Table2[ID],Table2[Defect],"Not found",0)</f>
        <v>Odor</v>
      </c>
      <c r="M4556" s="3">
        <v>828864</v>
      </c>
      <c r="N4556" s="3">
        <v>1512</v>
      </c>
      <c r="O4556" s="6">
        <f>SupplierQuality[[#This Row],[Total Downtime Minutes]]/60</f>
        <v>25.2</v>
      </c>
      <c r="P4556" s="4">
        <v>402</v>
      </c>
      <c r="Q4556" s="4">
        <f>SupplierQuality[[#This Row],[Total Defect Qty]]*SupplierQuality[[#This Row],[Unit Price]]</f>
        <v>333203328</v>
      </c>
    </row>
    <row r="4557" spans="1:17" x14ac:dyDescent="0.25">
      <c r="A4557" s="1">
        <v>43754</v>
      </c>
      <c r="B4557" s="5" t="str">
        <f>TEXT(SupplierQuality[[#This Row],[Date]],"mmm")</f>
        <v>Oct</v>
      </c>
      <c r="C4557" s="5" t="str">
        <f>TEXT(SupplierQuality[[#This Row],[Date]],"yyyy")</f>
        <v>2019</v>
      </c>
      <c r="D4557" s="2" t="s">
        <v>182</v>
      </c>
      <c r="E4557" s="2" t="s">
        <v>45</v>
      </c>
      <c r="F4557" s="2" t="s">
        <v>691</v>
      </c>
      <c r="G4557">
        <v>129</v>
      </c>
      <c r="H4557" s="2" t="str">
        <f>VLOOKUP(SupplierQuality[[#This Row],[MaterialID]],Table4[#All],2,0)</f>
        <v>Mechanicals</v>
      </c>
      <c r="I4557">
        <v>3</v>
      </c>
      <c r="J4557" s="2" t="str">
        <f>_xlfn.XLOOKUP(SupplierQuality[[#This Row],[Defect Type ID]],Table5[ID],Table5[Defect Type],"Not found",0)</f>
        <v>Impact</v>
      </c>
      <c r="K4557">
        <v>142</v>
      </c>
      <c r="L4557" s="2" t="str">
        <f>_xlfn.XLOOKUP(SupplierQuality[[#This Row],[DefectID]],Table2[ID],Table2[Defect],"Not found",0)</f>
        <v>Thin Packaging</v>
      </c>
      <c r="M4557" s="3">
        <v>729393</v>
      </c>
      <c r="N4557" s="3">
        <v>2585</v>
      </c>
      <c r="O4557" s="6">
        <f>SupplierQuality[[#This Row],[Total Downtime Minutes]]/60</f>
        <v>43.083333333333336</v>
      </c>
      <c r="P4557" s="4">
        <v>631</v>
      </c>
      <c r="Q4557" s="4">
        <f>SupplierQuality[[#This Row],[Total Defect Qty]]*SupplierQuality[[#This Row],[Unit Price]]</f>
        <v>460246983</v>
      </c>
    </row>
    <row r="4558" spans="1:17" x14ac:dyDescent="0.25">
      <c r="A4558" s="1">
        <v>43754</v>
      </c>
      <c r="B4558" s="5" t="str">
        <f>TEXT(SupplierQuality[[#This Row],[Date]],"mmm")</f>
        <v>Oct</v>
      </c>
      <c r="C4558" s="5" t="str">
        <f>TEXT(SupplierQuality[[#This Row],[Date]],"yyyy")</f>
        <v>2019</v>
      </c>
      <c r="D4558" s="2" t="s">
        <v>53</v>
      </c>
      <c r="E4558" s="2" t="s">
        <v>67</v>
      </c>
      <c r="F4558" s="2" t="s">
        <v>14</v>
      </c>
      <c r="G4558">
        <v>132</v>
      </c>
      <c r="H4558" s="2" t="str">
        <f>VLOOKUP(SupplierQuality[[#This Row],[MaterialID]],Table4[#All],2,0)</f>
        <v>Printed Materials</v>
      </c>
      <c r="I4558">
        <v>3</v>
      </c>
      <c r="J4558" s="2" t="str">
        <f>_xlfn.XLOOKUP(SupplierQuality[[#This Row],[Defect Type ID]],Table5[ID],Table5[Defect Type],"Not found",0)</f>
        <v>Impact</v>
      </c>
      <c r="K4558">
        <v>121</v>
      </c>
      <c r="L4558" s="2" t="str">
        <f>_xlfn.XLOOKUP(SupplierQuality[[#This Row],[DefectID]],Table2[ID],Table2[Defect],"Not found",0)</f>
        <v>Odor</v>
      </c>
      <c r="M4558" s="3">
        <v>704065</v>
      </c>
      <c r="N4558" s="3">
        <v>3048</v>
      </c>
      <c r="O4558" s="6">
        <f>SupplierQuality[[#This Row],[Total Downtime Minutes]]/60</f>
        <v>50.8</v>
      </c>
      <c r="P4558" s="4">
        <v>371</v>
      </c>
      <c r="Q4558" s="4">
        <f>SupplierQuality[[#This Row],[Total Defect Qty]]*SupplierQuality[[#This Row],[Unit Price]]</f>
        <v>261208115</v>
      </c>
    </row>
    <row r="4559" spans="1:17" x14ac:dyDescent="0.25">
      <c r="A4559" s="1">
        <v>43754</v>
      </c>
      <c r="B4559" s="5" t="str">
        <f>TEXT(SupplierQuality[[#This Row],[Date]],"mmm")</f>
        <v>Oct</v>
      </c>
      <c r="C4559" s="5" t="str">
        <f>TEXT(SupplierQuality[[#This Row],[Date]],"yyyy")</f>
        <v>2019</v>
      </c>
      <c r="D4559" s="2" t="s">
        <v>114</v>
      </c>
      <c r="E4559" s="2" t="s">
        <v>104</v>
      </c>
      <c r="F4559" s="2" t="s">
        <v>691</v>
      </c>
      <c r="G4559">
        <v>114</v>
      </c>
      <c r="H4559" s="2" t="str">
        <f>VLOOKUP(SupplierQuality[[#This Row],[MaterialID]],Table4[#All],2,0)</f>
        <v>Carton</v>
      </c>
      <c r="I4559">
        <v>2</v>
      </c>
      <c r="J4559" s="2" t="str">
        <f>_xlfn.XLOOKUP(SupplierQuality[[#This Row],[Defect Type ID]],Table5[ID],Table5[Defect Type],"Not found",0)</f>
        <v>Rejected</v>
      </c>
      <c r="K4559">
        <v>167</v>
      </c>
      <c r="L4559" s="2" t="str">
        <f>_xlfn.XLOOKUP(SupplierQuality[[#This Row],[DefectID]],Table2[ID],Table2[Defect],"Not found",0)</f>
        <v>Missing Packaging</v>
      </c>
      <c r="M4559" s="3">
        <v>700655</v>
      </c>
      <c r="N4559" s="3">
        <v>3862</v>
      </c>
      <c r="O4559" s="6">
        <f>SupplierQuality[[#This Row],[Total Downtime Minutes]]/60</f>
        <v>64.36666666666666</v>
      </c>
      <c r="P4559" s="4">
        <v>498</v>
      </c>
      <c r="Q4559" s="4">
        <f>SupplierQuality[[#This Row],[Total Defect Qty]]*SupplierQuality[[#This Row],[Unit Price]]</f>
        <v>348926190</v>
      </c>
    </row>
    <row r="4560" spans="1:17" x14ac:dyDescent="0.25">
      <c r="A4560" s="1">
        <v>43754</v>
      </c>
      <c r="B4560" s="5" t="str">
        <f>TEXT(SupplierQuality[[#This Row],[Date]],"mmm")</f>
        <v>Oct</v>
      </c>
      <c r="C4560" s="5" t="str">
        <f>TEXT(SupplierQuality[[#This Row],[Date]],"yyyy")</f>
        <v>2019</v>
      </c>
      <c r="D4560" s="2" t="s">
        <v>223</v>
      </c>
      <c r="E4560" s="2" t="s">
        <v>60</v>
      </c>
      <c r="F4560" s="2" t="s">
        <v>691</v>
      </c>
      <c r="G4560">
        <v>128</v>
      </c>
      <c r="H4560" s="2" t="str">
        <f>VLOOKUP(SupplierQuality[[#This Row],[MaterialID]],Table4[#All],2,0)</f>
        <v>Tape</v>
      </c>
      <c r="I4560">
        <v>3</v>
      </c>
      <c r="J4560" s="2" t="str">
        <f>_xlfn.XLOOKUP(SupplierQuality[[#This Row],[Defect Type ID]],Table5[ID],Table5[Defect Type],"Not found",0)</f>
        <v>Impact</v>
      </c>
      <c r="K4560">
        <v>209</v>
      </c>
      <c r="L4560" s="2" t="str">
        <f>_xlfn.XLOOKUP(SupplierQuality[[#This Row],[DefectID]],Table2[ID],Table2[Defect],"Not found",0)</f>
        <v>Print Off Center</v>
      </c>
      <c r="M4560" s="3">
        <v>674518</v>
      </c>
      <c r="N4560" s="3">
        <v>2693</v>
      </c>
      <c r="O4560" s="6">
        <f>SupplierQuality[[#This Row],[Total Downtime Minutes]]/60</f>
        <v>44.883333333333333</v>
      </c>
      <c r="P4560" s="4">
        <v>677</v>
      </c>
      <c r="Q4560" s="4">
        <f>SupplierQuality[[#This Row],[Total Defect Qty]]*SupplierQuality[[#This Row],[Unit Price]]</f>
        <v>456648686</v>
      </c>
    </row>
    <row r="4561" spans="1:17" x14ac:dyDescent="0.25">
      <c r="A4561" s="1">
        <v>43754</v>
      </c>
      <c r="B4561" s="5" t="str">
        <f>TEXT(SupplierQuality[[#This Row],[Date]],"mmm")</f>
        <v>Oct</v>
      </c>
      <c r="C4561" s="5" t="str">
        <f>TEXT(SupplierQuality[[#This Row],[Date]],"yyyy")</f>
        <v>2019</v>
      </c>
      <c r="D4561" s="2" t="s">
        <v>137</v>
      </c>
      <c r="E4561" s="2" t="s">
        <v>60</v>
      </c>
      <c r="F4561" s="2" t="s">
        <v>14</v>
      </c>
      <c r="G4561">
        <v>118</v>
      </c>
      <c r="H4561" s="2" t="str">
        <f>VLOOKUP(SupplierQuality[[#This Row],[MaterialID]],Table4[#All],2,0)</f>
        <v>Corrugate</v>
      </c>
      <c r="I4561">
        <v>2</v>
      </c>
      <c r="J4561" s="2" t="str">
        <f>_xlfn.XLOOKUP(SupplierQuality[[#This Row],[Defect Type ID]],Table5[ID],Table5[Defect Type],"Not found",0)</f>
        <v>Rejected</v>
      </c>
      <c r="K4561">
        <v>97</v>
      </c>
      <c r="L4561" s="2" t="str">
        <f>_xlfn.XLOOKUP(SupplierQuality[[#This Row],[DefectID]],Table2[ID],Table2[Defect],"Not found",0)</f>
        <v>Bad Carton Packaging</v>
      </c>
      <c r="M4561" s="3">
        <v>652227</v>
      </c>
      <c r="N4561" s="3">
        <v>2032</v>
      </c>
      <c r="O4561" s="6">
        <f>SupplierQuality[[#This Row],[Total Downtime Minutes]]/60</f>
        <v>33.866666666666667</v>
      </c>
      <c r="P4561" s="4">
        <v>506</v>
      </c>
      <c r="Q4561" s="4">
        <f>SupplierQuality[[#This Row],[Total Defect Qty]]*SupplierQuality[[#This Row],[Unit Price]]</f>
        <v>330026862</v>
      </c>
    </row>
    <row r="4562" spans="1:17" x14ac:dyDescent="0.25">
      <c r="A4562" s="1">
        <v>43754</v>
      </c>
      <c r="B4562" s="5" t="str">
        <f>TEXT(SupplierQuality[[#This Row],[Date]],"mmm")</f>
        <v>Oct</v>
      </c>
      <c r="C4562" s="5" t="str">
        <f>TEXT(SupplierQuality[[#This Row],[Date]],"yyyy")</f>
        <v>2019</v>
      </c>
      <c r="D4562" s="2" t="s">
        <v>120</v>
      </c>
      <c r="E4562" s="2" t="s">
        <v>27</v>
      </c>
      <c r="F4562" s="2" t="s">
        <v>17</v>
      </c>
      <c r="G4562">
        <v>115</v>
      </c>
      <c r="H4562" s="2" t="str">
        <f>VLOOKUP(SupplierQuality[[#This Row],[MaterialID]],Table4[#All],2,0)</f>
        <v>Controllers</v>
      </c>
      <c r="I4562">
        <v>2</v>
      </c>
      <c r="J4562" s="2" t="str">
        <f>_xlfn.XLOOKUP(SupplierQuality[[#This Row],[Defect Type ID]],Table5[ID],Table5[Defect Type],"Not found",0)</f>
        <v>Rejected</v>
      </c>
      <c r="K4562">
        <v>234</v>
      </c>
      <c r="L4562" s="2" t="str">
        <f>_xlfn.XLOOKUP(SupplierQuality[[#This Row],[DefectID]],Table2[ID],Table2[Defect],"Not found",0)</f>
        <v>Packaging Issues</v>
      </c>
      <c r="M4562" s="3">
        <v>492622</v>
      </c>
      <c r="N4562" s="3">
        <v>611</v>
      </c>
      <c r="O4562" s="6">
        <f>SupplierQuality[[#This Row],[Total Downtime Minutes]]/60</f>
        <v>10.183333333333334</v>
      </c>
      <c r="P4562" s="4">
        <v>557</v>
      </c>
      <c r="Q4562" s="4">
        <f>SupplierQuality[[#This Row],[Total Defect Qty]]*SupplierQuality[[#This Row],[Unit Price]]</f>
        <v>274390454</v>
      </c>
    </row>
    <row r="4563" spans="1:17" x14ac:dyDescent="0.25">
      <c r="A4563" s="1">
        <v>43754</v>
      </c>
      <c r="B4563" s="5" t="str">
        <f>TEXT(SupplierQuality[[#This Row],[Date]],"mmm")</f>
        <v>Oct</v>
      </c>
      <c r="C4563" s="5" t="str">
        <f>TEXT(SupplierQuality[[#This Row],[Date]],"yyyy")</f>
        <v>2019</v>
      </c>
      <c r="D4563" s="2" t="s">
        <v>163</v>
      </c>
      <c r="E4563" s="2" t="s">
        <v>84</v>
      </c>
      <c r="F4563" s="2" t="s">
        <v>691</v>
      </c>
      <c r="G4563">
        <v>119</v>
      </c>
      <c r="H4563" s="2" t="str">
        <f>VLOOKUP(SupplierQuality[[#This Row],[MaterialID]],Table4[#All],2,0)</f>
        <v>Batteries</v>
      </c>
      <c r="I4563">
        <v>1</v>
      </c>
      <c r="J4563" s="2" t="str">
        <f>_xlfn.XLOOKUP(SupplierQuality[[#This Row],[Defect Type ID]],Table5[ID],Table5[Defect Type],"Not found",0)</f>
        <v>No Impact</v>
      </c>
      <c r="K4563">
        <v>226</v>
      </c>
      <c r="L4563" s="2" t="str">
        <f>_xlfn.XLOOKUP(SupplierQuality[[#This Row],[DefectID]],Table2[ID],Table2[Defect],"Not found",0)</f>
        <v>Streaks</v>
      </c>
      <c r="M4563" s="3">
        <v>453387</v>
      </c>
      <c r="N4563" s="3">
        <v>2921</v>
      </c>
      <c r="O4563" s="6">
        <f>SupplierQuality[[#This Row],[Total Downtime Minutes]]/60</f>
        <v>48.68333333333333</v>
      </c>
      <c r="P4563" s="4">
        <v>615</v>
      </c>
      <c r="Q4563" s="4">
        <f>SupplierQuality[[#This Row],[Total Defect Qty]]*SupplierQuality[[#This Row],[Unit Price]]</f>
        <v>278833005</v>
      </c>
    </row>
    <row r="4564" spans="1:17" x14ac:dyDescent="0.25">
      <c r="A4564" s="1">
        <v>43754</v>
      </c>
      <c r="B4564" s="5" t="str">
        <f>TEXT(SupplierQuality[[#This Row],[Date]],"mmm")</f>
        <v>Oct</v>
      </c>
      <c r="C4564" s="5" t="str">
        <f>TEXT(SupplierQuality[[#This Row],[Date]],"yyyy")</f>
        <v>2019</v>
      </c>
      <c r="D4564" s="2" t="s">
        <v>215</v>
      </c>
      <c r="E4564" s="2" t="s">
        <v>84</v>
      </c>
      <c r="F4564" s="2" t="s">
        <v>17</v>
      </c>
      <c r="G4564">
        <v>117</v>
      </c>
      <c r="H4564" s="2" t="str">
        <f>VLOOKUP(SupplierQuality[[#This Row],[MaterialID]],Table4[#All],2,0)</f>
        <v>Labels</v>
      </c>
      <c r="I4564">
        <v>1</v>
      </c>
      <c r="J4564" s="2" t="str">
        <f>_xlfn.XLOOKUP(SupplierQuality[[#This Row],[Defect Type ID]],Table5[ID],Table5[Defect Type],"Not found",0)</f>
        <v>No Impact</v>
      </c>
      <c r="K4564">
        <v>104</v>
      </c>
      <c r="L4564" s="2" t="str">
        <f>_xlfn.XLOOKUP(SupplierQuality[[#This Row],[DefectID]],Table2[ID],Table2[Defect],"Not found",0)</f>
        <v>Too Much Chemicals</v>
      </c>
      <c r="M4564" s="3">
        <v>452047</v>
      </c>
      <c r="N4564" s="3">
        <v>665</v>
      </c>
      <c r="O4564" s="6">
        <f>SupplierQuality[[#This Row],[Total Downtime Minutes]]/60</f>
        <v>11.083333333333334</v>
      </c>
      <c r="P4564" s="4">
        <v>612</v>
      </c>
      <c r="Q4564" s="4">
        <f>SupplierQuality[[#This Row],[Total Defect Qty]]*SupplierQuality[[#This Row],[Unit Price]]</f>
        <v>276652764</v>
      </c>
    </row>
    <row r="4565" spans="1:17" x14ac:dyDescent="0.25">
      <c r="A4565" s="1">
        <v>43754</v>
      </c>
      <c r="B4565" s="5" t="str">
        <f>TEXT(SupplierQuality[[#This Row],[Date]],"mmm")</f>
        <v>Oct</v>
      </c>
      <c r="C4565" s="5" t="str">
        <f>TEXT(SupplierQuality[[#This Row],[Date]],"yyyy")</f>
        <v>2019</v>
      </c>
      <c r="D4565" s="2" t="s">
        <v>185</v>
      </c>
      <c r="E4565" s="2" t="s">
        <v>62</v>
      </c>
      <c r="F4565" s="2" t="s">
        <v>14</v>
      </c>
      <c r="G4565">
        <v>124</v>
      </c>
      <c r="H4565" s="2" t="str">
        <f>VLOOKUP(SupplierQuality[[#This Row],[MaterialID]],Table4[#All],2,0)</f>
        <v>Drives</v>
      </c>
      <c r="I4565">
        <v>2</v>
      </c>
      <c r="J4565" s="2" t="str">
        <f>_xlfn.XLOOKUP(SupplierQuality[[#This Row],[Defect Type ID]],Table5[ID],Table5[Defect Type],"Not found",0)</f>
        <v>Rejected</v>
      </c>
      <c r="K4565">
        <v>167</v>
      </c>
      <c r="L4565" s="2" t="str">
        <f>_xlfn.XLOOKUP(SupplierQuality[[#This Row],[DefectID]],Table2[ID],Table2[Defect],"Not found",0)</f>
        <v>Missing Packaging</v>
      </c>
      <c r="M4565" s="3">
        <v>404295</v>
      </c>
      <c r="N4565" s="3">
        <v>890</v>
      </c>
      <c r="O4565" s="6">
        <f>SupplierQuality[[#This Row],[Total Downtime Minutes]]/60</f>
        <v>14.833333333333334</v>
      </c>
      <c r="P4565" s="4">
        <v>470</v>
      </c>
      <c r="Q4565" s="4">
        <f>SupplierQuality[[#This Row],[Total Defect Qty]]*SupplierQuality[[#This Row],[Unit Price]]</f>
        <v>190018650</v>
      </c>
    </row>
    <row r="4566" spans="1:17" x14ac:dyDescent="0.25">
      <c r="A4566" s="1">
        <v>43754</v>
      </c>
      <c r="B4566" s="5" t="str">
        <f>TEXT(SupplierQuality[[#This Row],[Date]],"mmm")</f>
        <v>Oct</v>
      </c>
      <c r="C4566" s="5" t="str">
        <f>TEXT(SupplierQuality[[#This Row],[Date]],"yyyy")</f>
        <v>2019</v>
      </c>
      <c r="D4566" s="2" t="s">
        <v>212</v>
      </c>
      <c r="E4566" s="2" t="s">
        <v>23</v>
      </c>
      <c r="F4566" s="2" t="s">
        <v>14</v>
      </c>
      <c r="G4566">
        <v>133</v>
      </c>
      <c r="H4566" s="2" t="str">
        <f>VLOOKUP(SupplierQuality[[#This Row],[MaterialID]],Table4[#All],2,0)</f>
        <v>Wires</v>
      </c>
      <c r="I4566">
        <v>2</v>
      </c>
      <c r="J4566" s="2" t="str">
        <f>_xlfn.XLOOKUP(SupplierQuality[[#This Row],[Defect Type ID]],Table5[ID],Table5[Defect Type],"Not found",0)</f>
        <v>Rejected</v>
      </c>
      <c r="K4566">
        <v>24</v>
      </c>
      <c r="L4566" s="2" t="str">
        <f>_xlfn.XLOOKUP(SupplierQuality[[#This Row],[DefectID]],Table2[ID],Table2[Defect],"Not found",0)</f>
        <v>Not Cleaned</v>
      </c>
      <c r="M4566" s="3">
        <v>382685</v>
      </c>
      <c r="N4566" s="3">
        <v>1805</v>
      </c>
      <c r="O4566" s="6">
        <f>SupplierQuality[[#This Row],[Total Downtime Minutes]]/60</f>
        <v>30.083333333333332</v>
      </c>
      <c r="P4566" s="4">
        <v>503</v>
      </c>
      <c r="Q4566" s="4">
        <f>SupplierQuality[[#This Row],[Total Defect Qty]]*SupplierQuality[[#This Row],[Unit Price]]</f>
        <v>192490555</v>
      </c>
    </row>
    <row r="4567" spans="1:17" x14ac:dyDescent="0.25">
      <c r="A4567" s="1">
        <v>43754</v>
      </c>
      <c r="B4567" s="5" t="str">
        <f>TEXT(SupplierQuality[[#This Row],[Date]],"mmm")</f>
        <v>Oct</v>
      </c>
      <c r="C4567" s="5" t="str">
        <f>TEXT(SupplierQuality[[#This Row],[Date]],"yyyy")</f>
        <v>2019</v>
      </c>
      <c r="D4567" s="2" t="s">
        <v>191</v>
      </c>
      <c r="E4567" s="2" t="s">
        <v>71</v>
      </c>
      <c r="F4567" s="2" t="s">
        <v>691</v>
      </c>
      <c r="G4567">
        <v>122</v>
      </c>
      <c r="H4567" s="2" t="str">
        <f>VLOOKUP(SupplierQuality[[#This Row],[MaterialID]],Table4[#All],2,0)</f>
        <v>Electrolytes</v>
      </c>
      <c r="I4567">
        <v>2</v>
      </c>
      <c r="J4567" s="2" t="str">
        <f>_xlfn.XLOOKUP(SupplierQuality[[#This Row],[Defect Type ID]],Table5[ID],Table5[Defect Type],"Not found",0)</f>
        <v>Rejected</v>
      </c>
      <c r="K4567">
        <v>131</v>
      </c>
      <c r="L4567" s="2" t="str">
        <f>_xlfn.XLOOKUP(SupplierQuality[[#This Row],[DefectID]],Table2[ID],Table2[Defect],"Not found",0)</f>
        <v>Out of Specification</v>
      </c>
      <c r="M4567" s="3">
        <v>358193</v>
      </c>
      <c r="N4567" s="3">
        <v>2040</v>
      </c>
      <c r="O4567" s="6">
        <f>SupplierQuality[[#This Row],[Total Downtime Minutes]]/60</f>
        <v>34</v>
      </c>
      <c r="P4567" s="4">
        <v>420</v>
      </c>
      <c r="Q4567" s="4">
        <f>SupplierQuality[[#This Row],[Total Defect Qty]]*SupplierQuality[[#This Row],[Unit Price]]</f>
        <v>150441060</v>
      </c>
    </row>
    <row r="4568" spans="1:17" x14ac:dyDescent="0.25">
      <c r="A4568" s="1">
        <v>43754</v>
      </c>
      <c r="B4568" s="5" t="str">
        <f>TEXT(SupplierQuality[[#This Row],[Date]],"mmm")</f>
        <v>Oct</v>
      </c>
      <c r="C4568" s="5" t="str">
        <f>TEXT(SupplierQuality[[#This Row],[Date]],"yyyy")</f>
        <v>2019</v>
      </c>
      <c r="D4568" s="2" t="s">
        <v>206</v>
      </c>
      <c r="E4568" s="2" t="s">
        <v>64</v>
      </c>
      <c r="F4568" s="2" t="s">
        <v>691</v>
      </c>
      <c r="G4568">
        <v>125</v>
      </c>
      <c r="H4568" s="2" t="str">
        <f>VLOOKUP(SupplierQuality[[#This Row],[MaterialID]],Table4[#All],2,0)</f>
        <v>Hardware</v>
      </c>
      <c r="I4568">
        <v>2</v>
      </c>
      <c r="J4568" s="2" t="str">
        <f>_xlfn.XLOOKUP(SupplierQuality[[#This Row],[Defect Type ID]],Table5[ID],Table5[Defect Type],"Not found",0)</f>
        <v>Rejected</v>
      </c>
      <c r="K4568">
        <v>180</v>
      </c>
      <c r="L4568" s="2" t="str">
        <f>_xlfn.XLOOKUP(SupplierQuality[[#This Row],[DefectID]],Table2[ID],Table2[Defect],"Not found",0)</f>
        <v>Soft Sides</v>
      </c>
      <c r="M4568" s="3">
        <v>265975</v>
      </c>
      <c r="N4568" s="3">
        <v>4859</v>
      </c>
      <c r="O4568" s="6">
        <f>SupplierQuality[[#This Row],[Total Downtime Minutes]]/60</f>
        <v>80.983333333333334</v>
      </c>
      <c r="P4568" s="4">
        <v>641</v>
      </c>
      <c r="Q4568" s="4">
        <f>SupplierQuality[[#This Row],[Total Defect Qty]]*SupplierQuality[[#This Row],[Unit Price]]</f>
        <v>170489975</v>
      </c>
    </row>
    <row r="4569" spans="1:17" x14ac:dyDescent="0.25">
      <c r="A4569" s="1">
        <v>43754</v>
      </c>
      <c r="B4569" s="5" t="str">
        <f>TEXT(SupplierQuality[[#This Row],[Date]],"mmm")</f>
        <v>Oct</v>
      </c>
      <c r="C4569" s="5" t="str">
        <f>TEXT(SupplierQuality[[#This Row],[Date]],"yyyy")</f>
        <v>2019</v>
      </c>
      <c r="D4569" s="2" t="s">
        <v>264</v>
      </c>
      <c r="E4569" s="2" t="s">
        <v>52</v>
      </c>
      <c r="F4569" s="2" t="s">
        <v>14</v>
      </c>
      <c r="G4569">
        <v>132</v>
      </c>
      <c r="H4569" s="2" t="str">
        <f>VLOOKUP(SupplierQuality[[#This Row],[MaterialID]],Table4[#All],2,0)</f>
        <v>Printed Materials</v>
      </c>
      <c r="I4569">
        <v>2</v>
      </c>
      <c r="J4569" s="2" t="str">
        <f>_xlfn.XLOOKUP(SupplierQuality[[#This Row],[Defect Type ID]],Table5[ID],Table5[Defect Type],"Not found",0)</f>
        <v>Rejected</v>
      </c>
      <c r="K4569">
        <v>149</v>
      </c>
      <c r="L4569" s="2" t="str">
        <f>_xlfn.XLOOKUP(SupplierQuality[[#This Row],[DefectID]],Table2[ID],Table2[Defect],"Not found",0)</f>
        <v>Blisters</v>
      </c>
      <c r="M4569" s="3">
        <v>261372</v>
      </c>
      <c r="N4569" s="3">
        <v>1701</v>
      </c>
      <c r="O4569" s="6">
        <f>SupplierQuality[[#This Row],[Total Downtime Minutes]]/60</f>
        <v>28.35</v>
      </c>
      <c r="P4569" s="4">
        <v>319</v>
      </c>
      <c r="Q4569" s="4">
        <f>SupplierQuality[[#This Row],[Total Defect Qty]]*SupplierQuality[[#This Row],[Unit Price]]</f>
        <v>83377668</v>
      </c>
    </row>
    <row r="4570" spans="1:17" x14ac:dyDescent="0.25">
      <c r="A4570" s="1">
        <v>43754</v>
      </c>
      <c r="B4570" s="5" t="str">
        <f>TEXT(SupplierQuality[[#This Row],[Date]],"mmm")</f>
        <v>Oct</v>
      </c>
      <c r="C4570" s="5" t="str">
        <f>TEXT(SupplierQuality[[#This Row],[Date]],"yyyy")</f>
        <v>2019</v>
      </c>
      <c r="D4570" s="2" t="s">
        <v>226</v>
      </c>
      <c r="E4570" s="2" t="s">
        <v>58</v>
      </c>
      <c r="F4570" s="2" t="s">
        <v>14</v>
      </c>
      <c r="G4570">
        <v>129</v>
      </c>
      <c r="H4570" s="2" t="str">
        <f>VLOOKUP(SupplierQuality[[#This Row],[MaterialID]],Table4[#All],2,0)</f>
        <v>Mechanicals</v>
      </c>
      <c r="I4570">
        <v>2</v>
      </c>
      <c r="J4570" s="2" t="str">
        <f>_xlfn.XLOOKUP(SupplierQuality[[#This Row],[Defect Type ID]],Table5[ID],Table5[Defect Type],"Not found",0)</f>
        <v>Rejected</v>
      </c>
      <c r="K4570">
        <v>220</v>
      </c>
      <c r="L4570" s="2" t="str">
        <f>_xlfn.XLOOKUP(SupplierQuality[[#This Row],[DefectID]],Table2[ID],Table2[Defect],"Not found",0)</f>
        <v>No Lock</v>
      </c>
      <c r="M4570" s="3">
        <v>235405</v>
      </c>
      <c r="N4570" s="3">
        <v>3338</v>
      </c>
      <c r="O4570" s="6">
        <f>SupplierQuality[[#This Row],[Total Downtime Minutes]]/60</f>
        <v>55.633333333333333</v>
      </c>
      <c r="P4570" s="4">
        <v>361</v>
      </c>
      <c r="Q4570" s="4">
        <f>SupplierQuality[[#This Row],[Total Defect Qty]]*SupplierQuality[[#This Row],[Unit Price]]</f>
        <v>84981205</v>
      </c>
    </row>
    <row r="4571" spans="1:17" x14ac:dyDescent="0.25">
      <c r="A4571" s="1">
        <v>43754</v>
      </c>
      <c r="B4571" s="5" t="str">
        <f>TEXT(SupplierQuality[[#This Row],[Date]],"mmm")</f>
        <v>Oct</v>
      </c>
      <c r="C4571" s="5" t="str">
        <f>TEXT(SupplierQuality[[#This Row],[Date]],"yyyy")</f>
        <v>2019</v>
      </c>
      <c r="D4571" s="2" t="s">
        <v>224</v>
      </c>
      <c r="E4571" s="2" t="s">
        <v>107</v>
      </c>
      <c r="F4571" s="2" t="s">
        <v>691</v>
      </c>
      <c r="G4571">
        <v>123</v>
      </c>
      <c r="H4571" s="2" t="str">
        <f>VLOOKUP(SupplierQuality[[#This Row],[MaterialID]],Table4[#All],2,0)</f>
        <v>Pump</v>
      </c>
      <c r="I4571">
        <v>2</v>
      </c>
      <c r="J4571" s="2" t="str">
        <f>_xlfn.XLOOKUP(SupplierQuality[[#This Row],[Defect Type ID]],Table5[ID],Table5[Defect Type],"Not found",0)</f>
        <v>Rejected</v>
      </c>
      <c r="K4571">
        <v>176</v>
      </c>
      <c r="L4571" s="2" t="str">
        <f>_xlfn.XLOOKUP(SupplierQuality[[#This Row],[DefectID]],Table2[ID],Table2[Defect],"Not found",0)</f>
        <v>Holes in Material</v>
      </c>
      <c r="M4571" s="3">
        <v>175071</v>
      </c>
      <c r="N4571" s="3">
        <v>4500</v>
      </c>
      <c r="O4571" s="6">
        <f>SupplierQuality[[#This Row],[Total Downtime Minutes]]/60</f>
        <v>75</v>
      </c>
      <c r="P4571" s="4">
        <v>595</v>
      </c>
      <c r="Q4571" s="4">
        <f>SupplierQuality[[#This Row],[Total Defect Qty]]*SupplierQuality[[#This Row],[Unit Price]]</f>
        <v>104167245</v>
      </c>
    </row>
    <row r="4572" spans="1:17" x14ac:dyDescent="0.25">
      <c r="A4572" s="1">
        <v>43754</v>
      </c>
      <c r="B4572" s="5" t="str">
        <f>TEXT(SupplierQuality[[#This Row],[Date]],"mmm")</f>
        <v>Oct</v>
      </c>
      <c r="C4572" s="5" t="str">
        <f>TEXT(SupplierQuality[[#This Row],[Date]],"yyyy")</f>
        <v>2019</v>
      </c>
      <c r="D4572" s="2" t="s">
        <v>272</v>
      </c>
      <c r="E4572" s="2" t="s">
        <v>84</v>
      </c>
      <c r="F4572" s="2" t="s">
        <v>691</v>
      </c>
      <c r="G4572">
        <v>129</v>
      </c>
      <c r="H4572" s="2" t="str">
        <f>VLOOKUP(SupplierQuality[[#This Row],[MaterialID]],Table4[#All],2,0)</f>
        <v>Mechanicals</v>
      </c>
      <c r="I4572">
        <v>2</v>
      </c>
      <c r="J4572" s="2" t="str">
        <f>_xlfn.XLOOKUP(SupplierQuality[[#This Row],[Defect Type ID]],Table5[ID],Table5[Defect Type],"Not found",0)</f>
        <v>Rejected</v>
      </c>
      <c r="K4572">
        <v>158</v>
      </c>
      <c r="L4572" s="2" t="str">
        <f>_xlfn.XLOOKUP(SupplierQuality[[#This Row],[DefectID]],Table2[ID],Table2[Defect],"Not found",0)</f>
        <v>Irregular Shape</v>
      </c>
      <c r="M4572" s="3">
        <v>141682</v>
      </c>
      <c r="N4572" s="3">
        <v>2202</v>
      </c>
      <c r="O4572" s="6">
        <f>SupplierQuality[[#This Row],[Total Downtime Minutes]]/60</f>
        <v>36.700000000000003</v>
      </c>
      <c r="P4572" s="4">
        <v>550</v>
      </c>
      <c r="Q4572" s="4">
        <f>SupplierQuality[[#This Row],[Total Defect Qty]]*SupplierQuality[[#This Row],[Unit Price]]</f>
        <v>77925100</v>
      </c>
    </row>
    <row r="4573" spans="1:17" x14ac:dyDescent="0.25">
      <c r="A4573" s="1">
        <v>43754</v>
      </c>
      <c r="B4573" s="5" t="str">
        <f>TEXT(SupplierQuality[[#This Row],[Date]],"mmm")</f>
        <v>Oct</v>
      </c>
      <c r="C4573" s="5" t="str">
        <f>TEXT(SupplierQuality[[#This Row],[Date]],"yyyy")</f>
        <v>2019</v>
      </c>
      <c r="D4573" s="2" t="s">
        <v>102</v>
      </c>
      <c r="E4573" s="2" t="s">
        <v>98</v>
      </c>
      <c r="F4573" s="2" t="s">
        <v>14</v>
      </c>
      <c r="G4573">
        <v>127</v>
      </c>
      <c r="H4573" s="2" t="str">
        <f>VLOOKUP(SupplierQuality[[#This Row],[MaterialID]],Table4[#All],2,0)</f>
        <v>Crates</v>
      </c>
      <c r="I4573">
        <v>2</v>
      </c>
      <c r="J4573" s="2" t="str">
        <f>_xlfn.XLOOKUP(SupplierQuality[[#This Row],[Defect Type ID]],Table5[ID],Table5[Defect Type],"Not found",0)</f>
        <v>Rejected</v>
      </c>
      <c r="K4573">
        <v>114</v>
      </c>
      <c r="L4573" s="2" t="str">
        <f>_xlfn.XLOOKUP(SupplierQuality[[#This Row],[DefectID]],Table2[ID],Table2[Defect],"Not found",0)</f>
        <v>Wrong Case Labels</v>
      </c>
      <c r="M4573" s="3">
        <v>62503</v>
      </c>
      <c r="N4573" s="3">
        <v>4854</v>
      </c>
      <c r="O4573" s="6">
        <f>SupplierQuality[[#This Row],[Total Downtime Minutes]]/60</f>
        <v>80.900000000000006</v>
      </c>
      <c r="P4573" s="4">
        <v>480</v>
      </c>
      <c r="Q4573" s="4">
        <f>SupplierQuality[[#This Row],[Total Defect Qty]]*SupplierQuality[[#This Row],[Unit Price]]</f>
        <v>30001440</v>
      </c>
    </row>
    <row r="4574" spans="1:17" x14ac:dyDescent="0.25">
      <c r="A4574" s="1">
        <v>43754</v>
      </c>
      <c r="B4574" s="5" t="str">
        <f>TEXT(SupplierQuality[[#This Row],[Date]],"mmm")</f>
        <v>Oct</v>
      </c>
      <c r="C4574" s="5" t="str">
        <f>TEXT(SupplierQuality[[#This Row],[Date]],"yyyy")</f>
        <v>2019</v>
      </c>
      <c r="D4574" s="2" t="s">
        <v>117</v>
      </c>
      <c r="E4574" s="2" t="s">
        <v>13</v>
      </c>
      <c r="F4574" s="2" t="s">
        <v>17</v>
      </c>
      <c r="G4574">
        <v>118</v>
      </c>
      <c r="H4574" s="2" t="str">
        <f>VLOOKUP(SupplierQuality[[#This Row],[MaterialID]],Table4[#All],2,0)</f>
        <v>Corrugate</v>
      </c>
      <c r="I4574">
        <v>2</v>
      </c>
      <c r="J4574" s="2" t="str">
        <f>_xlfn.XLOOKUP(SupplierQuality[[#This Row],[Defect Type ID]],Table5[ID],Table5[Defect Type],"Not found",0)</f>
        <v>Rejected</v>
      </c>
      <c r="K4574">
        <v>155</v>
      </c>
      <c r="L4574" s="2" t="str">
        <f>_xlfn.XLOOKUP(SupplierQuality[[#This Row],[DefectID]],Table2[ID],Table2[Defect],"Not found",0)</f>
        <v>Wrong Specification</v>
      </c>
      <c r="M4574" s="3">
        <v>55224</v>
      </c>
      <c r="N4574" s="3">
        <v>2501</v>
      </c>
      <c r="O4574" s="6">
        <f>SupplierQuality[[#This Row],[Total Downtime Minutes]]/60</f>
        <v>41.68333333333333</v>
      </c>
      <c r="P4574" s="4">
        <v>563</v>
      </c>
      <c r="Q4574" s="4">
        <f>SupplierQuality[[#This Row],[Total Defect Qty]]*SupplierQuality[[#This Row],[Unit Price]]</f>
        <v>31091112</v>
      </c>
    </row>
    <row r="4575" spans="1:17" x14ac:dyDescent="0.25">
      <c r="A4575" s="1">
        <v>43754</v>
      </c>
      <c r="B4575" s="5" t="str">
        <f>TEXT(SupplierQuality[[#This Row],[Date]],"mmm")</f>
        <v>Oct</v>
      </c>
      <c r="C4575" s="5" t="str">
        <f>TEXT(SupplierQuality[[#This Row],[Date]],"yyyy")</f>
        <v>2019</v>
      </c>
      <c r="D4575" s="2" t="s">
        <v>181</v>
      </c>
      <c r="E4575" s="2" t="s">
        <v>16</v>
      </c>
      <c r="F4575" s="2" t="s">
        <v>691</v>
      </c>
      <c r="G4575">
        <v>127</v>
      </c>
      <c r="H4575" s="2" t="str">
        <f>VLOOKUP(SupplierQuality[[#This Row],[MaterialID]],Table4[#All],2,0)</f>
        <v>Crates</v>
      </c>
      <c r="I4575">
        <v>2</v>
      </c>
      <c r="J4575" s="2" t="str">
        <f>_xlfn.XLOOKUP(SupplierQuality[[#This Row],[Defect Type ID]],Table5[ID],Table5[Defect Type],"Not found",0)</f>
        <v>Rejected</v>
      </c>
      <c r="K4575">
        <v>196</v>
      </c>
      <c r="L4575" s="2" t="str">
        <f>_xlfn.XLOOKUP(SupplierQuality[[#This Row],[DefectID]],Table2[ID],Table2[Defect],"Not found",0)</f>
        <v>Wrong Finish</v>
      </c>
      <c r="M4575" s="3">
        <v>8972</v>
      </c>
      <c r="N4575" s="3">
        <v>1904</v>
      </c>
      <c r="O4575" s="6">
        <f>SupplierQuality[[#This Row],[Total Downtime Minutes]]/60</f>
        <v>31.733333333333334</v>
      </c>
      <c r="P4575" s="4">
        <v>676</v>
      </c>
      <c r="Q4575" s="4">
        <f>SupplierQuality[[#This Row],[Total Defect Qty]]*SupplierQuality[[#This Row],[Unit Price]]</f>
        <v>6065072</v>
      </c>
    </row>
    <row r="4576" spans="1:17" x14ac:dyDescent="0.25">
      <c r="A4576" s="1">
        <v>43755</v>
      </c>
      <c r="B4576" s="5" t="str">
        <f>TEXT(SupplierQuality[[#This Row],[Date]],"mmm")</f>
        <v>Oct</v>
      </c>
      <c r="C4576" s="5" t="str">
        <f>TEXT(SupplierQuality[[#This Row],[Date]],"yyyy")</f>
        <v>2019</v>
      </c>
      <c r="D4576" s="2" t="s">
        <v>164</v>
      </c>
      <c r="E4576" s="2" t="s">
        <v>84</v>
      </c>
      <c r="F4576" s="2" t="s">
        <v>14</v>
      </c>
      <c r="G4576">
        <v>130</v>
      </c>
      <c r="H4576" s="2" t="str">
        <f>VLOOKUP(SupplierQuality[[#This Row],[MaterialID]],Table4[#All],2,0)</f>
        <v>Packaging</v>
      </c>
      <c r="I4576">
        <v>2</v>
      </c>
      <c r="J4576" s="2" t="str">
        <f>_xlfn.XLOOKUP(SupplierQuality[[#This Row],[Defect Type ID]],Table5[ID],Table5[Defect Type],"Not found",0)</f>
        <v>Rejected</v>
      </c>
      <c r="K4576">
        <v>67</v>
      </c>
      <c r="L4576" s="2" t="str">
        <f>_xlfn.XLOOKUP(SupplierQuality[[#This Row],[DefectID]],Table2[ID],Table2[Defect],"Not found",0)</f>
        <v>Bad Film</v>
      </c>
      <c r="M4576" s="3">
        <v>802491</v>
      </c>
      <c r="N4576" s="3">
        <v>4513</v>
      </c>
      <c r="O4576" s="6">
        <f>SupplierQuality[[#This Row],[Total Downtime Minutes]]/60</f>
        <v>75.216666666666669</v>
      </c>
      <c r="P4576" s="4">
        <v>668</v>
      </c>
      <c r="Q4576" s="4">
        <f>SupplierQuality[[#This Row],[Total Defect Qty]]*SupplierQuality[[#This Row],[Unit Price]]</f>
        <v>536063988</v>
      </c>
    </row>
    <row r="4577" spans="1:17" x14ac:dyDescent="0.25">
      <c r="A4577" s="1">
        <v>43755</v>
      </c>
      <c r="B4577" s="5" t="str">
        <f>TEXT(SupplierQuality[[#This Row],[Date]],"mmm")</f>
        <v>Oct</v>
      </c>
      <c r="C4577" s="5" t="str">
        <f>TEXT(SupplierQuality[[#This Row],[Date]],"yyyy")</f>
        <v>2019</v>
      </c>
      <c r="D4577" s="2" t="s">
        <v>311</v>
      </c>
      <c r="E4577" s="2" t="s">
        <v>74</v>
      </c>
      <c r="F4577" s="2" t="s">
        <v>14</v>
      </c>
      <c r="G4577">
        <v>119</v>
      </c>
      <c r="H4577" s="2" t="str">
        <f>VLOOKUP(SupplierQuality[[#This Row],[MaterialID]],Table4[#All],2,0)</f>
        <v>Batteries</v>
      </c>
      <c r="I4577">
        <v>3</v>
      </c>
      <c r="J4577" s="2" t="str">
        <f>_xlfn.XLOOKUP(SupplierQuality[[#This Row],[Defect Type ID]],Table5[ID],Table5[Defect Type],"Not found",0)</f>
        <v>Impact</v>
      </c>
      <c r="K4577">
        <v>188</v>
      </c>
      <c r="L4577" s="2" t="str">
        <f>_xlfn.XLOOKUP(SupplierQuality[[#This Row],[DefectID]],Table2[ID],Table2[Defect],"Not found",0)</f>
        <v>Wrong Flaps</v>
      </c>
      <c r="M4577" s="3">
        <v>756701</v>
      </c>
      <c r="N4577" s="3">
        <v>1916</v>
      </c>
      <c r="O4577" s="6">
        <f>SupplierQuality[[#This Row],[Total Downtime Minutes]]/60</f>
        <v>31.933333333333334</v>
      </c>
      <c r="P4577" s="4">
        <v>539</v>
      </c>
      <c r="Q4577" s="4">
        <f>SupplierQuality[[#This Row],[Total Defect Qty]]*SupplierQuality[[#This Row],[Unit Price]]</f>
        <v>407861839</v>
      </c>
    </row>
    <row r="4578" spans="1:17" x14ac:dyDescent="0.25">
      <c r="A4578" s="1">
        <v>43755</v>
      </c>
      <c r="B4578" s="5" t="str">
        <f>TEXT(SupplierQuality[[#This Row],[Date]],"mmm")</f>
        <v>Oct</v>
      </c>
      <c r="C4578" s="5" t="str">
        <f>TEXT(SupplierQuality[[#This Row],[Date]],"yyyy")</f>
        <v>2019</v>
      </c>
      <c r="D4578" s="2" t="s">
        <v>333</v>
      </c>
      <c r="E4578" s="2" t="s">
        <v>38</v>
      </c>
      <c r="F4578" s="2" t="s">
        <v>17</v>
      </c>
      <c r="G4578">
        <v>133</v>
      </c>
      <c r="H4578" s="2" t="str">
        <f>VLOOKUP(SupplierQuality[[#This Row],[MaterialID]],Table4[#All],2,0)</f>
        <v>Wires</v>
      </c>
      <c r="I4578">
        <v>3</v>
      </c>
      <c r="J4578" s="2" t="str">
        <f>_xlfn.XLOOKUP(SupplierQuality[[#This Row],[Defect Type ID]],Table5[ID],Table5[Defect Type],"Not found",0)</f>
        <v>Impact</v>
      </c>
      <c r="K4578">
        <v>134</v>
      </c>
      <c r="L4578" s="2" t="str">
        <f>_xlfn.XLOOKUP(SupplierQuality[[#This Row],[DefectID]],Table2[ID],Table2[Defect],"Not found",0)</f>
        <v>Scratches</v>
      </c>
      <c r="M4578" s="3">
        <v>445068</v>
      </c>
      <c r="N4578" s="3">
        <v>424</v>
      </c>
      <c r="O4578" s="6">
        <f>SupplierQuality[[#This Row],[Total Downtime Minutes]]/60</f>
        <v>7.0666666666666664</v>
      </c>
      <c r="P4578" s="4">
        <v>402</v>
      </c>
      <c r="Q4578" s="4">
        <f>SupplierQuality[[#This Row],[Total Defect Qty]]*SupplierQuality[[#This Row],[Unit Price]]</f>
        <v>178917336</v>
      </c>
    </row>
    <row r="4579" spans="1:17" x14ac:dyDescent="0.25">
      <c r="A4579" s="1">
        <v>43755</v>
      </c>
      <c r="B4579" s="5" t="str">
        <f>TEXT(SupplierQuality[[#This Row],[Date]],"mmm")</f>
        <v>Oct</v>
      </c>
      <c r="C4579" s="5" t="str">
        <f>TEXT(SupplierQuality[[#This Row],[Date]],"yyyy")</f>
        <v>2019</v>
      </c>
      <c r="D4579" s="2" t="s">
        <v>20</v>
      </c>
      <c r="E4579" s="2" t="s">
        <v>62</v>
      </c>
      <c r="F4579" s="2" t="s">
        <v>17</v>
      </c>
      <c r="G4579">
        <v>130</v>
      </c>
      <c r="H4579" s="2" t="str">
        <f>VLOOKUP(SupplierQuality[[#This Row],[MaterialID]],Table4[#All],2,0)</f>
        <v>Packaging</v>
      </c>
      <c r="I4579">
        <v>3</v>
      </c>
      <c r="J4579" s="2" t="str">
        <f>_xlfn.XLOOKUP(SupplierQuality[[#This Row],[Defect Type ID]],Table5[ID],Table5[Defect Type],"Not found",0)</f>
        <v>Impact</v>
      </c>
      <c r="K4579">
        <v>205</v>
      </c>
      <c r="L4579" s="2" t="str">
        <f>_xlfn.XLOOKUP(SupplierQuality[[#This Row],[DefectID]],Table2[ID],Table2[Defect],"Not found",0)</f>
        <v>Wrong Consistency</v>
      </c>
      <c r="M4579" s="3">
        <v>131190</v>
      </c>
      <c r="N4579" s="3">
        <v>1519</v>
      </c>
      <c r="O4579" s="6">
        <f>SupplierQuality[[#This Row],[Total Downtime Minutes]]/60</f>
        <v>25.316666666666666</v>
      </c>
      <c r="P4579" s="4">
        <v>694</v>
      </c>
      <c r="Q4579" s="4">
        <f>SupplierQuality[[#This Row],[Total Defect Qty]]*SupplierQuality[[#This Row],[Unit Price]]</f>
        <v>91045860</v>
      </c>
    </row>
    <row r="4580" spans="1:17" x14ac:dyDescent="0.25">
      <c r="A4580" s="1">
        <v>43756</v>
      </c>
      <c r="B4580" s="5" t="str">
        <f>TEXT(SupplierQuality[[#This Row],[Date]],"mmm")</f>
        <v>Oct</v>
      </c>
      <c r="C4580" s="5" t="str">
        <f>TEXT(SupplierQuality[[#This Row],[Date]],"yyyy")</f>
        <v>2019</v>
      </c>
      <c r="D4580" s="2" t="s">
        <v>283</v>
      </c>
      <c r="E4580" s="2" t="s">
        <v>58</v>
      </c>
      <c r="F4580" s="2" t="s">
        <v>14</v>
      </c>
      <c r="G4580">
        <v>131</v>
      </c>
      <c r="H4580" s="2" t="str">
        <f>VLOOKUP(SupplierQuality[[#This Row],[MaterialID]],Table4[#All],2,0)</f>
        <v>Valves</v>
      </c>
      <c r="I4580">
        <v>1</v>
      </c>
      <c r="J4580" s="2" t="str">
        <f>_xlfn.XLOOKUP(SupplierQuality[[#This Row],[Defect Type ID]],Table5[ID],Table5[Defect Type],"Not found",0)</f>
        <v>No Impact</v>
      </c>
      <c r="K4580">
        <v>20</v>
      </c>
      <c r="L4580" s="2" t="str">
        <f>_xlfn.XLOOKUP(SupplierQuality[[#This Row],[DefectID]],Table2[ID],Table2[Defect],"Not found",0)</f>
        <v>Wrong  Size</v>
      </c>
      <c r="M4580" s="3">
        <v>964497</v>
      </c>
      <c r="N4580" s="3">
        <v>2624</v>
      </c>
      <c r="O4580" s="6">
        <f>SupplierQuality[[#This Row],[Total Downtime Minutes]]/60</f>
        <v>43.733333333333334</v>
      </c>
      <c r="P4580" s="4">
        <v>583</v>
      </c>
      <c r="Q4580" s="4">
        <f>SupplierQuality[[#This Row],[Total Defect Qty]]*SupplierQuality[[#This Row],[Unit Price]]</f>
        <v>562301751</v>
      </c>
    </row>
    <row r="4581" spans="1:17" x14ac:dyDescent="0.25">
      <c r="A4581" s="1">
        <v>43756</v>
      </c>
      <c r="B4581" s="5" t="str">
        <f>TEXT(SupplierQuality[[#This Row],[Date]],"mmm")</f>
        <v>Oct</v>
      </c>
      <c r="C4581" s="5" t="str">
        <f>TEXT(SupplierQuality[[#This Row],[Date]],"yyyy")</f>
        <v>2019</v>
      </c>
      <c r="D4581" s="2" t="s">
        <v>120</v>
      </c>
      <c r="E4581" s="2" t="s">
        <v>32</v>
      </c>
      <c r="F4581" s="2" t="s">
        <v>14</v>
      </c>
      <c r="G4581">
        <v>113</v>
      </c>
      <c r="H4581" s="2" t="str">
        <f>VLOOKUP(SupplierQuality[[#This Row],[MaterialID]],Table4[#All],2,0)</f>
        <v>Raw Materials</v>
      </c>
      <c r="I4581">
        <v>3</v>
      </c>
      <c r="J4581" s="2" t="str">
        <f>_xlfn.XLOOKUP(SupplierQuality[[#This Row],[Defect Type ID]],Table5[ID],Table5[Defect Type],"Not found",0)</f>
        <v>Impact</v>
      </c>
      <c r="K4581">
        <v>154</v>
      </c>
      <c r="L4581" s="2" t="str">
        <f>_xlfn.XLOOKUP(SupplierQuality[[#This Row],[DefectID]],Table2[ID],Table2[Defect],"Not found",0)</f>
        <v>Missing Labels</v>
      </c>
      <c r="M4581" s="3">
        <v>671958</v>
      </c>
      <c r="N4581" s="3">
        <v>2546</v>
      </c>
      <c r="O4581" s="6">
        <f>SupplierQuality[[#This Row],[Total Downtime Minutes]]/60</f>
        <v>42.43333333333333</v>
      </c>
      <c r="P4581" s="4">
        <v>452</v>
      </c>
      <c r="Q4581" s="4">
        <f>SupplierQuality[[#This Row],[Total Defect Qty]]*SupplierQuality[[#This Row],[Unit Price]]</f>
        <v>303725016</v>
      </c>
    </row>
    <row r="4582" spans="1:17" x14ac:dyDescent="0.25">
      <c r="A4582" s="1">
        <v>43756</v>
      </c>
      <c r="B4582" s="5" t="str">
        <f>TEXT(SupplierQuality[[#This Row],[Date]],"mmm")</f>
        <v>Oct</v>
      </c>
      <c r="C4582" s="5" t="str">
        <f>TEXT(SupplierQuality[[#This Row],[Date]],"yyyy")</f>
        <v>2019</v>
      </c>
      <c r="D4582" s="2" t="s">
        <v>261</v>
      </c>
      <c r="E4582" s="2" t="s">
        <v>19</v>
      </c>
      <c r="F4582" s="2" t="s">
        <v>14</v>
      </c>
      <c r="G4582">
        <v>115</v>
      </c>
      <c r="H4582" s="2" t="str">
        <f>VLOOKUP(SupplierQuality[[#This Row],[MaterialID]],Table4[#All],2,0)</f>
        <v>Controllers</v>
      </c>
      <c r="I4582">
        <v>2</v>
      </c>
      <c r="J4582" s="2" t="str">
        <f>_xlfn.XLOOKUP(SupplierQuality[[#This Row],[Defect Type ID]],Table5[ID],Table5[Defect Type],"Not found",0)</f>
        <v>Rejected</v>
      </c>
      <c r="K4582">
        <v>68</v>
      </c>
      <c r="L4582" s="2" t="str">
        <f>_xlfn.XLOOKUP(SupplierQuality[[#This Row],[DefectID]],Table2[ID],Table2[Defect],"Not found",0)</f>
        <v>Bad Parameters</v>
      </c>
      <c r="M4582" s="3">
        <v>4530</v>
      </c>
      <c r="N4582" s="3">
        <v>4647</v>
      </c>
      <c r="O4582" s="6">
        <f>SupplierQuality[[#This Row],[Total Downtime Minutes]]/60</f>
        <v>77.45</v>
      </c>
      <c r="P4582" s="4">
        <v>496</v>
      </c>
      <c r="Q4582" s="4">
        <f>SupplierQuality[[#This Row],[Total Defect Qty]]*SupplierQuality[[#This Row],[Unit Price]]</f>
        <v>2246880</v>
      </c>
    </row>
    <row r="4583" spans="1:17" x14ac:dyDescent="0.25">
      <c r="A4583" s="1">
        <v>43757</v>
      </c>
      <c r="B4583" s="5" t="str">
        <f>TEXT(SupplierQuality[[#This Row],[Date]],"mmm")</f>
        <v>Oct</v>
      </c>
      <c r="C4583" s="5" t="str">
        <f>TEXT(SupplierQuality[[#This Row],[Date]],"yyyy")</f>
        <v>2019</v>
      </c>
      <c r="D4583" s="2" t="s">
        <v>128</v>
      </c>
      <c r="E4583" s="2" t="s">
        <v>107</v>
      </c>
      <c r="F4583" s="2" t="s">
        <v>14</v>
      </c>
      <c r="G4583">
        <v>130</v>
      </c>
      <c r="H4583" s="2" t="str">
        <f>VLOOKUP(SupplierQuality[[#This Row],[MaterialID]],Table4[#All],2,0)</f>
        <v>Packaging</v>
      </c>
      <c r="I4583">
        <v>1</v>
      </c>
      <c r="J4583" s="2" t="str">
        <f>_xlfn.XLOOKUP(SupplierQuality[[#This Row],[Defect Type ID]],Table5[ID],Table5[Defect Type],"Not found",0)</f>
        <v>No Impact</v>
      </c>
      <c r="K4583">
        <v>157</v>
      </c>
      <c r="L4583" s="2" t="str">
        <f>_xlfn.XLOOKUP(SupplierQuality[[#This Row],[DefectID]],Table2[ID],Table2[Defect],"Not found",0)</f>
        <v>Liner Misalignment</v>
      </c>
      <c r="M4583" s="3">
        <v>873627</v>
      </c>
      <c r="N4583" s="3">
        <v>3305</v>
      </c>
      <c r="O4583" s="6">
        <f>SupplierQuality[[#This Row],[Total Downtime Minutes]]/60</f>
        <v>55.083333333333336</v>
      </c>
      <c r="P4583" s="4">
        <v>482</v>
      </c>
      <c r="Q4583" s="4">
        <f>SupplierQuality[[#This Row],[Total Defect Qty]]*SupplierQuality[[#This Row],[Unit Price]]</f>
        <v>421088214</v>
      </c>
    </row>
    <row r="4584" spans="1:17" x14ac:dyDescent="0.25">
      <c r="A4584" s="1">
        <v>43757</v>
      </c>
      <c r="B4584" s="5" t="str">
        <f>TEXT(SupplierQuality[[#This Row],[Date]],"mmm")</f>
        <v>Oct</v>
      </c>
      <c r="C4584" s="5" t="str">
        <f>TEXT(SupplierQuality[[#This Row],[Date]],"yyyy")</f>
        <v>2019</v>
      </c>
      <c r="D4584" s="2" t="s">
        <v>135</v>
      </c>
      <c r="E4584" s="2" t="s">
        <v>84</v>
      </c>
      <c r="F4584" s="2" t="s">
        <v>14</v>
      </c>
      <c r="G4584">
        <v>119</v>
      </c>
      <c r="H4584" s="2" t="str">
        <f>VLOOKUP(SupplierQuality[[#This Row],[MaterialID]],Table4[#All],2,0)</f>
        <v>Batteries</v>
      </c>
      <c r="I4584">
        <v>3</v>
      </c>
      <c r="J4584" s="2" t="str">
        <f>_xlfn.XLOOKUP(SupplierQuality[[#This Row],[Defect Type ID]],Table5[ID],Table5[Defect Type],"Not found",0)</f>
        <v>Impact</v>
      </c>
      <c r="K4584">
        <v>20</v>
      </c>
      <c r="L4584" s="2" t="str">
        <f>_xlfn.XLOOKUP(SupplierQuality[[#This Row],[DefectID]],Table2[ID],Table2[Defect],"Not found",0)</f>
        <v>Wrong  Size</v>
      </c>
      <c r="M4584" s="3">
        <v>515028</v>
      </c>
      <c r="N4584" s="3">
        <v>694</v>
      </c>
      <c r="O4584" s="6">
        <f>SupplierQuality[[#This Row],[Total Downtime Minutes]]/60</f>
        <v>11.566666666666666</v>
      </c>
      <c r="P4584" s="4">
        <v>558</v>
      </c>
      <c r="Q4584" s="4">
        <f>SupplierQuality[[#This Row],[Total Defect Qty]]*SupplierQuality[[#This Row],[Unit Price]]</f>
        <v>287385624</v>
      </c>
    </row>
    <row r="4585" spans="1:17" x14ac:dyDescent="0.25">
      <c r="A4585" s="1">
        <v>43757</v>
      </c>
      <c r="B4585" s="5" t="str">
        <f>TEXT(SupplierQuality[[#This Row],[Date]],"mmm")</f>
        <v>Oct</v>
      </c>
      <c r="C4585" s="5" t="str">
        <f>TEXT(SupplierQuality[[#This Row],[Date]],"yyyy")</f>
        <v>2019</v>
      </c>
      <c r="D4585" s="2" t="s">
        <v>139</v>
      </c>
      <c r="E4585" s="2" t="s">
        <v>23</v>
      </c>
      <c r="F4585" s="2" t="s">
        <v>14</v>
      </c>
      <c r="G4585">
        <v>115</v>
      </c>
      <c r="H4585" s="2" t="str">
        <f>VLOOKUP(SupplierQuality[[#This Row],[MaterialID]],Table4[#All],2,0)</f>
        <v>Controllers</v>
      </c>
      <c r="I4585">
        <v>2</v>
      </c>
      <c r="J4585" s="2" t="str">
        <f>_xlfn.XLOOKUP(SupplierQuality[[#This Row],[Defect Type ID]],Table5[ID],Table5[Defect Type],"Not found",0)</f>
        <v>Rejected</v>
      </c>
      <c r="K4585">
        <v>230</v>
      </c>
      <c r="L4585" s="2" t="str">
        <f>_xlfn.XLOOKUP(SupplierQuality[[#This Row],[DefectID]],Table2[ID],Table2[Defect],"Not found",0)</f>
        <v>Deep Slots</v>
      </c>
      <c r="M4585" s="3">
        <v>415547</v>
      </c>
      <c r="N4585" s="3">
        <v>1126</v>
      </c>
      <c r="O4585" s="6">
        <f>SupplierQuality[[#This Row],[Total Downtime Minutes]]/60</f>
        <v>18.766666666666666</v>
      </c>
      <c r="P4585" s="4">
        <v>414</v>
      </c>
      <c r="Q4585" s="4">
        <f>SupplierQuality[[#This Row],[Total Defect Qty]]*SupplierQuality[[#This Row],[Unit Price]]</f>
        <v>172036458</v>
      </c>
    </row>
    <row r="4586" spans="1:17" x14ac:dyDescent="0.25">
      <c r="A4586" s="1">
        <v>43757</v>
      </c>
      <c r="B4586" s="5" t="str">
        <f>TEXT(SupplierQuality[[#This Row],[Date]],"mmm")</f>
        <v>Oct</v>
      </c>
      <c r="C4586" s="5" t="str">
        <f>TEXT(SupplierQuality[[#This Row],[Date]],"yyyy")</f>
        <v>2019</v>
      </c>
      <c r="D4586" s="2" t="s">
        <v>12</v>
      </c>
      <c r="E4586" s="2" t="s">
        <v>27</v>
      </c>
      <c r="F4586" s="2" t="s">
        <v>14</v>
      </c>
      <c r="G4586">
        <v>133</v>
      </c>
      <c r="H4586" s="2" t="str">
        <f>VLOOKUP(SupplierQuality[[#This Row],[MaterialID]],Table4[#All],2,0)</f>
        <v>Wires</v>
      </c>
      <c r="I4586">
        <v>2</v>
      </c>
      <c r="J4586" s="2" t="str">
        <f>_xlfn.XLOOKUP(SupplierQuality[[#This Row],[Defect Type ID]],Table5[ID],Table5[Defect Type],"Not found",0)</f>
        <v>Rejected</v>
      </c>
      <c r="K4586">
        <v>110</v>
      </c>
      <c r="L4586" s="2" t="str">
        <f>_xlfn.XLOOKUP(SupplierQuality[[#This Row],[DefectID]],Table2[ID],Table2[Defect],"Not found",0)</f>
        <v>Missing Codes</v>
      </c>
      <c r="M4586" s="3">
        <v>373208</v>
      </c>
      <c r="N4586" s="3">
        <v>3085</v>
      </c>
      <c r="O4586" s="6">
        <f>SupplierQuality[[#This Row],[Total Downtime Minutes]]/60</f>
        <v>51.416666666666664</v>
      </c>
      <c r="P4586" s="4">
        <v>451</v>
      </c>
      <c r="Q4586" s="4">
        <f>SupplierQuality[[#This Row],[Total Defect Qty]]*SupplierQuality[[#This Row],[Unit Price]]</f>
        <v>168316808</v>
      </c>
    </row>
    <row r="4587" spans="1:17" x14ac:dyDescent="0.25">
      <c r="A4587" s="1">
        <v>43757</v>
      </c>
      <c r="B4587" s="5" t="str">
        <f>TEXT(SupplierQuality[[#This Row],[Date]],"mmm")</f>
        <v>Oct</v>
      </c>
      <c r="C4587" s="5" t="str">
        <f>TEXT(SupplierQuality[[#This Row],[Date]],"yyyy")</f>
        <v>2019</v>
      </c>
      <c r="D4587" s="2" t="s">
        <v>341</v>
      </c>
      <c r="E4587" s="2" t="s">
        <v>55</v>
      </c>
      <c r="F4587" s="2" t="s">
        <v>17</v>
      </c>
      <c r="G4587">
        <v>112</v>
      </c>
      <c r="H4587" s="2" t="str">
        <f>VLOOKUP(SupplierQuality[[#This Row],[MaterialID]],Table4[#All],2,0)</f>
        <v>Glass</v>
      </c>
      <c r="I4587">
        <v>1</v>
      </c>
      <c r="J4587" s="2" t="str">
        <f>_xlfn.XLOOKUP(SupplierQuality[[#This Row],[Defect Type ID]],Table5[ID],Table5[Defect Type],"Not found",0)</f>
        <v>No Impact</v>
      </c>
      <c r="K4587">
        <v>263</v>
      </c>
      <c r="L4587" s="2" t="str">
        <f>_xlfn.XLOOKUP(SupplierQuality[[#This Row],[DefectID]],Table2[ID],Table2[Defect],"Not found",0)</f>
        <v>Packaging Wrong</v>
      </c>
      <c r="M4587" s="3">
        <v>349564</v>
      </c>
      <c r="N4587" s="3">
        <v>1712</v>
      </c>
      <c r="O4587" s="6">
        <f>SupplierQuality[[#This Row],[Total Downtime Minutes]]/60</f>
        <v>28.533333333333335</v>
      </c>
      <c r="P4587" s="4">
        <v>375</v>
      </c>
      <c r="Q4587" s="4">
        <f>SupplierQuality[[#This Row],[Total Defect Qty]]*SupplierQuality[[#This Row],[Unit Price]]</f>
        <v>131086500</v>
      </c>
    </row>
    <row r="4588" spans="1:17" x14ac:dyDescent="0.25">
      <c r="A4588" s="1">
        <v>43757</v>
      </c>
      <c r="B4588" s="5" t="str">
        <f>TEXT(SupplierQuality[[#This Row],[Date]],"mmm")</f>
        <v>Oct</v>
      </c>
      <c r="C4588" s="5" t="str">
        <f>TEXT(SupplierQuality[[#This Row],[Date]],"yyyy")</f>
        <v>2019</v>
      </c>
      <c r="D4588" s="2" t="s">
        <v>220</v>
      </c>
      <c r="E4588" s="2" t="s">
        <v>34</v>
      </c>
      <c r="F4588" s="2" t="s">
        <v>691</v>
      </c>
      <c r="G4588">
        <v>124</v>
      </c>
      <c r="H4588" s="2" t="str">
        <f>VLOOKUP(SupplierQuality[[#This Row],[MaterialID]],Table4[#All],2,0)</f>
        <v>Drives</v>
      </c>
      <c r="I4588">
        <v>2</v>
      </c>
      <c r="J4588" s="2" t="str">
        <f>_xlfn.XLOOKUP(SupplierQuality[[#This Row],[Defect Type ID]],Table5[ID],Table5[Defect Type],"Not found",0)</f>
        <v>Rejected</v>
      </c>
      <c r="K4588">
        <v>81</v>
      </c>
      <c r="L4588" s="2" t="str">
        <f>_xlfn.XLOOKUP(SupplierQuality[[#This Row],[DefectID]],Table2[ID],Table2[Defect],"Not found",0)</f>
        <v>Bad Shots</v>
      </c>
      <c r="M4588" s="3">
        <v>317146</v>
      </c>
      <c r="N4588" s="3">
        <v>2068</v>
      </c>
      <c r="O4588" s="6">
        <f>SupplierQuality[[#This Row],[Total Downtime Minutes]]/60</f>
        <v>34.466666666666669</v>
      </c>
      <c r="P4588" s="4">
        <v>643</v>
      </c>
      <c r="Q4588" s="4">
        <f>SupplierQuality[[#This Row],[Total Defect Qty]]*SupplierQuality[[#This Row],[Unit Price]]</f>
        <v>203924878</v>
      </c>
    </row>
    <row r="4589" spans="1:17" x14ac:dyDescent="0.25">
      <c r="A4589" s="1">
        <v>43758</v>
      </c>
      <c r="B4589" s="5" t="str">
        <f>TEXT(SupplierQuality[[#This Row],[Date]],"mmm")</f>
        <v>Oct</v>
      </c>
      <c r="C4589" s="5" t="str">
        <f>TEXT(SupplierQuality[[#This Row],[Date]],"yyyy")</f>
        <v>2019</v>
      </c>
      <c r="D4589" s="2" t="s">
        <v>50</v>
      </c>
      <c r="E4589" s="2" t="s">
        <v>32</v>
      </c>
      <c r="F4589" s="2" t="s">
        <v>14</v>
      </c>
      <c r="G4589">
        <v>119</v>
      </c>
      <c r="H4589" s="2" t="str">
        <f>VLOOKUP(SupplierQuality[[#This Row],[MaterialID]],Table4[#All],2,0)</f>
        <v>Batteries</v>
      </c>
      <c r="I4589">
        <v>1</v>
      </c>
      <c r="J4589" s="2" t="str">
        <f>_xlfn.XLOOKUP(SupplierQuality[[#This Row],[Defect Type ID]],Table5[ID],Table5[Defect Type],"Not found",0)</f>
        <v>No Impact</v>
      </c>
      <c r="K4589">
        <v>202</v>
      </c>
      <c r="L4589" s="2" t="str">
        <f>_xlfn.XLOOKUP(SupplierQuality[[#This Row],[DefectID]],Table2[ID],Table2[Defect],"Not found",0)</f>
        <v>Wrong Surface</v>
      </c>
      <c r="M4589" s="3">
        <v>986790</v>
      </c>
      <c r="N4589" s="3">
        <v>1687</v>
      </c>
      <c r="O4589" s="6">
        <f>SupplierQuality[[#This Row],[Total Downtime Minutes]]/60</f>
        <v>28.116666666666667</v>
      </c>
      <c r="P4589" s="4">
        <v>680</v>
      </c>
      <c r="Q4589" s="4">
        <f>SupplierQuality[[#This Row],[Total Defect Qty]]*SupplierQuality[[#This Row],[Unit Price]]</f>
        <v>671017200</v>
      </c>
    </row>
    <row r="4590" spans="1:17" x14ac:dyDescent="0.25">
      <c r="A4590" s="1">
        <v>43758</v>
      </c>
      <c r="B4590" s="5" t="str">
        <f>TEXT(SupplierQuality[[#This Row],[Date]],"mmm")</f>
        <v>Oct</v>
      </c>
      <c r="C4590" s="5" t="str">
        <f>TEXT(SupplierQuality[[#This Row],[Date]],"yyyy")</f>
        <v>2019</v>
      </c>
      <c r="D4590" s="2" t="s">
        <v>284</v>
      </c>
      <c r="E4590" s="2" t="s">
        <v>104</v>
      </c>
      <c r="F4590" s="2" t="s">
        <v>24</v>
      </c>
      <c r="G4590">
        <v>114</v>
      </c>
      <c r="H4590" s="2" t="str">
        <f>VLOOKUP(SupplierQuality[[#This Row],[MaterialID]],Table4[#All],2,0)</f>
        <v>Carton</v>
      </c>
      <c r="I4590">
        <v>3</v>
      </c>
      <c r="J4590" s="2" t="str">
        <f>_xlfn.XLOOKUP(SupplierQuality[[#This Row],[Defect Type ID]],Table5[ID],Table5[Defect Type],"Not found",0)</f>
        <v>Impact</v>
      </c>
      <c r="K4590">
        <v>203</v>
      </c>
      <c r="L4590" s="2" t="str">
        <f>_xlfn.XLOOKUP(SupplierQuality[[#This Row],[DefectID]],Table2[ID],Table2[Defect],"Not found",0)</f>
        <v>Color Deviation</v>
      </c>
      <c r="M4590" s="3">
        <v>982091</v>
      </c>
      <c r="N4590" s="3">
        <v>1055</v>
      </c>
      <c r="O4590" s="6">
        <f>SupplierQuality[[#This Row],[Total Downtime Minutes]]/60</f>
        <v>17.583333333333332</v>
      </c>
      <c r="P4590" s="4">
        <v>353</v>
      </c>
      <c r="Q4590" s="4">
        <f>SupplierQuality[[#This Row],[Total Defect Qty]]*SupplierQuality[[#This Row],[Unit Price]]</f>
        <v>346678123</v>
      </c>
    </row>
    <row r="4591" spans="1:17" x14ac:dyDescent="0.25">
      <c r="A4591" s="1">
        <v>43758</v>
      </c>
      <c r="B4591" s="5" t="str">
        <f>TEXT(SupplierQuality[[#This Row],[Date]],"mmm")</f>
        <v>Oct</v>
      </c>
      <c r="C4591" s="5" t="str">
        <f>TEXT(SupplierQuality[[#This Row],[Date]],"yyyy")</f>
        <v>2019</v>
      </c>
      <c r="D4591" s="2" t="s">
        <v>81</v>
      </c>
      <c r="E4591" s="2" t="s">
        <v>60</v>
      </c>
      <c r="F4591" s="2" t="s">
        <v>691</v>
      </c>
      <c r="G4591">
        <v>113</v>
      </c>
      <c r="H4591" s="2" t="str">
        <f>VLOOKUP(SupplierQuality[[#This Row],[MaterialID]],Table4[#All],2,0)</f>
        <v>Raw Materials</v>
      </c>
      <c r="I4591">
        <v>3</v>
      </c>
      <c r="J4591" s="2" t="str">
        <f>_xlfn.XLOOKUP(SupplierQuality[[#This Row],[Defect Type ID]],Table5[ID],Table5[Defect Type],"Not found",0)</f>
        <v>Impact</v>
      </c>
      <c r="K4591">
        <v>104</v>
      </c>
      <c r="L4591" s="2" t="str">
        <f>_xlfn.XLOOKUP(SupplierQuality[[#This Row],[DefectID]],Table2[ID],Table2[Defect],"Not found",0)</f>
        <v>Too Much Chemicals</v>
      </c>
      <c r="M4591" s="3">
        <v>969072</v>
      </c>
      <c r="N4591" s="3">
        <v>1733</v>
      </c>
      <c r="O4591" s="6">
        <f>SupplierQuality[[#This Row],[Total Downtime Minutes]]/60</f>
        <v>28.883333333333333</v>
      </c>
      <c r="P4591" s="4">
        <v>485</v>
      </c>
      <c r="Q4591" s="4">
        <f>SupplierQuality[[#This Row],[Total Defect Qty]]*SupplierQuality[[#This Row],[Unit Price]]</f>
        <v>469999920</v>
      </c>
    </row>
    <row r="4592" spans="1:17" x14ac:dyDescent="0.25">
      <c r="A4592" s="1">
        <v>43758</v>
      </c>
      <c r="B4592" s="5" t="str">
        <f>TEXT(SupplierQuality[[#This Row],[Date]],"mmm")</f>
        <v>Oct</v>
      </c>
      <c r="C4592" s="5" t="str">
        <f>TEXT(SupplierQuality[[#This Row],[Date]],"yyyy")</f>
        <v>2019</v>
      </c>
      <c r="D4592" s="2" t="s">
        <v>262</v>
      </c>
      <c r="E4592" s="2" t="s">
        <v>67</v>
      </c>
      <c r="F4592" s="2" t="s">
        <v>17</v>
      </c>
      <c r="G4592">
        <v>133</v>
      </c>
      <c r="H4592" s="2" t="str">
        <f>VLOOKUP(SupplierQuality[[#This Row],[MaterialID]],Table4[#All],2,0)</f>
        <v>Wires</v>
      </c>
      <c r="I4592">
        <v>3</v>
      </c>
      <c r="J4592" s="2" t="str">
        <f>_xlfn.XLOOKUP(SupplierQuality[[#This Row],[Defect Type ID]],Table5[ID],Table5[Defect Type],"Not found",0)</f>
        <v>Impact</v>
      </c>
      <c r="K4592">
        <v>228</v>
      </c>
      <c r="L4592" s="2" t="str">
        <f>_xlfn.XLOOKUP(SupplierQuality[[#This Row],[DefectID]],Table2[ID],Table2[Defect],"Not found",0)</f>
        <v>Container Out of Spec</v>
      </c>
      <c r="M4592" s="3">
        <v>964772</v>
      </c>
      <c r="N4592" s="3">
        <v>3459</v>
      </c>
      <c r="O4592" s="6">
        <f>SupplierQuality[[#This Row],[Total Downtime Minutes]]/60</f>
        <v>57.65</v>
      </c>
      <c r="P4592" s="4">
        <v>312</v>
      </c>
      <c r="Q4592" s="4">
        <f>SupplierQuality[[#This Row],[Total Defect Qty]]*SupplierQuality[[#This Row],[Unit Price]]</f>
        <v>301008864</v>
      </c>
    </row>
    <row r="4593" spans="1:17" x14ac:dyDescent="0.25">
      <c r="A4593" s="1">
        <v>43758</v>
      </c>
      <c r="B4593" s="5" t="str">
        <f>TEXT(SupplierQuality[[#This Row],[Date]],"mmm")</f>
        <v>Oct</v>
      </c>
      <c r="C4593" s="5" t="str">
        <f>TEXT(SupplierQuality[[#This Row],[Date]],"yyyy")</f>
        <v>2019</v>
      </c>
      <c r="D4593" s="2" t="s">
        <v>322</v>
      </c>
      <c r="E4593" s="2" t="s">
        <v>13</v>
      </c>
      <c r="F4593" s="2" t="s">
        <v>17</v>
      </c>
      <c r="G4593">
        <v>121</v>
      </c>
      <c r="H4593" s="2" t="str">
        <f>VLOOKUP(SupplierQuality[[#This Row],[MaterialID]],Table4[#All],2,0)</f>
        <v>Composites</v>
      </c>
      <c r="I4593">
        <v>1</v>
      </c>
      <c r="J4593" s="2" t="str">
        <f>_xlfn.XLOOKUP(SupplierQuality[[#This Row],[Defect Type ID]],Table5[ID],Table5[Defect Type],"Not found",0)</f>
        <v>No Impact</v>
      </c>
      <c r="K4593">
        <v>36</v>
      </c>
      <c r="L4593" s="2" t="str">
        <f>_xlfn.XLOOKUP(SupplierQuality[[#This Row],[DefectID]],Table2[ID],Table2[Defect],"Not found",0)</f>
        <v>Scrap attached</v>
      </c>
      <c r="M4593" s="3">
        <v>903452</v>
      </c>
      <c r="N4593" s="3">
        <v>2866</v>
      </c>
      <c r="O4593" s="6">
        <f>SupplierQuality[[#This Row],[Total Downtime Minutes]]/60</f>
        <v>47.766666666666666</v>
      </c>
      <c r="P4593" s="4">
        <v>319</v>
      </c>
      <c r="Q4593" s="4">
        <f>SupplierQuality[[#This Row],[Total Defect Qty]]*SupplierQuality[[#This Row],[Unit Price]]</f>
        <v>288201188</v>
      </c>
    </row>
    <row r="4594" spans="1:17" x14ac:dyDescent="0.25">
      <c r="A4594" s="1">
        <v>43758</v>
      </c>
      <c r="B4594" s="5" t="str">
        <f>TEXT(SupplierQuality[[#This Row],[Date]],"mmm")</f>
        <v>Oct</v>
      </c>
      <c r="C4594" s="5" t="str">
        <f>TEXT(SupplierQuality[[#This Row],[Date]],"yyyy")</f>
        <v>2019</v>
      </c>
      <c r="D4594" s="2" t="s">
        <v>302</v>
      </c>
      <c r="E4594" s="2" t="s">
        <v>62</v>
      </c>
      <c r="F4594" s="2" t="s">
        <v>14</v>
      </c>
      <c r="G4594">
        <v>125</v>
      </c>
      <c r="H4594" s="2" t="str">
        <f>VLOOKUP(SupplierQuality[[#This Row],[MaterialID]],Table4[#All],2,0)</f>
        <v>Hardware</v>
      </c>
      <c r="I4594">
        <v>1</v>
      </c>
      <c r="J4594" s="2" t="str">
        <f>_xlfn.XLOOKUP(SupplierQuality[[#This Row],[Defect Type ID]],Table5[ID],Table5[Defect Type],"Not found",0)</f>
        <v>No Impact</v>
      </c>
      <c r="K4594">
        <v>112</v>
      </c>
      <c r="L4594" s="2" t="str">
        <f>_xlfn.XLOOKUP(SupplierQuality[[#This Row],[DefectID]],Table2[ID],Table2[Defect],"Not found",0)</f>
        <v>Gaps</v>
      </c>
      <c r="M4594" s="3">
        <v>798351</v>
      </c>
      <c r="N4594" s="3">
        <v>3060</v>
      </c>
      <c r="O4594" s="6">
        <f>SupplierQuality[[#This Row],[Total Downtime Minutes]]/60</f>
        <v>51</v>
      </c>
      <c r="P4594" s="4">
        <v>408</v>
      </c>
      <c r="Q4594" s="4">
        <f>SupplierQuality[[#This Row],[Total Defect Qty]]*SupplierQuality[[#This Row],[Unit Price]]</f>
        <v>325727208</v>
      </c>
    </row>
    <row r="4595" spans="1:17" x14ac:dyDescent="0.25">
      <c r="A4595" s="1">
        <v>43758</v>
      </c>
      <c r="B4595" s="5" t="str">
        <f>TEXT(SupplierQuality[[#This Row],[Date]],"mmm")</f>
        <v>Oct</v>
      </c>
      <c r="C4595" s="5" t="str">
        <f>TEXT(SupplierQuality[[#This Row],[Date]],"yyyy")</f>
        <v>2019</v>
      </c>
      <c r="D4595" s="2" t="s">
        <v>10</v>
      </c>
      <c r="E4595" s="2" t="s">
        <v>49</v>
      </c>
      <c r="F4595" s="2" t="s">
        <v>24</v>
      </c>
      <c r="G4595">
        <v>126</v>
      </c>
      <c r="H4595" s="2" t="str">
        <f>VLOOKUP(SupplierQuality[[#This Row],[MaterialID]],Table4[#All],2,0)</f>
        <v>Motors</v>
      </c>
      <c r="I4595">
        <v>2</v>
      </c>
      <c r="J4595" s="2" t="str">
        <f>_xlfn.XLOOKUP(SupplierQuality[[#This Row],[Defect Type ID]],Table5[ID],Table5[Defect Type],"Not found",0)</f>
        <v>Rejected</v>
      </c>
      <c r="K4595">
        <v>47</v>
      </c>
      <c r="L4595" s="2" t="str">
        <f>_xlfn.XLOOKUP(SupplierQuality[[#This Row],[DefectID]],Table2[ID],Table2[Defect],"Not found",0)</f>
        <v>Packaging Damaged</v>
      </c>
      <c r="M4595" s="3">
        <v>796579</v>
      </c>
      <c r="N4595" s="3">
        <v>4701</v>
      </c>
      <c r="O4595" s="6">
        <f>SupplierQuality[[#This Row],[Total Downtime Minutes]]/60</f>
        <v>78.349999999999994</v>
      </c>
      <c r="P4595" s="4">
        <v>643</v>
      </c>
      <c r="Q4595" s="4">
        <f>SupplierQuality[[#This Row],[Total Defect Qty]]*SupplierQuality[[#This Row],[Unit Price]]</f>
        <v>512200297</v>
      </c>
    </row>
    <row r="4596" spans="1:17" x14ac:dyDescent="0.25">
      <c r="A4596" s="1">
        <v>43758</v>
      </c>
      <c r="B4596" s="5" t="str">
        <f>TEXT(SupplierQuality[[#This Row],[Date]],"mmm")</f>
        <v>Oct</v>
      </c>
      <c r="C4596" s="5" t="str">
        <f>TEXT(SupplierQuality[[#This Row],[Date]],"yyyy")</f>
        <v>2019</v>
      </c>
      <c r="D4596" s="2" t="s">
        <v>199</v>
      </c>
      <c r="E4596" s="2" t="s">
        <v>32</v>
      </c>
      <c r="F4596" s="2" t="s">
        <v>14</v>
      </c>
      <c r="G4596">
        <v>132</v>
      </c>
      <c r="H4596" s="2" t="str">
        <f>VLOOKUP(SupplierQuality[[#This Row],[MaterialID]],Table4[#All],2,0)</f>
        <v>Printed Materials</v>
      </c>
      <c r="I4596">
        <v>3</v>
      </c>
      <c r="J4596" s="2" t="str">
        <f>_xlfn.XLOOKUP(SupplierQuality[[#This Row],[Defect Type ID]],Table5[ID],Table5[Defect Type],"Not found",0)</f>
        <v>Impact</v>
      </c>
      <c r="K4596">
        <v>47</v>
      </c>
      <c r="L4596" s="2" t="str">
        <f>_xlfn.XLOOKUP(SupplierQuality[[#This Row],[DefectID]],Table2[ID],Table2[Defect],"Not found",0)</f>
        <v>Packaging Damaged</v>
      </c>
      <c r="M4596" s="3">
        <v>758902</v>
      </c>
      <c r="N4596" s="3">
        <v>1189</v>
      </c>
      <c r="O4596" s="6">
        <f>SupplierQuality[[#This Row],[Total Downtime Minutes]]/60</f>
        <v>19.816666666666666</v>
      </c>
      <c r="P4596" s="4">
        <v>627</v>
      </c>
      <c r="Q4596" s="4">
        <f>SupplierQuality[[#This Row],[Total Defect Qty]]*SupplierQuality[[#This Row],[Unit Price]]</f>
        <v>475831554</v>
      </c>
    </row>
    <row r="4597" spans="1:17" x14ac:dyDescent="0.25">
      <c r="A4597" s="1">
        <v>43758</v>
      </c>
      <c r="B4597" s="5" t="str">
        <f>TEXT(SupplierQuality[[#This Row],[Date]],"mmm")</f>
        <v>Oct</v>
      </c>
      <c r="C4597" s="5" t="str">
        <f>TEXT(SupplierQuality[[#This Row],[Date]],"yyyy")</f>
        <v>2019</v>
      </c>
      <c r="D4597" s="2" t="s">
        <v>280</v>
      </c>
      <c r="E4597" s="2" t="s">
        <v>19</v>
      </c>
      <c r="F4597" s="2" t="s">
        <v>14</v>
      </c>
      <c r="G4597">
        <v>115</v>
      </c>
      <c r="H4597" s="2" t="str">
        <f>VLOOKUP(SupplierQuality[[#This Row],[MaterialID]],Table4[#All],2,0)</f>
        <v>Controllers</v>
      </c>
      <c r="I4597">
        <v>1</v>
      </c>
      <c r="J4597" s="2" t="str">
        <f>_xlfn.XLOOKUP(SupplierQuality[[#This Row],[Defect Type ID]],Table5[ID],Table5[Defect Type],"Not found",0)</f>
        <v>No Impact</v>
      </c>
      <c r="K4597">
        <v>26</v>
      </c>
      <c r="L4597" s="2" t="str">
        <f>_xlfn.XLOOKUP(SupplierQuality[[#This Row],[DefectID]],Table2[ID],Table2[Defect],"Not found",0)</f>
        <v>Poor  Adhesion</v>
      </c>
      <c r="M4597" s="3">
        <v>752649</v>
      </c>
      <c r="N4597" s="3">
        <v>3727</v>
      </c>
      <c r="O4597" s="6">
        <f>SupplierQuality[[#This Row],[Total Downtime Minutes]]/60</f>
        <v>62.116666666666667</v>
      </c>
      <c r="P4597" s="4">
        <v>430</v>
      </c>
      <c r="Q4597" s="4">
        <f>SupplierQuality[[#This Row],[Total Defect Qty]]*SupplierQuality[[#This Row],[Unit Price]]</f>
        <v>323639070</v>
      </c>
    </row>
    <row r="4598" spans="1:17" x14ac:dyDescent="0.25">
      <c r="A4598" s="1">
        <v>43758</v>
      </c>
      <c r="B4598" s="5" t="str">
        <f>TEXT(SupplierQuality[[#This Row],[Date]],"mmm")</f>
        <v>Oct</v>
      </c>
      <c r="C4598" s="5" t="str">
        <f>TEXT(SupplierQuality[[#This Row],[Date]],"yyyy")</f>
        <v>2019</v>
      </c>
      <c r="D4598" s="2" t="s">
        <v>203</v>
      </c>
      <c r="E4598" s="2" t="s">
        <v>67</v>
      </c>
      <c r="F4598" s="2" t="s">
        <v>14</v>
      </c>
      <c r="G4598">
        <v>116</v>
      </c>
      <c r="H4598" s="2" t="str">
        <f>VLOOKUP(SupplierQuality[[#This Row],[MaterialID]],Table4[#All],2,0)</f>
        <v>Molds</v>
      </c>
      <c r="I4598">
        <v>2</v>
      </c>
      <c r="J4598" s="2" t="str">
        <f>_xlfn.XLOOKUP(SupplierQuality[[#This Row],[Defect Type ID]],Table5[ID],Table5[Defect Type],"Not found",0)</f>
        <v>Rejected</v>
      </c>
      <c r="K4598">
        <v>249</v>
      </c>
      <c r="L4598" s="2" t="str">
        <f>_xlfn.XLOOKUP(SupplierQuality[[#This Row],[DefectID]],Table2[ID],Table2[Defect],"Not found",0)</f>
        <v>Excessive Lubricant</v>
      </c>
      <c r="M4598" s="3">
        <v>739456</v>
      </c>
      <c r="N4598" s="3">
        <v>3431</v>
      </c>
      <c r="O4598" s="6">
        <f>SupplierQuality[[#This Row],[Total Downtime Minutes]]/60</f>
        <v>57.18333333333333</v>
      </c>
      <c r="P4598" s="4">
        <v>294</v>
      </c>
      <c r="Q4598" s="4">
        <f>SupplierQuality[[#This Row],[Total Defect Qty]]*SupplierQuality[[#This Row],[Unit Price]]</f>
        <v>217400064</v>
      </c>
    </row>
    <row r="4599" spans="1:17" x14ac:dyDescent="0.25">
      <c r="A4599" s="1">
        <v>43758</v>
      </c>
      <c r="B4599" s="5" t="str">
        <f>TEXT(SupplierQuality[[#This Row],[Date]],"mmm")</f>
        <v>Oct</v>
      </c>
      <c r="C4599" s="5" t="str">
        <f>TEXT(SupplierQuality[[#This Row],[Date]],"yyyy")</f>
        <v>2019</v>
      </c>
      <c r="D4599" s="2" t="s">
        <v>271</v>
      </c>
      <c r="E4599" s="2" t="s">
        <v>58</v>
      </c>
      <c r="F4599" s="2" t="s">
        <v>42</v>
      </c>
      <c r="G4599">
        <v>128</v>
      </c>
      <c r="H4599" s="2" t="str">
        <f>VLOOKUP(SupplierQuality[[#This Row],[MaterialID]],Table4[#All],2,0)</f>
        <v>Tape</v>
      </c>
      <c r="I4599">
        <v>2</v>
      </c>
      <c r="J4599" s="2" t="str">
        <f>_xlfn.XLOOKUP(SupplierQuality[[#This Row],[Defect Type ID]],Table5[ID],Table5[Defect Type],"Not found",0)</f>
        <v>Rejected</v>
      </c>
      <c r="K4599">
        <v>237</v>
      </c>
      <c r="L4599" s="2" t="str">
        <f>_xlfn.XLOOKUP(SupplierQuality[[#This Row],[DefectID]],Table2[ID],Table2[Defect],"Not found",0)</f>
        <v>Wrong Hue</v>
      </c>
      <c r="M4599" s="3">
        <v>722473</v>
      </c>
      <c r="N4599" s="3">
        <v>2936</v>
      </c>
      <c r="O4599" s="6">
        <f>SupplierQuality[[#This Row],[Total Downtime Minutes]]/60</f>
        <v>48.93333333333333</v>
      </c>
      <c r="P4599" s="4">
        <v>641</v>
      </c>
      <c r="Q4599" s="4">
        <f>SupplierQuality[[#This Row],[Total Defect Qty]]*SupplierQuality[[#This Row],[Unit Price]]</f>
        <v>463105193</v>
      </c>
    </row>
    <row r="4600" spans="1:17" x14ac:dyDescent="0.25">
      <c r="A4600" s="1">
        <v>43758</v>
      </c>
      <c r="B4600" s="5" t="str">
        <f>TEXT(SupplierQuality[[#This Row],[Date]],"mmm")</f>
        <v>Oct</v>
      </c>
      <c r="C4600" s="5" t="str">
        <f>TEXT(SupplierQuality[[#This Row],[Date]],"yyyy")</f>
        <v>2019</v>
      </c>
      <c r="D4600" s="2" t="s">
        <v>196</v>
      </c>
      <c r="E4600" s="2" t="s">
        <v>55</v>
      </c>
      <c r="F4600" s="2" t="s">
        <v>14</v>
      </c>
      <c r="G4600">
        <v>117</v>
      </c>
      <c r="H4600" s="2" t="str">
        <f>VLOOKUP(SupplierQuality[[#This Row],[MaterialID]],Table4[#All],2,0)</f>
        <v>Labels</v>
      </c>
      <c r="I4600">
        <v>1</v>
      </c>
      <c r="J4600" s="2" t="str">
        <f>_xlfn.XLOOKUP(SupplierQuality[[#This Row],[Defect Type ID]],Table5[ID],Table5[Defect Type],"Not found",0)</f>
        <v>No Impact</v>
      </c>
      <c r="K4600">
        <v>4</v>
      </c>
      <c r="L4600" s="2" t="str">
        <f>_xlfn.XLOOKUP(SupplierQuality[[#This Row],[DefectID]],Table2[ID],Table2[Defect],"Not found",0)</f>
        <v>Warped</v>
      </c>
      <c r="M4600" s="3">
        <v>696772</v>
      </c>
      <c r="N4600" s="3">
        <v>1164</v>
      </c>
      <c r="O4600" s="6">
        <f>SupplierQuality[[#This Row],[Total Downtime Minutes]]/60</f>
        <v>19.399999999999999</v>
      </c>
      <c r="P4600" s="4">
        <v>637</v>
      </c>
      <c r="Q4600" s="4">
        <f>SupplierQuality[[#This Row],[Total Defect Qty]]*SupplierQuality[[#This Row],[Unit Price]]</f>
        <v>443843764</v>
      </c>
    </row>
    <row r="4601" spans="1:17" x14ac:dyDescent="0.25">
      <c r="A4601" s="1">
        <v>43758</v>
      </c>
      <c r="B4601" s="5" t="str">
        <f>TEXT(SupplierQuality[[#This Row],[Date]],"mmm")</f>
        <v>Oct</v>
      </c>
      <c r="C4601" s="5" t="str">
        <f>TEXT(SupplierQuality[[#This Row],[Date]],"yyyy")</f>
        <v>2019</v>
      </c>
      <c r="D4601" s="2" t="s">
        <v>260</v>
      </c>
      <c r="E4601" s="2" t="s">
        <v>71</v>
      </c>
      <c r="F4601" s="2" t="s">
        <v>14</v>
      </c>
      <c r="G4601">
        <v>119</v>
      </c>
      <c r="H4601" s="2" t="str">
        <f>VLOOKUP(SupplierQuality[[#This Row],[MaterialID]],Table4[#All],2,0)</f>
        <v>Batteries</v>
      </c>
      <c r="I4601">
        <v>2</v>
      </c>
      <c r="J4601" s="2" t="str">
        <f>_xlfn.XLOOKUP(SupplierQuality[[#This Row],[Defect Type ID]],Table5[ID],Table5[Defect Type],"Not found",0)</f>
        <v>Rejected</v>
      </c>
      <c r="K4601">
        <v>236</v>
      </c>
      <c r="L4601" s="2" t="str">
        <f>_xlfn.XLOOKUP(SupplierQuality[[#This Row],[DefectID]],Table2[ID],Table2[Defect],"Not found",0)</f>
        <v>Cuts</v>
      </c>
      <c r="M4601" s="3">
        <v>571736</v>
      </c>
      <c r="N4601" s="3">
        <v>4479</v>
      </c>
      <c r="O4601" s="6">
        <f>SupplierQuality[[#This Row],[Total Downtime Minutes]]/60</f>
        <v>74.650000000000006</v>
      </c>
      <c r="P4601" s="4">
        <v>614</v>
      </c>
      <c r="Q4601" s="4">
        <f>SupplierQuality[[#This Row],[Total Defect Qty]]*SupplierQuality[[#This Row],[Unit Price]]</f>
        <v>351045904</v>
      </c>
    </row>
    <row r="4602" spans="1:17" x14ac:dyDescent="0.25">
      <c r="A4602" s="1">
        <v>43758</v>
      </c>
      <c r="B4602" s="5" t="str">
        <f>TEXT(SupplierQuality[[#This Row],[Date]],"mmm")</f>
        <v>Oct</v>
      </c>
      <c r="C4602" s="5" t="str">
        <f>TEXT(SupplierQuality[[#This Row],[Date]],"yyyy")</f>
        <v>2019</v>
      </c>
      <c r="D4602" s="2" t="s">
        <v>225</v>
      </c>
      <c r="E4602" s="2" t="s">
        <v>119</v>
      </c>
      <c r="F4602" s="2" t="s">
        <v>14</v>
      </c>
      <c r="G4602">
        <v>121</v>
      </c>
      <c r="H4602" s="2" t="str">
        <f>VLOOKUP(SupplierQuality[[#This Row],[MaterialID]],Table4[#All],2,0)</f>
        <v>Composites</v>
      </c>
      <c r="I4602">
        <v>2</v>
      </c>
      <c r="J4602" s="2" t="str">
        <f>_xlfn.XLOOKUP(SupplierQuality[[#This Row],[Defect Type ID]],Table5[ID],Table5[Defect Type],"Not found",0)</f>
        <v>Rejected</v>
      </c>
      <c r="K4602">
        <v>178</v>
      </c>
      <c r="L4602" s="2" t="str">
        <f>_xlfn.XLOOKUP(SupplierQuality[[#This Row],[DefectID]],Table2[ID],Table2[Defect],"Not found",0)</f>
        <v>Corrugate Falling Apart</v>
      </c>
      <c r="M4602" s="3">
        <v>553576</v>
      </c>
      <c r="N4602" s="3">
        <v>66</v>
      </c>
      <c r="O4602" s="6">
        <f>SupplierQuality[[#This Row],[Total Downtime Minutes]]/60</f>
        <v>1.1000000000000001</v>
      </c>
      <c r="P4602" s="4">
        <v>283</v>
      </c>
      <c r="Q4602" s="4">
        <f>SupplierQuality[[#This Row],[Total Defect Qty]]*SupplierQuality[[#This Row],[Unit Price]]</f>
        <v>156662008</v>
      </c>
    </row>
    <row r="4603" spans="1:17" x14ac:dyDescent="0.25">
      <c r="A4603" s="1">
        <v>43758</v>
      </c>
      <c r="B4603" s="5" t="str">
        <f>TEXT(SupplierQuality[[#This Row],[Date]],"mmm")</f>
        <v>Oct</v>
      </c>
      <c r="C4603" s="5" t="str">
        <f>TEXT(SupplierQuality[[#This Row],[Date]],"yyyy")</f>
        <v>2019</v>
      </c>
      <c r="D4603" s="2" t="s">
        <v>72</v>
      </c>
      <c r="E4603" s="2" t="s">
        <v>55</v>
      </c>
      <c r="F4603" s="2" t="s">
        <v>14</v>
      </c>
      <c r="G4603">
        <v>133</v>
      </c>
      <c r="H4603" s="2" t="str">
        <f>VLOOKUP(SupplierQuality[[#This Row],[MaterialID]],Table4[#All],2,0)</f>
        <v>Wires</v>
      </c>
      <c r="I4603">
        <v>1</v>
      </c>
      <c r="J4603" s="2" t="str">
        <f>_xlfn.XLOOKUP(SupplierQuality[[#This Row],[Defect Type ID]],Table5[ID],Table5[Defect Type],"Not found",0)</f>
        <v>No Impact</v>
      </c>
      <c r="K4603">
        <v>222</v>
      </c>
      <c r="L4603" s="2" t="str">
        <f>_xlfn.XLOOKUP(SupplierQuality[[#This Row],[DefectID]],Table2[ID],Table2[Defect],"Not found",0)</f>
        <v>Bad Valves</v>
      </c>
      <c r="M4603" s="3">
        <v>476989</v>
      </c>
      <c r="N4603" s="3">
        <v>3508</v>
      </c>
      <c r="O4603" s="6">
        <f>SupplierQuality[[#This Row],[Total Downtime Minutes]]/60</f>
        <v>58.466666666666669</v>
      </c>
      <c r="P4603" s="4">
        <v>524</v>
      </c>
      <c r="Q4603" s="4">
        <f>SupplierQuality[[#This Row],[Total Defect Qty]]*SupplierQuality[[#This Row],[Unit Price]]</f>
        <v>249942236</v>
      </c>
    </row>
    <row r="4604" spans="1:17" x14ac:dyDescent="0.25">
      <c r="A4604" s="1">
        <v>43758</v>
      </c>
      <c r="B4604" s="5" t="str">
        <f>TEXT(SupplierQuality[[#This Row],[Date]],"mmm")</f>
        <v>Oct</v>
      </c>
      <c r="C4604" s="5" t="str">
        <f>TEXT(SupplierQuality[[#This Row],[Date]],"yyyy")</f>
        <v>2019</v>
      </c>
      <c r="D4604" s="2" t="s">
        <v>282</v>
      </c>
      <c r="E4604" s="2" t="s">
        <v>52</v>
      </c>
      <c r="F4604" s="2" t="s">
        <v>691</v>
      </c>
      <c r="G4604">
        <v>117</v>
      </c>
      <c r="H4604" s="2" t="str">
        <f>VLOOKUP(SupplierQuality[[#This Row],[MaterialID]],Table4[#All],2,0)</f>
        <v>Labels</v>
      </c>
      <c r="I4604">
        <v>1</v>
      </c>
      <c r="J4604" s="2" t="str">
        <f>_xlfn.XLOOKUP(SupplierQuality[[#This Row],[Defect Type ID]],Table5[ID],Table5[Defect Type],"Not found",0)</f>
        <v>No Impact</v>
      </c>
      <c r="K4604">
        <v>152</v>
      </c>
      <c r="L4604" s="2" t="str">
        <f>_xlfn.XLOOKUP(SupplierQuality[[#This Row],[DefectID]],Table2[ID],Table2[Defect],"Not found",0)</f>
        <v>Component Failure</v>
      </c>
      <c r="M4604" s="3">
        <v>464323</v>
      </c>
      <c r="N4604" s="3">
        <v>4664</v>
      </c>
      <c r="O4604" s="6">
        <f>SupplierQuality[[#This Row],[Total Downtime Minutes]]/60</f>
        <v>77.733333333333334</v>
      </c>
      <c r="P4604" s="4">
        <v>329</v>
      </c>
      <c r="Q4604" s="4">
        <f>SupplierQuality[[#This Row],[Total Defect Qty]]*SupplierQuality[[#This Row],[Unit Price]]</f>
        <v>152762267</v>
      </c>
    </row>
    <row r="4605" spans="1:17" x14ac:dyDescent="0.25">
      <c r="A4605" s="1">
        <v>43758</v>
      </c>
      <c r="B4605" s="5" t="str">
        <f>TEXT(SupplierQuality[[#This Row],[Date]],"mmm")</f>
        <v>Oct</v>
      </c>
      <c r="C4605" s="5" t="str">
        <f>TEXT(SupplierQuality[[#This Row],[Date]],"yyyy")</f>
        <v>2019</v>
      </c>
      <c r="D4605" s="2" t="s">
        <v>303</v>
      </c>
      <c r="E4605" s="2" t="s">
        <v>52</v>
      </c>
      <c r="F4605" s="2" t="s">
        <v>24</v>
      </c>
      <c r="G4605">
        <v>117</v>
      </c>
      <c r="H4605" s="2" t="str">
        <f>VLOOKUP(SupplierQuality[[#This Row],[MaterialID]],Table4[#All],2,0)</f>
        <v>Labels</v>
      </c>
      <c r="I4605">
        <v>1</v>
      </c>
      <c r="J4605" s="2" t="str">
        <f>_xlfn.XLOOKUP(SupplierQuality[[#This Row],[Defect Type ID]],Table5[ID],Table5[Defect Type],"Not found",0)</f>
        <v>No Impact</v>
      </c>
      <c r="K4605">
        <v>268</v>
      </c>
      <c r="L4605" s="2" t="str">
        <f>_xlfn.XLOOKUP(SupplierQuality[[#This Row],[DefectID]],Table2[ID],Table2[Defect],"Not found",0)</f>
        <v>Sides Bad</v>
      </c>
      <c r="M4605" s="3">
        <v>409145</v>
      </c>
      <c r="N4605" s="3">
        <v>716</v>
      </c>
      <c r="O4605" s="6">
        <f>SupplierQuality[[#This Row],[Total Downtime Minutes]]/60</f>
        <v>11.933333333333334</v>
      </c>
      <c r="P4605" s="4">
        <v>484</v>
      </c>
      <c r="Q4605" s="4">
        <f>SupplierQuality[[#This Row],[Total Defect Qty]]*SupplierQuality[[#This Row],[Unit Price]]</f>
        <v>198026180</v>
      </c>
    </row>
    <row r="4606" spans="1:17" x14ac:dyDescent="0.25">
      <c r="A4606" s="1">
        <v>43758</v>
      </c>
      <c r="B4606" s="5" t="str">
        <f>TEXT(SupplierQuality[[#This Row],[Date]],"mmm")</f>
        <v>Oct</v>
      </c>
      <c r="C4606" s="5" t="str">
        <f>TEXT(SupplierQuality[[#This Row],[Date]],"yyyy")</f>
        <v>2019</v>
      </c>
      <c r="D4606" s="2" t="s">
        <v>248</v>
      </c>
      <c r="E4606" s="2" t="s">
        <v>34</v>
      </c>
      <c r="F4606" s="2" t="s">
        <v>14</v>
      </c>
      <c r="G4606">
        <v>129</v>
      </c>
      <c r="H4606" s="2" t="str">
        <f>VLOOKUP(SupplierQuality[[#This Row],[MaterialID]],Table4[#All],2,0)</f>
        <v>Mechanicals</v>
      </c>
      <c r="I4606">
        <v>1</v>
      </c>
      <c r="J4606" s="2" t="str">
        <f>_xlfn.XLOOKUP(SupplierQuality[[#This Row],[Defect Type ID]],Table5[ID],Table5[Defect Type],"Not found",0)</f>
        <v>No Impact</v>
      </c>
      <c r="K4606">
        <v>42</v>
      </c>
      <c r="L4606" s="2" t="str">
        <f>_xlfn.XLOOKUP(SupplierQuality[[#This Row],[DefectID]],Table2[ID],Table2[Defect],"Not found",0)</f>
        <v>No Screws</v>
      </c>
      <c r="M4606" s="3">
        <v>393001</v>
      </c>
      <c r="N4606" s="3">
        <v>2716</v>
      </c>
      <c r="O4606" s="6">
        <f>SupplierQuality[[#This Row],[Total Downtime Minutes]]/60</f>
        <v>45.266666666666666</v>
      </c>
      <c r="P4606" s="4">
        <v>662</v>
      </c>
      <c r="Q4606" s="4">
        <f>SupplierQuality[[#This Row],[Total Defect Qty]]*SupplierQuality[[#This Row],[Unit Price]]</f>
        <v>260166662</v>
      </c>
    </row>
    <row r="4607" spans="1:17" x14ac:dyDescent="0.25">
      <c r="A4607" s="1">
        <v>43758</v>
      </c>
      <c r="B4607" s="5" t="str">
        <f>TEXT(SupplierQuality[[#This Row],[Date]],"mmm")</f>
        <v>Oct</v>
      </c>
      <c r="C4607" s="5" t="str">
        <f>TEXT(SupplierQuality[[#This Row],[Date]],"yyyy")</f>
        <v>2019</v>
      </c>
      <c r="D4607" s="2" t="s">
        <v>90</v>
      </c>
      <c r="E4607" s="2" t="s">
        <v>74</v>
      </c>
      <c r="F4607" s="2" t="s">
        <v>14</v>
      </c>
      <c r="G4607">
        <v>126</v>
      </c>
      <c r="H4607" s="2" t="str">
        <f>VLOOKUP(SupplierQuality[[#This Row],[MaterialID]],Table4[#All],2,0)</f>
        <v>Motors</v>
      </c>
      <c r="I4607">
        <v>3</v>
      </c>
      <c r="J4607" s="2" t="str">
        <f>_xlfn.XLOOKUP(SupplierQuality[[#This Row],[Defect Type ID]],Table5[ID],Table5[Defect Type],"Not found",0)</f>
        <v>Impact</v>
      </c>
      <c r="K4607">
        <v>153</v>
      </c>
      <c r="L4607" s="2" t="str">
        <f>_xlfn.XLOOKUP(SupplierQuality[[#This Row],[DefectID]],Table2[ID],Table2[Defect],"Not found",0)</f>
        <v>Over/Under Fill</v>
      </c>
      <c r="M4607" s="3">
        <v>327288</v>
      </c>
      <c r="N4607" s="3">
        <v>4564</v>
      </c>
      <c r="O4607" s="6">
        <f>SupplierQuality[[#This Row],[Total Downtime Minutes]]/60</f>
        <v>76.066666666666663</v>
      </c>
      <c r="P4607" s="4">
        <v>606</v>
      </c>
      <c r="Q4607" s="4">
        <f>SupplierQuality[[#This Row],[Total Defect Qty]]*SupplierQuality[[#This Row],[Unit Price]]</f>
        <v>198336528</v>
      </c>
    </row>
    <row r="4608" spans="1:17" x14ac:dyDescent="0.25">
      <c r="A4608" s="1">
        <v>43758</v>
      </c>
      <c r="B4608" s="5" t="str">
        <f>TEXT(SupplierQuality[[#This Row],[Date]],"mmm")</f>
        <v>Oct</v>
      </c>
      <c r="C4608" s="5" t="str">
        <f>TEXT(SupplierQuality[[#This Row],[Date]],"yyyy")</f>
        <v>2019</v>
      </c>
      <c r="D4608" s="2" t="s">
        <v>86</v>
      </c>
      <c r="E4608" s="2" t="s">
        <v>45</v>
      </c>
      <c r="F4608" s="2" t="s">
        <v>14</v>
      </c>
      <c r="G4608">
        <v>113</v>
      </c>
      <c r="H4608" s="2" t="str">
        <f>VLOOKUP(SupplierQuality[[#This Row],[MaterialID]],Table4[#All],2,0)</f>
        <v>Raw Materials</v>
      </c>
      <c r="I4608">
        <v>2</v>
      </c>
      <c r="J4608" s="2" t="str">
        <f>_xlfn.XLOOKUP(SupplierQuality[[#This Row],[Defect Type ID]],Table5[ID],Table5[Defect Type],"Not found",0)</f>
        <v>Rejected</v>
      </c>
      <c r="K4608">
        <v>32</v>
      </c>
      <c r="L4608" s="2" t="str">
        <f>_xlfn.XLOOKUP(SupplierQuality[[#This Row],[DefectID]],Table2[ID],Table2[Defect],"Not found",0)</f>
        <v>Wrong Shade of Color</v>
      </c>
      <c r="M4608" s="3">
        <v>275076</v>
      </c>
      <c r="N4608" s="3">
        <v>58</v>
      </c>
      <c r="O4608" s="6">
        <f>SupplierQuality[[#This Row],[Total Downtime Minutes]]/60</f>
        <v>0.96666666666666667</v>
      </c>
      <c r="P4608" s="4">
        <v>329</v>
      </c>
      <c r="Q4608" s="4">
        <f>SupplierQuality[[#This Row],[Total Defect Qty]]*SupplierQuality[[#This Row],[Unit Price]]</f>
        <v>90500004</v>
      </c>
    </row>
    <row r="4609" spans="1:17" x14ac:dyDescent="0.25">
      <c r="A4609" s="1">
        <v>43758</v>
      </c>
      <c r="B4609" s="5" t="str">
        <f>TEXT(SupplierQuality[[#This Row],[Date]],"mmm")</f>
        <v>Oct</v>
      </c>
      <c r="C4609" s="5" t="str">
        <f>TEXT(SupplierQuality[[#This Row],[Date]],"yyyy")</f>
        <v>2019</v>
      </c>
      <c r="D4609" s="2" t="s">
        <v>324</v>
      </c>
      <c r="E4609" s="2" t="s">
        <v>52</v>
      </c>
      <c r="F4609" s="2" t="s">
        <v>24</v>
      </c>
      <c r="G4609">
        <v>124</v>
      </c>
      <c r="H4609" s="2" t="str">
        <f>VLOOKUP(SupplierQuality[[#This Row],[MaterialID]],Table4[#All],2,0)</f>
        <v>Drives</v>
      </c>
      <c r="I4609">
        <v>2</v>
      </c>
      <c r="J4609" s="2" t="str">
        <f>_xlfn.XLOOKUP(SupplierQuality[[#This Row],[Defect Type ID]],Table5[ID],Table5[Defect Type],"Not found",0)</f>
        <v>Rejected</v>
      </c>
      <c r="K4609">
        <v>159</v>
      </c>
      <c r="L4609" s="2" t="str">
        <f>_xlfn.XLOOKUP(SupplierQuality[[#This Row],[DefectID]],Table2[ID],Table2[Defect],"Not found",0)</f>
        <v>No Insert</v>
      </c>
      <c r="M4609" s="3">
        <v>232647</v>
      </c>
      <c r="N4609" s="3">
        <v>955</v>
      </c>
      <c r="O4609" s="6">
        <f>SupplierQuality[[#This Row],[Total Downtime Minutes]]/60</f>
        <v>15.916666666666666</v>
      </c>
      <c r="P4609" s="4">
        <v>405</v>
      </c>
      <c r="Q4609" s="4">
        <f>SupplierQuality[[#This Row],[Total Defect Qty]]*SupplierQuality[[#This Row],[Unit Price]]</f>
        <v>94222035</v>
      </c>
    </row>
    <row r="4610" spans="1:17" x14ac:dyDescent="0.25">
      <c r="A4610" s="1">
        <v>43758</v>
      </c>
      <c r="B4610" s="5" t="str">
        <f>TEXT(SupplierQuality[[#This Row],[Date]],"mmm")</f>
        <v>Oct</v>
      </c>
      <c r="C4610" s="5" t="str">
        <f>TEXT(SupplierQuality[[#This Row],[Date]],"yyyy")</f>
        <v>2019</v>
      </c>
      <c r="D4610" s="2" t="s">
        <v>106</v>
      </c>
      <c r="E4610" s="2" t="s">
        <v>47</v>
      </c>
      <c r="F4610" s="2" t="s">
        <v>14</v>
      </c>
      <c r="G4610">
        <v>122</v>
      </c>
      <c r="H4610" s="2" t="str">
        <f>VLOOKUP(SupplierQuality[[#This Row],[MaterialID]],Table4[#All],2,0)</f>
        <v>Electrolytes</v>
      </c>
      <c r="I4610">
        <v>2</v>
      </c>
      <c r="J4610" s="2" t="str">
        <f>_xlfn.XLOOKUP(SupplierQuality[[#This Row],[Defect Type ID]],Table5[ID],Table5[Defect Type],"Not found",0)</f>
        <v>Rejected</v>
      </c>
      <c r="K4610">
        <v>49</v>
      </c>
      <c r="L4610" s="2" t="str">
        <f>_xlfn.XLOOKUP(SupplierQuality[[#This Row],[DefectID]],Table2[ID],Table2[Defect],"Not found",0)</f>
        <v>Matts</v>
      </c>
      <c r="M4610" s="3">
        <v>142925</v>
      </c>
      <c r="N4610" s="3">
        <v>4550</v>
      </c>
      <c r="O4610" s="6">
        <f>SupplierQuality[[#This Row],[Total Downtime Minutes]]/60</f>
        <v>75.833333333333329</v>
      </c>
      <c r="P4610" s="4">
        <v>619</v>
      </c>
      <c r="Q4610" s="4">
        <f>SupplierQuality[[#This Row],[Total Defect Qty]]*SupplierQuality[[#This Row],[Unit Price]]</f>
        <v>88470575</v>
      </c>
    </row>
    <row r="4611" spans="1:17" x14ac:dyDescent="0.25">
      <c r="A4611" s="1">
        <v>43758</v>
      </c>
      <c r="B4611" s="5" t="str">
        <f>TEXT(SupplierQuality[[#This Row],[Date]],"mmm")</f>
        <v>Oct</v>
      </c>
      <c r="C4611" s="5" t="str">
        <f>TEXT(SupplierQuality[[#This Row],[Date]],"yyyy")</f>
        <v>2019</v>
      </c>
      <c r="D4611" s="2" t="s">
        <v>280</v>
      </c>
      <c r="E4611" s="2" t="s">
        <v>98</v>
      </c>
      <c r="F4611" s="2" t="s">
        <v>14</v>
      </c>
      <c r="G4611">
        <v>122</v>
      </c>
      <c r="H4611" s="2" t="str">
        <f>VLOOKUP(SupplierQuality[[#This Row],[MaterialID]],Table4[#All],2,0)</f>
        <v>Electrolytes</v>
      </c>
      <c r="I4611">
        <v>3</v>
      </c>
      <c r="J4611" s="2" t="str">
        <f>_xlfn.XLOOKUP(SupplierQuality[[#This Row],[Defect Type ID]],Table5[ID],Table5[Defect Type],"Not found",0)</f>
        <v>Impact</v>
      </c>
      <c r="K4611">
        <v>233</v>
      </c>
      <c r="L4611" s="2" t="str">
        <f>_xlfn.XLOOKUP(SupplierQuality[[#This Row],[DefectID]],Table2[ID],Table2[Defect],"Not found",0)</f>
        <v>Wrong Drive</v>
      </c>
      <c r="M4611" s="3">
        <v>136026</v>
      </c>
      <c r="N4611" s="3">
        <v>1858</v>
      </c>
      <c r="O4611" s="6">
        <f>SupplierQuality[[#This Row],[Total Downtime Minutes]]/60</f>
        <v>30.966666666666665</v>
      </c>
      <c r="P4611" s="4">
        <v>553</v>
      </c>
      <c r="Q4611" s="4">
        <f>SupplierQuality[[#This Row],[Total Defect Qty]]*SupplierQuality[[#This Row],[Unit Price]]</f>
        <v>75222378</v>
      </c>
    </row>
    <row r="4612" spans="1:17" x14ac:dyDescent="0.25">
      <c r="A4612" s="1">
        <v>43758</v>
      </c>
      <c r="B4612" s="5" t="str">
        <f>TEXT(SupplierQuality[[#This Row],[Date]],"mmm")</f>
        <v>Oct</v>
      </c>
      <c r="C4612" s="5" t="str">
        <f>TEXT(SupplierQuality[[#This Row],[Date]],"yyyy")</f>
        <v>2019</v>
      </c>
      <c r="D4612" s="2" t="s">
        <v>231</v>
      </c>
      <c r="E4612" s="2" t="s">
        <v>16</v>
      </c>
      <c r="F4612" s="2" t="s">
        <v>17</v>
      </c>
      <c r="G4612">
        <v>132</v>
      </c>
      <c r="H4612" s="2" t="str">
        <f>VLOOKUP(SupplierQuality[[#This Row],[MaterialID]],Table4[#All],2,0)</f>
        <v>Printed Materials</v>
      </c>
      <c r="I4612">
        <v>1</v>
      </c>
      <c r="J4612" s="2" t="str">
        <f>_xlfn.XLOOKUP(SupplierQuality[[#This Row],[Defect Type ID]],Table5[ID],Table5[Defect Type],"Not found",0)</f>
        <v>No Impact</v>
      </c>
      <c r="K4612">
        <v>225</v>
      </c>
      <c r="L4612" s="2" t="str">
        <f>_xlfn.XLOOKUP(SupplierQuality[[#This Row],[DefectID]],Table2[ID],Table2[Defect],"Not found",0)</f>
        <v>Ejector Pin Wrong</v>
      </c>
      <c r="M4612" s="3">
        <v>83086</v>
      </c>
      <c r="N4612" s="3">
        <v>2613</v>
      </c>
      <c r="O4612" s="6">
        <f>SupplierQuality[[#This Row],[Total Downtime Minutes]]/60</f>
        <v>43.55</v>
      </c>
      <c r="P4612" s="4">
        <v>298</v>
      </c>
      <c r="Q4612" s="4">
        <f>SupplierQuality[[#This Row],[Total Defect Qty]]*SupplierQuality[[#This Row],[Unit Price]]</f>
        <v>24759628</v>
      </c>
    </row>
    <row r="4613" spans="1:17" x14ac:dyDescent="0.25">
      <c r="A4613" s="1">
        <v>43758</v>
      </c>
      <c r="B4613" s="5" t="str">
        <f>TEXT(SupplierQuality[[#This Row],[Date]],"mmm")</f>
        <v>Oct</v>
      </c>
      <c r="C4613" s="5" t="str">
        <f>TEXT(SupplierQuality[[#This Row],[Date]],"yyyy")</f>
        <v>2019</v>
      </c>
      <c r="D4613" s="2" t="s">
        <v>200</v>
      </c>
      <c r="E4613" s="2" t="s">
        <v>38</v>
      </c>
      <c r="F4613" s="2" t="s">
        <v>14</v>
      </c>
      <c r="G4613">
        <v>115</v>
      </c>
      <c r="H4613" s="2" t="str">
        <f>VLOOKUP(SupplierQuality[[#This Row],[MaterialID]],Table4[#All],2,0)</f>
        <v>Controllers</v>
      </c>
      <c r="I4613">
        <v>1</v>
      </c>
      <c r="J4613" s="2" t="str">
        <f>_xlfn.XLOOKUP(SupplierQuality[[#This Row],[Defect Type ID]],Table5[ID],Table5[Defect Type],"Not found",0)</f>
        <v>No Impact</v>
      </c>
      <c r="K4613">
        <v>60</v>
      </c>
      <c r="L4613" s="2" t="str">
        <f>_xlfn.XLOOKUP(SupplierQuality[[#This Row],[DefectID]],Table2[ID],Table2[Defect],"Not found",0)</f>
        <v>Unsealed Cartons</v>
      </c>
      <c r="M4613" s="3">
        <v>78826</v>
      </c>
      <c r="N4613" s="3">
        <v>1701</v>
      </c>
      <c r="O4613" s="6">
        <f>SupplierQuality[[#This Row],[Total Downtime Minutes]]/60</f>
        <v>28.35</v>
      </c>
      <c r="P4613" s="4">
        <v>555</v>
      </c>
      <c r="Q4613" s="4">
        <f>SupplierQuality[[#This Row],[Total Defect Qty]]*SupplierQuality[[#This Row],[Unit Price]]</f>
        <v>43748430</v>
      </c>
    </row>
    <row r="4614" spans="1:17" x14ac:dyDescent="0.25">
      <c r="A4614" s="1">
        <v>43758</v>
      </c>
      <c r="B4614" s="5" t="str">
        <f>TEXT(SupplierQuality[[#This Row],[Date]],"mmm")</f>
        <v>Oct</v>
      </c>
      <c r="C4614" s="5" t="str">
        <f>TEXT(SupplierQuality[[#This Row],[Date]],"yyyy")</f>
        <v>2019</v>
      </c>
      <c r="D4614" s="2" t="s">
        <v>133</v>
      </c>
      <c r="E4614" s="2" t="s">
        <v>23</v>
      </c>
      <c r="F4614" s="2" t="s">
        <v>14</v>
      </c>
      <c r="G4614">
        <v>113</v>
      </c>
      <c r="H4614" s="2" t="str">
        <f>VLOOKUP(SupplierQuality[[#This Row],[MaterialID]],Table4[#All],2,0)</f>
        <v>Raw Materials</v>
      </c>
      <c r="I4614">
        <v>2</v>
      </c>
      <c r="J4614" s="2" t="str">
        <f>_xlfn.XLOOKUP(SupplierQuality[[#This Row],[Defect Type ID]],Table5[ID],Table5[Defect Type],"Not found",0)</f>
        <v>Rejected</v>
      </c>
      <c r="K4614">
        <v>188</v>
      </c>
      <c r="L4614" s="2" t="str">
        <f>_xlfn.XLOOKUP(SupplierQuality[[#This Row],[DefectID]],Table2[ID],Table2[Defect],"Not found",0)</f>
        <v>Wrong Flaps</v>
      </c>
      <c r="M4614" s="3">
        <v>76674</v>
      </c>
      <c r="N4614" s="3">
        <v>410</v>
      </c>
      <c r="O4614" s="6">
        <f>SupplierQuality[[#This Row],[Total Downtime Minutes]]/60</f>
        <v>6.833333333333333</v>
      </c>
      <c r="P4614" s="4">
        <v>658</v>
      </c>
      <c r="Q4614" s="4">
        <f>SupplierQuality[[#This Row],[Total Defect Qty]]*SupplierQuality[[#This Row],[Unit Price]]</f>
        <v>50451492</v>
      </c>
    </row>
    <row r="4615" spans="1:17" x14ac:dyDescent="0.25">
      <c r="A4615" s="1">
        <v>43758</v>
      </c>
      <c r="B4615" s="5" t="str">
        <f>TEXT(SupplierQuality[[#This Row],[Date]],"mmm")</f>
        <v>Oct</v>
      </c>
      <c r="C4615" s="5" t="str">
        <f>TEXT(SupplierQuality[[#This Row],[Date]],"yyyy")</f>
        <v>2019</v>
      </c>
      <c r="D4615" s="2" t="s">
        <v>331</v>
      </c>
      <c r="E4615" s="2" t="s">
        <v>67</v>
      </c>
      <c r="F4615" s="2" t="s">
        <v>14</v>
      </c>
      <c r="G4615">
        <v>132</v>
      </c>
      <c r="H4615" s="2" t="str">
        <f>VLOOKUP(SupplierQuality[[#This Row],[MaterialID]],Table4[#All],2,0)</f>
        <v>Printed Materials</v>
      </c>
      <c r="I4615">
        <v>2</v>
      </c>
      <c r="J4615" s="2" t="str">
        <f>_xlfn.XLOOKUP(SupplierQuality[[#This Row],[Defect Type ID]],Table5[ID],Table5[Defect Type],"Not found",0)</f>
        <v>Rejected</v>
      </c>
      <c r="K4615">
        <v>13</v>
      </c>
      <c r="L4615" s="2" t="str">
        <f>_xlfn.XLOOKUP(SupplierQuality[[#This Row],[DefectID]],Table2[ID],Table2[Defect],"Not found",0)</f>
        <v>Damaged in Transit</v>
      </c>
      <c r="M4615" s="3">
        <v>72703</v>
      </c>
      <c r="N4615" s="3">
        <v>4475</v>
      </c>
      <c r="O4615" s="6">
        <f>SupplierQuality[[#This Row],[Total Downtime Minutes]]/60</f>
        <v>74.583333333333329</v>
      </c>
      <c r="P4615" s="4">
        <v>594</v>
      </c>
      <c r="Q4615" s="4">
        <f>SupplierQuality[[#This Row],[Total Defect Qty]]*SupplierQuality[[#This Row],[Unit Price]]</f>
        <v>43185582</v>
      </c>
    </row>
    <row r="4616" spans="1:17" x14ac:dyDescent="0.25">
      <c r="A4616" s="1">
        <v>43758</v>
      </c>
      <c r="B4616" s="5" t="str">
        <f>TEXT(SupplierQuality[[#This Row],[Date]],"mmm")</f>
        <v>Oct</v>
      </c>
      <c r="C4616" s="5" t="str">
        <f>TEXT(SupplierQuality[[#This Row],[Date]],"yyyy")</f>
        <v>2019</v>
      </c>
      <c r="D4616" s="2" t="s">
        <v>226</v>
      </c>
      <c r="E4616" s="2" t="s">
        <v>11</v>
      </c>
      <c r="F4616" s="2" t="s">
        <v>14</v>
      </c>
      <c r="G4616">
        <v>125</v>
      </c>
      <c r="H4616" s="2" t="str">
        <f>VLOOKUP(SupplierQuality[[#This Row],[MaterialID]],Table4[#All],2,0)</f>
        <v>Hardware</v>
      </c>
      <c r="I4616">
        <v>1</v>
      </c>
      <c r="J4616" s="2" t="str">
        <f>_xlfn.XLOOKUP(SupplierQuality[[#This Row],[Defect Type ID]],Table5[ID],Table5[Defect Type],"Not found",0)</f>
        <v>No Impact</v>
      </c>
      <c r="K4616">
        <v>166</v>
      </c>
      <c r="L4616" s="2" t="str">
        <f>_xlfn.XLOOKUP(SupplierQuality[[#This Row],[DefectID]],Table2[ID],Table2[Defect],"Not found",0)</f>
        <v>Failed Tension Test</v>
      </c>
      <c r="M4616" s="3">
        <v>72142</v>
      </c>
      <c r="N4616" s="3">
        <v>3049</v>
      </c>
      <c r="O4616" s="6">
        <f>SupplierQuality[[#This Row],[Total Downtime Minutes]]/60</f>
        <v>50.81666666666667</v>
      </c>
      <c r="P4616" s="4">
        <v>571</v>
      </c>
      <c r="Q4616" s="4">
        <f>SupplierQuality[[#This Row],[Total Defect Qty]]*SupplierQuality[[#This Row],[Unit Price]]</f>
        <v>41193082</v>
      </c>
    </row>
    <row r="4617" spans="1:17" x14ac:dyDescent="0.25">
      <c r="A4617" s="1">
        <v>43758</v>
      </c>
      <c r="B4617" s="5" t="str">
        <f>TEXT(SupplierQuality[[#This Row],[Date]],"mmm")</f>
        <v>Oct</v>
      </c>
      <c r="C4617" s="5" t="str">
        <f>TEXT(SupplierQuality[[#This Row],[Date]],"yyyy")</f>
        <v>2019</v>
      </c>
      <c r="D4617" s="2" t="s">
        <v>253</v>
      </c>
      <c r="E4617" s="2" t="s">
        <v>47</v>
      </c>
      <c r="F4617" s="2" t="s">
        <v>14</v>
      </c>
      <c r="G4617">
        <v>118</v>
      </c>
      <c r="H4617" s="2" t="str">
        <f>VLOOKUP(SupplierQuality[[#This Row],[MaterialID]],Table4[#All],2,0)</f>
        <v>Corrugate</v>
      </c>
      <c r="I4617">
        <v>1</v>
      </c>
      <c r="J4617" s="2" t="str">
        <f>_xlfn.XLOOKUP(SupplierQuality[[#This Row],[Defect Type ID]],Table5[ID],Table5[Defect Type],"Not found",0)</f>
        <v>No Impact</v>
      </c>
      <c r="K4617">
        <v>87</v>
      </c>
      <c r="L4617" s="2" t="str">
        <f>_xlfn.XLOOKUP(SupplierQuality[[#This Row],[DefectID]],Table2[ID],Table2[Defect],"Not found",0)</f>
        <v>Wrong Registration</v>
      </c>
      <c r="M4617" s="3">
        <v>62138</v>
      </c>
      <c r="N4617" s="3">
        <v>1154</v>
      </c>
      <c r="O4617" s="6">
        <f>SupplierQuality[[#This Row],[Total Downtime Minutes]]/60</f>
        <v>19.233333333333334</v>
      </c>
      <c r="P4617" s="4">
        <v>689</v>
      </c>
      <c r="Q4617" s="4">
        <f>SupplierQuality[[#This Row],[Total Defect Qty]]*SupplierQuality[[#This Row],[Unit Price]]</f>
        <v>42813082</v>
      </c>
    </row>
    <row r="4618" spans="1:17" x14ac:dyDescent="0.25">
      <c r="A4618" s="1">
        <v>43758</v>
      </c>
      <c r="B4618" s="5" t="str">
        <f>TEXT(SupplierQuality[[#This Row],[Date]],"mmm")</f>
        <v>Oct</v>
      </c>
      <c r="C4618" s="5" t="str">
        <f>TEXT(SupplierQuality[[#This Row],[Date]],"yyyy")</f>
        <v>2019</v>
      </c>
      <c r="D4618" s="2" t="s">
        <v>138</v>
      </c>
      <c r="E4618" s="2" t="s">
        <v>27</v>
      </c>
      <c r="F4618" s="2" t="s">
        <v>14</v>
      </c>
      <c r="G4618">
        <v>114</v>
      </c>
      <c r="H4618" s="2" t="str">
        <f>VLOOKUP(SupplierQuality[[#This Row],[MaterialID]],Table4[#All],2,0)</f>
        <v>Carton</v>
      </c>
      <c r="I4618">
        <v>1</v>
      </c>
      <c r="J4618" s="2" t="str">
        <f>_xlfn.XLOOKUP(SupplierQuality[[#This Row],[Defect Type ID]],Table5[ID],Table5[Defect Type],"Not found",0)</f>
        <v>No Impact</v>
      </c>
      <c r="K4618">
        <v>175</v>
      </c>
      <c r="L4618" s="2" t="str">
        <f>_xlfn.XLOOKUP(SupplierQuality[[#This Row],[DefectID]],Table2[ID],Table2[Defect],"Not found",0)</f>
        <v>Wrong Horizontal Scores</v>
      </c>
      <c r="M4618" s="3">
        <v>29134</v>
      </c>
      <c r="N4618" s="3">
        <v>3747</v>
      </c>
      <c r="O4618" s="6">
        <f>SupplierQuality[[#This Row],[Total Downtime Minutes]]/60</f>
        <v>62.45</v>
      </c>
      <c r="P4618" s="4">
        <v>656</v>
      </c>
      <c r="Q4618" s="4">
        <f>SupplierQuality[[#This Row],[Total Defect Qty]]*SupplierQuality[[#This Row],[Unit Price]]</f>
        <v>19111904</v>
      </c>
    </row>
    <row r="4619" spans="1:17" x14ac:dyDescent="0.25">
      <c r="A4619" s="1">
        <v>43758</v>
      </c>
      <c r="B4619" s="5" t="str">
        <f>TEXT(SupplierQuality[[#This Row],[Date]],"mmm")</f>
        <v>Oct</v>
      </c>
      <c r="C4619" s="5" t="str">
        <f>TEXT(SupplierQuality[[#This Row],[Date]],"yyyy")</f>
        <v>2019</v>
      </c>
      <c r="D4619" s="2" t="s">
        <v>123</v>
      </c>
      <c r="E4619" s="2" t="s">
        <v>30</v>
      </c>
      <c r="F4619" s="2" t="s">
        <v>24</v>
      </c>
      <c r="G4619">
        <v>117</v>
      </c>
      <c r="H4619" s="2" t="str">
        <f>VLOOKUP(SupplierQuality[[#This Row],[MaterialID]],Table4[#All],2,0)</f>
        <v>Labels</v>
      </c>
      <c r="I4619">
        <v>2</v>
      </c>
      <c r="J4619" s="2" t="str">
        <f>_xlfn.XLOOKUP(SupplierQuality[[#This Row],[Defect Type ID]],Table5[ID],Table5[Defect Type],"Not found",0)</f>
        <v>Rejected</v>
      </c>
      <c r="K4619">
        <v>108</v>
      </c>
      <c r="L4619" s="2" t="str">
        <f>_xlfn.XLOOKUP(SupplierQuality[[#This Row],[DefectID]],Table2[ID],Table2[Defect],"Not found",0)</f>
        <v>Wrong Tails</v>
      </c>
      <c r="M4619" s="3">
        <v>5101</v>
      </c>
      <c r="N4619" s="3">
        <v>3031</v>
      </c>
      <c r="O4619" s="6">
        <f>SupplierQuality[[#This Row],[Total Downtime Minutes]]/60</f>
        <v>50.516666666666666</v>
      </c>
      <c r="P4619" s="4">
        <v>558</v>
      </c>
      <c r="Q4619" s="4">
        <f>SupplierQuality[[#This Row],[Total Defect Qty]]*SupplierQuality[[#This Row],[Unit Price]]</f>
        <v>2846358</v>
      </c>
    </row>
    <row r="4620" spans="1:17" x14ac:dyDescent="0.25">
      <c r="A4620" s="1">
        <v>43759</v>
      </c>
      <c r="B4620" s="5" t="str">
        <f>TEXT(SupplierQuality[[#This Row],[Date]],"mmm")</f>
        <v>Oct</v>
      </c>
      <c r="C4620" s="5" t="str">
        <f>TEXT(SupplierQuality[[#This Row],[Date]],"yyyy")</f>
        <v>2019</v>
      </c>
      <c r="D4620" s="2" t="s">
        <v>109</v>
      </c>
      <c r="E4620" s="2" t="s">
        <v>36</v>
      </c>
      <c r="F4620" s="2" t="s">
        <v>14</v>
      </c>
      <c r="G4620">
        <v>129</v>
      </c>
      <c r="H4620" s="2" t="str">
        <f>VLOOKUP(SupplierQuality[[#This Row],[MaterialID]],Table4[#All],2,0)</f>
        <v>Mechanicals</v>
      </c>
      <c r="I4620">
        <v>1</v>
      </c>
      <c r="J4620" s="2" t="str">
        <f>_xlfn.XLOOKUP(SupplierQuality[[#This Row],[Defect Type ID]],Table5[ID],Table5[Defect Type],"Not found",0)</f>
        <v>No Impact</v>
      </c>
      <c r="K4620">
        <v>144</v>
      </c>
      <c r="L4620" s="2" t="str">
        <f>_xlfn.XLOOKUP(SupplierQuality[[#This Row],[DefectID]],Table2[ID],Table2[Defect],"Not found",0)</f>
        <v>String Defects</v>
      </c>
      <c r="M4620" s="3">
        <v>968496</v>
      </c>
      <c r="N4620" s="3">
        <v>1489</v>
      </c>
      <c r="O4620" s="6">
        <f>SupplierQuality[[#This Row],[Total Downtime Minutes]]/60</f>
        <v>24.816666666666666</v>
      </c>
      <c r="P4620" s="4">
        <v>352</v>
      </c>
      <c r="Q4620" s="4">
        <f>SupplierQuality[[#This Row],[Total Defect Qty]]*SupplierQuality[[#This Row],[Unit Price]]</f>
        <v>340910592</v>
      </c>
    </row>
    <row r="4621" spans="1:17" x14ac:dyDescent="0.25">
      <c r="A4621" s="1">
        <v>43759</v>
      </c>
      <c r="B4621" s="5" t="str">
        <f>TEXT(SupplierQuality[[#This Row],[Date]],"mmm")</f>
        <v>Oct</v>
      </c>
      <c r="C4621" s="5" t="str">
        <f>TEXT(SupplierQuality[[#This Row],[Date]],"yyyy")</f>
        <v>2019</v>
      </c>
      <c r="D4621" s="2" t="s">
        <v>279</v>
      </c>
      <c r="E4621" s="2" t="s">
        <v>16</v>
      </c>
      <c r="F4621" s="2" t="s">
        <v>42</v>
      </c>
      <c r="G4621">
        <v>117</v>
      </c>
      <c r="H4621" s="2" t="str">
        <f>VLOOKUP(SupplierQuality[[#This Row],[MaterialID]],Table4[#All],2,0)</f>
        <v>Labels</v>
      </c>
      <c r="I4621">
        <v>3</v>
      </c>
      <c r="J4621" s="2" t="str">
        <f>_xlfn.XLOOKUP(SupplierQuality[[#This Row],[Defect Type ID]],Table5[ID],Table5[Defect Type],"Not found",0)</f>
        <v>Impact</v>
      </c>
      <c r="K4621">
        <v>140</v>
      </c>
      <c r="L4621" s="2" t="str">
        <f>_xlfn.XLOOKUP(SupplierQuality[[#This Row],[DefectID]],Table2[ID],Table2[Defect],"Not found",0)</f>
        <v>No Liner</v>
      </c>
      <c r="M4621" s="3">
        <v>786719</v>
      </c>
      <c r="N4621" s="3">
        <v>3941</v>
      </c>
      <c r="O4621" s="6">
        <f>SupplierQuality[[#This Row],[Total Downtime Minutes]]/60</f>
        <v>65.683333333333337</v>
      </c>
      <c r="P4621" s="4">
        <v>360</v>
      </c>
      <c r="Q4621" s="4">
        <f>SupplierQuality[[#This Row],[Total Defect Qty]]*SupplierQuality[[#This Row],[Unit Price]]</f>
        <v>283218840</v>
      </c>
    </row>
    <row r="4622" spans="1:17" x14ac:dyDescent="0.25">
      <c r="A4622" s="1">
        <v>43759</v>
      </c>
      <c r="B4622" s="5" t="str">
        <f>TEXT(SupplierQuality[[#This Row],[Date]],"mmm")</f>
        <v>Oct</v>
      </c>
      <c r="C4622" s="5" t="str">
        <f>TEXT(SupplierQuality[[#This Row],[Date]],"yyyy")</f>
        <v>2019</v>
      </c>
      <c r="D4622" s="2" t="s">
        <v>223</v>
      </c>
      <c r="E4622" s="2" t="s">
        <v>55</v>
      </c>
      <c r="F4622" s="2" t="s">
        <v>14</v>
      </c>
      <c r="G4622">
        <v>132</v>
      </c>
      <c r="H4622" s="2" t="str">
        <f>VLOOKUP(SupplierQuality[[#This Row],[MaterialID]],Table4[#All],2,0)</f>
        <v>Printed Materials</v>
      </c>
      <c r="I4622">
        <v>2</v>
      </c>
      <c r="J4622" s="2" t="str">
        <f>_xlfn.XLOOKUP(SupplierQuality[[#This Row],[Defect Type ID]],Table5[ID],Table5[Defect Type],"Not found",0)</f>
        <v>Rejected</v>
      </c>
      <c r="K4622">
        <v>21</v>
      </c>
      <c r="L4622" s="2" t="str">
        <f>_xlfn.XLOOKUP(SupplierQuality[[#This Row],[DefectID]],Table2[ID],Table2[Defect],"Not found",0)</f>
        <v>Material Handling/ Shipping Requirements Error</v>
      </c>
      <c r="M4622" s="3">
        <v>747953</v>
      </c>
      <c r="N4622" s="3">
        <v>3851</v>
      </c>
      <c r="O4622" s="6">
        <f>SupplierQuality[[#This Row],[Total Downtime Minutes]]/60</f>
        <v>64.183333333333337</v>
      </c>
      <c r="P4622" s="4">
        <v>584</v>
      </c>
      <c r="Q4622" s="4">
        <f>SupplierQuality[[#This Row],[Total Defect Qty]]*SupplierQuality[[#This Row],[Unit Price]]</f>
        <v>436804552</v>
      </c>
    </row>
    <row r="4623" spans="1:17" x14ac:dyDescent="0.25">
      <c r="A4623" s="1">
        <v>43759</v>
      </c>
      <c r="B4623" s="5" t="str">
        <f>TEXT(SupplierQuality[[#This Row],[Date]],"mmm")</f>
        <v>Oct</v>
      </c>
      <c r="C4623" s="5" t="str">
        <f>TEXT(SupplierQuality[[#This Row],[Date]],"yyyy")</f>
        <v>2019</v>
      </c>
      <c r="D4623" s="2" t="s">
        <v>315</v>
      </c>
      <c r="E4623" s="2" t="s">
        <v>21</v>
      </c>
      <c r="F4623" s="2" t="s">
        <v>42</v>
      </c>
      <c r="G4623">
        <v>120</v>
      </c>
      <c r="H4623" s="2" t="str">
        <f>VLOOKUP(SupplierQuality[[#This Row],[MaterialID]],Table4[#All],2,0)</f>
        <v>Film</v>
      </c>
      <c r="I4623">
        <v>3</v>
      </c>
      <c r="J4623" s="2" t="str">
        <f>_xlfn.XLOOKUP(SupplierQuality[[#This Row],[Defect Type ID]],Table5[ID],Table5[Defect Type],"Not found",0)</f>
        <v>Impact</v>
      </c>
      <c r="K4623">
        <v>183</v>
      </c>
      <c r="L4623" s="2" t="str">
        <f>_xlfn.XLOOKUP(SupplierQuality[[#This Row],[DefectID]],Table2[ID],Table2[Defect],"Not found",0)</f>
        <v>No Crank</v>
      </c>
      <c r="M4623" s="3">
        <v>685841</v>
      </c>
      <c r="N4623" s="3">
        <v>1178</v>
      </c>
      <c r="O4623" s="6">
        <f>SupplierQuality[[#This Row],[Total Downtime Minutes]]/60</f>
        <v>19.633333333333333</v>
      </c>
      <c r="P4623" s="4">
        <v>300</v>
      </c>
      <c r="Q4623" s="4">
        <f>SupplierQuality[[#This Row],[Total Defect Qty]]*SupplierQuality[[#This Row],[Unit Price]]</f>
        <v>205752300</v>
      </c>
    </row>
    <row r="4624" spans="1:17" x14ac:dyDescent="0.25">
      <c r="A4624" s="1">
        <v>43759</v>
      </c>
      <c r="B4624" s="5" t="str">
        <f>TEXT(SupplierQuality[[#This Row],[Date]],"mmm")</f>
        <v>Oct</v>
      </c>
      <c r="C4624" s="5" t="str">
        <f>TEXT(SupplierQuality[[#This Row],[Date]],"yyyy")</f>
        <v>2019</v>
      </c>
      <c r="D4624" s="2" t="s">
        <v>186</v>
      </c>
      <c r="E4624" s="2" t="s">
        <v>67</v>
      </c>
      <c r="F4624" s="2" t="s">
        <v>17</v>
      </c>
      <c r="G4624">
        <v>130</v>
      </c>
      <c r="H4624" s="2" t="str">
        <f>VLOOKUP(SupplierQuality[[#This Row],[MaterialID]],Table4[#All],2,0)</f>
        <v>Packaging</v>
      </c>
      <c r="I4624">
        <v>2</v>
      </c>
      <c r="J4624" s="2" t="str">
        <f>_xlfn.XLOOKUP(SupplierQuality[[#This Row],[Defect Type ID]],Table5[ID],Table5[Defect Type],"Not found",0)</f>
        <v>Rejected</v>
      </c>
      <c r="K4624">
        <v>169</v>
      </c>
      <c r="L4624" s="2" t="str">
        <f>_xlfn.XLOOKUP(SupplierQuality[[#This Row],[DefectID]],Table2[ID],Table2[Defect],"Not found",0)</f>
        <v>Poor Cut</v>
      </c>
      <c r="M4624" s="3">
        <v>591621</v>
      </c>
      <c r="N4624" s="3">
        <v>3959</v>
      </c>
      <c r="O4624" s="6">
        <f>SupplierQuality[[#This Row],[Total Downtime Minutes]]/60</f>
        <v>65.983333333333334</v>
      </c>
      <c r="P4624" s="4">
        <v>581</v>
      </c>
      <c r="Q4624" s="4">
        <f>SupplierQuality[[#This Row],[Total Defect Qty]]*SupplierQuality[[#This Row],[Unit Price]]</f>
        <v>343731801</v>
      </c>
    </row>
    <row r="4625" spans="1:17" x14ac:dyDescent="0.25">
      <c r="A4625" s="1">
        <v>43759</v>
      </c>
      <c r="B4625" s="5" t="str">
        <f>TEXT(SupplierQuality[[#This Row],[Date]],"mmm")</f>
        <v>Oct</v>
      </c>
      <c r="C4625" s="5" t="str">
        <f>TEXT(SupplierQuality[[#This Row],[Date]],"yyyy")</f>
        <v>2019</v>
      </c>
      <c r="D4625" s="2" t="s">
        <v>97</v>
      </c>
      <c r="E4625" s="2" t="s">
        <v>52</v>
      </c>
      <c r="F4625" s="2" t="s">
        <v>14</v>
      </c>
      <c r="G4625">
        <v>120</v>
      </c>
      <c r="H4625" s="2" t="str">
        <f>VLOOKUP(SupplierQuality[[#This Row],[MaterialID]],Table4[#All],2,0)</f>
        <v>Film</v>
      </c>
      <c r="I4625">
        <v>2</v>
      </c>
      <c r="J4625" s="2" t="str">
        <f>_xlfn.XLOOKUP(SupplierQuality[[#This Row],[Defect Type ID]],Table5[ID],Table5[Defect Type],"Not found",0)</f>
        <v>Rejected</v>
      </c>
      <c r="K4625">
        <v>75</v>
      </c>
      <c r="L4625" s="2" t="str">
        <f>_xlfn.XLOOKUP(SupplierQuality[[#This Row],[DefectID]],Table2[ID],Table2[Defect],"Not found",0)</f>
        <v>Crushed Sidewalls</v>
      </c>
      <c r="M4625" s="3">
        <v>562050</v>
      </c>
      <c r="N4625" s="3">
        <v>3801</v>
      </c>
      <c r="O4625" s="6">
        <f>SupplierQuality[[#This Row],[Total Downtime Minutes]]/60</f>
        <v>63.35</v>
      </c>
      <c r="P4625" s="4">
        <v>526</v>
      </c>
      <c r="Q4625" s="4">
        <f>SupplierQuality[[#This Row],[Total Defect Qty]]*SupplierQuality[[#This Row],[Unit Price]]</f>
        <v>295638300</v>
      </c>
    </row>
    <row r="4626" spans="1:17" x14ac:dyDescent="0.25">
      <c r="A4626" s="1">
        <v>43759</v>
      </c>
      <c r="B4626" s="5" t="str">
        <f>TEXT(SupplierQuality[[#This Row],[Date]],"mmm")</f>
        <v>Oct</v>
      </c>
      <c r="C4626" s="5" t="str">
        <f>TEXT(SupplierQuality[[#This Row],[Date]],"yyyy")</f>
        <v>2019</v>
      </c>
      <c r="D4626" s="2" t="s">
        <v>332</v>
      </c>
      <c r="E4626" s="2" t="s">
        <v>47</v>
      </c>
      <c r="F4626" s="2" t="s">
        <v>17</v>
      </c>
      <c r="G4626">
        <v>123</v>
      </c>
      <c r="H4626" s="2" t="str">
        <f>VLOOKUP(SupplierQuality[[#This Row],[MaterialID]],Table4[#All],2,0)</f>
        <v>Pump</v>
      </c>
      <c r="I4626">
        <v>2</v>
      </c>
      <c r="J4626" s="2" t="str">
        <f>_xlfn.XLOOKUP(SupplierQuality[[#This Row],[Defect Type ID]],Table5[ID],Table5[Defect Type],"Not found",0)</f>
        <v>Rejected</v>
      </c>
      <c r="K4626">
        <v>226</v>
      </c>
      <c r="L4626" s="2" t="str">
        <f>_xlfn.XLOOKUP(SupplierQuality[[#This Row],[DefectID]],Table2[ID],Table2[Defect],"Not found",0)</f>
        <v>Streaks</v>
      </c>
      <c r="M4626" s="3">
        <v>441697</v>
      </c>
      <c r="N4626" s="3">
        <v>536</v>
      </c>
      <c r="O4626" s="6">
        <f>SupplierQuality[[#This Row],[Total Downtime Minutes]]/60</f>
        <v>8.9333333333333336</v>
      </c>
      <c r="P4626" s="4">
        <v>538</v>
      </c>
      <c r="Q4626" s="4">
        <f>SupplierQuality[[#This Row],[Total Defect Qty]]*SupplierQuality[[#This Row],[Unit Price]]</f>
        <v>237632986</v>
      </c>
    </row>
    <row r="4627" spans="1:17" x14ac:dyDescent="0.25">
      <c r="A4627" s="1">
        <v>43759</v>
      </c>
      <c r="B4627" s="5" t="str">
        <f>TEXT(SupplierQuality[[#This Row],[Date]],"mmm")</f>
        <v>Oct</v>
      </c>
      <c r="C4627" s="5" t="str">
        <f>TEXT(SupplierQuality[[#This Row],[Date]],"yyyy")</f>
        <v>2019</v>
      </c>
      <c r="D4627" s="2" t="s">
        <v>360</v>
      </c>
      <c r="E4627" s="2" t="s">
        <v>47</v>
      </c>
      <c r="F4627" s="2" t="s">
        <v>14</v>
      </c>
      <c r="G4627">
        <v>116</v>
      </c>
      <c r="H4627" s="2" t="str">
        <f>VLOOKUP(SupplierQuality[[#This Row],[MaterialID]],Table4[#All],2,0)</f>
        <v>Molds</v>
      </c>
      <c r="I4627">
        <v>1</v>
      </c>
      <c r="J4627" s="2" t="str">
        <f>_xlfn.XLOOKUP(SupplierQuality[[#This Row],[Defect Type ID]],Table5[ID],Table5[Defect Type],"Not found",0)</f>
        <v>No Impact</v>
      </c>
      <c r="K4627">
        <v>249</v>
      </c>
      <c r="L4627" s="2" t="str">
        <f>_xlfn.XLOOKUP(SupplierQuality[[#This Row],[DefectID]],Table2[ID],Table2[Defect],"Not found",0)</f>
        <v>Excessive Lubricant</v>
      </c>
      <c r="M4627" s="3">
        <v>304285</v>
      </c>
      <c r="N4627" s="3">
        <v>2303</v>
      </c>
      <c r="O4627" s="6">
        <f>SupplierQuality[[#This Row],[Total Downtime Minutes]]/60</f>
        <v>38.383333333333333</v>
      </c>
      <c r="P4627" s="4">
        <v>627</v>
      </c>
      <c r="Q4627" s="4">
        <f>SupplierQuality[[#This Row],[Total Defect Qty]]*SupplierQuality[[#This Row],[Unit Price]]</f>
        <v>190786695</v>
      </c>
    </row>
    <row r="4628" spans="1:17" x14ac:dyDescent="0.25">
      <c r="A4628" s="1">
        <v>43759</v>
      </c>
      <c r="B4628" s="5" t="str">
        <f>TEXT(SupplierQuality[[#This Row],[Date]],"mmm")</f>
        <v>Oct</v>
      </c>
      <c r="C4628" s="5" t="str">
        <f>TEXT(SupplierQuality[[#This Row],[Date]],"yyyy")</f>
        <v>2019</v>
      </c>
      <c r="D4628" s="2" t="s">
        <v>144</v>
      </c>
      <c r="E4628" s="2" t="s">
        <v>16</v>
      </c>
      <c r="F4628" s="2" t="s">
        <v>14</v>
      </c>
      <c r="G4628">
        <v>123</v>
      </c>
      <c r="H4628" s="2" t="str">
        <f>VLOOKUP(SupplierQuality[[#This Row],[MaterialID]],Table4[#All],2,0)</f>
        <v>Pump</v>
      </c>
      <c r="I4628">
        <v>3</v>
      </c>
      <c r="J4628" s="2" t="str">
        <f>_xlfn.XLOOKUP(SupplierQuality[[#This Row],[Defect Type ID]],Table5[ID],Table5[Defect Type],"Not found",0)</f>
        <v>Impact</v>
      </c>
      <c r="K4628">
        <v>264</v>
      </c>
      <c r="L4628" s="2" t="str">
        <f>_xlfn.XLOOKUP(SupplierQuality[[#This Row],[DefectID]],Table2[ID],Table2[Defect],"Not found",0)</f>
        <v>Off-set</v>
      </c>
      <c r="M4628" s="3">
        <v>157171</v>
      </c>
      <c r="N4628" s="3">
        <v>3357</v>
      </c>
      <c r="O4628" s="6">
        <f>SupplierQuality[[#This Row],[Total Downtime Minutes]]/60</f>
        <v>55.95</v>
      </c>
      <c r="P4628" s="4">
        <v>552</v>
      </c>
      <c r="Q4628" s="4">
        <f>SupplierQuality[[#This Row],[Total Defect Qty]]*SupplierQuality[[#This Row],[Unit Price]]</f>
        <v>86758392</v>
      </c>
    </row>
    <row r="4629" spans="1:17" x14ac:dyDescent="0.25">
      <c r="A4629" s="1">
        <v>43759</v>
      </c>
      <c r="B4629" s="5" t="str">
        <f>TEXT(SupplierQuality[[#This Row],[Date]],"mmm")</f>
        <v>Oct</v>
      </c>
      <c r="C4629" s="5" t="str">
        <f>TEXT(SupplierQuality[[#This Row],[Date]],"yyyy")</f>
        <v>2019</v>
      </c>
      <c r="D4629" s="2" t="s">
        <v>297</v>
      </c>
      <c r="E4629" s="2" t="s">
        <v>11</v>
      </c>
      <c r="F4629" s="2" t="s">
        <v>14</v>
      </c>
      <c r="G4629">
        <v>116</v>
      </c>
      <c r="H4629" s="2" t="str">
        <f>VLOOKUP(SupplierQuality[[#This Row],[MaterialID]],Table4[#All],2,0)</f>
        <v>Molds</v>
      </c>
      <c r="I4629">
        <v>1</v>
      </c>
      <c r="J4629" s="2" t="str">
        <f>_xlfn.XLOOKUP(SupplierQuality[[#This Row],[Defect Type ID]],Table5[ID],Table5[Defect Type],"Not found",0)</f>
        <v>No Impact</v>
      </c>
      <c r="K4629">
        <v>125</v>
      </c>
      <c r="L4629" s="2" t="str">
        <f>_xlfn.XLOOKUP(SupplierQuality[[#This Row],[DefectID]],Table2[ID],Table2[Defect],"Not found",0)</f>
        <v>Dimensions Wrong</v>
      </c>
      <c r="M4629" s="3">
        <v>141569</v>
      </c>
      <c r="N4629" s="3">
        <v>2224</v>
      </c>
      <c r="O4629" s="6">
        <f>SupplierQuality[[#This Row],[Total Downtime Minutes]]/60</f>
        <v>37.06666666666667</v>
      </c>
      <c r="P4629" s="4">
        <v>630</v>
      </c>
      <c r="Q4629" s="4">
        <f>SupplierQuality[[#This Row],[Total Defect Qty]]*SupplierQuality[[#This Row],[Unit Price]]</f>
        <v>89188470</v>
      </c>
    </row>
    <row r="4630" spans="1:17" x14ac:dyDescent="0.25">
      <c r="A4630" s="1">
        <v>43759</v>
      </c>
      <c r="B4630" s="5" t="str">
        <f>TEXT(SupplierQuality[[#This Row],[Date]],"mmm")</f>
        <v>Oct</v>
      </c>
      <c r="C4630" s="5" t="str">
        <f>TEXT(SupplierQuality[[#This Row],[Date]],"yyyy")</f>
        <v>2019</v>
      </c>
      <c r="D4630" s="2" t="s">
        <v>10</v>
      </c>
      <c r="E4630" s="2" t="s">
        <v>64</v>
      </c>
      <c r="F4630" s="2" t="s">
        <v>14</v>
      </c>
      <c r="G4630">
        <v>115</v>
      </c>
      <c r="H4630" s="2" t="str">
        <f>VLOOKUP(SupplierQuality[[#This Row],[MaterialID]],Table4[#All],2,0)</f>
        <v>Controllers</v>
      </c>
      <c r="I4630">
        <v>2</v>
      </c>
      <c r="J4630" s="2" t="str">
        <f>_xlfn.XLOOKUP(SupplierQuality[[#This Row],[Defect Type ID]],Table5[ID],Table5[Defect Type],"Not found",0)</f>
        <v>Rejected</v>
      </c>
      <c r="K4630">
        <v>102</v>
      </c>
      <c r="L4630" s="2" t="str">
        <f>_xlfn.XLOOKUP(SupplierQuality[[#This Row],[DefectID]],Table2[ID],Table2[Defect],"Not found",0)</f>
        <v>Wrong Codes</v>
      </c>
      <c r="M4630" s="3">
        <v>129324</v>
      </c>
      <c r="N4630" s="3">
        <v>2156</v>
      </c>
      <c r="O4630" s="6">
        <f>SupplierQuality[[#This Row],[Total Downtime Minutes]]/60</f>
        <v>35.93333333333333</v>
      </c>
      <c r="P4630" s="4">
        <v>433</v>
      </c>
      <c r="Q4630" s="4">
        <f>SupplierQuality[[#This Row],[Total Defect Qty]]*SupplierQuality[[#This Row],[Unit Price]]</f>
        <v>55997292</v>
      </c>
    </row>
    <row r="4631" spans="1:17" x14ac:dyDescent="0.25">
      <c r="A4631" s="1">
        <v>43759</v>
      </c>
      <c r="B4631" s="5" t="str">
        <f>TEXT(SupplierQuality[[#This Row],[Date]],"mmm")</f>
        <v>Oct</v>
      </c>
      <c r="C4631" s="5" t="str">
        <f>TEXT(SupplierQuality[[#This Row],[Date]],"yyyy")</f>
        <v>2019</v>
      </c>
      <c r="D4631" s="2" t="s">
        <v>221</v>
      </c>
      <c r="E4631" s="2" t="s">
        <v>67</v>
      </c>
      <c r="F4631" s="2" t="s">
        <v>17</v>
      </c>
      <c r="G4631">
        <v>130</v>
      </c>
      <c r="H4631" s="2" t="str">
        <f>VLOOKUP(SupplierQuality[[#This Row],[MaterialID]],Table4[#All],2,0)</f>
        <v>Packaging</v>
      </c>
      <c r="I4631">
        <v>2</v>
      </c>
      <c r="J4631" s="2" t="str">
        <f>_xlfn.XLOOKUP(SupplierQuality[[#This Row],[Defect Type ID]],Table5[ID],Table5[Defect Type],"Not found",0)</f>
        <v>Rejected</v>
      </c>
      <c r="K4631">
        <v>239</v>
      </c>
      <c r="L4631" s="2" t="str">
        <f>_xlfn.XLOOKUP(SupplierQuality[[#This Row],[DefectID]],Table2[ID],Table2[Defect],"Not found",0)</f>
        <v>Scratch</v>
      </c>
      <c r="M4631" s="3">
        <v>31325</v>
      </c>
      <c r="N4631" s="3">
        <v>2046</v>
      </c>
      <c r="O4631" s="6">
        <f>SupplierQuality[[#This Row],[Total Downtime Minutes]]/60</f>
        <v>34.1</v>
      </c>
      <c r="P4631" s="4">
        <v>639</v>
      </c>
      <c r="Q4631" s="4">
        <f>SupplierQuality[[#This Row],[Total Defect Qty]]*SupplierQuality[[#This Row],[Unit Price]]</f>
        <v>20016675</v>
      </c>
    </row>
    <row r="4632" spans="1:17" x14ac:dyDescent="0.25">
      <c r="A4632" s="1">
        <v>43760</v>
      </c>
      <c r="B4632" s="5" t="str">
        <f>TEXT(SupplierQuality[[#This Row],[Date]],"mmm")</f>
        <v>Oct</v>
      </c>
      <c r="C4632" s="5" t="str">
        <f>TEXT(SupplierQuality[[#This Row],[Date]],"yyyy")</f>
        <v>2019</v>
      </c>
      <c r="D4632" s="2" t="s">
        <v>274</v>
      </c>
      <c r="E4632" s="2" t="s">
        <v>52</v>
      </c>
      <c r="F4632" s="2" t="s">
        <v>14</v>
      </c>
      <c r="G4632">
        <v>116</v>
      </c>
      <c r="H4632" s="2" t="str">
        <f>VLOOKUP(SupplierQuality[[#This Row],[MaterialID]],Table4[#All],2,0)</f>
        <v>Molds</v>
      </c>
      <c r="I4632">
        <v>2</v>
      </c>
      <c r="J4632" s="2" t="str">
        <f>_xlfn.XLOOKUP(SupplierQuality[[#This Row],[Defect Type ID]],Table5[ID],Table5[Defect Type],"Not found",0)</f>
        <v>Rejected</v>
      </c>
      <c r="K4632">
        <v>159</v>
      </c>
      <c r="L4632" s="2" t="str">
        <f>_xlfn.XLOOKUP(SupplierQuality[[#This Row],[DefectID]],Table2[ID],Table2[Defect],"Not found",0)</f>
        <v>No Insert</v>
      </c>
      <c r="M4632" s="3">
        <v>886448</v>
      </c>
      <c r="N4632" s="3">
        <v>4731</v>
      </c>
      <c r="O4632" s="6">
        <f>SupplierQuality[[#This Row],[Total Downtime Minutes]]/60</f>
        <v>78.849999999999994</v>
      </c>
      <c r="P4632" s="4">
        <v>299</v>
      </c>
      <c r="Q4632" s="4">
        <f>SupplierQuality[[#This Row],[Total Defect Qty]]*SupplierQuality[[#This Row],[Unit Price]]</f>
        <v>265047952</v>
      </c>
    </row>
    <row r="4633" spans="1:17" x14ac:dyDescent="0.25">
      <c r="A4633" s="1">
        <v>43760</v>
      </c>
      <c r="B4633" s="5" t="str">
        <f>TEXT(SupplierQuality[[#This Row],[Date]],"mmm")</f>
        <v>Oct</v>
      </c>
      <c r="C4633" s="5" t="str">
        <f>TEXT(SupplierQuality[[#This Row],[Date]],"yyyy")</f>
        <v>2019</v>
      </c>
      <c r="D4633" s="2" t="s">
        <v>59</v>
      </c>
      <c r="E4633" s="2" t="s">
        <v>71</v>
      </c>
      <c r="F4633" s="2" t="s">
        <v>14</v>
      </c>
      <c r="G4633">
        <v>115</v>
      </c>
      <c r="H4633" s="2" t="str">
        <f>VLOOKUP(SupplierQuality[[#This Row],[MaterialID]],Table4[#All],2,0)</f>
        <v>Controllers</v>
      </c>
      <c r="I4633">
        <v>2</v>
      </c>
      <c r="J4633" s="2" t="str">
        <f>_xlfn.XLOOKUP(SupplierQuality[[#This Row],[Defect Type ID]],Table5[ID],Table5[Defect Type],"Not found",0)</f>
        <v>Rejected</v>
      </c>
      <c r="K4633">
        <v>216</v>
      </c>
      <c r="L4633" s="2" t="str">
        <f>_xlfn.XLOOKUP(SupplierQuality[[#This Row],[DefectID]],Table2[ID],Table2[Defect],"Not found",0)</f>
        <v>Bad Flaps</v>
      </c>
      <c r="M4633" s="3">
        <v>864917</v>
      </c>
      <c r="N4633" s="3">
        <v>565</v>
      </c>
      <c r="O4633" s="6">
        <f>SupplierQuality[[#This Row],[Total Downtime Minutes]]/60</f>
        <v>9.4166666666666661</v>
      </c>
      <c r="P4633" s="4">
        <v>590</v>
      </c>
      <c r="Q4633" s="4">
        <f>SupplierQuality[[#This Row],[Total Defect Qty]]*SupplierQuality[[#This Row],[Unit Price]]</f>
        <v>510301030</v>
      </c>
    </row>
    <row r="4634" spans="1:17" x14ac:dyDescent="0.25">
      <c r="A4634" s="1">
        <v>43760</v>
      </c>
      <c r="B4634" s="5" t="str">
        <f>TEXT(SupplierQuality[[#This Row],[Date]],"mmm")</f>
        <v>Oct</v>
      </c>
      <c r="C4634" s="5" t="str">
        <f>TEXT(SupplierQuality[[#This Row],[Date]],"yyyy")</f>
        <v>2019</v>
      </c>
      <c r="D4634" s="2" t="s">
        <v>192</v>
      </c>
      <c r="E4634" s="2" t="s">
        <v>16</v>
      </c>
      <c r="F4634" s="2" t="s">
        <v>14</v>
      </c>
      <c r="G4634">
        <v>117</v>
      </c>
      <c r="H4634" s="2" t="str">
        <f>VLOOKUP(SupplierQuality[[#This Row],[MaterialID]],Table4[#All],2,0)</f>
        <v>Labels</v>
      </c>
      <c r="I4634">
        <v>1</v>
      </c>
      <c r="J4634" s="2" t="str">
        <f>_xlfn.XLOOKUP(SupplierQuality[[#This Row],[Defect Type ID]],Table5[ID],Table5[Defect Type],"Not found",0)</f>
        <v>No Impact</v>
      </c>
      <c r="K4634">
        <v>26</v>
      </c>
      <c r="L4634" s="2" t="str">
        <f>_xlfn.XLOOKUP(SupplierQuality[[#This Row],[DefectID]],Table2[ID],Table2[Defect],"Not found",0)</f>
        <v>Poor  Adhesion</v>
      </c>
      <c r="M4634" s="3">
        <v>827175</v>
      </c>
      <c r="N4634" s="3">
        <v>4045</v>
      </c>
      <c r="O4634" s="6">
        <f>SupplierQuality[[#This Row],[Total Downtime Minutes]]/60</f>
        <v>67.416666666666671</v>
      </c>
      <c r="P4634" s="4">
        <v>637</v>
      </c>
      <c r="Q4634" s="4">
        <f>SupplierQuality[[#This Row],[Total Defect Qty]]*SupplierQuality[[#This Row],[Unit Price]]</f>
        <v>526910475</v>
      </c>
    </row>
    <row r="4635" spans="1:17" x14ac:dyDescent="0.25">
      <c r="A4635" s="1">
        <v>43760</v>
      </c>
      <c r="B4635" s="5" t="str">
        <f>TEXT(SupplierQuality[[#This Row],[Date]],"mmm")</f>
        <v>Oct</v>
      </c>
      <c r="C4635" s="5" t="str">
        <f>TEXT(SupplierQuality[[#This Row],[Date]],"yyyy")</f>
        <v>2019</v>
      </c>
      <c r="D4635" s="2" t="s">
        <v>310</v>
      </c>
      <c r="E4635" s="2" t="s">
        <v>41</v>
      </c>
      <c r="F4635" s="2" t="s">
        <v>17</v>
      </c>
      <c r="G4635">
        <v>123</v>
      </c>
      <c r="H4635" s="2" t="str">
        <f>VLOOKUP(SupplierQuality[[#This Row],[MaterialID]],Table4[#All],2,0)</f>
        <v>Pump</v>
      </c>
      <c r="I4635">
        <v>3</v>
      </c>
      <c r="J4635" s="2" t="str">
        <f>_xlfn.XLOOKUP(SupplierQuality[[#This Row],[Defect Type ID]],Table5[ID],Table5[Defect Type],"Not found",0)</f>
        <v>Impact</v>
      </c>
      <c r="K4635">
        <v>154</v>
      </c>
      <c r="L4635" s="2" t="str">
        <f>_xlfn.XLOOKUP(SupplierQuality[[#This Row],[DefectID]],Table2[ID],Table2[Defect],"Not found",0)</f>
        <v>Missing Labels</v>
      </c>
      <c r="M4635" s="3">
        <v>786170</v>
      </c>
      <c r="N4635" s="3">
        <v>161</v>
      </c>
      <c r="O4635" s="6">
        <f>SupplierQuality[[#This Row],[Total Downtime Minutes]]/60</f>
        <v>2.6833333333333331</v>
      </c>
      <c r="P4635" s="4">
        <v>351</v>
      </c>
      <c r="Q4635" s="4">
        <f>SupplierQuality[[#This Row],[Total Defect Qty]]*SupplierQuality[[#This Row],[Unit Price]]</f>
        <v>275945670</v>
      </c>
    </row>
    <row r="4636" spans="1:17" x14ac:dyDescent="0.25">
      <c r="A4636" s="1">
        <v>43760</v>
      </c>
      <c r="B4636" s="5" t="str">
        <f>TEXT(SupplierQuality[[#This Row],[Date]],"mmm")</f>
        <v>Oct</v>
      </c>
      <c r="C4636" s="5" t="str">
        <f>TEXT(SupplierQuality[[#This Row],[Date]],"yyyy")</f>
        <v>2019</v>
      </c>
      <c r="D4636" s="2" t="s">
        <v>206</v>
      </c>
      <c r="E4636" s="2" t="s">
        <v>36</v>
      </c>
      <c r="F4636" s="2" t="s">
        <v>14</v>
      </c>
      <c r="G4636">
        <v>131</v>
      </c>
      <c r="H4636" s="2" t="str">
        <f>VLOOKUP(SupplierQuality[[#This Row],[MaterialID]],Table4[#All],2,0)</f>
        <v>Valves</v>
      </c>
      <c r="I4636">
        <v>1</v>
      </c>
      <c r="J4636" s="2" t="str">
        <f>_xlfn.XLOOKUP(SupplierQuality[[#This Row],[Defect Type ID]],Table5[ID],Table5[Defect Type],"Not found",0)</f>
        <v>No Impact</v>
      </c>
      <c r="K4636">
        <v>156</v>
      </c>
      <c r="L4636" s="2" t="str">
        <f>_xlfn.XLOOKUP(SupplierQuality[[#This Row],[DefectID]],Table2[ID],Table2[Defect],"Not found",0)</f>
        <v>Crack</v>
      </c>
      <c r="M4636" s="3">
        <v>764930</v>
      </c>
      <c r="N4636" s="3">
        <v>2674</v>
      </c>
      <c r="O4636" s="6">
        <f>SupplierQuality[[#This Row],[Total Downtime Minutes]]/60</f>
        <v>44.56666666666667</v>
      </c>
      <c r="P4636" s="4">
        <v>697</v>
      </c>
      <c r="Q4636" s="4">
        <f>SupplierQuality[[#This Row],[Total Defect Qty]]*SupplierQuality[[#This Row],[Unit Price]]</f>
        <v>533156210</v>
      </c>
    </row>
    <row r="4637" spans="1:17" x14ac:dyDescent="0.25">
      <c r="A4637" s="1">
        <v>43760</v>
      </c>
      <c r="B4637" s="5" t="str">
        <f>TEXT(SupplierQuality[[#This Row],[Date]],"mmm")</f>
        <v>Oct</v>
      </c>
      <c r="C4637" s="5" t="str">
        <f>TEXT(SupplierQuality[[#This Row],[Date]],"yyyy")</f>
        <v>2019</v>
      </c>
      <c r="D4637" s="2" t="s">
        <v>313</v>
      </c>
      <c r="E4637" s="2" t="s">
        <v>23</v>
      </c>
      <c r="F4637" s="2" t="s">
        <v>75</v>
      </c>
      <c r="G4637">
        <v>133</v>
      </c>
      <c r="H4637" s="2" t="str">
        <f>VLOOKUP(SupplierQuality[[#This Row],[MaterialID]],Table4[#All],2,0)</f>
        <v>Wires</v>
      </c>
      <c r="I4637">
        <v>3</v>
      </c>
      <c r="J4637" s="2" t="str">
        <f>_xlfn.XLOOKUP(SupplierQuality[[#This Row],[Defect Type ID]],Table5[ID],Table5[Defect Type],"Not found",0)</f>
        <v>Impact</v>
      </c>
      <c r="K4637">
        <v>14</v>
      </c>
      <c r="L4637" s="2" t="str">
        <f>_xlfn.XLOOKUP(SupplierQuality[[#This Row],[DefectID]],Table2[ID],Table2[Defect],"Not found",0)</f>
        <v>Gap Variation</v>
      </c>
      <c r="M4637" s="3">
        <v>737645</v>
      </c>
      <c r="N4637" s="3">
        <v>1491</v>
      </c>
      <c r="O4637" s="6">
        <f>SupplierQuality[[#This Row],[Total Downtime Minutes]]/60</f>
        <v>24.85</v>
      </c>
      <c r="P4637" s="4">
        <v>341</v>
      </c>
      <c r="Q4637" s="4">
        <f>SupplierQuality[[#This Row],[Total Defect Qty]]*SupplierQuality[[#This Row],[Unit Price]]</f>
        <v>251536945</v>
      </c>
    </row>
    <row r="4638" spans="1:17" x14ac:dyDescent="0.25">
      <c r="A4638" s="1">
        <v>43760</v>
      </c>
      <c r="B4638" s="5" t="str">
        <f>TEXT(SupplierQuality[[#This Row],[Date]],"mmm")</f>
        <v>Oct</v>
      </c>
      <c r="C4638" s="5" t="str">
        <f>TEXT(SupplierQuality[[#This Row],[Date]],"yyyy")</f>
        <v>2019</v>
      </c>
      <c r="D4638" s="2" t="s">
        <v>142</v>
      </c>
      <c r="E4638" s="2" t="s">
        <v>34</v>
      </c>
      <c r="F4638" s="2" t="s">
        <v>691</v>
      </c>
      <c r="G4638">
        <v>119</v>
      </c>
      <c r="H4638" s="2" t="str">
        <f>VLOOKUP(SupplierQuality[[#This Row],[MaterialID]],Table4[#All],2,0)</f>
        <v>Batteries</v>
      </c>
      <c r="I4638">
        <v>1</v>
      </c>
      <c r="J4638" s="2" t="str">
        <f>_xlfn.XLOOKUP(SupplierQuality[[#This Row],[Defect Type ID]],Table5[ID],Table5[Defect Type],"Not found",0)</f>
        <v>No Impact</v>
      </c>
      <c r="K4638">
        <v>36</v>
      </c>
      <c r="L4638" s="2" t="str">
        <f>_xlfn.XLOOKUP(SupplierQuality[[#This Row],[DefectID]],Table2[ID],Table2[Defect],"Not found",0)</f>
        <v>Scrap attached</v>
      </c>
      <c r="M4638" s="3">
        <v>686631</v>
      </c>
      <c r="N4638" s="3">
        <v>4810</v>
      </c>
      <c r="O4638" s="6">
        <f>SupplierQuality[[#This Row],[Total Downtime Minutes]]/60</f>
        <v>80.166666666666671</v>
      </c>
      <c r="P4638" s="4">
        <v>374</v>
      </c>
      <c r="Q4638" s="4">
        <f>SupplierQuality[[#This Row],[Total Defect Qty]]*SupplierQuality[[#This Row],[Unit Price]]</f>
        <v>256799994</v>
      </c>
    </row>
    <row r="4639" spans="1:17" x14ac:dyDescent="0.25">
      <c r="A4639" s="1">
        <v>43760</v>
      </c>
      <c r="B4639" s="5" t="str">
        <f>TEXT(SupplierQuality[[#This Row],[Date]],"mmm")</f>
        <v>Oct</v>
      </c>
      <c r="C4639" s="5" t="str">
        <f>TEXT(SupplierQuality[[#This Row],[Date]],"yyyy")</f>
        <v>2019</v>
      </c>
      <c r="D4639" s="2" t="s">
        <v>263</v>
      </c>
      <c r="E4639" s="2" t="s">
        <v>38</v>
      </c>
      <c r="F4639" s="2" t="s">
        <v>14</v>
      </c>
      <c r="G4639">
        <v>131</v>
      </c>
      <c r="H4639" s="2" t="str">
        <f>VLOOKUP(SupplierQuality[[#This Row],[MaterialID]],Table4[#All],2,0)</f>
        <v>Valves</v>
      </c>
      <c r="I4639">
        <v>3</v>
      </c>
      <c r="J4639" s="2" t="str">
        <f>_xlfn.XLOOKUP(SupplierQuality[[#This Row],[Defect Type ID]],Table5[ID],Table5[Defect Type],"Not found",0)</f>
        <v>Impact</v>
      </c>
      <c r="K4639">
        <v>52</v>
      </c>
      <c r="L4639" s="2" t="str">
        <f>_xlfn.XLOOKUP(SupplierQuality[[#This Row],[DefectID]],Table2[ID],Table2[Defect],"Not found",0)</f>
        <v>Wrong Core</v>
      </c>
      <c r="M4639" s="3">
        <v>653663</v>
      </c>
      <c r="N4639" s="3">
        <v>3985</v>
      </c>
      <c r="O4639" s="6">
        <f>SupplierQuality[[#This Row],[Total Downtime Minutes]]/60</f>
        <v>66.416666666666671</v>
      </c>
      <c r="P4639" s="4">
        <v>661</v>
      </c>
      <c r="Q4639" s="4">
        <f>SupplierQuality[[#This Row],[Total Defect Qty]]*SupplierQuality[[#This Row],[Unit Price]]</f>
        <v>432071243</v>
      </c>
    </row>
    <row r="4640" spans="1:17" x14ac:dyDescent="0.25">
      <c r="A4640" s="1">
        <v>43760</v>
      </c>
      <c r="B4640" s="5" t="str">
        <f>TEXT(SupplierQuality[[#This Row],[Date]],"mmm")</f>
        <v>Oct</v>
      </c>
      <c r="C4640" s="5" t="str">
        <f>TEXT(SupplierQuality[[#This Row],[Date]],"yyyy")</f>
        <v>2019</v>
      </c>
      <c r="D4640" s="2" t="s">
        <v>342</v>
      </c>
      <c r="E4640" s="2" t="s">
        <v>98</v>
      </c>
      <c r="F4640" s="2" t="s">
        <v>75</v>
      </c>
      <c r="G4640">
        <v>112</v>
      </c>
      <c r="H4640" s="2" t="str">
        <f>VLOOKUP(SupplierQuality[[#This Row],[MaterialID]],Table4[#All],2,0)</f>
        <v>Glass</v>
      </c>
      <c r="I4640">
        <v>2</v>
      </c>
      <c r="J4640" s="2" t="str">
        <f>_xlfn.XLOOKUP(SupplierQuality[[#This Row],[Defect Type ID]],Table5[ID],Table5[Defect Type],"Not found",0)</f>
        <v>Rejected</v>
      </c>
      <c r="K4640">
        <v>209</v>
      </c>
      <c r="L4640" s="2" t="str">
        <f>_xlfn.XLOOKUP(SupplierQuality[[#This Row],[DefectID]],Table2[ID],Table2[Defect],"Not found",0)</f>
        <v>Print Off Center</v>
      </c>
      <c r="M4640" s="3">
        <v>585340</v>
      </c>
      <c r="N4640" s="3">
        <v>3283</v>
      </c>
      <c r="O4640" s="6">
        <f>SupplierQuality[[#This Row],[Total Downtime Minutes]]/60</f>
        <v>54.716666666666669</v>
      </c>
      <c r="P4640" s="4">
        <v>437</v>
      </c>
      <c r="Q4640" s="4">
        <f>SupplierQuality[[#This Row],[Total Defect Qty]]*SupplierQuality[[#This Row],[Unit Price]]</f>
        <v>255793580</v>
      </c>
    </row>
    <row r="4641" spans="1:17" x14ac:dyDescent="0.25">
      <c r="A4641" s="1">
        <v>43760</v>
      </c>
      <c r="B4641" s="5" t="str">
        <f>TEXT(SupplierQuality[[#This Row],[Date]],"mmm")</f>
        <v>Oct</v>
      </c>
      <c r="C4641" s="5" t="str">
        <f>TEXT(SupplierQuality[[#This Row],[Date]],"yyyy")</f>
        <v>2019</v>
      </c>
      <c r="D4641" s="2" t="s">
        <v>252</v>
      </c>
      <c r="E4641" s="2" t="s">
        <v>60</v>
      </c>
      <c r="F4641" s="2" t="s">
        <v>14</v>
      </c>
      <c r="G4641">
        <v>126</v>
      </c>
      <c r="H4641" s="2" t="str">
        <f>VLOOKUP(SupplierQuality[[#This Row],[MaterialID]],Table4[#All],2,0)</f>
        <v>Motors</v>
      </c>
      <c r="I4641">
        <v>2</v>
      </c>
      <c r="J4641" s="2" t="str">
        <f>_xlfn.XLOOKUP(SupplierQuality[[#This Row],[Defect Type ID]],Table5[ID],Table5[Defect Type],"Not found",0)</f>
        <v>Rejected</v>
      </c>
      <c r="K4641">
        <v>175</v>
      </c>
      <c r="L4641" s="2" t="str">
        <f>_xlfn.XLOOKUP(SupplierQuality[[#This Row],[DefectID]],Table2[ID],Table2[Defect],"Not found",0)</f>
        <v>Wrong Horizontal Scores</v>
      </c>
      <c r="M4641" s="3">
        <v>539159</v>
      </c>
      <c r="N4641" s="3">
        <v>1881</v>
      </c>
      <c r="O4641" s="6">
        <f>SupplierQuality[[#This Row],[Total Downtime Minutes]]/60</f>
        <v>31.35</v>
      </c>
      <c r="P4641" s="4">
        <v>446</v>
      </c>
      <c r="Q4641" s="4">
        <f>SupplierQuality[[#This Row],[Total Defect Qty]]*SupplierQuality[[#This Row],[Unit Price]]</f>
        <v>240464914</v>
      </c>
    </row>
    <row r="4642" spans="1:17" x14ac:dyDescent="0.25">
      <c r="A4642" s="1">
        <v>43760</v>
      </c>
      <c r="B4642" s="5" t="str">
        <f>TEXT(SupplierQuality[[#This Row],[Date]],"mmm")</f>
        <v>Oct</v>
      </c>
      <c r="C4642" s="5" t="str">
        <f>TEXT(SupplierQuality[[#This Row],[Date]],"yyyy")</f>
        <v>2019</v>
      </c>
      <c r="D4642" s="2" t="s">
        <v>210</v>
      </c>
      <c r="E4642" s="2" t="s">
        <v>64</v>
      </c>
      <c r="F4642" s="2" t="s">
        <v>691</v>
      </c>
      <c r="G4642">
        <v>123</v>
      </c>
      <c r="H4642" s="2" t="str">
        <f>VLOOKUP(SupplierQuality[[#This Row],[MaterialID]],Table4[#All],2,0)</f>
        <v>Pump</v>
      </c>
      <c r="I4642">
        <v>3</v>
      </c>
      <c r="J4642" s="2" t="str">
        <f>_xlfn.XLOOKUP(SupplierQuality[[#This Row],[Defect Type ID]],Table5[ID],Table5[Defect Type],"Not found",0)</f>
        <v>Impact</v>
      </c>
      <c r="K4642">
        <v>224</v>
      </c>
      <c r="L4642" s="2" t="str">
        <f>_xlfn.XLOOKUP(SupplierQuality[[#This Row],[DefectID]],Table2[ID],Table2[Defect],"Not found",0)</f>
        <v>Excessive Glue</v>
      </c>
      <c r="M4642" s="3">
        <v>458671</v>
      </c>
      <c r="N4642" s="3">
        <v>4052</v>
      </c>
      <c r="O4642" s="6">
        <f>SupplierQuality[[#This Row],[Total Downtime Minutes]]/60</f>
        <v>67.533333333333331</v>
      </c>
      <c r="P4642" s="4">
        <v>521</v>
      </c>
      <c r="Q4642" s="4">
        <f>SupplierQuality[[#This Row],[Total Defect Qty]]*SupplierQuality[[#This Row],[Unit Price]]</f>
        <v>238967591</v>
      </c>
    </row>
    <row r="4643" spans="1:17" x14ac:dyDescent="0.25">
      <c r="A4643" s="1">
        <v>43760</v>
      </c>
      <c r="B4643" s="5" t="str">
        <f>TEXT(SupplierQuality[[#This Row],[Date]],"mmm")</f>
        <v>Oct</v>
      </c>
      <c r="C4643" s="5" t="str">
        <f>TEXT(SupplierQuality[[#This Row],[Date]],"yyyy")</f>
        <v>2019</v>
      </c>
      <c r="D4643" s="2" t="s">
        <v>139</v>
      </c>
      <c r="E4643" s="2" t="s">
        <v>27</v>
      </c>
      <c r="F4643" s="2" t="s">
        <v>691</v>
      </c>
      <c r="G4643">
        <v>123</v>
      </c>
      <c r="H4643" s="2" t="str">
        <f>VLOOKUP(SupplierQuality[[#This Row],[MaterialID]],Table4[#All],2,0)</f>
        <v>Pump</v>
      </c>
      <c r="I4643">
        <v>2</v>
      </c>
      <c r="J4643" s="2" t="str">
        <f>_xlfn.XLOOKUP(SupplierQuality[[#This Row],[Defect Type ID]],Table5[ID],Table5[Defect Type],"Not found",0)</f>
        <v>Rejected</v>
      </c>
      <c r="K4643">
        <v>218</v>
      </c>
      <c r="L4643" s="2" t="str">
        <f>_xlfn.XLOOKUP(SupplierQuality[[#This Row],[DefectID]],Table2[ID],Table2[Defect],"Not found",0)</f>
        <v>Rough Tops</v>
      </c>
      <c r="M4643" s="3">
        <v>325289</v>
      </c>
      <c r="N4643" s="3">
        <v>1737</v>
      </c>
      <c r="O4643" s="6">
        <f>SupplierQuality[[#This Row],[Total Downtime Minutes]]/60</f>
        <v>28.95</v>
      </c>
      <c r="P4643" s="4">
        <v>370</v>
      </c>
      <c r="Q4643" s="4">
        <f>SupplierQuality[[#This Row],[Total Defect Qty]]*SupplierQuality[[#This Row],[Unit Price]]</f>
        <v>120356930</v>
      </c>
    </row>
    <row r="4644" spans="1:17" x14ac:dyDescent="0.25">
      <c r="A4644" s="1">
        <v>43760</v>
      </c>
      <c r="B4644" s="5" t="str">
        <f>TEXT(SupplierQuality[[#This Row],[Date]],"mmm")</f>
        <v>Oct</v>
      </c>
      <c r="C4644" s="5" t="str">
        <f>TEXT(SupplierQuality[[#This Row],[Date]],"yyyy")</f>
        <v>2019</v>
      </c>
      <c r="D4644" s="2" t="s">
        <v>342</v>
      </c>
      <c r="E4644" s="2" t="s">
        <v>107</v>
      </c>
      <c r="F4644" s="2" t="s">
        <v>14</v>
      </c>
      <c r="G4644">
        <v>133</v>
      </c>
      <c r="H4644" s="2" t="str">
        <f>VLOOKUP(SupplierQuality[[#This Row],[MaterialID]],Table4[#All],2,0)</f>
        <v>Wires</v>
      </c>
      <c r="I4644">
        <v>3</v>
      </c>
      <c r="J4644" s="2" t="str">
        <f>_xlfn.XLOOKUP(SupplierQuality[[#This Row],[Defect Type ID]],Table5[ID],Table5[Defect Type],"Not found",0)</f>
        <v>Impact</v>
      </c>
      <c r="K4644">
        <v>30</v>
      </c>
      <c r="L4644" s="2" t="str">
        <f>_xlfn.XLOOKUP(SupplierQuality[[#This Row],[DefectID]],Table2[ID],Table2[Defect],"Not found",0)</f>
        <v>Too Stiff</v>
      </c>
      <c r="M4644" s="3">
        <v>293947</v>
      </c>
      <c r="N4644" s="3">
        <v>4856</v>
      </c>
      <c r="O4644" s="6">
        <f>SupplierQuality[[#This Row],[Total Downtime Minutes]]/60</f>
        <v>80.933333333333337</v>
      </c>
      <c r="P4644" s="4">
        <v>315</v>
      </c>
      <c r="Q4644" s="4">
        <f>SupplierQuality[[#This Row],[Total Defect Qty]]*SupplierQuality[[#This Row],[Unit Price]]</f>
        <v>92593305</v>
      </c>
    </row>
    <row r="4645" spans="1:17" x14ac:dyDescent="0.25">
      <c r="A4645" s="1">
        <v>43760</v>
      </c>
      <c r="B4645" s="5" t="str">
        <f>TEXT(SupplierQuality[[#This Row],[Date]],"mmm")</f>
        <v>Oct</v>
      </c>
      <c r="C4645" s="5" t="str">
        <f>TEXT(SupplierQuality[[#This Row],[Date]],"yyyy")</f>
        <v>2019</v>
      </c>
      <c r="D4645" s="2" t="s">
        <v>357</v>
      </c>
      <c r="E4645" s="2" t="s">
        <v>36</v>
      </c>
      <c r="F4645" s="2" t="s">
        <v>691</v>
      </c>
      <c r="G4645">
        <v>114</v>
      </c>
      <c r="H4645" s="2" t="str">
        <f>VLOOKUP(SupplierQuality[[#This Row],[MaterialID]],Table4[#All],2,0)</f>
        <v>Carton</v>
      </c>
      <c r="I4645">
        <v>1</v>
      </c>
      <c r="J4645" s="2" t="str">
        <f>_xlfn.XLOOKUP(SupplierQuality[[#This Row],[Defect Type ID]],Table5[ID],Table5[Defect Type],"Not found",0)</f>
        <v>No Impact</v>
      </c>
      <c r="K4645">
        <v>109</v>
      </c>
      <c r="L4645" s="2" t="str">
        <f>_xlfn.XLOOKUP(SupplierQuality[[#This Row],[DefectID]],Table2[ID],Table2[Defect],"Not found",0)</f>
        <v>Inside Scoring</v>
      </c>
      <c r="M4645" s="3">
        <v>283734</v>
      </c>
      <c r="N4645" s="3">
        <v>3157</v>
      </c>
      <c r="O4645" s="6">
        <f>SupplierQuality[[#This Row],[Total Downtime Minutes]]/60</f>
        <v>52.616666666666667</v>
      </c>
      <c r="P4645" s="4">
        <v>421</v>
      </c>
      <c r="Q4645" s="4">
        <f>SupplierQuality[[#This Row],[Total Defect Qty]]*SupplierQuality[[#This Row],[Unit Price]]</f>
        <v>119452014</v>
      </c>
    </row>
    <row r="4646" spans="1:17" x14ac:dyDescent="0.25">
      <c r="A4646" s="1">
        <v>43760</v>
      </c>
      <c r="B4646" s="5" t="str">
        <f>TEXT(SupplierQuality[[#This Row],[Date]],"mmm")</f>
        <v>Oct</v>
      </c>
      <c r="C4646" s="5" t="str">
        <f>TEXT(SupplierQuality[[#This Row],[Date]],"yyyy")</f>
        <v>2019</v>
      </c>
      <c r="D4646" s="2" t="s">
        <v>185</v>
      </c>
      <c r="E4646" s="2" t="s">
        <v>36</v>
      </c>
      <c r="F4646" s="2" t="s">
        <v>42</v>
      </c>
      <c r="G4646">
        <v>118</v>
      </c>
      <c r="H4646" s="2" t="str">
        <f>VLOOKUP(SupplierQuality[[#This Row],[MaterialID]],Table4[#All],2,0)</f>
        <v>Corrugate</v>
      </c>
      <c r="I4646">
        <v>2</v>
      </c>
      <c r="J4646" s="2" t="str">
        <f>_xlfn.XLOOKUP(SupplierQuality[[#This Row],[Defect Type ID]],Table5[ID],Table5[Defect Type],"Not found",0)</f>
        <v>Rejected</v>
      </c>
      <c r="K4646">
        <v>9</v>
      </c>
      <c r="L4646" s="2" t="str">
        <f>_xlfn.XLOOKUP(SupplierQuality[[#This Row],[DefectID]],Table2[ID],Table2[Defect],"Not found",0)</f>
        <v>Bad Seams</v>
      </c>
      <c r="M4646" s="3">
        <v>98023</v>
      </c>
      <c r="N4646" s="3">
        <v>17</v>
      </c>
      <c r="O4646" s="6">
        <f>SupplierQuality[[#This Row],[Total Downtime Minutes]]/60</f>
        <v>0.28333333333333333</v>
      </c>
      <c r="P4646" s="4">
        <v>647</v>
      </c>
      <c r="Q4646" s="4">
        <f>SupplierQuality[[#This Row],[Total Defect Qty]]*SupplierQuality[[#This Row],[Unit Price]]</f>
        <v>63420881</v>
      </c>
    </row>
    <row r="4647" spans="1:17" x14ac:dyDescent="0.25">
      <c r="A4647" s="1">
        <v>43760</v>
      </c>
      <c r="B4647" s="5" t="str">
        <f>TEXT(SupplierQuality[[#This Row],[Date]],"mmm")</f>
        <v>Oct</v>
      </c>
      <c r="C4647" s="5" t="str">
        <f>TEXT(SupplierQuality[[#This Row],[Date]],"yyyy")</f>
        <v>2019</v>
      </c>
      <c r="D4647" s="2" t="s">
        <v>111</v>
      </c>
      <c r="E4647" s="2" t="s">
        <v>34</v>
      </c>
      <c r="F4647" s="2" t="s">
        <v>17</v>
      </c>
      <c r="G4647">
        <v>124</v>
      </c>
      <c r="H4647" s="2" t="str">
        <f>VLOOKUP(SupplierQuality[[#This Row],[MaterialID]],Table4[#All],2,0)</f>
        <v>Drives</v>
      </c>
      <c r="I4647">
        <v>2</v>
      </c>
      <c r="J4647" s="2" t="str">
        <f>_xlfn.XLOOKUP(SupplierQuality[[#This Row],[Defect Type ID]],Table5[ID],Table5[Defect Type],"Not found",0)</f>
        <v>Rejected</v>
      </c>
      <c r="K4647">
        <v>115</v>
      </c>
      <c r="L4647" s="2" t="str">
        <f>_xlfn.XLOOKUP(SupplierQuality[[#This Row],[DefectID]],Table2[ID],Table2[Defect],"Not found",0)</f>
        <v>Roll Tension</v>
      </c>
      <c r="M4647" s="3">
        <v>59335</v>
      </c>
      <c r="N4647" s="3">
        <v>3250</v>
      </c>
      <c r="O4647" s="6">
        <f>SupplierQuality[[#This Row],[Total Downtime Minutes]]/60</f>
        <v>54.166666666666664</v>
      </c>
      <c r="P4647" s="4">
        <v>374</v>
      </c>
      <c r="Q4647" s="4">
        <f>SupplierQuality[[#This Row],[Total Defect Qty]]*SupplierQuality[[#This Row],[Unit Price]]</f>
        <v>22191290</v>
      </c>
    </row>
    <row r="4648" spans="1:17" x14ac:dyDescent="0.25">
      <c r="A4648" s="1">
        <v>43760</v>
      </c>
      <c r="B4648" s="5" t="str">
        <f>TEXT(SupplierQuality[[#This Row],[Date]],"mmm")</f>
        <v>Oct</v>
      </c>
      <c r="C4648" s="5" t="str">
        <f>TEXT(SupplierQuality[[#This Row],[Date]],"yyyy")</f>
        <v>2019</v>
      </c>
      <c r="D4648" s="2" t="s">
        <v>128</v>
      </c>
      <c r="E4648" s="2" t="s">
        <v>98</v>
      </c>
      <c r="F4648" s="2" t="s">
        <v>691</v>
      </c>
      <c r="G4648">
        <v>119</v>
      </c>
      <c r="H4648" s="2" t="str">
        <f>VLOOKUP(SupplierQuality[[#This Row],[MaterialID]],Table4[#All],2,0)</f>
        <v>Batteries</v>
      </c>
      <c r="I4648">
        <v>2</v>
      </c>
      <c r="J4648" s="2" t="str">
        <f>_xlfn.XLOOKUP(SupplierQuality[[#This Row],[Defect Type ID]],Table5[ID],Table5[Defect Type],"Not found",0)</f>
        <v>Rejected</v>
      </c>
      <c r="K4648">
        <v>88</v>
      </c>
      <c r="L4648" s="2" t="str">
        <f>_xlfn.XLOOKUP(SupplierQuality[[#This Row],[DefectID]],Table2[ID],Table2[Defect],"Not found",0)</f>
        <v>Cracked</v>
      </c>
      <c r="M4648" s="3">
        <v>3967</v>
      </c>
      <c r="N4648" s="3">
        <v>819</v>
      </c>
      <c r="O4648" s="6">
        <f>SupplierQuality[[#This Row],[Total Downtime Minutes]]/60</f>
        <v>13.65</v>
      </c>
      <c r="P4648" s="4">
        <v>375</v>
      </c>
      <c r="Q4648" s="4">
        <f>SupplierQuality[[#This Row],[Total Defect Qty]]*SupplierQuality[[#This Row],[Unit Price]]</f>
        <v>1487625</v>
      </c>
    </row>
    <row r="4649" spans="1:17" x14ac:dyDescent="0.25">
      <c r="A4649" s="1">
        <v>43761</v>
      </c>
      <c r="B4649" s="5" t="str">
        <f>TEXT(SupplierQuality[[#This Row],[Date]],"mmm")</f>
        <v>Oct</v>
      </c>
      <c r="C4649" s="5" t="str">
        <f>TEXT(SupplierQuality[[#This Row],[Date]],"yyyy")</f>
        <v>2019</v>
      </c>
      <c r="D4649" s="2" t="s">
        <v>315</v>
      </c>
      <c r="E4649" s="2" t="s">
        <v>34</v>
      </c>
      <c r="F4649" s="2" t="s">
        <v>17</v>
      </c>
      <c r="G4649">
        <v>127</v>
      </c>
      <c r="H4649" s="2" t="str">
        <f>VLOOKUP(SupplierQuality[[#This Row],[MaterialID]],Table4[#All],2,0)</f>
        <v>Crates</v>
      </c>
      <c r="I4649">
        <v>2</v>
      </c>
      <c r="J4649" s="2" t="str">
        <f>_xlfn.XLOOKUP(SupplierQuality[[#This Row],[Defect Type ID]],Table5[ID],Table5[Defect Type],"Not found",0)</f>
        <v>Rejected</v>
      </c>
      <c r="K4649">
        <v>92</v>
      </c>
      <c r="L4649" s="2" t="str">
        <f>_xlfn.XLOOKUP(SupplierQuality[[#This Row],[DefectID]],Table2[ID],Table2[Defect],"Not found",0)</f>
        <v>No Adhesive</v>
      </c>
      <c r="M4649" s="3">
        <v>996698</v>
      </c>
      <c r="N4649" s="3">
        <v>4497</v>
      </c>
      <c r="O4649" s="6">
        <f>SupplierQuality[[#This Row],[Total Downtime Minutes]]/60</f>
        <v>74.95</v>
      </c>
      <c r="P4649" s="4">
        <v>678</v>
      </c>
      <c r="Q4649" s="4">
        <f>SupplierQuality[[#This Row],[Total Defect Qty]]*SupplierQuality[[#This Row],[Unit Price]]</f>
        <v>675761244</v>
      </c>
    </row>
    <row r="4650" spans="1:17" x14ac:dyDescent="0.25">
      <c r="A4650" s="1">
        <v>43761</v>
      </c>
      <c r="B4650" s="5" t="str">
        <f>TEXT(SupplierQuality[[#This Row],[Date]],"mmm")</f>
        <v>Oct</v>
      </c>
      <c r="C4650" s="5" t="str">
        <f>TEXT(SupplierQuality[[#This Row],[Date]],"yyyy")</f>
        <v>2019</v>
      </c>
      <c r="D4650" s="2" t="s">
        <v>191</v>
      </c>
      <c r="E4650" s="2" t="s">
        <v>49</v>
      </c>
      <c r="F4650" s="2" t="s">
        <v>17</v>
      </c>
      <c r="G4650">
        <v>119</v>
      </c>
      <c r="H4650" s="2" t="str">
        <f>VLOOKUP(SupplierQuality[[#This Row],[MaterialID]],Table4[#All],2,0)</f>
        <v>Batteries</v>
      </c>
      <c r="I4650">
        <v>2</v>
      </c>
      <c r="J4650" s="2" t="str">
        <f>_xlfn.XLOOKUP(SupplierQuality[[#This Row],[Defect Type ID]],Table5[ID],Table5[Defect Type],"Not found",0)</f>
        <v>Rejected</v>
      </c>
      <c r="K4650">
        <v>66</v>
      </c>
      <c r="L4650" s="2" t="str">
        <f>_xlfn.XLOOKUP(SupplierQuality[[#This Row],[DefectID]],Table2[ID],Table2[Defect],"Not found",0)</f>
        <v>Splice</v>
      </c>
      <c r="M4650" s="3">
        <v>846870</v>
      </c>
      <c r="N4650" s="3">
        <v>3771</v>
      </c>
      <c r="O4650" s="6">
        <f>SupplierQuality[[#This Row],[Total Downtime Minutes]]/60</f>
        <v>62.85</v>
      </c>
      <c r="P4650" s="4">
        <v>526</v>
      </c>
      <c r="Q4650" s="4">
        <f>SupplierQuality[[#This Row],[Total Defect Qty]]*SupplierQuality[[#This Row],[Unit Price]]</f>
        <v>445453620</v>
      </c>
    </row>
    <row r="4651" spans="1:17" x14ac:dyDescent="0.25">
      <c r="A4651" s="1">
        <v>43761</v>
      </c>
      <c r="B4651" s="5" t="str">
        <f>TEXT(SupplierQuality[[#This Row],[Date]],"mmm")</f>
        <v>Oct</v>
      </c>
      <c r="C4651" s="5" t="str">
        <f>TEXT(SupplierQuality[[#This Row],[Date]],"yyyy")</f>
        <v>2019</v>
      </c>
      <c r="D4651" s="2" t="s">
        <v>193</v>
      </c>
      <c r="E4651" s="2" t="s">
        <v>119</v>
      </c>
      <c r="F4651" s="2" t="s">
        <v>17</v>
      </c>
      <c r="G4651">
        <v>120</v>
      </c>
      <c r="H4651" s="2" t="str">
        <f>VLOOKUP(SupplierQuality[[#This Row],[MaterialID]],Table4[#All],2,0)</f>
        <v>Film</v>
      </c>
      <c r="I4651">
        <v>3</v>
      </c>
      <c r="J4651" s="2" t="str">
        <f>_xlfn.XLOOKUP(SupplierQuality[[#This Row],[Defect Type ID]],Table5[ID],Table5[Defect Type],"Not found",0)</f>
        <v>Impact</v>
      </c>
      <c r="K4651">
        <v>265</v>
      </c>
      <c r="L4651" s="2" t="str">
        <f>_xlfn.XLOOKUP(SupplierQuality[[#This Row],[DefectID]],Table2[ID],Table2[Defect],"Not found",0)</f>
        <v>Wrong Tops</v>
      </c>
      <c r="M4651" s="3">
        <v>489285</v>
      </c>
      <c r="N4651" s="3">
        <v>260</v>
      </c>
      <c r="O4651" s="6">
        <f>SupplierQuality[[#This Row],[Total Downtime Minutes]]/60</f>
        <v>4.333333333333333</v>
      </c>
      <c r="P4651" s="4">
        <v>622</v>
      </c>
      <c r="Q4651" s="4">
        <f>SupplierQuality[[#This Row],[Total Defect Qty]]*SupplierQuality[[#This Row],[Unit Price]]</f>
        <v>304335270</v>
      </c>
    </row>
    <row r="4652" spans="1:17" x14ac:dyDescent="0.25">
      <c r="A4652" s="1">
        <v>43761</v>
      </c>
      <c r="B4652" s="5" t="str">
        <f>TEXT(SupplierQuality[[#This Row],[Date]],"mmm")</f>
        <v>Oct</v>
      </c>
      <c r="C4652" s="5" t="str">
        <f>TEXT(SupplierQuality[[#This Row],[Date]],"yyyy")</f>
        <v>2019</v>
      </c>
      <c r="D4652" s="2" t="s">
        <v>235</v>
      </c>
      <c r="E4652" s="2" t="s">
        <v>119</v>
      </c>
      <c r="F4652" s="2" t="s">
        <v>17</v>
      </c>
      <c r="G4652">
        <v>116</v>
      </c>
      <c r="H4652" s="2" t="str">
        <f>VLOOKUP(SupplierQuality[[#This Row],[MaterialID]],Table4[#All],2,0)</f>
        <v>Molds</v>
      </c>
      <c r="I4652">
        <v>1</v>
      </c>
      <c r="J4652" s="2" t="str">
        <f>_xlfn.XLOOKUP(SupplierQuality[[#This Row],[Defect Type ID]],Table5[ID],Table5[Defect Type],"Not found",0)</f>
        <v>No Impact</v>
      </c>
      <c r="K4652">
        <v>43</v>
      </c>
      <c r="L4652" s="2" t="str">
        <f>_xlfn.XLOOKUP(SupplierQuality[[#This Row],[DefectID]],Table2[ID],Table2[Defect],"Not found",0)</f>
        <v>Creases / Wrinkles</v>
      </c>
      <c r="M4652" s="3">
        <v>468285</v>
      </c>
      <c r="N4652" s="3">
        <v>2881</v>
      </c>
      <c r="O4652" s="6">
        <f>SupplierQuality[[#This Row],[Total Downtime Minutes]]/60</f>
        <v>48.016666666666666</v>
      </c>
      <c r="P4652" s="4">
        <v>444</v>
      </c>
      <c r="Q4652" s="4">
        <f>SupplierQuality[[#This Row],[Total Defect Qty]]*SupplierQuality[[#This Row],[Unit Price]]</f>
        <v>207918540</v>
      </c>
    </row>
    <row r="4653" spans="1:17" x14ac:dyDescent="0.25">
      <c r="A4653" s="1">
        <v>43761</v>
      </c>
      <c r="B4653" s="5" t="str">
        <f>TEXT(SupplierQuality[[#This Row],[Date]],"mmm")</f>
        <v>Oct</v>
      </c>
      <c r="C4653" s="5" t="str">
        <f>TEXT(SupplierQuality[[#This Row],[Date]],"yyyy")</f>
        <v>2019</v>
      </c>
      <c r="D4653" s="2" t="s">
        <v>345</v>
      </c>
      <c r="E4653" s="2" t="s">
        <v>60</v>
      </c>
      <c r="F4653" s="2" t="s">
        <v>14</v>
      </c>
      <c r="G4653">
        <v>123</v>
      </c>
      <c r="H4653" s="2" t="str">
        <f>VLOOKUP(SupplierQuality[[#This Row],[MaterialID]],Table4[#All],2,0)</f>
        <v>Pump</v>
      </c>
      <c r="I4653">
        <v>1</v>
      </c>
      <c r="J4653" s="2" t="str">
        <f>_xlfn.XLOOKUP(SupplierQuality[[#This Row],[Defect Type ID]],Table5[ID],Table5[Defect Type],"Not found",0)</f>
        <v>No Impact</v>
      </c>
      <c r="K4653">
        <v>184</v>
      </c>
      <c r="L4653" s="2" t="str">
        <f>_xlfn.XLOOKUP(SupplierQuality[[#This Row],[DefectID]],Table2[ID],Table2[Defect],"Not found",0)</f>
        <v>Leaking Packaging</v>
      </c>
      <c r="M4653" s="3">
        <v>452768</v>
      </c>
      <c r="N4653" s="3">
        <v>2516</v>
      </c>
      <c r="O4653" s="6">
        <f>SupplierQuality[[#This Row],[Total Downtime Minutes]]/60</f>
        <v>41.93333333333333</v>
      </c>
      <c r="P4653" s="4">
        <v>602</v>
      </c>
      <c r="Q4653" s="4">
        <f>SupplierQuality[[#This Row],[Total Defect Qty]]*SupplierQuality[[#This Row],[Unit Price]]</f>
        <v>272566336</v>
      </c>
    </row>
    <row r="4654" spans="1:17" x14ac:dyDescent="0.25">
      <c r="A4654" s="1">
        <v>43761</v>
      </c>
      <c r="B4654" s="5" t="str">
        <f>TEXT(SupplierQuality[[#This Row],[Date]],"mmm")</f>
        <v>Oct</v>
      </c>
      <c r="C4654" s="5" t="str">
        <f>TEXT(SupplierQuality[[#This Row],[Date]],"yyyy")</f>
        <v>2019</v>
      </c>
      <c r="D4654" s="2" t="s">
        <v>261</v>
      </c>
      <c r="E4654" s="2" t="s">
        <v>104</v>
      </c>
      <c r="F4654" s="2" t="s">
        <v>14</v>
      </c>
      <c r="G4654">
        <v>119</v>
      </c>
      <c r="H4654" s="2" t="str">
        <f>VLOOKUP(SupplierQuality[[#This Row],[MaterialID]],Table4[#All],2,0)</f>
        <v>Batteries</v>
      </c>
      <c r="I4654">
        <v>3</v>
      </c>
      <c r="J4654" s="2" t="str">
        <f>_xlfn.XLOOKUP(SupplierQuality[[#This Row],[Defect Type ID]],Table5[ID],Table5[Defect Type],"Not found",0)</f>
        <v>Impact</v>
      </c>
      <c r="K4654">
        <v>92</v>
      </c>
      <c r="L4654" s="2" t="str">
        <f>_xlfn.XLOOKUP(SupplierQuality[[#This Row],[DefectID]],Table2[ID],Table2[Defect],"Not found",0)</f>
        <v>No Adhesive</v>
      </c>
      <c r="M4654" s="3">
        <v>420409</v>
      </c>
      <c r="N4654" s="3">
        <v>3259</v>
      </c>
      <c r="O4654" s="6">
        <f>SupplierQuality[[#This Row],[Total Downtime Minutes]]/60</f>
        <v>54.31666666666667</v>
      </c>
      <c r="P4654" s="4">
        <v>545</v>
      </c>
      <c r="Q4654" s="4">
        <f>SupplierQuality[[#This Row],[Total Defect Qty]]*SupplierQuality[[#This Row],[Unit Price]]</f>
        <v>229122905</v>
      </c>
    </row>
    <row r="4655" spans="1:17" x14ac:dyDescent="0.25">
      <c r="A4655" s="1">
        <v>43761</v>
      </c>
      <c r="B4655" s="5" t="str">
        <f>TEXT(SupplierQuality[[#This Row],[Date]],"mmm")</f>
        <v>Oct</v>
      </c>
      <c r="C4655" s="5" t="str">
        <f>TEXT(SupplierQuality[[#This Row],[Date]],"yyyy")</f>
        <v>2019</v>
      </c>
      <c r="D4655" s="2" t="s">
        <v>156</v>
      </c>
      <c r="E4655" s="2" t="s">
        <v>16</v>
      </c>
      <c r="F4655" s="2" t="s">
        <v>14</v>
      </c>
      <c r="G4655">
        <v>132</v>
      </c>
      <c r="H4655" s="2" t="str">
        <f>VLOOKUP(SupplierQuality[[#This Row],[MaterialID]],Table4[#All],2,0)</f>
        <v>Printed Materials</v>
      </c>
      <c r="I4655">
        <v>2</v>
      </c>
      <c r="J4655" s="2" t="str">
        <f>_xlfn.XLOOKUP(SupplierQuality[[#This Row],[Defect Type ID]],Table5[ID],Table5[Defect Type],"Not found",0)</f>
        <v>Rejected</v>
      </c>
      <c r="K4655">
        <v>131</v>
      </c>
      <c r="L4655" s="2" t="str">
        <f>_xlfn.XLOOKUP(SupplierQuality[[#This Row],[DefectID]],Table2[ID],Table2[Defect],"Not found",0)</f>
        <v>Out of Specification</v>
      </c>
      <c r="M4655" s="3">
        <v>346507</v>
      </c>
      <c r="N4655" s="3">
        <v>2579</v>
      </c>
      <c r="O4655" s="6">
        <f>SupplierQuality[[#This Row],[Total Downtime Minutes]]/60</f>
        <v>42.983333333333334</v>
      </c>
      <c r="P4655" s="4">
        <v>679</v>
      </c>
      <c r="Q4655" s="4">
        <f>SupplierQuality[[#This Row],[Total Defect Qty]]*SupplierQuality[[#This Row],[Unit Price]]</f>
        <v>235278253</v>
      </c>
    </row>
    <row r="4656" spans="1:17" x14ac:dyDescent="0.25">
      <c r="A4656" s="1">
        <v>43761</v>
      </c>
      <c r="B4656" s="5" t="str">
        <f>TEXT(SupplierQuality[[#This Row],[Date]],"mmm")</f>
        <v>Oct</v>
      </c>
      <c r="C4656" s="5" t="str">
        <f>TEXT(SupplierQuality[[#This Row],[Date]],"yyyy")</f>
        <v>2019</v>
      </c>
      <c r="D4656" s="2" t="s">
        <v>322</v>
      </c>
      <c r="E4656" s="2" t="s">
        <v>71</v>
      </c>
      <c r="F4656" s="2" t="s">
        <v>17</v>
      </c>
      <c r="G4656">
        <v>119</v>
      </c>
      <c r="H4656" s="2" t="str">
        <f>VLOOKUP(SupplierQuality[[#This Row],[MaterialID]],Table4[#All],2,0)</f>
        <v>Batteries</v>
      </c>
      <c r="I4656">
        <v>1</v>
      </c>
      <c r="J4656" s="2" t="str">
        <f>_xlfn.XLOOKUP(SupplierQuality[[#This Row],[Defect Type ID]],Table5[ID],Table5[Defect Type],"Not found",0)</f>
        <v>No Impact</v>
      </c>
      <c r="K4656">
        <v>90</v>
      </c>
      <c r="L4656" s="2" t="str">
        <f>_xlfn.XLOOKUP(SupplierQuality[[#This Row],[DefectID]],Table2[ID],Table2[Defect],"Not found",0)</f>
        <v>Warping</v>
      </c>
      <c r="M4656" s="3">
        <v>250578</v>
      </c>
      <c r="N4656" s="3">
        <v>2843</v>
      </c>
      <c r="O4656" s="6">
        <f>SupplierQuality[[#This Row],[Total Downtime Minutes]]/60</f>
        <v>47.383333333333333</v>
      </c>
      <c r="P4656" s="4">
        <v>686</v>
      </c>
      <c r="Q4656" s="4">
        <f>SupplierQuality[[#This Row],[Total Defect Qty]]*SupplierQuality[[#This Row],[Unit Price]]</f>
        <v>171896508</v>
      </c>
    </row>
    <row r="4657" spans="1:17" x14ac:dyDescent="0.25">
      <c r="A4657" s="1">
        <v>43761</v>
      </c>
      <c r="B4657" s="5" t="str">
        <f>TEXT(SupplierQuality[[#This Row],[Date]],"mmm")</f>
        <v>Oct</v>
      </c>
      <c r="C4657" s="5" t="str">
        <f>TEXT(SupplierQuality[[#This Row],[Date]],"yyyy")</f>
        <v>2019</v>
      </c>
      <c r="D4657" s="2" t="s">
        <v>248</v>
      </c>
      <c r="E4657" s="2" t="s">
        <v>41</v>
      </c>
      <c r="F4657" s="2" t="s">
        <v>14</v>
      </c>
      <c r="G4657">
        <v>122</v>
      </c>
      <c r="H4657" s="2" t="str">
        <f>VLOOKUP(SupplierQuality[[#This Row],[MaterialID]],Table4[#All],2,0)</f>
        <v>Electrolytes</v>
      </c>
      <c r="I4657">
        <v>1</v>
      </c>
      <c r="J4657" s="2" t="str">
        <f>_xlfn.XLOOKUP(SupplierQuality[[#This Row],[Defect Type ID]],Table5[ID],Table5[Defect Type],"Not found",0)</f>
        <v>No Impact</v>
      </c>
      <c r="K4657">
        <v>39</v>
      </c>
      <c r="L4657" s="2" t="str">
        <f>_xlfn.XLOOKUP(SupplierQuality[[#This Row],[DefectID]],Table2[ID],Table2[Defect],"Not found",0)</f>
        <v>Sporadic Adhesive</v>
      </c>
      <c r="M4657" s="3">
        <v>227692</v>
      </c>
      <c r="N4657" s="3">
        <v>861</v>
      </c>
      <c r="O4657" s="6">
        <f>SupplierQuality[[#This Row],[Total Downtime Minutes]]/60</f>
        <v>14.35</v>
      </c>
      <c r="P4657" s="4">
        <v>615</v>
      </c>
      <c r="Q4657" s="4">
        <f>SupplierQuality[[#This Row],[Total Defect Qty]]*SupplierQuality[[#This Row],[Unit Price]]</f>
        <v>140030580</v>
      </c>
    </row>
    <row r="4658" spans="1:17" x14ac:dyDescent="0.25">
      <c r="A4658" s="1">
        <v>43761</v>
      </c>
      <c r="B4658" s="5" t="str">
        <f>TEXT(SupplierQuality[[#This Row],[Date]],"mmm")</f>
        <v>Oct</v>
      </c>
      <c r="C4658" s="5" t="str">
        <f>TEXT(SupplierQuality[[#This Row],[Date]],"yyyy")</f>
        <v>2019</v>
      </c>
      <c r="D4658" s="2" t="s">
        <v>304</v>
      </c>
      <c r="E4658" s="2" t="s">
        <v>27</v>
      </c>
      <c r="F4658" s="2" t="s">
        <v>17</v>
      </c>
      <c r="G4658">
        <v>123</v>
      </c>
      <c r="H4658" s="2" t="str">
        <f>VLOOKUP(SupplierQuality[[#This Row],[MaterialID]],Table4[#All],2,0)</f>
        <v>Pump</v>
      </c>
      <c r="I4658">
        <v>1</v>
      </c>
      <c r="J4658" s="2" t="str">
        <f>_xlfn.XLOOKUP(SupplierQuality[[#This Row],[Defect Type ID]],Table5[ID],Table5[Defect Type],"Not found",0)</f>
        <v>No Impact</v>
      </c>
      <c r="K4658">
        <v>106</v>
      </c>
      <c r="L4658" s="2" t="str">
        <f>_xlfn.XLOOKUP(SupplierQuality[[#This Row],[DefectID]],Table2[ID],Table2[Defect],"Not found",0)</f>
        <v>Parting Tops</v>
      </c>
      <c r="M4658" s="3">
        <v>212293</v>
      </c>
      <c r="N4658" s="3">
        <v>4784</v>
      </c>
      <c r="O4658" s="6">
        <f>SupplierQuality[[#This Row],[Total Downtime Minutes]]/60</f>
        <v>79.733333333333334</v>
      </c>
      <c r="P4658" s="4">
        <v>386</v>
      </c>
      <c r="Q4658" s="4">
        <f>SupplierQuality[[#This Row],[Total Defect Qty]]*SupplierQuality[[#This Row],[Unit Price]]</f>
        <v>81945098</v>
      </c>
    </row>
    <row r="4659" spans="1:17" x14ac:dyDescent="0.25">
      <c r="A4659" s="1">
        <v>43763</v>
      </c>
      <c r="B4659" s="5" t="str">
        <f>TEXT(SupplierQuality[[#This Row],[Date]],"mmm")</f>
        <v>Oct</v>
      </c>
      <c r="C4659" s="5" t="str">
        <f>TEXT(SupplierQuality[[#This Row],[Date]],"yyyy")</f>
        <v>2019</v>
      </c>
      <c r="D4659" s="2" t="s">
        <v>90</v>
      </c>
      <c r="E4659" s="2" t="s">
        <v>98</v>
      </c>
      <c r="F4659" s="2" t="s">
        <v>42</v>
      </c>
      <c r="G4659">
        <v>118</v>
      </c>
      <c r="H4659" s="2" t="str">
        <f>VLOOKUP(SupplierQuality[[#This Row],[MaterialID]],Table4[#All],2,0)</f>
        <v>Corrugate</v>
      </c>
      <c r="I4659">
        <v>1</v>
      </c>
      <c r="J4659" s="2" t="str">
        <f>_xlfn.XLOOKUP(SupplierQuality[[#This Row],[Defect Type ID]],Table5[ID],Table5[Defect Type],"Not found",0)</f>
        <v>No Impact</v>
      </c>
      <c r="K4659">
        <v>25</v>
      </c>
      <c r="L4659" s="2" t="str">
        <f>_xlfn.XLOOKUP(SupplierQuality[[#This Row],[DefectID]],Table2[ID],Table2[Defect],"Not found",0)</f>
        <v>Seams</v>
      </c>
      <c r="M4659" s="3">
        <v>975448</v>
      </c>
      <c r="N4659" s="3">
        <v>4037</v>
      </c>
      <c r="O4659" s="6">
        <f>SupplierQuality[[#This Row],[Total Downtime Minutes]]/60</f>
        <v>67.283333333333331</v>
      </c>
      <c r="P4659" s="4">
        <v>464</v>
      </c>
      <c r="Q4659" s="4">
        <f>SupplierQuality[[#This Row],[Total Defect Qty]]*SupplierQuality[[#This Row],[Unit Price]]</f>
        <v>452607872</v>
      </c>
    </row>
    <row r="4660" spans="1:17" x14ac:dyDescent="0.25">
      <c r="A4660" s="1">
        <v>43763</v>
      </c>
      <c r="B4660" s="5" t="str">
        <f>TEXT(SupplierQuality[[#This Row],[Date]],"mmm")</f>
        <v>Oct</v>
      </c>
      <c r="C4660" s="5" t="str">
        <f>TEXT(SupplierQuality[[#This Row],[Date]],"yyyy")</f>
        <v>2019</v>
      </c>
      <c r="D4660" s="2" t="s">
        <v>86</v>
      </c>
      <c r="E4660" s="2" t="s">
        <v>74</v>
      </c>
      <c r="F4660" s="2" t="s">
        <v>42</v>
      </c>
      <c r="G4660">
        <v>124</v>
      </c>
      <c r="H4660" s="2" t="str">
        <f>VLOOKUP(SupplierQuality[[#This Row],[MaterialID]],Table4[#All],2,0)</f>
        <v>Drives</v>
      </c>
      <c r="I4660">
        <v>1</v>
      </c>
      <c r="J4660" s="2" t="str">
        <f>_xlfn.XLOOKUP(SupplierQuality[[#This Row],[Defect Type ID]],Table5[ID],Table5[Defect Type],"Not found",0)</f>
        <v>No Impact</v>
      </c>
      <c r="K4660">
        <v>109</v>
      </c>
      <c r="L4660" s="2" t="str">
        <f>_xlfn.XLOOKUP(SupplierQuality[[#This Row],[DefectID]],Table2[ID],Table2[Defect],"Not found",0)</f>
        <v>Inside Scoring</v>
      </c>
      <c r="M4660" s="3">
        <v>677502</v>
      </c>
      <c r="N4660" s="3">
        <v>982</v>
      </c>
      <c r="O4660" s="6">
        <f>SupplierQuality[[#This Row],[Total Downtime Minutes]]/60</f>
        <v>16.366666666666667</v>
      </c>
      <c r="P4660" s="4">
        <v>300</v>
      </c>
      <c r="Q4660" s="4">
        <f>SupplierQuality[[#This Row],[Total Defect Qty]]*SupplierQuality[[#This Row],[Unit Price]]</f>
        <v>203250600</v>
      </c>
    </row>
    <row r="4661" spans="1:17" x14ac:dyDescent="0.25">
      <c r="A4661" s="1">
        <v>43763</v>
      </c>
      <c r="B4661" s="5" t="str">
        <f>TEXT(SupplierQuality[[#This Row],[Date]],"mmm")</f>
        <v>Oct</v>
      </c>
      <c r="C4661" s="5" t="str">
        <f>TEXT(SupplierQuality[[#This Row],[Date]],"yyyy")</f>
        <v>2019</v>
      </c>
      <c r="D4661" s="2" t="s">
        <v>174</v>
      </c>
      <c r="E4661" s="2" t="s">
        <v>30</v>
      </c>
      <c r="F4661" s="2" t="s">
        <v>42</v>
      </c>
      <c r="G4661">
        <v>123</v>
      </c>
      <c r="H4661" s="2" t="str">
        <f>VLOOKUP(SupplierQuality[[#This Row],[MaterialID]],Table4[#All],2,0)</f>
        <v>Pump</v>
      </c>
      <c r="I4661">
        <v>2</v>
      </c>
      <c r="J4661" s="2" t="str">
        <f>_xlfn.XLOOKUP(SupplierQuality[[#This Row],[Defect Type ID]],Table5[ID],Table5[Defect Type],"Not found",0)</f>
        <v>Rejected</v>
      </c>
      <c r="K4661">
        <v>74</v>
      </c>
      <c r="L4661" s="2" t="str">
        <f>_xlfn.XLOOKUP(SupplierQuality[[#This Row],[DefectID]],Table2[ID],Table2[Defect],"Not found",0)</f>
        <v>Film Not Sealing</v>
      </c>
      <c r="M4661" s="3">
        <v>657291</v>
      </c>
      <c r="N4661" s="3">
        <v>862</v>
      </c>
      <c r="O4661" s="6">
        <f>SupplierQuality[[#This Row],[Total Downtime Minutes]]/60</f>
        <v>14.366666666666667</v>
      </c>
      <c r="P4661" s="4">
        <v>537</v>
      </c>
      <c r="Q4661" s="4">
        <f>SupplierQuality[[#This Row],[Total Defect Qty]]*SupplierQuality[[#This Row],[Unit Price]]</f>
        <v>352965267</v>
      </c>
    </row>
    <row r="4662" spans="1:17" x14ac:dyDescent="0.25">
      <c r="A4662" s="1">
        <v>43763</v>
      </c>
      <c r="B4662" s="5" t="str">
        <f>TEXT(SupplierQuality[[#This Row],[Date]],"mmm")</f>
        <v>Oct</v>
      </c>
      <c r="C4662" s="5" t="str">
        <f>TEXT(SupplierQuality[[#This Row],[Date]],"yyyy")</f>
        <v>2019</v>
      </c>
      <c r="D4662" s="2" t="s">
        <v>168</v>
      </c>
      <c r="E4662" s="2" t="s">
        <v>98</v>
      </c>
      <c r="F4662" s="2" t="s">
        <v>14</v>
      </c>
      <c r="G4662">
        <v>116</v>
      </c>
      <c r="H4662" s="2" t="str">
        <f>VLOOKUP(SupplierQuality[[#This Row],[MaterialID]],Table4[#All],2,0)</f>
        <v>Molds</v>
      </c>
      <c r="I4662">
        <v>2</v>
      </c>
      <c r="J4662" s="2" t="str">
        <f>_xlfn.XLOOKUP(SupplierQuality[[#This Row],[Defect Type ID]],Table5[ID],Table5[Defect Type],"Not found",0)</f>
        <v>Rejected</v>
      </c>
      <c r="K4662">
        <v>265</v>
      </c>
      <c r="L4662" s="2" t="str">
        <f>_xlfn.XLOOKUP(SupplierQuality[[#This Row],[DefectID]],Table2[ID],Table2[Defect],"Not found",0)</f>
        <v>Wrong Tops</v>
      </c>
      <c r="M4662" s="3">
        <v>22481</v>
      </c>
      <c r="N4662" s="3">
        <v>4703</v>
      </c>
      <c r="O4662" s="6">
        <f>SupplierQuality[[#This Row],[Total Downtime Minutes]]/60</f>
        <v>78.38333333333334</v>
      </c>
      <c r="P4662" s="4">
        <v>534</v>
      </c>
      <c r="Q4662" s="4">
        <f>SupplierQuality[[#This Row],[Total Defect Qty]]*SupplierQuality[[#This Row],[Unit Price]]</f>
        <v>12004854</v>
      </c>
    </row>
    <row r="4663" spans="1:17" x14ac:dyDescent="0.25">
      <c r="A4663" s="1">
        <v>43764</v>
      </c>
      <c r="B4663" s="5" t="str">
        <f>TEXT(SupplierQuality[[#This Row],[Date]],"mmm")</f>
        <v>Oct</v>
      </c>
      <c r="C4663" s="5" t="str">
        <f>TEXT(SupplierQuality[[#This Row],[Date]],"yyyy")</f>
        <v>2019</v>
      </c>
      <c r="D4663" s="2" t="s">
        <v>253</v>
      </c>
      <c r="E4663" s="2" t="s">
        <v>71</v>
      </c>
      <c r="F4663" s="2" t="s">
        <v>14</v>
      </c>
      <c r="G4663">
        <v>128</v>
      </c>
      <c r="H4663" s="2" t="str">
        <f>VLOOKUP(SupplierQuality[[#This Row],[MaterialID]],Table4[#All],2,0)</f>
        <v>Tape</v>
      </c>
      <c r="I4663">
        <v>1</v>
      </c>
      <c r="J4663" s="2" t="str">
        <f>_xlfn.XLOOKUP(SupplierQuality[[#This Row],[Defect Type ID]],Table5[ID],Table5[Defect Type],"Not found",0)</f>
        <v>No Impact</v>
      </c>
      <c r="K4663">
        <v>153</v>
      </c>
      <c r="L4663" s="2" t="str">
        <f>_xlfn.XLOOKUP(SupplierQuality[[#This Row],[DefectID]],Table2[ID],Table2[Defect],"Not found",0)</f>
        <v>Over/Under Fill</v>
      </c>
      <c r="M4663" s="3">
        <v>935047</v>
      </c>
      <c r="N4663" s="3">
        <v>3762</v>
      </c>
      <c r="O4663" s="6">
        <f>SupplierQuality[[#This Row],[Total Downtime Minutes]]/60</f>
        <v>62.7</v>
      </c>
      <c r="P4663" s="4">
        <v>441</v>
      </c>
      <c r="Q4663" s="4">
        <f>SupplierQuality[[#This Row],[Total Defect Qty]]*SupplierQuality[[#This Row],[Unit Price]]</f>
        <v>412355727</v>
      </c>
    </row>
    <row r="4664" spans="1:17" x14ac:dyDescent="0.25">
      <c r="A4664" s="1">
        <v>43764</v>
      </c>
      <c r="B4664" s="5" t="str">
        <f>TEXT(SupplierQuality[[#This Row],[Date]],"mmm")</f>
        <v>Oct</v>
      </c>
      <c r="C4664" s="5" t="str">
        <f>TEXT(SupplierQuality[[#This Row],[Date]],"yyyy")</f>
        <v>2019</v>
      </c>
      <c r="D4664" s="2" t="s">
        <v>204</v>
      </c>
      <c r="E4664" s="2" t="s">
        <v>30</v>
      </c>
      <c r="F4664" s="2" t="s">
        <v>14</v>
      </c>
      <c r="G4664">
        <v>116</v>
      </c>
      <c r="H4664" s="2" t="str">
        <f>VLOOKUP(SupplierQuality[[#This Row],[MaterialID]],Table4[#All],2,0)</f>
        <v>Molds</v>
      </c>
      <c r="I4664">
        <v>1</v>
      </c>
      <c r="J4664" s="2" t="str">
        <f>_xlfn.XLOOKUP(SupplierQuality[[#This Row],[Defect Type ID]],Table5[ID],Table5[Defect Type],"Not found",0)</f>
        <v>No Impact</v>
      </c>
      <c r="K4664">
        <v>109</v>
      </c>
      <c r="L4664" s="2" t="str">
        <f>_xlfn.XLOOKUP(SupplierQuality[[#This Row],[DefectID]],Table2[ID],Table2[Defect],"Not found",0)</f>
        <v>Inside Scoring</v>
      </c>
      <c r="M4664" s="3">
        <v>615821</v>
      </c>
      <c r="N4664" s="3">
        <v>25</v>
      </c>
      <c r="O4664" s="6">
        <f>SupplierQuality[[#This Row],[Total Downtime Minutes]]/60</f>
        <v>0.41666666666666669</v>
      </c>
      <c r="P4664" s="4">
        <v>568</v>
      </c>
      <c r="Q4664" s="4">
        <f>SupplierQuality[[#This Row],[Total Defect Qty]]*SupplierQuality[[#This Row],[Unit Price]]</f>
        <v>349786328</v>
      </c>
    </row>
    <row r="4665" spans="1:17" x14ac:dyDescent="0.25">
      <c r="A4665" s="1">
        <v>43764</v>
      </c>
      <c r="B4665" s="5" t="str">
        <f>TEXT(SupplierQuality[[#This Row],[Date]],"mmm")</f>
        <v>Oct</v>
      </c>
      <c r="C4665" s="5" t="str">
        <f>TEXT(SupplierQuality[[#This Row],[Date]],"yyyy")</f>
        <v>2019</v>
      </c>
      <c r="D4665" s="2" t="s">
        <v>137</v>
      </c>
      <c r="E4665" s="2" t="s">
        <v>119</v>
      </c>
      <c r="F4665" s="2" t="s">
        <v>14</v>
      </c>
      <c r="G4665">
        <v>113</v>
      </c>
      <c r="H4665" s="2" t="str">
        <f>VLOOKUP(SupplierQuality[[#This Row],[MaterialID]],Table4[#All],2,0)</f>
        <v>Raw Materials</v>
      </c>
      <c r="I4665">
        <v>2</v>
      </c>
      <c r="J4665" s="2" t="str">
        <f>_xlfn.XLOOKUP(SupplierQuality[[#This Row],[Defect Type ID]],Table5[ID],Table5[Defect Type],"Not found",0)</f>
        <v>Rejected</v>
      </c>
      <c r="K4665">
        <v>155</v>
      </c>
      <c r="L4665" s="2" t="str">
        <f>_xlfn.XLOOKUP(SupplierQuality[[#This Row],[DefectID]],Table2[ID],Table2[Defect],"Not found",0)</f>
        <v>Wrong Specification</v>
      </c>
      <c r="M4665" s="3">
        <v>591153</v>
      </c>
      <c r="N4665" s="3">
        <v>2544</v>
      </c>
      <c r="O4665" s="6">
        <f>SupplierQuality[[#This Row],[Total Downtime Minutes]]/60</f>
        <v>42.4</v>
      </c>
      <c r="P4665" s="4">
        <v>584</v>
      </c>
      <c r="Q4665" s="4">
        <f>SupplierQuality[[#This Row],[Total Defect Qty]]*SupplierQuality[[#This Row],[Unit Price]]</f>
        <v>345233352</v>
      </c>
    </row>
    <row r="4666" spans="1:17" x14ac:dyDescent="0.25">
      <c r="A4666" s="1">
        <v>43764</v>
      </c>
      <c r="B4666" s="5" t="str">
        <f>TEXT(SupplierQuality[[#This Row],[Date]],"mmm")</f>
        <v>Oct</v>
      </c>
      <c r="C4666" s="5" t="str">
        <f>TEXT(SupplierQuality[[#This Row],[Date]],"yyyy")</f>
        <v>2019</v>
      </c>
      <c r="D4666" s="2" t="s">
        <v>127</v>
      </c>
      <c r="E4666" s="2" t="s">
        <v>23</v>
      </c>
      <c r="F4666" s="2" t="s">
        <v>14</v>
      </c>
      <c r="G4666">
        <v>113</v>
      </c>
      <c r="H4666" s="2" t="str">
        <f>VLOOKUP(SupplierQuality[[#This Row],[MaterialID]],Table4[#All],2,0)</f>
        <v>Raw Materials</v>
      </c>
      <c r="I4666">
        <v>2</v>
      </c>
      <c r="J4666" s="2" t="str">
        <f>_xlfn.XLOOKUP(SupplierQuality[[#This Row],[Defect Type ID]],Table5[ID],Table5[Defect Type],"Not found",0)</f>
        <v>Rejected</v>
      </c>
      <c r="K4666">
        <v>36</v>
      </c>
      <c r="L4666" s="2" t="str">
        <f>_xlfn.XLOOKUP(SupplierQuality[[#This Row],[DefectID]],Table2[ID],Table2[Defect],"Not found",0)</f>
        <v>Scrap attached</v>
      </c>
      <c r="M4666" s="3">
        <v>548301</v>
      </c>
      <c r="N4666" s="3">
        <v>3539</v>
      </c>
      <c r="O4666" s="6">
        <f>SupplierQuality[[#This Row],[Total Downtime Minutes]]/60</f>
        <v>58.983333333333334</v>
      </c>
      <c r="P4666" s="4">
        <v>655</v>
      </c>
      <c r="Q4666" s="4">
        <f>SupplierQuality[[#This Row],[Total Defect Qty]]*SupplierQuality[[#This Row],[Unit Price]]</f>
        <v>359137155</v>
      </c>
    </row>
    <row r="4667" spans="1:17" x14ac:dyDescent="0.25">
      <c r="A4667" s="1">
        <v>43764</v>
      </c>
      <c r="B4667" s="5" t="str">
        <f>TEXT(SupplierQuality[[#This Row],[Date]],"mmm")</f>
        <v>Oct</v>
      </c>
      <c r="C4667" s="5" t="str">
        <f>TEXT(SupplierQuality[[#This Row],[Date]],"yyyy")</f>
        <v>2019</v>
      </c>
      <c r="D4667" s="2" t="s">
        <v>256</v>
      </c>
      <c r="E4667" s="2" t="s">
        <v>27</v>
      </c>
      <c r="F4667" s="2" t="s">
        <v>17</v>
      </c>
      <c r="G4667">
        <v>124</v>
      </c>
      <c r="H4667" s="2" t="str">
        <f>VLOOKUP(SupplierQuality[[#This Row],[MaterialID]],Table4[#All],2,0)</f>
        <v>Drives</v>
      </c>
      <c r="I4667">
        <v>3</v>
      </c>
      <c r="J4667" s="2" t="str">
        <f>_xlfn.XLOOKUP(SupplierQuality[[#This Row],[Defect Type ID]],Table5[ID],Table5[Defect Type],"Not found",0)</f>
        <v>Impact</v>
      </c>
      <c r="K4667">
        <v>9</v>
      </c>
      <c r="L4667" s="2" t="str">
        <f>_xlfn.XLOOKUP(SupplierQuality[[#This Row],[DefectID]],Table2[ID],Table2[Defect],"Not found",0)</f>
        <v>Bad Seams</v>
      </c>
      <c r="M4667" s="3">
        <v>543616</v>
      </c>
      <c r="N4667" s="3">
        <v>3945</v>
      </c>
      <c r="O4667" s="6">
        <f>SupplierQuality[[#This Row],[Total Downtime Minutes]]/60</f>
        <v>65.75</v>
      </c>
      <c r="P4667" s="4">
        <v>385</v>
      </c>
      <c r="Q4667" s="4">
        <f>SupplierQuality[[#This Row],[Total Defect Qty]]*SupplierQuality[[#This Row],[Unit Price]]</f>
        <v>209292160</v>
      </c>
    </row>
    <row r="4668" spans="1:17" x14ac:dyDescent="0.25">
      <c r="A4668" s="1">
        <v>43764</v>
      </c>
      <c r="B4668" s="5" t="str">
        <f>TEXT(SupplierQuality[[#This Row],[Date]],"mmm")</f>
        <v>Oct</v>
      </c>
      <c r="C4668" s="5" t="str">
        <f>TEXT(SupplierQuality[[#This Row],[Date]],"yyyy")</f>
        <v>2019</v>
      </c>
      <c r="D4668" s="2" t="s">
        <v>206</v>
      </c>
      <c r="E4668" s="2" t="s">
        <v>45</v>
      </c>
      <c r="F4668" s="2" t="s">
        <v>42</v>
      </c>
      <c r="G4668">
        <v>126</v>
      </c>
      <c r="H4668" s="2" t="str">
        <f>VLOOKUP(SupplierQuality[[#This Row],[MaterialID]],Table4[#All],2,0)</f>
        <v>Motors</v>
      </c>
      <c r="I4668">
        <v>2</v>
      </c>
      <c r="J4668" s="2" t="str">
        <f>_xlfn.XLOOKUP(SupplierQuality[[#This Row],[Defect Type ID]],Table5[ID],Table5[Defect Type],"Not found",0)</f>
        <v>Rejected</v>
      </c>
      <c r="K4668">
        <v>69</v>
      </c>
      <c r="L4668" s="2" t="str">
        <f>_xlfn.XLOOKUP(SupplierQuality[[#This Row],[DefectID]],Table2[ID],Table2[Defect],"Not found",0)</f>
        <v>Wrong Makeup</v>
      </c>
      <c r="M4668" s="3">
        <v>523109</v>
      </c>
      <c r="N4668" s="3">
        <v>3528</v>
      </c>
      <c r="O4668" s="6">
        <f>SupplierQuality[[#This Row],[Total Downtime Minutes]]/60</f>
        <v>58.8</v>
      </c>
      <c r="P4668" s="4">
        <v>696</v>
      </c>
      <c r="Q4668" s="4">
        <f>SupplierQuality[[#This Row],[Total Defect Qty]]*SupplierQuality[[#This Row],[Unit Price]]</f>
        <v>364083864</v>
      </c>
    </row>
    <row r="4669" spans="1:17" x14ac:dyDescent="0.25">
      <c r="A4669" s="1">
        <v>43764</v>
      </c>
      <c r="B4669" s="5" t="str">
        <f>TEXT(SupplierQuality[[#This Row],[Date]],"mmm")</f>
        <v>Oct</v>
      </c>
      <c r="C4669" s="5" t="str">
        <f>TEXT(SupplierQuality[[#This Row],[Date]],"yyyy")</f>
        <v>2019</v>
      </c>
      <c r="D4669" s="2" t="s">
        <v>94</v>
      </c>
      <c r="E4669" s="2" t="s">
        <v>67</v>
      </c>
      <c r="F4669" s="2" t="s">
        <v>14</v>
      </c>
      <c r="G4669">
        <v>116</v>
      </c>
      <c r="H4669" s="2" t="str">
        <f>VLOOKUP(SupplierQuality[[#This Row],[MaterialID]],Table4[#All],2,0)</f>
        <v>Molds</v>
      </c>
      <c r="I4669">
        <v>2</v>
      </c>
      <c r="J4669" s="2" t="str">
        <f>_xlfn.XLOOKUP(SupplierQuality[[#This Row],[Defect Type ID]],Table5[ID],Table5[Defect Type],"Not found",0)</f>
        <v>Rejected</v>
      </c>
      <c r="K4669">
        <v>19</v>
      </c>
      <c r="L4669" s="2" t="str">
        <f>_xlfn.XLOOKUP(SupplierQuality[[#This Row],[DefectID]],Table2[ID],Table2[Defect],"Not found",0)</f>
        <v>Dirty Containers</v>
      </c>
      <c r="M4669" s="3">
        <v>241972</v>
      </c>
      <c r="N4669" s="3">
        <v>1240</v>
      </c>
      <c r="O4669" s="6">
        <f>SupplierQuality[[#This Row],[Total Downtime Minutes]]/60</f>
        <v>20.666666666666668</v>
      </c>
      <c r="P4669" s="4">
        <v>501</v>
      </c>
      <c r="Q4669" s="4">
        <f>SupplierQuality[[#This Row],[Total Defect Qty]]*SupplierQuality[[#This Row],[Unit Price]]</f>
        <v>121227972</v>
      </c>
    </row>
    <row r="4670" spans="1:17" x14ac:dyDescent="0.25">
      <c r="A4670" s="1">
        <v>43764</v>
      </c>
      <c r="B4670" s="5" t="str">
        <f>TEXT(SupplierQuality[[#This Row],[Date]],"mmm")</f>
        <v>Oct</v>
      </c>
      <c r="C4670" s="5" t="str">
        <f>TEXT(SupplierQuality[[#This Row],[Date]],"yyyy")</f>
        <v>2019</v>
      </c>
      <c r="D4670" s="2" t="s">
        <v>248</v>
      </c>
      <c r="E4670" s="2" t="s">
        <v>84</v>
      </c>
      <c r="F4670" s="2" t="s">
        <v>14</v>
      </c>
      <c r="G4670">
        <v>125</v>
      </c>
      <c r="H4670" s="2" t="str">
        <f>VLOOKUP(SupplierQuality[[#This Row],[MaterialID]],Table4[#All],2,0)</f>
        <v>Hardware</v>
      </c>
      <c r="I4670">
        <v>1</v>
      </c>
      <c r="J4670" s="2" t="str">
        <f>_xlfn.XLOOKUP(SupplierQuality[[#This Row],[Defect Type ID]],Table5[ID],Table5[Defect Type],"Not found",0)</f>
        <v>No Impact</v>
      </c>
      <c r="K4670">
        <v>64</v>
      </c>
      <c r="L4670" s="2" t="str">
        <f>_xlfn.XLOOKUP(SupplierQuality[[#This Row],[DefectID]],Table2[ID],Table2[Defect],"Not found",0)</f>
        <v>Cut Box</v>
      </c>
      <c r="M4670" s="3">
        <v>209701</v>
      </c>
      <c r="N4670" s="3">
        <v>3982</v>
      </c>
      <c r="O4670" s="6">
        <f>SupplierQuality[[#This Row],[Total Downtime Minutes]]/60</f>
        <v>66.36666666666666</v>
      </c>
      <c r="P4670" s="4">
        <v>519</v>
      </c>
      <c r="Q4670" s="4">
        <f>SupplierQuality[[#This Row],[Total Defect Qty]]*SupplierQuality[[#This Row],[Unit Price]]</f>
        <v>108834819</v>
      </c>
    </row>
    <row r="4671" spans="1:17" x14ac:dyDescent="0.25">
      <c r="A4671" s="1">
        <v>43764</v>
      </c>
      <c r="B4671" s="5" t="str">
        <f>TEXT(SupplierQuality[[#This Row],[Date]],"mmm")</f>
        <v>Oct</v>
      </c>
      <c r="C4671" s="5" t="str">
        <f>TEXT(SupplierQuality[[#This Row],[Date]],"yyyy")</f>
        <v>2019</v>
      </c>
      <c r="D4671" s="2" t="s">
        <v>86</v>
      </c>
      <c r="E4671" s="2" t="s">
        <v>52</v>
      </c>
      <c r="F4671" s="2" t="s">
        <v>14</v>
      </c>
      <c r="G4671">
        <v>124</v>
      </c>
      <c r="H4671" s="2" t="str">
        <f>VLOOKUP(SupplierQuality[[#This Row],[MaterialID]],Table4[#All],2,0)</f>
        <v>Drives</v>
      </c>
      <c r="I4671">
        <v>2</v>
      </c>
      <c r="J4671" s="2" t="str">
        <f>_xlfn.XLOOKUP(SupplierQuality[[#This Row],[Defect Type ID]],Table5[ID],Table5[Defect Type],"Not found",0)</f>
        <v>Rejected</v>
      </c>
      <c r="K4671">
        <v>193</v>
      </c>
      <c r="L4671" s="2" t="str">
        <f>_xlfn.XLOOKUP(SupplierQuality[[#This Row],[DefectID]],Table2[ID],Table2[Defect],"Not found",0)</f>
        <v>Loose Fit</v>
      </c>
      <c r="M4671" s="3">
        <v>174976</v>
      </c>
      <c r="N4671" s="3">
        <v>1933</v>
      </c>
      <c r="O4671" s="6">
        <f>SupplierQuality[[#This Row],[Total Downtime Minutes]]/60</f>
        <v>32.216666666666669</v>
      </c>
      <c r="P4671" s="4">
        <v>671</v>
      </c>
      <c r="Q4671" s="4">
        <f>SupplierQuality[[#This Row],[Total Defect Qty]]*SupplierQuality[[#This Row],[Unit Price]]</f>
        <v>117408896</v>
      </c>
    </row>
    <row r="4672" spans="1:17" x14ac:dyDescent="0.25">
      <c r="A4672" s="1">
        <v>43764</v>
      </c>
      <c r="B4672" s="5" t="str">
        <f>TEXT(SupplierQuality[[#This Row],[Date]],"mmm")</f>
        <v>Oct</v>
      </c>
      <c r="C4672" s="5" t="str">
        <f>TEXT(SupplierQuality[[#This Row],[Date]],"yyyy")</f>
        <v>2019</v>
      </c>
      <c r="D4672" s="2" t="s">
        <v>215</v>
      </c>
      <c r="E4672" s="2" t="s">
        <v>45</v>
      </c>
      <c r="F4672" s="2" t="s">
        <v>14</v>
      </c>
      <c r="G4672">
        <v>124</v>
      </c>
      <c r="H4672" s="2" t="str">
        <f>VLOOKUP(SupplierQuality[[#This Row],[MaterialID]],Table4[#All],2,0)</f>
        <v>Drives</v>
      </c>
      <c r="I4672">
        <v>2</v>
      </c>
      <c r="J4672" s="2" t="str">
        <f>_xlfn.XLOOKUP(SupplierQuality[[#This Row],[Defect Type ID]],Table5[ID],Table5[Defect Type],"Not found",0)</f>
        <v>Rejected</v>
      </c>
      <c r="K4672">
        <v>99</v>
      </c>
      <c r="L4672" s="2" t="str">
        <f>_xlfn.XLOOKUP(SupplierQuality[[#This Row],[DefectID]],Table2[ID],Table2[Defect],"Not found",0)</f>
        <v>False scores</v>
      </c>
      <c r="M4672" s="3">
        <v>66238</v>
      </c>
      <c r="N4672" s="3">
        <v>3650</v>
      </c>
      <c r="O4672" s="6">
        <f>SupplierQuality[[#This Row],[Total Downtime Minutes]]/60</f>
        <v>60.833333333333336</v>
      </c>
      <c r="P4672" s="4">
        <v>607</v>
      </c>
      <c r="Q4672" s="4">
        <f>SupplierQuality[[#This Row],[Total Defect Qty]]*SupplierQuality[[#This Row],[Unit Price]]</f>
        <v>40206466</v>
      </c>
    </row>
    <row r="4673" spans="1:17" x14ac:dyDescent="0.25">
      <c r="A4673" s="1">
        <v>43765</v>
      </c>
      <c r="B4673" s="5" t="str">
        <f>TEXT(SupplierQuality[[#This Row],[Date]],"mmm")</f>
        <v>Oct</v>
      </c>
      <c r="C4673" s="5" t="str">
        <f>TEXT(SupplierQuality[[#This Row],[Date]],"yyyy")</f>
        <v>2019</v>
      </c>
      <c r="D4673" s="2" t="s">
        <v>269</v>
      </c>
      <c r="E4673" s="2" t="s">
        <v>52</v>
      </c>
      <c r="F4673" s="2" t="s">
        <v>14</v>
      </c>
      <c r="G4673">
        <v>132</v>
      </c>
      <c r="H4673" s="2" t="str">
        <f>VLOOKUP(SupplierQuality[[#This Row],[MaterialID]],Table4[#All],2,0)</f>
        <v>Printed Materials</v>
      </c>
      <c r="I4673">
        <v>3</v>
      </c>
      <c r="J4673" s="2" t="str">
        <f>_xlfn.XLOOKUP(SupplierQuality[[#This Row],[Defect Type ID]],Table5[ID],Table5[Defect Type],"Not found",0)</f>
        <v>Impact</v>
      </c>
      <c r="K4673">
        <v>261</v>
      </c>
      <c r="L4673" s="2" t="str">
        <f>_xlfn.XLOOKUP(SupplierQuality[[#This Row],[DefectID]],Table2[ID],Table2[Defect],"Not found",0)</f>
        <v>Infestation</v>
      </c>
      <c r="M4673" s="3">
        <v>990933</v>
      </c>
      <c r="N4673" s="3">
        <v>69</v>
      </c>
      <c r="O4673" s="6">
        <f>SupplierQuality[[#This Row],[Total Downtime Minutes]]/60</f>
        <v>1.1499999999999999</v>
      </c>
      <c r="P4673" s="4">
        <v>485</v>
      </c>
      <c r="Q4673" s="4">
        <f>SupplierQuality[[#This Row],[Total Defect Qty]]*SupplierQuality[[#This Row],[Unit Price]]</f>
        <v>480602505</v>
      </c>
    </row>
    <row r="4674" spans="1:17" x14ac:dyDescent="0.25">
      <c r="A4674" s="1">
        <v>43765</v>
      </c>
      <c r="B4674" s="5" t="str">
        <f>TEXT(SupplierQuality[[#This Row],[Date]],"mmm")</f>
        <v>Oct</v>
      </c>
      <c r="C4674" s="5" t="str">
        <f>TEXT(SupplierQuality[[#This Row],[Date]],"yyyy")</f>
        <v>2019</v>
      </c>
      <c r="D4674" s="2" t="s">
        <v>231</v>
      </c>
      <c r="E4674" s="2" t="s">
        <v>84</v>
      </c>
      <c r="F4674" s="2" t="s">
        <v>14</v>
      </c>
      <c r="G4674">
        <v>127</v>
      </c>
      <c r="H4674" s="2" t="str">
        <f>VLOOKUP(SupplierQuality[[#This Row],[MaterialID]],Table4[#All],2,0)</f>
        <v>Crates</v>
      </c>
      <c r="I4674">
        <v>2</v>
      </c>
      <c r="J4674" s="2" t="str">
        <f>_xlfn.XLOOKUP(SupplierQuality[[#This Row],[Defect Type ID]],Table5[ID],Table5[Defect Type],"Not found",0)</f>
        <v>Rejected</v>
      </c>
      <c r="K4674">
        <v>76</v>
      </c>
      <c r="L4674" s="2" t="str">
        <f>_xlfn.XLOOKUP(SupplierQuality[[#This Row],[DefectID]],Table2[ID],Table2[Defect],"Not found",0)</f>
        <v>Errors in Packaging</v>
      </c>
      <c r="M4674" s="3">
        <v>978329</v>
      </c>
      <c r="N4674" s="3">
        <v>3982</v>
      </c>
      <c r="O4674" s="6">
        <f>SupplierQuality[[#This Row],[Total Downtime Minutes]]/60</f>
        <v>66.36666666666666</v>
      </c>
      <c r="P4674" s="4">
        <v>318</v>
      </c>
      <c r="Q4674" s="4">
        <f>SupplierQuality[[#This Row],[Total Defect Qty]]*SupplierQuality[[#This Row],[Unit Price]]</f>
        <v>311108622</v>
      </c>
    </row>
    <row r="4675" spans="1:17" x14ac:dyDescent="0.25">
      <c r="A4675" s="1">
        <v>43765</v>
      </c>
      <c r="B4675" s="5" t="str">
        <f>TEXT(SupplierQuality[[#This Row],[Date]],"mmm")</f>
        <v>Oct</v>
      </c>
      <c r="C4675" s="5" t="str">
        <f>TEXT(SupplierQuality[[#This Row],[Date]],"yyyy")</f>
        <v>2019</v>
      </c>
      <c r="D4675" s="2" t="s">
        <v>138</v>
      </c>
      <c r="E4675" s="2" t="s">
        <v>74</v>
      </c>
      <c r="F4675" s="2" t="s">
        <v>14</v>
      </c>
      <c r="G4675">
        <v>115</v>
      </c>
      <c r="H4675" s="2" t="str">
        <f>VLOOKUP(SupplierQuality[[#This Row],[MaterialID]],Table4[#All],2,0)</f>
        <v>Controllers</v>
      </c>
      <c r="I4675">
        <v>3</v>
      </c>
      <c r="J4675" s="2" t="str">
        <f>_xlfn.XLOOKUP(SupplierQuality[[#This Row],[Defect Type ID]],Table5[ID],Table5[Defect Type],"Not found",0)</f>
        <v>Impact</v>
      </c>
      <c r="K4675">
        <v>148</v>
      </c>
      <c r="L4675" s="2" t="str">
        <f>_xlfn.XLOOKUP(SupplierQuality[[#This Row],[DefectID]],Table2[ID],Table2[Defect],"Not found",0)</f>
        <v>Dents</v>
      </c>
      <c r="M4675" s="3">
        <v>957310</v>
      </c>
      <c r="N4675" s="3">
        <v>1559</v>
      </c>
      <c r="O4675" s="6">
        <f>SupplierQuality[[#This Row],[Total Downtime Minutes]]/60</f>
        <v>25.983333333333334</v>
      </c>
      <c r="P4675" s="4">
        <v>473</v>
      </c>
      <c r="Q4675" s="4">
        <f>SupplierQuality[[#This Row],[Total Defect Qty]]*SupplierQuality[[#This Row],[Unit Price]]</f>
        <v>452807630</v>
      </c>
    </row>
    <row r="4676" spans="1:17" x14ac:dyDescent="0.25">
      <c r="A4676" s="1">
        <v>43765</v>
      </c>
      <c r="B4676" s="5" t="str">
        <f>TEXT(SupplierQuality[[#This Row],[Date]],"mmm")</f>
        <v>Oct</v>
      </c>
      <c r="C4676" s="5" t="str">
        <f>TEXT(SupplierQuality[[#This Row],[Date]],"yyyy")</f>
        <v>2019</v>
      </c>
      <c r="D4676" s="2" t="s">
        <v>213</v>
      </c>
      <c r="E4676" s="2" t="s">
        <v>47</v>
      </c>
      <c r="F4676" s="2" t="s">
        <v>17</v>
      </c>
      <c r="G4676">
        <v>112</v>
      </c>
      <c r="H4676" s="2" t="str">
        <f>VLOOKUP(SupplierQuality[[#This Row],[MaterialID]],Table4[#All],2,0)</f>
        <v>Glass</v>
      </c>
      <c r="I4676">
        <v>2</v>
      </c>
      <c r="J4676" s="2" t="str">
        <f>_xlfn.XLOOKUP(SupplierQuality[[#This Row],[Defect Type ID]],Table5[ID],Table5[Defect Type],"Not found",0)</f>
        <v>Rejected</v>
      </c>
      <c r="K4676">
        <v>221</v>
      </c>
      <c r="L4676" s="2" t="str">
        <f>_xlfn.XLOOKUP(SupplierQuality[[#This Row],[DefectID]],Table2[ID],Table2[Defect],"Not found",0)</f>
        <v>Excessive Grease</v>
      </c>
      <c r="M4676" s="3">
        <v>916568</v>
      </c>
      <c r="N4676" s="3">
        <v>3583</v>
      </c>
      <c r="O4676" s="6">
        <f>SupplierQuality[[#This Row],[Total Downtime Minutes]]/60</f>
        <v>59.716666666666669</v>
      </c>
      <c r="P4676" s="4">
        <v>699</v>
      </c>
      <c r="Q4676" s="4">
        <f>SupplierQuality[[#This Row],[Total Defect Qty]]*SupplierQuality[[#This Row],[Unit Price]]</f>
        <v>640681032</v>
      </c>
    </row>
    <row r="4677" spans="1:17" x14ac:dyDescent="0.25">
      <c r="A4677" s="1">
        <v>43765</v>
      </c>
      <c r="B4677" s="5" t="str">
        <f>TEXT(SupplierQuality[[#This Row],[Date]],"mmm")</f>
        <v>Oct</v>
      </c>
      <c r="C4677" s="5" t="str">
        <f>TEXT(SupplierQuality[[#This Row],[Date]],"yyyy")</f>
        <v>2019</v>
      </c>
      <c r="D4677" s="2" t="s">
        <v>258</v>
      </c>
      <c r="E4677" s="2" t="s">
        <v>119</v>
      </c>
      <c r="F4677" s="2" t="s">
        <v>14</v>
      </c>
      <c r="G4677">
        <v>132</v>
      </c>
      <c r="H4677" s="2" t="str">
        <f>VLOOKUP(SupplierQuality[[#This Row],[MaterialID]],Table4[#All],2,0)</f>
        <v>Printed Materials</v>
      </c>
      <c r="I4677">
        <v>2</v>
      </c>
      <c r="J4677" s="2" t="str">
        <f>_xlfn.XLOOKUP(SupplierQuality[[#This Row],[Defect Type ID]],Table5[ID],Table5[Defect Type],"Not found",0)</f>
        <v>Rejected</v>
      </c>
      <c r="K4677">
        <v>181</v>
      </c>
      <c r="L4677" s="2" t="str">
        <f>_xlfn.XLOOKUP(SupplierQuality[[#This Row],[DefectID]],Table2[ID],Table2[Defect],"Not found",0)</f>
        <v>Leaking Seals</v>
      </c>
      <c r="M4677" s="3">
        <v>907982</v>
      </c>
      <c r="N4677" s="3">
        <v>2039</v>
      </c>
      <c r="O4677" s="6">
        <f>SupplierQuality[[#This Row],[Total Downtime Minutes]]/60</f>
        <v>33.983333333333334</v>
      </c>
      <c r="P4677" s="4">
        <v>635</v>
      </c>
      <c r="Q4677" s="4">
        <f>SupplierQuality[[#This Row],[Total Defect Qty]]*SupplierQuality[[#This Row],[Unit Price]]</f>
        <v>576568570</v>
      </c>
    </row>
    <row r="4678" spans="1:17" x14ac:dyDescent="0.25">
      <c r="A4678" s="1">
        <v>43765</v>
      </c>
      <c r="B4678" s="5" t="str">
        <f>TEXT(SupplierQuality[[#This Row],[Date]],"mmm")</f>
        <v>Oct</v>
      </c>
      <c r="C4678" s="5" t="str">
        <f>TEXT(SupplierQuality[[#This Row],[Date]],"yyyy")</f>
        <v>2019</v>
      </c>
      <c r="D4678" s="2" t="s">
        <v>343</v>
      </c>
      <c r="E4678" s="2" t="s">
        <v>45</v>
      </c>
      <c r="F4678" s="2" t="s">
        <v>75</v>
      </c>
      <c r="G4678">
        <v>123</v>
      </c>
      <c r="H4678" s="2" t="str">
        <f>VLOOKUP(SupplierQuality[[#This Row],[MaterialID]],Table4[#All],2,0)</f>
        <v>Pump</v>
      </c>
      <c r="I4678">
        <v>1</v>
      </c>
      <c r="J4678" s="2" t="str">
        <f>_xlfn.XLOOKUP(SupplierQuality[[#This Row],[Defect Type ID]],Table5[ID],Table5[Defect Type],"Not found",0)</f>
        <v>No Impact</v>
      </c>
      <c r="K4678">
        <v>60</v>
      </c>
      <c r="L4678" s="2" t="str">
        <f>_xlfn.XLOOKUP(SupplierQuality[[#This Row],[DefectID]],Table2[ID],Table2[Defect],"Not found",0)</f>
        <v>Unsealed Cartons</v>
      </c>
      <c r="M4678" s="3">
        <v>886014</v>
      </c>
      <c r="N4678" s="3">
        <v>3130</v>
      </c>
      <c r="O4678" s="6">
        <f>SupplierQuality[[#This Row],[Total Downtime Minutes]]/60</f>
        <v>52.166666666666664</v>
      </c>
      <c r="P4678" s="4">
        <v>567</v>
      </c>
      <c r="Q4678" s="4">
        <f>SupplierQuality[[#This Row],[Total Defect Qty]]*SupplierQuality[[#This Row],[Unit Price]]</f>
        <v>502369938</v>
      </c>
    </row>
    <row r="4679" spans="1:17" x14ac:dyDescent="0.25">
      <c r="A4679" s="1">
        <v>43765</v>
      </c>
      <c r="B4679" s="5" t="str">
        <f>TEXT(SupplierQuality[[#This Row],[Date]],"mmm")</f>
        <v>Oct</v>
      </c>
      <c r="C4679" s="5" t="str">
        <f>TEXT(SupplierQuality[[#This Row],[Date]],"yyyy")</f>
        <v>2019</v>
      </c>
      <c r="D4679" s="2" t="s">
        <v>40</v>
      </c>
      <c r="E4679" s="2" t="s">
        <v>98</v>
      </c>
      <c r="F4679" s="2" t="s">
        <v>14</v>
      </c>
      <c r="G4679">
        <v>116</v>
      </c>
      <c r="H4679" s="2" t="str">
        <f>VLOOKUP(SupplierQuality[[#This Row],[MaterialID]],Table4[#All],2,0)</f>
        <v>Molds</v>
      </c>
      <c r="I4679">
        <v>3</v>
      </c>
      <c r="J4679" s="2" t="str">
        <f>_xlfn.XLOOKUP(SupplierQuality[[#This Row],[Defect Type ID]],Table5[ID],Table5[Defect Type],"Not found",0)</f>
        <v>Impact</v>
      </c>
      <c r="K4679">
        <v>235</v>
      </c>
      <c r="L4679" s="2" t="str">
        <f>_xlfn.XLOOKUP(SupplierQuality[[#This Row],[DefectID]],Table2[ID],Table2[Defect],"Not found",0)</f>
        <v>Spruced</v>
      </c>
      <c r="M4679" s="3">
        <v>828165</v>
      </c>
      <c r="N4679" s="3">
        <v>3364</v>
      </c>
      <c r="O4679" s="6">
        <f>SupplierQuality[[#This Row],[Total Downtime Minutes]]/60</f>
        <v>56.06666666666667</v>
      </c>
      <c r="P4679" s="4">
        <v>534</v>
      </c>
      <c r="Q4679" s="4">
        <f>SupplierQuality[[#This Row],[Total Defect Qty]]*SupplierQuality[[#This Row],[Unit Price]]</f>
        <v>442240110</v>
      </c>
    </row>
    <row r="4680" spans="1:17" x14ac:dyDescent="0.25">
      <c r="A4680" s="1">
        <v>43765</v>
      </c>
      <c r="B4680" s="5" t="str">
        <f>TEXT(SupplierQuality[[#This Row],[Date]],"mmm")</f>
        <v>Oct</v>
      </c>
      <c r="C4680" s="5" t="str">
        <f>TEXT(SupplierQuality[[#This Row],[Date]],"yyyy")</f>
        <v>2019</v>
      </c>
      <c r="D4680" s="2" t="s">
        <v>166</v>
      </c>
      <c r="E4680" s="2" t="s">
        <v>74</v>
      </c>
      <c r="F4680" s="2" t="s">
        <v>14</v>
      </c>
      <c r="G4680">
        <v>121</v>
      </c>
      <c r="H4680" s="2" t="str">
        <f>VLOOKUP(SupplierQuality[[#This Row],[MaterialID]],Table4[#All],2,0)</f>
        <v>Composites</v>
      </c>
      <c r="I4680">
        <v>1</v>
      </c>
      <c r="J4680" s="2" t="str">
        <f>_xlfn.XLOOKUP(SupplierQuality[[#This Row],[Defect Type ID]],Table5[ID],Table5[Defect Type],"Not found",0)</f>
        <v>No Impact</v>
      </c>
      <c r="K4680">
        <v>86</v>
      </c>
      <c r="L4680" s="2" t="str">
        <f>_xlfn.XLOOKUP(SupplierQuality[[#This Row],[DefectID]],Table2[ID],Table2[Defect],"Not found",0)</f>
        <v>Smeared Print</v>
      </c>
      <c r="M4680" s="3">
        <v>805271</v>
      </c>
      <c r="N4680" s="3">
        <v>2905</v>
      </c>
      <c r="O4680" s="6">
        <f>SupplierQuality[[#This Row],[Total Downtime Minutes]]/60</f>
        <v>48.416666666666664</v>
      </c>
      <c r="P4680" s="4">
        <v>462</v>
      </c>
      <c r="Q4680" s="4">
        <f>SupplierQuality[[#This Row],[Total Defect Qty]]*SupplierQuality[[#This Row],[Unit Price]]</f>
        <v>372035202</v>
      </c>
    </row>
    <row r="4681" spans="1:17" x14ac:dyDescent="0.25">
      <c r="A4681" s="1">
        <v>43765</v>
      </c>
      <c r="B4681" s="5" t="str">
        <f>TEXT(SupplierQuality[[#This Row],[Date]],"mmm")</f>
        <v>Oct</v>
      </c>
      <c r="C4681" s="5" t="str">
        <f>TEXT(SupplierQuality[[#This Row],[Date]],"yyyy")</f>
        <v>2019</v>
      </c>
      <c r="D4681" s="2" t="s">
        <v>83</v>
      </c>
      <c r="E4681" s="2" t="s">
        <v>104</v>
      </c>
      <c r="F4681" s="2" t="s">
        <v>14</v>
      </c>
      <c r="G4681">
        <v>117</v>
      </c>
      <c r="H4681" s="2" t="str">
        <f>VLOOKUP(SupplierQuality[[#This Row],[MaterialID]],Table4[#All],2,0)</f>
        <v>Labels</v>
      </c>
      <c r="I4681">
        <v>3</v>
      </c>
      <c r="J4681" s="2" t="str">
        <f>_xlfn.XLOOKUP(SupplierQuality[[#This Row],[Defect Type ID]],Table5[ID],Table5[Defect Type],"Not found",0)</f>
        <v>Impact</v>
      </c>
      <c r="K4681">
        <v>12</v>
      </c>
      <c r="L4681" s="2" t="str">
        <f>_xlfn.XLOOKUP(SupplierQuality[[#This Row],[DefectID]],Table2[ID],Table2[Defect],"Not found",0)</f>
        <v>Integrity Failure</v>
      </c>
      <c r="M4681" s="3">
        <v>792185</v>
      </c>
      <c r="N4681" s="3">
        <v>4530</v>
      </c>
      <c r="O4681" s="6">
        <f>SupplierQuality[[#This Row],[Total Downtime Minutes]]/60</f>
        <v>75.5</v>
      </c>
      <c r="P4681" s="4">
        <v>587</v>
      </c>
      <c r="Q4681" s="4">
        <f>SupplierQuality[[#This Row],[Total Defect Qty]]*SupplierQuality[[#This Row],[Unit Price]]</f>
        <v>465012595</v>
      </c>
    </row>
    <row r="4682" spans="1:17" x14ac:dyDescent="0.25">
      <c r="A4682" s="1">
        <v>43765</v>
      </c>
      <c r="B4682" s="5" t="str">
        <f>TEXT(SupplierQuality[[#This Row],[Date]],"mmm")</f>
        <v>Oct</v>
      </c>
      <c r="C4682" s="5" t="str">
        <f>TEXT(SupplierQuality[[#This Row],[Date]],"yyyy")</f>
        <v>2019</v>
      </c>
      <c r="D4682" s="2" t="s">
        <v>15</v>
      </c>
      <c r="E4682" s="2" t="s">
        <v>16</v>
      </c>
      <c r="F4682" s="2" t="s">
        <v>17</v>
      </c>
      <c r="G4682">
        <v>114</v>
      </c>
      <c r="H4682" s="2" t="str">
        <f>VLOOKUP(SupplierQuality[[#This Row],[MaterialID]],Table4[#All],2,0)</f>
        <v>Carton</v>
      </c>
      <c r="I4682">
        <v>3</v>
      </c>
      <c r="J4682" s="2" t="str">
        <f>_xlfn.XLOOKUP(SupplierQuality[[#This Row],[Defect Type ID]],Table5[ID],Table5[Defect Type],"Not found",0)</f>
        <v>Impact</v>
      </c>
      <c r="K4682">
        <v>3</v>
      </c>
      <c r="L4682" s="2" t="str">
        <f>_xlfn.XLOOKUP(SupplierQuality[[#This Row],[DefectID]],Table2[ID],Table2[Defect],"Not found",0)</f>
        <v>Dirty</v>
      </c>
      <c r="M4682" s="3">
        <v>765963</v>
      </c>
      <c r="N4682" s="3">
        <v>396</v>
      </c>
      <c r="O4682" s="6">
        <f>SupplierQuality[[#This Row],[Total Downtime Minutes]]/60</f>
        <v>6.6</v>
      </c>
      <c r="P4682" s="4">
        <v>593</v>
      </c>
      <c r="Q4682" s="4">
        <f>SupplierQuality[[#This Row],[Total Defect Qty]]*SupplierQuality[[#This Row],[Unit Price]]</f>
        <v>454216059</v>
      </c>
    </row>
    <row r="4683" spans="1:17" x14ac:dyDescent="0.25">
      <c r="A4683" s="1">
        <v>43765</v>
      </c>
      <c r="B4683" s="5" t="str">
        <f>TEXT(SupplierQuality[[#This Row],[Date]],"mmm")</f>
        <v>Oct</v>
      </c>
      <c r="C4683" s="5" t="str">
        <f>TEXT(SupplierQuality[[#This Row],[Date]],"yyyy")</f>
        <v>2019</v>
      </c>
      <c r="D4683" s="2" t="s">
        <v>77</v>
      </c>
      <c r="E4683" s="2" t="s">
        <v>16</v>
      </c>
      <c r="F4683" s="2" t="s">
        <v>42</v>
      </c>
      <c r="G4683">
        <v>129</v>
      </c>
      <c r="H4683" s="2" t="str">
        <f>VLOOKUP(SupplierQuality[[#This Row],[MaterialID]],Table4[#All],2,0)</f>
        <v>Mechanicals</v>
      </c>
      <c r="I4683">
        <v>1</v>
      </c>
      <c r="J4683" s="2" t="str">
        <f>_xlfn.XLOOKUP(SupplierQuality[[#This Row],[Defect Type ID]],Table5[ID],Table5[Defect Type],"Not found",0)</f>
        <v>No Impact</v>
      </c>
      <c r="K4683">
        <v>8</v>
      </c>
      <c r="L4683" s="2" t="str">
        <f>_xlfn.XLOOKUP(SupplierQuality[[#This Row],[DefectID]],Table2[ID],Table2[Defect],"Not found",0)</f>
        <v>Printing Defects</v>
      </c>
      <c r="M4683" s="3">
        <v>733712</v>
      </c>
      <c r="N4683" s="3">
        <v>3201</v>
      </c>
      <c r="O4683" s="6">
        <f>SupplierQuality[[#This Row],[Total Downtime Minutes]]/60</f>
        <v>53.35</v>
      </c>
      <c r="P4683" s="4">
        <v>640</v>
      </c>
      <c r="Q4683" s="4">
        <f>SupplierQuality[[#This Row],[Total Defect Qty]]*SupplierQuality[[#This Row],[Unit Price]]</f>
        <v>469575680</v>
      </c>
    </row>
    <row r="4684" spans="1:17" x14ac:dyDescent="0.25">
      <c r="A4684" s="1">
        <v>43765</v>
      </c>
      <c r="B4684" s="5" t="str">
        <f>TEXT(SupplierQuality[[#This Row],[Date]],"mmm")</f>
        <v>Oct</v>
      </c>
      <c r="C4684" s="5" t="str">
        <f>TEXT(SupplierQuality[[#This Row],[Date]],"yyyy")</f>
        <v>2019</v>
      </c>
      <c r="D4684" s="2" t="s">
        <v>221</v>
      </c>
      <c r="E4684" s="2" t="s">
        <v>36</v>
      </c>
      <c r="F4684" s="2" t="s">
        <v>17</v>
      </c>
      <c r="G4684">
        <v>129</v>
      </c>
      <c r="H4684" s="2" t="str">
        <f>VLOOKUP(SupplierQuality[[#This Row],[MaterialID]],Table4[#All],2,0)</f>
        <v>Mechanicals</v>
      </c>
      <c r="I4684">
        <v>1</v>
      </c>
      <c r="J4684" s="2" t="str">
        <f>_xlfn.XLOOKUP(SupplierQuality[[#This Row],[Defect Type ID]],Table5[ID],Table5[Defect Type],"Not found",0)</f>
        <v>No Impact</v>
      </c>
      <c r="K4684">
        <v>120</v>
      </c>
      <c r="L4684" s="2" t="str">
        <f>_xlfn.XLOOKUP(SupplierQuality[[#This Row],[DefectID]],Table2[ID],Table2[Defect],"Not found",0)</f>
        <v>No Disk</v>
      </c>
      <c r="M4684" s="3">
        <v>710510</v>
      </c>
      <c r="N4684" s="3">
        <v>3983</v>
      </c>
      <c r="O4684" s="6">
        <f>SupplierQuality[[#This Row],[Total Downtime Minutes]]/60</f>
        <v>66.38333333333334</v>
      </c>
      <c r="P4684" s="4">
        <v>677</v>
      </c>
      <c r="Q4684" s="4">
        <f>SupplierQuality[[#This Row],[Total Defect Qty]]*SupplierQuality[[#This Row],[Unit Price]]</f>
        <v>481015270</v>
      </c>
    </row>
    <row r="4685" spans="1:17" x14ac:dyDescent="0.25">
      <c r="A4685" s="1">
        <v>43765</v>
      </c>
      <c r="B4685" s="5" t="str">
        <f>TEXT(SupplierQuality[[#This Row],[Date]],"mmm")</f>
        <v>Oct</v>
      </c>
      <c r="C4685" s="5" t="str">
        <f>TEXT(SupplierQuality[[#This Row],[Date]],"yyyy")</f>
        <v>2019</v>
      </c>
      <c r="D4685" s="2" t="s">
        <v>267</v>
      </c>
      <c r="E4685" s="2" t="s">
        <v>36</v>
      </c>
      <c r="F4685" s="2" t="s">
        <v>14</v>
      </c>
      <c r="G4685">
        <v>128</v>
      </c>
      <c r="H4685" s="2" t="str">
        <f>VLOOKUP(SupplierQuality[[#This Row],[MaterialID]],Table4[#All],2,0)</f>
        <v>Tape</v>
      </c>
      <c r="I4685">
        <v>2</v>
      </c>
      <c r="J4685" s="2" t="str">
        <f>_xlfn.XLOOKUP(SupplierQuality[[#This Row],[Defect Type ID]],Table5[ID],Table5[Defect Type],"Not found",0)</f>
        <v>Rejected</v>
      </c>
      <c r="K4685">
        <v>109</v>
      </c>
      <c r="L4685" s="2" t="str">
        <f>_xlfn.XLOOKUP(SupplierQuality[[#This Row],[DefectID]],Table2[ID],Table2[Defect],"Not found",0)</f>
        <v>Inside Scoring</v>
      </c>
      <c r="M4685" s="3">
        <v>614336</v>
      </c>
      <c r="N4685" s="3">
        <v>4906</v>
      </c>
      <c r="O4685" s="6">
        <f>SupplierQuality[[#This Row],[Total Downtime Minutes]]/60</f>
        <v>81.766666666666666</v>
      </c>
      <c r="P4685" s="4">
        <v>531</v>
      </c>
      <c r="Q4685" s="4">
        <f>SupplierQuality[[#This Row],[Total Defect Qty]]*SupplierQuality[[#This Row],[Unit Price]]</f>
        <v>326212416</v>
      </c>
    </row>
    <row r="4686" spans="1:17" x14ac:dyDescent="0.25">
      <c r="A4686" s="1">
        <v>43765</v>
      </c>
      <c r="B4686" s="5" t="str">
        <f>TEXT(SupplierQuality[[#This Row],[Date]],"mmm")</f>
        <v>Oct</v>
      </c>
      <c r="C4686" s="5" t="str">
        <f>TEXT(SupplierQuality[[#This Row],[Date]],"yyyy")</f>
        <v>2019</v>
      </c>
      <c r="D4686" s="2" t="s">
        <v>180</v>
      </c>
      <c r="E4686" s="2" t="s">
        <v>34</v>
      </c>
      <c r="F4686" s="2" t="s">
        <v>14</v>
      </c>
      <c r="G4686">
        <v>127</v>
      </c>
      <c r="H4686" s="2" t="str">
        <f>VLOOKUP(SupplierQuality[[#This Row],[MaterialID]],Table4[#All],2,0)</f>
        <v>Crates</v>
      </c>
      <c r="I4686">
        <v>2</v>
      </c>
      <c r="J4686" s="2" t="str">
        <f>_xlfn.XLOOKUP(SupplierQuality[[#This Row],[Defect Type ID]],Table5[ID],Table5[Defect Type],"Not found",0)</f>
        <v>Rejected</v>
      </c>
      <c r="K4686">
        <v>10</v>
      </c>
      <c r="L4686" s="2" t="str">
        <f>_xlfn.XLOOKUP(SupplierQuality[[#This Row],[DefectID]],Table2[ID],Table2[Defect],"Not found",0)</f>
        <v>Wrong material</v>
      </c>
      <c r="M4686" s="3">
        <v>603121</v>
      </c>
      <c r="N4686" s="3">
        <v>439</v>
      </c>
      <c r="O4686" s="6">
        <f>SupplierQuality[[#This Row],[Total Downtime Minutes]]/60</f>
        <v>7.3166666666666664</v>
      </c>
      <c r="P4686" s="4">
        <v>476</v>
      </c>
      <c r="Q4686" s="4">
        <f>SupplierQuality[[#This Row],[Total Defect Qty]]*SupplierQuality[[#This Row],[Unit Price]]</f>
        <v>287085596</v>
      </c>
    </row>
    <row r="4687" spans="1:17" x14ac:dyDescent="0.25">
      <c r="A4687" s="1">
        <v>43765</v>
      </c>
      <c r="B4687" s="5" t="str">
        <f>TEXT(SupplierQuality[[#This Row],[Date]],"mmm")</f>
        <v>Oct</v>
      </c>
      <c r="C4687" s="5" t="str">
        <f>TEXT(SupplierQuality[[#This Row],[Date]],"yyyy")</f>
        <v>2019</v>
      </c>
      <c r="D4687" s="2" t="s">
        <v>275</v>
      </c>
      <c r="E4687" s="2" t="s">
        <v>64</v>
      </c>
      <c r="F4687" s="2" t="s">
        <v>75</v>
      </c>
      <c r="G4687">
        <v>122</v>
      </c>
      <c r="H4687" s="2" t="str">
        <f>VLOOKUP(SupplierQuality[[#This Row],[MaterialID]],Table4[#All],2,0)</f>
        <v>Electrolytes</v>
      </c>
      <c r="I4687">
        <v>1</v>
      </c>
      <c r="J4687" s="2" t="str">
        <f>_xlfn.XLOOKUP(SupplierQuality[[#This Row],[Defect Type ID]],Table5[ID],Table5[Defect Type],"Not found",0)</f>
        <v>No Impact</v>
      </c>
      <c r="K4687">
        <v>93</v>
      </c>
      <c r="L4687" s="2" t="str">
        <f>_xlfn.XLOOKUP(SupplierQuality[[#This Row],[DefectID]],Table2[ID],Table2[Defect],"Not found",0)</f>
        <v>Bowed/Warped</v>
      </c>
      <c r="M4687" s="3">
        <v>601052</v>
      </c>
      <c r="N4687" s="3">
        <v>3113</v>
      </c>
      <c r="O4687" s="6">
        <f>SupplierQuality[[#This Row],[Total Downtime Minutes]]/60</f>
        <v>51.883333333333333</v>
      </c>
      <c r="P4687" s="4">
        <v>564</v>
      </c>
      <c r="Q4687" s="4">
        <f>SupplierQuality[[#This Row],[Total Defect Qty]]*SupplierQuality[[#This Row],[Unit Price]]</f>
        <v>338993328</v>
      </c>
    </row>
    <row r="4688" spans="1:17" x14ac:dyDescent="0.25">
      <c r="A4688" s="1">
        <v>43765</v>
      </c>
      <c r="B4688" s="5" t="str">
        <f>TEXT(SupplierQuality[[#This Row],[Date]],"mmm")</f>
        <v>Oct</v>
      </c>
      <c r="C4688" s="5" t="str">
        <f>TEXT(SupplierQuality[[#This Row],[Date]],"yyyy")</f>
        <v>2019</v>
      </c>
      <c r="D4688" s="2" t="s">
        <v>158</v>
      </c>
      <c r="E4688" s="2" t="s">
        <v>62</v>
      </c>
      <c r="F4688" s="2" t="s">
        <v>14</v>
      </c>
      <c r="G4688">
        <v>113</v>
      </c>
      <c r="H4688" s="2" t="str">
        <f>VLOOKUP(SupplierQuality[[#This Row],[MaterialID]],Table4[#All],2,0)</f>
        <v>Raw Materials</v>
      </c>
      <c r="I4688">
        <v>3</v>
      </c>
      <c r="J4688" s="2" t="str">
        <f>_xlfn.XLOOKUP(SupplierQuality[[#This Row],[Defect Type ID]],Table5[ID],Table5[Defect Type],"Not found",0)</f>
        <v>Impact</v>
      </c>
      <c r="K4688">
        <v>62</v>
      </c>
      <c r="L4688" s="2" t="str">
        <f>_xlfn.XLOOKUP(SupplierQuality[[#This Row],[DefectID]],Table2[ID],Table2[Defect],"Not found",0)</f>
        <v>Damaged</v>
      </c>
      <c r="M4688" s="3">
        <v>565422</v>
      </c>
      <c r="N4688" s="3">
        <v>4125</v>
      </c>
      <c r="O4688" s="6">
        <f>SupplierQuality[[#This Row],[Total Downtime Minutes]]/60</f>
        <v>68.75</v>
      </c>
      <c r="P4688" s="4">
        <v>328</v>
      </c>
      <c r="Q4688" s="4">
        <f>SupplierQuality[[#This Row],[Total Defect Qty]]*SupplierQuality[[#This Row],[Unit Price]]</f>
        <v>185458416</v>
      </c>
    </row>
    <row r="4689" spans="1:17" x14ac:dyDescent="0.25">
      <c r="A4689" s="1">
        <v>43765</v>
      </c>
      <c r="B4689" s="5" t="str">
        <f>TEXT(SupplierQuality[[#This Row],[Date]],"mmm")</f>
        <v>Oct</v>
      </c>
      <c r="C4689" s="5" t="str">
        <f>TEXT(SupplierQuality[[#This Row],[Date]],"yyyy")</f>
        <v>2019</v>
      </c>
      <c r="D4689" s="2" t="s">
        <v>323</v>
      </c>
      <c r="E4689" s="2" t="s">
        <v>13</v>
      </c>
      <c r="F4689" s="2" t="s">
        <v>17</v>
      </c>
      <c r="G4689">
        <v>116</v>
      </c>
      <c r="H4689" s="2" t="str">
        <f>VLOOKUP(SupplierQuality[[#This Row],[MaterialID]],Table4[#All],2,0)</f>
        <v>Molds</v>
      </c>
      <c r="I4689">
        <v>2</v>
      </c>
      <c r="J4689" s="2" t="str">
        <f>_xlfn.XLOOKUP(SupplierQuality[[#This Row],[Defect Type ID]],Table5[ID],Table5[Defect Type],"Not found",0)</f>
        <v>Rejected</v>
      </c>
      <c r="K4689">
        <v>65</v>
      </c>
      <c r="L4689" s="2" t="str">
        <f>_xlfn.XLOOKUP(SupplierQuality[[#This Row],[DefectID]],Table2[ID],Table2[Defect],"Not found",0)</f>
        <v>Slitting Erorrs</v>
      </c>
      <c r="M4689" s="3">
        <v>518568</v>
      </c>
      <c r="N4689" s="3">
        <v>381</v>
      </c>
      <c r="O4689" s="6">
        <f>SupplierQuality[[#This Row],[Total Downtime Minutes]]/60</f>
        <v>6.35</v>
      </c>
      <c r="P4689" s="4">
        <v>289</v>
      </c>
      <c r="Q4689" s="4">
        <f>SupplierQuality[[#This Row],[Total Defect Qty]]*SupplierQuality[[#This Row],[Unit Price]]</f>
        <v>149866152</v>
      </c>
    </row>
    <row r="4690" spans="1:17" x14ac:dyDescent="0.25">
      <c r="A4690" s="1">
        <v>43765</v>
      </c>
      <c r="B4690" s="5" t="str">
        <f>TEXT(SupplierQuality[[#This Row],[Date]],"mmm")</f>
        <v>Oct</v>
      </c>
      <c r="C4690" s="5" t="str">
        <f>TEXT(SupplierQuality[[#This Row],[Date]],"yyyy")</f>
        <v>2019</v>
      </c>
      <c r="D4690" s="2" t="s">
        <v>178</v>
      </c>
      <c r="E4690" s="2" t="s">
        <v>45</v>
      </c>
      <c r="F4690" s="2" t="s">
        <v>17</v>
      </c>
      <c r="G4690">
        <v>127</v>
      </c>
      <c r="H4690" s="2" t="str">
        <f>VLOOKUP(SupplierQuality[[#This Row],[MaterialID]],Table4[#All],2,0)</f>
        <v>Crates</v>
      </c>
      <c r="I4690">
        <v>1</v>
      </c>
      <c r="J4690" s="2" t="str">
        <f>_xlfn.XLOOKUP(SupplierQuality[[#This Row],[Defect Type ID]],Table5[ID],Table5[Defect Type],"Not found",0)</f>
        <v>No Impact</v>
      </c>
      <c r="K4690">
        <v>26</v>
      </c>
      <c r="L4690" s="2" t="str">
        <f>_xlfn.XLOOKUP(SupplierQuality[[#This Row],[DefectID]],Table2[ID],Table2[Defect],"Not found",0)</f>
        <v>Poor  Adhesion</v>
      </c>
      <c r="M4690" s="3">
        <v>477590</v>
      </c>
      <c r="N4690" s="3">
        <v>4034</v>
      </c>
      <c r="O4690" s="6">
        <f>SupplierQuality[[#This Row],[Total Downtime Minutes]]/60</f>
        <v>67.233333333333334</v>
      </c>
      <c r="P4690" s="4">
        <v>369</v>
      </c>
      <c r="Q4690" s="4">
        <f>SupplierQuality[[#This Row],[Total Defect Qty]]*SupplierQuality[[#This Row],[Unit Price]]</f>
        <v>176230710</v>
      </c>
    </row>
    <row r="4691" spans="1:17" x14ac:dyDescent="0.25">
      <c r="A4691" s="1">
        <v>43765</v>
      </c>
      <c r="B4691" s="5" t="str">
        <f>TEXT(SupplierQuality[[#This Row],[Date]],"mmm")</f>
        <v>Oct</v>
      </c>
      <c r="C4691" s="5" t="str">
        <f>TEXT(SupplierQuality[[#This Row],[Date]],"yyyy")</f>
        <v>2019</v>
      </c>
      <c r="D4691" s="2" t="s">
        <v>266</v>
      </c>
      <c r="E4691" s="2" t="s">
        <v>58</v>
      </c>
      <c r="F4691" s="2" t="s">
        <v>14</v>
      </c>
      <c r="G4691">
        <v>133</v>
      </c>
      <c r="H4691" s="2" t="str">
        <f>VLOOKUP(SupplierQuality[[#This Row],[MaterialID]],Table4[#All],2,0)</f>
        <v>Wires</v>
      </c>
      <c r="I4691">
        <v>3</v>
      </c>
      <c r="J4691" s="2" t="str">
        <f>_xlfn.XLOOKUP(SupplierQuality[[#This Row],[Defect Type ID]],Table5[ID],Table5[Defect Type],"Not found",0)</f>
        <v>Impact</v>
      </c>
      <c r="K4691">
        <v>108</v>
      </c>
      <c r="L4691" s="2" t="str">
        <f>_xlfn.XLOOKUP(SupplierQuality[[#This Row],[DefectID]],Table2[ID],Table2[Defect],"Not found",0)</f>
        <v>Wrong Tails</v>
      </c>
      <c r="M4691" s="3">
        <v>447066</v>
      </c>
      <c r="N4691" s="3">
        <v>1353</v>
      </c>
      <c r="O4691" s="6">
        <f>SupplierQuality[[#This Row],[Total Downtime Minutes]]/60</f>
        <v>22.55</v>
      </c>
      <c r="P4691" s="4">
        <v>469</v>
      </c>
      <c r="Q4691" s="4">
        <f>SupplierQuality[[#This Row],[Total Defect Qty]]*SupplierQuality[[#This Row],[Unit Price]]</f>
        <v>209673954</v>
      </c>
    </row>
    <row r="4692" spans="1:17" x14ac:dyDescent="0.25">
      <c r="A4692" s="1">
        <v>43765</v>
      </c>
      <c r="B4692" s="5" t="str">
        <f>TEXT(SupplierQuality[[#This Row],[Date]],"mmm")</f>
        <v>Oct</v>
      </c>
      <c r="C4692" s="5" t="str">
        <f>TEXT(SupplierQuality[[#This Row],[Date]],"yyyy")</f>
        <v>2019</v>
      </c>
      <c r="D4692" s="2" t="s">
        <v>170</v>
      </c>
      <c r="E4692" s="2" t="s">
        <v>84</v>
      </c>
      <c r="F4692" s="2" t="s">
        <v>14</v>
      </c>
      <c r="G4692">
        <v>132</v>
      </c>
      <c r="H4692" s="2" t="str">
        <f>VLOOKUP(SupplierQuality[[#This Row],[MaterialID]],Table4[#All],2,0)</f>
        <v>Printed Materials</v>
      </c>
      <c r="I4692">
        <v>3</v>
      </c>
      <c r="J4692" s="2" t="str">
        <f>_xlfn.XLOOKUP(SupplierQuality[[#This Row],[Defect Type ID]],Table5[ID],Table5[Defect Type],"Not found",0)</f>
        <v>Impact</v>
      </c>
      <c r="K4692">
        <v>31</v>
      </c>
      <c r="L4692" s="2" t="str">
        <f>_xlfn.XLOOKUP(SupplierQuality[[#This Row],[DefectID]],Table2[ID],Table2[Defect],"Not found",0)</f>
        <v>Tension Issues</v>
      </c>
      <c r="M4692" s="3">
        <v>345329</v>
      </c>
      <c r="N4692" s="3">
        <v>1079</v>
      </c>
      <c r="O4692" s="6">
        <f>SupplierQuality[[#This Row],[Total Downtime Minutes]]/60</f>
        <v>17.983333333333334</v>
      </c>
      <c r="P4692" s="4">
        <v>363</v>
      </c>
      <c r="Q4692" s="4">
        <f>SupplierQuality[[#This Row],[Total Defect Qty]]*SupplierQuality[[#This Row],[Unit Price]]</f>
        <v>125354427</v>
      </c>
    </row>
    <row r="4693" spans="1:17" x14ac:dyDescent="0.25">
      <c r="A4693" s="1">
        <v>43765</v>
      </c>
      <c r="B4693" s="5" t="str">
        <f>TEXT(SupplierQuality[[#This Row],[Date]],"mmm")</f>
        <v>Oct</v>
      </c>
      <c r="C4693" s="5" t="str">
        <f>TEXT(SupplierQuality[[#This Row],[Date]],"yyyy")</f>
        <v>2019</v>
      </c>
      <c r="D4693" s="2" t="s">
        <v>180</v>
      </c>
      <c r="E4693" s="2" t="s">
        <v>32</v>
      </c>
      <c r="F4693" s="2" t="s">
        <v>17</v>
      </c>
      <c r="G4693">
        <v>118</v>
      </c>
      <c r="H4693" s="2" t="str">
        <f>VLOOKUP(SupplierQuality[[#This Row],[MaterialID]],Table4[#All],2,0)</f>
        <v>Corrugate</v>
      </c>
      <c r="I4693">
        <v>2</v>
      </c>
      <c r="J4693" s="2" t="str">
        <f>_xlfn.XLOOKUP(SupplierQuality[[#This Row],[Defect Type ID]],Table5[ID],Table5[Defect Type],"Not found",0)</f>
        <v>Rejected</v>
      </c>
      <c r="K4693">
        <v>161</v>
      </c>
      <c r="L4693" s="2" t="str">
        <f>_xlfn.XLOOKUP(SupplierQuality[[#This Row],[DefectID]],Table2[ID],Table2[Defect],"Not found",0)</f>
        <v>Soft Parts</v>
      </c>
      <c r="M4693" s="3">
        <v>334399</v>
      </c>
      <c r="N4693" s="3">
        <v>4624</v>
      </c>
      <c r="O4693" s="6">
        <f>SupplierQuality[[#This Row],[Total Downtime Minutes]]/60</f>
        <v>77.066666666666663</v>
      </c>
      <c r="P4693" s="4">
        <v>281</v>
      </c>
      <c r="Q4693" s="4">
        <f>SupplierQuality[[#This Row],[Total Defect Qty]]*SupplierQuality[[#This Row],[Unit Price]]</f>
        <v>93966119</v>
      </c>
    </row>
    <row r="4694" spans="1:17" x14ac:dyDescent="0.25">
      <c r="A4694" s="1">
        <v>43765</v>
      </c>
      <c r="B4694" s="5" t="str">
        <f>TEXT(SupplierQuality[[#This Row],[Date]],"mmm")</f>
        <v>Oct</v>
      </c>
      <c r="C4694" s="5" t="str">
        <f>TEXT(SupplierQuality[[#This Row],[Date]],"yyyy")</f>
        <v>2019</v>
      </c>
      <c r="D4694" s="2" t="s">
        <v>240</v>
      </c>
      <c r="E4694" s="2" t="s">
        <v>36</v>
      </c>
      <c r="F4694" s="2" t="s">
        <v>24</v>
      </c>
      <c r="G4694">
        <v>118</v>
      </c>
      <c r="H4694" s="2" t="str">
        <f>VLOOKUP(SupplierQuality[[#This Row],[MaterialID]],Table4[#All],2,0)</f>
        <v>Corrugate</v>
      </c>
      <c r="I4694">
        <v>1</v>
      </c>
      <c r="J4694" s="2" t="str">
        <f>_xlfn.XLOOKUP(SupplierQuality[[#This Row],[Defect Type ID]],Table5[ID],Table5[Defect Type],"Not found",0)</f>
        <v>No Impact</v>
      </c>
      <c r="K4694">
        <v>41</v>
      </c>
      <c r="L4694" s="2" t="str">
        <f>_xlfn.XLOOKUP(SupplierQuality[[#This Row],[DefectID]],Table2[ID],Table2[Defect],"Not found",0)</f>
        <v>Bad Tiles</v>
      </c>
      <c r="M4694" s="3">
        <v>333666</v>
      </c>
      <c r="N4694" s="3">
        <v>4028</v>
      </c>
      <c r="O4694" s="6">
        <f>SupplierQuality[[#This Row],[Total Downtime Minutes]]/60</f>
        <v>67.13333333333334</v>
      </c>
      <c r="P4694" s="4">
        <v>632</v>
      </c>
      <c r="Q4694" s="4">
        <f>SupplierQuality[[#This Row],[Total Defect Qty]]*SupplierQuality[[#This Row],[Unit Price]]</f>
        <v>210876912</v>
      </c>
    </row>
    <row r="4695" spans="1:17" x14ac:dyDescent="0.25">
      <c r="A4695" s="1">
        <v>43765</v>
      </c>
      <c r="B4695" s="5" t="str">
        <f>TEXT(SupplierQuality[[#This Row],[Date]],"mmm")</f>
        <v>Oct</v>
      </c>
      <c r="C4695" s="5" t="str">
        <f>TEXT(SupplierQuality[[#This Row],[Date]],"yyyy")</f>
        <v>2019</v>
      </c>
      <c r="D4695" s="2" t="s">
        <v>217</v>
      </c>
      <c r="E4695" s="2" t="s">
        <v>58</v>
      </c>
      <c r="F4695" s="2" t="s">
        <v>14</v>
      </c>
      <c r="G4695">
        <v>115</v>
      </c>
      <c r="H4695" s="2" t="str">
        <f>VLOOKUP(SupplierQuality[[#This Row],[MaterialID]],Table4[#All],2,0)</f>
        <v>Controllers</v>
      </c>
      <c r="I4695">
        <v>3</v>
      </c>
      <c r="J4695" s="2" t="str">
        <f>_xlfn.XLOOKUP(SupplierQuality[[#This Row],[Defect Type ID]],Table5[ID],Table5[Defect Type],"Not found",0)</f>
        <v>Impact</v>
      </c>
      <c r="K4695">
        <v>4</v>
      </c>
      <c r="L4695" s="2" t="str">
        <f>_xlfn.XLOOKUP(SupplierQuality[[#This Row],[DefectID]],Table2[ID],Table2[Defect],"Not found",0)</f>
        <v>Warped</v>
      </c>
      <c r="M4695" s="3">
        <v>123439</v>
      </c>
      <c r="N4695" s="3">
        <v>1075</v>
      </c>
      <c r="O4695" s="6">
        <f>SupplierQuality[[#This Row],[Total Downtime Minutes]]/60</f>
        <v>17.916666666666668</v>
      </c>
      <c r="P4695" s="4">
        <v>427</v>
      </c>
      <c r="Q4695" s="4">
        <f>SupplierQuality[[#This Row],[Total Defect Qty]]*SupplierQuality[[#This Row],[Unit Price]]</f>
        <v>52708453</v>
      </c>
    </row>
    <row r="4696" spans="1:17" x14ac:dyDescent="0.25">
      <c r="A4696" s="1">
        <v>43765</v>
      </c>
      <c r="B4696" s="5" t="str">
        <f>TEXT(SupplierQuality[[#This Row],[Date]],"mmm")</f>
        <v>Oct</v>
      </c>
      <c r="C4696" s="5" t="str">
        <f>TEXT(SupplierQuality[[#This Row],[Date]],"yyyy")</f>
        <v>2019</v>
      </c>
      <c r="D4696" s="2" t="s">
        <v>258</v>
      </c>
      <c r="E4696" s="2" t="s">
        <v>58</v>
      </c>
      <c r="F4696" s="2" t="s">
        <v>14</v>
      </c>
      <c r="G4696">
        <v>123</v>
      </c>
      <c r="H4696" s="2" t="str">
        <f>VLOOKUP(SupplierQuality[[#This Row],[MaterialID]],Table4[#All],2,0)</f>
        <v>Pump</v>
      </c>
      <c r="I4696">
        <v>1</v>
      </c>
      <c r="J4696" s="2" t="str">
        <f>_xlfn.XLOOKUP(SupplierQuality[[#This Row],[Defect Type ID]],Table5[ID],Table5[Defect Type],"Not found",0)</f>
        <v>No Impact</v>
      </c>
      <c r="K4696">
        <v>192</v>
      </c>
      <c r="L4696" s="2" t="str">
        <f>_xlfn.XLOOKUP(SupplierQuality[[#This Row],[DefectID]],Table2[ID],Table2[Defect],"Not found",0)</f>
        <v>Open Caps</v>
      </c>
      <c r="M4696" s="3">
        <v>119932</v>
      </c>
      <c r="N4696" s="3">
        <v>3572</v>
      </c>
      <c r="O4696" s="6">
        <f>SupplierQuality[[#This Row],[Total Downtime Minutes]]/60</f>
        <v>59.533333333333331</v>
      </c>
      <c r="P4696" s="4">
        <v>394</v>
      </c>
      <c r="Q4696" s="4">
        <f>SupplierQuality[[#This Row],[Total Defect Qty]]*SupplierQuality[[#This Row],[Unit Price]]</f>
        <v>47253208</v>
      </c>
    </row>
    <row r="4697" spans="1:17" x14ac:dyDescent="0.25">
      <c r="A4697" s="1">
        <v>43765</v>
      </c>
      <c r="B4697" s="5" t="str">
        <f>TEXT(SupplierQuality[[#This Row],[Date]],"mmm")</f>
        <v>Oct</v>
      </c>
      <c r="C4697" s="5" t="str">
        <f>TEXT(SupplierQuality[[#This Row],[Date]],"yyyy")</f>
        <v>2019</v>
      </c>
      <c r="D4697" s="2" t="s">
        <v>275</v>
      </c>
      <c r="E4697" s="2" t="s">
        <v>55</v>
      </c>
      <c r="F4697" s="2" t="s">
        <v>42</v>
      </c>
      <c r="G4697">
        <v>114</v>
      </c>
      <c r="H4697" s="2" t="str">
        <f>VLOOKUP(SupplierQuality[[#This Row],[MaterialID]],Table4[#All],2,0)</f>
        <v>Carton</v>
      </c>
      <c r="I4697">
        <v>1</v>
      </c>
      <c r="J4697" s="2" t="str">
        <f>_xlfn.XLOOKUP(SupplierQuality[[#This Row],[Defect Type ID]],Table5[ID],Table5[Defect Type],"Not found",0)</f>
        <v>No Impact</v>
      </c>
      <c r="K4697">
        <v>9</v>
      </c>
      <c r="L4697" s="2" t="str">
        <f>_xlfn.XLOOKUP(SupplierQuality[[#This Row],[DefectID]],Table2[ID],Table2[Defect],"Not found",0)</f>
        <v>Bad Seams</v>
      </c>
      <c r="M4697" s="3">
        <v>55766</v>
      </c>
      <c r="N4697" s="3">
        <v>3051</v>
      </c>
      <c r="O4697" s="6">
        <f>SupplierQuality[[#This Row],[Total Downtime Minutes]]/60</f>
        <v>50.85</v>
      </c>
      <c r="P4697" s="4">
        <v>475</v>
      </c>
      <c r="Q4697" s="4">
        <f>SupplierQuality[[#This Row],[Total Defect Qty]]*SupplierQuality[[#This Row],[Unit Price]]</f>
        <v>26488850</v>
      </c>
    </row>
    <row r="4698" spans="1:17" x14ac:dyDescent="0.25">
      <c r="A4698" s="1">
        <v>43765</v>
      </c>
      <c r="B4698" s="5" t="str">
        <f>TEXT(SupplierQuality[[#This Row],[Date]],"mmm")</f>
        <v>Oct</v>
      </c>
      <c r="C4698" s="5" t="str">
        <f>TEXT(SupplierQuality[[#This Row],[Date]],"yyyy")</f>
        <v>2019</v>
      </c>
      <c r="D4698" s="2" t="s">
        <v>168</v>
      </c>
      <c r="E4698" s="2" t="s">
        <v>74</v>
      </c>
      <c r="F4698" s="2" t="s">
        <v>14</v>
      </c>
      <c r="G4698">
        <v>130</v>
      </c>
      <c r="H4698" s="2" t="str">
        <f>VLOOKUP(SupplierQuality[[#This Row],[MaterialID]],Table4[#All],2,0)</f>
        <v>Packaging</v>
      </c>
      <c r="I4698">
        <v>3</v>
      </c>
      <c r="J4698" s="2" t="str">
        <f>_xlfn.XLOOKUP(SupplierQuality[[#This Row],[Defect Type ID]],Table5[ID],Table5[Defect Type],"Not found",0)</f>
        <v>Impact</v>
      </c>
      <c r="K4698">
        <v>221</v>
      </c>
      <c r="L4698" s="2" t="str">
        <f>_xlfn.XLOOKUP(SupplierQuality[[#This Row],[DefectID]],Table2[ID],Table2[Defect],"Not found",0)</f>
        <v>Excessive Grease</v>
      </c>
      <c r="M4698" s="3">
        <v>29147</v>
      </c>
      <c r="N4698" s="3">
        <v>4939</v>
      </c>
      <c r="O4698" s="6">
        <f>SupplierQuality[[#This Row],[Total Downtime Minutes]]/60</f>
        <v>82.316666666666663</v>
      </c>
      <c r="P4698" s="4">
        <v>439</v>
      </c>
      <c r="Q4698" s="4">
        <f>SupplierQuality[[#This Row],[Total Defect Qty]]*SupplierQuality[[#This Row],[Unit Price]]</f>
        <v>12795533</v>
      </c>
    </row>
    <row r="4699" spans="1:17" x14ac:dyDescent="0.25">
      <c r="A4699" s="1">
        <v>43766</v>
      </c>
      <c r="B4699" s="5" t="str">
        <f>TEXT(SupplierQuality[[#This Row],[Date]],"mmm")</f>
        <v>Oct</v>
      </c>
      <c r="C4699" s="5" t="str">
        <f>TEXT(SupplierQuality[[#This Row],[Date]],"yyyy")</f>
        <v>2019</v>
      </c>
      <c r="D4699" s="2" t="s">
        <v>132</v>
      </c>
      <c r="E4699" s="2" t="s">
        <v>52</v>
      </c>
      <c r="F4699" s="2" t="s">
        <v>14</v>
      </c>
      <c r="G4699">
        <v>133</v>
      </c>
      <c r="H4699" s="2" t="str">
        <f>VLOOKUP(SupplierQuality[[#This Row],[MaterialID]],Table4[#All],2,0)</f>
        <v>Wires</v>
      </c>
      <c r="I4699">
        <v>1</v>
      </c>
      <c r="J4699" s="2" t="str">
        <f>_xlfn.XLOOKUP(SupplierQuality[[#This Row],[Defect Type ID]],Table5[ID],Table5[Defect Type],"Not found",0)</f>
        <v>No Impact</v>
      </c>
      <c r="K4699">
        <v>56</v>
      </c>
      <c r="L4699" s="2" t="str">
        <f>_xlfn.XLOOKUP(SupplierQuality[[#This Row],[DefectID]],Table2[ID],Table2[Defect],"Not found",0)</f>
        <v>Poor Pairing</v>
      </c>
      <c r="M4699" s="3">
        <v>880365</v>
      </c>
      <c r="N4699" s="3">
        <v>593</v>
      </c>
      <c r="O4699" s="6">
        <f>SupplierQuality[[#This Row],[Total Downtime Minutes]]/60</f>
        <v>9.8833333333333329</v>
      </c>
      <c r="P4699" s="4">
        <v>421</v>
      </c>
      <c r="Q4699" s="4">
        <f>SupplierQuality[[#This Row],[Total Defect Qty]]*SupplierQuality[[#This Row],[Unit Price]]</f>
        <v>370633665</v>
      </c>
    </row>
    <row r="4700" spans="1:17" x14ac:dyDescent="0.25">
      <c r="A4700" s="1">
        <v>43766</v>
      </c>
      <c r="B4700" s="5" t="str">
        <f>TEXT(SupplierQuality[[#This Row],[Date]],"mmm")</f>
        <v>Oct</v>
      </c>
      <c r="C4700" s="5" t="str">
        <f>TEXT(SupplierQuality[[#This Row],[Date]],"yyyy")</f>
        <v>2019</v>
      </c>
      <c r="D4700" s="2" t="s">
        <v>131</v>
      </c>
      <c r="E4700" s="2" t="s">
        <v>107</v>
      </c>
      <c r="F4700" s="2" t="s">
        <v>42</v>
      </c>
      <c r="G4700">
        <v>133</v>
      </c>
      <c r="H4700" s="2" t="str">
        <f>VLOOKUP(SupplierQuality[[#This Row],[MaterialID]],Table4[#All],2,0)</f>
        <v>Wires</v>
      </c>
      <c r="I4700">
        <v>2</v>
      </c>
      <c r="J4700" s="2" t="str">
        <f>_xlfn.XLOOKUP(SupplierQuality[[#This Row],[Defect Type ID]],Table5[ID],Table5[Defect Type],"Not found",0)</f>
        <v>Rejected</v>
      </c>
      <c r="K4700">
        <v>90</v>
      </c>
      <c r="L4700" s="2" t="str">
        <f>_xlfn.XLOOKUP(SupplierQuality[[#This Row],[DefectID]],Table2[ID],Table2[Defect],"Not found",0)</f>
        <v>Warping</v>
      </c>
      <c r="M4700" s="3">
        <v>824428</v>
      </c>
      <c r="N4700" s="3">
        <v>892</v>
      </c>
      <c r="O4700" s="6">
        <f>SupplierQuality[[#This Row],[Total Downtime Minutes]]/60</f>
        <v>14.866666666666667</v>
      </c>
      <c r="P4700" s="4">
        <v>621</v>
      </c>
      <c r="Q4700" s="4">
        <f>SupplierQuality[[#This Row],[Total Defect Qty]]*SupplierQuality[[#This Row],[Unit Price]]</f>
        <v>511969788</v>
      </c>
    </row>
    <row r="4701" spans="1:17" x14ac:dyDescent="0.25">
      <c r="A4701" s="1">
        <v>43766</v>
      </c>
      <c r="B4701" s="5" t="str">
        <f>TEXT(SupplierQuality[[#This Row],[Date]],"mmm")</f>
        <v>Oct</v>
      </c>
      <c r="C4701" s="5" t="str">
        <f>TEXT(SupplierQuality[[#This Row],[Date]],"yyyy")</f>
        <v>2019</v>
      </c>
      <c r="D4701" s="2" t="s">
        <v>51</v>
      </c>
      <c r="E4701" s="2" t="s">
        <v>67</v>
      </c>
      <c r="F4701" s="2" t="s">
        <v>17</v>
      </c>
      <c r="G4701">
        <v>113</v>
      </c>
      <c r="H4701" s="2" t="str">
        <f>VLOOKUP(SupplierQuality[[#This Row],[MaterialID]],Table4[#All],2,0)</f>
        <v>Raw Materials</v>
      </c>
      <c r="I4701">
        <v>1</v>
      </c>
      <c r="J4701" s="2" t="str">
        <f>_xlfn.XLOOKUP(SupplierQuality[[#This Row],[Defect Type ID]],Table5[ID],Table5[Defect Type],"Not found",0)</f>
        <v>No Impact</v>
      </c>
      <c r="K4701">
        <v>36</v>
      </c>
      <c r="L4701" s="2" t="str">
        <f>_xlfn.XLOOKUP(SupplierQuality[[#This Row],[DefectID]],Table2[ID],Table2[Defect],"Not found",0)</f>
        <v>Scrap attached</v>
      </c>
      <c r="M4701" s="3">
        <v>806403</v>
      </c>
      <c r="N4701" s="3">
        <v>4223</v>
      </c>
      <c r="O4701" s="6">
        <f>SupplierQuality[[#This Row],[Total Downtime Minutes]]/60</f>
        <v>70.38333333333334</v>
      </c>
      <c r="P4701" s="4">
        <v>388</v>
      </c>
      <c r="Q4701" s="4">
        <f>SupplierQuality[[#This Row],[Total Defect Qty]]*SupplierQuality[[#This Row],[Unit Price]]</f>
        <v>312884364</v>
      </c>
    </row>
    <row r="4702" spans="1:17" x14ac:dyDescent="0.25">
      <c r="A4702" s="1">
        <v>43766</v>
      </c>
      <c r="B4702" s="5" t="str">
        <f>TEXT(SupplierQuality[[#This Row],[Date]],"mmm")</f>
        <v>Oct</v>
      </c>
      <c r="C4702" s="5" t="str">
        <f>TEXT(SupplierQuality[[#This Row],[Date]],"yyyy")</f>
        <v>2019</v>
      </c>
      <c r="D4702" s="2" t="s">
        <v>331</v>
      </c>
      <c r="E4702" s="2" t="s">
        <v>74</v>
      </c>
      <c r="F4702" s="2" t="s">
        <v>24</v>
      </c>
      <c r="G4702">
        <v>117</v>
      </c>
      <c r="H4702" s="2" t="str">
        <f>VLOOKUP(SupplierQuality[[#This Row],[MaterialID]],Table4[#All],2,0)</f>
        <v>Labels</v>
      </c>
      <c r="I4702">
        <v>2</v>
      </c>
      <c r="J4702" s="2" t="str">
        <f>_xlfn.XLOOKUP(SupplierQuality[[#This Row],[Defect Type ID]],Table5[ID],Table5[Defect Type],"Not found",0)</f>
        <v>Rejected</v>
      </c>
      <c r="K4702">
        <v>166</v>
      </c>
      <c r="L4702" s="2" t="str">
        <f>_xlfn.XLOOKUP(SupplierQuality[[#This Row],[DefectID]],Table2[ID],Table2[Defect],"Not found",0)</f>
        <v>Failed Tension Test</v>
      </c>
      <c r="M4702" s="3">
        <v>724400</v>
      </c>
      <c r="N4702" s="3">
        <v>1</v>
      </c>
      <c r="O4702" s="6">
        <f>SupplierQuality[[#This Row],[Total Downtime Minutes]]/60</f>
        <v>1.6666666666666666E-2</v>
      </c>
      <c r="P4702" s="4">
        <v>664</v>
      </c>
      <c r="Q4702" s="4">
        <f>SupplierQuality[[#This Row],[Total Defect Qty]]*SupplierQuality[[#This Row],[Unit Price]]</f>
        <v>481001600</v>
      </c>
    </row>
    <row r="4703" spans="1:17" x14ac:dyDescent="0.25">
      <c r="A4703" s="1">
        <v>43766</v>
      </c>
      <c r="B4703" s="5" t="str">
        <f>TEXT(SupplierQuality[[#This Row],[Date]],"mmm")</f>
        <v>Oct</v>
      </c>
      <c r="C4703" s="5" t="str">
        <f>TEXT(SupplierQuality[[#This Row],[Date]],"yyyy")</f>
        <v>2019</v>
      </c>
      <c r="D4703" s="2" t="s">
        <v>83</v>
      </c>
      <c r="E4703" s="2" t="s">
        <v>74</v>
      </c>
      <c r="F4703" s="2" t="s">
        <v>14</v>
      </c>
      <c r="G4703">
        <v>126</v>
      </c>
      <c r="H4703" s="2" t="str">
        <f>VLOOKUP(SupplierQuality[[#This Row],[MaterialID]],Table4[#All],2,0)</f>
        <v>Motors</v>
      </c>
      <c r="I4703">
        <v>3</v>
      </c>
      <c r="J4703" s="2" t="str">
        <f>_xlfn.XLOOKUP(SupplierQuality[[#This Row],[Defect Type ID]],Table5[ID],Table5[Defect Type],"Not found",0)</f>
        <v>Impact</v>
      </c>
      <c r="K4703">
        <v>79</v>
      </c>
      <c r="L4703" s="2" t="str">
        <f>_xlfn.XLOOKUP(SupplierQuality[[#This Row],[DefectID]],Table2[ID],Table2[Defect],"Not found",0)</f>
        <v>Scratched Glass</v>
      </c>
      <c r="M4703" s="3">
        <v>715285</v>
      </c>
      <c r="N4703" s="3">
        <v>4453</v>
      </c>
      <c r="O4703" s="6">
        <f>SupplierQuality[[#This Row],[Total Downtime Minutes]]/60</f>
        <v>74.216666666666669</v>
      </c>
      <c r="P4703" s="4">
        <v>343</v>
      </c>
      <c r="Q4703" s="4">
        <f>SupplierQuality[[#This Row],[Total Defect Qty]]*SupplierQuality[[#This Row],[Unit Price]]</f>
        <v>245342755</v>
      </c>
    </row>
    <row r="4704" spans="1:17" x14ac:dyDescent="0.25">
      <c r="A4704" s="1">
        <v>43766</v>
      </c>
      <c r="B4704" s="5" t="str">
        <f>TEXT(SupplierQuality[[#This Row],[Date]],"mmm")</f>
        <v>Oct</v>
      </c>
      <c r="C4704" s="5" t="str">
        <f>TEXT(SupplierQuality[[#This Row],[Date]],"yyyy")</f>
        <v>2019</v>
      </c>
      <c r="D4704" s="2" t="s">
        <v>330</v>
      </c>
      <c r="E4704" s="2" t="s">
        <v>23</v>
      </c>
      <c r="F4704" s="2" t="s">
        <v>14</v>
      </c>
      <c r="G4704">
        <v>112</v>
      </c>
      <c r="H4704" s="2" t="str">
        <f>VLOOKUP(SupplierQuality[[#This Row],[MaterialID]],Table4[#All],2,0)</f>
        <v>Glass</v>
      </c>
      <c r="I4704">
        <v>3</v>
      </c>
      <c r="J4704" s="2" t="str">
        <f>_xlfn.XLOOKUP(SupplierQuality[[#This Row],[Defect Type ID]],Table5[ID],Table5[Defect Type],"Not found",0)</f>
        <v>Impact</v>
      </c>
      <c r="K4704">
        <v>43</v>
      </c>
      <c r="L4704" s="2" t="str">
        <f>_xlfn.XLOOKUP(SupplierQuality[[#This Row],[DefectID]],Table2[ID],Table2[Defect],"Not found",0)</f>
        <v>Creases / Wrinkles</v>
      </c>
      <c r="M4704" s="3">
        <v>621681</v>
      </c>
      <c r="N4704" s="3">
        <v>2890</v>
      </c>
      <c r="O4704" s="6">
        <f>SupplierQuality[[#This Row],[Total Downtime Minutes]]/60</f>
        <v>48.166666666666664</v>
      </c>
      <c r="P4704" s="4">
        <v>454</v>
      </c>
      <c r="Q4704" s="4">
        <f>SupplierQuality[[#This Row],[Total Defect Qty]]*SupplierQuality[[#This Row],[Unit Price]]</f>
        <v>282243174</v>
      </c>
    </row>
    <row r="4705" spans="1:17" x14ac:dyDescent="0.25">
      <c r="A4705" s="1">
        <v>43766</v>
      </c>
      <c r="B4705" s="5" t="str">
        <f>TEXT(SupplierQuality[[#This Row],[Date]],"mmm")</f>
        <v>Oct</v>
      </c>
      <c r="C4705" s="5" t="str">
        <f>TEXT(SupplierQuality[[#This Row],[Date]],"yyyy")</f>
        <v>2019</v>
      </c>
      <c r="D4705" s="2" t="s">
        <v>252</v>
      </c>
      <c r="E4705" s="2" t="s">
        <v>119</v>
      </c>
      <c r="F4705" s="2" t="s">
        <v>14</v>
      </c>
      <c r="G4705">
        <v>121</v>
      </c>
      <c r="H4705" s="2" t="str">
        <f>VLOOKUP(SupplierQuality[[#This Row],[MaterialID]],Table4[#All],2,0)</f>
        <v>Composites</v>
      </c>
      <c r="I4705">
        <v>2</v>
      </c>
      <c r="J4705" s="2" t="str">
        <f>_xlfn.XLOOKUP(SupplierQuality[[#This Row],[Defect Type ID]],Table5[ID],Table5[Defect Type],"Not found",0)</f>
        <v>Rejected</v>
      </c>
      <c r="K4705">
        <v>186</v>
      </c>
      <c r="L4705" s="2" t="str">
        <f>_xlfn.XLOOKUP(SupplierQuality[[#This Row],[DefectID]],Table2[ID],Table2[Defect],"Not found",0)</f>
        <v>Torn Packaging</v>
      </c>
      <c r="M4705" s="3">
        <v>322754</v>
      </c>
      <c r="N4705" s="3">
        <v>4035</v>
      </c>
      <c r="O4705" s="6">
        <f>SupplierQuality[[#This Row],[Total Downtime Minutes]]/60</f>
        <v>67.25</v>
      </c>
      <c r="P4705" s="4">
        <v>472</v>
      </c>
      <c r="Q4705" s="4">
        <f>SupplierQuality[[#This Row],[Total Defect Qty]]*SupplierQuality[[#This Row],[Unit Price]]</f>
        <v>152339888</v>
      </c>
    </row>
    <row r="4706" spans="1:17" x14ac:dyDescent="0.25">
      <c r="A4706" s="1">
        <v>43766</v>
      </c>
      <c r="B4706" s="5" t="str">
        <f>TEXT(SupplierQuality[[#This Row],[Date]],"mmm")</f>
        <v>Oct</v>
      </c>
      <c r="C4706" s="5" t="str">
        <f>TEXT(SupplierQuality[[#This Row],[Date]],"yyyy")</f>
        <v>2019</v>
      </c>
      <c r="D4706" s="2" t="s">
        <v>272</v>
      </c>
      <c r="E4706" s="2" t="s">
        <v>74</v>
      </c>
      <c r="F4706" s="2" t="s">
        <v>24</v>
      </c>
      <c r="G4706">
        <v>133</v>
      </c>
      <c r="H4706" s="2" t="str">
        <f>VLOOKUP(SupplierQuality[[#This Row],[MaterialID]],Table4[#All],2,0)</f>
        <v>Wires</v>
      </c>
      <c r="I4706">
        <v>1</v>
      </c>
      <c r="J4706" s="2" t="str">
        <f>_xlfn.XLOOKUP(SupplierQuality[[#This Row],[Defect Type ID]],Table5[ID],Table5[Defect Type],"Not found",0)</f>
        <v>No Impact</v>
      </c>
      <c r="K4706">
        <v>226</v>
      </c>
      <c r="L4706" s="2" t="str">
        <f>_xlfn.XLOOKUP(SupplierQuality[[#This Row],[DefectID]],Table2[ID],Table2[Defect],"Not found",0)</f>
        <v>Streaks</v>
      </c>
      <c r="M4706" s="3">
        <v>250496</v>
      </c>
      <c r="N4706" s="3">
        <v>681</v>
      </c>
      <c r="O4706" s="6">
        <f>SupplierQuality[[#This Row],[Total Downtime Minutes]]/60</f>
        <v>11.35</v>
      </c>
      <c r="P4706" s="4">
        <v>297</v>
      </c>
      <c r="Q4706" s="4">
        <f>SupplierQuality[[#This Row],[Total Defect Qty]]*SupplierQuality[[#This Row],[Unit Price]]</f>
        <v>74397312</v>
      </c>
    </row>
    <row r="4707" spans="1:17" x14ac:dyDescent="0.25">
      <c r="A4707" s="1">
        <v>43766</v>
      </c>
      <c r="B4707" s="5" t="str">
        <f>TEXT(SupplierQuality[[#This Row],[Date]],"mmm")</f>
        <v>Oct</v>
      </c>
      <c r="C4707" s="5" t="str">
        <f>TEXT(SupplierQuality[[#This Row],[Date]],"yyyy")</f>
        <v>2019</v>
      </c>
      <c r="D4707" s="2" t="s">
        <v>35</v>
      </c>
      <c r="E4707" s="2" t="s">
        <v>41</v>
      </c>
      <c r="F4707" s="2" t="s">
        <v>14</v>
      </c>
      <c r="G4707">
        <v>133</v>
      </c>
      <c r="H4707" s="2" t="str">
        <f>VLOOKUP(SupplierQuality[[#This Row],[MaterialID]],Table4[#All],2,0)</f>
        <v>Wires</v>
      </c>
      <c r="I4707">
        <v>2</v>
      </c>
      <c r="J4707" s="2" t="str">
        <f>_xlfn.XLOOKUP(SupplierQuality[[#This Row],[Defect Type ID]],Table5[ID],Table5[Defect Type],"Not found",0)</f>
        <v>Rejected</v>
      </c>
      <c r="K4707">
        <v>100</v>
      </c>
      <c r="L4707" s="2" t="str">
        <f>_xlfn.XLOOKUP(SupplierQuality[[#This Row],[DefectID]],Table2[ID],Table2[Defect],"Not found",0)</f>
        <v>Bad Cut</v>
      </c>
      <c r="M4707" s="3">
        <v>242670</v>
      </c>
      <c r="N4707" s="3">
        <v>4865</v>
      </c>
      <c r="O4707" s="6">
        <f>SupplierQuality[[#This Row],[Total Downtime Minutes]]/60</f>
        <v>81.083333333333329</v>
      </c>
      <c r="P4707" s="4">
        <v>464</v>
      </c>
      <c r="Q4707" s="4">
        <f>SupplierQuality[[#This Row],[Total Defect Qty]]*SupplierQuality[[#This Row],[Unit Price]]</f>
        <v>112598880</v>
      </c>
    </row>
    <row r="4708" spans="1:17" x14ac:dyDescent="0.25">
      <c r="A4708" s="1">
        <v>43766</v>
      </c>
      <c r="B4708" s="5" t="str">
        <f>TEXT(SupplierQuality[[#This Row],[Date]],"mmm")</f>
        <v>Oct</v>
      </c>
      <c r="C4708" s="5" t="str">
        <f>TEXT(SupplierQuality[[#This Row],[Date]],"yyyy")</f>
        <v>2019</v>
      </c>
      <c r="D4708" s="2" t="s">
        <v>100</v>
      </c>
      <c r="E4708" s="2" t="s">
        <v>27</v>
      </c>
      <c r="F4708" s="2" t="s">
        <v>691</v>
      </c>
      <c r="G4708">
        <v>123</v>
      </c>
      <c r="H4708" s="2" t="str">
        <f>VLOOKUP(SupplierQuality[[#This Row],[MaterialID]],Table4[#All],2,0)</f>
        <v>Pump</v>
      </c>
      <c r="I4708">
        <v>1</v>
      </c>
      <c r="J4708" s="2" t="str">
        <f>_xlfn.XLOOKUP(SupplierQuality[[#This Row],[Defect Type ID]],Table5[ID],Table5[Defect Type],"Not found",0)</f>
        <v>No Impact</v>
      </c>
      <c r="K4708">
        <v>28</v>
      </c>
      <c r="L4708" s="2" t="str">
        <f>_xlfn.XLOOKUP(SupplierQuality[[#This Row],[DefectID]],Table2[ID],Table2[Defect],"Not found",0)</f>
        <v>Poor Fit</v>
      </c>
      <c r="M4708" s="3">
        <v>241619</v>
      </c>
      <c r="N4708" s="3">
        <v>1428</v>
      </c>
      <c r="O4708" s="6">
        <f>SupplierQuality[[#This Row],[Total Downtime Minutes]]/60</f>
        <v>23.8</v>
      </c>
      <c r="P4708" s="4">
        <v>662</v>
      </c>
      <c r="Q4708" s="4">
        <f>SupplierQuality[[#This Row],[Total Defect Qty]]*SupplierQuality[[#This Row],[Unit Price]]</f>
        <v>159951778</v>
      </c>
    </row>
    <row r="4709" spans="1:17" x14ac:dyDescent="0.25">
      <c r="A4709" s="1">
        <v>43766</v>
      </c>
      <c r="B4709" s="5" t="str">
        <f>TEXT(SupplierQuality[[#This Row],[Date]],"mmm")</f>
        <v>Oct</v>
      </c>
      <c r="C4709" s="5" t="str">
        <f>TEXT(SupplierQuality[[#This Row],[Date]],"yyyy")</f>
        <v>2019</v>
      </c>
      <c r="D4709" s="2" t="s">
        <v>165</v>
      </c>
      <c r="E4709" s="2" t="s">
        <v>30</v>
      </c>
      <c r="F4709" s="2" t="s">
        <v>14</v>
      </c>
      <c r="G4709">
        <v>117</v>
      </c>
      <c r="H4709" s="2" t="str">
        <f>VLOOKUP(SupplierQuality[[#This Row],[MaterialID]],Table4[#All],2,0)</f>
        <v>Labels</v>
      </c>
      <c r="I4709">
        <v>1</v>
      </c>
      <c r="J4709" s="2" t="str">
        <f>_xlfn.XLOOKUP(SupplierQuality[[#This Row],[Defect Type ID]],Table5[ID],Table5[Defect Type],"Not found",0)</f>
        <v>No Impact</v>
      </c>
      <c r="K4709">
        <v>222</v>
      </c>
      <c r="L4709" s="2" t="str">
        <f>_xlfn.XLOOKUP(SupplierQuality[[#This Row],[DefectID]],Table2[ID],Table2[Defect],"Not found",0)</f>
        <v>Bad Valves</v>
      </c>
      <c r="M4709" s="3">
        <v>184329</v>
      </c>
      <c r="N4709" s="3">
        <v>2739</v>
      </c>
      <c r="O4709" s="6">
        <f>SupplierQuality[[#This Row],[Total Downtime Minutes]]/60</f>
        <v>45.65</v>
      </c>
      <c r="P4709" s="4">
        <v>565</v>
      </c>
      <c r="Q4709" s="4">
        <f>SupplierQuality[[#This Row],[Total Defect Qty]]*SupplierQuality[[#This Row],[Unit Price]]</f>
        <v>104145885</v>
      </c>
    </row>
    <row r="4710" spans="1:17" x14ac:dyDescent="0.25">
      <c r="A4710" s="1">
        <v>43766</v>
      </c>
      <c r="B4710" s="5" t="str">
        <f>TEXT(SupplierQuality[[#This Row],[Date]],"mmm")</f>
        <v>Oct</v>
      </c>
      <c r="C4710" s="5" t="str">
        <f>TEXT(SupplierQuality[[#This Row],[Date]],"yyyy")</f>
        <v>2019</v>
      </c>
      <c r="D4710" s="2" t="s">
        <v>297</v>
      </c>
      <c r="E4710" s="2" t="s">
        <v>49</v>
      </c>
      <c r="F4710" s="2" t="s">
        <v>14</v>
      </c>
      <c r="G4710">
        <v>117</v>
      </c>
      <c r="H4710" s="2" t="str">
        <f>VLOOKUP(SupplierQuality[[#This Row],[MaterialID]],Table4[#All],2,0)</f>
        <v>Labels</v>
      </c>
      <c r="I4710">
        <v>3</v>
      </c>
      <c r="J4710" s="2" t="str">
        <f>_xlfn.XLOOKUP(SupplierQuality[[#This Row],[Defect Type ID]],Table5[ID],Table5[Defect Type],"Not found",0)</f>
        <v>Impact</v>
      </c>
      <c r="K4710">
        <v>130</v>
      </c>
      <c r="L4710" s="2" t="str">
        <f>_xlfn.XLOOKUP(SupplierQuality[[#This Row],[DefectID]],Table2[ID],Table2[Defect],"Not found",0)</f>
        <v>No Close</v>
      </c>
      <c r="M4710" s="3">
        <v>170873</v>
      </c>
      <c r="N4710" s="3">
        <v>648</v>
      </c>
      <c r="O4710" s="6">
        <f>SupplierQuality[[#This Row],[Total Downtime Minutes]]/60</f>
        <v>10.8</v>
      </c>
      <c r="P4710" s="4">
        <v>339</v>
      </c>
      <c r="Q4710" s="4">
        <f>SupplierQuality[[#This Row],[Total Defect Qty]]*SupplierQuality[[#This Row],[Unit Price]]</f>
        <v>57925947</v>
      </c>
    </row>
    <row r="4711" spans="1:17" x14ac:dyDescent="0.25">
      <c r="A4711" s="1">
        <v>43766</v>
      </c>
      <c r="B4711" s="5" t="str">
        <f>TEXT(SupplierQuality[[#This Row],[Date]],"mmm")</f>
        <v>Oct</v>
      </c>
      <c r="C4711" s="5" t="str">
        <f>TEXT(SupplierQuality[[#This Row],[Date]],"yyyy")</f>
        <v>2019</v>
      </c>
      <c r="D4711" s="2" t="s">
        <v>78</v>
      </c>
      <c r="E4711" s="2" t="s">
        <v>47</v>
      </c>
      <c r="F4711" s="2" t="s">
        <v>24</v>
      </c>
      <c r="G4711">
        <v>112</v>
      </c>
      <c r="H4711" s="2" t="str">
        <f>VLOOKUP(SupplierQuality[[#This Row],[MaterialID]],Table4[#All],2,0)</f>
        <v>Glass</v>
      </c>
      <c r="I4711">
        <v>2</v>
      </c>
      <c r="J4711" s="2" t="str">
        <f>_xlfn.XLOOKUP(SupplierQuality[[#This Row],[Defect Type ID]],Table5[ID],Table5[Defect Type],"Not found",0)</f>
        <v>Rejected</v>
      </c>
      <c r="K4711">
        <v>111</v>
      </c>
      <c r="L4711" s="2" t="str">
        <f>_xlfn.XLOOKUP(SupplierQuality[[#This Row],[DefectID]],Table2[ID],Table2[Defect],"Not found",0)</f>
        <v>Insufficient Parts</v>
      </c>
      <c r="M4711" s="3">
        <v>128449</v>
      </c>
      <c r="N4711" s="3">
        <v>948</v>
      </c>
      <c r="O4711" s="6">
        <f>SupplierQuality[[#This Row],[Total Downtime Minutes]]/60</f>
        <v>15.8</v>
      </c>
      <c r="P4711" s="4">
        <v>328</v>
      </c>
      <c r="Q4711" s="4">
        <f>SupplierQuality[[#This Row],[Total Defect Qty]]*SupplierQuality[[#This Row],[Unit Price]]</f>
        <v>42131272</v>
      </c>
    </row>
    <row r="4712" spans="1:17" x14ac:dyDescent="0.25">
      <c r="A4712" s="1">
        <v>43766</v>
      </c>
      <c r="B4712" s="5" t="str">
        <f>TEXT(SupplierQuality[[#This Row],[Date]],"mmm")</f>
        <v>Oct</v>
      </c>
      <c r="C4712" s="5" t="str">
        <f>TEXT(SupplierQuality[[#This Row],[Date]],"yyyy")</f>
        <v>2019</v>
      </c>
      <c r="D4712" s="2" t="s">
        <v>338</v>
      </c>
      <c r="E4712" s="2" t="s">
        <v>27</v>
      </c>
      <c r="F4712" s="2" t="s">
        <v>14</v>
      </c>
      <c r="G4712">
        <v>116</v>
      </c>
      <c r="H4712" s="2" t="str">
        <f>VLOOKUP(SupplierQuality[[#This Row],[MaterialID]],Table4[#All],2,0)</f>
        <v>Molds</v>
      </c>
      <c r="I4712">
        <v>3</v>
      </c>
      <c r="J4712" s="2" t="str">
        <f>_xlfn.XLOOKUP(SupplierQuality[[#This Row],[Defect Type ID]],Table5[ID],Table5[Defect Type],"Not found",0)</f>
        <v>Impact</v>
      </c>
      <c r="K4712">
        <v>209</v>
      </c>
      <c r="L4712" s="2" t="str">
        <f>_xlfn.XLOOKUP(SupplierQuality[[#This Row],[DefectID]],Table2[ID],Table2[Defect],"Not found",0)</f>
        <v>Print Off Center</v>
      </c>
      <c r="M4712" s="3">
        <v>99389</v>
      </c>
      <c r="N4712" s="3">
        <v>908</v>
      </c>
      <c r="O4712" s="6">
        <f>SupplierQuality[[#This Row],[Total Downtime Minutes]]/60</f>
        <v>15.133333333333333</v>
      </c>
      <c r="P4712" s="4">
        <v>438</v>
      </c>
      <c r="Q4712" s="4">
        <f>SupplierQuality[[#This Row],[Total Defect Qty]]*SupplierQuality[[#This Row],[Unit Price]]</f>
        <v>43532382</v>
      </c>
    </row>
    <row r="4713" spans="1:17" x14ac:dyDescent="0.25">
      <c r="A4713" s="1">
        <v>43766</v>
      </c>
      <c r="B4713" s="5" t="str">
        <f>TEXT(SupplierQuality[[#This Row],[Date]],"mmm")</f>
        <v>Oct</v>
      </c>
      <c r="C4713" s="5" t="str">
        <f>TEXT(SupplierQuality[[#This Row],[Date]],"yyyy")</f>
        <v>2019</v>
      </c>
      <c r="D4713" s="2" t="s">
        <v>160</v>
      </c>
      <c r="E4713" s="2" t="s">
        <v>47</v>
      </c>
      <c r="F4713" s="2" t="s">
        <v>24</v>
      </c>
      <c r="G4713">
        <v>114</v>
      </c>
      <c r="H4713" s="2" t="str">
        <f>VLOOKUP(SupplierQuality[[#This Row],[MaterialID]],Table4[#All],2,0)</f>
        <v>Carton</v>
      </c>
      <c r="I4713">
        <v>1</v>
      </c>
      <c r="J4713" s="2" t="str">
        <f>_xlfn.XLOOKUP(SupplierQuality[[#This Row],[Defect Type ID]],Table5[ID],Table5[Defect Type],"Not found",0)</f>
        <v>No Impact</v>
      </c>
      <c r="K4713">
        <v>157</v>
      </c>
      <c r="L4713" s="2" t="str">
        <f>_xlfn.XLOOKUP(SupplierQuality[[#This Row],[DefectID]],Table2[ID],Table2[Defect],"Not found",0)</f>
        <v>Liner Misalignment</v>
      </c>
      <c r="M4713" s="3">
        <v>48309</v>
      </c>
      <c r="N4713" s="3">
        <v>39</v>
      </c>
      <c r="O4713" s="6">
        <f>SupplierQuality[[#This Row],[Total Downtime Minutes]]/60</f>
        <v>0.65</v>
      </c>
      <c r="P4713" s="4">
        <v>677</v>
      </c>
      <c r="Q4713" s="4">
        <f>SupplierQuality[[#This Row],[Total Defect Qty]]*SupplierQuality[[#This Row],[Unit Price]]</f>
        <v>32705193</v>
      </c>
    </row>
    <row r="4714" spans="1:17" x14ac:dyDescent="0.25">
      <c r="A4714" s="1">
        <v>43767</v>
      </c>
      <c r="B4714" s="5" t="str">
        <f>TEXT(SupplierQuality[[#This Row],[Date]],"mmm")</f>
        <v>Oct</v>
      </c>
      <c r="C4714" s="5" t="str">
        <f>TEXT(SupplierQuality[[#This Row],[Date]],"yyyy")</f>
        <v>2019</v>
      </c>
      <c r="D4714" s="2" t="s">
        <v>124</v>
      </c>
      <c r="E4714" s="2" t="s">
        <v>62</v>
      </c>
      <c r="F4714" s="2" t="s">
        <v>17</v>
      </c>
      <c r="G4714">
        <v>124</v>
      </c>
      <c r="H4714" s="2" t="str">
        <f>VLOOKUP(SupplierQuality[[#This Row],[MaterialID]],Table4[#All],2,0)</f>
        <v>Drives</v>
      </c>
      <c r="I4714">
        <v>1</v>
      </c>
      <c r="J4714" s="2" t="str">
        <f>_xlfn.XLOOKUP(SupplierQuality[[#This Row],[Defect Type ID]],Table5[ID],Table5[Defect Type],"Not found",0)</f>
        <v>No Impact</v>
      </c>
      <c r="K4714">
        <v>73</v>
      </c>
      <c r="L4714" s="2" t="str">
        <f>_xlfn.XLOOKUP(SupplierQuality[[#This Row],[DefectID]],Table2[ID],Table2[Defect],"Not found",0)</f>
        <v>No Slip Sheets</v>
      </c>
      <c r="M4714" s="3">
        <v>994655</v>
      </c>
      <c r="N4714" s="3">
        <v>4577</v>
      </c>
      <c r="O4714" s="6">
        <f>SupplierQuality[[#This Row],[Total Downtime Minutes]]/60</f>
        <v>76.283333333333331</v>
      </c>
      <c r="P4714" s="4">
        <v>389</v>
      </c>
      <c r="Q4714" s="4">
        <f>SupplierQuality[[#This Row],[Total Defect Qty]]*SupplierQuality[[#This Row],[Unit Price]]</f>
        <v>386920795</v>
      </c>
    </row>
    <row r="4715" spans="1:17" x14ac:dyDescent="0.25">
      <c r="A4715" s="1">
        <v>43767</v>
      </c>
      <c r="B4715" s="5" t="str">
        <f>TEXT(SupplierQuality[[#This Row],[Date]],"mmm")</f>
        <v>Oct</v>
      </c>
      <c r="C4715" s="5" t="str">
        <f>TEXT(SupplierQuality[[#This Row],[Date]],"yyyy")</f>
        <v>2019</v>
      </c>
      <c r="D4715" s="2" t="s">
        <v>356</v>
      </c>
      <c r="E4715" s="2" t="s">
        <v>34</v>
      </c>
      <c r="F4715" s="2" t="s">
        <v>14</v>
      </c>
      <c r="G4715">
        <v>126</v>
      </c>
      <c r="H4715" s="2" t="str">
        <f>VLOOKUP(SupplierQuality[[#This Row],[MaterialID]],Table4[#All],2,0)</f>
        <v>Motors</v>
      </c>
      <c r="I4715">
        <v>1</v>
      </c>
      <c r="J4715" s="2" t="str">
        <f>_xlfn.XLOOKUP(SupplierQuality[[#This Row],[Defect Type ID]],Table5[ID],Table5[Defect Type],"Not found",0)</f>
        <v>No Impact</v>
      </c>
      <c r="K4715">
        <v>137</v>
      </c>
      <c r="L4715" s="2" t="str">
        <f>_xlfn.XLOOKUP(SupplierQuality[[#This Row],[DefectID]],Table2[ID],Table2[Defect],"Not found",0)</f>
        <v>Weak Wrap</v>
      </c>
      <c r="M4715" s="3">
        <v>944050</v>
      </c>
      <c r="N4715" s="3">
        <v>571</v>
      </c>
      <c r="O4715" s="6">
        <f>SupplierQuality[[#This Row],[Total Downtime Minutes]]/60</f>
        <v>9.5166666666666675</v>
      </c>
      <c r="P4715" s="4">
        <v>320</v>
      </c>
      <c r="Q4715" s="4">
        <f>SupplierQuality[[#This Row],[Total Defect Qty]]*SupplierQuality[[#This Row],[Unit Price]]</f>
        <v>302096000</v>
      </c>
    </row>
    <row r="4716" spans="1:17" x14ac:dyDescent="0.25">
      <c r="A4716" s="1">
        <v>43767</v>
      </c>
      <c r="B4716" s="5" t="str">
        <f>TEXT(SupplierQuality[[#This Row],[Date]],"mmm")</f>
        <v>Oct</v>
      </c>
      <c r="C4716" s="5" t="str">
        <f>TEXT(SupplierQuality[[#This Row],[Date]],"yyyy")</f>
        <v>2019</v>
      </c>
      <c r="D4716" s="2" t="s">
        <v>73</v>
      </c>
      <c r="E4716" s="2" t="s">
        <v>41</v>
      </c>
      <c r="F4716" s="2" t="s">
        <v>691</v>
      </c>
      <c r="G4716">
        <v>115</v>
      </c>
      <c r="H4716" s="2" t="str">
        <f>VLOOKUP(SupplierQuality[[#This Row],[MaterialID]],Table4[#All],2,0)</f>
        <v>Controllers</v>
      </c>
      <c r="I4716">
        <v>2</v>
      </c>
      <c r="J4716" s="2" t="str">
        <f>_xlfn.XLOOKUP(SupplierQuality[[#This Row],[Defect Type ID]],Table5[ID],Table5[Defect Type],"Not found",0)</f>
        <v>Rejected</v>
      </c>
      <c r="K4716">
        <v>200</v>
      </c>
      <c r="L4716" s="2" t="str">
        <f>_xlfn.XLOOKUP(SupplierQuality[[#This Row],[DefectID]],Table2[ID],Table2[Defect],"Not found",0)</f>
        <v>Split hinges</v>
      </c>
      <c r="M4716" s="3">
        <v>938174</v>
      </c>
      <c r="N4716" s="3">
        <v>4079</v>
      </c>
      <c r="O4716" s="6">
        <f>SupplierQuality[[#This Row],[Total Downtime Minutes]]/60</f>
        <v>67.983333333333334</v>
      </c>
      <c r="P4716" s="4">
        <v>495</v>
      </c>
      <c r="Q4716" s="4">
        <f>SupplierQuality[[#This Row],[Total Defect Qty]]*SupplierQuality[[#This Row],[Unit Price]]</f>
        <v>464396130</v>
      </c>
    </row>
    <row r="4717" spans="1:17" x14ac:dyDescent="0.25">
      <c r="A4717" s="1">
        <v>43767</v>
      </c>
      <c r="B4717" s="5" t="str">
        <f>TEXT(SupplierQuality[[#This Row],[Date]],"mmm")</f>
        <v>Oct</v>
      </c>
      <c r="C4717" s="5" t="str">
        <f>TEXT(SupplierQuality[[#This Row],[Date]],"yyyy")</f>
        <v>2019</v>
      </c>
      <c r="D4717" s="2" t="s">
        <v>150</v>
      </c>
      <c r="E4717" s="2" t="s">
        <v>32</v>
      </c>
      <c r="F4717" s="2" t="s">
        <v>14</v>
      </c>
      <c r="G4717">
        <v>128</v>
      </c>
      <c r="H4717" s="2" t="str">
        <f>VLOOKUP(SupplierQuality[[#This Row],[MaterialID]],Table4[#All],2,0)</f>
        <v>Tape</v>
      </c>
      <c r="I4717">
        <v>2</v>
      </c>
      <c r="J4717" s="2" t="str">
        <f>_xlfn.XLOOKUP(SupplierQuality[[#This Row],[Defect Type ID]],Table5[ID],Table5[Defect Type],"Not found",0)</f>
        <v>Rejected</v>
      </c>
      <c r="K4717">
        <v>81</v>
      </c>
      <c r="L4717" s="2" t="str">
        <f>_xlfn.XLOOKUP(SupplierQuality[[#This Row],[DefectID]],Table2[ID],Table2[Defect],"Not found",0)</f>
        <v>Bad Shots</v>
      </c>
      <c r="M4717" s="3">
        <v>903924</v>
      </c>
      <c r="N4717" s="3">
        <v>50</v>
      </c>
      <c r="O4717" s="6">
        <f>SupplierQuality[[#This Row],[Total Downtime Minutes]]/60</f>
        <v>0.83333333333333337</v>
      </c>
      <c r="P4717" s="4">
        <v>456</v>
      </c>
      <c r="Q4717" s="4">
        <f>SupplierQuality[[#This Row],[Total Defect Qty]]*SupplierQuality[[#This Row],[Unit Price]]</f>
        <v>412189344</v>
      </c>
    </row>
    <row r="4718" spans="1:17" x14ac:dyDescent="0.25">
      <c r="A4718" s="1">
        <v>43767</v>
      </c>
      <c r="B4718" s="5" t="str">
        <f>TEXT(SupplierQuality[[#This Row],[Date]],"mmm")</f>
        <v>Oct</v>
      </c>
      <c r="C4718" s="5" t="str">
        <f>TEXT(SupplierQuality[[#This Row],[Date]],"yyyy")</f>
        <v>2019</v>
      </c>
      <c r="D4718" s="2" t="s">
        <v>20</v>
      </c>
      <c r="E4718" s="2" t="s">
        <v>74</v>
      </c>
      <c r="F4718" s="2" t="s">
        <v>14</v>
      </c>
      <c r="G4718">
        <v>121</v>
      </c>
      <c r="H4718" s="2" t="str">
        <f>VLOOKUP(SupplierQuality[[#This Row],[MaterialID]],Table4[#All],2,0)</f>
        <v>Composites</v>
      </c>
      <c r="I4718">
        <v>3</v>
      </c>
      <c r="J4718" s="2" t="str">
        <f>_xlfn.XLOOKUP(SupplierQuality[[#This Row],[Defect Type ID]],Table5[ID],Table5[Defect Type],"Not found",0)</f>
        <v>Impact</v>
      </c>
      <c r="K4718">
        <v>192</v>
      </c>
      <c r="L4718" s="2" t="str">
        <f>_xlfn.XLOOKUP(SupplierQuality[[#This Row],[DefectID]],Table2[ID],Table2[Defect],"Not found",0)</f>
        <v>Open Caps</v>
      </c>
      <c r="M4718" s="3">
        <v>854655</v>
      </c>
      <c r="N4718" s="3">
        <v>157</v>
      </c>
      <c r="O4718" s="6">
        <f>SupplierQuality[[#This Row],[Total Downtime Minutes]]/60</f>
        <v>2.6166666666666667</v>
      </c>
      <c r="P4718" s="4">
        <v>608</v>
      </c>
      <c r="Q4718" s="4">
        <f>SupplierQuality[[#This Row],[Total Defect Qty]]*SupplierQuality[[#This Row],[Unit Price]]</f>
        <v>519630240</v>
      </c>
    </row>
    <row r="4719" spans="1:17" x14ac:dyDescent="0.25">
      <c r="A4719" s="1">
        <v>43767</v>
      </c>
      <c r="B4719" s="5" t="str">
        <f>TEXT(SupplierQuality[[#This Row],[Date]],"mmm")</f>
        <v>Oct</v>
      </c>
      <c r="C4719" s="5" t="str">
        <f>TEXT(SupplierQuality[[#This Row],[Date]],"yyyy")</f>
        <v>2019</v>
      </c>
      <c r="D4719" s="2" t="s">
        <v>191</v>
      </c>
      <c r="E4719" s="2" t="s">
        <v>49</v>
      </c>
      <c r="F4719" s="2" t="s">
        <v>14</v>
      </c>
      <c r="G4719">
        <v>119</v>
      </c>
      <c r="H4719" s="2" t="str">
        <f>VLOOKUP(SupplierQuality[[#This Row],[MaterialID]],Table4[#All],2,0)</f>
        <v>Batteries</v>
      </c>
      <c r="I4719">
        <v>1</v>
      </c>
      <c r="J4719" s="2" t="str">
        <f>_xlfn.XLOOKUP(SupplierQuality[[#This Row],[Defect Type ID]],Table5[ID],Table5[Defect Type],"Not found",0)</f>
        <v>No Impact</v>
      </c>
      <c r="K4719">
        <v>108</v>
      </c>
      <c r="L4719" s="2" t="str">
        <f>_xlfn.XLOOKUP(SupplierQuality[[#This Row],[DefectID]],Table2[ID],Table2[Defect],"Not found",0)</f>
        <v>Wrong Tails</v>
      </c>
      <c r="M4719" s="3">
        <v>744321</v>
      </c>
      <c r="N4719" s="3">
        <v>1809</v>
      </c>
      <c r="O4719" s="6">
        <f>SupplierQuality[[#This Row],[Total Downtime Minutes]]/60</f>
        <v>30.15</v>
      </c>
      <c r="P4719" s="4">
        <v>695</v>
      </c>
      <c r="Q4719" s="4">
        <f>SupplierQuality[[#This Row],[Total Defect Qty]]*SupplierQuality[[#This Row],[Unit Price]]</f>
        <v>517303095</v>
      </c>
    </row>
    <row r="4720" spans="1:17" x14ac:dyDescent="0.25">
      <c r="A4720" s="1">
        <v>43767</v>
      </c>
      <c r="B4720" s="5" t="str">
        <f>TEXT(SupplierQuality[[#This Row],[Date]],"mmm")</f>
        <v>Oct</v>
      </c>
      <c r="C4720" s="5" t="str">
        <f>TEXT(SupplierQuality[[#This Row],[Date]],"yyyy")</f>
        <v>2019</v>
      </c>
      <c r="D4720" s="2" t="s">
        <v>253</v>
      </c>
      <c r="E4720" s="2" t="s">
        <v>36</v>
      </c>
      <c r="F4720" s="2" t="s">
        <v>75</v>
      </c>
      <c r="G4720">
        <v>132</v>
      </c>
      <c r="H4720" s="2" t="str">
        <f>VLOOKUP(SupplierQuality[[#This Row],[MaterialID]],Table4[#All],2,0)</f>
        <v>Printed Materials</v>
      </c>
      <c r="I4720">
        <v>1</v>
      </c>
      <c r="J4720" s="2" t="str">
        <f>_xlfn.XLOOKUP(SupplierQuality[[#This Row],[Defect Type ID]],Table5[ID],Table5[Defect Type],"Not found",0)</f>
        <v>No Impact</v>
      </c>
      <c r="K4720">
        <v>237</v>
      </c>
      <c r="L4720" s="2" t="str">
        <f>_xlfn.XLOOKUP(SupplierQuality[[#This Row],[DefectID]],Table2[ID],Table2[Defect],"Not found",0)</f>
        <v>Wrong Hue</v>
      </c>
      <c r="M4720" s="3">
        <v>739649</v>
      </c>
      <c r="N4720" s="3">
        <v>1510</v>
      </c>
      <c r="O4720" s="6">
        <f>SupplierQuality[[#This Row],[Total Downtime Minutes]]/60</f>
        <v>25.166666666666668</v>
      </c>
      <c r="P4720" s="4">
        <v>614</v>
      </c>
      <c r="Q4720" s="4">
        <f>SupplierQuality[[#This Row],[Total Defect Qty]]*SupplierQuality[[#This Row],[Unit Price]]</f>
        <v>454144486</v>
      </c>
    </row>
    <row r="4721" spans="1:17" x14ac:dyDescent="0.25">
      <c r="A4721" s="1">
        <v>43767</v>
      </c>
      <c r="B4721" s="5" t="str">
        <f>TEXT(SupplierQuality[[#This Row],[Date]],"mmm")</f>
        <v>Oct</v>
      </c>
      <c r="C4721" s="5" t="str">
        <f>TEXT(SupplierQuality[[#This Row],[Date]],"yyyy")</f>
        <v>2019</v>
      </c>
      <c r="D4721" s="2" t="s">
        <v>207</v>
      </c>
      <c r="E4721" s="2" t="s">
        <v>67</v>
      </c>
      <c r="F4721" s="2" t="s">
        <v>14</v>
      </c>
      <c r="G4721">
        <v>123</v>
      </c>
      <c r="H4721" s="2" t="str">
        <f>VLOOKUP(SupplierQuality[[#This Row],[MaterialID]],Table4[#All],2,0)</f>
        <v>Pump</v>
      </c>
      <c r="I4721">
        <v>1</v>
      </c>
      <c r="J4721" s="2" t="str">
        <f>_xlfn.XLOOKUP(SupplierQuality[[#This Row],[Defect Type ID]],Table5[ID],Table5[Defect Type],"Not found",0)</f>
        <v>No Impact</v>
      </c>
      <c r="K4721">
        <v>56</v>
      </c>
      <c r="L4721" s="2" t="str">
        <f>_xlfn.XLOOKUP(SupplierQuality[[#This Row],[DefectID]],Table2[ID],Table2[Defect],"Not found",0)</f>
        <v>Poor Pairing</v>
      </c>
      <c r="M4721" s="3">
        <v>713218</v>
      </c>
      <c r="N4721" s="3">
        <v>2806</v>
      </c>
      <c r="O4721" s="6">
        <f>SupplierQuality[[#This Row],[Total Downtime Minutes]]/60</f>
        <v>46.766666666666666</v>
      </c>
      <c r="P4721" s="4">
        <v>412</v>
      </c>
      <c r="Q4721" s="4">
        <f>SupplierQuality[[#This Row],[Total Defect Qty]]*SupplierQuality[[#This Row],[Unit Price]]</f>
        <v>293845816</v>
      </c>
    </row>
    <row r="4722" spans="1:17" x14ac:dyDescent="0.25">
      <c r="A4722" s="1">
        <v>43767</v>
      </c>
      <c r="B4722" s="5" t="str">
        <f>TEXT(SupplierQuality[[#This Row],[Date]],"mmm")</f>
        <v>Oct</v>
      </c>
      <c r="C4722" s="5" t="str">
        <f>TEXT(SupplierQuality[[#This Row],[Date]],"yyyy")</f>
        <v>2019</v>
      </c>
      <c r="D4722" s="2" t="s">
        <v>87</v>
      </c>
      <c r="E4722" s="2" t="s">
        <v>27</v>
      </c>
      <c r="F4722" s="2" t="s">
        <v>14</v>
      </c>
      <c r="G4722">
        <v>113</v>
      </c>
      <c r="H4722" s="2" t="str">
        <f>VLOOKUP(SupplierQuality[[#This Row],[MaterialID]],Table4[#All],2,0)</f>
        <v>Raw Materials</v>
      </c>
      <c r="I4722">
        <v>3</v>
      </c>
      <c r="J4722" s="2" t="str">
        <f>_xlfn.XLOOKUP(SupplierQuality[[#This Row],[Defect Type ID]],Table5[ID],Table5[Defect Type],"Not found",0)</f>
        <v>Impact</v>
      </c>
      <c r="K4722">
        <v>4</v>
      </c>
      <c r="L4722" s="2" t="str">
        <f>_xlfn.XLOOKUP(SupplierQuality[[#This Row],[DefectID]],Table2[ID],Table2[Defect],"Not found",0)</f>
        <v>Warped</v>
      </c>
      <c r="M4722" s="3">
        <v>686437</v>
      </c>
      <c r="N4722" s="3">
        <v>4055</v>
      </c>
      <c r="O4722" s="6">
        <f>SupplierQuality[[#This Row],[Total Downtime Minutes]]/60</f>
        <v>67.583333333333329</v>
      </c>
      <c r="P4722" s="4">
        <v>400</v>
      </c>
      <c r="Q4722" s="4">
        <f>SupplierQuality[[#This Row],[Total Defect Qty]]*SupplierQuality[[#This Row],[Unit Price]]</f>
        <v>274574800</v>
      </c>
    </row>
    <row r="4723" spans="1:17" x14ac:dyDescent="0.25">
      <c r="A4723" s="1">
        <v>43767</v>
      </c>
      <c r="B4723" s="5" t="str">
        <f>TEXT(SupplierQuality[[#This Row],[Date]],"mmm")</f>
        <v>Oct</v>
      </c>
      <c r="C4723" s="5" t="str">
        <f>TEXT(SupplierQuality[[#This Row],[Date]],"yyyy")</f>
        <v>2019</v>
      </c>
      <c r="D4723" s="2" t="s">
        <v>342</v>
      </c>
      <c r="E4723" s="2" t="s">
        <v>36</v>
      </c>
      <c r="F4723" s="2" t="s">
        <v>14</v>
      </c>
      <c r="G4723">
        <v>124</v>
      </c>
      <c r="H4723" s="2" t="str">
        <f>VLOOKUP(SupplierQuality[[#This Row],[MaterialID]],Table4[#All],2,0)</f>
        <v>Drives</v>
      </c>
      <c r="I4723">
        <v>2</v>
      </c>
      <c r="J4723" s="2" t="str">
        <f>_xlfn.XLOOKUP(SupplierQuality[[#This Row],[Defect Type ID]],Table5[ID],Table5[Defect Type],"Not found",0)</f>
        <v>Rejected</v>
      </c>
      <c r="K4723">
        <v>135</v>
      </c>
      <c r="L4723" s="2" t="str">
        <f>_xlfn.XLOOKUP(SupplierQuality[[#This Row],[DefectID]],Table2[ID],Table2[Defect],"Not found",0)</f>
        <v>Tops Short</v>
      </c>
      <c r="M4723" s="3">
        <v>634173</v>
      </c>
      <c r="N4723" s="3">
        <v>4240</v>
      </c>
      <c r="O4723" s="6">
        <f>SupplierQuality[[#This Row],[Total Downtime Minutes]]/60</f>
        <v>70.666666666666671</v>
      </c>
      <c r="P4723" s="4">
        <v>656</v>
      </c>
      <c r="Q4723" s="4">
        <f>SupplierQuality[[#This Row],[Total Defect Qty]]*SupplierQuality[[#This Row],[Unit Price]]</f>
        <v>416017488</v>
      </c>
    </row>
    <row r="4724" spans="1:17" x14ac:dyDescent="0.25">
      <c r="A4724" s="1">
        <v>43767</v>
      </c>
      <c r="B4724" s="5" t="str">
        <f>TEXT(SupplierQuality[[#This Row],[Date]],"mmm")</f>
        <v>Oct</v>
      </c>
      <c r="C4724" s="5" t="str">
        <f>TEXT(SupplierQuality[[#This Row],[Date]],"yyyy")</f>
        <v>2019</v>
      </c>
      <c r="D4724" s="2" t="s">
        <v>256</v>
      </c>
      <c r="E4724" s="2" t="s">
        <v>36</v>
      </c>
      <c r="F4724" s="2" t="s">
        <v>691</v>
      </c>
      <c r="G4724">
        <v>115</v>
      </c>
      <c r="H4724" s="2" t="str">
        <f>VLOOKUP(SupplierQuality[[#This Row],[MaterialID]],Table4[#All],2,0)</f>
        <v>Controllers</v>
      </c>
      <c r="I4724">
        <v>3</v>
      </c>
      <c r="J4724" s="2" t="str">
        <f>_xlfn.XLOOKUP(SupplierQuality[[#This Row],[Defect Type ID]],Table5[ID],Table5[Defect Type],"Not found",0)</f>
        <v>Impact</v>
      </c>
      <c r="K4724">
        <v>248</v>
      </c>
      <c r="L4724" s="2" t="str">
        <f>_xlfn.XLOOKUP(SupplierQuality[[#This Row],[DefectID]],Table2[ID],Table2[Defect],"Not found",0)</f>
        <v>Material Contamination</v>
      </c>
      <c r="M4724" s="3">
        <v>622991</v>
      </c>
      <c r="N4724" s="3">
        <v>1594</v>
      </c>
      <c r="O4724" s="6">
        <f>SupplierQuality[[#This Row],[Total Downtime Minutes]]/60</f>
        <v>26.566666666666666</v>
      </c>
      <c r="P4724" s="4">
        <v>363</v>
      </c>
      <c r="Q4724" s="4">
        <f>SupplierQuality[[#This Row],[Total Defect Qty]]*SupplierQuality[[#This Row],[Unit Price]]</f>
        <v>226145733</v>
      </c>
    </row>
    <row r="4725" spans="1:17" x14ac:dyDescent="0.25">
      <c r="A4725" s="1">
        <v>43767</v>
      </c>
      <c r="B4725" s="5" t="str">
        <f>TEXT(SupplierQuality[[#This Row],[Date]],"mmm")</f>
        <v>Oct</v>
      </c>
      <c r="C4725" s="5" t="str">
        <f>TEXT(SupplierQuality[[#This Row],[Date]],"yyyy")</f>
        <v>2019</v>
      </c>
      <c r="D4725" s="2" t="s">
        <v>44</v>
      </c>
      <c r="E4725" s="2" t="s">
        <v>41</v>
      </c>
      <c r="F4725" s="2" t="s">
        <v>691</v>
      </c>
      <c r="G4725">
        <v>128</v>
      </c>
      <c r="H4725" s="2" t="str">
        <f>VLOOKUP(SupplierQuality[[#This Row],[MaterialID]],Table4[#All],2,0)</f>
        <v>Tape</v>
      </c>
      <c r="I4725">
        <v>3</v>
      </c>
      <c r="J4725" s="2" t="str">
        <f>_xlfn.XLOOKUP(SupplierQuality[[#This Row],[Defect Type ID]],Table5[ID],Table5[Defect Type],"Not found",0)</f>
        <v>Impact</v>
      </c>
      <c r="K4725">
        <v>237</v>
      </c>
      <c r="L4725" s="2" t="str">
        <f>_xlfn.XLOOKUP(SupplierQuality[[#This Row],[DefectID]],Table2[ID],Table2[Defect],"Not found",0)</f>
        <v>Wrong Hue</v>
      </c>
      <c r="M4725" s="3">
        <v>622218</v>
      </c>
      <c r="N4725" s="3">
        <v>3417</v>
      </c>
      <c r="O4725" s="6">
        <f>SupplierQuality[[#This Row],[Total Downtime Minutes]]/60</f>
        <v>56.95</v>
      </c>
      <c r="P4725" s="4">
        <v>634</v>
      </c>
      <c r="Q4725" s="4">
        <f>SupplierQuality[[#This Row],[Total Defect Qty]]*SupplierQuality[[#This Row],[Unit Price]]</f>
        <v>394486212</v>
      </c>
    </row>
    <row r="4726" spans="1:17" x14ac:dyDescent="0.25">
      <c r="A4726" s="1">
        <v>43767</v>
      </c>
      <c r="B4726" s="5" t="str">
        <f>TEXT(SupplierQuality[[#This Row],[Date]],"mmm")</f>
        <v>Oct</v>
      </c>
      <c r="C4726" s="5" t="str">
        <f>TEXT(SupplierQuality[[#This Row],[Date]],"yyyy")</f>
        <v>2019</v>
      </c>
      <c r="D4726" s="2" t="s">
        <v>326</v>
      </c>
      <c r="E4726" s="2" t="s">
        <v>23</v>
      </c>
      <c r="F4726" s="2" t="s">
        <v>14</v>
      </c>
      <c r="G4726">
        <v>119</v>
      </c>
      <c r="H4726" s="2" t="str">
        <f>VLOOKUP(SupplierQuality[[#This Row],[MaterialID]],Table4[#All],2,0)</f>
        <v>Batteries</v>
      </c>
      <c r="I4726">
        <v>3</v>
      </c>
      <c r="J4726" s="2" t="str">
        <f>_xlfn.XLOOKUP(SupplierQuality[[#This Row],[Defect Type ID]],Table5[ID],Table5[Defect Type],"Not found",0)</f>
        <v>Impact</v>
      </c>
      <c r="K4726">
        <v>60</v>
      </c>
      <c r="L4726" s="2" t="str">
        <f>_xlfn.XLOOKUP(SupplierQuality[[#This Row],[DefectID]],Table2[ID],Table2[Defect],"Not found",0)</f>
        <v>Unsealed Cartons</v>
      </c>
      <c r="M4726" s="3">
        <v>616349</v>
      </c>
      <c r="N4726" s="3">
        <v>756</v>
      </c>
      <c r="O4726" s="6">
        <f>SupplierQuality[[#This Row],[Total Downtime Minutes]]/60</f>
        <v>12.6</v>
      </c>
      <c r="P4726" s="4">
        <v>287</v>
      </c>
      <c r="Q4726" s="4">
        <f>SupplierQuality[[#This Row],[Total Defect Qty]]*SupplierQuality[[#This Row],[Unit Price]]</f>
        <v>176892163</v>
      </c>
    </row>
    <row r="4727" spans="1:17" x14ac:dyDescent="0.25">
      <c r="A4727" s="1">
        <v>43767</v>
      </c>
      <c r="B4727" s="5" t="str">
        <f>TEXT(SupplierQuality[[#This Row],[Date]],"mmm")</f>
        <v>Oct</v>
      </c>
      <c r="C4727" s="5" t="str">
        <f>TEXT(SupplierQuality[[#This Row],[Date]],"yyyy")</f>
        <v>2019</v>
      </c>
      <c r="D4727" s="2" t="s">
        <v>208</v>
      </c>
      <c r="E4727" s="2" t="s">
        <v>13</v>
      </c>
      <c r="F4727" s="2" t="s">
        <v>42</v>
      </c>
      <c r="G4727">
        <v>115</v>
      </c>
      <c r="H4727" s="2" t="str">
        <f>VLOOKUP(SupplierQuality[[#This Row],[MaterialID]],Table4[#All],2,0)</f>
        <v>Controllers</v>
      </c>
      <c r="I4727">
        <v>2</v>
      </c>
      <c r="J4727" s="2" t="str">
        <f>_xlfn.XLOOKUP(SupplierQuality[[#This Row],[Defect Type ID]],Table5[ID],Table5[Defect Type],"Not found",0)</f>
        <v>Rejected</v>
      </c>
      <c r="K4727">
        <v>176</v>
      </c>
      <c r="L4727" s="2" t="str">
        <f>_xlfn.XLOOKUP(SupplierQuality[[#This Row],[DefectID]],Table2[ID],Table2[Defect],"Not found",0)</f>
        <v>Holes in Material</v>
      </c>
      <c r="M4727" s="3">
        <v>579669</v>
      </c>
      <c r="N4727" s="3">
        <v>1762</v>
      </c>
      <c r="O4727" s="6">
        <f>SupplierQuality[[#This Row],[Total Downtime Minutes]]/60</f>
        <v>29.366666666666667</v>
      </c>
      <c r="P4727" s="4">
        <v>470</v>
      </c>
      <c r="Q4727" s="4">
        <f>SupplierQuality[[#This Row],[Total Defect Qty]]*SupplierQuality[[#This Row],[Unit Price]]</f>
        <v>272444430</v>
      </c>
    </row>
    <row r="4728" spans="1:17" x14ac:dyDescent="0.25">
      <c r="A4728" s="1">
        <v>43767</v>
      </c>
      <c r="B4728" s="5" t="str">
        <f>TEXT(SupplierQuality[[#This Row],[Date]],"mmm")</f>
        <v>Oct</v>
      </c>
      <c r="C4728" s="5" t="str">
        <f>TEXT(SupplierQuality[[#This Row],[Date]],"yyyy")</f>
        <v>2019</v>
      </c>
      <c r="D4728" s="2" t="s">
        <v>108</v>
      </c>
      <c r="E4728" s="2" t="s">
        <v>27</v>
      </c>
      <c r="F4728" s="2" t="s">
        <v>691</v>
      </c>
      <c r="G4728">
        <v>117</v>
      </c>
      <c r="H4728" s="2" t="str">
        <f>VLOOKUP(SupplierQuality[[#This Row],[MaterialID]],Table4[#All],2,0)</f>
        <v>Labels</v>
      </c>
      <c r="I4728">
        <v>1</v>
      </c>
      <c r="J4728" s="2" t="str">
        <f>_xlfn.XLOOKUP(SupplierQuality[[#This Row],[Defect Type ID]],Table5[ID],Table5[Defect Type],"Not found",0)</f>
        <v>No Impact</v>
      </c>
      <c r="K4728">
        <v>66</v>
      </c>
      <c r="L4728" s="2" t="str">
        <f>_xlfn.XLOOKUP(SupplierQuality[[#This Row],[DefectID]],Table2[ID],Table2[Defect],"Not found",0)</f>
        <v>Splice</v>
      </c>
      <c r="M4728" s="3">
        <v>563685</v>
      </c>
      <c r="N4728" s="3">
        <v>2601</v>
      </c>
      <c r="O4728" s="6">
        <f>SupplierQuality[[#This Row],[Total Downtime Minutes]]/60</f>
        <v>43.35</v>
      </c>
      <c r="P4728" s="4">
        <v>336</v>
      </c>
      <c r="Q4728" s="4">
        <f>SupplierQuality[[#This Row],[Total Defect Qty]]*SupplierQuality[[#This Row],[Unit Price]]</f>
        <v>189398160</v>
      </c>
    </row>
    <row r="4729" spans="1:17" x14ac:dyDescent="0.25">
      <c r="A4729" s="1">
        <v>43767</v>
      </c>
      <c r="B4729" s="5" t="str">
        <f>TEXT(SupplierQuality[[#This Row],[Date]],"mmm")</f>
        <v>Oct</v>
      </c>
      <c r="C4729" s="5" t="str">
        <f>TEXT(SupplierQuality[[#This Row],[Date]],"yyyy")</f>
        <v>2019</v>
      </c>
      <c r="D4729" s="2" t="s">
        <v>294</v>
      </c>
      <c r="E4729" s="2" t="s">
        <v>41</v>
      </c>
      <c r="F4729" s="2" t="s">
        <v>14</v>
      </c>
      <c r="G4729">
        <v>113</v>
      </c>
      <c r="H4729" s="2" t="str">
        <f>VLOOKUP(SupplierQuality[[#This Row],[MaterialID]],Table4[#All],2,0)</f>
        <v>Raw Materials</v>
      </c>
      <c r="I4729">
        <v>2</v>
      </c>
      <c r="J4729" s="2" t="str">
        <f>_xlfn.XLOOKUP(SupplierQuality[[#This Row],[Defect Type ID]],Table5[ID],Table5[Defect Type],"Not found",0)</f>
        <v>Rejected</v>
      </c>
      <c r="K4729">
        <v>238</v>
      </c>
      <c r="L4729" s="2" t="str">
        <f>_xlfn.XLOOKUP(SupplierQuality[[#This Row],[DefectID]],Table2[ID],Table2[Defect],"Not found",0)</f>
        <v>No Docs</v>
      </c>
      <c r="M4729" s="3">
        <v>483513</v>
      </c>
      <c r="N4729" s="3">
        <v>4261</v>
      </c>
      <c r="O4729" s="6">
        <f>SupplierQuality[[#This Row],[Total Downtime Minutes]]/60</f>
        <v>71.016666666666666</v>
      </c>
      <c r="P4729" s="4">
        <v>294</v>
      </c>
      <c r="Q4729" s="4">
        <f>SupplierQuality[[#This Row],[Total Defect Qty]]*SupplierQuality[[#This Row],[Unit Price]]</f>
        <v>142152822</v>
      </c>
    </row>
    <row r="4730" spans="1:17" x14ac:dyDescent="0.25">
      <c r="A4730" s="1">
        <v>43767</v>
      </c>
      <c r="B4730" s="5" t="str">
        <f>TEXT(SupplierQuality[[#This Row],[Date]],"mmm")</f>
        <v>Oct</v>
      </c>
      <c r="C4730" s="5" t="str">
        <f>TEXT(SupplierQuality[[#This Row],[Date]],"yyyy")</f>
        <v>2019</v>
      </c>
      <c r="D4730" s="2" t="s">
        <v>278</v>
      </c>
      <c r="E4730" s="2" t="s">
        <v>60</v>
      </c>
      <c r="F4730" s="2" t="s">
        <v>17</v>
      </c>
      <c r="G4730">
        <v>129</v>
      </c>
      <c r="H4730" s="2" t="str">
        <f>VLOOKUP(SupplierQuality[[#This Row],[MaterialID]],Table4[#All],2,0)</f>
        <v>Mechanicals</v>
      </c>
      <c r="I4730">
        <v>3</v>
      </c>
      <c r="J4730" s="2" t="str">
        <f>_xlfn.XLOOKUP(SupplierQuality[[#This Row],[Defect Type ID]],Table5[ID],Table5[Defect Type],"Not found",0)</f>
        <v>Impact</v>
      </c>
      <c r="K4730">
        <v>146</v>
      </c>
      <c r="L4730" s="2" t="str">
        <f>_xlfn.XLOOKUP(SupplierQuality[[#This Row],[DefectID]],Table2[ID],Table2[Defect],"Not found",0)</f>
        <v>Heat Damage</v>
      </c>
      <c r="M4730" s="3">
        <v>470475</v>
      </c>
      <c r="N4730" s="3">
        <v>1763</v>
      </c>
      <c r="O4730" s="6">
        <f>SupplierQuality[[#This Row],[Total Downtime Minutes]]/60</f>
        <v>29.383333333333333</v>
      </c>
      <c r="P4730" s="4">
        <v>550</v>
      </c>
      <c r="Q4730" s="4">
        <f>SupplierQuality[[#This Row],[Total Defect Qty]]*SupplierQuality[[#This Row],[Unit Price]]</f>
        <v>258761250</v>
      </c>
    </row>
    <row r="4731" spans="1:17" x14ac:dyDescent="0.25">
      <c r="A4731" s="1">
        <v>43767</v>
      </c>
      <c r="B4731" s="5" t="str">
        <f>TEXT(SupplierQuality[[#This Row],[Date]],"mmm")</f>
        <v>Oct</v>
      </c>
      <c r="C4731" s="5" t="str">
        <f>TEXT(SupplierQuality[[#This Row],[Date]],"yyyy")</f>
        <v>2019</v>
      </c>
      <c r="D4731" s="2" t="s">
        <v>139</v>
      </c>
      <c r="E4731" s="2" t="s">
        <v>58</v>
      </c>
      <c r="F4731" s="2" t="s">
        <v>14</v>
      </c>
      <c r="G4731">
        <v>121</v>
      </c>
      <c r="H4731" s="2" t="str">
        <f>VLOOKUP(SupplierQuality[[#This Row],[MaterialID]],Table4[#All],2,0)</f>
        <v>Composites</v>
      </c>
      <c r="I4731">
        <v>1</v>
      </c>
      <c r="J4731" s="2" t="str">
        <f>_xlfn.XLOOKUP(SupplierQuality[[#This Row],[Defect Type ID]],Table5[ID],Table5[Defect Type],"Not found",0)</f>
        <v>No Impact</v>
      </c>
      <c r="K4731">
        <v>218</v>
      </c>
      <c r="L4731" s="2" t="str">
        <f>_xlfn.XLOOKUP(SupplierQuality[[#This Row],[DefectID]],Table2[ID],Table2[Defect],"Not found",0)</f>
        <v>Rough Tops</v>
      </c>
      <c r="M4731" s="3">
        <v>353966</v>
      </c>
      <c r="N4731" s="3">
        <v>2089</v>
      </c>
      <c r="O4731" s="6">
        <f>SupplierQuality[[#This Row],[Total Downtime Minutes]]/60</f>
        <v>34.81666666666667</v>
      </c>
      <c r="P4731" s="4">
        <v>381</v>
      </c>
      <c r="Q4731" s="4">
        <f>SupplierQuality[[#This Row],[Total Defect Qty]]*SupplierQuality[[#This Row],[Unit Price]]</f>
        <v>134861046</v>
      </c>
    </row>
    <row r="4732" spans="1:17" x14ac:dyDescent="0.25">
      <c r="A4732" s="1">
        <v>43767</v>
      </c>
      <c r="B4732" s="5" t="str">
        <f>TEXT(SupplierQuality[[#This Row],[Date]],"mmm")</f>
        <v>Oct</v>
      </c>
      <c r="C4732" s="5" t="str">
        <f>TEXT(SupplierQuality[[#This Row],[Date]],"yyyy")</f>
        <v>2019</v>
      </c>
      <c r="D4732" s="2" t="s">
        <v>251</v>
      </c>
      <c r="E4732" s="2" t="s">
        <v>58</v>
      </c>
      <c r="F4732" s="2" t="s">
        <v>24</v>
      </c>
      <c r="G4732">
        <v>112</v>
      </c>
      <c r="H4732" s="2" t="str">
        <f>VLOOKUP(SupplierQuality[[#This Row],[MaterialID]],Table4[#All],2,0)</f>
        <v>Glass</v>
      </c>
      <c r="I4732">
        <v>2</v>
      </c>
      <c r="J4732" s="2" t="str">
        <f>_xlfn.XLOOKUP(SupplierQuality[[#This Row],[Defect Type ID]],Table5[ID],Table5[Defect Type],"Not found",0)</f>
        <v>Rejected</v>
      </c>
      <c r="K4732">
        <v>177</v>
      </c>
      <c r="L4732" s="2" t="str">
        <f>_xlfn.XLOOKUP(SupplierQuality[[#This Row],[DefectID]],Table2[ID],Table2[Defect],"Not found",0)</f>
        <v>Weak Bands</v>
      </c>
      <c r="M4732" s="3">
        <v>333129</v>
      </c>
      <c r="N4732" s="3">
        <v>1324</v>
      </c>
      <c r="O4732" s="6">
        <f>SupplierQuality[[#This Row],[Total Downtime Minutes]]/60</f>
        <v>22.066666666666666</v>
      </c>
      <c r="P4732" s="4">
        <v>467</v>
      </c>
      <c r="Q4732" s="4">
        <f>SupplierQuality[[#This Row],[Total Defect Qty]]*SupplierQuality[[#This Row],[Unit Price]]</f>
        <v>155571243</v>
      </c>
    </row>
    <row r="4733" spans="1:17" x14ac:dyDescent="0.25">
      <c r="A4733" s="1">
        <v>43767</v>
      </c>
      <c r="B4733" s="5" t="str">
        <f>TEXT(SupplierQuality[[#This Row],[Date]],"mmm")</f>
        <v>Oct</v>
      </c>
      <c r="C4733" s="5" t="str">
        <f>TEXT(SupplierQuality[[#This Row],[Date]],"yyyy")</f>
        <v>2019</v>
      </c>
      <c r="D4733" s="2" t="s">
        <v>51</v>
      </c>
      <c r="E4733" s="2" t="s">
        <v>119</v>
      </c>
      <c r="F4733" s="2" t="s">
        <v>17</v>
      </c>
      <c r="G4733">
        <v>121</v>
      </c>
      <c r="H4733" s="2" t="str">
        <f>VLOOKUP(SupplierQuality[[#This Row],[MaterialID]],Table4[#All],2,0)</f>
        <v>Composites</v>
      </c>
      <c r="I4733">
        <v>1</v>
      </c>
      <c r="J4733" s="2" t="str">
        <f>_xlfn.XLOOKUP(SupplierQuality[[#This Row],[Defect Type ID]],Table5[ID],Table5[Defect Type],"Not found",0)</f>
        <v>No Impact</v>
      </c>
      <c r="K4733">
        <v>188</v>
      </c>
      <c r="L4733" s="2" t="str">
        <f>_xlfn.XLOOKUP(SupplierQuality[[#This Row],[DefectID]],Table2[ID],Table2[Defect],"Not found",0)</f>
        <v>Wrong Flaps</v>
      </c>
      <c r="M4733" s="3">
        <v>313007</v>
      </c>
      <c r="N4733" s="3">
        <v>2179</v>
      </c>
      <c r="O4733" s="6">
        <f>SupplierQuality[[#This Row],[Total Downtime Minutes]]/60</f>
        <v>36.31666666666667</v>
      </c>
      <c r="P4733" s="4">
        <v>551</v>
      </c>
      <c r="Q4733" s="4">
        <f>SupplierQuality[[#This Row],[Total Defect Qty]]*SupplierQuality[[#This Row],[Unit Price]]</f>
        <v>172466857</v>
      </c>
    </row>
    <row r="4734" spans="1:17" x14ac:dyDescent="0.25">
      <c r="A4734" s="1">
        <v>43767</v>
      </c>
      <c r="B4734" s="5" t="str">
        <f>TEXT(SupplierQuality[[#This Row],[Date]],"mmm")</f>
        <v>Oct</v>
      </c>
      <c r="C4734" s="5" t="str">
        <f>TEXT(SupplierQuality[[#This Row],[Date]],"yyyy")</f>
        <v>2019</v>
      </c>
      <c r="D4734" s="2" t="s">
        <v>135</v>
      </c>
      <c r="E4734" s="2" t="s">
        <v>19</v>
      </c>
      <c r="F4734" s="2" t="s">
        <v>14</v>
      </c>
      <c r="G4734">
        <v>129</v>
      </c>
      <c r="H4734" s="2" t="str">
        <f>VLOOKUP(SupplierQuality[[#This Row],[MaterialID]],Table4[#All],2,0)</f>
        <v>Mechanicals</v>
      </c>
      <c r="I4734">
        <v>2</v>
      </c>
      <c r="J4734" s="2" t="str">
        <f>_xlfn.XLOOKUP(SupplierQuality[[#This Row],[Defect Type ID]],Table5[ID],Table5[Defect Type],"Not found",0)</f>
        <v>Rejected</v>
      </c>
      <c r="K4734">
        <v>260</v>
      </c>
      <c r="L4734" s="2" t="str">
        <f>_xlfn.XLOOKUP(SupplierQuality[[#This Row],[DefectID]],Table2[ID],Table2[Defect],"Not found",0)</f>
        <v>Bulging Packaging</v>
      </c>
      <c r="M4734" s="3">
        <v>288742</v>
      </c>
      <c r="N4734" s="3">
        <v>4182</v>
      </c>
      <c r="O4734" s="6">
        <f>SupplierQuality[[#This Row],[Total Downtime Minutes]]/60</f>
        <v>69.7</v>
      </c>
      <c r="P4734" s="4">
        <v>678</v>
      </c>
      <c r="Q4734" s="4">
        <f>SupplierQuality[[#This Row],[Total Defect Qty]]*SupplierQuality[[#This Row],[Unit Price]]</f>
        <v>195767076</v>
      </c>
    </row>
    <row r="4735" spans="1:17" x14ac:dyDescent="0.25">
      <c r="A4735" s="1">
        <v>43767</v>
      </c>
      <c r="B4735" s="5" t="str">
        <f>TEXT(SupplierQuality[[#This Row],[Date]],"mmm")</f>
        <v>Oct</v>
      </c>
      <c r="C4735" s="5" t="str">
        <f>TEXT(SupplierQuality[[#This Row],[Date]],"yyyy")</f>
        <v>2019</v>
      </c>
      <c r="D4735" s="2" t="s">
        <v>232</v>
      </c>
      <c r="E4735" s="2" t="s">
        <v>49</v>
      </c>
      <c r="F4735" s="2" t="s">
        <v>14</v>
      </c>
      <c r="G4735">
        <v>131</v>
      </c>
      <c r="H4735" s="2" t="str">
        <f>VLOOKUP(SupplierQuality[[#This Row],[MaterialID]],Table4[#All],2,0)</f>
        <v>Valves</v>
      </c>
      <c r="I4735">
        <v>2</v>
      </c>
      <c r="J4735" s="2" t="str">
        <f>_xlfn.XLOOKUP(SupplierQuality[[#This Row],[Defect Type ID]],Table5[ID],Table5[Defect Type],"Not found",0)</f>
        <v>Rejected</v>
      </c>
      <c r="K4735">
        <v>186</v>
      </c>
      <c r="L4735" s="2" t="str">
        <f>_xlfn.XLOOKUP(SupplierQuality[[#This Row],[DefectID]],Table2[ID],Table2[Defect],"Not found",0)</f>
        <v>Torn Packaging</v>
      </c>
      <c r="M4735" s="3">
        <v>207028</v>
      </c>
      <c r="N4735" s="3">
        <v>2169</v>
      </c>
      <c r="O4735" s="6">
        <f>SupplierQuality[[#This Row],[Total Downtime Minutes]]/60</f>
        <v>36.15</v>
      </c>
      <c r="P4735" s="4">
        <v>347</v>
      </c>
      <c r="Q4735" s="4">
        <f>SupplierQuality[[#This Row],[Total Defect Qty]]*SupplierQuality[[#This Row],[Unit Price]]</f>
        <v>71838716</v>
      </c>
    </row>
    <row r="4736" spans="1:17" x14ac:dyDescent="0.25">
      <c r="A4736" s="1">
        <v>43767</v>
      </c>
      <c r="B4736" s="5" t="str">
        <f>TEXT(SupplierQuality[[#This Row],[Date]],"mmm")</f>
        <v>Oct</v>
      </c>
      <c r="C4736" s="5" t="str">
        <f>TEXT(SupplierQuality[[#This Row],[Date]],"yyyy")</f>
        <v>2019</v>
      </c>
      <c r="D4736" s="2" t="s">
        <v>33</v>
      </c>
      <c r="E4736" s="2" t="s">
        <v>52</v>
      </c>
      <c r="F4736" s="2" t="s">
        <v>14</v>
      </c>
      <c r="G4736">
        <v>115</v>
      </c>
      <c r="H4736" s="2" t="str">
        <f>VLOOKUP(SupplierQuality[[#This Row],[MaterialID]],Table4[#All],2,0)</f>
        <v>Controllers</v>
      </c>
      <c r="I4736">
        <v>1</v>
      </c>
      <c r="J4736" s="2" t="str">
        <f>_xlfn.XLOOKUP(SupplierQuality[[#This Row],[Defect Type ID]],Table5[ID],Table5[Defect Type],"Not found",0)</f>
        <v>No Impact</v>
      </c>
      <c r="K4736">
        <v>42</v>
      </c>
      <c r="L4736" s="2" t="str">
        <f>_xlfn.XLOOKUP(SupplierQuality[[#This Row],[DefectID]],Table2[ID],Table2[Defect],"Not found",0)</f>
        <v>No Screws</v>
      </c>
      <c r="M4736" s="3">
        <v>69108</v>
      </c>
      <c r="N4736" s="3">
        <v>2903</v>
      </c>
      <c r="O4736" s="6">
        <f>SupplierQuality[[#This Row],[Total Downtime Minutes]]/60</f>
        <v>48.383333333333333</v>
      </c>
      <c r="P4736" s="4">
        <v>607</v>
      </c>
      <c r="Q4736" s="4">
        <f>SupplierQuality[[#This Row],[Total Defect Qty]]*SupplierQuality[[#This Row],[Unit Price]]</f>
        <v>41948556</v>
      </c>
    </row>
    <row r="4737" spans="1:17" x14ac:dyDescent="0.25">
      <c r="A4737" s="1">
        <v>43767</v>
      </c>
      <c r="B4737" s="5" t="str">
        <f>TEXT(SupplierQuality[[#This Row],[Date]],"mmm")</f>
        <v>Oct</v>
      </c>
      <c r="C4737" s="5" t="str">
        <f>TEXT(SupplierQuality[[#This Row],[Date]],"yyyy")</f>
        <v>2019</v>
      </c>
      <c r="D4737" s="2" t="s">
        <v>189</v>
      </c>
      <c r="E4737" s="2" t="s">
        <v>16</v>
      </c>
      <c r="F4737" s="2" t="s">
        <v>17</v>
      </c>
      <c r="G4737">
        <v>112</v>
      </c>
      <c r="H4737" s="2" t="str">
        <f>VLOOKUP(SupplierQuality[[#This Row],[MaterialID]],Table4[#All],2,0)</f>
        <v>Glass</v>
      </c>
      <c r="I4737">
        <v>2</v>
      </c>
      <c r="J4737" s="2" t="str">
        <f>_xlfn.XLOOKUP(SupplierQuality[[#This Row],[Defect Type ID]],Table5[ID],Table5[Defect Type],"Not found",0)</f>
        <v>Rejected</v>
      </c>
      <c r="K4737">
        <v>91</v>
      </c>
      <c r="L4737" s="2" t="str">
        <f>_xlfn.XLOOKUP(SupplierQuality[[#This Row],[DefectID]],Table2[ID],Table2[Defect],"Not found",0)</f>
        <v>Contamination</v>
      </c>
      <c r="M4737" s="3">
        <v>68678</v>
      </c>
      <c r="N4737" s="3">
        <v>3445</v>
      </c>
      <c r="O4737" s="6">
        <f>SupplierQuality[[#This Row],[Total Downtime Minutes]]/60</f>
        <v>57.416666666666664</v>
      </c>
      <c r="P4737" s="4">
        <v>338</v>
      </c>
      <c r="Q4737" s="4">
        <f>SupplierQuality[[#This Row],[Total Defect Qty]]*SupplierQuality[[#This Row],[Unit Price]]</f>
        <v>23213164</v>
      </c>
    </row>
    <row r="4738" spans="1:17" x14ac:dyDescent="0.25">
      <c r="A4738" s="1">
        <v>43767</v>
      </c>
      <c r="B4738" s="5" t="str">
        <f>TEXT(SupplierQuality[[#This Row],[Date]],"mmm")</f>
        <v>Oct</v>
      </c>
      <c r="C4738" s="5" t="str">
        <f>TEXT(SupplierQuality[[#This Row],[Date]],"yyyy")</f>
        <v>2019</v>
      </c>
      <c r="D4738" s="2" t="s">
        <v>50</v>
      </c>
      <c r="E4738" s="2" t="s">
        <v>32</v>
      </c>
      <c r="F4738" s="2" t="s">
        <v>14</v>
      </c>
      <c r="G4738">
        <v>117</v>
      </c>
      <c r="H4738" s="2" t="str">
        <f>VLOOKUP(SupplierQuality[[#This Row],[MaterialID]],Table4[#All],2,0)</f>
        <v>Labels</v>
      </c>
      <c r="I4738">
        <v>2</v>
      </c>
      <c r="J4738" s="2" t="str">
        <f>_xlfn.XLOOKUP(SupplierQuality[[#This Row],[Defect Type ID]],Table5[ID],Table5[Defect Type],"Not found",0)</f>
        <v>Rejected</v>
      </c>
      <c r="K4738">
        <v>196</v>
      </c>
      <c r="L4738" s="2" t="str">
        <f>_xlfn.XLOOKUP(SupplierQuality[[#This Row],[DefectID]],Table2[ID],Table2[Defect],"Not found",0)</f>
        <v>Wrong Finish</v>
      </c>
      <c r="M4738" s="3">
        <v>62240</v>
      </c>
      <c r="N4738" s="3">
        <v>4733</v>
      </c>
      <c r="O4738" s="6">
        <f>SupplierQuality[[#This Row],[Total Downtime Minutes]]/60</f>
        <v>78.88333333333334</v>
      </c>
      <c r="P4738" s="4">
        <v>478</v>
      </c>
      <c r="Q4738" s="4">
        <f>SupplierQuality[[#This Row],[Total Defect Qty]]*SupplierQuality[[#This Row],[Unit Price]]</f>
        <v>29750720</v>
      </c>
    </row>
    <row r="4739" spans="1:17" x14ac:dyDescent="0.25">
      <c r="A4739" s="1">
        <v>43767</v>
      </c>
      <c r="B4739" s="5" t="str">
        <f>TEXT(SupplierQuality[[#This Row],[Date]],"mmm")</f>
        <v>Oct</v>
      </c>
      <c r="C4739" s="5" t="str">
        <f>TEXT(SupplierQuality[[#This Row],[Date]],"yyyy")</f>
        <v>2019</v>
      </c>
      <c r="D4739" s="2" t="s">
        <v>167</v>
      </c>
      <c r="E4739" s="2" t="s">
        <v>27</v>
      </c>
      <c r="F4739" s="2" t="s">
        <v>14</v>
      </c>
      <c r="G4739">
        <v>114</v>
      </c>
      <c r="H4739" s="2" t="str">
        <f>VLOOKUP(SupplierQuality[[#This Row],[MaterialID]],Table4[#All],2,0)</f>
        <v>Carton</v>
      </c>
      <c r="I4739">
        <v>2</v>
      </c>
      <c r="J4739" s="2" t="str">
        <f>_xlfn.XLOOKUP(SupplierQuality[[#This Row],[Defect Type ID]],Table5[ID],Table5[Defect Type],"Not found",0)</f>
        <v>Rejected</v>
      </c>
      <c r="K4739">
        <v>107</v>
      </c>
      <c r="L4739" s="2" t="str">
        <f>_xlfn.XLOOKUP(SupplierQuality[[#This Row],[DefectID]],Table2[ID],Table2[Defect],"Not found",0)</f>
        <v>No Tight Seal</v>
      </c>
      <c r="M4739" s="3">
        <v>25438</v>
      </c>
      <c r="N4739" s="3">
        <v>1145</v>
      </c>
      <c r="O4739" s="6">
        <f>SupplierQuality[[#This Row],[Total Downtime Minutes]]/60</f>
        <v>19.083333333333332</v>
      </c>
      <c r="P4739" s="4">
        <v>293</v>
      </c>
      <c r="Q4739" s="4">
        <f>SupplierQuality[[#This Row],[Total Defect Qty]]*SupplierQuality[[#This Row],[Unit Price]]</f>
        <v>7453334</v>
      </c>
    </row>
    <row r="4740" spans="1:17" x14ac:dyDescent="0.25">
      <c r="A4740" s="1">
        <v>43767</v>
      </c>
      <c r="B4740" s="5" t="str">
        <f>TEXT(SupplierQuality[[#This Row],[Date]],"mmm")</f>
        <v>Oct</v>
      </c>
      <c r="C4740" s="5" t="str">
        <f>TEXT(SupplierQuality[[#This Row],[Date]],"yyyy")</f>
        <v>2019</v>
      </c>
      <c r="D4740" s="2" t="s">
        <v>261</v>
      </c>
      <c r="E4740" s="2" t="s">
        <v>30</v>
      </c>
      <c r="F4740" s="2" t="s">
        <v>17</v>
      </c>
      <c r="G4740">
        <v>130</v>
      </c>
      <c r="H4740" s="2" t="str">
        <f>VLOOKUP(SupplierQuality[[#This Row],[MaterialID]],Table4[#All],2,0)</f>
        <v>Packaging</v>
      </c>
      <c r="I4740">
        <v>2</v>
      </c>
      <c r="J4740" s="2" t="str">
        <f>_xlfn.XLOOKUP(SupplierQuality[[#This Row],[Defect Type ID]],Table5[ID],Table5[Defect Type],"Not found",0)</f>
        <v>Rejected</v>
      </c>
      <c r="K4740">
        <v>99</v>
      </c>
      <c r="L4740" s="2" t="str">
        <f>_xlfn.XLOOKUP(SupplierQuality[[#This Row],[DefectID]],Table2[ID],Table2[Defect],"Not found",0)</f>
        <v>False scores</v>
      </c>
      <c r="M4740" s="3">
        <v>15844</v>
      </c>
      <c r="N4740" s="3">
        <v>4829</v>
      </c>
      <c r="O4740" s="6">
        <f>SupplierQuality[[#This Row],[Total Downtime Minutes]]/60</f>
        <v>80.483333333333334</v>
      </c>
      <c r="P4740" s="4">
        <v>551</v>
      </c>
      <c r="Q4740" s="4">
        <f>SupplierQuality[[#This Row],[Total Defect Qty]]*SupplierQuality[[#This Row],[Unit Price]]</f>
        <v>8730044</v>
      </c>
    </row>
    <row r="4741" spans="1:17" x14ac:dyDescent="0.25">
      <c r="A4741" s="1">
        <v>43767</v>
      </c>
      <c r="B4741" s="5" t="str">
        <f>TEXT(SupplierQuality[[#This Row],[Date]],"mmm")</f>
        <v>Oct</v>
      </c>
      <c r="C4741" s="5" t="str">
        <f>TEXT(SupplierQuality[[#This Row],[Date]],"yyyy")</f>
        <v>2019</v>
      </c>
      <c r="D4741" s="2" t="s">
        <v>158</v>
      </c>
      <c r="E4741" s="2" t="s">
        <v>27</v>
      </c>
      <c r="F4741" s="2" t="s">
        <v>14</v>
      </c>
      <c r="G4741">
        <v>126</v>
      </c>
      <c r="H4741" s="2" t="str">
        <f>VLOOKUP(SupplierQuality[[#This Row],[MaterialID]],Table4[#All],2,0)</f>
        <v>Motors</v>
      </c>
      <c r="I4741">
        <v>2</v>
      </c>
      <c r="J4741" s="2" t="str">
        <f>_xlfn.XLOOKUP(SupplierQuality[[#This Row],[Defect Type ID]],Table5[ID],Table5[Defect Type],"Not found",0)</f>
        <v>Rejected</v>
      </c>
      <c r="K4741">
        <v>179</v>
      </c>
      <c r="L4741" s="2" t="str">
        <f>_xlfn.XLOOKUP(SupplierQuality[[#This Row],[DefectID]],Table2[ID],Table2[Defect],"Not found",0)</f>
        <v>Expired</v>
      </c>
      <c r="M4741" s="3">
        <v>12154</v>
      </c>
      <c r="N4741" s="3">
        <v>3739</v>
      </c>
      <c r="O4741" s="6">
        <f>SupplierQuality[[#This Row],[Total Downtime Minutes]]/60</f>
        <v>62.31666666666667</v>
      </c>
      <c r="P4741" s="4">
        <v>360</v>
      </c>
      <c r="Q4741" s="4">
        <f>SupplierQuality[[#This Row],[Total Defect Qty]]*SupplierQuality[[#This Row],[Unit Price]]</f>
        <v>4375440</v>
      </c>
    </row>
    <row r="4742" spans="1:17" x14ac:dyDescent="0.25">
      <c r="A4742" s="1">
        <v>43768</v>
      </c>
      <c r="B4742" s="5" t="str">
        <f>TEXT(SupplierQuality[[#This Row],[Date]],"mmm")</f>
        <v>Oct</v>
      </c>
      <c r="C4742" s="5" t="str">
        <f>TEXT(SupplierQuality[[#This Row],[Date]],"yyyy")</f>
        <v>2019</v>
      </c>
      <c r="D4742" s="2" t="s">
        <v>291</v>
      </c>
      <c r="E4742" s="2" t="s">
        <v>55</v>
      </c>
      <c r="F4742" s="2" t="s">
        <v>691</v>
      </c>
      <c r="G4742">
        <v>122</v>
      </c>
      <c r="H4742" s="2" t="str">
        <f>VLOOKUP(SupplierQuality[[#This Row],[MaterialID]],Table4[#All],2,0)</f>
        <v>Electrolytes</v>
      </c>
      <c r="I4742">
        <v>2</v>
      </c>
      <c r="J4742" s="2" t="str">
        <f>_xlfn.XLOOKUP(SupplierQuality[[#This Row],[Defect Type ID]],Table5[ID],Table5[Defect Type],"Not found",0)</f>
        <v>Rejected</v>
      </c>
      <c r="K4742">
        <v>205</v>
      </c>
      <c r="L4742" s="2" t="str">
        <f>_xlfn.XLOOKUP(SupplierQuality[[#This Row],[DefectID]],Table2[ID],Table2[Defect],"Not found",0)</f>
        <v>Wrong Consistency</v>
      </c>
      <c r="M4742" s="3">
        <v>883637</v>
      </c>
      <c r="N4742" s="3">
        <v>2137</v>
      </c>
      <c r="O4742" s="6">
        <f>SupplierQuality[[#This Row],[Total Downtime Minutes]]/60</f>
        <v>35.616666666666667</v>
      </c>
      <c r="P4742" s="4">
        <v>517</v>
      </c>
      <c r="Q4742" s="4">
        <f>SupplierQuality[[#This Row],[Total Defect Qty]]*SupplierQuality[[#This Row],[Unit Price]]</f>
        <v>456840329</v>
      </c>
    </row>
    <row r="4743" spans="1:17" x14ac:dyDescent="0.25">
      <c r="A4743" s="1">
        <v>43768</v>
      </c>
      <c r="B4743" s="5" t="str">
        <f>TEXT(SupplierQuality[[#This Row],[Date]],"mmm")</f>
        <v>Oct</v>
      </c>
      <c r="C4743" s="5" t="str">
        <f>TEXT(SupplierQuality[[#This Row],[Date]],"yyyy")</f>
        <v>2019</v>
      </c>
      <c r="D4743" s="2" t="s">
        <v>70</v>
      </c>
      <c r="E4743" s="2" t="s">
        <v>71</v>
      </c>
      <c r="F4743" s="2" t="s">
        <v>17</v>
      </c>
      <c r="G4743">
        <v>128</v>
      </c>
      <c r="H4743" s="2" t="str">
        <f>VLOOKUP(SupplierQuality[[#This Row],[MaterialID]],Table4[#All],2,0)</f>
        <v>Tape</v>
      </c>
      <c r="I4743">
        <v>2</v>
      </c>
      <c r="J4743" s="2" t="str">
        <f>_xlfn.XLOOKUP(SupplierQuality[[#This Row],[Defect Type ID]],Table5[ID],Table5[Defect Type],"Not found",0)</f>
        <v>Rejected</v>
      </c>
      <c r="K4743">
        <v>151</v>
      </c>
      <c r="L4743" s="2" t="str">
        <f>_xlfn.XLOOKUP(SupplierQuality[[#This Row],[DefectID]],Table2[ID],Table2[Defect],"Not found",0)</f>
        <v>Does Not Run</v>
      </c>
      <c r="M4743" s="3">
        <v>777173</v>
      </c>
      <c r="N4743" s="3">
        <v>132</v>
      </c>
      <c r="O4743" s="6">
        <f>SupplierQuality[[#This Row],[Total Downtime Minutes]]/60</f>
        <v>2.2000000000000002</v>
      </c>
      <c r="P4743" s="4">
        <v>499</v>
      </c>
      <c r="Q4743" s="4">
        <f>SupplierQuality[[#This Row],[Total Defect Qty]]*SupplierQuality[[#This Row],[Unit Price]]</f>
        <v>387809327</v>
      </c>
    </row>
    <row r="4744" spans="1:17" x14ac:dyDescent="0.25">
      <c r="A4744" s="1">
        <v>43768</v>
      </c>
      <c r="B4744" s="5" t="str">
        <f>TEXT(SupplierQuality[[#This Row],[Date]],"mmm")</f>
        <v>Oct</v>
      </c>
      <c r="C4744" s="5" t="str">
        <f>TEXT(SupplierQuality[[#This Row],[Date]],"yyyy")</f>
        <v>2019</v>
      </c>
      <c r="D4744" s="2" t="s">
        <v>70</v>
      </c>
      <c r="E4744" s="2" t="s">
        <v>41</v>
      </c>
      <c r="F4744" s="2" t="s">
        <v>24</v>
      </c>
      <c r="G4744">
        <v>129</v>
      </c>
      <c r="H4744" s="2" t="str">
        <f>VLOOKUP(SupplierQuality[[#This Row],[MaterialID]],Table4[#All],2,0)</f>
        <v>Mechanicals</v>
      </c>
      <c r="I4744">
        <v>3</v>
      </c>
      <c r="J4744" s="2" t="str">
        <f>_xlfn.XLOOKUP(SupplierQuality[[#This Row],[Defect Type ID]],Table5[ID],Table5[Defect Type],"Not found",0)</f>
        <v>Impact</v>
      </c>
      <c r="K4744">
        <v>82</v>
      </c>
      <c r="L4744" s="2" t="str">
        <f>_xlfn.XLOOKUP(SupplierQuality[[#This Row],[DefectID]],Table2[ID],Table2[Defect],"Not found",0)</f>
        <v>Mixed Parts</v>
      </c>
      <c r="M4744" s="3">
        <v>734032</v>
      </c>
      <c r="N4744" s="3">
        <v>3361</v>
      </c>
      <c r="O4744" s="6">
        <f>SupplierQuality[[#This Row],[Total Downtime Minutes]]/60</f>
        <v>56.016666666666666</v>
      </c>
      <c r="P4744" s="4">
        <v>366</v>
      </c>
      <c r="Q4744" s="4">
        <f>SupplierQuality[[#This Row],[Total Defect Qty]]*SupplierQuality[[#This Row],[Unit Price]]</f>
        <v>268655712</v>
      </c>
    </row>
    <row r="4745" spans="1:17" x14ac:dyDescent="0.25">
      <c r="A4745" s="1">
        <v>43768</v>
      </c>
      <c r="B4745" s="5" t="str">
        <f>TEXT(SupplierQuality[[#This Row],[Date]],"mmm")</f>
        <v>Oct</v>
      </c>
      <c r="C4745" s="5" t="str">
        <f>TEXT(SupplierQuality[[#This Row],[Date]],"yyyy")</f>
        <v>2019</v>
      </c>
      <c r="D4745" s="2" t="s">
        <v>115</v>
      </c>
      <c r="E4745" s="2" t="s">
        <v>107</v>
      </c>
      <c r="F4745" s="2" t="s">
        <v>24</v>
      </c>
      <c r="G4745">
        <v>126</v>
      </c>
      <c r="H4745" s="2" t="str">
        <f>VLOOKUP(SupplierQuality[[#This Row],[MaterialID]],Table4[#All],2,0)</f>
        <v>Motors</v>
      </c>
      <c r="I4745">
        <v>2</v>
      </c>
      <c r="J4745" s="2" t="str">
        <f>_xlfn.XLOOKUP(SupplierQuality[[#This Row],[Defect Type ID]],Table5[ID],Table5[Defect Type],"Not found",0)</f>
        <v>Rejected</v>
      </c>
      <c r="K4745">
        <v>49</v>
      </c>
      <c r="L4745" s="2" t="str">
        <f>_xlfn.XLOOKUP(SupplierQuality[[#This Row],[DefectID]],Table2[ID],Table2[Defect],"Not found",0)</f>
        <v>Matts</v>
      </c>
      <c r="M4745" s="3">
        <v>687285</v>
      </c>
      <c r="N4745" s="3">
        <v>432</v>
      </c>
      <c r="O4745" s="6">
        <f>SupplierQuality[[#This Row],[Total Downtime Minutes]]/60</f>
        <v>7.2</v>
      </c>
      <c r="P4745" s="4">
        <v>665</v>
      </c>
      <c r="Q4745" s="4">
        <f>SupplierQuality[[#This Row],[Total Defect Qty]]*SupplierQuality[[#This Row],[Unit Price]]</f>
        <v>457044525</v>
      </c>
    </row>
    <row r="4746" spans="1:17" x14ac:dyDescent="0.25">
      <c r="A4746" s="1">
        <v>43768</v>
      </c>
      <c r="B4746" s="5" t="str">
        <f>TEXT(SupplierQuality[[#This Row],[Date]],"mmm")</f>
        <v>Oct</v>
      </c>
      <c r="C4746" s="5" t="str">
        <f>TEXT(SupplierQuality[[#This Row],[Date]],"yyyy")</f>
        <v>2019</v>
      </c>
      <c r="D4746" s="2" t="s">
        <v>153</v>
      </c>
      <c r="E4746" s="2" t="s">
        <v>21</v>
      </c>
      <c r="F4746" s="2" t="s">
        <v>691</v>
      </c>
      <c r="G4746">
        <v>127</v>
      </c>
      <c r="H4746" s="2" t="str">
        <f>VLOOKUP(SupplierQuality[[#This Row],[MaterialID]],Table4[#All],2,0)</f>
        <v>Crates</v>
      </c>
      <c r="I4746">
        <v>2</v>
      </c>
      <c r="J4746" s="2" t="str">
        <f>_xlfn.XLOOKUP(SupplierQuality[[#This Row],[Defect Type ID]],Table5[ID],Table5[Defect Type],"Not found",0)</f>
        <v>Rejected</v>
      </c>
      <c r="K4746">
        <v>172</v>
      </c>
      <c r="L4746" s="2" t="str">
        <f>_xlfn.XLOOKUP(SupplierQuality[[#This Row],[DefectID]],Table2[ID],Table2[Defect],"Not found",0)</f>
        <v>Holes</v>
      </c>
      <c r="M4746" s="3">
        <v>643557</v>
      </c>
      <c r="N4746" s="3">
        <v>2444</v>
      </c>
      <c r="O4746" s="6">
        <f>SupplierQuality[[#This Row],[Total Downtime Minutes]]/60</f>
        <v>40.733333333333334</v>
      </c>
      <c r="P4746" s="4">
        <v>376</v>
      </c>
      <c r="Q4746" s="4">
        <f>SupplierQuality[[#This Row],[Total Defect Qty]]*SupplierQuality[[#This Row],[Unit Price]]</f>
        <v>241977432</v>
      </c>
    </row>
    <row r="4747" spans="1:17" x14ac:dyDescent="0.25">
      <c r="A4747" s="1">
        <v>43768</v>
      </c>
      <c r="B4747" s="5" t="str">
        <f>TEXT(SupplierQuality[[#This Row],[Date]],"mmm")</f>
        <v>Oct</v>
      </c>
      <c r="C4747" s="5" t="str">
        <f>TEXT(SupplierQuality[[#This Row],[Date]],"yyyy")</f>
        <v>2019</v>
      </c>
      <c r="D4747" s="2" t="s">
        <v>309</v>
      </c>
      <c r="E4747" s="2" t="s">
        <v>16</v>
      </c>
      <c r="F4747" s="2" t="s">
        <v>14</v>
      </c>
      <c r="G4747">
        <v>124</v>
      </c>
      <c r="H4747" s="2" t="str">
        <f>VLOOKUP(SupplierQuality[[#This Row],[MaterialID]],Table4[#All],2,0)</f>
        <v>Drives</v>
      </c>
      <c r="I4747">
        <v>2</v>
      </c>
      <c r="J4747" s="2" t="str">
        <f>_xlfn.XLOOKUP(SupplierQuality[[#This Row],[Defect Type ID]],Table5[ID],Table5[Defect Type],"Not found",0)</f>
        <v>Rejected</v>
      </c>
      <c r="K4747">
        <v>107</v>
      </c>
      <c r="L4747" s="2" t="str">
        <f>_xlfn.XLOOKUP(SupplierQuality[[#This Row],[DefectID]],Table2[ID],Table2[Defect],"Not found",0)</f>
        <v>No Tight Seal</v>
      </c>
      <c r="M4747" s="3">
        <v>640750</v>
      </c>
      <c r="N4747" s="3">
        <v>4063</v>
      </c>
      <c r="O4747" s="6">
        <f>SupplierQuality[[#This Row],[Total Downtime Minutes]]/60</f>
        <v>67.716666666666669</v>
      </c>
      <c r="P4747" s="4">
        <v>575</v>
      </c>
      <c r="Q4747" s="4">
        <f>SupplierQuality[[#This Row],[Total Defect Qty]]*SupplierQuality[[#This Row],[Unit Price]]</f>
        <v>368431250</v>
      </c>
    </row>
    <row r="4748" spans="1:17" x14ac:dyDescent="0.25">
      <c r="A4748" s="1">
        <v>43768</v>
      </c>
      <c r="B4748" s="5" t="str">
        <f>TEXT(SupplierQuality[[#This Row],[Date]],"mmm")</f>
        <v>Oct</v>
      </c>
      <c r="C4748" s="5" t="str">
        <f>TEXT(SupplierQuality[[#This Row],[Date]],"yyyy")</f>
        <v>2019</v>
      </c>
      <c r="D4748" s="2" t="s">
        <v>25</v>
      </c>
      <c r="E4748" s="2" t="s">
        <v>36</v>
      </c>
      <c r="F4748" s="2" t="s">
        <v>24</v>
      </c>
      <c r="G4748">
        <v>118</v>
      </c>
      <c r="H4748" s="2" t="str">
        <f>VLOOKUP(SupplierQuality[[#This Row],[MaterialID]],Table4[#All],2,0)</f>
        <v>Corrugate</v>
      </c>
      <c r="I4748">
        <v>3</v>
      </c>
      <c r="J4748" s="2" t="str">
        <f>_xlfn.XLOOKUP(SupplierQuality[[#This Row],[Defect Type ID]],Table5[ID],Table5[Defect Type],"Not found",0)</f>
        <v>Impact</v>
      </c>
      <c r="K4748">
        <v>85</v>
      </c>
      <c r="L4748" s="2" t="str">
        <f>_xlfn.XLOOKUP(SupplierQuality[[#This Row],[DefectID]],Table2[ID],Table2[Defect],"Not found",0)</f>
        <v>Bad Print</v>
      </c>
      <c r="M4748" s="3">
        <v>608866</v>
      </c>
      <c r="N4748" s="3">
        <v>4146</v>
      </c>
      <c r="O4748" s="6">
        <f>SupplierQuality[[#This Row],[Total Downtime Minutes]]/60</f>
        <v>69.099999999999994</v>
      </c>
      <c r="P4748" s="4">
        <v>307</v>
      </c>
      <c r="Q4748" s="4">
        <f>SupplierQuality[[#This Row],[Total Defect Qty]]*SupplierQuality[[#This Row],[Unit Price]]</f>
        <v>186921862</v>
      </c>
    </row>
    <row r="4749" spans="1:17" x14ac:dyDescent="0.25">
      <c r="A4749" s="1">
        <v>43768</v>
      </c>
      <c r="B4749" s="5" t="str">
        <f>TEXT(SupplierQuality[[#This Row],[Date]],"mmm")</f>
        <v>Oct</v>
      </c>
      <c r="C4749" s="5" t="str">
        <f>TEXT(SupplierQuality[[#This Row],[Date]],"yyyy")</f>
        <v>2019</v>
      </c>
      <c r="D4749" s="2" t="s">
        <v>160</v>
      </c>
      <c r="E4749" s="2" t="s">
        <v>30</v>
      </c>
      <c r="F4749" s="2" t="s">
        <v>691</v>
      </c>
      <c r="G4749">
        <v>118</v>
      </c>
      <c r="H4749" s="2" t="str">
        <f>VLOOKUP(SupplierQuality[[#This Row],[MaterialID]],Table4[#All],2,0)</f>
        <v>Corrugate</v>
      </c>
      <c r="I4749">
        <v>3</v>
      </c>
      <c r="J4749" s="2" t="str">
        <f>_xlfn.XLOOKUP(SupplierQuality[[#This Row],[Defect Type ID]],Table5[ID],Table5[Defect Type],"Not found",0)</f>
        <v>Impact</v>
      </c>
      <c r="K4749">
        <v>135</v>
      </c>
      <c r="L4749" s="2" t="str">
        <f>_xlfn.XLOOKUP(SupplierQuality[[#This Row],[DefectID]],Table2[ID],Table2[Defect],"Not found",0)</f>
        <v>Tops Short</v>
      </c>
      <c r="M4749" s="3">
        <v>509538</v>
      </c>
      <c r="N4749" s="3">
        <v>4368</v>
      </c>
      <c r="O4749" s="6">
        <f>SupplierQuality[[#This Row],[Total Downtime Minutes]]/60</f>
        <v>72.8</v>
      </c>
      <c r="P4749" s="4">
        <v>395</v>
      </c>
      <c r="Q4749" s="4">
        <f>SupplierQuality[[#This Row],[Total Defect Qty]]*SupplierQuality[[#This Row],[Unit Price]]</f>
        <v>201267510</v>
      </c>
    </row>
    <row r="4750" spans="1:17" x14ac:dyDescent="0.25">
      <c r="A4750" s="1">
        <v>43768</v>
      </c>
      <c r="B4750" s="5" t="str">
        <f>TEXT(SupplierQuality[[#This Row],[Date]],"mmm")</f>
        <v>Oct</v>
      </c>
      <c r="C4750" s="5" t="str">
        <f>TEXT(SupplierQuality[[#This Row],[Date]],"yyyy")</f>
        <v>2019</v>
      </c>
      <c r="D4750" s="2" t="s">
        <v>157</v>
      </c>
      <c r="E4750" s="2" t="s">
        <v>19</v>
      </c>
      <c r="F4750" s="2" t="s">
        <v>17</v>
      </c>
      <c r="G4750">
        <v>131</v>
      </c>
      <c r="H4750" s="2" t="str">
        <f>VLOOKUP(SupplierQuality[[#This Row],[MaterialID]],Table4[#All],2,0)</f>
        <v>Valves</v>
      </c>
      <c r="I4750">
        <v>3</v>
      </c>
      <c r="J4750" s="2" t="str">
        <f>_xlfn.XLOOKUP(SupplierQuality[[#This Row],[Defect Type ID]],Table5[ID],Table5[Defect Type],"Not found",0)</f>
        <v>Impact</v>
      </c>
      <c r="K4750">
        <v>254</v>
      </c>
      <c r="L4750" s="2" t="str">
        <f>_xlfn.XLOOKUP(SupplierQuality[[#This Row],[DefectID]],Table2[ID],Table2[Defect],"Not found",0)</f>
        <v>Wrong Bond</v>
      </c>
      <c r="M4750" s="3">
        <v>509537</v>
      </c>
      <c r="N4750" s="3">
        <v>1991</v>
      </c>
      <c r="O4750" s="6">
        <f>SupplierQuality[[#This Row],[Total Downtime Minutes]]/60</f>
        <v>33.18333333333333</v>
      </c>
      <c r="P4750" s="4">
        <v>610</v>
      </c>
      <c r="Q4750" s="4">
        <f>SupplierQuality[[#This Row],[Total Defect Qty]]*SupplierQuality[[#This Row],[Unit Price]]</f>
        <v>310817570</v>
      </c>
    </row>
    <row r="4751" spans="1:17" x14ac:dyDescent="0.25">
      <c r="A4751" s="1">
        <v>43768</v>
      </c>
      <c r="B4751" s="5" t="str">
        <f>TEXT(SupplierQuality[[#This Row],[Date]],"mmm")</f>
        <v>Oct</v>
      </c>
      <c r="C4751" s="5" t="str">
        <f>TEXT(SupplierQuality[[#This Row],[Date]],"yyyy")</f>
        <v>2019</v>
      </c>
      <c r="D4751" s="2" t="s">
        <v>227</v>
      </c>
      <c r="E4751" s="2" t="s">
        <v>62</v>
      </c>
      <c r="F4751" s="2" t="s">
        <v>24</v>
      </c>
      <c r="G4751">
        <v>120</v>
      </c>
      <c r="H4751" s="2" t="str">
        <f>VLOOKUP(SupplierQuality[[#This Row],[MaterialID]],Table4[#All],2,0)</f>
        <v>Film</v>
      </c>
      <c r="I4751">
        <v>2</v>
      </c>
      <c r="J4751" s="2" t="str">
        <f>_xlfn.XLOOKUP(SupplierQuality[[#This Row],[Defect Type ID]],Table5[ID],Table5[Defect Type],"Not found",0)</f>
        <v>Rejected</v>
      </c>
      <c r="K4751">
        <v>251</v>
      </c>
      <c r="L4751" s="2" t="str">
        <f>_xlfn.XLOOKUP(SupplierQuality[[#This Row],[DefectID]],Table2[ID],Table2[Defect],"Not found",0)</f>
        <v>Ink Smears</v>
      </c>
      <c r="M4751" s="3">
        <v>501611</v>
      </c>
      <c r="N4751" s="3">
        <v>4901</v>
      </c>
      <c r="O4751" s="6">
        <f>SupplierQuality[[#This Row],[Total Downtime Minutes]]/60</f>
        <v>81.683333333333337</v>
      </c>
      <c r="P4751" s="4">
        <v>681</v>
      </c>
      <c r="Q4751" s="4">
        <f>SupplierQuality[[#This Row],[Total Defect Qty]]*SupplierQuality[[#This Row],[Unit Price]]</f>
        <v>341597091</v>
      </c>
    </row>
    <row r="4752" spans="1:17" x14ac:dyDescent="0.25">
      <c r="A4752" s="1">
        <v>43768</v>
      </c>
      <c r="B4752" s="5" t="str">
        <f>TEXT(SupplierQuality[[#This Row],[Date]],"mmm")</f>
        <v>Oct</v>
      </c>
      <c r="C4752" s="5" t="str">
        <f>TEXT(SupplierQuality[[#This Row],[Date]],"yyyy")</f>
        <v>2019</v>
      </c>
      <c r="D4752" s="2" t="s">
        <v>240</v>
      </c>
      <c r="E4752" s="2" t="s">
        <v>19</v>
      </c>
      <c r="F4752" s="2" t="s">
        <v>691</v>
      </c>
      <c r="G4752">
        <v>116</v>
      </c>
      <c r="H4752" s="2" t="str">
        <f>VLOOKUP(SupplierQuality[[#This Row],[MaterialID]],Table4[#All],2,0)</f>
        <v>Molds</v>
      </c>
      <c r="I4752">
        <v>2</v>
      </c>
      <c r="J4752" s="2" t="str">
        <f>_xlfn.XLOOKUP(SupplierQuality[[#This Row],[Defect Type ID]],Table5[ID],Table5[Defect Type],"Not found",0)</f>
        <v>Rejected</v>
      </c>
      <c r="K4752">
        <v>85</v>
      </c>
      <c r="L4752" s="2" t="str">
        <f>_xlfn.XLOOKUP(SupplierQuality[[#This Row],[DefectID]],Table2[ID],Table2[Defect],"Not found",0)</f>
        <v>Bad Print</v>
      </c>
      <c r="M4752" s="3">
        <v>493163</v>
      </c>
      <c r="N4752" s="3">
        <v>4309</v>
      </c>
      <c r="O4752" s="6">
        <f>SupplierQuality[[#This Row],[Total Downtime Minutes]]/60</f>
        <v>71.816666666666663</v>
      </c>
      <c r="P4752" s="4">
        <v>568</v>
      </c>
      <c r="Q4752" s="4">
        <f>SupplierQuality[[#This Row],[Total Defect Qty]]*SupplierQuality[[#This Row],[Unit Price]]</f>
        <v>280116584</v>
      </c>
    </row>
    <row r="4753" spans="1:17" x14ac:dyDescent="0.25">
      <c r="A4753" s="1">
        <v>43768</v>
      </c>
      <c r="B4753" s="5" t="str">
        <f>TEXT(SupplierQuality[[#This Row],[Date]],"mmm")</f>
        <v>Oct</v>
      </c>
      <c r="C4753" s="5" t="str">
        <f>TEXT(SupplierQuality[[#This Row],[Date]],"yyyy")</f>
        <v>2019</v>
      </c>
      <c r="D4753" s="2" t="s">
        <v>320</v>
      </c>
      <c r="E4753" s="2" t="s">
        <v>52</v>
      </c>
      <c r="F4753" s="2" t="s">
        <v>17</v>
      </c>
      <c r="G4753">
        <v>132</v>
      </c>
      <c r="H4753" s="2" t="str">
        <f>VLOOKUP(SupplierQuality[[#This Row],[MaterialID]],Table4[#All],2,0)</f>
        <v>Printed Materials</v>
      </c>
      <c r="I4753">
        <v>2</v>
      </c>
      <c r="J4753" s="2" t="str">
        <f>_xlfn.XLOOKUP(SupplierQuality[[#This Row],[Defect Type ID]],Table5[ID],Table5[Defect Type],"Not found",0)</f>
        <v>Rejected</v>
      </c>
      <c r="K4753">
        <v>219</v>
      </c>
      <c r="L4753" s="2" t="str">
        <f>_xlfn.XLOOKUP(SupplierQuality[[#This Row],[DefectID]],Table2[ID],Table2[Defect],"Not found",0)</f>
        <v>Short Valves</v>
      </c>
      <c r="M4753" s="3">
        <v>477909</v>
      </c>
      <c r="N4753" s="3">
        <v>4413</v>
      </c>
      <c r="O4753" s="6">
        <f>SupplierQuality[[#This Row],[Total Downtime Minutes]]/60</f>
        <v>73.55</v>
      </c>
      <c r="P4753" s="4">
        <v>344</v>
      </c>
      <c r="Q4753" s="4">
        <f>SupplierQuality[[#This Row],[Total Defect Qty]]*SupplierQuality[[#This Row],[Unit Price]]</f>
        <v>164400696</v>
      </c>
    </row>
    <row r="4754" spans="1:17" x14ac:dyDescent="0.25">
      <c r="A4754" s="1">
        <v>43768</v>
      </c>
      <c r="B4754" s="5" t="str">
        <f>TEXT(SupplierQuality[[#This Row],[Date]],"mmm")</f>
        <v>Oct</v>
      </c>
      <c r="C4754" s="5" t="str">
        <f>TEXT(SupplierQuality[[#This Row],[Date]],"yyyy")</f>
        <v>2019</v>
      </c>
      <c r="D4754" s="2" t="s">
        <v>361</v>
      </c>
      <c r="E4754" s="2" t="s">
        <v>60</v>
      </c>
      <c r="F4754" s="2" t="s">
        <v>24</v>
      </c>
      <c r="G4754">
        <v>126</v>
      </c>
      <c r="H4754" s="2" t="str">
        <f>VLOOKUP(SupplierQuality[[#This Row],[MaterialID]],Table4[#All],2,0)</f>
        <v>Motors</v>
      </c>
      <c r="I4754">
        <v>2</v>
      </c>
      <c r="J4754" s="2" t="str">
        <f>_xlfn.XLOOKUP(SupplierQuality[[#This Row],[Defect Type ID]],Table5[ID],Table5[Defect Type],"Not found",0)</f>
        <v>Rejected</v>
      </c>
      <c r="K4754">
        <v>97</v>
      </c>
      <c r="L4754" s="2" t="str">
        <f>_xlfn.XLOOKUP(SupplierQuality[[#This Row],[DefectID]],Table2[ID],Table2[Defect],"Not found",0)</f>
        <v>Bad Carton Packaging</v>
      </c>
      <c r="M4754" s="3">
        <v>410679</v>
      </c>
      <c r="N4754" s="3">
        <v>2325</v>
      </c>
      <c r="O4754" s="6">
        <f>SupplierQuality[[#This Row],[Total Downtime Minutes]]/60</f>
        <v>38.75</v>
      </c>
      <c r="P4754" s="4">
        <v>506</v>
      </c>
      <c r="Q4754" s="4">
        <f>SupplierQuality[[#This Row],[Total Defect Qty]]*SupplierQuality[[#This Row],[Unit Price]]</f>
        <v>207803574</v>
      </c>
    </row>
    <row r="4755" spans="1:17" x14ac:dyDescent="0.25">
      <c r="A4755" s="1">
        <v>43768</v>
      </c>
      <c r="B4755" s="5" t="str">
        <f>TEXT(SupplierQuality[[#This Row],[Date]],"mmm")</f>
        <v>Oct</v>
      </c>
      <c r="C4755" s="5" t="str">
        <f>TEXT(SupplierQuality[[#This Row],[Date]],"yyyy")</f>
        <v>2019</v>
      </c>
      <c r="D4755" s="2" t="s">
        <v>209</v>
      </c>
      <c r="E4755" s="2" t="s">
        <v>58</v>
      </c>
      <c r="F4755" s="2" t="s">
        <v>24</v>
      </c>
      <c r="G4755">
        <v>129</v>
      </c>
      <c r="H4755" s="2" t="str">
        <f>VLOOKUP(SupplierQuality[[#This Row],[MaterialID]],Table4[#All],2,0)</f>
        <v>Mechanicals</v>
      </c>
      <c r="I4755">
        <v>3</v>
      </c>
      <c r="J4755" s="2" t="str">
        <f>_xlfn.XLOOKUP(SupplierQuality[[#This Row],[Defect Type ID]],Table5[ID],Table5[Defect Type],"Not found",0)</f>
        <v>Impact</v>
      </c>
      <c r="K4755">
        <v>216</v>
      </c>
      <c r="L4755" s="2" t="str">
        <f>_xlfn.XLOOKUP(SupplierQuality[[#This Row],[DefectID]],Table2[ID],Table2[Defect],"Not found",0)</f>
        <v>Bad Flaps</v>
      </c>
      <c r="M4755" s="3">
        <v>390425</v>
      </c>
      <c r="N4755" s="3">
        <v>374</v>
      </c>
      <c r="O4755" s="6">
        <f>SupplierQuality[[#This Row],[Total Downtime Minutes]]/60</f>
        <v>6.2333333333333334</v>
      </c>
      <c r="P4755" s="4">
        <v>587</v>
      </c>
      <c r="Q4755" s="4">
        <f>SupplierQuality[[#This Row],[Total Defect Qty]]*SupplierQuality[[#This Row],[Unit Price]]</f>
        <v>229179475</v>
      </c>
    </row>
    <row r="4756" spans="1:17" x14ac:dyDescent="0.25">
      <c r="A4756" s="1">
        <v>43768</v>
      </c>
      <c r="B4756" s="5" t="str">
        <f>TEXT(SupplierQuality[[#This Row],[Date]],"mmm")</f>
        <v>Oct</v>
      </c>
      <c r="C4756" s="5" t="str">
        <f>TEXT(SupplierQuality[[#This Row],[Date]],"yyyy")</f>
        <v>2019</v>
      </c>
      <c r="D4756" s="2" t="s">
        <v>329</v>
      </c>
      <c r="E4756" s="2" t="s">
        <v>34</v>
      </c>
      <c r="F4756" s="2" t="s">
        <v>17</v>
      </c>
      <c r="G4756">
        <v>130</v>
      </c>
      <c r="H4756" s="2" t="str">
        <f>VLOOKUP(SupplierQuality[[#This Row],[MaterialID]],Table4[#All],2,0)</f>
        <v>Packaging</v>
      </c>
      <c r="I4756">
        <v>1</v>
      </c>
      <c r="J4756" s="2" t="str">
        <f>_xlfn.XLOOKUP(SupplierQuality[[#This Row],[Defect Type ID]],Table5[ID],Table5[Defect Type],"Not found",0)</f>
        <v>No Impact</v>
      </c>
      <c r="K4756">
        <v>251</v>
      </c>
      <c r="L4756" s="2" t="str">
        <f>_xlfn.XLOOKUP(SupplierQuality[[#This Row],[DefectID]],Table2[ID],Table2[Defect],"Not found",0)</f>
        <v>Ink Smears</v>
      </c>
      <c r="M4756" s="3">
        <v>337783</v>
      </c>
      <c r="N4756" s="3">
        <v>967</v>
      </c>
      <c r="O4756" s="6">
        <f>SupplierQuality[[#This Row],[Total Downtime Minutes]]/60</f>
        <v>16.116666666666667</v>
      </c>
      <c r="P4756" s="4">
        <v>481</v>
      </c>
      <c r="Q4756" s="4">
        <f>SupplierQuality[[#This Row],[Total Defect Qty]]*SupplierQuality[[#This Row],[Unit Price]]</f>
        <v>162473623</v>
      </c>
    </row>
    <row r="4757" spans="1:17" x14ac:dyDescent="0.25">
      <c r="A4757" s="1">
        <v>43768</v>
      </c>
      <c r="B4757" s="5" t="str">
        <f>TEXT(SupplierQuality[[#This Row],[Date]],"mmm")</f>
        <v>Oct</v>
      </c>
      <c r="C4757" s="5" t="str">
        <f>TEXT(SupplierQuality[[#This Row],[Date]],"yyyy")</f>
        <v>2019</v>
      </c>
      <c r="D4757" s="2" t="s">
        <v>247</v>
      </c>
      <c r="E4757" s="2" t="s">
        <v>74</v>
      </c>
      <c r="F4757" s="2" t="s">
        <v>24</v>
      </c>
      <c r="G4757">
        <v>123</v>
      </c>
      <c r="H4757" s="2" t="str">
        <f>VLOOKUP(SupplierQuality[[#This Row],[MaterialID]],Table4[#All],2,0)</f>
        <v>Pump</v>
      </c>
      <c r="I4757">
        <v>2</v>
      </c>
      <c r="J4757" s="2" t="str">
        <f>_xlfn.XLOOKUP(SupplierQuality[[#This Row],[Defect Type ID]],Table5[ID],Table5[Defect Type],"Not found",0)</f>
        <v>Rejected</v>
      </c>
      <c r="K4757">
        <v>198</v>
      </c>
      <c r="L4757" s="2" t="str">
        <f>_xlfn.XLOOKUP(SupplierQuality[[#This Row],[DefectID]],Table2[ID],Table2[Defect],"Not found",0)</f>
        <v>Missing Components</v>
      </c>
      <c r="M4757" s="3">
        <v>304181</v>
      </c>
      <c r="N4757" s="3">
        <v>754</v>
      </c>
      <c r="O4757" s="6">
        <f>SupplierQuality[[#This Row],[Total Downtime Minutes]]/60</f>
        <v>12.566666666666666</v>
      </c>
      <c r="P4757" s="4">
        <v>394</v>
      </c>
      <c r="Q4757" s="4">
        <f>SupplierQuality[[#This Row],[Total Defect Qty]]*SupplierQuality[[#This Row],[Unit Price]]</f>
        <v>119847314</v>
      </c>
    </row>
    <row r="4758" spans="1:17" x14ac:dyDescent="0.25">
      <c r="A4758" s="1">
        <v>43768</v>
      </c>
      <c r="B4758" s="5" t="str">
        <f>TEXT(SupplierQuality[[#This Row],[Date]],"mmm")</f>
        <v>Oct</v>
      </c>
      <c r="C4758" s="5" t="str">
        <f>TEXT(SupplierQuality[[#This Row],[Date]],"yyyy")</f>
        <v>2019</v>
      </c>
      <c r="D4758" s="2" t="s">
        <v>136</v>
      </c>
      <c r="E4758" s="2" t="s">
        <v>104</v>
      </c>
      <c r="F4758" s="2" t="s">
        <v>24</v>
      </c>
      <c r="G4758">
        <v>114</v>
      </c>
      <c r="H4758" s="2" t="str">
        <f>VLOOKUP(SupplierQuality[[#This Row],[MaterialID]],Table4[#All],2,0)</f>
        <v>Carton</v>
      </c>
      <c r="I4758">
        <v>2</v>
      </c>
      <c r="J4758" s="2" t="str">
        <f>_xlfn.XLOOKUP(SupplierQuality[[#This Row],[Defect Type ID]],Table5[ID],Table5[Defect Type],"Not found",0)</f>
        <v>Rejected</v>
      </c>
      <c r="K4758">
        <v>179</v>
      </c>
      <c r="L4758" s="2" t="str">
        <f>_xlfn.XLOOKUP(SupplierQuality[[#This Row],[DefectID]],Table2[ID],Table2[Defect],"Not found",0)</f>
        <v>Expired</v>
      </c>
      <c r="M4758" s="3">
        <v>283794</v>
      </c>
      <c r="N4758" s="3">
        <v>3491</v>
      </c>
      <c r="O4758" s="6">
        <f>SupplierQuality[[#This Row],[Total Downtime Minutes]]/60</f>
        <v>58.18333333333333</v>
      </c>
      <c r="P4758" s="4">
        <v>471</v>
      </c>
      <c r="Q4758" s="4">
        <f>SupplierQuality[[#This Row],[Total Defect Qty]]*SupplierQuality[[#This Row],[Unit Price]]</f>
        <v>133666974</v>
      </c>
    </row>
    <row r="4759" spans="1:17" x14ac:dyDescent="0.25">
      <c r="A4759" s="1">
        <v>43768</v>
      </c>
      <c r="B4759" s="5" t="str">
        <f>TEXT(SupplierQuality[[#This Row],[Date]],"mmm")</f>
        <v>Oct</v>
      </c>
      <c r="C4759" s="5" t="str">
        <f>TEXT(SupplierQuality[[#This Row],[Date]],"yyyy")</f>
        <v>2019</v>
      </c>
      <c r="D4759" s="2" t="s">
        <v>207</v>
      </c>
      <c r="E4759" s="2" t="s">
        <v>13</v>
      </c>
      <c r="F4759" s="2" t="s">
        <v>17</v>
      </c>
      <c r="G4759">
        <v>122</v>
      </c>
      <c r="H4759" s="2" t="str">
        <f>VLOOKUP(SupplierQuality[[#This Row],[MaterialID]],Table4[#All],2,0)</f>
        <v>Electrolytes</v>
      </c>
      <c r="I4759">
        <v>2</v>
      </c>
      <c r="J4759" s="2" t="str">
        <f>_xlfn.XLOOKUP(SupplierQuality[[#This Row],[Defect Type ID]],Table5[ID],Table5[Defect Type],"Not found",0)</f>
        <v>Rejected</v>
      </c>
      <c r="K4759">
        <v>21</v>
      </c>
      <c r="L4759" s="2" t="str">
        <f>_xlfn.XLOOKUP(SupplierQuality[[#This Row],[DefectID]],Table2[ID],Table2[Defect],"Not found",0)</f>
        <v>Material Handling/ Shipping Requirements Error</v>
      </c>
      <c r="M4759" s="3">
        <v>241726</v>
      </c>
      <c r="N4759" s="3">
        <v>4371</v>
      </c>
      <c r="O4759" s="6">
        <f>SupplierQuality[[#This Row],[Total Downtime Minutes]]/60</f>
        <v>72.849999999999994</v>
      </c>
      <c r="P4759" s="4">
        <v>633</v>
      </c>
      <c r="Q4759" s="4">
        <f>SupplierQuality[[#This Row],[Total Defect Qty]]*SupplierQuality[[#This Row],[Unit Price]]</f>
        <v>153012558</v>
      </c>
    </row>
    <row r="4760" spans="1:17" x14ac:dyDescent="0.25">
      <c r="A4760" s="1">
        <v>43768</v>
      </c>
      <c r="B4760" s="5" t="str">
        <f>TEXT(SupplierQuality[[#This Row],[Date]],"mmm")</f>
        <v>Oct</v>
      </c>
      <c r="C4760" s="5" t="str">
        <f>TEXT(SupplierQuality[[#This Row],[Date]],"yyyy")</f>
        <v>2019</v>
      </c>
      <c r="D4760" s="2" t="s">
        <v>90</v>
      </c>
      <c r="E4760" s="2" t="s">
        <v>107</v>
      </c>
      <c r="F4760" s="2" t="s">
        <v>24</v>
      </c>
      <c r="G4760">
        <v>123</v>
      </c>
      <c r="H4760" s="2" t="str">
        <f>VLOOKUP(SupplierQuality[[#This Row],[MaterialID]],Table4[#All],2,0)</f>
        <v>Pump</v>
      </c>
      <c r="I4760">
        <v>1</v>
      </c>
      <c r="J4760" s="2" t="str">
        <f>_xlfn.XLOOKUP(SupplierQuality[[#This Row],[Defect Type ID]],Table5[ID],Table5[Defect Type],"Not found",0)</f>
        <v>No Impact</v>
      </c>
      <c r="K4760">
        <v>14</v>
      </c>
      <c r="L4760" s="2" t="str">
        <f>_xlfn.XLOOKUP(SupplierQuality[[#This Row],[DefectID]],Table2[ID],Table2[Defect],"Not found",0)</f>
        <v>Gap Variation</v>
      </c>
      <c r="M4760" s="3">
        <v>226508</v>
      </c>
      <c r="N4760" s="3">
        <v>913</v>
      </c>
      <c r="O4760" s="6">
        <f>SupplierQuality[[#This Row],[Total Downtime Minutes]]/60</f>
        <v>15.216666666666667</v>
      </c>
      <c r="P4760" s="4">
        <v>637</v>
      </c>
      <c r="Q4760" s="4">
        <f>SupplierQuality[[#This Row],[Total Defect Qty]]*SupplierQuality[[#This Row],[Unit Price]]</f>
        <v>144285596</v>
      </c>
    </row>
    <row r="4761" spans="1:17" x14ac:dyDescent="0.25">
      <c r="A4761" s="1">
        <v>43768</v>
      </c>
      <c r="B4761" s="5" t="str">
        <f>TEXT(SupplierQuality[[#This Row],[Date]],"mmm")</f>
        <v>Oct</v>
      </c>
      <c r="C4761" s="5" t="str">
        <f>TEXT(SupplierQuality[[#This Row],[Date]],"yyyy")</f>
        <v>2019</v>
      </c>
      <c r="D4761" s="2" t="s">
        <v>33</v>
      </c>
      <c r="E4761" s="2" t="s">
        <v>27</v>
      </c>
      <c r="F4761" s="2" t="s">
        <v>24</v>
      </c>
      <c r="G4761">
        <v>117</v>
      </c>
      <c r="H4761" s="2" t="str">
        <f>VLOOKUP(SupplierQuality[[#This Row],[MaterialID]],Table4[#All],2,0)</f>
        <v>Labels</v>
      </c>
      <c r="I4761">
        <v>2</v>
      </c>
      <c r="J4761" s="2" t="str">
        <f>_xlfn.XLOOKUP(SupplierQuality[[#This Row],[Defect Type ID]],Table5[ID],Table5[Defect Type],"Not found",0)</f>
        <v>Rejected</v>
      </c>
      <c r="K4761">
        <v>216</v>
      </c>
      <c r="L4761" s="2" t="str">
        <f>_xlfn.XLOOKUP(SupplierQuality[[#This Row],[DefectID]],Table2[ID],Table2[Defect],"Not found",0)</f>
        <v>Bad Flaps</v>
      </c>
      <c r="M4761" s="3">
        <v>141496</v>
      </c>
      <c r="N4761" s="3">
        <v>1694</v>
      </c>
      <c r="O4761" s="6">
        <f>SupplierQuality[[#This Row],[Total Downtime Minutes]]/60</f>
        <v>28.233333333333334</v>
      </c>
      <c r="P4761" s="4">
        <v>682</v>
      </c>
      <c r="Q4761" s="4">
        <f>SupplierQuality[[#This Row],[Total Defect Qty]]*SupplierQuality[[#This Row],[Unit Price]]</f>
        <v>96500272</v>
      </c>
    </row>
    <row r="4762" spans="1:17" x14ac:dyDescent="0.25">
      <c r="A4762" s="1">
        <v>43768</v>
      </c>
      <c r="B4762" s="5" t="str">
        <f>TEXT(SupplierQuality[[#This Row],[Date]],"mmm")</f>
        <v>Oct</v>
      </c>
      <c r="C4762" s="5" t="str">
        <f>TEXT(SupplierQuality[[#This Row],[Date]],"yyyy")</f>
        <v>2019</v>
      </c>
      <c r="D4762" s="2" t="s">
        <v>281</v>
      </c>
      <c r="E4762" s="2" t="s">
        <v>52</v>
      </c>
      <c r="F4762" s="2" t="s">
        <v>17</v>
      </c>
      <c r="G4762">
        <v>133</v>
      </c>
      <c r="H4762" s="2" t="str">
        <f>VLOOKUP(SupplierQuality[[#This Row],[MaterialID]],Table4[#All],2,0)</f>
        <v>Wires</v>
      </c>
      <c r="I4762">
        <v>1</v>
      </c>
      <c r="J4762" s="2" t="str">
        <f>_xlfn.XLOOKUP(SupplierQuality[[#This Row],[Defect Type ID]],Table5[ID],Table5[Defect Type],"Not found",0)</f>
        <v>No Impact</v>
      </c>
      <c r="K4762">
        <v>155</v>
      </c>
      <c r="L4762" s="2" t="str">
        <f>_xlfn.XLOOKUP(SupplierQuality[[#This Row],[DefectID]],Table2[ID],Table2[Defect],"Not found",0)</f>
        <v>Wrong Specification</v>
      </c>
      <c r="M4762" s="3">
        <v>125647</v>
      </c>
      <c r="N4762" s="3">
        <v>993</v>
      </c>
      <c r="O4762" s="6">
        <f>SupplierQuality[[#This Row],[Total Downtime Minutes]]/60</f>
        <v>16.55</v>
      </c>
      <c r="P4762" s="4">
        <v>642</v>
      </c>
      <c r="Q4762" s="4">
        <f>SupplierQuality[[#This Row],[Total Defect Qty]]*SupplierQuality[[#This Row],[Unit Price]]</f>
        <v>80665374</v>
      </c>
    </row>
    <row r="4763" spans="1:17" x14ac:dyDescent="0.25">
      <c r="A4763" s="1">
        <v>43768</v>
      </c>
      <c r="B4763" s="5" t="str">
        <f>TEXT(SupplierQuality[[#This Row],[Date]],"mmm")</f>
        <v>Oct</v>
      </c>
      <c r="C4763" s="5" t="str">
        <f>TEXT(SupplierQuality[[#This Row],[Date]],"yyyy")</f>
        <v>2019</v>
      </c>
      <c r="D4763" s="2" t="s">
        <v>167</v>
      </c>
      <c r="E4763" s="2" t="s">
        <v>119</v>
      </c>
      <c r="F4763" s="2" t="s">
        <v>14</v>
      </c>
      <c r="G4763">
        <v>129</v>
      </c>
      <c r="H4763" s="2" t="str">
        <f>VLOOKUP(SupplierQuality[[#This Row],[MaterialID]],Table4[#All],2,0)</f>
        <v>Mechanicals</v>
      </c>
      <c r="I4763">
        <v>1</v>
      </c>
      <c r="J4763" s="2" t="str">
        <f>_xlfn.XLOOKUP(SupplierQuality[[#This Row],[Defect Type ID]],Table5[ID],Table5[Defect Type],"Not found",0)</f>
        <v>No Impact</v>
      </c>
      <c r="K4763">
        <v>252</v>
      </c>
      <c r="L4763" s="2" t="str">
        <f>_xlfn.XLOOKUP(SupplierQuality[[#This Row],[DefectID]],Table2[ID],Table2[Defect],"Not found",0)</f>
        <v>Raw Material</v>
      </c>
      <c r="M4763" s="3">
        <v>118656</v>
      </c>
      <c r="N4763" s="3">
        <v>513</v>
      </c>
      <c r="O4763" s="6">
        <f>SupplierQuality[[#This Row],[Total Downtime Minutes]]/60</f>
        <v>8.5500000000000007</v>
      </c>
      <c r="P4763" s="4">
        <v>678</v>
      </c>
      <c r="Q4763" s="4">
        <f>SupplierQuality[[#This Row],[Total Defect Qty]]*SupplierQuality[[#This Row],[Unit Price]]</f>
        <v>80448768</v>
      </c>
    </row>
    <row r="4764" spans="1:17" x14ac:dyDescent="0.25">
      <c r="A4764" s="1">
        <v>43768</v>
      </c>
      <c r="B4764" s="5" t="str">
        <f>TEXT(SupplierQuality[[#This Row],[Date]],"mmm")</f>
        <v>Oct</v>
      </c>
      <c r="C4764" s="5" t="str">
        <f>TEXT(SupplierQuality[[#This Row],[Date]],"yyyy")</f>
        <v>2019</v>
      </c>
      <c r="D4764" s="2" t="s">
        <v>22</v>
      </c>
      <c r="E4764" s="2" t="s">
        <v>52</v>
      </c>
      <c r="F4764" s="2" t="s">
        <v>14</v>
      </c>
      <c r="G4764">
        <v>117</v>
      </c>
      <c r="H4764" s="2" t="str">
        <f>VLOOKUP(SupplierQuality[[#This Row],[MaterialID]],Table4[#All],2,0)</f>
        <v>Labels</v>
      </c>
      <c r="I4764">
        <v>2</v>
      </c>
      <c r="J4764" s="2" t="str">
        <f>_xlfn.XLOOKUP(SupplierQuality[[#This Row],[Defect Type ID]],Table5[ID],Table5[Defect Type],"Not found",0)</f>
        <v>Rejected</v>
      </c>
      <c r="K4764">
        <v>48</v>
      </c>
      <c r="L4764" s="2" t="str">
        <f>_xlfn.XLOOKUP(SupplierQuality[[#This Row],[DefectID]],Table2[ID],Table2[Defect],"Not found",0)</f>
        <v>Mixed Product</v>
      </c>
      <c r="M4764" s="3">
        <v>75914</v>
      </c>
      <c r="N4764" s="3">
        <v>4930</v>
      </c>
      <c r="O4764" s="6">
        <f>SupplierQuality[[#This Row],[Total Downtime Minutes]]/60</f>
        <v>82.166666666666671</v>
      </c>
      <c r="P4764" s="4">
        <v>344</v>
      </c>
      <c r="Q4764" s="4">
        <f>SupplierQuality[[#This Row],[Total Defect Qty]]*SupplierQuality[[#This Row],[Unit Price]]</f>
        <v>26114416</v>
      </c>
    </row>
    <row r="4765" spans="1:17" x14ac:dyDescent="0.25">
      <c r="A4765" s="1">
        <v>43768</v>
      </c>
      <c r="B4765" s="5" t="str">
        <f>TEXT(SupplierQuality[[#This Row],[Date]],"mmm")</f>
        <v>Oct</v>
      </c>
      <c r="C4765" s="5" t="str">
        <f>TEXT(SupplierQuality[[#This Row],[Date]],"yyyy")</f>
        <v>2019</v>
      </c>
      <c r="D4765" s="2" t="s">
        <v>172</v>
      </c>
      <c r="E4765" s="2" t="s">
        <v>23</v>
      </c>
      <c r="F4765" s="2" t="s">
        <v>24</v>
      </c>
      <c r="G4765">
        <v>117</v>
      </c>
      <c r="H4765" s="2" t="str">
        <f>VLOOKUP(SupplierQuality[[#This Row],[MaterialID]],Table4[#All],2,0)</f>
        <v>Labels</v>
      </c>
      <c r="I4765">
        <v>1</v>
      </c>
      <c r="J4765" s="2" t="str">
        <f>_xlfn.XLOOKUP(SupplierQuality[[#This Row],[Defect Type ID]],Table5[ID],Table5[Defect Type],"Not found",0)</f>
        <v>No Impact</v>
      </c>
      <c r="K4765">
        <v>46</v>
      </c>
      <c r="L4765" s="2" t="str">
        <f>_xlfn.XLOOKUP(SupplierQuality[[#This Row],[DefectID]],Table2[ID],Table2[Defect],"Not found",0)</f>
        <v>Narrow Tops</v>
      </c>
      <c r="M4765" s="3">
        <v>51844</v>
      </c>
      <c r="N4765" s="3">
        <v>3308</v>
      </c>
      <c r="O4765" s="6">
        <f>SupplierQuality[[#This Row],[Total Downtime Minutes]]/60</f>
        <v>55.133333333333333</v>
      </c>
      <c r="P4765" s="4">
        <v>356</v>
      </c>
      <c r="Q4765" s="4">
        <f>SupplierQuality[[#This Row],[Total Defect Qty]]*SupplierQuality[[#This Row],[Unit Price]]</f>
        <v>18456464</v>
      </c>
    </row>
    <row r="4766" spans="1:17" x14ac:dyDescent="0.25">
      <c r="A4766" s="1">
        <v>43768</v>
      </c>
      <c r="B4766" s="5" t="str">
        <f>TEXT(SupplierQuality[[#This Row],[Date]],"mmm")</f>
        <v>Oct</v>
      </c>
      <c r="C4766" s="5" t="str">
        <f>TEXT(SupplierQuality[[#This Row],[Date]],"yyyy")</f>
        <v>2019</v>
      </c>
      <c r="D4766" s="2" t="s">
        <v>230</v>
      </c>
      <c r="E4766" s="2" t="s">
        <v>41</v>
      </c>
      <c r="F4766" s="2" t="s">
        <v>691</v>
      </c>
      <c r="G4766">
        <v>114</v>
      </c>
      <c r="H4766" s="2" t="str">
        <f>VLOOKUP(SupplierQuality[[#This Row],[MaterialID]],Table4[#All],2,0)</f>
        <v>Carton</v>
      </c>
      <c r="I4766">
        <v>3</v>
      </c>
      <c r="J4766" s="2" t="str">
        <f>_xlfn.XLOOKUP(SupplierQuality[[#This Row],[Defect Type ID]],Table5[ID],Table5[Defect Type],"Not found",0)</f>
        <v>Impact</v>
      </c>
      <c r="K4766">
        <v>103</v>
      </c>
      <c r="L4766" s="2" t="str">
        <f>_xlfn.XLOOKUP(SupplierQuality[[#This Row],[DefectID]],Table2[ID],Table2[Defect],"Not found",0)</f>
        <v>No Fill</v>
      </c>
      <c r="M4766" s="3">
        <v>39054</v>
      </c>
      <c r="N4766" s="3">
        <v>2374</v>
      </c>
      <c r="O4766" s="6">
        <f>SupplierQuality[[#This Row],[Total Downtime Minutes]]/60</f>
        <v>39.56666666666667</v>
      </c>
      <c r="P4766" s="4">
        <v>460</v>
      </c>
      <c r="Q4766" s="4">
        <f>SupplierQuality[[#This Row],[Total Defect Qty]]*SupplierQuality[[#This Row],[Unit Price]]</f>
        <v>17964840</v>
      </c>
    </row>
    <row r="4767" spans="1:17" x14ac:dyDescent="0.25">
      <c r="A4767" s="1">
        <v>43769</v>
      </c>
      <c r="B4767" s="5" t="str">
        <f>TEXT(SupplierQuality[[#This Row],[Date]],"mmm")</f>
        <v>Oct</v>
      </c>
      <c r="C4767" s="5" t="str">
        <f>TEXT(SupplierQuality[[#This Row],[Date]],"yyyy")</f>
        <v>2019</v>
      </c>
      <c r="D4767" s="2" t="s">
        <v>163</v>
      </c>
      <c r="E4767" s="2" t="s">
        <v>104</v>
      </c>
      <c r="F4767" s="2" t="s">
        <v>24</v>
      </c>
      <c r="G4767">
        <v>129</v>
      </c>
      <c r="H4767" s="2" t="str">
        <f>VLOOKUP(SupplierQuality[[#This Row],[MaterialID]],Table4[#All],2,0)</f>
        <v>Mechanicals</v>
      </c>
      <c r="I4767">
        <v>3</v>
      </c>
      <c r="J4767" s="2" t="str">
        <f>_xlfn.XLOOKUP(SupplierQuality[[#This Row],[Defect Type ID]],Table5[ID],Table5[Defect Type],"Not found",0)</f>
        <v>Impact</v>
      </c>
      <c r="K4767">
        <v>164</v>
      </c>
      <c r="L4767" s="2" t="str">
        <f>_xlfn.XLOOKUP(SupplierQuality[[#This Row],[DefectID]],Table2[ID],Table2[Defect],"Not found",0)</f>
        <v>Foreign Objects</v>
      </c>
      <c r="M4767" s="3">
        <v>993645</v>
      </c>
      <c r="N4767" s="3">
        <v>4814</v>
      </c>
      <c r="O4767" s="6">
        <f>SupplierQuality[[#This Row],[Total Downtime Minutes]]/60</f>
        <v>80.233333333333334</v>
      </c>
      <c r="P4767" s="4">
        <v>691</v>
      </c>
      <c r="Q4767" s="4">
        <f>SupplierQuality[[#This Row],[Total Defect Qty]]*SupplierQuality[[#This Row],[Unit Price]]</f>
        <v>686608695</v>
      </c>
    </row>
    <row r="4768" spans="1:17" x14ac:dyDescent="0.25">
      <c r="A4768" s="1">
        <v>43769</v>
      </c>
      <c r="B4768" s="5" t="str">
        <f>TEXT(SupplierQuality[[#This Row],[Date]],"mmm")</f>
        <v>Oct</v>
      </c>
      <c r="C4768" s="5" t="str">
        <f>TEXT(SupplierQuality[[#This Row],[Date]],"yyyy")</f>
        <v>2019</v>
      </c>
      <c r="D4768" s="2" t="s">
        <v>251</v>
      </c>
      <c r="E4768" s="2" t="s">
        <v>38</v>
      </c>
      <c r="F4768" s="2" t="s">
        <v>24</v>
      </c>
      <c r="G4768">
        <v>128</v>
      </c>
      <c r="H4768" s="2" t="str">
        <f>VLOOKUP(SupplierQuality[[#This Row],[MaterialID]],Table4[#All],2,0)</f>
        <v>Tape</v>
      </c>
      <c r="I4768">
        <v>2</v>
      </c>
      <c r="J4768" s="2" t="str">
        <f>_xlfn.XLOOKUP(SupplierQuality[[#This Row],[Defect Type ID]],Table5[ID],Table5[Defect Type],"Not found",0)</f>
        <v>Rejected</v>
      </c>
      <c r="K4768">
        <v>51</v>
      </c>
      <c r="L4768" s="2" t="str">
        <f>_xlfn.XLOOKUP(SupplierQuality[[#This Row],[DefectID]],Table2[ID],Table2[Defect],"Not found",0)</f>
        <v>Foreign objects found</v>
      </c>
      <c r="M4768" s="3">
        <v>725724</v>
      </c>
      <c r="N4768" s="3">
        <v>3235</v>
      </c>
      <c r="O4768" s="6">
        <f>SupplierQuality[[#This Row],[Total Downtime Minutes]]/60</f>
        <v>53.916666666666664</v>
      </c>
      <c r="P4768" s="4">
        <v>489</v>
      </c>
      <c r="Q4768" s="4">
        <f>SupplierQuality[[#This Row],[Total Defect Qty]]*SupplierQuality[[#This Row],[Unit Price]]</f>
        <v>354879036</v>
      </c>
    </row>
    <row r="4769" spans="1:17" x14ac:dyDescent="0.25">
      <c r="A4769" s="1">
        <v>43769</v>
      </c>
      <c r="B4769" s="5" t="str">
        <f>TEXT(SupplierQuality[[#This Row],[Date]],"mmm")</f>
        <v>Oct</v>
      </c>
      <c r="C4769" s="5" t="str">
        <f>TEXT(SupplierQuality[[#This Row],[Date]],"yyyy")</f>
        <v>2019</v>
      </c>
      <c r="D4769" s="2" t="s">
        <v>221</v>
      </c>
      <c r="E4769" s="2" t="s">
        <v>19</v>
      </c>
      <c r="F4769" s="2" t="s">
        <v>14</v>
      </c>
      <c r="G4769">
        <v>125</v>
      </c>
      <c r="H4769" s="2" t="str">
        <f>VLOOKUP(SupplierQuality[[#This Row],[MaterialID]],Table4[#All],2,0)</f>
        <v>Hardware</v>
      </c>
      <c r="I4769">
        <v>3</v>
      </c>
      <c r="J4769" s="2" t="str">
        <f>_xlfn.XLOOKUP(SupplierQuality[[#This Row],[Defect Type ID]],Table5[ID],Table5[Defect Type],"Not found",0)</f>
        <v>Impact</v>
      </c>
      <c r="K4769">
        <v>116</v>
      </c>
      <c r="L4769" s="2" t="str">
        <f>_xlfn.XLOOKUP(SupplierQuality[[#This Row],[DefectID]],Table2[ID],Table2[Defect],"Not found",0)</f>
        <v>Scuffed Packaging</v>
      </c>
      <c r="M4769" s="3">
        <v>542449</v>
      </c>
      <c r="N4769" s="3">
        <v>3327</v>
      </c>
      <c r="O4769" s="6">
        <f>SupplierQuality[[#This Row],[Total Downtime Minutes]]/60</f>
        <v>55.45</v>
      </c>
      <c r="P4769" s="4">
        <v>346</v>
      </c>
      <c r="Q4769" s="4">
        <f>SupplierQuality[[#This Row],[Total Defect Qty]]*SupplierQuality[[#This Row],[Unit Price]]</f>
        <v>187687354</v>
      </c>
    </row>
    <row r="4770" spans="1:17" x14ac:dyDescent="0.25">
      <c r="A4770" s="1">
        <v>43769</v>
      </c>
      <c r="B4770" s="5" t="str">
        <f>TEXT(SupplierQuality[[#This Row],[Date]],"mmm")</f>
        <v>Oct</v>
      </c>
      <c r="C4770" s="5" t="str">
        <f>TEXT(SupplierQuality[[#This Row],[Date]],"yyyy")</f>
        <v>2019</v>
      </c>
      <c r="D4770" s="2" t="s">
        <v>124</v>
      </c>
      <c r="E4770" s="2" t="s">
        <v>49</v>
      </c>
      <c r="F4770" s="2" t="s">
        <v>14</v>
      </c>
      <c r="G4770">
        <v>119</v>
      </c>
      <c r="H4770" s="2" t="str">
        <f>VLOOKUP(SupplierQuality[[#This Row],[MaterialID]],Table4[#All],2,0)</f>
        <v>Batteries</v>
      </c>
      <c r="I4770">
        <v>3</v>
      </c>
      <c r="J4770" s="2" t="str">
        <f>_xlfn.XLOOKUP(SupplierQuality[[#This Row],[Defect Type ID]],Table5[ID],Table5[Defect Type],"Not found",0)</f>
        <v>Impact</v>
      </c>
      <c r="K4770">
        <v>18</v>
      </c>
      <c r="L4770" s="2" t="str">
        <f>_xlfn.XLOOKUP(SupplierQuality[[#This Row],[DefectID]],Table2[ID],Table2[Defect],"Not found",0)</f>
        <v>Too Heavy</v>
      </c>
      <c r="M4770" s="3">
        <v>30560</v>
      </c>
      <c r="N4770" s="3">
        <v>4268</v>
      </c>
      <c r="O4770" s="6">
        <f>SupplierQuality[[#This Row],[Total Downtime Minutes]]/60</f>
        <v>71.13333333333334</v>
      </c>
      <c r="P4770" s="4">
        <v>510</v>
      </c>
      <c r="Q4770" s="4">
        <f>SupplierQuality[[#This Row],[Total Defect Qty]]*SupplierQuality[[#This Row],[Unit Price]]</f>
        <v>15585600</v>
      </c>
    </row>
    <row r="4771" spans="1:17" x14ac:dyDescent="0.25">
      <c r="A4771" s="1">
        <v>43770</v>
      </c>
      <c r="B4771" s="5" t="str">
        <f>TEXT(SupplierQuality[[#This Row],[Date]],"mmm")</f>
        <v>Nov</v>
      </c>
      <c r="C4771" s="5" t="str">
        <f>TEXT(SupplierQuality[[#This Row],[Date]],"yyyy")</f>
        <v>2019</v>
      </c>
      <c r="D4771" s="2" t="s">
        <v>111</v>
      </c>
      <c r="E4771" s="2" t="s">
        <v>45</v>
      </c>
      <c r="F4771" s="2" t="s">
        <v>42</v>
      </c>
      <c r="G4771">
        <v>124</v>
      </c>
      <c r="H4771" s="2" t="str">
        <f>VLOOKUP(SupplierQuality[[#This Row],[MaterialID]],Table4[#All],2,0)</f>
        <v>Drives</v>
      </c>
      <c r="I4771">
        <v>2</v>
      </c>
      <c r="J4771" s="2" t="str">
        <f>_xlfn.XLOOKUP(SupplierQuality[[#This Row],[Defect Type ID]],Table5[ID],Table5[Defect Type],"Not found",0)</f>
        <v>Rejected</v>
      </c>
      <c r="K4771">
        <v>247</v>
      </c>
      <c r="L4771" s="2" t="str">
        <f>_xlfn.XLOOKUP(SupplierQuality[[#This Row],[DefectID]],Table2[ID],Table2[Defect],"Not found",0)</f>
        <v>Splinter</v>
      </c>
      <c r="M4771" s="3">
        <v>743248</v>
      </c>
      <c r="N4771" s="3">
        <v>1327</v>
      </c>
      <c r="O4771" s="6">
        <f>SupplierQuality[[#This Row],[Total Downtime Minutes]]/60</f>
        <v>22.116666666666667</v>
      </c>
      <c r="P4771" s="4">
        <v>566</v>
      </c>
      <c r="Q4771" s="4">
        <f>SupplierQuality[[#This Row],[Total Defect Qty]]*SupplierQuality[[#This Row],[Unit Price]]</f>
        <v>420678368</v>
      </c>
    </row>
    <row r="4772" spans="1:17" x14ac:dyDescent="0.25">
      <c r="A4772" s="1">
        <v>43770</v>
      </c>
      <c r="B4772" s="5" t="str">
        <f>TEXT(SupplierQuality[[#This Row],[Date]],"mmm")</f>
        <v>Nov</v>
      </c>
      <c r="C4772" s="5" t="str">
        <f>TEXT(SupplierQuality[[#This Row],[Date]],"yyyy")</f>
        <v>2019</v>
      </c>
      <c r="D4772" s="2" t="s">
        <v>196</v>
      </c>
      <c r="E4772" s="2" t="s">
        <v>30</v>
      </c>
      <c r="F4772" s="2" t="s">
        <v>42</v>
      </c>
      <c r="G4772">
        <v>127</v>
      </c>
      <c r="H4772" s="2" t="str">
        <f>VLOOKUP(SupplierQuality[[#This Row],[MaterialID]],Table4[#All],2,0)</f>
        <v>Crates</v>
      </c>
      <c r="I4772">
        <v>1</v>
      </c>
      <c r="J4772" s="2" t="str">
        <f>_xlfn.XLOOKUP(SupplierQuality[[#This Row],[Defect Type ID]],Table5[ID],Table5[Defect Type],"Not found",0)</f>
        <v>No Impact</v>
      </c>
      <c r="K4772">
        <v>58</v>
      </c>
      <c r="L4772" s="2" t="str">
        <f>_xlfn.XLOOKUP(SupplierQuality[[#This Row],[DefectID]],Table2[ID],Table2[Defect],"Not found",0)</f>
        <v>Deformed Parts</v>
      </c>
      <c r="M4772" s="3">
        <v>418769</v>
      </c>
      <c r="N4772" s="3">
        <v>4275</v>
      </c>
      <c r="O4772" s="6">
        <f>SupplierQuality[[#This Row],[Total Downtime Minutes]]/60</f>
        <v>71.25</v>
      </c>
      <c r="P4772" s="4">
        <v>484</v>
      </c>
      <c r="Q4772" s="4">
        <f>SupplierQuality[[#This Row],[Total Defect Qty]]*SupplierQuality[[#This Row],[Unit Price]]</f>
        <v>202684196</v>
      </c>
    </row>
    <row r="4773" spans="1:17" x14ac:dyDescent="0.25">
      <c r="A4773" s="1">
        <v>43770</v>
      </c>
      <c r="B4773" s="5" t="str">
        <f>TEXT(SupplierQuality[[#This Row],[Date]],"mmm")</f>
        <v>Nov</v>
      </c>
      <c r="C4773" s="5" t="str">
        <f>TEXT(SupplierQuality[[#This Row],[Date]],"yyyy")</f>
        <v>2019</v>
      </c>
      <c r="D4773" s="2" t="s">
        <v>332</v>
      </c>
      <c r="E4773" s="2" t="s">
        <v>74</v>
      </c>
      <c r="F4773" s="2" t="s">
        <v>14</v>
      </c>
      <c r="G4773">
        <v>126</v>
      </c>
      <c r="H4773" s="2" t="str">
        <f>VLOOKUP(SupplierQuality[[#This Row],[MaterialID]],Table4[#All],2,0)</f>
        <v>Motors</v>
      </c>
      <c r="I4773">
        <v>3</v>
      </c>
      <c r="J4773" s="2" t="str">
        <f>_xlfn.XLOOKUP(SupplierQuality[[#This Row],[Defect Type ID]],Table5[ID],Table5[Defect Type],"Not found",0)</f>
        <v>Impact</v>
      </c>
      <c r="K4773">
        <v>123</v>
      </c>
      <c r="L4773" s="2" t="str">
        <f>_xlfn.XLOOKUP(SupplierQuality[[#This Row],[DefectID]],Table2[ID],Table2[Defect],"Not found",0)</f>
        <v>Sealed Together Externally</v>
      </c>
      <c r="M4773" s="3">
        <v>225008</v>
      </c>
      <c r="N4773" s="3">
        <v>82</v>
      </c>
      <c r="O4773" s="6">
        <f>SupplierQuality[[#This Row],[Total Downtime Minutes]]/60</f>
        <v>1.3666666666666667</v>
      </c>
      <c r="P4773" s="4">
        <v>493</v>
      </c>
      <c r="Q4773" s="4">
        <f>SupplierQuality[[#This Row],[Total Defect Qty]]*SupplierQuality[[#This Row],[Unit Price]]</f>
        <v>110928944</v>
      </c>
    </row>
    <row r="4774" spans="1:17" x14ac:dyDescent="0.25">
      <c r="A4774" s="1">
        <v>43771</v>
      </c>
      <c r="B4774" s="5" t="str">
        <f>TEXT(SupplierQuality[[#This Row],[Date]],"mmm")</f>
        <v>Nov</v>
      </c>
      <c r="C4774" s="5" t="str">
        <f>TEXT(SupplierQuality[[#This Row],[Date]],"yyyy")</f>
        <v>2019</v>
      </c>
      <c r="D4774" s="2" t="s">
        <v>103</v>
      </c>
      <c r="E4774" s="2" t="s">
        <v>67</v>
      </c>
      <c r="F4774" s="2" t="s">
        <v>17</v>
      </c>
      <c r="G4774">
        <v>133</v>
      </c>
      <c r="H4774" s="2" t="str">
        <f>VLOOKUP(SupplierQuality[[#This Row],[MaterialID]],Table4[#All],2,0)</f>
        <v>Wires</v>
      </c>
      <c r="I4774">
        <v>2</v>
      </c>
      <c r="J4774" s="2" t="str">
        <f>_xlfn.XLOOKUP(SupplierQuality[[#This Row],[Defect Type ID]],Table5[ID],Table5[Defect Type],"Not found",0)</f>
        <v>Rejected</v>
      </c>
      <c r="K4774">
        <v>194</v>
      </c>
      <c r="L4774" s="2" t="str">
        <f>_xlfn.XLOOKUP(SupplierQuality[[#This Row],[DefectID]],Table2[ID],Table2[Defect],"Not found",0)</f>
        <v>Double Labeling</v>
      </c>
      <c r="M4774" s="3">
        <v>748261</v>
      </c>
      <c r="N4774" s="3">
        <v>2639</v>
      </c>
      <c r="O4774" s="6">
        <f>SupplierQuality[[#This Row],[Total Downtime Minutes]]/60</f>
        <v>43.983333333333334</v>
      </c>
      <c r="P4774" s="4">
        <v>475</v>
      </c>
      <c r="Q4774" s="4">
        <f>SupplierQuality[[#This Row],[Total Defect Qty]]*SupplierQuality[[#This Row],[Unit Price]]</f>
        <v>355423975</v>
      </c>
    </row>
    <row r="4775" spans="1:17" x14ac:dyDescent="0.25">
      <c r="A4775" s="1">
        <v>43771</v>
      </c>
      <c r="B4775" s="5" t="str">
        <f>TEXT(SupplierQuality[[#This Row],[Date]],"mmm")</f>
        <v>Nov</v>
      </c>
      <c r="C4775" s="5" t="str">
        <f>TEXT(SupplierQuality[[#This Row],[Date]],"yyyy")</f>
        <v>2019</v>
      </c>
      <c r="D4775" s="2" t="s">
        <v>123</v>
      </c>
      <c r="E4775" s="2" t="s">
        <v>64</v>
      </c>
      <c r="F4775" s="2" t="s">
        <v>14</v>
      </c>
      <c r="G4775">
        <v>119</v>
      </c>
      <c r="H4775" s="2" t="str">
        <f>VLOOKUP(SupplierQuality[[#This Row],[MaterialID]],Table4[#All],2,0)</f>
        <v>Batteries</v>
      </c>
      <c r="I4775">
        <v>2</v>
      </c>
      <c r="J4775" s="2" t="str">
        <f>_xlfn.XLOOKUP(SupplierQuality[[#This Row],[Defect Type ID]],Table5[ID],Table5[Defect Type],"Not found",0)</f>
        <v>Rejected</v>
      </c>
      <c r="K4775">
        <v>80</v>
      </c>
      <c r="L4775" s="2" t="str">
        <f>_xlfn.XLOOKUP(SupplierQuality[[#This Row],[DefectID]],Table2[ID],Table2[Defect],"Not found",0)</f>
        <v>Bad Labels</v>
      </c>
      <c r="M4775" s="3">
        <v>733088</v>
      </c>
      <c r="N4775" s="3">
        <v>831</v>
      </c>
      <c r="O4775" s="6">
        <f>SupplierQuality[[#This Row],[Total Downtime Minutes]]/60</f>
        <v>13.85</v>
      </c>
      <c r="P4775" s="4">
        <v>466</v>
      </c>
      <c r="Q4775" s="4">
        <f>SupplierQuality[[#This Row],[Total Defect Qty]]*SupplierQuality[[#This Row],[Unit Price]]</f>
        <v>341619008</v>
      </c>
    </row>
    <row r="4776" spans="1:17" x14ac:dyDescent="0.25">
      <c r="A4776" s="1">
        <v>43771</v>
      </c>
      <c r="B4776" s="5" t="str">
        <f>TEXT(SupplierQuality[[#This Row],[Date]],"mmm")</f>
        <v>Nov</v>
      </c>
      <c r="C4776" s="5" t="str">
        <f>TEXT(SupplierQuality[[#This Row],[Date]],"yyyy")</f>
        <v>2019</v>
      </c>
      <c r="D4776" s="2" t="s">
        <v>144</v>
      </c>
      <c r="E4776" s="2" t="s">
        <v>36</v>
      </c>
      <c r="F4776" s="2" t="s">
        <v>24</v>
      </c>
      <c r="G4776">
        <v>133</v>
      </c>
      <c r="H4776" s="2" t="str">
        <f>VLOOKUP(SupplierQuality[[#This Row],[MaterialID]],Table4[#All],2,0)</f>
        <v>Wires</v>
      </c>
      <c r="I4776">
        <v>2</v>
      </c>
      <c r="J4776" s="2" t="str">
        <f>_xlfn.XLOOKUP(SupplierQuality[[#This Row],[Defect Type ID]],Table5[ID],Table5[Defect Type],"Not found",0)</f>
        <v>Rejected</v>
      </c>
      <c r="K4776">
        <v>106</v>
      </c>
      <c r="L4776" s="2" t="str">
        <f>_xlfn.XLOOKUP(SupplierQuality[[#This Row],[DefectID]],Table2[ID],Table2[Defect],"Not found",0)</f>
        <v>Parting Tops</v>
      </c>
      <c r="M4776" s="3">
        <v>663927</v>
      </c>
      <c r="N4776" s="3">
        <v>4972</v>
      </c>
      <c r="O4776" s="6">
        <f>SupplierQuality[[#This Row],[Total Downtime Minutes]]/60</f>
        <v>82.86666666666666</v>
      </c>
      <c r="P4776" s="4">
        <v>689</v>
      </c>
      <c r="Q4776" s="4">
        <f>SupplierQuality[[#This Row],[Total Defect Qty]]*SupplierQuality[[#This Row],[Unit Price]]</f>
        <v>457445703</v>
      </c>
    </row>
    <row r="4777" spans="1:17" x14ac:dyDescent="0.25">
      <c r="A4777" s="1">
        <v>43771</v>
      </c>
      <c r="B4777" s="5" t="str">
        <f>TEXT(SupplierQuality[[#This Row],[Date]],"mmm")</f>
        <v>Nov</v>
      </c>
      <c r="C4777" s="5" t="str">
        <f>TEXT(SupplierQuality[[#This Row],[Date]],"yyyy")</f>
        <v>2019</v>
      </c>
      <c r="D4777" s="2" t="s">
        <v>302</v>
      </c>
      <c r="E4777" s="2" t="s">
        <v>62</v>
      </c>
      <c r="F4777" s="2" t="s">
        <v>24</v>
      </c>
      <c r="G4777">
        <v>127</v>
      </c>
      <c r="H4777" s="2" t="str">
        <f>VLOOKUP(SupplierQuality[[#This Row],[MaterialID]],Table4[#All],2,0)</f>
        <v>Crates</v>
      </c>
      <c r="I4777">
        <v>3</v>
      </c>
      <c r="J4777" s="2" t="str">
        <f>_xlfn.XLOOKUP(SupplierQuality[[#This Row],[Defect Type ID]],Table5[ID],Table5[Defect Type],"Not found",0)</f>
        <v>Impact</v>
      </c>
      <c r="K4777">
        <v>66</v>
      </c>
      <c r="L4777" s="2" t="str">
        <f>_xlfn.XLOOKUP(SupplierQuality[[#This Row],[DefectID]],Table2[ID],Table2[Defect],"Not found",0)</f>
        <v>Splice</v>
      </c>
      <c r="M4777" s="3">
        <v>576571</v>
      </c>
      <c r="N4777" s="3">
        <v>3452</v>
      </c>
      <c r="O4777" s="6">
        <f>SupplierQuality[[#This Row],[Total Downtime Minutes]]/60</f>
        <v>57.533333333333331</v>
      </c>
      <c r="P4777" s="4">
        <v>296</v>
      </c>
      <c r="Q4777" s="4">
        <f>SupplierQuality[[#This Row],[Total Defect Qty]]*SupplierQuality[[#This Row],[Unit Price]]</f>
        <v>170665016</v>
      </c>
    </row>
    <row r="4778" spans="1:17" x14ac:dyDescent="0.25">
      <c r="A4778" s="1">
        <v>43771</v>
      </c>
      <c r="B4778" s="5" t="str">
        <f>TEXT(SupplierQuality[[#This Row],[Date]],"mmm")</f>
        <v>Nov</v>
      </c>
      <c r="C4778" s="5" t="str">
        <f>TEXT(SupplierQuality[[#This Row],[Date]],"yyyy")</f>
        <v>2019</v>
      </c>
      <c r="D4778" s="2" t="s">
        <v>193</v>
      </c>
      <c r="E4778" s="2" t="s">
        <v>38</v>
      </c>
      <c r="F4778" s="2" t="s">
        <v>14</v>
      </c>
      <c r="G4778">
        <v>114</v>
      </c>
      <c r="H4778" s="2" t="str">
        <f>VLOOKUP(SupplierQuality[[#This Row],[MaterialID]],Table4[#All],2,0)</f>
        <v>Carton</v>
      </c>
      <c r="I4778">
        <v>1</v>
      </c>
      <c r="J4778" s="2" t="str">
        <f>_xlfn.XLOOKUP(SupplierQuality[[#This Row],[Defect Type ID]],Table5[ID],Table5[Defect Type],"Not found",0)</f>
        <v>No Impact</v>
      </c>
      <c r="K4778">
        <v>215</v>
      </c>
      <c r="L4778" s="2" t="str">
        <f>_xlfn.XLOOKUP(SupplierQuality[[#This Row],[DefectID]],Table2[ID],Table2[Defect],"Not found",0)</f>
        <v>No Torque</v>
      </c>
      <c r="M4778" s="3">
        <v>360148</v>
      </c>
      <c r="N4778" s="3">
        <v>2077</v>
      </c>
      <c r="O4778" s="6">
        <f>SupplierQuality[[#This Row],[Total Downtime Minutes]]/60</f>
        <v>34.616666666666667</v>
      </c>
      <c r="P4778" s="4">
        <v>459</v>
      </c>
      <c r="Q4778" s="4">
        <f>SupplierQuality[[#This Row],[Total Defect Qty]]*SupplierQuality[[#This Row],[Unit Price]]</f>
        <v>165307932</v>
      </c>
    </row>
    <row r="4779" spans="1:17" x14ac:dyDescent="0.25">
      <c r="A4779" s="1">
        <v>43771</v>
      </c>
      <c r="B4779" s="5" t="str">
        <f>TEXT(SupplierQuality[[#This Row],[Date]],"mmm")</f>
        <v>Nov</v>
      </c>
      <c r="C4779" s="5" t="str">
        <f>TEXT(SupplierQuality[[#This Row],[Date]],"yyyy")</f>
        <v>2019</v>
      </c>
      <c r="D4779" s="2" t="s">
        <v>82</v>
      </c>
      <c r="E4779" s="2" t="s">
        <v>98</v>
      </c>
      <c r="F4779" s="2" t="s">
        <v>14</v>
      </c>
      <c r="G4779">
        <v>129</v>
      </c>
      <c r="H4779" s="2" t="str">
        <f>VLOOKUP(SupplierQuality[[#This Row],[MaterialID]],Table4[#All],2,0)</f>
        <v>Mechanicals</v>
      </c>
      <c r="I4779">
        <v>2</v>
      </c>
      <c r="J4779" s="2" t="str">
        <f>_xlfn.XLOOKUP(SupplierQuality[[#This Row],[Defect Type ID]],Table5[ID],Table5[Defect Type],"Not found",0)</f>
        <v>Rejected</v>
      </c>
      <c r="K4779">
        <v>10</v>
      </c>
      <c r="L4779" s="2" t="str">
        <f>_xlfn.XLOOKUP(SupplierQuality[[#This Row],[DefectID]],Table2[ID],Table2[Defect],"Not found",0)</f>
        <v>Wrong material</v>
      </c>
      <c r="M4779" s="3">
        <v>202937</v>
      </c>
      <c r="N4779" s="3">
        <v>3122</v>
      </c>
      <c r="O4779" s="6">
        <f>SupplierQuality[[#This Row],[Total Downtime Minutes]]/60</f>
        <v>52.033333333333331</v>
      </c>
      <c r="P4779" s="4">
        <v>284</v>
      </c>
      <c r="Q4779" s="4">
        <f>SupplierQuality[[#This Row],[Total Defect Qty]]*SupplierQuality[[#This Row],[Unit Price]]</f>
        <v>57634108</v>
      </c>
    </row>
    <row r="4780" spans="1:17" x14ac:dyDescent="0.25">
      <c r="A4780" s="1">
        <v>43771</v>
      </c>
      <c r="B4780" s="5" t="str">
        <f>TEXT(SupplierQuality[[#This Row],[Date]],"mmm")</f>
        <v>Nov</v>
      </c>
      <c r="C4780" s="5" t="str">
        <f>TEXT(SupplierQuality[[#This Row],[Date]],"yyyy")</f>
        <v>2019</v>
      </c>
      <c r="D4780" s="2" t="s">
        <v>217</v>
      </c>
      <c r="E4780" s="2" t="s">
        <v>34</v>
      </c>
      <c r="F4780" s="2" t="s">
        <v>14</v>
      </c>
      <c r="G4780">
        <v>117</v>
      </c>
      <c r="H4780" s="2" t="str">
        <f>VLOOKUP(SupplierQuality[[#This Row],[MaterialID]],Table4[#All],2,0)</f>
        <v>Labels</v>
      </c>
      <c r="I4780">
        <v>1</v>
      </c>
      <c r="J4780" s="2" t="str">
        <f>_xlfn.XLOOKUP(SupplierQuality[[#This Row],[Defect Type ID]],Table5[ID],Table5[Defect Type],"Not found",0)</f>
        <v>No Impact</v>
      </c>
      <c r="K4780">
        <v>140</v>
      </c>
      <c r="L4780" s="2" t="str">
        <f>_xlfn.XLOOKUP(SupplierQuality[[#This Row],[DefectID]],Table2[ID],Table2[Defect],"Not found",0)</f>
        <v>No Liner</v>
      </c>
      <c r="M4780" s="3">
        <v>132205</v>
      </c>
      <c r="N4780" s="3">
        <v>1372</v>
      </c>
      <c r="O4780" s="6">
        <f>SupplierQuality[[#This Row],[Total Downtime Minutes]]/60</f>
        <v>22.866666666666667</v>
      </c>
      <c r="P4780" s="4">
        <v>539</v>
      </c>
      <c r="Q4780" s="4">
        <f>SupplierQuality[[#This Row],[Total Defect Qty]]*SupplierQuality[[#This Row],[Unit Price]]</f>
        <v>71258495</v>
      </c>
    </row>
    <row r="4781" spans="1:17" x14ac:dyDescent="0.25">
      <c r="A4781" s="1">
        <v>43771</v>
      </c>
      <c r="B4781" s="5" t="str">
        <f>TEXT(SupplierQuality[[#This Row],[Date]],"mmm")</f>
        <v>Nov</v>
      </c>
      <c r="C4781" s="5" t="str">
        <f>TEXT(SupplierQuality[[#This Row],[Date]],"yyyy")</f>
        <v>2019</v>
      </c>
      <c r="D4781" s="2" t="s">
        <v>273</v>
      </c>
      <c r="E4781" s="2" t="s">
        <v>19</v>
      </c>
      <c r="F4781" s="2" t="s">
        <v>42</v>
      </c>
      <c r="G4781">
        <v>117</v>
      </c>
      <c r="H4781" s="2" t="str">
        <f>VLOOKUP(SupplierQuality[[#This Row],[MaterialID]],Table4[#All],2,0)</f>
        <v>Labels</v>
      </c>
      <c r="I4781">
        <v>3</v>
      </c>
      <c r="J4781" s="2" t="str">
        <f>_xlfn.XLOOKUP(SupplierQuality[[#This Row],[Defect Type ID]],Table5[ID],Table5[Defect Type],"Not found",0)</f>
        <v>Impact</v>
      </c>
      <c r="K4781">
        <v>134</v>
      </c>
      <c r="L4781" s="2" t="str">
        <f>_xlfn.XLOOKUP(SupplierQuality[[#This Row],[DefectID]],Table2[ID],Table2[Defect],"Not found",0)</f>
        <v>Scratches</v>
      </c>
      <c r="M4781" s="3">
        <v>95172</v>
      </c>
      <c r="N4781" s="3">
        <v>4669</v>
      </c>
      <c r="O4781" s="6">
        <f>SupplierQuality[[#This Row],[Total Downtime Minutes]]/60</f>
        <v>77.816666666666663</v>
      </c>
      <c r="P4781" s="4">
        <v>400</v>
      </c>
      <c r="Q4781" s="4">
        <f>SupplierQuality[[#This Row],[Total Defect Qty]]*SupplierQuality[[#This Row],[Unit Price]]</f>
        <v>38068800</v>
      </c>
    </row>
    <row r="4782" spans="1:17" x14ac:dyDescent="0.25">
      <c r="A4782" s="1">
        <v>43771</v>
      </c>
      <c r="B4782" s="5" t="str">
        <f>TEXT(SupplierQuality[[#This Row],[Date]],"mmm")</f>
        <v>Nov</v>
      </c>
      <c r="C4782" s="5" t="str">
        <f>TEXT(SupplierQuality[[#This Row],[Date]],"yyyy")</f>
        <v>2019</v>
      </c>
      <c r="D4782" s="2" t="s">
        <v>56</v>
      </c>
      <c r="E4782" s="2" t="s">
        <v>27</v>
      </c>
      <c r="F4782" s="2" t="s">
        <v>14</v>
      </c>
      <c r="G4782">
        <v>119</v>
      </c>
      <c r="H4782" s="2" t="str">
        <f>VLOOKUP(SupplierQuality[[#This Row],[MaterialID]],Table4[#All],2,0)</f>
        <v>Batteries</v>
      </c>
      <c r="I4782">
        <v>1</v>
      </c>
      <c r="J4782" s="2" t="str">
        <f>_xlfn.XLOOKUP(SupplierQuality[[#This Row],[Defect Type ID]],Table5[ID],Table5[Defect Type],"Not found",0)</f>
        <v>No Impact</v>
      </c>
      <c r="K4782">
        <v>50</v>
      </c>
      <c r="L4782" s="2" t="str">
        <f>_xlfn.XLOOKUP(SupplierQuality[[#This Row],[DefectID]],Table2[ID],Table2[Defect],"Not found",0)</f>
        <v>Out of Support</v>
      </c>
      <c r="M4782" s="3">
        <v>84645</v>
      </c>
      <c r="N4782" s="3">
        <v>246</v>
      </c>
      <c r="O4782" s="6">
        <f>SupplierQuality[[#This Row],[Total Downtime Minutes]]/60</f>
        <v>4.0999999999999996</v>
      </c>
      <c r="P4782" s="4">
        <v>548</v>
      </c>
      <c r="Q4782" s="4">
        <f>SupplierQuality[[#This Row],[Total Defect Qty]]*SupplierQuality[[#This Row],[Unit Price]]</f>
        <v>46385460</v>
      </c>
    </row>
    <row r="4783" spans="1:17" x14ac:dyDescent="0.25">
      <c r="A4783" s="1">
        <v>43771</v>
      </c>
      <c r="B4783" s="5" t="str">
        <f>TEXT(SupplierQuality[[#This Row],[Date]],"mmm")</f>
        <v>Nov</v>
      </c>
      <c r="C4783" s="5" t="str">
        <f>TEXT(SupplierQuality[[#This Row],[Date]],"yyyy")</f>
        <v>2019</v>
      </c>
      <c r="D4783" s="2" t="s">
        <v>262</v>
      </c>
      <c r="E4783" s="2" t="s">
        <v>60</v>
      </c>
      <c r="F4783" s="2" t="s">
        <v>24</v>
      </c>
      <c r="G4783">
        <v>121</v>
      </c>
      <c r="H4783" s="2" t="str">
        <f>VLOOKUP(SupplierQuality[[#This Row],[MaterialID]],Table4[#All],2,0)</f>
        <v>Composites</v>
      </c>
      <c r="I4783">
        <v>2</v>
      </c>
      <c r="J4783" s="2" t="str">
        <f>_xlfn.XLOOKUP(SupplierQuality[[#This Row],[Defect Type ID]],Table5[ID],Table5[Defect Type],"Not found",0)</f>
        <v>Rejected</v>
      </c>
      <c r="K4783">
        <v>94</v>
      </c>
      <c r="L4783" s="2" t="str">
        <f>_xlfn.XLOOKUP(SupplierQuality[[#This Row],[DefectID]],Table2[ID],Table2[Defect],"Not found",0)</f>
        <v>Stones and Sand</v>
      </c>
      <c r="M4783" s="3">
        <v>62416</v>
      </c>
      <c r="N4783" s="3">
        <v>1271</v>
      </c>
      <c r="O4783" s="6">
        <f>SupplierQuality[[#This Row],[Total Downtime Minutes]]/60</f>
        <v>21.183333333333334</v>
      </c>
      <c r="P4783" s="4">
        <v>401</v>
      </c>
      <c r="Q4783" s="4">
        <f>SupplierQuality[[#This Row],[Total Defect Qty]]*SupplierQuality[[#This Row],[Unit Price]]</f>
        <v>25028816</v>
      </c>
    </row>
    <row r="4784" spans="1:17" x14ac:dyDescent="0.25">
      <c r="A4784" s="1">
        <v>43771</v>
      </c>
      <c r="B4784" s="5" t="str">
        <f>TEXT(SupplierQuality[[#This Row],[Date]],"mmm")</f>
        <v>Nov</v>
      </c>
      <c r="C4784" s="5" t="str">
        <f>TEXT(SupplierQuality[[#This Row],[Date]],"yyyy")</f>
        <v>2019</v>
      </c>
      <c r="D4784" s="2" t="s">
        <v>244</v>
      </c>
      <c r="E4784" s="2" t="s">
        <v>34</v>
      </c>
      <c r="F4784" s="2" t="s">
        <v>14</v>
      </c>
      <c r="G4784">
        <v>127</v>
      </c>
      <c r="H4784" s="2" t="str">
        <f>VLOOKUP(SupplierQuality[[#This Row],[MaterialID]],Table4[#All],2,0)</f>
        <v>Crates</v>
      </c>
      <c r="I4784">
        <v>1</v>
      </c>
      <c r="J4784" s="2" t="str">
        <f>_xlfn.XLOOKUP(SupplierQuality[[#This Row],[Defect Type ID]],Table5[ID],Table5[Defect Type],"Not found",0)</f>
        <v>No Impact</v>
      </c>
      <c r="K4784">
        <v>38</v>
      </c>
      <c r="L4784" s="2" t="str">
        <f>_xlfn.XLOOKUP(SupplierQuality[[#This Row],[DefectID]],Table2[ID],Table2[Defect],"Not found",0)</f>
        <v>Skewed</v>
      </c>
      <c r="M4784" s="3">
        <v>51745</v>
      </c>
      <c r="N4784" s="3">
        <v>295</v>
      </c>
      <c r="O4784" s="6">
        <f>SupplierQuality[[#This Row],[Total Downtime Minutes]]/60</f>
        <v>4.916666666666667</v>
      </c>
      <c r="P4784" s="4">
        <v>440</v>
      </c>
      <c r="Q4784" s="4">
        <f>SupplierQuality[[#This Row],[Total Defect Qty]]*SupplierQuality[[#This Row],[Unit Price]]</f>
        <v>22767800</v>
      </c>
    </row>
    <row r="4785" spans="1:17" x14ac:dyDescent="0.25">
      <c r="A4785" s="1">
        <v>43772</v>
      </c>
      <c r="B4785" s="5" t="str">
        <f>TEXT(SupplierQuality[[#This Row],[Date]],"mmm")</f>
        <v>Nov</v>
      </c>
      <c r="C4785" s="5" t="str">
        <f>TEXT(SupplierQuality[[#This Row],[Date]],"yyyy")</f>
        <v>2019</v>
      </c>
      <c r="D4785" s="2" t="s">
        <v>105</v>
      </c>
      <c r="E4785" s="2" t="s">
        <v>104</v>
      </c>
      <c r="F4785" s="2" t="s">
        <v>14</v>
      </c>
      <c r="G4785">
        <v>118</v>
      </c>
      <c r="H4785" s="2" t="str">
        <f>VLOOKUP(SupplierQuality[[#This Row],[MaterialID]],Table4[#All],2,0)</f>
        <v>Corrugate</v>
      </c>
      <c r="I4785">
        <v>2</v>
      </c>
      <c r="J4785" s="2" t="str">
        <f>_xlfn.XLOOKUP(SupplierQuality[[#This Row],[Defect Type ID]],Table5[ID],Table5[Defect Type],"Not found",0)</f>
        <v>Rejected</v>
      </c>
      <c r="K4785">
        <v>1</v>
      </c>
      <c r="L4785" s="2" t="str">
        <f>_xlfn.XLOOKUP(SupplierQuality[[#This Row],[DefectID]],Table2[ID],Table2[Defect],"Not found",0)</f>
        <v>Bad Bearings</v>
      </c>
      <c r="M4785" s="3">
        <v>950079</v>
      </c>
      <c r="N4785" s="3">
        <v>3078</v>
      </c>
      <c r="O4785" s="6">
        <f>SupplierQuality[[#This Row],[Total Downtime Minutes]]/60</f>
        <v>51.3</v>
      </c>
      <c r="P4785" s="4">
        <v>433</v>
      </c>
      <c r="Q4785" s="4">
        <f>SupplierQuality[[#This Row],[Total Defect Qty]]*SupplierQuality[[#This Row],[Unit Price]]</f>
        <v>411384207</v>
      </c>
    </row>
    <row r="4786" spans="1:17" x14ac:dyDescent="0.25">
      <c r="A4786" s="1">
        <v>43772</v>
      </c>
      <c r="B4786" s="5" t="str">
        <f>TEXT(SupplierQuality[[#This Row],[Date]],"mmm")</f>
        <v>Nov</v>
      </c>
      <c r="C4786" s="5" t="str">
        <f>TEXT(SupplierQuality[[#This Row],[Date]],"yyyy")</f>
        <v>2019</v>
      </c>
      <c r="D4786" s="2" t="s">
        <v>261</v>
      </c>
      <c r="E4786" s="2" t="s">
        <v>107</v>
      </c>
      <c r="F4786" s="2" t="s">
        <v>14</v>
      </c>
      <c r="G4786">
        <v>126</v>
      </c>
      <c r="H4786" s="2" t="str">
        <f>VLOOKUP(SupplierQuality[[#This Row],[MaterialID]],Table4[#All],2,0)</f>
        <v>Motors</v>
      </c>
      <c r="I4786">
        <v>2</v>
      </c>
      <c r="J4786" s="2" t="str">
        <f>_xlfn.XLOOKUP(SupplierQuality[[#This Row],[Defect Type ID]],Table5[ID],Table5[Defect Type],"Not found",0)</f>
        <v>Rejected</v>
      </c>
      <c r="K4786">
        <v>61</v>
      </c>
      <c r="L4786" s="2" t="str">
        <f>_xlfn.XLOOKUP(SupplierQuality[[#This Row],[DefectID]],Table2[ID],Table2[Defect],"Not found",0)</f>
        <v>No Sealing</v>
      </c>
      <c r="M4786" s="3">
        <v>471873</v>
      </c>
      <c r="N4786" s="3">
        <v>1451</v>
      </c>
      <c r="O4786" s="6">
        <f>SupplierQuality[[#This Row],[Total Downtime Minutes]]/60</f>
        <v>24.183333333333334</v>
      </c>
      <c r="P4786" s="4">
        <v>589</v>
      </c>
      <c r="Q4786" s="4">
        <f>SupplierQuality[[#This Row],[Total Defect Qty]]*SupplierQuality[[#This Row],[Unit Price]]</f>
        <v>277933197</v>
      </c>
    </row>
    <row r="4787" spans="1:17" x14ac:dyDescent="0.25">
      <c r="A4787" s="1">
        <v>43772</v>
      </c>
      <c r="B4787" s="5" t="str">
        <f>TEXT(SupplierQuality[[#This Row],[Date]],"mmm")</f>
        <v>Nov</v>
      </c>
      <c r="C4787" s="5" t="str">
        <f>TEXT(SupplierQuality[[#This Row],[Date]],"yyyy")</f>
        <v>2019</v>
      </c>
      <c r="D4787" s="2" t="s">
        <v>329</v>
      </c>
      <c r="E4787" s="2" t="s">
        <v>55</v>
      </c>
      <c r="F4787" s="2" t="s">
        <v>14</v>
      </c>
      <c r="G4787">
        <v>124</v>
      </c>
      <c r="H4787" s="2" t="str">
        <f>VLOOKUP(SupplierQuality[[#This Row],[MaterialID]],Table4[#All],2,0)</f>
        <v>Drives</v>
      </c>
      <c r="I4787">
        <v>3</v>
      </c>
      <c r="J4787" s="2" t="str">
        <f>_xlfn.XLOOKUP(SupplierQuality[[#This Row],[Defect Type ID]],Table5[ID],Table5[Defect Type],"Not found",0)</f>
        <v>Impact</v>
      </c>
      <c r="K4787">
        <v>181</v>
      </c>
      <c r="L4787" s="2" t="str">
        <f>_xlfn.XLOOKUP(SupplierQuality[[#This Row],[DefectID]],Table2[ID],Table2[Defect],"Not found",0)</f>
        <v>Leaking Seals</v>
      </c>
      <c r="M4787" s="3">
        <v>248080</v>
      </c>
      <c r="N4787" s="3">
        <v>1490</v>
      </c>
      <c r="O4787" s="6">
        <f>SupplierQuality[[#This Row],[Total Downtime Minutes]]/60</f>
        <v>24.833333333333332</v>
      </c>
      <c r="P4787" s="4">
        <v>312</v>
      </c>
      <c r="Q4787" s="4">
        <f>SupplierQuality[[#This Row],[Total Defect Qty]]*SupplierQuality[[#This Row],[Unit Price]]</f>
        <v>77400960</v>
      </c>
    </row>
    <row r="4788" spans="1:17" x14ac:dyDescent="0.25">
      <c r="A4788" s="1">
        <v>43773</v>
      </c>
      <c r="B4788" s="5" t="str">
        <f>TEXT(SupplierQuality[[#This Row],[Date]],"mmm")</f>
        <v>Nov</v>
      </c>
      <c r="C4788" s="5" t="str">
        <f>TEXT(SupplierQuality[[#This Row],[Date]],"yyyy")</f>
        <v>2019</v>
      </c>
      <c r="D4788" s="2" t="s">
        <v>297</v>
      </c>
      <c r="E4788" s="2" t="s">
        <v>74</v>
      </c>
      <c r="F4788" s="2" t="s">
        <v>14</v>
      </c>
      <c r="G4788">
        <v>117</v>
      </c>
      <c r="H4788" s="2" t="str">
        <f>VLOOKUP(SupplierQuality[[#This Row],[MaterialID]],Table4[#All],2,0)</f>
        <v>Labels</v>
      </c>
      <c r="I4788">
        <v>3</v>
      </c>
      <c r="J4788" s="2" t="str">
        <f>_xlfn.XLOOKUP(SupplierQuality[[#This Row],[Defect Type ID]],Table5[ID],Table5[Defect Type],"Not found",0)</f>
        <v>Impact</v>
      </c>
      <c r="K4788">
        <v>266</v>
      </c>
      <c r="L4788" s="2" t="str">
        <f>_xlfn.XLOOKUP(SupplierQuality[[#This Row],[DefectID]],Table2[ID],Table2[Defect],"Not found",0)</f>
        <v>Liner Issues</v>
      </c>
      <c r="M4788" s="3">
        <v>979293</v>
      </c>
      <c r="N4788" s="3">
        <v>3902</v>
      </c>
      <c r="O4788" s="6">
        <f>SupplierQuality[[#This Row],[Total Downtime Minutes]]/60</f>
        <v>65.033333333333331</v>
      </c>
      <c r="P4788" s="4">
        <v>351</v>
      </c>
      <c r="Q4788" s="4">
        <f>SupplierQuality[[#This Row],[Total Defect Qty]]*SupplierQuality[[#This Row],[Unit Price]]</f>
        <v>343731843</v>
      </c>
    </row>
    <row r="4789" spans="1:17" x14ac:dyDescent="0.25">
      <c r="A4789" s="1">
        <v>43773</v>
      </c>
      <c r="B4789" s="5" t="str">
        <f>TEXT(SupplierQuality[[#This Row],[Date]],"mmm")</f>
        <v>Nov</v>
      </c>
      <c r="C4789" s="5" t="str">
        <f>TEXT(SupplierQuality[[#This Row],[Date]],"yyyy")</f>
        <v>2019</v>
      </c>
      <c r="D4789" s="2" t="s">
        <v>284</v>
      </c>
      <c r="E4789" s="2" t="s">
        <v>67</v>
      </c>
      <c r="F4789" s="2" t="s">
        <v>14</v>
      </c>
      <c r="G4789">
        <v>116</v>
      </c>
      <c r="H4789" s="2" t="str">
        <f>VLOOKUP(SupplierQuality[[#This Row],[MaterialID]],Table4[#All],2,0)</f>
        <v>Molds</v>
      </c>
      <c r="I4789">
        <v>1</v>
      </c>
      <c r="J4789" s="2" t="str">
        <f>_xlfn.XLOOKUP(SupplierQuality[[#This Row],[Defect Type ID]],Table5[ID],Table5[Defect Type],"Not found",0)</f>
        <v>No Impact</v>
      </c>
      <c r="K4789">
        <v>59</v>
      </c>
      <c r="L4789" s="2" t="str">
        <f>_xlfn.XLOOKUP(SupplierQuality[[#This Row],[DefectID]],Table2[ID],Table2[Defect],"Not found",0)</f>
        <v>Cartons Not Opening</v>
      </c>
      <c r="M4789" s="3">
        <v>657797</v>
      </c>
      <c r="N4789" s="3">
        <v>3736</v>
      </c>
      <c r="O4789" s="6">
        <f>SupplierQuality[[#This Row],[Total Downtime Minutes]]/60</f>
        <v>62.266666666666666</v>
      </c>
      <c r="P4789" s="4">
        <v>589</v>
      </c>
      <c r="Q4789" s="4">
        <f>SupplierQuality[[#This Row],[Total Defect Qty]]*SupplierQuality[[#This Row],[Unit Price]]</f>
        <v>387442433</v>
      </c>
    </row>
    <row r="4790" spans="1:17" x14ac:dyDescent="0.25">
      <c r="A4790" s="1">
        <v>43773</v>
      </c>
      <c r="B4790" s="5" t="str">
        <f>TEXT(SupplierQuality[[#This Row],[Date]],"mmm")</f>
        <v>Nov</v>
      </c>
      <c r="C4790" s="5" t="str">
        <f>TEXT(SupplierQuality[[#This Row],[Date]],"yyyy")</f>
        <v>2019</v>
      </c>
      <c r="D4790" s="2" t="s">
        <v>127</v>
      </c>
      <c r="E4790" s="2" t="s">
        <v>67</v>
      </c>
      <c r="F4790" s="2" t="s">
        <v>17</v>
      </c>
      <c r="G4790">
        <v>122</v>
      </c>
      <c r="H4790" s="2" t="str">
        <f>VLOOKUP(SupplierQuality[[#This Row],[MaterialID]],Table4[#All],2,0)</f>
        <v>Electrolytes</v>
      </c>
      <c r="I4790">
        <v>2</v>
      </c>
      <c r="J4790" s="2" t="str">
        <f>_xlfn.XLOOKUP(SupplierQuality[[#This Row],[Defect Type ID]],Table5[ID],Table5[Defect Type],"Not found",0)</f>
        <v>Rejected</v>
      </c>
      <c r="K4790">
        <v>91</v>
      </c>
      <c r="L4790" s="2" t="str">
        <f>_xlfn.XLOOKUP(SupplierQuality[[#This Row],[DefectID]],Table2[ID],Table2[Defect],"Not found",0)</f>
        <v>Contamination</v>
      </c>
      <c r="M4790" s="3">
        <v>558230</v>
      </c>
      <c r="N4790" s="3">
        <v>3497</v>
      </c>
      <c r="O4790" s="6">
        <f>SupplierQuality[[#This Row],[Total Downtime Minutes]]/60</f>
        <v>58.283333333333331</v>
      </c>
      <c r="P4790" s="4">
        <v>535</v>
      </c>
      <c r="Q4790" s="4">
        <f>SupplierQuality[[#This Row],[Total Defect Qty]]*SupplierQuality[[#This Row],[Unit Price]]</f>
        <v>298653050</v>
      </c>
    </row>
    <row r="4791" spans="1:17" x14ac:dyDescent="0.25">
      <c r="A4791" s="1">
        <v>43773</v>
      </c>
      <c r="B4791" s="5" t="str">
        <f>TEXT(SupplierQuality[[#This Row],[Date]],"mmm")</f>
        <v>Nov</v>
      </c>
      <c r="C4791" s="5" t="str">
        <f>TEXT(SupplierQuality[[#This Row],[Date]],"yyyy")</f>
        <v>2019</v>
      </c>
      <c r="D4791" s="2" t="s">
        <v>205</v>
      </c>
      <c r="E4791" s="2" t="s">
        <v>21</v>
      </c>
      <c r="F4791" s="2" t="s">
        <v>14</v>
      </c>
      <c r="G4791">
        <v>122</v>
      </c>
      <c r="H4791" s="2" t="str">
        <f>VLOOKUP(SupplierQuality[[#This Row],[MaterialID]],Table4[#All],2,0)</f>
        <v>Electrolytes</v>
      </c>
      <c r="I4791">
        <v>1</v>
      </c>
      <c r="J4791" s="2" t="str">
        <f>_xlfn.XLOOKUP(SupplierQuality[[#This Row],[Defect Type ID]],Table5[ID],Table5[Defect Type],"Not found",0)</f>
        <v>No Impact</v>
      </c>
      <c r="K4791">
        <v>77</v>
      </c>
      <c r="L4791" s="2" t="str">
        <f>_xlfn.XLOOKUP(SupplierQuality[[#This Row],[DefectID]],Table2[ID],Table2[Defect],"Not found",0)</f>
        <v>No Label</v>
      </c>
      <c r="M4791" s="3">
        <v>528883</v>
      </c>
      <c r="N4791" s="3">
        <v>4322</v>
      </c>
      <c r="O4791" s="6">
        <f>SupplierQuality[[#This Row],[Total Downtime Minutes]]/60</f>
        <v>72.033333333333331</v>
      </c>
      <c r="P4791" s="4">
        <v>509</v>
      </c>
      <c r="Q4791" s="4">
        <f>SupplierQuality[[#This Row],[Total Defect Qty]]*SupplierQuality[[#This Row],[Unit Price]]</f>
        <v>269201447</v>
      </c>
    </row>
    <row r="4792" spans="1:17" x14ac:dyDescent="0.25">
      <c r="A4792" s="1">
        <v>43773</v>
      </c>
      <c r="B4792" s="5" t="str">
        <f>TEXT(SupplierQuality[[#This Row],[Date]],"mmm")</f>
        <v>Nov</v>
      </c>
      <c r="C4792" s="5" t="str">
        <f>TEXT(SupplierQuality[[#This Row],[Date]],"yyyy")</f>
        <v>2019</v>
      </c>
      <c r="D4792" s="2" t="s">
        <v>111</v>
      </c>
      <c r="E4792" s="2" t="s">
        <v>67</v>
      </c>
      <c r="F4792" s="2" t="s">
        <v>14</v>
      </c>
      <c r="G4792">
        <v>126</v>
      </c>
      <c r="H4792" s="2" t="str">
        <f>VLOOKUP(SupplierQuality[[#This Row],[MaterialID]],Table4[#All],2,0)</f>
        <v>Motors</v>
      </c>
      <c r="I4792">
        <v>3</v>
      </c>
      <c r="J4792" s="2" t="str">
        <f>_xlfn.XLOOKUP(SupplierQuality[[#This Row],[Defect Type ID]],Table5[ID],Table5[Defect Type],"Not found",0)</f>
        <v>Impact</v>
      </c>
      <c r="K4792">
        <v>3</v>
      </c>
      <c r="L4792" s="2" t="str">
        <f>_xlfn.XLOOKUP(SupplierQuality[[#This Row],[DefectID]],Table2[ID],Table2[Defect],"Not found",0)</f>
        <v>Dirty</v>
      </c>
      <c r="M4792" s="3">
        <v>497510</v>
      </c>
      <c r="N4792" s="3">
        <v>2864</v>
      </c>
      <c r="O4792" s="6">
        <f>SupplierQuality[[#This Row],[Total Downtime Minutes]]/60</f>
        <v>47.733333333333334</v>
      </c>
      <c r="P4792" s="4">
        <v>543</v>
      </c>
      <c r="Q4792" s="4">
        <f>SupplierQuality[[#This Row],[Total Defect Qty]]*SupplierQuality[[#This Row],[Unit Price]]</f>
        <v>270147930</v>
      </c>
    </row>
    <row r="4793" spans="1:17" x14ac:dyDescent="0.25">
      <c r="A4793" s="1">
        <v>43773</v>
      </c>
      <c r="B4793" s="5" t="str">
        <f>TEXT(SupplierQuality[[#This Row],[Date]],"mmm")</f>
        <v>Nov</v>
      </c>
      <c r="C4793" s="5" t="str">
        <f>TEXT(SupplierQuality[[#This Row],[Date]],"yyyy")</f>
        <v>2019</v>
      </c>
      <c r="D4793" s="2" t="s">
        <v>234</v>
      </c>
      <c r="E4793" s="2" t="s">
        <v>49</v>
      </c>
      <c r="F4793" s="2" t="s">
        <v>14</v>
      </c>
      <c r="G4793">
        <v>126</v>
      </c>
      <c r="H4793" s="2" t="str">
        <f>VLOOKUP(SupplierQuality[[#This Row],[MaterialID]],Table4[#All],2,0)</f>
        <v>Motors</v>
      </c>
      <c r="I4793">
        <v>3</v>
      </c>
      <c r="J4793" s="2" t="str">
        <f>_xlfn.XLOOKUP(SupplierQuality[[#This Row],[Defect Type ID]],Table5[ID],Table5[Defect Type],"Not found",0)</f>
        <v>Impact</v>
      </c>
      <c r="K4793">
        <v>83</v>
      </c>
      <c r="L4793" s="2" t="str">
        <f>_xlfn.XLOOKUP(SupplierQuality[[#This Row],[DefectID]],Table2[ID],Table2[Defect],"Not found",0)</f>
        <v>Loose Core</v>
      </c>
      <c r="M4793" s="3">
        <v>492823</v>
      </c>
      <c r="N4793" s="3">
        <v>2804</v>
      </c>
      <c r="O4793" s="6">
        <f>SupplierQuality[[#This Row],[Total Downtime Minutes]]/60</f>
        <v>46.733333333333334</v>
      </c>
      <c r="P4793" s="4">
        <v>460</v>
      </c>
      <c r="Q4793" s="4">
        <f>SupplierQuality[[#This Row],[Total Defect Qty]]*SupplierQuality[[#This Row],[Unit Price]]</f>
        <v>226698580</v>
      </c>
    </row>
    <row r="4794" spans="1:17" x14ac:dyDescent="0.25">
      <c r="A4794" s="1">
        <v>43773</v>
      </c>
      <c r="B4794" s="5" t="str">
        <f>TEXT(SupplierQuality[[#This Row],[Date]],"mmm")</f>
        <v>Nov</v>
      </c>
      <c r="C4794" s="5" t="str">
        <f>TEXT(SupplierQuality[[#This Row],[Date]],"yyyy")</f>
        <v>2019</v>
      </c>
      <c r="D4794" s="2" t="s">
        <v>305</v>
      </c>
      <c r="E4794" s="2" t="s">
        <v>62</v>
      </c>
      <c r="F4794" s="2" t="s">
        <v>14</v>
      </c>
      <c r="G4794">
        <v>125</v>
      </c>
      <c r="H4794" s="2" t="str">
        <f>VLOOKUP(SupplierQuality[[#This Row],[MaterialID]],Table4[#All],2,0)</f>
        <v>Hardware</v>
      </c>
      <c r="I4794">
        <v>2</v>
      </c>
      <c r="J4794" s="2" t="str">
        <f>_xlfn.XLOOKUP(SupplierQuality[[#This Row],[Defect Type ID]],Table5[ID],Table5[Defect Type],"Not found",0)</f>
        <v>Rejected</v>
      </c>
      <c r="K4794">
        <v>12</v>
      </c>
      <c r="L4794" s="2" t="str">
        <f>_xlfn.XLOOKUP(SupplierQuality[[#This Row],[DefectID]],Table2[ID],Table2[Defect],"Not found",0)</f>
        <v>Integrity Failure</v>
      </c>
      <c r="M4794" s="3">
        <v>488555</v>
      </c>
      <c r="N4794" s="3">
        <v>3716</v>
      </c>
      <c r="O4794" s="6">
        <f>SupplierQuality[[#This Row],[Total Downtime Minutes]]/60</f>
        <v>61.93333333333333</v>
      </c>
      <c r="P4794" s="4">
        <v>442</v>
      </c>
      <c r="Q4794" s="4">
        <f>SupplierQuality[[#This Row],[Total Defect Qty]]*SupplierQuality[[#This Row],[Unit Price]]</f>
        <v>215941310</v>
      </c>
    </row>
    <row r="4795" spans="1:17" x14ac:dyDescent="0.25">
      <c r="A4795" s="1">
        <v>43773</v>
      </c>
      <c r="B4795" s="5" t="str">
        <f>TEXT(SupplierQuality[[#This Row],[Date]],"mmm")</f>
        <v>Nov</v>
      </c>
      <c r="C4795" s="5" t="str">
        <f>TEXT(SupplierQuality[[#This Row],[Date]],"yyyy")</f>
        <v>2019</v>
      </c>
      <c r="D4795" s="2" t="s">
        <v>212</v>
      </c>
      <c r="E4795" s="2" t="s">
        <v>49</v>
      </c>
      <c r="F4795" s="2" t="s">
        <v>14</v>
      </c>
      <c r="G4795">
        <v>115</v>
      </c>
      <c r="H4795" s="2" t="str">
        <f>VLOOKUP(SupplierQuality[[#This Row],[MaterialID]],Table4[#All],2,0)</f>
        <v>Controllers</v>
      </c>
      <c r="I4795">
        <v>3</v>
      </c>
      <c r="J4795" s="2" t="str">
        <f>_xlfn.XLOOKUP(SupplierQuality[[#This Row],[Defect Type ID]],Table5[ID],Table5[Defect Type],"Not found",0)</f>
        <v>Impact</v>
      </c>
      <c r="K4795">
        <v>50</v>
      </c>
      <c r="L4795" s="2" t="str">
        <f>_xlfn.XLOOKUP(SupplierQuality[[#This Row],[DefectID]],Table2[ID],Table2[Defect],"Not found",0)</f>
        <v>Out of Support</v>
      </c>
      <c r="M4795" s="3">
        <v>480668</v>
      </c>
      <c r="N4795" s="3">
        <v>591</v>
      </c>
      <c r="O4795" s="6">
        <f>SupplierQuality[[#This Row],[Total Downtime Minutes]]/60</f>
        <v>9.85</v>
      </c>
      <c r="P4795" s="4">
        <v>407</v>
      </c>
      <c r="Q4795" s="4">
        <f>SupplierQuality[[#This Row],[Total Defect Qty]]*SupplierQuality[[#This Row],[Unit Price]]</f>
        <v>195631876</v>
      </c>
    </row>
    <row r="4796" spans="1:17" x14ac:dyDescent="0.25">
      <c r="A4796" s="1">
        <v>43773</v>
      </c>
      <c r="B4796" s="5" t="str">
        <f>TEXT(SupplierQuality[[#This Row],[Date]],"mmm")</f>
        <v>Nov</v>
      </c>
      <c r="C4796" s="5" t="str">
        <f>TEXT(SupplierQuality[[#This Row],[Date]],"yyyy")</f>
        <v>2019</v>
      </c>
      <c r="D4796" s="2" t="s">
        <v>102</v>
      </c>
      <c r="E4796" s="2" t="s">
        <v>41</v>
      </c>
      <c r="F4796" s="2" t="s">
        <v>14</v>
      </c>
      <c r="G4796">
        <v>124</v>
      </c>
      <c r="H4796" s="2" t="str">
        <f>VLOOKUP(SupplierQuality[[#This Row],[MaterialID]],Table4[#All],2,0)</f>
        <v>Drives</v>
      </c>
      <c r="I4796">
        <v>1</v>
      </c>
      <c r="J4796" s="2" t="str">
        <f>_xlfn.XLOOKUP(SupplierQuality[[#This Row],[Defect Type ID]],Table5[ID],Table5[Defect Type],"Not found",0)</f>
        <v>No Impact</v>
      </c>
      <c r="K4796">
        <v>203</v>
      </c>
      <c r="L4796" s="2" t="str">
        <f>_xlfn.XLOOKUP(SupplierQuality[[#This Row],[DefectID]],Table2[ID],Table2[Defect],"Not found",0)</f>
        <v>Color Deviation</v>
      </c>
      <c r="M4796" s="3">
        <v>449461</v>
      </c>
      <c r="N4796" s="3">
        <v>2225</v>
      </c>
      <c r="O4796" s="6">
        <f>SupplierQuality[[#This Row],[Total Downtime Minutes]]/60</f>
        <v>37.083333333333336</v>
      </c>
      <c r="P4796" s="4">
        <v>655</v>
      </c>
      <c r="Q4796" s="4">
        <f>SupplierQuality[[#This Row],[Total Defect Qty]]*SupplierQuality[[#This Row],[Unit Price]]</f>
        <v>294396955</v>
      </c>
    </row>
    <row r="4797" spans="1:17" x14ac:dyDescent="0.25">
      <c r="A4797" s="1">
        <v>43773</v>
      </c>
      <c r="B4797" s="5" t="str">
        <f>TEXT(SupplierQuality[[#This Row],[Date]],"mmm")</f>
        <v>Nov</v>
      </c>
      <c r="C4797" s="5" t="str">
        <f>TEXT(SupplierQuality[[#This Row],[Date]],"yyyy")</f>
        <v>2019</v>
      </c>
      <c r="D4797" s="2" t="s">
        <v>306</v>
      </c>
      <c r="E4797" s="2" t="s">
        <v>11</v>
      </c>
      <c r="F4797" s="2" t="s">
        <v>17</v>
      </c>
      <c r="G4797">
        <v>121</v>
      </c>
      <c r="H4797" s="2" t="str">
        <f>VLOOKUP(SupplierQuality[[#This Row],[MaterialID]],Table4[#All],2,0)</f>
        <v>Composites</v>
      </c>
      <c r="I4797">
        <v>3</v>
      </c>
      <c r="J4797" s="2" t="str">
        <f>_xlfn.XLOOKUP(SupplierQuality[[#This Row],[Defect Type ID]],Table5[ID],Table5[Defect Type],"Not found",0)</f>
        <v>Impact</v>
      </c>
      <c r="K4797">
        <v>42</v>
      </c>
      <c r="L4797" s="2" t="str">
        <f>_xlfn.XLOOKUP(SupplierQuality[[#This Row],[DefectID]],Table2[ID],Table2[Defect],"Not found",0)</f>
        <v>No Screws</v>
      </c>
      <c r="M4797" s="3">
        <v>262995</v>
      </c>
      <c r="N4797" s="3">
        <v>4327</v>
      </c>
      <c r="O4797" s="6">
        <f>SupplierQuality[[#This Row],[Total Downtime Minutes]]/60</f>
        <v>72.11666666666666</v>
      </c>
      <c r="P4797" s="4">
        <v>297</v>
      </c>
      <c r="Q4797" s="4">
        <f>SupplierQuality[[#This Row],[Total Defect Qty]]*SupplierQuality[[#This Row],[Unit Price]]</f>
        <v>78109515</v>
      </c>
    </row>
    <row r="4798" spans="1:17" x14ac:dyDescent="0.25">
      <c r="A4798" s="1">
        <v>43773</v>
      </c>
      <c r="B4798" s="5" t="str">
        <f>TEXT(SupplierQuality[[#This Row],[Date]],"mmm")</f>
        <v>Nov</v>
      </c>
      <c r="C4798" s="5" t="str">
        <f>TEXT(SupplierQuality[[#This Row],[Date]],"yyyy")</f>
        <v>2019</v>
      </c>
      <c r="D4798" s="2" t="s">
        <v>283</v>
      </c>
      <c r="E4798" s="2" t="s">
        <v>84</v>
      </c>
      <c r="F4798" s="2" t="s">
        <v>14</v>
      </c>
      <c r="G4798">
        <v>132</v>
      </c>
      <c r="H4798" s="2" t="str">
        <f>VLOOKUP(SupplierQuality[[#This Row],[MaterialID]],Table4[#All],2,0)</f>
        <v>Printed Materials</v>
      </c>
      <c r="I4798">
        <v>2</v>
      </c>
      <c r="J4798" s="2" t="str">
        <f>_xlfn.XLOOKUP(SupplierQuality[[#This Row],[Defect Type ID]],Table5[ID],Table5[Defect Type],"Not found",0)</f>
        <v>Rejected</v>
      </c>
      <c r="K4798">
        <v>207</v>
      </c>
      <c r="L4798" s="2" t="str">
        <f>_xlfn.XLOOKUP(SupplierQuality[[#This Row],[DefectID]],Table2[ID],Table2[Defect],"Not found",0)</f>
        <v>Wrong Cut</v>
      </c>
      <c r="M4798" s="3">
        <v>203898</v>
      </c>
      <c r="N4798" s="3">
        <v>1654</v>
      </c>
      <c r="O4798" s="6">
        <f>SupplierQuality[[#This Row],[Total Downtime Minutes]]/60</f>
        <v>27.566666666666666</v>
      </c>
      <c r="P4798" s="4">
        <v>696</v>
      </c>
      <c r="Q4798" s="4">
        <f>SupplierQuality[[#This Row],[Total Defect Qty]]*SupplierQuality[[#This Row],[Unit Price]]</f>
        <v>141913008</v>
      </c>
    </row>
    <row r="4799" spans="1:17" x14ac:dyDescent="0.25">
      <c r="A4799" s="1">
        <v>43773</v>
      </c>
      <c r="B4799" s="5" t="str">
        <f>TEXT(SupplierQuality[[#This Row],[Date]],"mmm")</f>
        <v>Nov</v>
      </c>
      <c r="C4799" s="5" t="str">
        <f>TEXT(SupplierQuality[[#This Row],[Date]],"yyyy")</f>
        <v>2019</v>
      </c>
      <c r="D4799" s="2" t="s">
        <v>147</v>
      </c>
      <c r="E4799" s="2" t="s">
        <v>47</v>
      </c>
      <c r="F4799" s="2" t="s">
        <v>14</v>
      </c>
      <c r="G4799">
        <v>130</v>
      </c>
      <c r="H4799" s="2" t="str">
        <f>VLOOKUP(SupplierQuality[[#This Row],[MaterialID]],Table4[#All],2,0)</f>
        <v>Packaging</v>
      </c>
      <c r="I4799">
        <v>2</v>
      </c>
      <c r="J4799" s="2" t="str">
        <f>_xlfn.XLOOKUP(SupplierQuality[[#This Row],[Defect Type ID]],Table5[ID],Table5[Defect Type],"Not found",0)</f>
        <v>Rejected</v>
      </c>
      <c r="K4799">
        <v>59</v>
      </c>
      <c r="L4799" s="2" t="str">
        <f>_xlfn.XLOOKUP(SupplierQuality[[#This Row],[DefectID]],Table2[ID],Table2[Defect],"Not found",0)</f>
        <v>Cartons Not Opening</v>
      </c>
      <c r="M4799" s="3">
        <v>166436</v>
      </c>
      <c r="N4799" s="3">
        <v>929</v>
      </c>
      <c r="O4799" s="6">
        <f>SupplierQuality[[#This Row],[Total Downtime Minutes]]/60</f>
        <v>15.483333333333333</v>
      </c>
      <c r="P4799" s="4">
        <v>650</v>
      </c>
      <c r="Q4799" s="4">
        <f>SupplierQuality[[#This Row],[Total Defect Qty]]*SupplierQuality[[#This Row],[Unit Price]]</f>
        <v>108183400</v>
      </c>
    </row>
    <row r="4800" spans="1:17" x14ac:dyDescent="0.25">
      <c r="A4800" s="1">
        <v>43773</v>
      </c>
      <c r="B4800" s="5" t="str">
        <f>TEXT(SupplierQuality[[#This Row],[Date]],"mmm")</f>
        <v>Nov</v>
      </c>
      <c r="C4800" s="5" t="str">
        <f>TEXT(SupplierQuality[[#This Row],[Date]],"yyyy")</f>
        <v>2019</v>
      </c>
      <c r="D4800" s="2" t="s">
        <v>160</v>
      </c>
      <c r="E4800" s="2" t="s">
        <v>47</v>
      </c>
      <c r="F4800" s="2" t="s">
        <v>14</v>
      </c>
      <c r="G4800">
        <v>114</v>
      </c>
      <c r="H4800" s="2" t="str">
        <f>VLOOKUP(SupplierQuality[[#This Row],[MaterialID]],Table4[#All],2,0)</f>
        <v>Carton</v>
      </c>
      <c r="I4800">
        <v>1</v>
      </c>
      <c r="J4800" s="2" t="str">
        <f>_xlfn.XLOOKUP(SupplierQuality[[#This Row],[Defect Type ID]],Table5[ID],Table5[Defect Type],"Not found",0)</f>
        <v>No Impact</v>
      </c>
      <c r="K4800">
        <v>67</v>
      </c>
      <c r="L4800" s="2" t="str">
        <f>_xlfn.XLOOKUP(SupplierQuality[[#This Row],[DefectID]],Table2[ID],Table2[Defect],"Not found",0)</f>
        <v>Bad Film</v>
      </c>
      <c r="M4800" s="3">
        <v>97884</v>
      </c>
      <c r="N4800" s="3">
        <v>3480</v>
      </c>
      <c r="O4800" s="6">
        <f>SupplierQuality[[#This Row],[Total Downtime Minutes]]/60</f>
        <v>58</v>
      </c>
      <c r="P4800" s="4">
        <v>441</v>
      </c>
      <c r="Q4800" s="4">
        <f>SupplierQuality[[#This Row],[Total Defect Qty]]*SupplierQuality[[#This Row],[Unit Price]]</f>
        <v>43166844</v>
      </c>
    </row>
    <row r="4801" spans="1:17" x14ac:dyDescent="0.25">
      <c r="A4801" s="1">
        <v>43773</v>
      </c>
      <c r="B4801" s="5" t="str">
        <f>TEXT(SupplierQuality[[#This Row],[Date]],"mmm")</f>
        <v>Nov</v>
      </c>
      <c r="C4801" s="5" t="str">
        <f>TEXT(SupplierQuality[[#This Row],[Date]],"yyyy")</f>
        <v>2019</v>
      </c>
      <c r="D4801" s="2" t="s">
        <v>310</v>
      </c>
      <c r="E4801" s="2" t="s">
        <v>58</v>
      </c>
      <c r="F4801" s="2" t="s">
        <v>14</v>
      </c>
      <c r="G4801">
        <v>132</v>
      </c>
      <c r="H4801" s="2" t="str">
        <f>VLOOKUP(SupplierQuality[[#This Row],[MaterialID]],Table4[#All],2,0)</f>
        <v>Printed Materials</v>
      </c>
      <c r="I4801">
        <v>2</v>
      </c>
      <c r="J4801" s="2" t="str">
        <f>_xlfn.XLOOKUP(SupplierQuality[[#This Row],[Defect Type ID]],Table5[ID],Table5[Defect Type],"Not found",0)</f>
        <v>Rejected</v>
      </c>
      <c r="K4801">
        <v>29</v>
      </c>
      <c r="L4801" s="2" t="str">
        <f>_xlfn.XLOOKUP(SupplierQuality[[#This Row],[DefectID]],Table2[ID],Table2[Defect],"Not found",0)</f>
        <v>Out of Spec</v>
      </c>
      <c r="M4801" s="3">
        <v>14476</v>
      </c>
      <c r="N4801" s="3">
        <v>2968</v>
      </c>
      <c r="O4801" s="6">
        <f>SupplierQuality[[#This Row],[Total Downtime Minutes]]/60</f>
        <v>49.466666666666669</v>
      </c>
      <c r="P4801" s="4">
        <v>500</v>
      </c>
      <c r="Q4801" s="4">
        <f>SupplierQuality[[#This Row],[Total Defect Qty]]*SupplierQuality[[#This Row],[Unit Price]]</f>
        <v>7238000</v>
      </c>
    </row>
    <row r="4802" spans="1:17" x14ac:dyDescent="0.25">
      <c r="A4802" s="1">
        <v>43774</v>
      </c>
      <c r="B4802" s="5" t="str">
        <f>TEXT(SupplierQuality[[#This Row],[Date]],"mmm")</f>
        <v>Nov</v>
      </c>
      <c r="C4802" s="5" t="str">
        <f>TEXT(SupplierQuality[[#This Row],[Date]],"yyyy")</f>
        <v>2019</v>
      </c>
      <c r="D4802" s="2" t="s">
        <v>200</v>
      </c>
      <c r="E4802" s="2" t="s">
        <v>62</v>
      </c>
      <c r="F4802" s="2" t="s">
        <v>17</v>
      </c>
      <c r="G4802">
        <v>114</v>
      </c>
      <c r="H4802" s="2" t="str">
        <f>VLOOKUP(SupplierQuality[[#This Row],[MaterialID]],Table4[#All],2,0)</f>
        <v>Carton</v>
      </c>
      <c r="I4802">
        <v>2</v>
      </c>
      <c r="J4802" s="2" t="str">
        <f>_xlfn.XLOOKUP(SupplierQuality[[#This Row],[Defect Type ID]],Table5[ID],Table5[Defect Type],"Not found",0)</f>
        <v>Rejected</v>
      </c>
      <c r="K4802">
        <v>105</v>
      </c>
      <c r="L4802" s="2" t="str">
        <f>_xlfn.XLOOKUP(SupplierQuality[[#This Row],[DefectID]],Table2[ID],Table2[Defect],"Not found",0)</f>
        <v>Dimensions - Bad Finishing</v>
      </c>
      <c r="M4802" s="3">
        <v>968122</v>
      </c>
      <c r="N4802" s="3">
        <v>4797</v>
      </c>
      <c r="O4802" s="6">
        <f>SupplierQuality[[#This Row],[Total Downtime Minutes]]/60</f>
        <v>79.95</v>
      </c>
      <c r="P4802" s="4">
        <v>349</v>
      </c>
      <c r="Q4802" s="4">
        <f>SupplierQuality[[#This Row],[Total Defect Qty]]*SupplierQuality[[#This Row],[Unit Price]]</f>
        <v>337874578</v>
      </c>
    </row>
    <row r="4803" spans="1:17" x14ac:dyDescent="0.25">
      <c r="A4803" s="1">
        <v>43774</v>
      </c>
      <c r="B4803" s="5" t="str">
        <f>TEXT(SupplierQuality[[#This Row],[Date]],"mmm")</f>
        <v>Nov</v>
      </c>
      <c r="C4803" s="5" t="str">
        <f>TEXT(SupplierQuality[[#This Row],[Date]],"yyyy")</f>
        <v>2019</v>
      </c>
      <c r="D4803" s="2" t="s">
        <v>313</v>
      </c>
      <c r="E4803" s="2" t="s">
        <v>11</v>
      </c>
      <c r="F4803" s="2" t="s">
        <v>17</v>
      </c>
      <c r="G4803">
        <v>120</v>
      </c>
      <c r="H4803" s="2" t="str">
        <f>VLOOKUP(SupplierQuality[[#This Row],[MaterialID]],Table4[#All],2,0)</f>
        <v>Film</v>
      </c>
      <c r="I4803">
        <v>1</v>
      </c>
      <c r="J4803" s="2" t="str">
        <f>_xlfn.XLOOKUP(SupplierQuality[[#This Row],[Defect Type ID]],Table5[ID],Table5[Defect Type],"Not found",0)</f>
        <v>No Impact</v>
      </c>
      <c r="K4803">
        <v>99</v>
      </c>
      <c r="L4803" s="2" t="str">
        <f>_xlfn.XLOOKUP(SupplierQuality[[#This Row],[DefectID]],Table2[ID],Table2[Defect],"Not found",0)</f>
        <v>False scores</v>
      </c>
      <c r="M4803" s="3">
        <v>957479</v>
      </c>
      <c r="N4803" s="3">
        <v>262</v>
      </c>
      <c r="O4803" s="6">
        <f>SupplierQuality[[#This Row],[Total Downtime Minutes]]/60</f>
        <v>4.3666666666666663</v>
      </c>
      <c r="P4803" s="4">
        <v>542</v>
      </c>
      <c r="Q4803" s="4">
        <f>SupplierQuality[[#This Row],[Total Defect Qty]]*SupplierQuality[[#This Row],[Unit Price]]</f>
        <v>518953618</v>
      </c>
    </row>
    <row r="4804" spans="1:17" x14ac:dyDescent="0.25">
      <c r="A4804" s="1">
        <v>43774</v>
      </c>
      <c r="B4804" s="5" t="str">
        <f>TEXT(SupplierQuality[[#This Row],[Date]],"mmm")</f>
        <v>Nov</v>
      </c>
      <c r="C4804" s="5" t="str">
        <f>TEXT(SupplierQuality[[#This Row],[Date]],"yyyy")</f>
        <v>2019</v>
      </c>
      <c r="D4804" s="2" t="s">
        <v>189</v>
      </c>
      <c r="E4804" s="2" t="s">
        <v>62</v>
      </c>
      <c r="F4804" s="2" t="s">
        <v>17</v>
      </c>
      <c r="G4804">
        <v>118</v>
      </c>
      <c r="H4804" s="2" t="str">
        <f>VLOOKUP(SupplierQuality[[#This Row],[MaterialID]],Table4[#All],2,0)</f>
        <v>Corrugate</v>
      </c>
      <c r="I4804">
        <v>2</v>
      </c>
      <c r="J4804" s="2" t="str">
        <f>_xlfn.XLOOKUP(SupplierQuality[[#This Row],[Defect Type ID]],Table5[ID],Table5[Defect Type],"Not found",0)</f>
        <v>Rejected</v>
      </c>
      <c r="K4804">
        <v>145</v>
      </c>
      <c r="L4804" s="2" t="str">
        <f>_xlfn.XLOOKUP(SupplierQuality[[#This Row],[DefectID]],Table2[ID],Table2[Defect],"Not found",0)</f>
        <v>Tape Wrong</v>
      </c>
      <c r="M4804" s="3">
        <v>939178</v>
      </c>
      <c r="N4804" s="3">
        <v>95</v>
      </c>
      <c r="O4804" s="6">
        <f>SupplierQuality[[#This Row],[Total Downtime Minutes]]/60</f>
        <v>1.5833333333333333</v>
      </c>
      <c r="P4804" s="4">
        <v>287</v>
      </c>
      <c r="Q4804" s="4">
        <f>SupplierQuality[[#This Row],[Total Defect Qty]]*SupplierQuality[[#This Row],[Unit Price]]</f>
        <v>269544086</v>
      </c>
    </row>
    <row r="4805" spans="1:17" x14ac:dyDescent="0.25">
      <c r="A4805" s="1">
        <v>43774</v>
      </c>
      <c r="B4805" s="5" t="str">
        <f>TEXT(SupplierQuality[[#This Row],[Date]],"mmm")</f>
        <v>Nov</v>
      </c>
      <c r="C4805" s="5" t="str">
        <f>TEXT(SupplierQuality[[#This Row],[Date]],"yyyy")</f>
        <v>2019</v>
      </c>
      <c r="D4805" s="2" t="s">
        <v>184</v>
      </c>
      <c r="E4805" s="2" t="s">
        <v>13</v>
      </c>
      <c r="F4805" s="2" t="s">
        <v>75</v>
      </c>
      <c r="G4805">
        <v>114</v>
      </c>
      <c r="H4805" s="2" t="str">
        <f>VLOOKUP(SupplierQuality[[#This Row],[MaterialID]],Table4[#All],2,0)</f>
        <v>Carton</v>
      </c>
      <c r="I4805">
        <v>3</v>
      </c>
      <c r="J4805" s="2" t="str">
        <f>_xlfn.XLOOKUP(SupplierQuality[[#This Row],[Defect Type ID]],Table5[ID],Table5[Defect Type],"Not found",0)</f>
        <v>Impact</v>
      </c>
      <c r="K4805">
        <v>227</v>
      </c>
      <c r="L4805" s="2" t="str">
        <f>_xlfn.XLOOKUP(SupplierQuality[[#This Row],[DefectID]],Table2[ID],Table2[Defect],"Not found",0)</f>
        <v>Not Balanced</v>
      </c>
      <c r="M4805" s="3">
        <v>821186</v>
      </c>
      <c r="N4805" s="3">
        <v>2741</v>
      </c>
      <c r="O4805" s="6">
        <f>SupplierQuality[[#This Row],[Total Downtime Minutes]]/60</f>
        <v>45.68333333333333</v>
      </c>
      <c r="P4805" s="4">
        <v>686</v>
      </c>
      <c r="Q4805" s="4">
        <f>SupplierQuality[[#This Row],[Total Defect Qty]]*SupplierQuality[[#This Row],[Unit Price]]</f>
        <v>563333596</v>
      </c>
    </row>
    <row r="4806" spans="1:17" x14ac:dyDescent="0.25">
      <c r="A4806" s="1">
        <v>43774</v>
      </c>
      <c r="B4806" s="5" t="str">
        <f>TEXT(SupplierQuality[[#This Row],[Date]],"mmm")</f>
        <v>Nov</v>
      </c>
      <c r="C4806" s="5" t="str">
        <f>TEXT(SupplierQuality[[#This Row],[Date]],"yyyy")</f>
        <v>2019</v>
      </c>
      <c r="D4806" s="2" t="s">
        <v>265</v>
      </c>
      <c r="E4806" s="2" t="s">
        <v>45</v>
      </c>
      <c r="F4806" s="2" t="s">
        <v>17</v>
      </c>
      <c r="G4806">
        <v>128</v>
      </c>
      <c r="H4806" s="2" t="str">
        <f>VLOOKUP(SupplierQuality[[#This Row],[MaterialID]],Table4[#All],2,0)</f>
        <v>Tape</v>
      </c>
      <c r="I4806">
        <v>3</v>
      </c>
      <c r="J4806" s="2" t="str">
        <f>_xlfn.XLOOKUP(SupplierQuality[[#This Row],[Defect Type ID]],Table5[ID],Table5[Defect Type],"Not found",0)</f>
        <v>Impact</v>
      </c>
      <c r="K4806">
        <v>221</v>
      </c>
      <c r="L4806" s="2" t="str">
        <f>_xlfn.XLOOKUP(SupplierQuality[[#This Row],[DefectID]],Table2[ID],Table2[Defect],"Not found",0)</f>
        <v>Excessive Grease</v>
      </c>
      <c r="M4806" s="3">
        <v>724104</v>
      </c>
      <c r="N4806" s="3">
        <v>2605</v>
      </c>
      <c r="O4806" s="6">
        <f>SupplierQuality[[#This Row],[Total Downtime Minutes]]/60</f>
        <v>43.416666666666664</v>
      </c>
      <c r="P4806" s="4">
        <v>689</v>
      </c>
      <c r="Q4806" s="4">
        <f>SupplierQuality[[#This Row],[Total Defect Qty]]*SupplierQuality[[#This Row],[Unit Price]]</f>
        <v>498907656</v>
      </c>
    </row>
    <row r="4807" spans="1:17" x14ac:dyDescent="0.25">
      <c r="A4807" s="1">
        <v>43774</v>
      </c>
      <c r="B4807" s="5" t="str">
        <f>TEXT(SupplierQuality[[#This Row],[Date]],"mmm")</f>
        <v>Nov</v>
      </c>
      <c r="C4807" s="5" t="str">
        <f>TEXT(SupplierQuality[[#This Row],[Date]],"yyyy")</f>
        <v>2019</v>
      </c>
      <c r="D4807" s="2" t="s">
        <v>335</v>
      </c>
      <c r="E4807" s="2" t="s">
        <v>64</v>
      </c>
      <c r="F4807" s="2" t="s">
        <v>17</v>
      </c>
      <c r="G4807">
        <v>116</v>
      </c>
      <c r="H4807" s="2" t="str">
        <f>VLOOKUP(SupplierQuality[[#This Row],[MaterialID]],Table4[#All],2,0)</f>
        <v>Molds</v>
      </c>
      <c r="I4807">
        <v>1</v>
      </c>
      <c r="J4807" s="2" t="str">
        <f>_xlfn.XLOOKUP(SupplierQuality[[#This Row],[Defect Type ID]],Table5[ID],Table5[Defect Type],"Not found",0)</f>
        <v>No Impact</v>
      </c>
      <c r="K4807">
        <v>29</v>
      </c>
      <c r="L4807" s="2" t="str">
        <f>_xlfn.XLOOKUP(SupplierQuality[[#This Row],[DefectID]],Table2[ID],Table2[Defect],"Not found",0)</f>
        <v>Out of Spec</v>
      </c>
      <c r="M4807" s="3">
        <v>566128</v>
      </c>
      <c r="N4807" s="3">
        <v>2891</v>
      </c>
      <c r="O4807" s="6">
        <f>SupplierQuality[[#This Row],[Total Downtime Minutes]]/60</f>
        <v>48.18333333333333</v>
      </c>
      <c r="P4807" s="4">
        <v>485</v>
      </c>
      <c r="Q4807" s="4">
        <f>SupplierQuality[[#This Row],[Total Defect Qty]]*SupplierQuality[[#This Row],[Unit Price]]</f>
        <v>274572080</v>
      </c>
    </row>
    <row r="4808" spans="1:17" x14ac:dyDescent="0.25">
      <c r="A4808" s="1">
        <v>43774</v>
      </c>
      <c r="B4808" s="5" t="str">
        <f>TEXT(SupplierQuality[[#This Row],[Date]],"mmm")</f>
        <v>Nov</v>
      </c>
      <c r="C4808" s="5" t="str">
        <f>TEXT(SupplierQuality[[#This Row],[Date]],"yyyy")</f>
        <v>2019</v>
      </c>
      <c r="D4808" s="2" t="s">
        <v>259</v>
      </c>
      <c r="E4808" s="2" t="s">
        <v>84</v>
      </c>
      <c r="F4808" s="2" t="s">
        <v>17</v>
      </c>
      <c r="G4808">
        <v>131</v>
      </c>
      <c r="H4808" s="2" t="str">
        <f>VLOOKUP(SupplierQuality[[#This Row],[MaterialID]],Table4[#All],2,0)</f>
        <v>Valves</v>
      </c>
      <c r="I4808">
        <v>2</v>
      </c>
      <c r="J4808" s="2" t="str">
        <f>_xlfn.XLOOKUP(SupplierQuality[[#This Row],[Defect Type ID]],Table5[ID],Table5[Defect Type],"Not found",0)</f>
        <v>Rejected</v>
      </c>
      <c r="K4808">
        <v>18</v>
      </c>
      <c r="L4808" s="2" t="str">
        <f>_xlfn.XLOOKUP(SupplierQuality[[#This Row],[DefectID]],Table2[ID],Table2[Defect],"Not found",0)</f>
        <v>Too Heavy</v>
      </c>
      <c r="M4808" s="3">
        <v>377733</v>
      </c>
      <c r="N4808" s="3">
        <v>3465</v>
      </c>
      <c r="O4808" s="6">
        <f>SupplierQuality[[#This Row],[Total Downtime Minutes]]/60</f>
        <v>57.75</v>
      </c>
      <c r="P4808" s="4">
        <v>691</v>
      </c>
      <c r="Q4808" s="4">
        <f>SupplierQuality[[#This Row],[Total Defect Qty]]*SupplierQuality[[#This Row],[Unit Price]]</f>
        <v>261013503</v>
      </c>
    </row>
    <row r="4809" spans="1:17" x14ac:dyDescent="0.25">
      <c r="A4809" s="1">
        <v>43774</v>
      </c>
      <c r="B4809" s="5" t="str">
        <f>TEXT(SupplierQuality[[#This Row],[Date]],"mmm")</f>
        <v>Nov</v>
      </c>
      <c r="C4809" s="5" t="str">
        <f>TEXT(SupplierQuality[[#This Row],[Date]],"yyyy")</f>
        <v>2019</v>
      </c>
      <c r="D4809" s="2" t="s">
        <v>230</v>
      </c>
      <c r="E4809" s="2" t="s">
        <v>21</v>
      </c>
      <c r="F4809" s="2" t="s">
        <v>14</v>
      </c>
      <c r="G4809">
        <v>120</v>
      </c>
      <c r="H4809" s="2" t="str">
        <f>VLOOKUP(SupplierQuality[[#This Row],[MaterialID]],Table4[#All],2,0)</f>
        <v>Film</v>
      </c>
      <c r="I4809">
        <v>3</v>
      </c>
      <c r="J4809" s="2" t="str">
        <f>_xlfn.XLOOKUP(SupplierQuality[[#This Row],[Defect Type ID]],Table5[ID],Table5[Defect Type],"Not found",0)</f>
        <v>Impact</v>
      </c>
      <c r="K4809">
        <v>89</v>
      </c>
      <c r="L4809" s="2" t="str">
        <f>_xlfn.XLOOKUP(SupplierQuality[[#This Row],[DefectID]],Table2[ID],Table2[Defect],"Not found",0)</f>
        <v>Delamination</v>
      </c>
      <c r="M4809" s="3">
        <v>277627</v>
      </c>
      <c r="N4809" s="3">
        <v>534</v>
      </c>
      <c r="O4809" s="6">
        <f>SupplierQuality[[#This Row],[Total Downtime Minutes]]/60</f>
        <v>8.9</v>
      </c>
      <c r="P4809" s="4">
        <v>509</v>
      </c>
      <c r="Q4809" s="4">
        <f>SupplierQuality[[#This Row],[Total Defect Qty]]*SupplierQuality[[#This Row],[Unit Price]]</f>
        <v>141312143</v>
      </c>
    </row>
    <row r="4810" spans="1:17" x14ac:dyDescent="0.25">
      <c r="A4810" s="1">
        <v>43774</v>
      </c>
      <c r="B4810" s="5" t="str">
        <f>TEXT(SupplierQuality[[#This Row],[Date]],"mmm")</f>
        <v>Nov</v>
      </c>
      <c r="C4810" s="5" t="str">
        <f>TEXT(SupplierQuality[[#This Row],[Date]],"yyyy")</f>
        <v>2019</v>
      </c>
      <c r="D4810" s="2" t="s">
        <v>145</v>
      </c>
      <c r="E4810" s="2" t="s">
        <v>38</v>
      </c>
      <c r="F4810" s="2" t="s">
        <v>17</v>
      </c>
      <c r="G4810">
        <v>125</v>
      </c>
      <c r="H4810" s="2" t="str">
        <f>VLOOKUP(SupplierQuality[[#This Row],[MaterialID]],Table4[#All],2,0)</f>
        <v>Hardware</v>
      </c>
      <c r="I4810">
        <v>3</v>
      </c>
      <c r="J4810" s="2" t="str">
        <f>_xlfn.XLOOKUP(SupplierQuality[[#This Row],[Defect Type ID]],Table5[ID],Table5[Defect Type],"Not found",0)</f>
        <v>Impact</v>
      </c>
      <c r="K4810">
        <v>82</v>
      </c>
      <c r="L4810" s="2" t="str">
        <f>_xlfn.XLOOKUP(SupplierQuality[[#This Row],[DefectID]],Table2[ID],Table2[Defect],"Not found",0)</f>
        <v>Mixed Parts</v>
      </c>
      <c r="M4810" s="3">
        <v>243692</v>
      </c>
      <c r="N4810" s="3">
        <v>1684</v>
      </c>
      <c r="O4810" s="6">
        <f>SupplierQuality[[#This Row],[Total Downtime Minutes]]/60</f>
        <v>28.066666666666666</v>
      </c>
      <c r="P4810" s="4">
        <v>458</v>
      </c>
      <c r="Q4810" s="4">
        <f>SupplierQuality[[#This Row],[Total Defect Qty]]*SupplierQuality[[#This Row],[Unit Price]]</f>
        <v>111610936</v>
      </c>
    </row>
    <row r="4811" spans="1:17" x14ac:dyDescent="0.25">
      <c r="A4811" s="1">
        <v>43774</v>
      </c>
      <c r="B4811" s="5" t="str">
        <f>TEXT(SupplierQuality[[#This Row],[Date]],"mmm")</f>
        <v>Nov</v>
      </c>
      <c r="C4811" s="5" t="str">
        <f>TEXT(SupplierQuality[[#This Row],[Date]],"yyyy")</f>
        <v>2019</v>
      </c>
      <c r="D4811" s="2" t="s">
        <v>28</v>
      </c>
      <c r="E4811" s="2" t="s">
        <v>49</v>
      </c>
      <c r="F4811" s="2" t="s">
        <v>75</v>
      </c>
      <c r="G4811">
        <v>122</v>
      </c>
      <c r="H4811" s="2" t="str">
        <f>VLOOKUP(SupplierQuality[[#This Row],[MaterialID]],Table4[#All],2,0)</f>
        <v>Electrolytes</v>
      </c>
      <c r="I4811">
        <v>1</v>
      </c>
      <c r="J4811" s="2" t="str">
        <f>_xlfn.XLOOKUP(SupplierQuality[[#This Row],[Defect Type ID]],Table5[ID],Table5[Defect Type],"Not found",0)</f>
        <v>No Impact</v>
      </c>
      <c r="K4811">
        <v>31</v>
      </c>
      <c r="L4811" s="2" t="str">
        <f>_xlfn.XLOOKUP(SupplierQuality[[#This Row],[DefectID]],Table2[ID],Table2[Defect],"Not found",0)</f>
        <v>Tension Issues</v>
      </c>
      <c r="M4811" s="3">
        <v>157992</v>
      </c>
      <c r="N4811" s="3">
        <v>3270</v>
      </c>
      <c r="O4811" s="6">
        <f>SupplierQuality[[#This Row],[Total Downtime Minutes]]/60</f>
        <v>54.5</v>
      </c>
      <c r="P4811" s="4">
        <v>449</v>
      </c>
      <c r="Q4811" s="4">
        <f>SupplierQuality[[#This Row],[Total Defect Qty]]*SupplierQuality[[#This Row],[Unit Price]]</f>
        <v>70938408</v>
      </c>
    </row>
    <row r="4812" spans="1:17" x14ac:dyDescent="0.25">
      <c r="A4812" s="1">
        <v>43775</v>
      </c>
      <c r="B4812" s="5" t="str">
        <f>TEXT(SupplierQuality[[#This Row],[Date]],"mmm")</f>
        <v>Nov</v>
      </c>
      <c r="C4812" s="5" t="str">
        <f>TEXT(SupplierQuality[[#This Row],[Date]],"yyyy")</f>
        <v>2019</v>
      </c>
      <c r="D4812" s="2" t="s">
        <v>221</v>
      </c>
      <c r="E4812" s="2" t="s">
        <v>64</v>
      </c>
      <c r="F4812" s="2" t="s">
        <v>14</v>
      </c>
      <c r="G4812">
        <v>132</v>
      </c>
      <c r="H4812" s="2" t="str">
        <f>VLOOKUP(SupplierQuality[[#This Row],[MaterialID]],Table4[#All],2,0)</f>
        <v>Printed Materials</v>
      </c>
      <c r="I4812">
        <v>3</v>
      </c>
      <c r="J4812" s="2" t="str">
        <f>_xlfn.XLOOKUP(SupplierQuality[[#This Row],[Defect Type ID]],Table5[ID],Table5[Defect Type],"Not found",0)</f>
        <v>Impact</v>
      </c>
      <c r="K4812">
        <v>237</v>
      </c>
      <c r="L4812" s="2" t="str">
        <f>_xlfn.XLOOKUP(SupplierQuality[[#This Row],[DefectID]],Table2[ID],Table2[Defect],"Not found",0)</f>
        <v>Wrong Hue</v>
      </c>
      <c r="M4812" s="3">
        <v>308041</v>
      </c>
      <c r="N4812" s="3">
        <v>4264</v>
      </c>
      <c r="O4812" s="6">
        <f>SupplierQuality[[#This Row],[Total Downtime Minutes]]/60</f>
        <v>71.066666666666663</v>
      </c>
      <c r="P4812" s="4">
        <v>613</v>
      </c>
      <c r="Q4812" s="4">
        <f>SupplierQuality[[#This Row],[Total Defect Qty]]*SupplierQuality[[#This Row],[Unit Price]]</f>
        <v>188829133</v>
      </c>
    </row>
    <row r="4813" spans="1:17" x14ac:dyDescent="0.25">
      <c r="A4813" s="1">
        <v>43775</v>
      </c>
      <c r="B4813" s="5" t="str">
        <f>TEXT(SupplierQuality[[#This Row],[Date]],"mmm")</f>
        <v>Nov</v>
      </c>
      <c r="C4813" s="5" t="str">
        <f>TEXT(SupplierQuality[[#This Row],[Date]],"yyyy")</f>
        <v>2019</v>
      </c>
      <c r="D4813" s="2" t="s">
        <v>207</v>
      </c>
      <c r="E4813" s="2" t="s">
        <v>84</v>
      </c>
      <c r="F4813" s="2" t="s">
        <v>17</v>
      </c>
      <c r="G4813">
        <v>131</v>
      </c>
      <c r="H4813" s="2" t="str">
        <f>VLOOKUP(SupplierQuality[[#This Row],[MaterialID]],Table4[#All],2,0)</f>
        <v>Valves</v>
      </c>
      <c r="I4813">
        <v>3</v>
      </c>
      <c r="J4813" s="2" t="str">
        <f>_xlfn.XLOOKUP(SupplierQuality[[#This Row],[Defect Type ID]],Table5[ID],Table5[Defect Type],"Not found",0)</f>
        <v>Impact</v>
      </c>
      <c r="K4813">
        <v>168</v>
      </c>
      <c r="L4813" s="2" t="str">
        <f>_xlfn.XLOOKUP(SupplierQuality[[#This Row],[DefectID]],Table2[ID],Table2[Defect],"Not found",0)</f>
        <v>Top Too Small</v>
      </c>
      <c r="M4813" s="3">
        <v>220015</v>
      </c>
      <c r="N4813" s="3">
        <v>1652</v>
      </c>
      <c r="O4813" s="6">
        <f>SupplierQuality[[#This Row],[Total Downtime Minutes]]/60</f>
        <v>27.533333333333335</v>
      </c>
      <c r="P4813" s="4">
        <v>417</v>
      </c>
      <c r="Q4813" s="4">
        <f>SupplierQuality[[#This Row],[Total Defect Qty]]*SupplierQuality[[#This Row],[Unit Price]]</f>
        <v>91746255</v>
      </c>
    </row>
    <row r="4814" spans="1:17" x14ac:dyDescent="0.25">
      <c r="A4814" s="1">
        <v>43776</v>
      </c>
      <c r="B4814" s="5" t="str">
        <f>TEXT(SupplierQuality[[#This Row],[Date]],"mmm")</f>
        <v>Nov</v>
      </c>
      <c r="C4814" s="5" t="str">
        <f>TEXT(SupplierQuality[[#This Row],[Date]],"yyyy")</f>
        <v>2019</v>
      </c>
      <c r="D4814" s="2" t="s">
        <v>65</v>
      </c>
      <c r="E4814" s="2" t="s">
        <v>98</v>
      </c>
      <c r="F4814" s="2" t="s">
        <v>14</v>
      </c>
      <c r="G4814">
        <v>120</v>
      </c>
      <c r="H4814" s="2" t="str">
        <f>VLOOKUP(SupplierQuality[[#This Row],[MaterialID]],Table4[#All],2,0)</f>
        <v>Film</v>
      </c>
      <c r="I4814">
        <v>3</v>
      </c>
      <c r="J4814" s="2" t="str">
        <f>_xlfn.XLOOKUP(SupplierQuality[[#This Row],[Defect Type ID]],Table5[ID],Table5[Defect Type],"Not found",0)</f>
        <v>Impact</v>
      </c>
      <c r="K4814">
        <v>121</v>
      </c>
      <c r="L4814" s="2" t="str">
        <f>_xlfn.XLOOKUP(SupplierQuality[[#This Row],[DefectID]],Table2[ID],Table2[Defect],"Not found",0)</f>
        <v>Odor</v>
      </c>
      <c r="M4814" s="3">
        <v>605817</v>
      </c>
      <c r="N4814" s="3">
        <v>3788</v>
      </c>
      <c r="O4814" s="6">
        <f>SupplierQuality[[#This Row],[Total Downtime Minutes]]/60</f>
        <v>63.133333333333333</v>
      </c>
      <c r="P4814" s="4">
        <v>632</v>
      </c>
      <c r="Q4814" s="4">
        <f>SupplierQuality[[#This Row],[Total Defect Qty]]*SupplierQuality[[#This Row],[Unit Price]]</f>
        <v>382876344</v>
      </c>
    </row>
    <row r="4815" spans="1:17" x14ac:dyDescent="0.25">
      <c r="A4815" s="1">
        <v>43777</v>
      </c>
      <c r="B4815" s="5" t="str">
        <f>TEXT(SupplierQuality[[#This Row],[Date]],"mmm")</f>
        <v>Nov</v>
      </c>
      <c r="C4815" s="5" t="str">
        <f>TEXT(SupplierQuality[[#This Row],[Date]],"yyyy")</f>
        <v>2019</v>
      </c>
      <c r="D4815" s="2" t="s">
        <v>26</v>
      </c>
      <c r="E4815" s="2" t="s">
        <v>67</v>
      </c>
      <c r="F4815" s="2" t="s">
        <v>14</v>
      </c>
      <c r="G4815">
        <v>115</v>
      </c>
      <c r="H4815" s="2" t="str">
        <f>VLOOKUP(SupplierQuality[[#This Row],[MaterialID]],Table4[#All],2,0)</f>
        <v>Controllers</v>
      </c>
      <c r="I4815">
        <v>3</v>
      </c>
      <c r="J4815" s="2" t="str">
        <f>_xlfn.XLOOKUP(SupplierQuality[[#This Row],[Defect Type ID]],Table5[ID],Table5[Defect Type],"Not found",0)</f>
        <v>Impact</v>
      </c>
      <c r="K4815">
        <v>190</v>
      </c>
      <c r="L4815" s="2" t="str">
        <f>_xlfn.XLOOKUP(SupplierQuality[[#This Row],[DefectID]],Table2[ID],Table2[Defect],"Not found",0)</f>
        <v>Bad Distribution</v>
      </c>
      <c r="M4815" s="3">
        <v>598930</v>
      </c>
      <c r="N4815" s="3">
        <v>1532</v>
      </c>
      <c r="O4815" s="6">
        <f>SupplierQuality[[#This Row],[Total Downtime Minutes]]/60</f>
        <v>25.533333333333335</v>
      </c>
      <c r="P4815" s="4">
        <v>644</v>
      </c>
      <c r="Q4815" s="4">
        <f>SupplierQuality[[#This Row],[Total Defect Qty]]*SupplierQuality[[#This Row],[Unit Price]]</f>
        <v>385710920</v>
      </c>
    </row>
    <row r="4816" spans="1:17" x14ac:dyDescent="0.25">
      <c r="A4816" s="1">
        <v>43777</v>
      </c>
      <c r="B4816" s="5" t="str">
        <f>TEXT(SupplierQuality[[#This Row],[Date]],"mmm")</f>
        <v>Nov</v>
      </c>
      <c r="C4816" s="5" t="str">
        <f>TEXT(SupplierQuality[[#This Row],[Date]],"yyyy")</f>
        <v>2019</v>
      </c>
      <c r="D4816" s="2" t="s">
        <v>285</v>
      </c>
      <c r="E4816" s="2" t="s">
        <v>13</v>
      </c>
      <c r="F4816" s="2" t="s">
        <v>14</v>
      </c>
      <c r="G4816">
        <v>128</v>
      </c>
      <c r="H4816" s="2" t="str">
        <f>VLOOKUP(SupplierQuality[[#This Row],[MaterialID]],Table4[#All],2,0)</f>
        <v>Tape</v>
      </c>
      <c r="I4816">
        <v>3</v>
      </c>
      <c r="J4816" s="2" t="str">
        <f>_xlfn.XLOOKUP(SupplierQuality[[#This Row],[Defect Type ID]],Table5[ID],Table5[Defect Type],"Not found",0)</f>
        <v>Impact</v>
      </c>
      <c r="K4816">
        <v>19</v>
      </c>
      <c r="L4816" s="2" t="str">
        <f>_xlfn.XLOOKUP(SupplierQuality[[#This Row],[DefectID]],Table2[ID],Table2[Defect],"Not found",0)</f>
        <v>Dirty Containers</v>
      </c>
      <c r="M4816" s="3">
        <v>584761</v>
      </c>
      <c r="N4816" s="3">
        <v>1750</v>
      </c>
      <c r="O4816" s="6">
        <f>SupplierQuality[[#This Row],[Total Downtime Minutes]]/60</f>
        <v>29.166666666666668</v>
      </c>
      <c r="P4816" s="4">
        <v>545</v>
      </c>
      <c r="Q4816" s="4">
        <f>SupplierQuality[[#This Row],[Total Defect Qty]]*SupplierQuality[[#This Row],[Unit Price]]</f>
        <v>318694745</v>
      </c>
    </row>
    <row r="4817" spans="1:17" x14ac:dyDescent="0.25">
      <c r="A4817" s="1">
        <v>43777</v>
      </c>
      <c r="B4817" s="5" t="str">
        <f>TEXT(SupplierQuality[[#This Row],[Date]],"mmm")</f>
        <v>Nov</v>
      </c>
      <c r="C4817" s="5" t="str">
        <f>TEXT(SupplierQuality[[#This Row],[Date]],"yyyy")</f>
        <v>2019</v>
      </c>
      <c r="D4817" s="2" t="s">
        <v>87</v>
      </c>
      <c r="E4817" s="2" t="s">
        <v>55</v>
      </c>
      <c r="F4817" s="2" t="s">
        <v>14</v>
      </c>
      <c r="G4817">
        <v>123</v>
      </c>
      <c r="H4817" s="2" t="str">
        <f>VLOOKUP(SupplierQuality[[#This Row],[MaterialID]],Table4[#All],2,0)</f>
        <v>Pump</v>
      </c>
      <c r="I4817">
        <v>3</v>
      </c>
      <c r="J4817" s="2" t="str">
        <f>_xlfn.XLOOKUP(SupplierQuality[[#This Row],[Defect Type ID]],Table5[ID],Table5[Defect Type],"Not found",0)</f>
        <v>Impact</v>
      </c>
      <c r="K4817">
        <v>212</v>
      </c>
      <c r="L4817" s="2" t="str">
        <f>_xlfn.XLOOKUP(SupplierQuality[[#This Row],[DefectID]],Table2[ID],Table2[Defect],"Not found",0)</f>
        <v>Burnt</v>
      </c>
      <c r="M4817" s="3">
        <v>541452</v>
      </c>
      <c r="N4817" s="3">
        <v>2034</v>
      </c>
      <c r="O4817" s="6">
        <f>SupplierQuality[[#This Row],[Total Downtime Minutes]]/60</f>
        <v>33.9</v>
      </c>
      <c r="P4817" s="4">
        <v>282</v>
      </c>
      <c r="Q4817" s="4">
        <f>SupplierQuality[[#This Row],[Total Defect Qty]]*SupplierQuality[[#This Row],[Unit Price]]</f>
        <v>152689464</v>
      </c>
    </row>
    <row r="4818" spans="1:17" x14ac:dyDescent="0.25">
      <c r="A4818" s="1">
        <v>43778</v>
      </c>
      <c r="B4818" s="5" t="str">
        <f>TEXT(SupplierQuality[[#This Row],[Date]],"mmm")</f>
        <v>Nov</v>
      </c>
      <c r="C4818" s="5" t="str">
        <f>TEXT(SupplierQuality[[#This Row],[Date]],"yyyy")</f>
        <v>2019</v>
      </c>
      <c r="D4818" s="2" t="s">
        <v>160</v>
      </c>
      <c r="E4818" s="2" t="s">
        <v>98</v>
      </c>
      <c r="F4818" s="2" t="s">
        <v>14</v>
      </c>
      <c r="G4818">
        <v>115</v>
      </c>
      <c r="H4818" s="2" t="str">
        <f>VLOOKUP(SupplierQuality[[#This Row],[MaterialID]],Table4[#All],2,0)</f>
        <v>Controllers</v>
      </c>
      <c r="I4818">
        <v>1</v>
      </c>
      <c r="J4818" s="2" t="str">
        <f>_xlfn.XLOOKUP(SupplierQuality[[#This Row],[Defect Type ID]],Table5[ID],Table5[Defect Type],"Not found",0)</f>
        <v>No Impact</v>
      </c>
      <c r="K4818">
        <v>136</v>
      </c>
      <c r="L4818" s="2" t="str">
        <f>_xlfn.XLOOKUP(SupplierQuality[[#This Row],[DefectID]],Table2[ID],Table2[Defect],"Not found",0)</f>
        <v>Damaged Components</v>
      </c>
      <c r="M4818" s="3">
        <v>692147</v>
      </c>
      <c r="N4818" s="3">
        <v>2758</v>
      </c>
      <c r="O4818" s="6">
        <f>SupplierQuality[[#This Row],[Total Downtime Minutes]]/60</f>
        <v>45.966666666666669</v>
      </c>
      <c r="P4818" s="4">
        <v>539</v>
      </c>
      <c r="Q4818" s="4">
        <f>SupplierQuality[[#This Row],[Total Defect Qty]]*SupplierQuality[[#This Row],[Unit Price]]</f>
        <v>373067233</v>
      </c>
    </row>
    <row r="4819" spans="1:17" x14ac:dyDescent="0.25">
      <c r="A4819" s="1">
        <v>43778</v>
      </c>
      <c r="B4819" s="5" t="str">
        <f>TEXT(SupplierQuality[[#This Row],[Date]],"mmm")</f>
        <v>Nov</v>
      </c>
      <c r="C4819" s="5" t="str">
        <f>TEXT(SupplierQuality[[#This Row],[Date]],"yyyy")</f>
        <v>2019</v>
      </c>
      <c r="D4819" s="2" t="s">
        <v>281</v>
      </c>
      <c r="E4819" s="2" t="s">
        <v>74</v>
      </c>
      <c r="F4819" s="2" t="s">
        <v>14</v>
      </c>
      <c r="G4819">
        <v>133</v>
      </c>
      <c r="H4819" s="2" t="str">
        <f>VLOOKUP(SupplierQuality[[#This Row],[MaterialID]],Table4[#All],2,0)</f>
        <v>Wires</v>
      </c>
      <c r="I4819">
        <v>3</v>
      </c>
      <c r="J4819" s="2" t="str">
        <f>_xlfn.XLOOKUP(SupplierQuality[[#This Row],[Defect Type ID]],Table5[ID],Table5[Defect Type],"Not found",0)</f>
        <v>Impact</v>
      </c>
      <c r="K4819">
        <v>155</v>
      </c>
      <c r="L4819" s="2" t="str">
        <f>_xlfn.XLOOKUP(SupplierQuality[[#This Row],[DefectID]],Table2[ID],Table2[Defect],"Not found",0)</f>
        <v>Wrong Specification</v>
      </c>
      <c r="M4819" s="3">
        <v>546388</v>
      </c>
      <c r="N4819" s="3">
        <v>4631</v>
      </c>
      <c r="O4819" s="6">
        <f>SupplierQuality[[#This Row],[Total Downtime Minutes]]/60</f>
        <v>77.183333333333337</v>
      </c>
      <c r="P4819" s="4">
        <v>616</v>
      </c>
      <c r="Q4819" s="4">
        <f>SupplierQuality[[#This Row],[Total Defect Qty]]*SupplierQuality[[#This Row],[Unit Price]]</f>
        <v>336575008</v>
      </c>
    </row>
    <row r="4820" spans="1:17" x14ac:dyDescent="0.25">
      <c r="A4820" s="1">
        <v>43778</v>
      </c>
      <c r="B4820" s="5" t="str">
        <f>TEXT(SupplierQuality[[#This Row],[Date]],"mmm")</f>
        <v>Nov</v>
      </c>
      <c r="C4820" s="5" t="str">
        <f>TEXT(SupplierQuality[[#This Row],[Date]],"yyyy")</f>
        <v>2019</v>
      </c>
      <c r="D4820" s="2" t="s">
        <v>295</v>
      </c>
      <c r="E4820" s="2" t="s">
        <v>19</v>
      </c>
      <c r="F4820" s="2" t="s">
        <v>17</v>
      </c>
      <c r="G4820">
        <v>118</v>
      </c>
      <c r="H4820" s="2" t="str">
        <f>VLOOKUP(SupplierQuality[[#This Row],[MaterialID]],Table4[#All],2,0)</f>
        <v>Corrugate</v>
      </c>
      <c r="I4820">
        <v>2</v>
      </c>
      <c r="J4820" s="2" t="str">
        <f>_xlfn.XLOOKUP(SupplierQuality[[#This Row],[Defect Type ID]],Table5[ID],Table5[Defect Type],"Not found",0)</f>
        <v>Rejected</v>
      </c>
      <c r="K4820">
        <v>223</v>
      </c>
      <c r="L4820" s="2" t="str">
        <f>_xlfn.XLOOKUP(SupplierQuality[[#This Row],[DefectID]],Table2[ID],Table2[Defect],"Not found",0)</f>
        <v>No Varnish</v>
      </c>
      <c r="M4820" s="3">
        <v>506347</v>
      </c>
      <c r="N4820" s="3">
        <v>795</v>
      </c>
      <c r="O4820" s="6">
        <f>SupplierQuality[[#This Row],[Total Downtime Minutes]]/60</f>
        <v>13.25</v>
      </c>
      <c r="P4820" s="4">
        <v>349</v>
      </c>
      <c r="Q4820" s="4">
        <f>SupplierQuality[[#This Row],[Total Defect Qty]]*SupplierQuality[[#This Row],[Unit Price]]</f>
        <v>176715103</v>
      </c>
    </row>
    <row r="4821" spans="1:17" x14ac:dyDescent="0.25">
      <c r="A4821" s="1">
        <v>43778</v>
      </c>
      <c r="B4821" s="5" t="str">
        <f>TEXT(SupplierQuality[[#This Row],[Date]],"mmm")</f>
        <v>Nov</v>
      </c>
      <c r="C4821" s="5" t="str">
        <f>TEXT(SupplierQuality[[#This Row],[Date]],"yyyy")</f>
        <v>2019</v>
      </c>
      <c r="D4821" s="2" t="s">
        <v>285</v>
      </c>
      <c r="E4821" s="2" t="s">
        <v>67</v>
      </c>
      <c r="F4821" s="2" t="s">
        <v>17</v>
      </c>
      <c r="G4821">
        <v>131</v>
      </c>
      <c r="H4821" s="2" t="str">
        <f>VLOOKUP(SupplierQuality[[#This Row],[MaterialID]],Table4[#All],2,0)</f>
        <v>Valves</v>
      </c>
      <c r="I4821">
        <v>2</v>
      </c>
      <c r="J4821" s="2" t="str">
        <f>_xlfn.XLOOKUP(SupplierQuality[[#This Row],[Defect Type ID]],Table5[ID],Table5[Defect Type],"Not found",0)</f>
        <v>Rejected</v>
      </c>
      <c r="K4821">
        <v>214</v>
      </c>
      <c r="L4821" s="2" t="str">
        <f>_xlfn.XLOOKUP(SupplierQuality[[#This Row],[DefectID]],Table2[ID],Table2[Defect],"Not found",0)</f>
        <v>Bad Insert</v>
      </c>
      <c r="M4821" s="3">
        <v>192940</v>
      </c>
      <c r="N4821" s="3">
        <v>2473</v>
      </c>
      <c r="O4821" s="6">
        <f>SupplierQuality[[#This Row],[Total Downtime Minutes]]/60</f>
        <v>41.216666666666669</v>
      </c>
      <c r="P4821" s="4">
        <v>570</v>
      </c>
      <c r="Q4821" s="4">
        <f>SupplierQuality[[#This Row],[Total Defect Qty]]*SupplierQuality[[#This Row],[Unit Price]]</f>
        <v>109975800</v>
      </c>
    </row>
    <row r="4822" spans="1:17" x14ac:dyDescent="0.25">
      <c r="A4822" s="1">
        <v>43778</v>
      </c>
      <c r="B4822" s="5" t="str">
        <f>TEXT(SupplierQuality[[#This Row],[Date]],"mmm")</f>
        <v>Nov</v>
      </c>
      <c r="C4822" s="5" t="str">
        <f>TEXT(SupplierQuality[[#This Row],[Date]],"yyyy")</f>
        <v>2019</v>
      </c>
      <c r="D4822" s="2" t="s">
        <v>80</v>
      </c>
      <c r="E4822" s="2" t="s">
        <v>64</v>
      </c>
      <c r="F4822" s="2" t="s">
        <v>24</v>
      </c>
      <c r="G4822">
        <v>114</v>
      </c>
      <c r="H4822" s="2" t="str">
        <f>VLOOKUP(SupplierQuality[[#This Row],[MaterialID]],Table4[#All],2,0)</f>
        <v>Carton</v>
      </c>
      <c r="I4822">
        <v>3</v>
      </c>
      <c r="J4822" s="2" t="str">
        <f>_xlfn.XLOOKUP(SupplierQuality[[#This Row],[Defect Type ID]],Table5[ID],Table5[Defect Type],"Not found",0)</f>
        <v>Impact</v>
      </c>
      <c r="K4822">
        <v>251</v>
      </c>
      <c r="L4822" s="2" t="str">
        <f>_xlfn.XLOOKUP(SupplierQuality[[#This Row],[DefectID]],Table2[ID],Table2[Defect],"Not found",0)</f>
        <v>Ink Smears</v>
      </c>
      <c r="M4822" s="3">
        <v>120046</v>
      </c>
      <c r="N4822" s="3">
        <v>591</v>
      </c>
      <c r="O4822" s="6">
        <f>SupplierQuality[[#This Row],[Total Downtime Minutes]]/60</f>
        <v>9.85</v>
      </c>
      <c r="P4822" s="4">
        <v>350</v>
      </c>
      <c r="Q4822" s="4">
        <f>SupplierQuality[[#This Row],[Total Defect Qty]]*SupplierQuality[[#This Row],[Unit Price]]</f>
        <v>42016100</v>
      </c>
    </row>
    <row r="4823" spans="1:17" x14ac:dyDescent="0.25">
      <c r="A4823" s="1">
        <v>43779</v>
      </c>
      <c r="B4823" s="5" t="str">
        <f>TEXT(SupplierQuality[[#This Row],[Date]],"mmm")</f>
        <v>Nov</v>
      </c>
      <c r="C4823" s="5" t="str">
        <f>TEXT(SupplierQuality[[#This Row],[Date]],"yyyy")</f>
        <v>2019</v>
      </c>
      <c r="D4823" s="2" t="s">
        <v>188</v>
      </c>
      <c r="E4823" s="2" t="s">
        <v>45</v>
      </c>
      <c r="F4823" s="2" t="s">
        <v>14</v>
      </c>
      <c r="G4823">
        <v>117</v>
      </c>
      <c r="H4823" s="2" t="str">
        <f>VLOOKUP(SupplierQuality[[#This Row],[MaterialID]],Table4[#All],2,0)</f>
        <v>Labels</v>
      </c>
      <c r="I4823">
        <v>3</v>
      </c>
      <c r="J4823" s="2" t="str">
        <f>_xlfn.XLOOKUP(SupplierQuality[[#This Row],[Defect Type ID]],Table5[ID],Table5[Defect Type],"Not found",0)</f>
        <v>Impact</v>
      </c>
      <c r="K4823">
        <v>180</v>
      </c>
      <c r="L4823" s="2" t="str">
        <f>_xlfn.XLOOKUP(SupplierQuality[[#This Row],[DefectID]],Table2[ID],Table2[Defect],"Not found",0)</f>
        <v>Soft Sides</v>
      </c>
      <c r="M4823" s="3">
        <v>864405</v>
      </c>
      <c r="N4823" s="3">
        <v>3690</v>
      </c>
      <c r="O4823" s="6">
        <f>SupplierQuality[[#This Row],[Total Downtime Minutes]]/60</f>
        <v>61.5</v>
      </c>
      <c r="P4823" s="4">
        <v>600</v>
      </c>
      <c r="Q4823" s="4">
        <f>SupplierQuality[[#This Row],[Total Defect Qty]]*SupplierQuality[[#This Row],[Unit Price]]</f>
        <v>518643000</v>
      </c>
    </row>
    <row r="4824" spans="1:17" x14ac:dyDescent="0.25">
      <c r="A4824" s="1">
        <v>43779</v>
      </c>
      <c r="B4824" s="5" t="str">
        <f>TEXT(SupplierQuality[[#This Row],[Date]],"mmm")</f>
        <v>Nov</v>
      </c>
      <c r="C4824" s="5" t="str">
        <f>TEXT(SupplierQuality[[#This Row],[Date]],"yyyy")</f>
        <v>2019</v>
      </c>
      <c r="D4824" s="2" t="s">
        <v>111</v>
      </c>
      <c r="E4824" s="2" t="s">
        <v>58</v>
      </c>
      <c r="F4824" s="2" t="s">
        <v>14</v>
      </c>
      <c r="G4824">
        <v>132</v>
      </c>
      <c r="H4824" s="2" t="str">
        <f>VLOOKUP(SupplierQuality[[#This Row],[MaterialID]],Table4[#All],2,0)</f>
        <v>Printed Materials</v>
      </c>
      <c r="I4824">
        <v>2</v>
      </c>
      <c r="J4824" s="2" t="str">
        <f>_xlfn.XLOOKUP(SupplierQuality[[#This Row],[Defect Type ID]],Table5[ID],Table5[Defect Type],"Not found",0)</f>
        <v>Rejected</v>
      </c>
      <c r="K4824">
        <v>119</v>
      </c>
      <c r="L4824" s="2" t="str">
        <f>_xlfn.XLOOKUP(SupplierQuality[[#This Row],[DefectID]],Table2[ID],Table2[Defect],"Not found",0)</f>
        <v>Print Problems</v>
      </c>
      <c r="M4824" s="3">
        <v>759147</v>
      </c>
      <c r="N4824" s="3">
        <v>3080</v>
      </c>
      <c r="O4824" s="6">
        <f>SupplierQuality[[#This Row],[Total Downtime Minutes]]/60</f>
        <v>51.333333333333336</v>
      </c>
      <c r="P4824" s="4">
        <v>642</v>
      </c>
      <c r="Q4824" s="4">
        <f>SupplierQuality[[#This Row],[Total Defect Qty]]*SupplierQuality[[#This Row],[Unit Price]]</f>
        <v>487372374</v>
      </c>
    </row>
    <row r="4825" spans="1:17" x14ac:dyDescent="0.25">
      <c r="A4825" s="1">
        <v>43779</v>
      </c>
      <c r="B4825" s="5" t="str">
        <f>TEXT(SupplierQuality[[#This Row],[Date]],"mmm")</f>
        <v>Nov</v>
      </c>
      <c r="C4825" s="5" t="str">
        <f>TEXT(SupplierQuality[[#This Row],[Date]],"yyyy")</f>
        <v>2019</v>
      </c>
      <c r="D4825" s="2" t="s">
        <v>240</v>
      </c>
      <c r="E4825" s="2" t="s">
        <v>45</v>
      </c>
      <c r="F4825" s="2" t="s">
        <v>42</v>
      </c>
      <c r="G4825">
        <v>122</v>
      </c>
      <c r="H4825" s="2" t="str">
        <f>VLOOKUP(SupplierQuality[[#This Row],[MaterialID]],Table4[#All],2,0)</f>
        <v>Electrolytes</v>
      </c>
      <c r="I4825">
        <v>1</v>
      </c>
      <c r="J4825" s="2" t="str">
        <f>_xlfn.XLOOKUP(SupplierQuality[[#This Row],[Defect Type ID]],Table5[ID],Table5[Defect Type],"Not found",0)</f>
        <v>No Impact</v>
      </c>
      <c r="K4825">
        <v>113</v>
      </c>
      <c r="L4825" s="2" t="str">
        <f>_xlfn.XLOOKUP(SupplierQuality[[#This Row],[DefectID]],Table2[ID],Table2[Defect],"Not found",0)</f>
        <v>Packaging Integrity</v>
      </c>
      <c r="M4825" s="3">
        <v>756384</v>
      </c>
      <c r="N4825" s="3">
        <v>1761</v>
      </c>
      <c r="O4825" s="6">
        <f>SupplierQuality[[#This Row],[Total Downtime Minutes]]/60</f>
        <v>29.35</v>
      </c>
      <c r="P4825" s="4">
        <v>316</v>
      </c>
      <c r="Q4825" s="4">
        <f>SupplierQuality[[#This Row],[Total Defect Qty]]*SupplierQuality[[#This Row],[Unit Price]]</f>
        <v>239017344</v>
      </c>
    </row>
    <row r="4826" spans="1:17" x14ac:dyDescent="0.25">
      <c r="A4826" s="1">
        <v>43779</v>
      </c>
      <c r="B4826" s="5" t="str">
        <f>TEXT(SupplierQuality[[#This Row],[Date]],"mmm")</f>
        <v>Nov</v>
      </c>
      <c r="C4826" s="5" t="str">
        <f>TEXT(SupplierQuality[[#This Row],[Date]],"yyyy")</f>
        <v>2019</v>
      </c>
      <c r="D4826" s="2" t="s">
        <v>35</v>
      </c>
      <c r="E4826" s="2" t="s">
        <v>27</v>
      </c>
      <c r="F4826" s="2" t="s">
        <v>17</v>
      </c>
      <c r="G4826">
        <v>131</v>
      </c>
      <c r="H4826" s="2" t="str">
        <f>VLOOKUP(SupplierQuality[[#This Row],[MaterialID]],Table4[#All],2,0)</f>
        <v>Valves</v>
      </c>
      <c r="I4826">
        <v>2</v>
      </c>
      <c r="J4826" s="2" t="str">
        <f>_xlfn.XLOOKUP(SupplierQuality[[#This Row],[Defect Type ID]],Table5[ID],Table5[Defect Type],"Not found",0)</f>
        <v>Rejected</v>
      </c>
      <c r="K4826">
        <v>92</v>
      </c>
      <c r="L4826" s="2" t="str">
        <f>_xlfn.XLOOKUP(SupplierQuality[[#This Row],[DefectID]],Table2[ID],Table2[Defect],"Not found",0)</f>
        <v>No Adhesive</v>
      </c>
      <c r="M4826" s="3">
        <v>722635</v>
      </c>
      <c r="N4826" s="3">
        <v>4863</v>
      </c>
      <c r="O4826" s="6">
        <f>SupplierQuality[[#This Row],[Total Downtime Minutes]]/60</f>
        <v>81.05</v>
      </c>
      <c r="P4826" s="4">
        <v>396</v>
      </c>
      <c r="Q4826" s="4">
        <f>SupplierQuality[[#This Row],[Total Defect Qty]]*SupplierQuality[[#This Row],[Unit Price]]</f>
        <v>286163460</v>
      </c>
    </row>
    <row r="4827" spans="1:17" x14ac:dyDescent="0.25">
      <c r="A4827" s="1">
        <v>43779</v>
      </c>
      <c r="B4827" s="5" t="str">
        <f>TEXT(SupplierQuality[[#This Row],[Date]],"mmm")</f>
        <v>Nov</v>
      </c>
      <c r="C4827" s="5" t="str">
        <f>TEXT(SupplierQuality[[#This Row],[Date]],"yyyy")</f>
        <v>2019</v>
      </c>
      <c r="D4827" s="2" t="s">
        <v>158</v>
      </c>
      <c r="E4827" s="2" t="s">
        <v>58</v>
      </c>
      <c r="F4827" s="2" t="s">
        <v>17</v>
      </c>
      <c r="G4827">
        <v>112</v>
      </c>
      <c r="H4827" s="2" t="str">
        <f>VLOOKUP(SupplierQuality[[#This Row],[MaterialID]],Table4[#All],2,0)</f>
        <v>Glass</v>
      </c>
      <c r="I4827">
        <v>3</v>
      </c>
      <c r="J4827" s="2" t="str">
        <f>_xlfn.XLOOKUP(SupplierQuality[[#This Row],[Defect Type ID]],Table5[ID],Table5[Defect Type],"Not found",0)</f>
        <v>Impact</v>
      </c>
      <c r="K4827">
        <v>99</v>
      </c>
      <c r="L4827" s="2" t="str">
        <f>_xlfn.XLOOKUP(SupplierQuality[[#This Row],[DefectID]],Table2[ID],Table2[Defect],"Not found",0)</f>
        <v>False scores</v>
      </c>
      <c r="M4827" s="3">
        <v>675263</v>
      </c>
      <c r="N4827" s="3">
        <v>16</v>
      </c>
      <c r="O4827" s="6">
        <f>SupplierQuality[[#This Row],[Total Downtime Minutes]]/60</f>
        <v>0.26666666666666666</v>
      </c>
      <c r="P4827" s="4">
        <v>477</v>
      </c>
      <c r="Q4827" s="4">
        <f>SupplierQuality[[#This Row],[Total Defect Qty]]*SupplierQuality[[#This Row],[Unit Price]]</f>
        <v>322100451</v>
      </c>
    </row>
    <row r="4828" spans="1:17" x14ac:dyDescent="0.25">
      <c r="A4828" s="1">
        <v>43779</v>
      </c>
      <c r="B4828" s="5" t="str">
        <f>TEXT(SupplierQuality[[#This Row],[Date]],"mmm")</f>
        <v>Nov</v>
      </c>
      <c r="C4828" s="5" t="str">
        <f>TEXT(SupplierQuality[[#This Row],[Date]],"yyyy")</f>
        <v>2019</v>
      </c>
      <c r="D4828" s="2" t="s">
        <v>63</v>
      </c>
      <c r="E4828" s="2" t="s">
        <v>62</v>
      </c>
      <c r="F4828" s="2" t="s">
        <v>42</v>
      </c>
      <c r="G4828">
        <v>126</v>
      </c>
      <c r="H4828" s="2" t="str">
        <f>VLOOKUP(SupplierQuality[[#This Row],[MaterialID]],Table4[#All],2,0)</f>
        <v>Motors</v>
      </c>
      <c r="I4828">
        <v>1</v>
      </c>
      <c r="J4828" s="2" t="str">
        <f>_xlfn.XLOOKUP(SupplierQuality[[#This Row],[Defect Type ID]],Table5[ID],Table5[Defect Type],"Not found",0)</f>
        <v>No Impact</v>
      </c>
      <c r="K4828">
        <v>5</v>
      </c>
      <c r="L4828" s="2" t="str">
        <f>_xlfn.XLOOKUP(SupplierQuality[[#This Row],[DefectID]],Table2[ID],Table2[Defect],"Not found",0)</f>
        <v>Other</v>
      </c>
      <c r="M4828" s="3">
        <v>486205</v>
      </c>
      <c r="N4828" s="3">
        <v>4639</v>
      </c>
      <c r="O4828" s="6">
        <f>SupplierQuality[[#This Row],[Total Downtime Minutes]]/60</f>
        <v>77.316666666666663</v>
      </c>
      <c r="P4828" s="4">
        <v>373</v>
      </c>
      <c r="Q4828" s="4">
        <f>SupplierQuality[[#This Row],[Total Defect Qty]]*SupplierQuality[[#This Row],[Unit Price]]</f>
        <v>181354465</v>
      </c>
    </row>
    <row r="4829" spans="1:17" x14ac:dyDescent="0.25">
      <c r="A4829" s="1">
        <v>43779</v>
      </c>
      <c r="B4829" s="5" t="str">
        <f>TEXT(SupplierQuality[[#This Row],[Date]],"mmm")</f>
        <v>Nov</v>
      </c>
      <c r="C4829" s="5" t="str">
        <f>TEXT(SupplierQuality[[#This Row],[Date]],"yyyy")</f>
        <v>2019</v>
      </c>
      <c r="D4829" s="2" t="s">
        <v>102</v>
      </c>
      <c r="E4829" s="2" t="s">
        <v>64</v>
      </c>
      <c r="F4829" s="2" t="s">
        <v>14</v>
      </c>
      <c r="G4829">
        <v>128</v>
      </c>
      <c r="H4829" s="2" t="str">
        <f>VLOOKUP(SupplierQuality[[#This Row],[MaterialID]],Table4[#All],2,0)</f>
        <v>Tape</v>
      </c>
      <c r="I4829">
        <v>3</v>
      </c>
      <c r="J4829" s="2" t="str">
        <f>_xlfn.XLOOKUP(SupplierQuality[[#This Row],[Defect Type ID]],Table5[ID],Table5[Defect Type],"Not found",0)</f>
        <v>Impact</v>
      </c>
      <c r="K4829">
        <v>159</v>
      </c>
      <c r="L4829" s="2" t="str">
        <f>_xlfn.XLOOKUP(SupplierQuality[[#This Row],[DefectID]],Table2[ID],Table2[Defect],"Not found",0)</f>
        <v>No Insert</v>
      </c>
      <c r="M4829" s="3">
        <v>466606</v>
      </c>
      <c r="N4829" s="3">
        <v>2083</v>
      </c>
      <c r="O4829" s="6">
        <f>SupplierQuality[[#This Row],[Total Downtime Minutes]]/60</f>
        <v>34.716666666666669</v>
      </c>
      <c r="P4829" s="4">
        <v>413</v>
      </c>
      <c r="Q4829" s="4">
        <f>SupplierQuality[[#This Row],[Total Defect Qty]]*SupplierQuality[[#This Row],[Unit Price]]</f>
        <v>192708278</v>
      </c>
    </row>
    <row r="4830" spans="1:17" x14ac:dyDescent="0.25">
      <c r="A4830" s="1">
        <v>43779</v>
      </c>
      <c r="B4830" s="5" t="str">
        <f>TEXT(SupplierQuality[[#This Row],[Date]],"mmm")</f>
        <v>Nov</v>
      </c>
      <c r="C4830" s="5" t="str">
        <f>TEXT(SupplierQuality[[#This Row],[Date]],"yyyy")</f>
        <v>2019</v>
      </c>
      <c r="D4830" s="2" t="s">
        <v>163</v>
      </c>
      <c r="E4830" s="2" t="s">
        <v>67</v>
      </c>
      <c r="F4830" s="2" t="s">
        <v>17</v>
      </c>
      <c r="G4830">
        <v>117</v>
      </c>
      <c r="H4830" s="2" t="str">
        <f>VLOOKUP(SupplierQuality[[#This Row],[MaterialID]],Table4[#All],2,0)</f>
        <v>Labels</v>
      </c>
      <c r="I4830">
        <v>2</v>
      </c>
      <c r="J4830" s="2" t="str">
        <f>_xlfn.XLOOKUP(SupplierQuality[[#This Row],[Defect Type ID]],Table5[ID],Table5[Defect Type],"Not found",0)</f>
        <v>Rejected</v>
      </c>
      <c r="K4830">
        <v>236</v>
      </c>
      <c r="L4830" s="2" t="str">
        <f>_xlfn.XLOOKUP(SupplierQuality[[#This Row],[DefectID]],Table2[ID],Table2[Defect],"Not found",0)</f>
        <v>Cuts</v>
      </c>
      <c r="M4830" s="3">
        <v>453623</v>
      </c>
      <c r="N4830" s="3">
        <v>791</v>
      </c>
      <c r="O4830" s="6">
        <f>SupplierQuality[[#This Row],[Total Downtime Minutes]]/60</f>
        <v>13.183333333333334</v>
      </c>
      <c r="P4830" s="4">
        <v>350</v>
      </c>
      <c r="Q4830" s="4">
        <f>SupplierQuality[[#This Row],[Total Defect Qty]]*SupplierQuality[[#This Row],[Unit Price]]</f>
        <v>158768050</v>
      </c>
    </row>
    <row r="4831" spans="1:17" x14ac:dyDescent="0.25">
      <c r="A4831" s="1">
        <v>43779</v>
      </c>
      <c r="B4831" s="5" t="str">
        <f>TEXT(SupplierQuality[[#This Row],[Date]],"mmm")</f>
        <v>Nov</v>
      </c>
      <c r="C4831" s="5" t="str">
        <f>TEXT(SupplierQuality[[#This Row],[Date]],"yyyy")</f>
        <v>2019</v>
      </c>
      <c r="D4831" s="2" t="s">
        <v>272</v>
      </c>
      <c r="E4831" s="2" t="s">
        <v>84</v>
      </c>
      <c r="F4831" s="2" t="s">
        <v>42</v>
      </c>
      <c r="G4831">
        <v>119</v>
      </c>
      <c r="H4831" s="2" t="str">
        <f>VLOOKUP(SupplierQuality[[#This Row],[MaterialID]],Table4[#All],2,0)</f>
        <v>Batteries</v>
      </c>
      <c r="I4831">
        <v>2</v>
      </c>
      <c r="J4831" s="2" t="str">
        <f>_xlfn.XLOOKUP(SupplierQuality[[#This Row],[Defect Type ID]],Table5[ID],Table5[Defect Type],"Not found",0)</f>
        <v>Rejected</v>
      </c>
      <c r="K4831">
        <v>120</v>
      </c>
      <c r="L4831" s="2" t="str">
        <f>_xlfn.XLOOKUP(SupplierQuality[[#This Row],[DefectID]],Table2[ID],Table2[Defect],"Not found",0)</f>
        <v>No Disk</v>
      </c>
      <c r="M4831" s="3">
        <v>303655</v>
      </c>
      <c r="N4831" s="3">
        <v>3643</v>
      </c>
      <c r="O4831" s="6">
        <f>SupplierQuality[[#This Row],[Total Downtime Minutes]]/60</f>
        <v>60.716666666666669</v>
      </c>
      <c r="P4831" s="4">
        <v>320</v>
      </c>
      <c r="Q4831" s="4">
        <f>SupplierQuality[[#This Row],[Total Defect Qty]]*SupplierQuality[[#This Row],[Unit Price]]</f>
        <v>97169600</v>
      </c>
    </row>
    <row r="4832" spans="1:17" x14ac:dyDescent="0.25">
      <c r="A4832" s="1">
        <v>43779</v>
      </c>
      <c r="B4832" s="5" t="str">
        <f>TEXT(SupplierQuality[[#This Row],[Date]],"mmm")</f>
        <v>Nov</v>
      </c>
      <c r="C4832" s="5" t="str">
        <f>TEXT(SupplierQuality[[#This Row],[Date]],"yyyy")</f>
        <v>2019</v>
      </c>
      <c r="D4832" s="2" t="s">
        <v>120</v>
      </c>
      <c r="E4832" s="2" t="s">
        <v>36</v>
      </c>
      <c r="F4832" s="2" t="s">
        <v>17</v>
      </c>
      <c r="G4832">
        <v>131</v>
      </c>
      <c r="H4832" s="2" t="str">
        <f>VLOOKUP(SupplierQuality[[#This Row],[MaterialID]],Table4[#All],2,0)</f>
        <v>Valves</v>
      </c>
      <c r="I4832">
        <v>2</v>
      </c>
      <c r="J4832" s="2" t="str">
        <f>_xlfn.XLOOKUP(SupplierQuality[[#This Row],[Defect Type ID]],Table5[ID],Table5[Defect Type],"Not found",0)</f>
        <v>Rejected</v>
      </c>
      <c r="K4832">
        <v>100</v>
      </c>
      <c r="L4832" s="2" t="str">
        <f>_xlfn.XLOOKUP(SupplierQuality[[#This Row],[DefectID]],Table2[ID],Table2[Defect],"Not found",0)</f>
        <v>Bad Cut</v>
      </c>
      <c r="M4832" s="3">
        <v>262779</v>
      </c>
      <c r="N4832" s="3">
        <v>4035</v>
      </c>
      <c r="O4832" s="6">
        <f>SupplierQuality[[#This Row],[Total Downtime Minutes]]/60</f>
        <v>67.25</v>
      </c>
      <c r="P4832" s="4">
        <v>640</v>
      </c>
      <c r="Q4832" s="4">
        <f>SupplierQuality[[#This Row],[Total Defect Qty]]*SupplierQuality[[#This Row],[Unit Price]]</f>
        <v>168178560</v>
      </c>
    </row>
    <row r="4833" spans="1:17" x14ac:dyDescent="0.25">
      <c r="A4833" s="1">
        <v>43779</v>
      </c>
      <c r="B4833" s="5" t="str">
        <f>TEXT(SupplierQuality[[#This Row],[Date]],"mmm")</f>
        <v>Nov</v>
      </c>
      <c r="C4833" s="5" t="str">
        <f>TEXT(SupplierQuality[[#This Row],[Date]],"yyyy")</f>
        <v>2019</v>
      </c>
      <c r="D4833" s="2" t="s">
        <v>111</v>
      </c>
      <c r="E4833" s="2" t="s">
        <v>98</v>
      </c>
      <c r="F4833" s="2" t="s">
        <v>17</v>
      </c>
      <c r="G4833">
        <v>129</v>
      </c>
      <c r="H4833" s="2" t="str">
        <f>VLOOKUP(SupplierQuality[[#This Row],[MaterialID]],Table4[#All],2,0)</f>
        <v>Mechanicals</v>
      </c>
      <c r="I4833">
        <v>3</v>
      </c>
      <c r="J4833" s="2" t="str">
        <f>_xlfn.XLOOKUP(SupplierQuality[[#This Row],[Defect Type ID]],Table5[ID],Table5[Defect Type],"Not found",0)</f>
        <v>Impact</v>
      </c>
      <c r="K4833">
        <v>78</v>
      </c>
      <c r="L4833" s="2" t="str">
        <f>_xlfn.XLOOKUP(SupplierQuality[[#This Row],[DefectID]],Table2[ID],Table2[Defect],"Not found",0)</f>
        <v>No Shipment Info</v>
      </c>
      <c r="M4833" s="3">
        <v>46094</v>
      </c>
      <c r="N4833" s="3">
        <v>653</v>
      </c>
      <c r="O4833" s="6">
        <f>SupplierQuality[[#This Row],[Total Downtime Minutes]]/60</f>
        <v>10.883333333333333</v>
      </c>
      <c r="P4833" s="4">
        <v>646</v>
      </c>
      <c r="Q4833" s="4">
        <f>SupplierQuality[[#This Row],[Total Defect Qty]]*SupplierQuality[[#This Row],[Unit Price]]</f>
        <v>29776724</v>
      </c>
    </row>
    <row r="4834" spans="1:17" x14ac:dyDescent="0.25">
      <c r="A4834" s="1">
        <v>43780</v>
      </c>
      <c r="B4834" s="5" t="str">
        <f>TEXT(SupplierQuality[[#This Row],[Date]],"mmm")</f>
        <v>Nov</v>
      </c>
      <c r="C4834" s="5" t="str">
        <f>TEXT(SupplierQuality[[#This Row],[Date]],"yyyy")</f>
        <v>2019</v>
      </c>
      <c r="D4834" s="2" t="s">
        <v>327</v>
      </c>
      <c r="E4834" s="2" t="s">
        <v>41</v>
      </c>
      <c r="F4834" s="2" t="s">
        <v>14</v>
      </c>
      <c r="G4834">
        <v>116</v>
      </c>
      <c r="H4834" s="2" t="str">
        <f>VLOOKUP(SupplierQuality[[#This Row],[MaterialID]],Table4[#All],2,0)</f>
        <v>Molds</v>
      </c>
      <c r="I4834">
        <v>1</v>
      </c>
      <c r="J4834" s="2" t="str">
        <f>_xlfn.XLOOKUP(SupplierQuality[[#This Row],[Defect Type ID]],Table5[ID],Table5[Defect Type],"Not found",0)</f>
        <v>No Impact</v>
      </c>
      <c r="K4834">
        <v>175</v>
      </c>
      <c r="L4834" s="2" t="str">
        <f>_xlfn.XLOOKUP(SupplierQuality[[#This Row],[DefectID]],Table2[ID],Table2[Defect],"Not found",0)</f>
        <v>Wrong Horizontal Scores</v>
      </c>
      <c r="M4834" s="3">
        <v>995792</v>
      </c>
      <c r="N4834" s="3">
        <v>2572</v>
      </c>
      <c r="O4834" s="6">
        <f>SupplierQuality[[#This Row],[Total Downtime Minutes]]/60</f>
        <v>42.866666666666667</v>
      </c>
      <c r="P4834" s="4">
        <v>568</v>
      </c>
      <c r="Q4834" s="4">
        <f>SupplierQuality[[#This Row],[Total Defect Qty]]*SupplierQuality[[#This Row],[Unit Price]]</f>
        <v>565609856</v>
      </c>
    </row>
    <row r="4835" spans="1:17" x14ac:dyDescent="0.25">
      <c r="A4835" s="1">
        <v>43780</v>
      </c>
      <c r="B4835" s="5" t="str">
        <f>TEXT(SupplierQuality[[#This Row],[Date]],"mmm")</f>
        <v>Nov</v>
      </c>
      <c r="C4835" s="5" t="str">
        <f>TEXT(SupplierQuality[[#This Row],[Date]],"yyyy")</f>
        <v>2019</v>
      </c>
      <c r="D4835" s="2" t="s">
        <v>297</v>
      </c>
      <c r="E4835" s="2" t="s">
        <v>52</v>
      </c>
      <c r="F4835" s="2" t="s">
        <v>14</v>
      </c>
      <c r="G4835">
        <v>125</v>
      </c>
      <c r="H4835" s="2" t="str">
        <f>VLOOKUP(SupplierQuality[[#This Row],[MaterialID]],Table4[#All],2,0)</f>
        <v>Hardware</v>
      </c>
      <c r="I4835">
        <v>3</v>
      </c>
      <c r="J4835" s="2" t="str">
        <f>_xlfn.XLOOKUP(SupplierQuality[[#This Row],[Defect Type ID]],Table5[ID],Table5[Defect Type],"Not found",0)</f>
        <v>Impact</v>
      </c>
      <c r="K4835">
        <v>232</v>
      </c>
      <c r="L4835" s="2" t="str">
        <f>_xlfn.XLOOKUP(SupplierQuality[[#This Row],[DefectID]],Table2[ID],Table2[Defect],"Not found",0)</f>
        <v>Wrong Coloring</v>
      </c>
      <c r="M4835" s="3">
        <v>823938</v>
      </c>
      <c r="N4835" s="3">
        <v>1260</v>
      </c>
      <c r="O4835" s="6">
        <f>SupplierQuality[[#This Row],[Total Downtime Minutes]]/60</f>
        <v>21</v>
      </c>
      <c r="P4835" s="4">
        <v>366</v>
      </c>
      <c r="Q4835" s="4">
        <f>SupplierQuality[[#This Row],[Total Defect Qty]]*SupplierQuality[[#This Row],[Unit Price]]</f>
        <v>301561308</v>
      </c>
    </row>
    <row r="4836" spans="1:17" x14ac:dyDescent="0.25">
      <c r="A4836" s="1">
        <v>43780</v>
      </c>
      <c r="B4836" s="5" t="str">
        <f>TEXT(SupplierQuality[[#This Row],[Date]],"mmm")</f>
        <v>Nov</v>
      </c>
      <c r="C4836" s="5" t="str">
        <f>TEXT(SupplierQuality[[#This Row],[Date]],"yyyy")</f>
        <v>2019</v>
      </c>
      <c r="D4836" s="2" t="s">
        <v>304</v>
      </c>
      <c r="E4836" s="2" t="s">
        <v>32</v>
      </c>
      <c r="F4836" s="2" t="s">
        <v>14</v>
      </c>
      <c r="G4836">
        <v>129</v>
      </c>
      <c r="H4836" s="2" t="str">
        <f>VLOOKUP(SupplierQuality[[#This Row],[MaterialID]],Table4[#All],2,0)</f>
        <v>Mechanicals</v>
      </c>
      <c r="I4836">
        <v>2</v>
      </c>
      <c r="J4836" s="2" t="str">
        <f>_xlfn.XLOOKUP(SupplierQuality[[#This Row],[Defect Type ID]],Table5[ID],Table5[Defect Type],"Not found",0)</f>
        <v>Rejected</v>
      </c>
      <c r="K4836">
        <v>155</v>
      </c>
      <c r="L4836" s="2" t="str">
        <f>_xlfn.XLOOKUP(SupplierQuality[[#This Row],[DefectID]],Table2[ID],Table2[Defect],"Not found",0)</f>
        <v>Wrong Specification</v>
      </c>
      <c r="M4836" s="3">
        <v>817187</v>
      </c>
      <c r="N4836" s="3">
        <v>3549</v>
      </c>
      <c r="O4836" s="6">
        <f>SupplierQuality[[#This Row],[Total Downtime Minutes]]/60</f>
        <v>59.15</v>
      </c>
      <c r="P4836" s="4">
        <v>612</v>
      </c>
      <c r="Q4836" s="4">
        <f>SupplierQuality[[#This Row],[Total Defect Qty]]*SupplierQuality[[#This Row],[Unit Price]]</f>
        <v>500118444</v>
      </c>
    </row>
    <row r="4837" spans="1:17" x14ac:dyDescent="0.25">
      <c r="A4837" s="1">
        <v>43780</v>
      </c>
      <c r="B4837" s="5" t="str">
        <f>TEXT(SupplierQuality[[#This Row],[Date]],"mmm")</f>
        <v>Nov</v>
      </c>
      <c r="C4837" s="5" t="str">
        <f>TEXT(SupplierQuality[[#This Row],[Date]],"yyyy")</f>
        <v>2019</v>
      </c>
      <c r="D4837" s="2" t="s">
        <v>96</v>
      </c>
      <c r="E4837" s="2" t="s">
        <v>23</v>
      </c>
      <c r="F4837" s="2" t="s">
        <v>17</v>
      </c>
      <c r="G4837">
        <v>120</v>
      </c>
      <c r="H4837" s="2" t="str">
        <f>VLOOKUP(SupplierQuality[[#This Row],[MaterialID]],Table4[#All],2,0)</f>
        <v>Film</v>
      </c>
      <c r="I4837">
        <v>1</v>
      </c>
      <c r="J4837" s="2" t="str">
        <f>_xlfn.XLOOKUP(SupplierQuality[[#This Row],[Defect Type ID]],Table5[ID],Table5[Defect Type],"Not found",0)</f>
        <v>No Impact</v>
      </c>
      <c r="K4837">
        <v>27</v>
      </c>
      <c r="L4837" s="2" t="str">
        <f>_xlfn.XLOOKUP(SupplierQuality[[#This Row],[DefectID]],Table2[ID],Table2[Defect],"Not found",0)</f>
        <v>Damaged Secondary Packaging</v>
      </c>
      <c r="M4837" s="3">
        <v>729855</v>
      </c>
      <c r="N4837" s="3">
        <v>13</v>
      </c>
      <c r="O4837" s="6">
        <f>SupplierQuality[[#This Row],[Total Downtime Minutes]]/60</f>
        <v>0.21666666666666667</v>
      </c>
      <c r="P4837" s="4">
        <v>363</v>
      </c>
      <c r="Q4837" s="4">
        <f>SupplierQuality[[#This Row],[Total Defect Qty]]*SupplierQuality[[#This Row],[Unit Price]]</f>
        <v>264937365</v>
      </c>
    </row>
    <row r="4838" spans="1:17" x14ac:dyDescent="0.25">
      <c r="A4838" s="1">
        <v>43780</v>
      </c>
      <c r="B4838" s="5" t="str">
        <f>TEXT(SupplierQuality[[#This Row],[Date]],"mmm")</f>
        <v>Nov</v>
      </c>
      <c r="C4838" s="5" t="str">
        <f>TEXT(SupplierQuality[[#This Row],[Date]],"yyyy")</f>
        <v>2019</v>
      </c>
      <c r="D4838" s="2" t="s">
        <v>212</v>
      </c>
      <c r="E4838" s="2" t="s">
        <v>119</v>
      </c>
      <c r="F4838" s="2" t="s">
        <v>24</v>
      </c>
      <c r="G4838">
        <v>132</v>
      </c>
      <c r="H4838" s="2" t="str">
        <f>VLOOKUP(SupplierQuality[[#This Row],[MaterialID]],Table4[#All],2,0)</f>
        <v>Printed Materials</v>
      </c>
      <c r="I4838">
        <v>3</v>
      </c>
      <c r="J4838" s="2" t="str">
        <f>_xlfn.XLOOKUP(SupplierQuality[[#This Row],[Defect Type ID]],Table5[ID],Table5[Defect Type],"Not found",0)</f>
        <v>Impact</v>
      </c>
      <c r="K4838">
        <v>71</v>
      </c>
      <c r="L4838" s="2" t="str">
        <f>_xlfn.XLOOKUP(SupplierQuality[[#This Row],[DefectID]],Table2[ID],Table2[Defect],"Not found",0)</f>
        <v>Incorrect Dimensions</v>
      </c>
      <c r="M4838" s="3">
        <v>718901</v>
      </c>
      <c r="N4838" s="3">
        <v>366</v>
      </c>
      <c r="O4838" s="6">
        <f>SupplierQuality[[#This Row],[Total Downtime Minutes]]/60</f>
        <v>6.1</v>
      </c>
      <c r="P4838" s="4">
        <v>290</v>
      </c>
      <c r="Q4838" s="4">
        <f>SupplierQuality[[#This Row],[Total Defect Qty]]*SupplierQuality[[#This Row],[Unit Price]]</f>
        <v>208481290</v>
      </c>
    </row>
    <row r="4839" spans="1:17" x14ac:dyDescent="0.25">
      <c r="A4839" s="1">
        <v>43780</v>
      </c>
      <c r="B4839" s="5" t="str">
        <f>TEXT(SupplierQuality[[#This Row],[Date]],"mmm")</f>
        <v>Nov</v>
      </c>
      <c r="C4839" s="5" t="str">
        <f>TEXT(SupplierQuality[[#This Row],[Date]],"yyyy")</f>
        <v>2019</v>
      </c>
      <c r="D4839" s="2" t="s">
        <v>229</v>
      </c>
      <c r="E4839" s="2" t="s">
        <v>45</v>
      </c>
      <c r="F4839" s="2" t="s">
        <v>24</v>
      </c>
      <c r="G4839">
        <v>113</v>
      </c>
      <c r="H4839" s="2" t="str">
        <f>VLOOKUP(SupplierQuality[[#This Row],[MaterialID]],Table4[#All],2,0)</f>
        <v>Raw Materials</v>
      </c>
      <c r="I4839">
        <v>2</v>
      </c>
      <c r="J4839" s="2" t="str">
        <f>_xlfn.XLOOKUP(SupplierQuality[[#This Row],[Defect Type ID]],Table5[ID],Table5[Defect Type],"Not found",0)</f>
        <v>Rejected</v>
      </c>
      <c r="K4839">
        <v>94</v>
      </c>
      <c r="L4839" s="2" t="str">
        <f>_xlfn.XLOOKUP(SupplierQuality[[#This Row],[DefectID]],Table2[ID],Table2[Defect],"Not found",0)</f>
        <v>Stones and Sand</v>
      </c>
      <c r="M4839" s="3">
        <v>654257</v>
      </c>
      <c r="N4839" s="3">
        <v>2352</v>
      </c>
      <c r="O4839" s="6">
        <f>SupplierQuality[[#This Row],[Total Downtime Minutes]]/60</f>
        <v>39.200000000000003</v>
      </c>
      <c r="P4839" s="4">
        <v>487</v>
      </c>
      <c r="Q4839" s="4">
        <f>SupplierQuality[[#This Row],[Total Defect Qty]]*SupplierQuality[[#This Row],[Unit Price]]</f>
        <v>318623159</v>
      </c>
    </row>
    <row r="4840" spans="1:17" x14ac:dyDescent="0.25">
      <c r="A4840" s="1">
        <v>43780</v>
      </c>
      <c r="B4840" s="5" t="str">
        <f>TEXT(SupplierQuality[[#This Row],[Date]],"mmm")</f>
        <v>Nov</v>
      </c>
      <c r="C4840" s="5" t="str">
        <f>TEXT(SupplierQuality[[#This Row],[Date]],"yyyy")</f>
        <v>2019</v>
      </c>
      <c r="D4840" s="2" t="s">
        <v>306</v>
      </c>
      <c r="E4840" s="2" t="s">
        <v>30</v>
      </c>
      <c r="F4840" s="2" t="s">
        <v>17</v>
      </c>
      <c r="G4840">
        <v>130</v>
      </c>
      <c r="H4840" s="2" t="str">
        <f>VLOOKUP(SupplierQuality[[#This Row],[MaterialID]],Table4[#All],2,0)</f>
        <v>Packaging</v>
      </c>
      <c r="I4840">
        <v>1</v>
      </c>
      <c r="J4840" s="2" t="str">
        <f>_xlfn.XLOOKUP(SupplierQuality[[#This Row],[Defect Type ID]],Table5[ID],Table5[Defect Type],"Not found",0)</f>
        <v>No Impact</v>
      </c>
      <c r="K4840">
        <v>83</v>
      </c>
      <c r="L4840" s="2" t="str">
        <f>_xlfn.XLOOKUP(SupplierQuality[[#This Row],[DefectID]],Table2[ID],Table2[Defect],"Not found",0)</f>
        <v>Loose Core</v>
      </c>
      <c r="M4840" s="3">
        <v>501704</v>
      </c>
      <c r="N4840" s="3">
        <v>2194</v>
      </c>
      <c r="O4840" s="6">
        <f>SupplierQuality[[#This Row],[Total Downtime Minutes]]/60</f>
        <v>36.56666666666667</v>
      </c>
      <c r="P4840" s="4">
        <v>487</v>
      </c>
      <c r="Q4840" s="4">
        <f>SupplierQuality[[#This Row],[Total Defect Qty]]*SupplierQuality[[#This Row],[Unit Price]]</f>
        <v>244329848</v>
      </c>
    </row>
    <row r="4841" spans="1:17" x14ac:dyDescent="0.25">
      <c r="A4841" s="1">
        <v>43780</v>
      </c>
      <c r="B4841" s="5" t="str">
        <f>TEXT(SupplierQuality[[#This Row],[Date]],"mmm")</f>
        <v>Nov</v>
      </c>
      <c r="C4841" s="5" t="str">
        <f>TEXT(SupplierQuality[[#This Row],[Date]],"yyyy")</f>
        <v>2019</v>
      </c>
      <c r="D4841" s="2" t="s">
        <v>239</v>
      </c>
      <c r="E4841" s="2" t="s">
        <v>19</v>
      </c>
      <c r="F4841" s="2" t="s">
        <v>14</v>
      </c>
      <c r="G4841">
        <v>132</v>
      </c>
      <c r="H4841" s="2" t="str">
        <f>VLOOKUP(SupplierQuality[[#This Row],[MaterialID]],Table4[#All],2,0)</f>
        <v>Printed Materials</v>
      </c>
      <c r="I4841">
        <v>1</v>
      </c>
      <c r="J4841" s="2" t="str">
        <f>_xlfn.XLOOKUP(SupplierQuality[[#This Row],[Defect Type ID]],Table5[ID],Table5[Defect Type],"Not found",0)</f>
        <v>No Impact</v>
      </c>
      <c r="K4841">
        <v>151</v>
      </c>
      <c r="L4841" s="2" t="str">
        <f>_xlfn.XLOOKUP(SupplierQuality[[#This Row],[DefectID]],Table2[ID],Table2[Defect],"Not found",0)</f>
        <v>Does Not Run</v>
      </c>
      <c r="M4841" s="3">
        <v>494083</v>
      </c>
      <c r="N4841" s="3">
        <v>3088</v>
      </c>
      <c r="O4841" s="6">
        <f>SupplierQuality[[#This Row],[Total Downtime Minutes]]/60</f>
        <v>51.466666666666669</v>
      </c>
      <c r="P4841" s="4">
        <v>351</v>
      </c>
      <c r="Q4841" s="4">
        <f>SupplierQuality[[#This Row],[Total Defect Qty]]*SupplierQuality[[#This Row],[Unit Price]]</f>
        <v>173423133</v>
      </c>
    </row>
    <row r="4842" spans="1:17" x14ac:dyDescent="0.25">
      <c r="A4842" s="1">
        <v>43780</v>
      </c>
      <c r="B4842" s="5" t="str">
        <f>TEXT(SupplierQuality[[#This Row],[Date]],"mmm")</f>
        <v>Nov</v>
      </c>
      <c r="C4842" s="5" t="str">
        <f>TEXT(SupplierQuality[[#This Row],[Date]],"yyyy")</f>
        <v>2019</v>
      </c>
      <c r="D4842" s="2" t="s">
        <v>197</v>
      </c>
      <c r="E4842" s="2" t="s">
        <v>84</v>
      </c>
      <c r="F4842" s="2" t="s">
        <v>24</v>
      </c>
      <c r="G4842">
        <v>120</v>
      </c>
      <c r="H4842" s="2" t="str">
        <f>VLOOKUP(SupplierQuality[[#This Row],[MaterialID]],Table4[#All],2,0)</f>
        <v>Film</v>
      </c>
      <c r="I4842">
        <v>2</v>
      </c>
      <c r="J4842" s="2" t="str">
        <f>_xlfn.XLOOKUP(SupplierQuality[[#This Row],[Defect Type ID]],Table5[ID],Table5[Defect Type],"Not found",0)</f>
        <v>Rejected</v>
      </c>
      <c r="K4842">
        <v>169</v>
      </c>
      <c r="L4842" s="2" t="str">
        <f>_xlfn.XLOOKUP(SupplierQuality[[#This Row],[DefectID]],Table2[ID],Table2[Defect],"Not found",0)</f>
        <v>Poor Cut</v>
      </c>
      <c r="M4842" s="3">
        <v>381372</v>
      </c>
      <c r="N4842" s="3">
        <v>4000</v>
      </c>
      <c r="O4842" s="6">
        <f>SupplierQuality[[#This Row],[Total Downtime Minutes]]/60</f>
        <v>66.666666666666671</v>
      </c>
      <c r="P4842" s="4">
        <v>552</v>
      </c>
      <c r="Q4842" s="4">
        <f>SupplierQuality[[#This Row],[Total Defect Qty]]*SupplierQuality[[#This Row],[Unit Price]]</f>
        <v>210517344</v>
      </c>
    </row>
    <row r="4843" spans="1:17" x14ac:dyDescent="0.25">
      <c r="A4843" s="1">
        <v>43780</v>
      </c>
      <c r="B4843" s="5" t="str">
        <f>TEXT(SupplierQuality[[#This Row],[Date]],"mmm")</f>
        <v>Nov</v>
      </c>
      <c r="C4843" s="5" t="str">
        <f>TEXT(SupplierQuality[[#This Row],[Date]],"yyyy")</f>
        <v>2019</v>
      </c>
      <c r="D4843" s="2" t="s">
        <v>279</v>
      </c>
      <c r="E4843" s="2" t="s">
        <v>41</v>
      </c>
      <c r="F4843" s="2" t="s">
        <v>14</v>
      </c>
      <c r="G4843">
        <v>132</v>
      </c>
      <c r="H4843" s="2" t="str">
        <f>VLOOKUP(SupplierQuality[[#This Row],[MaterialID]],Table4[#All],2,0)</f>
        <v>Printed Materials</v>
      </c>
      <c r="I4843">
        <v>3</v>
      </c>
      <c r="J4843" s="2" t="str">
        <f>_xlfn.XLOOKUP(SupplierQuality[[#This Row],[Defect Type ID]],Table5[ID],Table5[Defect Type],"Not found",0)</f>
        <v>Impact</v>
      </c>
      <c r="K4843">
        <v>167</v>
      </c>
      <c r="L4843" s="2" t="str">
        <f>_xlfn.XLOOKUP(SupplierQuality[[#This Row],[DefectID]],Table2[ID],Table2[Defect],"Not found",0)</f>
        <v>Missing Packaging</v>
      </c>
      <c r="M4843" s="3">
        <v>376090</v>
      </c>
      <c r="N4843" s="3">
        <v>4180</v>
      </c>
      <c r="O4843" s="6">
        <f>SupplierQuality[[#This Row],[Total Downtime Minutes]]/60</f>
        <v>69.666666666666671</v>
      </c>
      <c r="P4843" s="4">
        <v>362</v>
      </c>
      <c r="Q4843" s="4">
        <f>SupplierQuality[[#This Row],[Total Defect Qty]]*SupplierQuality[[#This Row],[Unit Price]]</f>
        <v>136144580</v>
      </c>
    </row>
    <row r="4844" spans="1:17" x14ac:dyDescent="0.25">
      <c r="A4844" s="1">
        <v>43780</v>
      </c>
      <c r="B4844" s="5" t="str">
        <f>TEXT(SupplierQuality[[#This Row],[Date]],"mmm")</f>
        <v>Nov</v>
      </c>
      <c r="C4844" s="5" t="str">
        <f>TEXT(SupplierQuality[[#This Row],[Date]],"yyyy")</f>
        <v>2019</v>
      </c>
      <c r="D4844" s="2" t="s">
        <v>115</v>
      </c>
      <c r="E4844" s="2" t="s">
        <v>41</v>
      </c>
      <c r="F4844" s="2" t="s">
        <v>24</v>
      </c>
      <c r="G4844">
        <v>123</v>
      </c>
      <c r="H4844" s="2" t="str">
        <f>VLOOKUP(SupplierQuality[[#This Row],[MaterialID]],Table4[#All],2,0)</f>
        <v>Pump</v>
      </c>
      <c r="I4844">
        <v>3</v>
      </c>
      <c r="J4844" s="2" t="str">
        <f>_xlfn.XLOOKUP(SupplierQuality[[#This Row],[Defect Type ID]],Table5[ID],Table5[Defect Type],"Not found",0)</f>
        <v>Impact</v>
      </c>
      <c r="K4844">
        <v>78</v>
      </c>
      <c r="L4844" s="2" t="str">
        <f>_xlfn.XLOOKUP(SupplierQuality[[#This Row],[DefectID]],Table2[ID],Table2[Defect],"Not found",0)</f>
        <v>No Shipment Info</v>
      </c>
      <c r="M4844" s="3">
        <v>332152</v>
      </c>
      <c r="N4844" s="3">
        <v>4855</v>
      </c>
      <c r="O4844" s="6">
        <f>SupplierQuality[[#This Row],[Total Downtime Minutes]]/60</f>
        <v>80.916666666666671</v>
      </c>
      <c r="P4844" s="4">
        <v>403</v>
      </c>
      <c r="Q4844" s="4">
        <f>SupplierQuality[[#This Row],[Total Defect Qty]]*SupplierQuality[[#This Row],[Unit Price]]</f>
        <v>133857256</v>
      </c>
    </row>
    <row r="4845" spans="1:17" x14ac:dyDescent="0.25">
      <c r="A4845" s="1">
        <v>43780</v>
      </c>
      <c r="B4845" s="5" t="str">
        <f>TEXT(SupplierQuality[[#This Row],[Date]],"mmm")</f>
        <v>Nov</v>
      </c>
      <c r="C4845" s="5" t="str">
        <f>TEXT(SupplierQuality[[#This Row],[Date]],"yyyy")</f>
        <v>2019</v>
      </c>
      <c r="D4845" s="2" t="s">
        <v>136</v>
      </c>
      <c r="E4845" s="2" t="s">
        <v>107</v>
      </c>
      <c r="F4845" s="2" t="s">
        <v>42</v>
      </c>
      <c r="G4845">
        <v>113</v>
      </c>
      <c r="H4845" s="2" t="str">
        <f>VLOOKUP(SupplierQuality[[#This Row],[MaterialID]],Table4[#All],2,0)</f>
        <v>Raw Materials</v>
      </c>
      <c r="I4845">
        <v>3</v>
      </c>
      <c r="J4845" s="2" t="str">
        <f>_xlfn.XLOOKUP(SupplierQuality[[#This Row],[Defect Type ID]],Table5[ID],Table5[Defect Type],"Not found",0)</f>
        <v>Impact</v>
      </c>
      <c r="K4845">
        <v>264</v>
      </c>
      <c r="L4845" s="2" t="str">
        <f>_xlfn.XLOOKUP(SupplierQuality[[#This Row],[DefectID]],Table2[ID],Table2[Defect],"Not found",0)</f>
        <v>Off-set</v>
      </c>
      <c r="M4845" s="3">
        <v>234416</v>
      </c>
      <c r="N4845" s="3">
        <v>2168</v>
      </c>
      <c r="O4845" s="6">
        <f>SupplierQuality[[#This Row],[Total Downtime Minutes]]/60</f>
        <v>36.133333333333333</v>
      </c>
      <c r="P4845" s="4">
        <v>613</v>
      </c>
      <c r="Q4845" s="4">
        <f>SupplierQuality[[#This Row],[Total Defect Qty]]*SupplierQuality[[#This Row],[Unit Price]]</f>
        <v>143697008</v>
      </c>
    </row>
    <row r="4846" spans="1:17" x14ac:dyDescent="0.25">
      <c r="A4846" s="1">
        <v>43780</v>
      </c>
      <c r="B4846" s="5" t="str">
        <f>TEXT(SupplierQuality[[#This Row],[Date]],"mmm")</f>
        <v>Nov</v>
      </c>
      <c r="C4846" s="5" t="str">
        <f>TEXT(SupplierQuality[[#This Row],[Date]],"yyyy")</f>
        <v>2019</v>
      </c>
      <c r="D4846" s="2" t="s">
        <v>347</v>
      </c>
      <c r="E4846" s="2" t="s">
        <v>32</v>
      </c>
      <c r="F4846" s="2" t="s">
        <v>24</v>
      </c>
      <c r="G4846">
        <v>130</v>
      </c>
      <c r="H4846" s="2" t="str">
        <f>VLOOKUP(SupplierQuality[[#This Row],[MaterialID]],Table4[#All],2,0)</f>
        <v>Packaging</v>
      </c>
      <c r="I4846">
        <v>2</v>
      </c>
      <c r="J4846" s="2" t="str">
        <f>_xlfn.XLOOKUP(SupplierQuality[[#This Row],[Defect Type ID]],Table5[ID],Table5[Defect Type],"Not found",0)</f>
        <v>Rejected</v>
      </c>
      <c r="K4846">
        <v>137</v>
      </c>
      <c r="L4846" s="2" t="str">
        <f>_xlfn.XLOOKUP(SupplierQuality[[#This Row],[DefectID]],Table2[ID],Table2[Defect],"Not found",0)</f>
        <v>Weak Wrap</v>
      </c>
      <c r="M4846" s="3">
        <v>219657</v>
      </c>
      <c r="N4846" s="3">
        <v>1700</v>
      </c>
      <c r="O4846" s="6">
        <f>SupplierQuality[[#This Row],[Total Downtime Minutes]]/60</f>
        <v>28.333333333333332</v>
      </c>
      <c r="P4846" s="4">
        <v>282</v>
      </c>
      <c r="Q4846" s="4">
        <f>SupplierQuality[[#This Row],[Total Defect Qty]]*SupplierQuality[[#This Row],[Unit Price]]</f>
        <v>61943274</v>
      </c>
    </row>
    <row r="4847" spans="1:17" x14ac:dyDescent="0.25">
      <c r="A4847" s="1">
        <v>43781</v>
      </c>
      <c r="B4847" s="5" t="str">
        <f>TEXT(SupplierQuality[[#This Row],[Date]],"mmm")</f>
        <v>Nov</v>
      </c>
      <c r="C4847" s="5" t="str">
        <f>TEXT(SupplierQuality[[#This Row],[Date]],"yyyy")</f>
        <v>2019</v>
      </c>
      <c r="D4847" s="2" t="s">
        <v>331</v>
      </c>
      <c r="E4847" s="2" t="s">
        <v>34</v>
      </c>
      <c r="F4847" s="2" t="s">
        <v>17</v>
      </c>
      <c r="G4847">
        <v>129</v>
      </c>
      <c r="H4847" s="2" t="str">
        <f>VLOOKUP(SupplierQuality[[#This Row],[MaterialID]],Table4[#All],2,0)</f>
        <v>Mechanicals</v>
      </c>
      <c r="I4847">
        <v>3</v>
      </c>
      <c r="J4847" s="2" t="str">
        <f>_xlfn.XLOOKUP(SupplierQuality[[#This Row],[Defect Type ID]],Table5[ID],Table5[Defect Type],"Not found",0)</f>
        <v>Impact</v>
      </c>
      <c r="K4847">
        <v>214</v>
      </c>
      <c r="L4847" s="2" t="str">
        <f>_xlfn.XLOOKUP(SupplierQuality[[#This Row],[DefectID]],Table2[ID],Table2[Defect],"Not found",0)</f>
        <v>Bad Insert</v>
      </c>
      <c r="M4847" s="3">
        <v>972467</v>
      </c>
      <c r="N4847" s="3">
        <v>938</v>
      </c>
      <c r="O4847" s="6">
        <f>SupplierQuality[[#This Row],[Total Downtime Minutes]]/60</f>
        <v>15.633333333333333</v>
      </c>
      <c r="P4847" s="4">
        <v>623</v>
      </c>
      <c r="Q4847" s="4">
        <f>SupplierQuality[[#This Row],[Total Defect Qty]]*SupplierQuality[[#This Row],[Unit Price]]</f>
        <v>605846941</v>
      </c>
    </row>
    <row r="4848" spans="1:17" x14ac:dyDescent="0.25">
      <c r="A4848" s="1">
        <v>43781</v>
      </c>
      <c r="B4848" s="5" t="str">
        <f>TEXT(SupplierQuality[[#This Row],[Date]],"mmm")</f>
        <v>Nov</v>
      </c>
      <c r="C4848" s="5" t="str">
        <f>TEXT(SupplierQuality[[#This Row],[Date]],"yyyy")</f>
        <v>2019</v>
      </c>
      <c r="D4848" s="2" t="s">
        <v>295</v>
      </c>
      <c r="E4848" s="2" t="s">
        <v>71</v>
      </c>
      <c r="F4848" s="2" t="s">
        <v>17</v>
      </c>
      <c r="G4848">
        <v>122</v>
      </c>
      <c r="H4848" s="2" t="str">
        <f>VLOOKUP(SupplierQuality[[#This Row],[MaterialID]],Table4[#All],2,0)</f>
        <v>Electrolytes</v>
      </c>
      <c r="I4848">
        <v>1</v>
      </c>
      <c r="J4848" s="2" t="str">
        <f>_xlfn.XLOOKUP(SupplierQuality[[#This Row],[Defect Type ID]],Table5[ID],Table5[Defect Type],"Not found",0)</f>
        <v>No Impact</v>
      </c>
      <c r="K4848">
        <v>221</v>
      </c>
      <c r="L4848" s="2" t="str">
        <f>_xlfn.XLOOKUP(SupplierQuality[[#This Row],[DefectID]],Table2[ID],Table2[Defect],"Not found",0)</f>
        <v>Excessive Grease</v>
      </c>
      <c r="M4848" s="3">
        <v>830812</v>
      </c>
      <c r="N4848" s="3">
        <v>4588</v>
      </c>
      <c r="O4848" s="6">
        <f>SupplierQuality[[#This Row],[Total Downtime Minutes]]/60</f>
        <v>76.466666666666669</v>
      </c>
      <c r="P4848" s="4">
        <v>424</v>
      </c>
      <c r="Q4848" s="4">
        <f>SupplierQuality[[#This Row],[Total Defect Qty]]*SupplierQuality[[#This Row],[Unit Price]]</f>
        <v>352264288</v>
      </c>
    </row>
    <row r="4849" spans="1:17" x14ac:dyDescent="0.25">
      <c r="A4849" s="1">
        <v>43781</v>
      </c>
      <c r="B4849" s="5" t="str">
        <f>TEXT(SupplierQuality[[#This Row],[Date]],"mmm")</f>
        <v>Nov</v>
      </c>
      <c r="C4849" s="5" t="str">
        <f>TEXT(SupplierQuality[[#This Row],[Date]],"yyyy")</f>
        <v>2019</v>
      </c>
      <c r="D4849" s="2" t="s">
        <v>259</v>
      </c>
      <c r="E4849" s="2" t="s">
        <v>60</v>
      </c>
      <c r="F4849" s="2" t="s">
        <v>17</v>
      </c>
      <c r="G4849">
        <v>123</v>
      </c>
      <c r="H4849" s="2" t="str">
        <f>VLOOKUP(SupplierQuality[[#This Row],[MaterialID]],Table4[#All],2,0)</f>
        <v>Pump</v>
      </c>
      <c r="I4849">
        <v>2</v>
      </c>
      <c r="J4849" s="2" t="str">
        <f>_xlfn.XLOOKUP(SupplierQuality[[#This Row],[Defect Type ID]],Table5[ID],Table5[Defect Type],"Not found",0)</f>
        <v>Rejected</v>
      </c>
      <c r="K4849">
        <v>182</v>
      </c>
      <c r="L4849" s="2" t="str">
        <f>_xlfn.XLOOKUP(SupplierQuality[[#This Row],[DefectID]],Table2[ID],Table2[Defect],"Not found",0)</f>
        <v>Bad Tops</v>
      </c>
      <c r="M4849" s="3">
        <v>751726</v>
      </c>
      <c r="N4849" s="3">
        <v>2631</v>
      </c>
      <c r="O4849" s="6">
        <f>SupplierQuality[[#This Row],[Total Downtime Minutes]]/60</f>
        <v>43.85</v>
      </c>
      <c r="P4849" s="4">
        <v>609</v>
      </c>
      <c r="Q4849" s="4">
        <f>SupplierQuality[[#This Row],[Total Defect Qty]]*SupplierQuality[[#This Row],[Unit Price]]</f>
        <v>457801134</v>
      </c>
    </row>
    <row r="4850" spans="1:17" x14ac:dyDescent="0.25">
      <c r="A4850" s="1">
        <v>43781</v>
      </c>
      <c r="B4850" s="5" t="str">
        <f>TEXT(SupplierQuality[[#This Row],[Date]],"mmm")</f>
        <v>Nov</v>
      </c>
      <c r="C4850" s="5" t="str">
        <f>TEXT(SupplierQuality[[#This Row],[Date]],"yyyy")</f>
        <v>2019</v>
      </c>
      <c r="D4850" s="2" t="s">
        <v>298</v>
      </c>
      <c r="E4850" s="2" t="s">
        <v>107</v>
      </c>
      <c r="F4850" s="2" t="s">
        <v>14</v>
      </c>
      <c r="G4850">
        <v>113</v>
      </c>
      <c r="H4850" s="2" t="str">
        <f>VLOOKUP(SupplierQuality[[#This Row],[MaterialID]],Table4[#All],2,0)</f>
        <v>Raw Materials</v>
      </c>
      <c r="I4850">
        <v>2</v>
      </c>
      <c r="J4850" s="2" t="str">
        <f>_xlfn.XLOOKUP(SupplierQuality[[#This Row],[Defect Type ID]],Table5[ID],Table5[Defect Type],"Not found",0)</f>
        <v>Rejected</v>
      </c>
      <c r="K4850">
        <v>20</v>
      </c>
      <c r="L4850" s="2" t="str">
        <f>_xlfn.XLOOKUP(SupplierQuality[[#This Row],[DefectID]],Table2[ID],Table2[Defect],"Not found",0)</f>
        <v>Wrong  Size</v>
      </c>
      <c r="M4850" s="3">
        <v>729402</v>
      </c>
      <c r="N4850" s="3">
        <v>1127</v>
      </c>
      <c r="O4850" s="6">
        <f>SupplierQuality[[#This Row],[Total Downtime Minutes]]/60</f>
        <v>18.783333333333335</v>
      </c>
      <c r="P4850" s="4">
        <v>472</v>
      </c>
      <c r="Q4850" s="4">
        <f>SupplierQuality[[#This Row],[Total Defect Qty]]*SupplierQuality[[#This Row],[Unit Price]]</f>
        <v>344277744</v>
      </c>
    </row>
    <row r="4851" spans="1:17" x14ac:dyDescent="0.25">
      <c r="A4851" s="1">
        <v>43781</v>
      </c>
      <c r="B4851" s="5" t="str">
        <f>TEXT(SupplierQuality[[#This Row],[Date]],"mmm")</f>
        <v>Nov</v>
      </c>
      <c r="C4851" s="5" t="str">
        <f>TEXT(SupplierQuality[[#This Row],[Date]],"yyyy")</f>
        <v>2019</v>
      </c>
      <c r="D4851" s="2" t="s">
        <v>270</v>
      </c>
      <c r="E4851" s="2" t="s">
        <v>45</v>
      </c>
      <c r="F4851" s="2" t="s">
        <v>42</v>
      </c>
      <c r="G4851">
        <v>127</v>
      </c>
      <c r="H4851" s="2" t="str">
        <f>VLOOKUP(SupplierQuality[[#This Row],[MaterialID]],Table4[#All],2,0)</f>
        <v>Crates</v>
      </c>
      <c r="I4851">
        <v>3</v>
      </c>
      <c r="J4851" s="2" t="str">
        <f>_xlfn.XLOOKUP(SupplierQuality[[#This Row],[Defect Type ID]],Table5[ID],Table5[Defect Type],"Not found",0)</f>
        <v>Impact</v>
      </c>
      <c r="K4851">
        <v>230</v>
      </c>
      <c r="L4851" s="2" t="str">
        <f>_xlfn.XLOOKUP(SupplierQuality[[#This Row],[DefectID]],Table2[ID],Table2[Defect],"Not found",0)</f>
        <v>Deep Slots</v>
      </c>
      <c r="M4851" s="3">
        <v>721933</v>
      </c>
      <c r="N4851" s="3">
        <v>688</v>
      </c>
      <c r="O4851" s="6">
        <f>SupplierQuality[[#This Row],[Total Downtime Minutes]]/60</f>
        <v>11.466666666666667</v>
      </c>
      <c r="P4851" s="4">
        <v>304</v>
      </c>
      <c r="Q4851" s="4">
        <f>SupplierQuality[[#This Row],[Total Defect Qty]]*SupplierQuality[[#This Row],[Unit Price]]</f>
        <v>219467632</v>
      </c>
    </row>
    <row r="4852" spans="1:17" x14ac:dyDescent="0.25">
      <c r="A4852" s="1">
        <v>43781</v>
      </c>
      <c r="B4852" s="5" t="str">
        <f>TEXT(SupplierQuality[[#This Row],[Date]],"mmm")</f>
        <v>Nov</v>
      </c>
      <c r="C4852" s="5" t="str">
        <f>TEXT(SupplierQuality[[#This Row],[Date]],"yyyy")</f>
        <v>2019</v>
      </c>
      <c r="D4852" s="2" t="s">
        <v>133</v>
      </c>
      <c r="E4852" s="2" t="s">
        <v>30</v>
      </c>
      <c r="F4852" s="2" t="s">
        <v>691</v>
      </c>
      <c r="G4852">
        <v>128</v>
      </c>
      <c r="H4852" s="2" t="str">
        <f>VLOOKUP(SupplierQuality[[#This Row],[MaterialID]],Table4[#All],2,0)</f>
        <v>Tape</v>
      </c>
      <c r="I4852">
        <v>1</v>
      </c>
      <c r="J4852" s="2" t="str">
        <f>_xlfn.XLOOKUP(SupplierQuality[[#This Row],[Defect Type ID]],Table5[ID],Table5[Defect Type],"Not found",0)</f>
        <v>No Impact</v>
      </c>
      <c r="K4852">
        <v>259</v>
      </c>
      <c r="L4852" s="2" t="str">
        <f>_xlfn.XLOOKUP(SupplierQuality[[#This Row],[DefectID]],Table2[ID],Table2[Defect],"Not found",0)</f>
        <v>Coating</v>
      </c>
      <c r="M4852" s="3">
        <v>669631</v>
      </c>
      <c r="N4852" s="3">
        <v>2438</v>
      </c>
      <c r="O4852" s="6">
        <f>SupplierQuality[[#This Row],[Total Downtime Minutes]]/60</f>
        <v>40.633333333333333</v>
      </c>
      <c r="P4852" s="4">
        <v>440</v>
      </c>
      <c r="Q4852" s="4">
        <f>SupplierQuality[[#This Row],[Total Defect Qty]]*SupplierQuality[[#This Row],[Unit Price]]</f>
        <v>294637640</v>
      </c>
    </row>
    <row r="4853" spans="1:17" x14ac:dyDescent="0.25">
      <c r="A4853" s="1">
        <v>43781</v>
      </c>
      <c r="B4853" s="5" t="str">
        <f>TEXT(SupplierQuality[[#This Row],[Date]],"mmm")</f>
        <v>Nov</v>
      </c>
      <c r="C4853" s="5" t="str">
        <f>TEXT(SupplierQuality[[#This Row],[Date]],"yyyy")</f>
        <v>2019</v>
      </c>
      <c r="D4853" s="2" t="s">
        <v>99</v>
      </c>
      <c r="E4853" s="2" t="s">
        <v>67</v>
      </c>
      <c r="F4853" s="2" t="s">
        <v>24</v>
      </c>
      <c r="G4853">
        <v>121</v>
      </c>
      <c r="H4853" s="2" t="str">
        <f>VLOOKUP(SupplierQuality[[#This Row],[MaterialID]],Table4[#All],2,0)</f>
        <v>Composites</v>
      </c>
      <c r="I4853">
        <v>1</v>
      </c>
      <c r="J4853" s="2" t="str">
        <f>_xlfn.XLOOKUP(SupplierQuality[[#This Row],[Defect Type ID]],Table5[ID],Table5[Defect Type],"Not found",0)</f>
        <v>No Impact</v>
      </c>
      <c r="K4853">
        <v>118</v>
      </c>
      <c r="L4853" s="2" t="str">
        <f>_xlfn.XLOOKUP(SupplierQuality[[#This Row],[DefectID]],Table2[ID],Table2[Defect],"Not found",0)</f>
        <v>Wrong Parts</v>
      </c>
      <c r="M4853" s="3">
        <v>570586</v>
      </c>
      <c r="N4853" s="3">
        <v>892</v>
      </c>
      <c r="O4853" s="6">
        <f>SupplierQuality[[#This Row],[Total Downtime Minutes]]/60</f>
        <v>14.866666666666667</v>
      </c>
      <c r="P4853" s="4">
        <v>530</v>
      </c>
      <c r="Q4853" s="4">
        <f>SupplierQuality[[#This Row],[Total Defect Qty]]*SupplierQuality[[#This Row],[Unit Price]]</f>
        <v>302410580</v>
      </c>
    </row>
    <row r="4854" spans="1:17" x14ac:dyDescent="0.25">
      <c r="A4854" s="1">
        <v>43781</v>
      </c>
      <c r="B4854" s="5" t="str">
        <f>TEXT(SupplierQuality[[#This Row],[Date]],"mmm")</f>
        <v>Nov</v>
      </c>
      <c r="C4854" s="5" t="str">
        <f>TEXT(SupplierQuality[[#This Row],[Date]],"yyyy")</f>
        <v>2019</v>
      </c>
      <c r="D4854" s="2" t="s">
        <v>343</v>
      </c>
      <c r="E4854" s="2" t="s">
        <v>47</v>
      </c>
      <c r="F4854" s="2" t="s">
        <v>42</v>
      </c>
      <c r="G4854">
        <v>124</v>
      </c>
      <c r="H4854" s="2" t="str">
        <f>VLOOKUP(SupplierQuality[[#This Row],[MaterialID]],Table4[#All],2,0)</f>
        <v>Drives</v>
      </c>
      <c r="I4854">
        <v>1</v>
      </c>
      <c r="J4854" s="2" t="str">
        <f>_xlfn.XLOOKUP(SupplierQuality[[#This Row],[Defect Type ID]],Table5[ID],Table5[Defect Type],"Not found",0)</f>
        <v>No Impact</v>
      </c>
      <c r="K4854">
        <v>93</v>
      </c>
      <c r="L4854" s="2" t="str">
        <f>_xlfn.XLOOKUP(SupplierQuality[[#This Row],[DefectID]],Table2[ID],Table2[Defect],"Not found",0)</f>
        <v>Bowed/Warped</v>
      </c>
      <c r="M4854" s="3">
        <v>522896</v>
      </c>
      <c r="N4854" s="3">
        <v>2360</v>
      </c>
      <c r="O4854" s="6">
        <f>SupplierQuality[[#This Row],[Total Downtime Minutes]]/60</f>
        <v>39.333333333333336</v>
      </c>
      <c r="P4854" s="4">
        <v>354</v>
      </c>
      <c r="Q4854" s="4">
        <f>SupplierQuality[[#This Row],[Total Defect Qty]]*SupplierQuality[[#This Row],[Unit Price]]</f>
        <v>185105184</v>
      </c>
    </row>
    <row r="4855" spans="1:17" x14ac:dyDescent="0.25">
      <c r="A4855" s="1">
        <v>43781</v>
      </c>
      <c r="B4855" s="5" t="str">
        <f>TEXT(SupplierQuality[[#This Row],[Date]],"mmm")</f>
        <v>Nov</v>
      </c>
      <c r="C4855" s="5" t="str">
        <f>TEXT(SupplierQuality[[#This Row],[Date]],"yyyy")</f>
        <v>2019</v>
      </c>
      <c r="D4855" s="2" t="s">
        <v>88</v>
      </c>
      <c r="E4855" s="2" t="s">
        <v>107</v>
      </c>
      <c r="F4855" s="2" t="s">
        <v>17</v>
      </c>
      <c r="G4855">
        <v>114</v>
      </c>
      <c r="H4855" s="2" t="str">
        <f>VLOOKUP(SupplierQuality[[#This Row],[MaterialID]],Table4[#All],2,0)</f>
        <v>Carton</v>
      </c>
      <c r="I4855">
        <v>2</v>
      </c>
      <c r="J4855" s="2" t="str">
        <f>_xlfn.XLOOKUP(SupplierQuality[[#This Row],[Defect Type ID]],Table5[ID],Table5[Defect Type],"Not found",0)</f>
        <v>Rejected</v>
      </c>
      <c r="K4855">
        <v>143</v>
      </c>
      <c r="L4855" s="2" t="str">
        <f>_xlfn.XLOOKUP(SupplierQuality[[#This Row],[DefectID]],Table2[ID],Table2[Defect],"Not found",0)</f>
        <v>Bowed</v>
      </c>
      <c r="M4855" s="3">
        <v>426104</v>
      </c>
      <c r="N4855" s="3">
        <v>4745</v>
      </c>
      <c r="O4855" s="6">
        <f>SupplierQuality[[#This Row],[Total Downtime Minutes]]/60</f>
        <v>79.083333333333329</v>
      </c>
      <c r="P4855" s="4">
        <v>570</v>
      </c>
      <c r="Q4855" s="4">
        <f>SupplierQuality[[#This Row],[Total Defect Qty]]*SupplierQuality[[#This Row],[Unit Price]]</f>
        <v>242879280</v>
      </c>
    </row>
    <row r="4856" spans="1:17" x14ac:dyDescent="0.25">
      <c r="A4856" s="1">
        <v>43781</v>
      </c>
      <c r="B4856" s="5" t="str">
        <f>TEXT(SupplierQuality[[#This Row],[Date]],"mmm")</f>
        <v>Nov</v>
      </c>
      <c r="C4856" s="5" t="str">
        <f>TEXT(SupplierQuality[[#This Row],[Date]],"yyyy")</f>
        <v>2019</v>
      </c>
      <c r="D4856" s="2" t="s">
        <v>26</v>
      </c>
      <c r="E4856" s="2" t="s">
        <v>64</v>
      </c>
      <c r="F4856" s="2" t="s">
        <v>17</v>
      </c>
      <c r="G4856">
        <v>132</v>
      </c>
      <c r="H4856" s="2" t="str">
        <f>VLOOKUP(SupplierQuality[[#This Row],[MaterialID]],Table4[#All],2,0)</f>
        <v>Printed Materials</v>
      </c>
      <c r="I4856">
        <v>3</v>
      </c>
      <c r="J4856" s="2" t="str">
        <f>_xlfn.XLOOKUP(SupplierQuality[[#This Row],[Defect Type ID]],Table5[ID],Table5[Defect Type],"Not found",0)</f>
        <v>Impact</v>
      </c>
      <c r="K4856">
        <v>183</v>
      </c>
      <c r="L4856" s="2" t="str">
        <f>_xlfn.XLOOKUP(SupplierQuality[[#This Row],[DefectID]],Table2[ID],Table2[Defect],"Not found",0)</f>
        <v>No Crank</v>
      </c>
      <c r="M4856" s="3">
        <v>105640</v>
      </c>
      <c r="N4856" s="3">
        <v>684</v>
      </c>
      <c r="O4856" s="6">
        <f>SupplierQuality[[#This Row],[Total Downtime Minutes]]/60</f>
        <v>11.4</v>
      </c>
      <c r="P4856" s="4">
        <v>696</v>
      </c>
      <c r="Q4856" s="4">
        <f>SupplierQuality[[#This Row],[Total Defect Qty]]*SupplierQuality[[#This Row],[Unit Price]]</f>
        <v>73525440</v>
      </c>
    </row>
    <row r="4857" spans="1:17" x14ac:dyDescent="0.25">
      <c r="A4857" s="1">
        <v>43781</v>
      </c>
      <c r="B4857" s="5" t="str">
        <f>TEXT(SupplierQuality[[#This Row],[Date]],"mmm")</f>
        <v>Nov</v>
      </c>
      <c r="C4857" s="5" t="str">
        <f>TEXT(SupplierQuality[[#This Row],[Date]],"yyyy")</f>
        <v>2019</v>
      </c>
      <c r="D4857" s="2" t="s">
        <v>360</v>
      </c>
      <c r="E4857" s="2" t="s">
        <v>19</v>
      </c>
      <c r="F4857" s="2" t="s">
        <v>42</v>
      </c>
      <c r="G4857">
        <v>119</v>
      </c>
      <c r="H4857" s="2" t="str">
        <f>VLOOKUP(SupplierQuality[[#This Row],[MaterialID]],Table4[#All],2,0)</f>
        <v>Batteries</v>
      </c>
      <c r="I4857">
        <v>2</v>
      </c>
      <c r="J4857" s="2" t="str">
        <f>_xlfn.XLOOKUP(SupplierQuality[[#This Row],[Defect Type ID]],Table5[ID],Table5[Defect Type],"Not found",0)</f>
        <v>Rejected</v>
      </c>
      <c r="K4857">
        <v>170</v>
      </c>
      <c r="L4857" s="2" t="str">
        <f>_xlfn.XLOOKUP(SupplierQuality[[#This Row],[DefectID]],Table2[ID],Table2[Defect],"Not found",0)</f>
        <v>Bad Fit</v>
      </c>
      <c r="M4857" s="3">
        <v>86100</v>
      </c>
      <c r="N4857" s="3">
        <v>2514</v>
      </c>
      <c r="O4857" s="6">
        <f>SupplierQuality[[#This Row],[Total Downtime Minutes]]/60</f>
        <v>41.9</v>
      </c>
      <c r="P4857" s="4">
        <v>415</v>
      </c>
      <c r="Q4857" s="4">
        <f>SupplierQuality[[#This Row],[Total Defect Qty]]*SupplierQuality[[#This Row],[Unit Price]]</f>
        <v>35731500</v>
      </c>
    </row>
    <row r="4858" spans="1:17" x14ac:dyDescent="0.25">
      <c r="A4858" s="1">
        <v>43782</v>
      </c>
      <c r="B4858" s="5" t="str">
        <f>TEXT(SupplierQuality[[#This Row],[Date]],"mmm")</f>
        <v>Nov</v>
      </c>
      <c r="C4858" s="5" t="str">
        <f>TEXT(SupplierQuality[[#This Row],[Date]],"yyyy")</f>
        <v>2019</v>
      </c>
      <c r="D4858" s="2" t="s">
        <v>300</v>
      </c>
      <c r="E4858" s="2" t="s">
        <v>58</v>
      </c>
      <c r="F4858" s="2" t="s">
        <v>691</v>
      </c>
      <c r="G4858">
        <v>127</v>
      </c>
      <c r="H4858" s="2" t="str">
        <f>VLOOKUP(SupplierQuality[[#This Row],[MaterialID]],Table4[#All],2,0)</f>
        <v>Crates</v>
      </c>
      <c r="I4858">
        <v>1</v>
      </c>
      <c r="J4858" s="2" t="str">
        <f>_xlfn.XLOOKUP(SupplierQuality[[#This Row],[Defect Type ID]],Table5[ID],Table5[Defect Type],"Not found",0)</f>
        <v>No Impact</v>
      </c>
      <c r="K4858">
        <v>18</v>
      </c>
      <c r="L4858" s="2" t="str">
        <f>_xlfn.XLOOKUP(SupplierQuality[[#This Row],[DefectID]],Table2[ID],Table2[Defect],"Not found",0)</f>
        <v>Too Heavy</v>
      </c>
      <c r="M4858" s="3">
        <v>978369</v>
      </c>
      <c r="N4858" s="3">
        <v>2844</v>
      </c>
      <c r="O4858" s="6">
        <f>SupplierQuality[[#This Row],[Total Downtime Minutes]]/60</f>
        <v>47.4</v>
      </c>
      <c r="P4858" s="4">
        <v>470</v>
      </c>
      <c r="Q4858" s="4">
        <f>SupplierQuality[[#This Row],[Total Defect Qty]]*SupplierQuality[[#This Row],[Unit Price]]</f>
        <v>459833430</v>
      </c>
    </row>
    <row r="4859" spans="1:17" x14ac:dyDescent="0.25">
      <c r="A4859" s="1">
        <v>43782</v>
      </c>
      <c r="B4859" s="5" t="str">
        <f>TEXT(SupplierQuality[[#This Row],[Date]],"mmm")</f>
        <v>Nov</v>
      </c>
      <c r="C4859" s="5" t="str">
        <f>TEXT(SupplierQuality[[#This Row],[Date]],"yyyy")</f>
        <v>2019</v>
      </c>
      <c r="D4859" s="2" t="s">
        <v>134</v>
      </c>
      <c r="E4859" s="2" t="s">
        <v>38</v>
      </c>
      <c r="F4859" s="2" t="s">
        <v>14</v>
      </c>
      <c r="G4859">
        <v>113</v>
      </c>
      <c r="H4859" s="2" t="str">
        <f>VLOOKUP(SupplierQuality[[#This Row],[MaterialID]],Table4[#All],2,0)</f>
        <v>Raw Materials</v>
      </c>
      <c r="I4859">
        <v>1</v>
      </c>
      <c r="J4859" s="2" t="str">
        <f>_xlfn.XLOOKUP(SupplierQuality[[#This Row],[Defect Type ID]],Table5[ID],Table5[Defect Type],"Not found",0)</f>
        <v>No Impact</v>
      </c>
      <c r="K4859">
        <v>158</v>
      </c>
      <c r="L4859" s="2" t="str">
        <f>_xlfn.XLOOKUP(SupplierQuality[[#This Row],[DefectID]],Table2[ID],Table2[Defect],"Not found",0)</f>
        <v>Irregular Shape</v>
      </c>
      <c r="M4859" s="3">
        <v>942818</v>
      </c>
      <c r="N4859" s="3">
        <v>3297</v>
      </c>
      <c r="O4859" s="6">
        <f>SupplierQuality[[#This Row],[Total Downtime Minutes]]/60</f>
        <v>54.95</v>
      </c>
      <c r="P4859" s="4">
        <v>614</v>
      </c>
      <c r="Q4859" s="4">
        <f>SupplierQuality[[#This Row],[Total Defect Qty]]*SupplierQuality[[#This Row],[Unit Price]]</f>
        <v>578890252</v>
      </c>
    </row>
    <row r="4860" spans="1:17" x14ac:dyDescent="0.25">
      <c r="A4860" s="1">
        <v>43782</v>
      </c>
      <c r="B4860" s="5" t="str">
        <f>TEXT(SupplierQuality[[#This Row],[Date]],"mmm")</f>
        <v>Nov</v>
      </c>
      <c r="C4860" s="5" t="str">
        <f>TEXT(SupplierQuality[[#This Row],[Date]],"yyyy")</f>
        <v>2019</v>
      </c>
      <c r="D4860" s="2" t="s">
        <v>182</v>
      </c>
      <c r="E4860" s="2" t="s">
        <v>67</v>
      </c>
      <c r="F4860" s="2" t="s">
        <v>17</v>
      </c>
      <c r="G4860">
        <v>127</v>
      </c>
      <c r="H4860" s="2" t="str">
        <f>VLOOKUP(SupplierQuality[[#This Row],[MaterialID]],Table4[#All],2,0)</f>
        <v>Crates</v>
      </c>
      <c r="I4860">
        <v>3</v>
      </c>
      <c r="J4860" s="2" t="str">
        <f>_xlfn.XLOOKUP(SupplierQuality[[#This Row],[Defect Type ID]],Table5[ID],Table5[Defect Type],"Not found",0)</f>
        <v>Impact</v>
      </c>
      <c r="K4860">
        <v>210</v>
      </c>
      <c r="L4860" s="2" t="str">
        <f>_xlfn.XLOOKUP(SupplierQuality[[#This Row],[DefectID]],Table2[ID],Table2[Defect],"Not found",0)</f>
        <v>Overlapping Seam</v>
      </c>
      <c r="M4860" s="3">
        <v>939234</v>
      </c>
      <c r="N4860" s="3">
        <v>965</v>
      </c>
      <c r="O4860" s="6">
        <f>SupplierQuality[[#This Row],[Total Downtime Minutes]]/60</f>
        <v>16.083333333333332</v>
      </c>
      <c r="P4860" s="4">
        <v>459</v>
      </c>
      <c r="Q4860" s="4">
        <f>SupplierQuality[[#This Row],[Total Defect Qty]]*SupplierQuality[[#This Row],[Unit Price]]</f>
        <v>431108406</v>
      </c>
    </row>
    <row r="4861" spans="1:17" x14ac:dyDescent="0.25">
      <c r="A4861" s="1">
        <v>43782</v>
      </c>
      <c r="B4861" s="5" t="str">
        <f>TEXT(SupplierQuality[[#This Row],[Date]],"mmm")</f>
        <v>Nov</v>
      </c>
      <c r="C4861" s="5" t="str">
        <f>TEXT(SupplierQuality[[#This Row],[Date]],"yyyy")</f>
        <v>2019</v>
      </c>
      <c r="D4861" s="2" t="s">
        <v>223</v>
      </c>
      <c r="E4861" s="2" t="s">
        <v>62</v>
      </c>
      <c r="F4861" s="2" t="s">
        <v>691</v>
      </c>
      <c r="G4861">
        <v>116</v>
      </c>
      <c r="H4861" s="2" t="str">
        <f>VLOOKUP(SupplierQuality[[#This Row],[MaterialID]],Table4[#All],2,0)</f>
        <v>Molds</v>
      </c>
      <c r="I4861">
        <v>2</v>
      </c>
      <c r="J4861" s="2" t="str">
        <f>_xlfn.XLOOKUP(SupplierQuality[[#This Row],[Defect Type ID]],Table5[ID],Table5[Defect Type],"Not found",0)</f>
        <v>Rejected</v>
      </c>
      <c r="K4861">
        <v>67</v>
      </c>
      <c r="L4861" s="2" t="str">
        <f>_xlfn.XLOOKUP(SupplierQuality[[#This Row],[DefectID]],Table2[ID],Table2[Defect],"Not found",0)</f>
        <v>Bad Film</v>
      </c>
      <c r="M4861" s="3">
        <v>639409</v>
      </c>
      <c r="N4861" s="3">
        <v>659</v>
      </c>
      <c r="O4861" s="6">
        <f>SupplierQuality[[#This Row],[Total Downtime Minutes]]/60</f>
        <v>10.983333333333333</v>
      </c>
      <c r="P4861" s="4">
        <v>671</v>
      </c>
      <c r="Q4861" s="4">
        <f>SupplierQuality[[#This Row],[Total Defect Qty]]*SupplierQuality[[#This Row],[Unit Price]]</f>
        <v>429043439</v>
      </c>
    </row>
    <row r="4862" spans="1:17" x14ac:dyDescent="0.25">
      <c r="A4862" s="1">
        <v>43782</v>
      </c>
      <c r="B4862" s="5" t="str">
        <f>TEXT(SupplierQuality[[#This Row],[Date]],"mmm")</f>
        <v>Nov</v>
      </c>
      <c r="C4862" s="5" t="str">
        <f>TEXT(SupplierQuality[[#This Row],[Date]],"yyyy")</f>
        <v>2019</v>
      </c>
      <c r="D4862" s="2" t="s">
        <v>328</v>
      </c>
      <c r="E4862" s="2" t="s">
        <v>32</v>
      </c>
      <c r="F4862" s="2" t="s">
        <v>14</v>
      </c>
      <c r="G4862">
        <v>129</v>
      </c>
      <c r="H4862" s="2" t="str">
        <f>VLOOKUP(SupplierQuality[[#This Row],[MaterialID]],Table4[#All],2,0)</f>
        <v>Mechanicals</v>
      </c>
      <c r="I4862">
        <v>1</v>
      </c>
      <c r="J4862" s="2" t="str">
        <f>_xlfn.XLOOKUP(SupplierQuality[[#This Row],[Defect Type ID]],Table5[ID],Table5[Defect Type],"Not found",0)</f>
        <v>No Impact</v>
      </c>
      <c r="K4862">
        <v>24</v>
      </c>
      <c r="L4862" s="2" t="str">
        <f>_xlfn.XLOOKUP(SupplierQuality[[#This Row],[DefectID]],Table2[ID],Table2[Defect],"Not found",0)</f>
        <v>Not Cleaned</v>
      </c>
      <c r="M4862" s="3">
        <v>622512</v>
      </c>
      <c r="N4862" s="3">
        <v>3217</v>
      </c>
      <c r="O4862" s="6">
        <f>SupplierQuality[[#This Row],[Total Downtime Minutes]]/60</f>
        <v>53.616666666666667</v>
      </c>
      <c r="P4862" s="4">
        <v>464</v>
      </c>
      <c r="Q4862" s="4">
        <f>SupplierQuality[[#This Row],[Total Defect Qty]]*SupplierQuality[[#This Row],[Unit Price]]</f>
        <v>288845568</v>
      </c>
    </row>
    <row r="4863" spans="1:17" x14ac:dyDescent="0.25">
      <c r="A4863" s="1">
        <v>43782</v>
      </c>
      <c r="B4863" s="5" t="str">
        <f>TEXT(SupplierQuality[[#This Row],[Date]],"mmm")</f>
        <v>Nov</v>
      </c>
      <c r="C4863" s="5" t="str">
        <f>TEXT(SupplierQuality[[#This Row],[Date]],"yyyy")</f>
        <v>2019</v>
      </c>
      <c r="D4863" s="2" t="s">
        <v>332</v>
      </c>
      <c r="E4863" s="2" t="s">
        <v>45</v>
      </c>
      <c r="F4863" s="2" t="s">
        <v>691</v>
      </c>
      <c r="G4863">
        <v>115</v>
      </c>
      <c r="H4863" s="2" t="str">
        <f>VLOOKUP(SupplierQuality[[#This Row],[MaterialID]],Table4[#All],2,0)</f>
        <v>Controllers</v>
      </c>
      <c r="I4863">
        <v>2</v>
      </c>
      <c r="J4863" s="2" t="str">
        <f>_xlfn.XLOOKUP(SupplierQuality[[#This Row],[Defect Type ID]],Table5[ID],Table5[Defect Type],"Not found",0)</f>
        <v>Rejected</v>
      </c>
      <c r="K4863">
        <v>184</v>
      </c>
      <c r="L4863" s="2" t="str">
        <f>_xlfn.XLOOKUP(SupplierQuality[[#This Row],[DefectID]],Table2[ID],Table2[Defect],"Not found",0)</f>
        <v>Leaking Packaging</v>
      </c>
      <c r="M4863" s="3">
        <v>573649</v>
      </c>
      <c r="N4863" s="3">
        <v>2740</v>
      </c>
      <c r="O4863" s="6">
        <f>SupplierQuality[[#This Row],[Total Downtime Minutes]]/60</f>
        <v>45.666666666666664</v>
      </c>
      <c r="P4863" s="4">
        <v>311</v>
      </c>
      <c r="Q4863" s="4">
        <f>SupplierQuality[[#This Row],[Total Defect Qty]]*SupplierQuality[[#This Row],[Unit Price]]</f>
        <v>178404839</v>
      </c>
    </row>
    <row r="4864" spans="1:17" x14ac:dyDescent="0.25">
      <c r="A4864" s="1">
        <v>43782</v>
      </c>
      <c r="B4864" s="5" t="str">
        <f>TEXT(SupplierQuality[[#This Row],[Date]],"mmm")</f>
        <v>Nov</v>
      </c>
      <c r="C4864" s="5" t="str">
        <f>TEXT(SupplierQuality[[#This Row],[Date]],"yyyy")</f>
        <v>2019</v>
      </c>
      <c r="D4864" s="2" t="s">
        <v>46</v>
      </c>
      <c r="E4864" s="2" t="s">
        <v>16</v>
      </c>
      <c r="F4864" s="2" t="s">
        <v>691</v>
      </c>
      <c r="G4864">
        <v>123</v>
      </c>
      <c r="H4864" s="2" t="str">
        <f>VLOOKUP(SupplierQuality[[#This Row],[MaterialID]],Table4[#All],2,0)</f>
        <v>Pump</v>
      </c>
      <c r="I4864">
        <v>1</v>
      </c>
      <c r="J4864" s="2" t="str">
        <f>_xlfn.XLOOKUP(SupplierQuality[[#This Row],[Defect Type ID]],Table5[ID],Table5[Defect Type],"Not found",0)</f>
        <v>No Impact</v>
      </c>
      <c r="K4864">
        <v>122</v>
      </c>
      <c r="L4864" s="2" t="str">
        <f>_xlfn.XLOOKUP(SupplierQuality[[#This Row],[DefectID]],Table2[ID],Table2[Defect],"Not found",0)</f>
        <v>Wrinkles / Scratches/ Scuffing</v>
      </c>
      <c r="M4864" s="3">
        <v>552425</v>
      </c>
      <c r="N4864" s="3">
        <v>3712</v>
      </c>
      <c r="O4864" s="6">
        <f>SupplierQuality[[#This Row],[Total Downtime Minutes]]/60</f>
        <v>61.866666666666667</v>
      </c>
      <c r="P4864" s="4">
        <v>329</v>
      </c>
      <c r="Q4864" s="4">
        <f>SupplierQuality[[#This Row],[Total Defect Qty]]*SupplierQuality[[#This Row],[Unit Price]]</f>
        <v>181747825</v>
      </c>
    </row>
    <row r="4865" spans="1:17" x14ac:dyDescent="0.25">
      <c r="A4865" s="1">
        <v>43782</v>
      </c>
      <c r="B4865" s="5" t="str">
        <f>TEXT(SupplierQuality[[#This Row],[Date]],"mmm")</f>
        <v>Nov</v>
      </c>
      <c r="C4865" s="5" t="str">
        <f>TEXT(SupplierQuality[[#This Row],[Date]],"yyyy")</f>
        <v>2019</v>
      </c>
      <c r="D4865" s="2" t="s">
        <v>307</v>
      </c>
      <c r="E4865" s="2" t="s">
        <v>13</v>
      </c>
      <c r="F4865" s="2" t="s">
        <v>691</v>
      </c>
      <c r="G4865">
        <v>130</v>
      </c>
      <c r="H4865" s="2" t="str">
        <f>VLOOKUP(SupplierQuality[[#This Row],[MaterialID]],Table4[#All],2,0)</f>
        <v>Packaging</v>
      </c>
      <c r="I4865">
        <v>2</v>
      </c>
      <c r="J4865" s="2" t="str">
        <f>_xlfn.XLOOKUP(SupplierQuality[[#This Row],[Defect Type ID]],Table5[ID],Table5[Defect Type],"Not found",0)</f>
        <v>Rejected</v>
      </c>
      <c r="K4865">
        <v>249</v>
      </c>
      <c r="L4865" s="2" t="str">
        <f>_xlfn.XLOOKUP(SupplierQuality[[#This Row],[DefectID]],Table2[ID],Table2[Defect],"Not found",0)</f>
        <v>Excessive Lubricant</v>
      </c>
      <c r="M4865" s="3">
        <v>462954</v>
      </c>
      <c r="N4865" s="3">
        <v>2140</v>
      </c>
      <c r="O4865" s="6">
        <f>SupplierQuality[[#This Row],[Total Downtime Minutes]]/60</f>
        <v>35.666666666666664</v>
      </c>
      <c r="P4865" s="4">
        <v>379</v>
      </c>
      <c r="Q4865" s="4">
        <f>SupplierQuality[[#This Row],[Total Defect Qty]]*SupplierQuality[[#This Row],[Unit Price]]</f>
        <v>175459566</v>
      </c>
    </row>
    <row r="4866" spans="1:17" x14ac:dyDescent="0.25">
      <c r="A4866" s="1">
        <v>43782</v>
      </c>
      <c r="B4866" s="5" t="str">
        <f>TEXT(SupplierQuality[[#This Row],[Date]],"mmm")</f>
        <v>Nov</v>
      </c>
      <c r="C4866" s="5" t="str">
        <f>TEXT(SupplierQuality[[#This Row],[Date]],"yyyy")</f>
        <v>2019</v>
      </c>
      <c r="D4866" s="2" t="s">
        <v>162</v>
      </c>
      <c r="E4866" s="2" t="s">
        <v>64</v>
      </c>
      <c r="F4866" s="2" t="s">
        <v>691</v>
      </c>
      <c r="G4866">
        <v>117</v>
      </c>
      <c r="H4866" s="2" t="str">
        <f>VLOOKUP(SupplierQuality[[#This Row],[MaterialID]],Table4[#All],2,0)</f>
        <v>Labels</v>
      </c>
      <c r="I4866">
        <v>3</v>
      </c>
      <c r="J4866" s="2" t="str">
        <f>_xlfn.XLOOKUP(SupplierQuality[[#This Row],[Defect Type ID]],Table5[ID],Table5[Defect Type],"Not found",0)</f>
        <v>Impact</v>
      </c>
      <c r="K4866">
        <v>138</v>
      </c>
      <c r="L4866" s="2" t="str">
        <f>_xlfn.XLOOKUP(SupplierQuality[[#This Row],[DefectID]],Table2[ID],Table2[Defect],"Not found",0)</f>
        <v>Damaged Parts</v>
      </c>
      <c r="M4866" s="3">
        <v>446783</v>
      </c>
      <c r="N4866" s="3">
        <v>3316</v>
      </c>
      <c r="O4866" s="6">
        <f>SupplierQuality[[#This Row],[Total Downtime Minutes]]/60</f>
        <v>55.266666666666666</v>
      </c>
      <c r="P4866" s="4">
        <v>319</v>
      </c>
      <c r="Q4866" s="4">
        <f>SupplierQuality[[#This Row],[Total Defect Qty]]*SupplierQuality[[#This Row],[Unit Price]]</f>
        <v>142523777</v>
      </c>
    </row>
    <row r="4867" spans="1:17" x14ac:dyDescent="0.25">
      <c r="A4867" s="1">
        <v>43782</v>
      </c>
      <c r="B4867" s="5" t="str">
        <f>TEXT(SupplierQuality[[#This Row],[Date]],"mmm")</f>
        <v>Nov</v>
      </c>
      <c r="C4867" s="5" t="str">
        <f>TEXT(SupplierQuality[[#This Row],[Date]],"yyyy")</f>
        <v>2019</v>
      </c>
      <c r="D4867" s="2" t="s">
        <v>362</v>
      </c>
      <c r="E4867" s="2" t="s">
        <v>19</v>
      </c>
      <c r="F4867" s="2" t="s">
        <v>691</v>
      </c>
      <c r="G4867">
        <v>125</v>
      </c>
      <c r="H4867" s="2" t="str">
        <f>VLOOKUP(SupplierQuality[[#This Row],[MaterialID]],Table4[#All],2,0)</f>
        <v>Hardware</v>
      </c>
      <c r="I4867">
        <v>1</v>
      </c>
      <c r="J4867" s="2" t="str">
        <f>_xlfn.XLOOKUP(SupplierQuality[[#This Row],[Defect Type ID]],Table5[ID],Table5[Defect Type],"Not found",0)</f>
        <v>No Impact</v>
      </c>
      <c r="K4867">
        <v>2</v>
      </c>
      <c r="L4867" s="2" t="str">
        <f>_xlfn.XLOOKUP(SupplierQuality[[#This Row],[DefectID]],Table2[ID],Table2[Defect],"Not found",0)</f>
        <v>Not Certified</v>
      </c>
      <c r="M4867" s="3">
        <v>427649</v>
      </c>
      <c r="N4867" s="3">
        <v>1451</v>
      </c>
      <c r="O4867" s="6">
        <f>SupplierQuality[[#This Row],[Total Downtime Minutes]]/60</f>
        <v>24.183333333333334</v>
      </c>
      <c r="P4867" s="4">
        <v>292</v>
      </c>
      <c r="Q4867" s="4">
        <f>SupplierQuality[[#This Row],[Total Defect Qty]]*SupplierQuality[[#This Row],[Unit Price]]</f>
        <v>124873508</v>
      </c>
    </row>
    <row r="4868" spans="1:17" x14ac:dyDescent="0.25">
      <c r="A4868" s="1">
        <v>43782</v>
      </c>
      <c r="B4868" s="5" t="str">
        <f>TEXT(SupplierQuality[[#This Row],[Date]],"mmm")</f>
        <v>Nov</v>
      </c>
      <c r="C4868" s="5" t="str">
        <f>TEXT(SupplierQuality[[#This Row],[Date]],"yyyy")</f>
        <v>2019</v>
      </c>
      <c r="D4868" s="2" t="s">
        <v>154</v>
      </c>
      <c r="E4868" s="2" t="s">
        <v>30</v>
      </c>
      <c r="F4868" s="2" t="s">
        <v>691</v>
      </c>
      <c r="G4868">
        <v>116</v>
      </c>
      <c r="H4868" s="2" t="str">
        <f>VLOOKUP(SupplierQuality[[#This Row],[MaterialID]],Table4[#All],2,0)</f>
        <v>Molds</v>
      </c>
      <c r="I4868">
        <v>1</v>
      </c>
      <c r="J4868" s="2" t="str">
        <f>_xlfn.XLOOKUP(SupplierQuality[[#This Row],[Defect Type ID]],Table5[ID],Table5[Defect Type],"Not found",0)</f>
        <v>No Impact</v>
      </c>
      <c r="K4868">
        <v>265</v>
      </c>
      <c r="L4868" s="2" t="str">
        <f>_xlfn.XLOOKUP(SupplierQuality[[#This Row],[DefectID]],Table2[ID],Table2[Defect],"Not found",0)</f>
        <v>Wrong Tops</v>
      </c>
      <c r="M4868" s="3">
        <v>402196</v>
      </c>
      <c r="N4868" s="3">
        <v>2547</v>
      </c>
      <c r="O4868" s="6">
        <f>SupplierQuality[[#This Row],[Total Downtime Minutes]]/60</f>
        <v>42.45</v>
      </c>
      <c r="P4868" s="4">
        <v>357</v>
      </c>
      <c r="Q4868" s="4">
        <f>SupplierQuality[[#This Row],[Total Defect Qty]]*SupplierQuality[[#This Row],[Unit Price]]</f>
        <v>143583972</v>
      </c>
    </row>
    <row r="4869" spans="1:17" x14ac:dyDescent="0.25">
      <c r="A4869" s="1">
        <v>43782</v>
      </c>
      <c r="B4869" s="5" t="str">
        <f>TEXT(SupplierQuality[[#This Row],[Date]],"mmm")</f>
        <v>Nov</v>
      </c>
      <c r="C4869" s="5" t="str">
        <f>TEXT(SupplierQuality[[#This Row],[Date]],"yyyy")</f>
        <v>2019</v>
      </c>
      <c r="D4869" s="2" t="s">
        <v>201</v>
      </c>
      <c r="E4869" s="2" t="s">
        <v>52</v>
      </c>
      <c r="F4869" s="2" t="s">
        <v>14</v>
      </c>
      <c r="G4869">
        <v>119</v>
      </c>
      <c r="H4869" s="2" t="str">
        <f>VLOOKUP(SupplierQuality[[#This Row],[MaterialID]],Table4[#All],2,0)</f>
        <v>Batteries</v>
      </c>
      <c r="I4869">
        <v>1</v>
      </c>
      <c r="J4869" s="2" t="str">
        <f>_xlfn.XLOOKUP(SupplierQuality[[#This Row],[Defect Type ID]],Table5[ID],Table5[Defect Type],"Not found",0)</f>
        <v>No Impact</v>
      </c>
      <c r="K4869">
        <v>46</v>
      </c>
      <c r="L4869" s="2" t="str">
        <f>_xlfn.XLOOKUP(SupplierQuality[[#This Row],[DefectID]],Table2[ID],Table2[Defect],"Not found",0)</f>
        <v>Narrow Tops</v>
      </c>
      <c r="M4869" s="3">
        <v>373505</v>
      </c>
      <c r="N4869" s="3">
        <v>714</v>
      </c>
      <c r="O4869" s="6">
        <f>SupplierQuality[[#This Row],[Total Downtime Minutes]]/60</f>
        <v>11.9</v>
      </c>
      <c r="P4869" s="4">
        <v>514</v>
      </c>
      <c r="Q4869" s="4">
        <f>SupplierQuality[[#This Row],[Total Defect Qty]]*SupplierQuality[[#This Row],[Unit Price]]</f>
        <v>191981570</v>
      </c>
    </row>
    <row r="4870" spans="1:17" x14ac:dyDescent="0.25">
      <c r="A4870" s="1">
        <v>43782</v>
      </c>
      <c r="B4870" s="5" t="str">
        <f>TEXT(SupplierQuality[[#This Row],[Date]],"mmm")</f>
        <v>Nov</v>
      </c>
      <c r="C4870" s="5" t="str">
        <f>TEXT(SupplierQuality[[#This Row],[Date]],"yyyy")</f>
        <v>2019</v>
      </c>
      <c r="D4870" s="2" t="s">
        <v>343</v>
      </c>
      <c r="E4870" s="2" t="s">
        <v>47</v>
      </c>
      <c r="F4870" s="2" t="s">
        <v>14</v>
      </c>
      <c r="G4870">
        <v>128</v>
      </c>
      <c r="H4870" s="2" t="str">
        <f>VLOOKUP(SupplierQuality[[#This Row],[MaterialID]],Table4[#All],2,0)</f>
        <v>Tape</v>
      </c>
      <c r="I4870">
        <v>1</v>
      </c>
      <c r="J4870" s="2" t="str">
        <f>_xlfn.XLOOKUP(SupplierQuality[[#This Row],[Defect Type ID]],Table5[ID],Table5[Defect Type],"Not found",0)</f>
        <v>No Impact</v>
      </c>
      <c r="K4870">
        <v>71</v>
      </c>
      <c r="L4870" s="2" t="str">
        <f>_xlfn.XLOOKUP(SupplierQuality[[#This Row],[DefectID]],Table2[ID],Table2[Defect],"Not found",0)</f>
        <v>Incorrect Dimensions</v>
      </c>
      <c r="M4870" s="3">
        <v>343894</v>
      </c>
      <c r="N4870" s="3">
        <v>1329</v>
      </c>
      <c r="O4870" s="6">
        <f>SupplierQuality[[#This Row],[Total Downtime Minutes]]/60</f>
        <v>22.15</v>
      </c>
      <c r="P4870" s="4">
        <v>562</v>
      </c>
      <c r="Q4870" s="4">
        <f>SupplierQuality[[#This Row],[Total Defect Qty]]*SupplierQuality[[#This Row],[Unit Price]]</f>
        <v>193268428</v>
      </c>
    </row>
    <row r="4871" spans="1:17" x14ac:dyDescent="0.25">
      <c r="A4871" s="1">
        <v>43782</v>
      </c>
      <c r="B4871" s="5" t="str">
        <f>TEXT(SupplierQuality[[#This Row],[Date]],"mmm")</f>
        <v>Nov</v>
      </c>
      <c r="C4871" s="5" t="str">
        <f>TEXT(SupplierQuality[[#This Row],[Date]],"yyyy")</f>
        <v>2019</v>
      </c>
      <c r="D4871" s="2" t="s">
        <v>351</v>
      </c>
      <c r="E4871" s="2" t="s">
        <v>38</v>
      </c>
      <c r="F4871" s="2" t="s">
        <v>14</v>
      </c>
      <c r="G4871">
        <v>117</v>
      </c>
      <c r="H4871" s="2" t="str">
        <f>VLOOKUP(SupplierQuality[[#This Row],[MaterialID]],Table4[#All],2,0)</f>
        <v>Labels</v>
      </c>
      <c r="I4871">
        <v>3</v>
      </c>
      <c r="J4871" s="2" t="str">
        <f>_xlfn.XLOOKUP(SupplierQuality[[#This Row],[Defect Type ID]],Table5[ID],Table5[Defect Type],"Not found",0)</f>
        <v>Impact</v>
      </c>
      <c r="K4871">
        <v>118</v>
      </c>
      <c r="L4871" s="2" t="str">
        <f>_xlfn.XLOOKUP(SupplierQuality[[#This Row],[DefectID]],Table2[ID],Table2[Defect],"Not found",0)</f>
        <v>Wrong Parts</v>
      </c>
      <c r="M4871" s="3">
        <v>270493</v>
      </c>
      <c r="N4871" s="3">
        <v>98</v>
      </c>
      <c r="O4871" s="6">
        <f>SupplierQuality[[#This Row],[Total Downtime Minutes]]/60</f>
        <v>1.6333333333333333</v>
      </c>
      <c r="P4871" s="4">
        <v>354</v>
      </c>
      <c r="Q4871" s="4">
        <f>SupplierQuality[[#This Row],[Total Defect Qty]]*SupplierQuality[[#This Row],[Unit Price]]</f>
        <v>95754522</v>
      </c>
    </row>
    <row r="4872" spans="1:17" x14ac:dyDescent="0.25">
      <c r="A4872" s="1">
        <v>43782</v>
      </c>
      <c r="B4872" s="5" t="str">
        <f>TEXT(SupplierQuality[[#This Row],[Date]],"mmm")</f>
        <v>Nov</v>
      </c>
      <c r="C4872" s="5" t="str">
        <f>TEXT(SupplierQuality[[#This Row],[Date]],"yyyy")</f>
        <v>2019</v>
      </c>
      <c r="D4872" s="2" t="s">
        <v>65</v>
      </c>
      <c r="E4872" s="2" t="s">
        <v>104</v>
      </c>
      <c r="F4872" s="2" t="s">
        <v>14</v>
      </c>
      <c r="G4872">
        <v>132</v>
      </c>
      <c r="H4872" s="2" t="str">
        <f>VLOOKUP(SupplierQuality[[#This Row],[MaterialID]],Table4[#All],2,0)</f>
        <v>Printed Materials</v>
      </c>
      <c r="I4872">
        <v>1</v>
      </c>
      <c r="J4872" s="2" t="str">
        <f>_xlfn.XLOOKUP(SupplierQuality[[#This Row],[Defect Type ID]],Table5[ID],Table5[Defect Type],"Not found",0)</f>
        <v>No Impact</v>
      </c>
      <c r="K4872">
        <v>89</v>
      </c>
      <c r="L4872" s="2" t="str">
        <f>_xlfn.XLOOKUP(SupplierQuality[[#This Row],[DefectID]],Table2[ID],Table2[Defect],"Not found",0)</f>
        <v>Delamination</v>
      </c>
      <c r="M4872" s="3">
        <v>267963</v>
      </c>
      <c r="N4872" s="3">
        <v>751</v>
      </c>
      <c r="O4872" s="6">
        <f>SupplierQuality[[#This Row],[Total Downtime Minutes]]/60</f>
        <v>12.516666666666667</v>
      </c>
      <c r="P4872" s="4">
        <v>640</v>
      </c>
      <c r="Q4872" s="4">
        <f>SupplierQuality[[#This Row],[Total Defect Qty]]*SupplierQuality[[#This Row],[Unit Price]]</f>
        <v>171496320</v>
      </c>
    </row>
    <row r="4873" spans="1:17" x14ac:dyDescent="0.25">
      <c r="A4873" s="1">
        <v>43782</v>
      </c>
      <c r="B4873" s="5" t="str">
        <f>TEXT(SupplierQuality[[#This Row],[Date]],"mmm")</f>
        <v>Nov</v>
      </c>
      <c r="C4873" s="5" t="str">
        <f>TEXT(SupplierQuality[[#This Row],[Date]],"yyyy")</f>
        <v>2019</v>
      </c>
      <c r="D4873" s="2" t="s">
        <v>124</v>
      </c>
      <c r="E4873" s="2" t="s">
        <v>60</v>
      </c>
      <c r="F4873" s="2" t="s">
        <v>14</v>
      </c>
      <c r="G4873">
        <v>119</v>
      </c>
      <c r="H4873" s="2" t="str">
        <f>VLOOKUP(SupplierQuality[[#This Row],[MaterialID]],Table4[#All],2,0)</f>
        <v>Batteries</v>
      </c>
      <c r="I4873">
        <v>1</v>
      </c>
      <c r="J4873" s="2" t="str">
        <f>_xlfn.XLOOKUP(SupplierQuality[[#This Row],[Defect Type ID]],Table5[ID],Table5[Defect Type],"Not found",0)</f>
        <v>No Impact</v>
      </c>
      <c r="K4873">
        <v>194</v>
      </c>
      <c r="L4873" s="2" t="str">
        <f>_xlfn.XLOOKUP(SupplierQuality[[#This Row],[DefectID]],Table2[ID],Table2[Defect],"Not found",0)</f>
        <v>Double Labeling</v>
      </c>
      <c r="M4873" s="3">
        <v>193024</v>
      </c>
      <c r="N4873" s="3">
        <v>667</v>
      </c>
      <c r="O4873" s="6">
        <f>SupplierQuality[[#This Row],[Total Downtime Minutes]]/60</f>
        <v>11.116666666666667</v>
      </c>
      <c r="P4873" s="4">
        <v>316</v>
      </c>
      <c r="Q4873" s="4">
        <f>SupplierQuality[[#This Row],[Total Defect Qty]]*SupplierQuality[[#This Row],[Unit Price]]</f>
        <v>60995584</v>
      </c>
    </row>
    <row r="4874" spans="1:17" x14ac:dyDescent="0.25">
      <c r="A4874" s="1">
        <v>43782</v>
      </c>
      <c r="B4874" s="5" t="str">
        <f>TEXT(SupplierQuality[[#This Row],[Date]],"mmm")</f>
        <v>Nov</v>
      </c>
      <c r="C4874" s="5" t="str">
        <f>TEXT(SupplierQuality[[#This Row],[Date]],"yyyy")</f>
        <v>2019</v>
      </c>
      <c r="D4874" s="2" t="s">
        <v>40</v>
      </c>
      <c r="E4874" s="2" t="s">
        <v>49</v>
      </c>
      <c r="F4874" s="2" t="s">
        <v>14</v>
      </c>
      <c r="G4874">
        <v>119</v>
      </c>
      <c r="H4874" s="2" t="str">
        <f>VLOOKUP(SupplierQuality[[#This Row],[MaterialID]],Table4[#All],2,0)</f>
        <v>Batteries</v>
      </c>
      <c r="I4874">
        <v>1</v>
      </c>
      <c r="J4874" s="2" t="str">
        <f>_xlfn.XLOOKUP(SupplierQuality[[#This Row],[Defect Type ID]],Table5[ID],Table5[Defect Type],"Not found",0)</f>
        <v>No Impact</v>
      </c>
      <c r="K4874">
        <v>144</v>
      </c>
      <c r="L4874" s="2" t="str">
        <f>_xlfn.XLOOKUP(SupplierQuality[[#This Row],[DefectID]],Table2[ID],Table2[Defect],"Not found",0)</f>
        <v>String Defects</v>
      </c>
      <c r="M4874" s="3">
        <v>177831</v>
      </c>
      <c r="N4874" s="3">
        <v>4670</v>
      </c>
      <c r="O4874" s="6">
        <f>SupplierQuality[[#This Row],[Total Downtime Minutes]]/60</f>
        <v>77.833333333333329</v>
      </c>
      <c r="P4874" s="4">
        <v>302</v>
      </c>
      <c r="Q4874" s="4">
        <f>SupplierQuality[[#This Row],[Total Defect Qty]]*SupplierQuality[[#This Row],[Unit Price]]</f>
        <v>53704962</v>
      </c>
    </row>
    <row r="4875" spans="1:17" x14ac:dyDescent="0.25">
      <c r="A4875" s="1">
        <v>43782</v>
      </c>
      <c r="B4875" s="5" t="str">
        <f>TEXT(SupplierQuality[[#This Row],[Date]],"mmm")</f>
        <v>Nov</v>
      </c>
      <c r="C4875" s="5" t="str">
        <f>TEXT(SupplierQuality[[#This Row],[Date]],"yyyy")</f>
        <v>2019</v>
      </c>
      <c r="D4875" s="2" t="s">
        <v>142</v>
      </c>
      <c r="E4875" s="2" t="s">
        <v>71</v>
      </c>
      <c r="F4875" s="2" t="s">
        <v>14</v>
      </c>
      <c r="G4875">
        <v>114</v>
      </c>
      <c r="H4875" s="2" t="str">
        <f>VLOOKUP(SupplierQuality[[#This Row],[MaterialID]],Table4[#All],2,0)</f>
        <v>Carton</v>
      </c>
      <c r="I4875">
        <v>3</v>
      </c>
      <c r="J4875" s="2" t="str">
        <f>_xlfn.XLOOKUP(SupplierQuality[[#This Row],[Defect Type ID]],Table5[ID],Table5[Defect Type],"Not found",0)</f>
        <v>Impact</v>
      </c>
      <c r="K4875">
        <v>115</v>
      </c>
      <c r="L4875" s="2" t="str">
        <f>_xlfn.XLOOKUP(SupplierQuality[[#This Row],[DefectID]],Table2[ID],Table2[Defect],"Not found",0)</f>
        <v>Roll Tension</v>
      </c>
      <c r="M4875" s="3">
        <v>94230</v>
      </c>
      <c r="N4875" s="3">
        <v>347</v>
      </c>
      <c r="O4875" s="6">
        <f>SupplierQuality[[#This Row],[Total Downtime Minutes]]/60</f>
        <v>5.7833333333333332</v>
      </c>
      <c r="P4875" s="4">
        <v>393</v>
      </c>
      <c r="Q4875" s="4">
        <f>SupplierQuality[[#This Row],[Total Defect Qty]]*SupplierQuality[[#This Row],[Unit Price]]</f>
        <v>37032390</v>
      </c>
    </row>
    <row r="4876" spans="1:17" x14ac:dyDescent="0.25">
      <c r="A4876" s="1">
        <v>43782</v>
      </c>
      <c r="B4876" s="5" t="str">
        <f>TEXT(SupplierQuality[[#This Row],[Date]],"mmm")</f>
        <v>Nov</v>
      </c>
      <c r="C4876" s="5" t="str">
        <f>TEXT(SupplierQuality[[#This Row],[Date]],"yyyy")</f>
        <v>2019</v>
      </c>
      <c r="D4876" s="2" t="s">
        <v>106</v>
      </c>
      <c r="E4876" s="2" t="s">
        <v>98</v>
      </c>
      <c r="F4876" s="2" t="s">
        <v>14</v>
      </c>
      <c r="G4876">
        <v>123</v>
      </c>
      <c r="H4876" s="2" t="str">
        <f>VLOOKUP(SupplierQuality[[#This Row],[MaterialID]],Table4[#All],2,0)</f>
        <v>Pump</v>
      </c>
      <c r="I4876">
        <v>3</v>
      </c>
      <c r="J4876" s="2" t="str">
        <f>_xlfn.XLOOKUP(SupplierQuality[[#This Row],[Defect Type ID]],Table5[ID],Table5[Defect Type],"Not found",0)</f>
        <v>Impact</v>
      </c>
      <c r="K4876">
        <v>138</v>
      </c>
      <c r="L4876" s="2" t="str">
        <f>_xlfn.XLOOKUP(SupplierQuality[[#This Row],[DefectID]],Table2[ID],Table2[Defect],"Not found",0)</f>
        <v>Damaged Parts</v>
      </c>
      <c r="M4876" s="3">
        <v>41755</v>
      </c>
      <c r="N4876" s="3">
        <v>2114</v>
      </c>
      <c r="O4876" s="6">
        <f>SupplierQuality[[#This Row],[Total Downtime Minutes]]/60</f>
        <v>35.233333333333334</v>
      </c>
      <c r="P4876" s="4">
        <v>492</v>
      </c>
      <c r="Q4876" s="4">
        <f>SupplierQuality[[#This Row],[Total Defect Qty]]*SupplierQuality[[#This Row],[Unit Price]]</f>
        <v>20543460</v>
      </c>
    </row>
    <row r="4877" spans="1:17" x14ac:dyDescent="0.25">
      <c r="A4877" s="1">
        <v>43782</v>
      </c>
      <c r="B4877" s="5" t="str">
        <f>TEXT(SupplierQuality[[#This Row],[Date]],"mmm")</f>
        <v>Nov</v>
      </c>
      <c r="C4877" s="5" t="str">
        <f>TEXT(SupplierQuality[[#This Row],[Date]],"yyyy")</f>
        <v>2019</v>
      </c>
      <c r="D4877" s="2" t="s">
        <v>165</v>
      </c>
      <c r="E4877" s="2" t="s">
        <v>21</v>
      </c>
      <c r="F4877" s="2" t="s">
        <v>691</v>
      </c>
      <c r="G4877">
        <v>131</v>
      </c>
      <c r="H4877" s="2" t="str">
        <f>VLOOKUP(SupplierQuality[[#This Row],[MaterialID]],Table4[#All],2,0)</f>
        <v>Valves</v>
      </c>
      <c r="I4877">
        <v>3</v>
      </c>
      <c r="J4877" s="2" t="str">
        <f>_xlfn.XLOOKUP(SupplierQuality[[#This Row],[Defect Type ID]],Table5[ID],Table5[Defect Type],"Not found",0)</f>
        <v>Impact</v>
      </c>
      <c r="K4877">
        <v>36</v>
      </c>
      <c r="L4877" s="2" t="str">
        <f>_xlfn.XLOOKUP(SupplierQuality[[#This Row],[DefectID]],Table2[ID],Table2[Defect],"Not found",0)</f>
        <v>Scrap attached</v>
      </c>
      <c r="M4877" s="3">
        <v>23051</v>
      </c>
      <c r="N4877" s="3">
        <v>2627</v>
      </c>
      <c r="O4877" s="6">
        <f>SupplierQuality[[#This Row],[Total Downtime Minutes]]/60</f>
        <v>43.783333333333331</v>
      </c>
      <c r="P4877" s="4">
        <v>328</v>
      </c>
      <c r="Q4877" s="4">
        <f>SupplierQuality[[#This Row],[Total Defect Qty]]*SupplierQuality[[#This Row],[Unit Price]]</f>
        <v>7560728</v>
      </c>
    </row>
    <row r="4878" spans="1:17" x14ac:dyDescent="0.25">
      <c r="A4878" s="1">
        <v>43783</v>
      </c>
      <c r="B4878" s="5" t="str">
        <f>TEXT(SupplierQuality[[#This Row],[Date]],"mmm")</f>
        <v>Nov</v>
      </c>
      <c r="C4878" s="5" t="str">
        <f>TEXT(SupplierQuality[[#This Row],[Date]],"yyyy")</f>
        <v>2019</v>
      </c>
      <c r="D4878" s="2" t="s">
        <v>214</v>
      </c>
      <c r="E4878" s="2" t="s">
        <v>62</v>
      </c>
      <c r="F4878" s="2" t="s">
        <v>17</v>
      </c>
      <c r="G4878">
        <v>120</v>
      </c>
      <c r="H4878" s="2" t="str">
        <f>VLOOKUP(SupplierQuality[[#This Row],[MaterialID]],Table4[#All],2,0)</f>
        <v>Film</v>
      </c>
      <c r="I4878">
        <v>1</v>
      </c>
      <c r="J4878" s="2" t="str">
        <f>_xlfn.XLOOKUP(SupplierQuality[[#This Row],[Defect Type ID]],Table5[ID],Table5[Defect Type],"Not found",0)</f>
        <v>No Impact</v>
      </c>
      <c r="K4878">
        <v>25</v>
      </c>
      <c r="L4878" s="2" t="str">
        <f>_xlfn.XLOOKUP(SupplierQuality[[#This Row],[DefectID]],Table2[ID],Table2[Defect],"Not found",0)</f>
        <v>Seams</v>
      </c>
      <c r="M4878" s="3">
        <v>946309</v>
      </c>
      <c r="N4878" s="3">
        <v>3613</v>
      </c>
      <c r="O4878" s="6">
        <f>SupplierQuality[[#This Row],[Total Downtime Minutes]]/60</f>
        <v>60.216666666666669</v>
      </c>
      <c r="P4878" s="4">
        <v>435</v>
      </c>
      <c r="Q4878" s="4">
        <f>SupplierQuality[[#This Row],[Total Defect Qty]]*SupplierQuality[[#This Row],[Unit Price]]</f>
        <v>411644415</v>
      </c>
    </row>
    <row r="4879" spans="1:17" x14ac:dyDescent="0.25">
      <c r="A4879" s="1">
        <v>43783</v>
      </c>
      <c r="B4879" s="5" t="str">
        <f>TEXT(SupplierQuality[[#This Row],[Date]],"mmm")</f>
        <v>Nov</v>
      </c>
      <c r="C4879" s="5" t="str">
        <f>TEXT(SupplierQuality[[#This Row],[Date]],"yyyy")</f>
        <v>2019</v>
      </c>
      <c r="D4879" s="2" t="s">
        <v>76</v>
      </c>
      <c r="E4879" s="2" t="s">
        <v>27</v>
      </c>
      <c r="F4879" s="2" t="s">
        <v>14</v>
      </c>
      <c r="G4879">
        <v>132</v>
      </c>
      <c r="H4879" s="2" t="str">
        <f>VLOOKUP(SupplierQuality[[#This Row],[MaterialID]],Table4[#All],2,0)</f>
        <v>Printed Materials</v>
      </c>
      <c r="I4879">
        <v>1</v>
      </c>
      <c r="J4879" s="2" t="str">
        <f>_xlfn.XLOOKUP(SupplierQuality[[#This Row],[Defect Type ID]],Table5[ID],Table5[Defect Type],"Not found",0)</f>
        <v>No Impact</v>
      </c>
      <c r="K4879">
        <v>175</v>
      </c>
      <c r="L4879" s="2" t="str">
        <f>_xlfn.XLOOKUP(SupplierQuality[[#This Row],[DefectID]],Table2[ID],Table2[Defect],"Not found",0)</f>
        <v>Wrong Horizontal Scores</v>
      </c>
      <c r="M4879" s="3">
        <v>798451</v>
      </c>
      <c r="N4879" s="3">
        <v>988</v>
      </c>
      <c r="O4879" s="6">
        <f>SupplierQuality[[#This Row],[Total Downtime Minutes]]/60</f>
        <v>16.466666666666665</v>
      </c>
      <c r="P4879" s="4">
        <v>488</v>
      </c>
      <c r="Q4879" s="4">
        <f>SupplierQuality[[#This Row],[Total Defect Qty]]*SupplierQuality[[#This Row],[Unit Price]]</f>
        <v>389644088</v>
      </c>
    </row>
    <row r="4880" spans="1:17" x14ac:dyDescent="0.25">
      <c r="A4880" s="1">
        <v>43783</v>
      </c>
      <c r="B4880" s="5" t="str">
        <f>TEXT(SupplierQuality[[#This Row],[Date]],"mmm")</f>
        <v>Nov</v>
      </c>
      <c r="C4880" s="5" t="str">
        <f>TEXT(SupplierQuality[[#This Row],[Date]],"yyyy")</f>
        <v>2019</v>
      </c>
      <c r="D4880" s="2" t="s">
        <v>140</v>
      </c>
      <c r="E4880" s="2" t="s">
        <v>47</v>
      </c>
      <c r="F4880" s="2" t="s">
        <v>14</v>
      </c>
      <c r="G4880">
        <v>113</v>
      </c>
      <c r="H4880" s="2" t="str">
        <f>VLOOKUP(SupplierQuality[[#This Row],[MaterialID]],Table4[#All],2,0)</f>
        <v>Raw Materials</v>
      </c>
      <c r="I4880">
        <v>2</v>
      </c>
      <c r="J4880" s="2" t="str">
        <f>_xlfn.XLOOKUP(SupplierQuality[[#This Row],[Defect Type ID]],Table5[ID],Table5[Defect Type],"Not found",0)</f>
        <v>Rejected</v>
      </c>
      <c r="K4880">
        <v>218</v>
      </c>
      <c r="L4880" s="2" t="str">
        <f>_xlfn.XLOOKUP(SupplierQuality[[#This Row],[DefectID]],Table2[ID],Table2[Defect],"Not found",0)</f>
        <v>Rough Tops</v>
      </c>
      <c r="M4880" s="3">
        <v>769457</v>
      </c>
      <c r="N4880" s="3">
        <v>4251</v>
      </c>
      <c r="O4880" s="6">
        <f>SupplierQuality[[#This Row],[Total Downtime Minutes]]/60</f>
        <v>70.849999999999994</v>
      </c>
      <c r="P4880" s="4">
        <v>660</v>
      </c>
      <c r="Q4880" s="4">
        <f>SupplierQuality[[#This Row],[Total Defect Qty]]*SupplierQuality[[#This Row],[Unit Price]]</f>
        <v>507841620</v>
      </c>
    </row>
    <row r="4881" spans="1:17" x14ac:dyDescent="0.25">
      <c r="A4881" s="1">
        <v>43783</v>
      </c>
      <c r="B4881" s="5" t="str">
        <f>TEXT(SupplierQuality[[#This Row],[Date]],"mmm")</f>
        <v>Nov</v>
      </c>
      <c r="C4881" s="5" t="str">
        <f>TEXT(SupplierQuality[[#This Row],[Date]],"yyyy")</f>
        <v>2019</v>
      </c>
      <c r="D4881" s="2" t="s">
        <v>143</v>
      </c>
      <c r="E4881" s="2" t="s">
        <v>52</v>
      </c>
      <c r="F4881" s="2" t="s">
        <v>17</v>
      </c>
      <c r="G4881">
        <v>119</v>
      </c>
      <c r="H4881" s="2" t="str">
        <f>VLOOKUP(SupplierQuality[[#This Row],[MaterialID]],Table4[#All],2,0)</f>
        <v>Batteries</v>
      </c>
      <c r="I4881">
        <v>3</v>
      </c>
      <c r="J4881" s="2" t="str">
        <f>_xlfn.XLOOKUP(SupplierQuality[[#This Row],[Defect Type ID]],Table5[ID],Table5[Defect Type],"Not found",0)</f>
        <v>Impact</v>
      </c>
      <c r="K4881">
        <v>176</v>
      </c>
      <c r="L4881" s="2" t="str">
        <f>_xlfn.XLOOKUP(SupplierQuality[[#This Row],[DefectID]],Table2[ID],Table2[Defect],"Not found",0)</f>
        <v>Holes in Material</v>
      </c>
      <c r="M4881" s="3">
        <v>642709</v>
      </c>
      <c r="N4881" s="3">
        <v>4700</v>
      </c>
      <c r="O4881" s="6">
        <f>SupplierQuality[[#This Row],[Total Downtime Minutes]]/60</f>
        <v>78.333333333333329</v>
      </c>
      <c r="P4881" s="4">
        <v>556</v>
      </c>
      <c r="Q4881" s="4">
        <f>SupplierQuality[[#This Row],[Total Defect Qty]]*SupplierQuality[[#This Row],[Unit Price]]</f>
        <v>357346204</v>
      </c>
    </row>
    <row r="4882" spans="1:17" x14ac:dyDescent="0.25">
      <c r="A4882" s="1">
        <v>43783</v>
      </c>
      <c r="B4882" s="5" t="str">
        <f>TEXT(SupplierQuality[[#This Row],[Date]],"mmm")</f>
        <v>Nov</v>
      </c>
      <c r="C4882" s="5" t="str">
        <f>TEXT(SupplierQuality[[#This Row],[Date]],"yyyy")</f>
        <v>2019</v>
      </c>
      <c r="D4882" s="2" t="s">
        <v>68</v>
      </c>
      <c r="E4882" s="2" t="s">
        <v>19</v>
      </c>
      <c r="F4882" s="2" t="s">
        <v>42</v>
      </c>
      <c r="G4882">
        <v>117</v>
      </c>
      <c r="H4882" s="2" t="str">
        <f>VLOOKUP(SupplierQuality[[#This Row],[MaterialID]],Table4[#All],2,0)</f>
        <v>Labels</v>
      </c>
      <c r="I4882">
        <v>2</v>
      </c>
      <c r="J4882" s="2" t="str">
        <f>_xlfn.XLOOKUP(SupplierQuality[[#This Row],[Defect Type ID]],Table5[ID],Table5[Defect Type],"Not found",0)</f>
        <v>Rejected</v>
      </c>
      <c r="K4882">
        <v>44</v>
      </c>
      <c r="L4882" s="2" t="str">
        <f>_xlfn.XLOOKUP(SupplierQuality[[#This Row],[DefectID]],Table2[ID],Table2[Defect],"Not found",0)</f>
        <v>Broken Glass</v>
      </c>
      <c r="M4882" s="3">
        <v>480253</v>
      </c>
      <c r="N4882" s="3">
        <v>950</v>
      </c>
      <c r="O4882" s="6">
        <f>SupplierQuality[[#This Row],[Total Downtime Minutes]]/60</f>
        <v>15.833333333333334</v>
      </c>
      <c r="P4882" s="4">
        <v>411</v>
      </c>
      <c r="Q4882" s="4">
        <f>SupplierQuality[[#This Row],[Total Defect Qty]]*SupplierQuality[[#This Row],[Unit Price]]</f>
        <v>197383983</v>
      </c>
    </row>
    <row r="4883" spans="1:17" x14ac:dyDescent="0.25">
      <c r="A4883" s="1">
        <v>43783</v>
      </c>
      <c r="B4883" s="5" t="str">
        <f>TEXT(SupplierQuality[[#This Row],[Date]],"mmm")</f>
        <v>Nov</v>
      </c>
      <c r="C4883" s="5" t="str">
        <f>TEXT(SupplierQuality[[#This Row],[Date]],"yyyy")</f>
        <v>2019</v>
      </c>
      <c r="D4883" s="2" t="s">
        <v>167</v>
      </c>
      <c r="E4883" s="2" t="s">
        <v>84</v>
      </c>
      <c r="F4883" s="2" t="s">
        <v>14</v>
      </c>
      <c r="G4883">
        <v>126</v>
      </c>
      <c r="H4883" s="2" t="str">
        <f>VLOOKUP(SupplierQuality[[#This Row],[MaterialID]],Table4[#All],2,0)</f>
        <v>Motors</v>
      </c>
      <c r="I4883">
        <v>1</v>
      </c>
      <c r="J4883" s="2" t="str">
        <f>_xlfn.XLOOKUP(SupplierQuality[[#This Row],[Defect Type ID]],Table5[ID],Table5[Defect Type],"Not found",0)</f>
        <v>No Impact</v>
      </c>
      <c r="K4883">
        <v>223</v>
      </c>
      <c r="L4883" s="2" t="str">
        <f>_xlfn.XLOOKUP(SupplierQuality[[#This Row],[DefectID]],Table2[ID],Table2[Defect],"Not found",0)</f>
        <v>No Varnish</v>
      </c>
      <c r="M4883" s="3">
        <v>249278</v>
      </c>
      <c r="N4883" s="3">
        <v>944</v>
      </c>
      <c r="O4883" s="6">
        <f>SupplierQuality[[#This Row],[Total Downtime Minutes]]/60</f>
        <v>15.733333333333333</v>
      </c>
      <c r="P4883" s="4">
        <v>511</v>
      </c>
      <c r="Q4883" s="4">
        <f>SupplierQuality[[#This Row],[Total Defect Qty]]*SupplierQuality[[#This Row],[Unit Price]]</f>
        <v>127381058</v>
      </c>
    </row>
    <row r="4884" spans="1:17" x14ac:dyDescent="0.25">
      <c r="A4884" s="1">
        <v>43783</v>
      </c>
      <c r="B4884" s="5" t="str">
        <f>TEXT(SupplierQuality[[#This Row],[Date]],"mmm")</f>
        <v>Nov</v>
      </c>
      <c r="C4884" s="5" t="str">
        <f>TEXT(SupplierQuality[[#This Row],[Date]],"yyyy")</f>
        <v>2019</v>
      </c>
      <c r="D4884" s="2" t="s">
        <v>348</v>
      </c>
      <c r="E4884" s="2" t="s">
        <v>34</v>
      </c>
      <c r="F4884" s="2" t="s">
        <v>17</v>
      </c>
      <c r="G4884">
        <v>124</v>
      </c>
      <c r="H4884" s="2" t="str">
        <f>VLOOKUP(SupplierQuality[[#This Row],[MaterialID]],Table4[#All],2,0)</f>
        <v>Drives</v>
      </c>
      <c r="I4884">
        <v>2</v>
      </c>
      <c r="J4884" s="2" t="str">
        <f>_xlfn.XLOOKUP(SupplierQuality[[#This Row],[Defect Type ID]],Table5[ID],Table5[Defect Type],"Not found",0)</f>
        <v>Rejected</v>
      </c>
      <c r="K4884">
        <v>7</v>
      </c>
      <c r="L4884" s="2" t="str">
        <f>_xlfn.XLOOKUP(SupplierQuality[[#This Row],[DefectID]],Table2[ID],Table2[Defect],"Not found",0)</f>
        <v>Misc</v>
      </c>
      <c r="M4884" s="3">
        <v>41748</v>
      </c>
      <c r="N4884" s="3">
        <v>1787</v>
      </c>
      <c r="O4884" s="6">
        <f>SupplierQuality[[#This Row],[Total Downtime Minutes]]/60</f>
        <v>29.783333333333335</v>
      </c>
      <c r="P4884" s="4">
        <v>319</v>
      </c>
      <c r="Q4884" s="4">
        <f>SupplierQuality[[#This Row],[Total Defect Qty]]*SupplierQuality[[#This Row],[Unit Price]]</f>
        <v>13317612</v>
      </c>
    </row>
    <row r="4885" spans="1:17" x14ac:dyDescent="0.25">
      <c r="A4885" s="1">
        <v>43784</v>
      </c>
      <c r="B4885" s="5" t="str">
        <f>TEXT(SupplierQuality[[#This Row],[Date]],"mmm")</f>
        <v>Nov</v>
      </c>
      <c r="C4885" s="5" t="str">
        <f>TEXT(SupplierQuality[[#This Row],[Date]],"yyyy")</f>
        <v>2019</v>
      </c>
      <c r="D4885" s="2" t="s">
        <v>211</v>
      </c>
      <c r="E4885" s="2" t="s">
        <v>45</v>
      </c>
      <c r="F4885" s="2" t="s">
        <v>42</v>
      </c>
      <c r="G4885">
        <v>122</v>
      </c>
      <c r="H4885" s="2" t="str">
        <f>VLOOKUP(SupplierQuality[[#This Row],[MaterialID]],Table4[#All],2,0)</f>
        <v>Electrolytes</v>
      </c>
      <c r="I4885">
        <v>1</v>
      </c>
      <c r="J4885" s="2" t="str">
        <f>_xlfn.XLOOKUP(SupplierQuality[[#This Row],[Defect Type ID]],Table5[ID],Table5[Defect Type],"Not found",0)</f>
        <v>No Impact</v>
      </c>
      <c r="K4885">
        <v>233</v>
      </c>
      <c r="L4885" s="2" t="str">
        <f>_xlfn.XLOOKUP(SupplierQuality[[#This Row],[DefectID]],Table2[ID],Table2[Defect],"Not found",0)</f>
        <v>Wrong Drive</v>
      </c>
      <c r="M4885" s="3">
        <v>526486</v>
      </c>
      <c r="N4885" s="3">
        <v>948</v>
      </c>
      <c r="O4885" s="6">
        <f>SupplierQuality[[#This Row],[Total Downtime Minutes]]/60</f>
        <v>15.8</v>
      </c>
      <c r="P4885" s="4">
        <v>520</v>
      </c>
      <c r="Q4885" s="4">
        <f>SupplierQuality[[#This Row],[Total Defect Qty]]*SupplierQuality[[#This Row],[Unit Price]]</f>
        <v>273772720</v>
      </c>
    </row>
    <row r="4886" spans="1:17" x14ac:dyDescent="0.25">
      <c r="A4886" s="1">
        <v>43785</v>
      </c>
      <c r="B4886" s="5" t="str">
        <f>TEXT(SupplierQuality[[#This Row],[Date]],"mmm")</f>
        <v>Nov</v>
      </c>
      <c r="C4886" s="5" t="str">
        <f>TEXT(SupplierQuality[[#This Row],[Date]],"yyyy")</f>
        <v>2019</v>
      </c>
      <c r="D4886" s="2" t="s">
        <v>229</v>
      </c>
      <c r="E4886" s="2" t="s">
        <v>55</v>
      </c>
      <c r="F4886" s="2" t="s">
        <v>14</v>
      </c>
      <c r="G4886">
        <v>121</v>
      </c>
      <c r="H4886" s="2" t="str">
        <f>VLOOKUP(SupplierQuality[[#This Row],[MaterialID]],Table4[#All],2,0)</f>
        <v>Composites</v>
      </c>
      <c r="I4886">
        <v>2</v>
      </c>
      <c r="J4886" s="2" t="str">
        <f>_xlfn.XLOOKUP(SupplierQuality[[#This Row],[Defect Type ID]],Table5[ID],Table5[Defect Type],"Not found",0)</f>
        <v>Rejected</v>
      </c>
      <c r="K4886">
        <v>166</v>
      </c>
      <c r="L4886" s="2" t="str">
        <f>_xlfn.XLOOKUP(SupplierQuality[[#This Row],[DefectID]],Table2[ID],Table2[Defect],"Not found",0)</f>
        <v>Failed Tension Test</v>
      </c>
      <c r="M4886" s="3">
        <v>875159</v>
      </c>
      <c r="N4886" s="3">
        <v>3936</v>
      </c>
      <c r="O4886" s="6">
        <f>SupplierQuality[[#This Row],[Total Downtime Minutes]]/60</f>
        <v>65.599999999999994</v>
      </c>
      <c r="P4886" s="4">
        <v>328</v>
      </c>
      <c r="Q4886" s="4">
        <f>SupplierQuality[[#This Row],[Total Defect Qty]]*SupplierQuality[[#This Row],[Unit Price]]</f>
        <v>287052152</v>
      </c>
    </row>
    <row r="4887" spans="1:17" x14ac:dyDescent="0.25">
      <c r="A4887" s="1">
        <v>43785</v>
      </c>
      <c r="B4887" s="5" t="str">
        <f>TEXT(SupplierQuality[[#This Row],[Date]],"mmm")</f>
        <v>Nov</v>
      </c>
      <c r="C4887" s="5" t="str">
        <f>TEXT(SupplierQuality[[#This Row],[Date]],"yyyy")</f>
        <v>2019</v>
      </c>
      <c r="D4887" s="2" t="s">
        <v>355</v>
      </c>
      <c r="E4887" s="2" t="s">
        <v>45</v>
      </c>
      <c r="F4887" s="2" t="s">
        <v>14</v>
      </c>
      <c r="G4887">
        <v>113</v>
      </c>
      <c r="H4887" s="2" t="str">
        <f>VLOOKUP(SupplierQuality[[#This Row],[MaterialID]],Table4[#All],2,0)</f>
        <v>Raw Materials</v>
      </c>
      <c r="I4887">
        <v>2</v>
      </c>
      <c r="J4887" s="2" t="str">
        <f>_xlfn.XLOOKUP(SupplierQuality[[#This Row],[Defect Type ID]],Table5[ID],Table5[Defect Type],"Not found",0)</f>
        <v>Rejected</v>
      </c>
      <c r="K4887">
        <v>128</v>
      </c>
      <c r="L4887" s="2" t="str">
        <f>_xlfn.XLOOKUP(SupplierQuality[[#This Row],[DefectID]],Table2[ID],Table2[Defect],"Not found",0)</f>
        <v>Incorrect Vertical Size</v>
      </c>
      <c r="M4887" s="3">
        <v>829413</v>
      </c>
      <c r="N4887" s="3">
        <v>4100</v>
      </c>
      <c r="O4887" s="6">
        <f>SupplierQuality[[#This Row],[Total Downtime Minutes]]/60</f>
        <v>68.333333333333329</v>
      </c>
      <c r="P4887" s="4">
        <v>305</v>
      </c>
      <c r="Q4887" s="4">
        <f>SupplierQuality[[#This Row],[Total Defect Qty]]*SupplierQuality[[#This Row],[Unit Price]]</f>
        <v>252970965</v>
      </c>
    </row>
    <row r="4888" spans="1:17" x14ac:dyDescent="0.25">
      <c r="A4888" s="1">
        <v>43785</v>
      </c>
      <c r="B4888" s="5" t="str">
        <f>TEXT(SupplierQuality[[#This Row],[Date]],"mmm")</f>
        <v>Nov</v>
      </c>
      <c r="C4888" s="5" t="str">
        <f>TEXT(SupplierQuality[[#This Row],[Date]],"yyyy")</f>
        <v>2019</v>
      </c>
      <c r="D4888" s="2" t="s">
        <v>50</v>
      </c>
      <c r="E4888" s="2" t="s">
        <v>34</v>
      </c>
      <c r="F4888" s="2" t="s">
        <v>42</v>
      </c>
      <c r="G4888">
        <v>128</v>
      </c>
      <c r="H4888" s="2" t="str">
        <f>VLOOKUP(SupplierQuality[[#This Row],[MaterialID]],Table4[#All],2,0)</f>
        <v>Tape</v>
      </c>
      <c r="I4888">
        <v>1</v>
      </c>
      <c r="J4888" s="2" t="str">
        <f>_xlfn.XLOOKUP(SupplierQuality[[#This Row],[Defect Type ID]],Table5[ID],Table5[Defect Type],"Not found",0)</f>
        <v>No Impact</v>
      </c>
      <c r="K4888">
        <v>231</v>
      </c>
      <c r="L4888" s="2" t="str">
        <f>_xlfn.XLOOKUP(SupplierQuality[[#This Row],[DefectID]],Table2[ID],Table2[Defect],"Not found",0)</f>
        <v>Wrong Bands</v>
      </c>
      <c r="M4888" s="3">
        <v>797215</v>
      </c>
      <c r="N4888" s="3">
        <v>146</v>
      </c>
      <c r="O4888" s="6">
        <f>SupplierQuality[[#This Row],[Total Downtime Minutes]]/60</f>
        <v>2.4333333333333331</v>
      </c>
      <c r="P4888" s="4">
        <v>676</v>
      </c>
      <c r="Q4888" s="4">
        <f>SupplierQuality[[#This Row],[Total Defect Qty]]*SupplierQuality[[#This Row],[Unit Price]]</f>
        <v>538917340</v>
      </c>
    </row>
    <row r="4889" spans="1:17" x14ac:dyDescent="0.25">
      <c r="A4889" s="1">
        <v>43785</v>
      </c>
      <c r="B4889" s="5" t="str">
        <f>TEXT(SupplierQuality[[#This Row],[Date]],"mmm")</f>
        <v>Nov</v>
      </c>
      <c r="C4889" s="5" t="str">
        <f>TEXT(SupplierQuality[[#This Row],[Date]],"yyyy")</f>
        <v>2019</v>
      </c>
      <c r="D4889" s="2" t="s">
        <v>131</v>
      </c>
      <c r="E4889" s="2" t="s">
        <v>62</v>
      </c>
      <c r="F4889" s="2" t="s">
        <v>42</v>
      </c>
      <c r="G4889">
        <v>115</v>
      </c>
      <c r="H4889" s="2" t="str">
        <f>VLOOKUP(SupplierQuality[[#This Row],[MaterialID]],Table4[#All],2,0)</f>
        <v>Controllers</v>
      </c>
      <c r="I4889">
        <v>3</v>
      </c>
      <c r="J4889" s="2" t="str">
        <f>_xlfn.XLOOKUP(SupplierQuality[[#This Row],[Defect Type ID]],Table5[ID],Table5[Defect Type],"Not found",0)</f>
        <v>Impact</v>
      </c>
      <c r="K4889">
        <v>218</v>
      </c>
      <c r="L4889" s="2" t="str">
        <f>_xlfn.XLOOKUP(SupplierQuality[[#This Row],[DefectID]],Table2[ID],Table2[Defect],"Not found",0)</f>
        <v>Rough Tops</v>
      </c>
      <c r="M4889" s="3">
        <v>756147</v>
      </c>
      <c r="N4889" s="3">
        <v>2781</v>
      </c>
      <c r="O4889" s="6">
        <f>SupplierQuality[[#This Row],[Total Downtime Minutes]]/60</f>
        <v>46.35</v>
      </c>
      <c r="P4889" s="4">
        <v>556</v>
      </c>
      <c r="Q4889" s="4">
        <f>SupplierQuality[[#This Row],[Total Defect Qty]]*SupplierQuality[[#This Row],[Unit Price]]</f>
        <v>420417732</v>
      </c>
    </row>
    <row r="4890" spans="1:17" x14ac:dyDescent="0.25">
      <c r="A4890" s="1">
        <v>43785</v>
      </c>
      <c r="B4890" s="5" t="str">
        <f>TEXT(SupplierQuality[[#This Row],[Date]],"mmm")</f>
        <v>Nov</v>
      </c>
      <c r="C4890" s="5" t="str">
        <f>TEXT(SupplierQuality[[#This Row],[Date]],"yyyy")</f>
        <v>2019</v>
      </c>
      <c r="D4890" s="2" t="s">
        <v>310</v>
      </c>
      <c r="E4890" s="2" t="s">
        <v>34</v>
      </c>
      <c r="F4890" s="2" t="s">
        <v>14</v>
      </c>
      <c r="G4890">
        <v>118</v>
      </c>
      <c r="H4890" s="2" t="str">
        <f>VLOOKUP(SupplierQuality[[#This Row],[MaterialID]],Table4[#All],2,0)</f>
        <v>Corrugate</v>
      </c>
      <c r="I4890">
        <v>1</v>
      </c>
      <c r="J4890" s="2" t="str">
        <f>_xlfn.XLOOKUP(SupplierQuality[[#This Row],[Defect Type ID]],Table5[ID],Table5[Defect Type],"Not found",0)</f>
        <v>No Impact</v>
      </c>
      <c r="K4890">
        <v>71</v>
      </c>
      <c r="L4890" s="2" t="str">
        <f>_xlfn.XLOOKUP(SupplierQuality[[#This Row],[DefectID]],Table2[ID],Table2[Defect],"Not found",0)</f>
        <v>Incorrect Dimensions</v>
      </c>
      <c r="M4890" s="3">
        <v>709814</v>
      </c>
      <c r="N4890" s="3">
        <v>1719</v>
      </c>
      <c r="O4890" s="6">
        <f>SupplierQuality[[#This Row],[Total Downtime Minutes]]/60</f>
        <v>28.65</v>
      </c>
      <c r="P4890" s="4">
        <v>289</v>
      </c>
      <c r="Q4890" s="4">
        <f>SupplierQuality[[#This Row],[Total Defect Qty]]*SupplierQuality[[#This Row],[Unit Price]]</f>
        <v>205136246</v>
      </c>
    </row>
    <row r="4891" spans="1:17" x14ac:dyDescent="0.25">
      <c r="A4891" s="1">
        <v>43785</v>
      </c>
      <c r="B4891" s="5" t="str">
        <f>TEXT(SupplierQuality[[#This Row],[Date]],"mmm")</f>
        <v>Nov</v>
      </c>
      <c r="C4891" s="5" t="str">
        <f>TEXT(SupplierQuality[[#This Row],[Date]],"yyyy")</f>
        <v>2019</v>
      </c>
      <c r="D4891" s="2" t="s">
        <v>177</v>
      </c>
      <c r="E4891" s="2" t="s">
        <v>19</v>
      </c>
      <c r="F4891" s="2" t="s">
        <v>17</v>
      </c>
      <c r="G4891">
        <v>113</v>
      </c>
      <c r="H4891" s="2" t="str">
        <f>VLOOKUP(SupplierQuality[[#This Row],[MaterialID]],Table4[#All],2,0)</f>
        <v>Raw Materials</v>
      </c>
      <c r="I4891">
        <v>3</v>
      </c>
      <c r="J4891" s="2" t="str">
        <f>_xlfn.XLOOKUP(SupplierQuality[[#This Row],[Defect Type ID]],Table5[ID],Table5[Defect Type],"Not found",0)</f>
        <v>Impact</v>
      </c>
      <c r="K4891">
        <v>156</v>
      </c>
      <c r="L4891" s="2" t="str">
        <f>_xlfn.XLOOKUP(SupplierQuality[[#This Row],[DefectID]],Table2[ID],Table2[Defect],"Not found",0)</f>
        <v>Crack</v>
      </c>
      <c r="M4891" s="3">
        <v>641702</v>
      </c>
      <c r="N4891" s="3">
        <v>3924</v>
      </c>
      <c r="O4891" s="6">
        <f>SupplierQuality[[#This Row],[Total Downtime Minutes]]/60</f>
        <v>65.400000000000006</v>
      </c>
      <c r="P4891" s="4">
        <v>603</v>
      </c>
      <c r="Q4891" s="4">
        <f>SupplierQuality[[#This Row],[Total Defect Qty]]*SupplierQuality[[#This Row],[Unit Price]]</f>
        <v>386946306</v>
      </c>
    </row>
    <row r="4892" spans="1:17" x14ac:dyDescent="0.25">
      <c r="A4892" s="1">
        <v>43785</v>
      </c>
      <c r="B4892" s="5" t="str">
        <f>TEXT(SupplierQuality[[#This Row],[Date]],"mmm")</f>
        <v>Nov</v>
      </c>
      <c r="C4892" s="5" t="str">
        <f>TEXT(SupplierQuality[[#This Row],[Date]],"yyyy")</f>
        <v>2019</v>
      </c>
      <c r="D4892" s="2" t="s">
        <v>105</v>
      </c>
      <c r="E4892" s="2" t="s">
        <v>41</v>
      </c>
      <c r="F4892" s="2" t="s">
        <v>14</v>
      </c>
      <c r="G4892">
        <v>119</v>
      </c>
      <c r="H4892" s="2" t="str">
        <f>VLOOKUP(SupplierQuality[[#This Row],[MaterialID]],Table4[#All],2,0)</f>
        <v>Batteries</v>
      </c>
      <c r="I4892">
        <v>2</v>
      </c>
      <c r="J4892" s="2" t="str">
        <f>_xlfn.XLOOKUP(SupplierQuality[[#This Row],[Defect Type ID]],Table5[ID],Table5[Defect Type],"Not found",0)</f>
        <v>Rejected</v>
      </c>
      <c r="K4892">
        <v>124</v>
      </c>
      <c r="L4892" s="2" t="str">
        <f>_xlfn.XLOOKUP(SupplierQuality[[#This Row],[DefectID]],Table2[ID],Table2[Defect],"Not found",0)</f>
        <v>Print Impression</v>
      </c>
      <c r="M4892" s="3">
        <v>611963</v>
      </c>
      <c r="N4892" s="3">
        <v>4313</v>
      </c>
      <c r="O4892" s="6">
        <f>SupplierQuality[[#This Row],[Total Downtime Minutes]]/60</f>
        <v>71.88333333333334</v>
      </c>
      <c r="P4892" s="4">
        <v>615</v>
      </c>
      <c r="Q4892" s="4">
        <f>SupplierQuality[[#This Row],[Total Defect Qty]]*SupplierQuality[[#This Row],[Unit Price]]</f>
        <v>376357245</v>
      </c>
    </row>
    <row r="4893" spans="1:17" x14ac:dyDescent="0.25">
      <c r="A4893" s="1">
        <v>43785</v>
      </c>
      <c r="B4893" s="5" t="str">
        <f>TEXT(SupplierQuality[[#This Row],[Date]],"mmm")</f>
        <v>Nov</v>
      </c>
      <c r="C4893" s="5" t="str">
        <f>TEXT(SupplierQuality[[#This Row],[Date]],"yyyy")</f>
        <v>2019</v>
      </c>
      <c r="D4893" s="2" t="s">
        <v>226</v>
      </c>
      <c r="E4893" s="2" t="s">
        <v>71</v>
      </c>
      <c r="F4893" s="2" t="s">
        <v>14</v>
      </c>
      <c r="G4893">
        <v>112</v>
      </c>
      <c r="H4893" s="2" t="str">
        <f>VLOOKUP(SupplierQuality[[#This Row],[MaterialID]],Table4[#All],2,0)</f>
        <v>Glass</v>
      </c>
      <c r="I4893">
        <v>1</v>
      </c>
      <c r="J4893" s="2" t="str">
        <f>_xlfn.XLOOKUP(SupplierQuality[[#This Row],[Defect Type ID]],Table5[ID],Table5[Defect Type],"Not found",0)</f>
        <v>No Impact</v>
      </c>
      <c r="K4893">
        <v>187</v>
      </c>
      <c r="L4893" s="2" t="str">
        <f>_xlfn.XLOOKUP(SupplierQuality[[#This Row],[DefectID]],Table2[ID],Table2[Defect],"Not found",0)</f>
        <v>Bad Fasteners</v>
      </c>
      <c r="M4893" s="3">
        <v>557855</v>
      </c>
      <c r="N4893" s="3">
        <v>4991</v>
      </c>
      <c r="O4893" s="6">
        <f>SupplierQuality[[#This Row],[Total Downtime Minutes]]/60</f>
        <v>83.183333333333337</v>
      </c>
      <c r="P4893" s="4">
        <v>376</v>
      </c>
      <c r="Q4893" s="4">
        <f>SupplierQuality[[#This Row],[Total Defect Qty]]*SupplierQuality[[#This Row],[Unit Price]]</f>
        <v>209753480</v>
      </c>
    </row>
    <row r="4894" spans="1:17" x14ac:dyDescent="0.25">
      <c r="A4894" s="1">
        <v>43785</v>
      </c>
      <c r="B4894" s="5" t="str">
        <f>TEXT(SupplierQuality[[#This Row],[Date]],"mmm")</f>
        <v>Nov</v>
      </c>
      <c r="C4894" s="5" t="str">
        <f>TEXT(SupplierQuality[[#This Row],[Date]],"yyyy")</f>
        <v>2019</v>
      </c>
      <c r="D4894" s="2" t="s">
        <v>128</v>
      </c>
      <c r="E4894" s="2" t="s">
        <v>64</v>
      </c>
      <c r="F4894" s="2" t="s">
        <v>14</v>
      </c>
      <c r="G4894">
        <v>119</v>
      </c>
      <c r="H4894" s="2" t="str">
        <f>VLOOKUP(SupplierQuality[[#This Row],[MaterialID]],Table4[#All],2,0)</f>
        <v>Batteries</v>
      </c>
      <c r="I4894">
        <v>1</v>
      </c>
      <c r="J4894" s="2" t="str">
        <f>_xlfn.XLOOKUP(SupplierQuality[[#This Row],[Defect Type ID]],Table5[ID],Table5[Defect Type],"Not found",0)</f>
        <v>No Impact</v>
      </c>
      <c r="K4894">
        <v>190</v>
      </c>
      <c r="L4894" s="2" t="str">
        <f>_xlfn.XLOOKUP(SupplierQuality[[#This Row],[DefectID]],Table2[ID],Table2[Defect],"Not found",0)</f>
        <v>Bad Distribution</v>
      </c>
      <c r="M4894" s="3">
        <v>554025</v>
      </c>
      <c r="N4894" s="3">
        <v>1121</v>
      </c>
      <c r="O4894" s="6">
        <f>SupplierQuality[[#This Row],[Total Downtime Minutes]]/60</f>
        <v>18.683333333333334</v>
      </c>
      <c r="P4894" s="4">
        <v>546</v>
      </c>
      <c r="Q4894" s="4">
        <f>SupplierQuality[[#This Row],[Total Defect Qty]]*SupplierQuality[[#This Row],[Unit Price]]</f>
        <v>302497650</v>
      </c>
    </row>
    <row r="4895" spans="1:17" x14ac:dyDescent="0.25">
      <c r="A4895" s="1">
        <v>43785</v>
      </c>
      <c r="B4895" s="5" t="str">
        <f>TEXT(SupplierQuality[[#This Row],[Date]],"mmm")</f>
        <v>Nov</v>
      </c>
      <c r="C4895" s="5" t="str">
        <f>TEXT(SupplierQuality[[#This Row],[Date]],"yyyy")</f>
        <v>2019</v>
      </c>
      <c r="D4895" s="2" t="s">
        <v>168</v>
      </c>
      <c r="E4895" s="2" t="s">
        <v>52</v>
      </c>
      <c r="F4895" s="2" t="s">
        <v>17</v>
      </c>
      <c r="G4895">
        <v>116</v>
      </c>
      <c r="H4895" s="2" t="str">
        <f>VLOOKUP(SupplierQuality[[#This Row],[MaterialID]],Table4[#All],2,0)</f>
        <v>Molds</v>
      </c>
      <c r="I4895">
        <v>3</v>
      </c>
      <c r="J4895" s="2" t="str">
        <f>_xlfn.XLOOKUP(SupplierQuality[[#This Row],[Defect Type ID]],Table5[ID],Table5[Defect Type],"Not found",0)</f>
        <v>Impact</v>
      </c>
      <c r="K4895">
        <v>7</v>
      </c>
      <c r="L4895" s="2" t="str">
        <f>_xlfn.XLOOKUP(SupplierQuality[[#This Row],[DefectID]],Table2[ID],Table2[Defect],"Not found",0)</f>
        <v>Misc</v>
      </c>
      <c r="M4895" s="3">
        <v>500173</v>
      </c>
      <c r="N4895" s="3">
        <v>921</v>
      </c>
      <c r="O4895" s="6">
        <f>SupplierQuality[[#This Row],[Total Downtime Minutes]]/60</f>
        <v>15.35</v>
      </c>
      <c r="P4895" s="4">
        <v>646</v>
      </c>
      <c r="Q4895" s="4">
        <f>SupplierQuality[[#This Row],[Total Defect Qty]]*SupplierQuality[[#This Row],[Unit Price]]</f>
        <v>323111758</v>
      </c>
    </row>
    <row r="4896" spans="1:17" x14ac:dyDescent="0.25">
      <c r="A4896" s="1">
        <v>43785</v>
      </c>
      <c r="B4896" s="5" t="str">
        <f>TEXT(SupplierQuality[[#This Row],[Date]],"mmm")</f>
        <v>Nov</v>
      </c>
      <c r="C4896" s="5" t="str">
        <f>TEXT(SupplierQuality[[#This Row],[Date]],"yyyy")</f>
        <v>2019</v>
      </c>
      <c r="D4896" s="2" t="s">
        <v>86</v>
      </c>
      <c r="E4896" s="2" t="s">
        <v>32</v>
      </c>
      <c r="F4896" s="2" t="s">
        <v>42</v>
      </c>
      <c r="G4896">
        <v>115</v>
      </c>
      <c r="H4896" s="2" t="str">
        <f>VLOOKUP(SupplierQuality[[#This Row],[MaterialID]],Table4[#All],2,0)</f>
        <v>Controllers</v>
      </c>
      <c r="I4896">
        <v>2</v>
      </c>
      <c r="J4896" s="2" t="str">
        <f>_xlfn.XLOOKUP(SupplierQuality[[#This Row],[Defect Type ID]],Table5[ID],Table5[Defect Type],"Not found",0)</f>
        <v>Rejected</v>
      </c>
      <c r="K4896">
        <v>138</v>
      </c>
      <c r="L4896" s="2" t="str">
        <f>_xlfn.XLOOKUP(SupplierQuality[[#This Row],[DefectID]],Table2[ID],Table2[Defect],"Not found",0)</f>
        <v>Damaged Parts</v>
      </c>
      <c r="M4896" s="3">
        <v>384653</v>
      </c>
      <c r="N4896" s="3">
        <v>3839</v>
      </c>
      <c r="O4896" s="6">
        <f>SupplierQuality[[#This Row],[Total Downtime Minutes]]/60</f>
        <v>63.983333333333334</v>
      </c>
      <c r="P4896" s="4">
        <v>413</v>
      </c>
      <c r="Q4896" s="4">
        <f>SupplierQuality[[#This Row],[Total Defect Qty]]*SupplierQuality[[#This Row],[Unit Price]]</f>
        <v>158861689</v>
      </c>
    </row>
    <row r="4897" spans="1:17" x14ac:dyDescent="0.25">
      <c r="A4897" s="1">
        <v>43785</v>
      </c>
      <c r="B4897" s="5" t="str">
        <f>TEXT(SupplierQuality[[#This Row],[Date]],"mmm")</f>
        <v>Nov</v>
      </c>
      <c r="C4897" s="5" t="str">
        <f>TEXT(SupplierQuality[[#This Row],[Date]],"yyyy")</f>
        <v>2019</v>
      </c>
      <c r="D4897" s="2" t="s">
        <v>89</v>
      </c>
      <c r="E4897" s="2" t="s">
        <v>38</v>
      </c>
      <c r="F4897" s="2" t="s">
        <v>42</v>
      </c>
      <c r="G4897">
        <v>130</v>
      </c>
      <c r="H4897" s="2" t="str">
        <f>VLOOKUP(SupplierQuality[[#This Row],[MaterialID]],Table4[#All],2,0)</f>
        <v>Packaging</v>
      </c>
      <c r="I4897">
        <v>1</v>
      </c>
      <c r="J4897" s="2" t="str">
        <f>_xlfn.XLOOKUP(SupplierQuality[[#This Row],[Defect Type ID]],Table5[ID],Table5[Defect Type],"Not found",0)</f>
        <v>No Impact</v>
      </c>
      <c r="K4897">
        <v>37</v>
      </c>
      <c r="L4897" s="2" t="str">
        <f>_xlfn.XLOOKUP(SupplierQuality[[#This Row],[DefectID]],Table2[ID],Table2[Defect],"Not found",0)</f>
        <v>Foreign Material</v>
      </c>
      <c r="M4897" s="3">
        <v>343935</v>
      </c>
      <c r="N4897" s="3">
        <v>752</v>
      </c>
      <c r="O4897" s="6">
        <f>SupplierQuality[[#This Row],[Total Downtime Minutes]]/60</f>
        <v>12.533333333333333</v>
      </c>
      <c r="P4897" s="4">
        <v>628</v>
      </c>
      <c r="Q4897" s="4">
        <f>SupplierQuality[[#This Row],[Total Defect Qty]]*SupplierQuality[[#This Row],[Unit Price]]</f>
        <v>215991180</v>
      </c>
    </row>
    <row r="4898" spans="1:17" x14ac:dyDescent="0.25">
      <c r="A4898" s="1">
        <v>43785</v>
      </c>
      <c r="B4898" s="5" t="str">
        <f>TEXT(SupplierQuality[[#This Row],[Date]],"mmm")</f>
        <v>Nov</v>
      </c>
      <c r="C4898" s="5" t="str">
        <f>TEXT(SupplierQuality[[#This Row],[Date]],"yyyy")</f>
        <v>2019</v>
      </c>
      <c r="D4898" s="2" t="s">
        <v>87</v>
      </c>
      <c r="E4898" s="2" t="s">
        <v>41</v>
      </c>
      <c r="F4898" s="2" t="s">
        <v>14</v>
      </c>
      <c r="G4898">
        <v>119</v>
      </c>
      <c r="H4898" s="2" t="str">
        <f>VLOOKUP(SupplierQuality[[#This Row],[MaterialID]],Table4[#All],2,0)</f>
        <v>Batteries</v>
      </c>
      <c r="I4898">
        <v>3</v>
      </c>
      <c r="J4898" s="2" t="str">
        <f>_xlfn.XLOOKUP(SupplierQuality[[#This Row],[Defect Type ID]],Table5[ID],Table5[Defect Type],"Not found",0)</f>
        <v>Impact</v>
      </c>
      <c r="K4898">
        <v>234</v>
      </c>
      <c r="L4898" s="2" t="str">
        <f>_xlfn.XLOOKUP(SupplierQuality[[#This Row],[DefectID]],Table2[ID],Table2[Defect],"Not found",0)</f>
        <v>Packaging Issues</v>
      </c>
      <c r="M4898" s="3">
        <v>276565</v>
      </c>
      <c r="N4898" s="3">
        <v>3449</v>
      </c>
      <c r="O4898" s="6">
        <f>SupplierQuality[[#This Row],[Total Downtime Minutes]]/60</f>
        <v>57.483333333333334</v>
      </c>
      <c r="P4898" s="4">
        <v>339</v>
      </c>
      <c r="Q4898" s="4">
        <f>SupplierQuality[[#This Row],[Total Defect Qty]]*SupplierQuality[[#This Row],[Unit Price]]</f>
        <v>93755535</v>
      </c>
    </row>
    <row r="4899" spans="1:17" x14ac:dyDescent="0.25">
      <c r="A4899" s="1">
        <v>43785</v>
      </c>
      <c r="B4899" s="5" t="str">
        <f>TEXT(SupplierQuality[[#This Row],[Date]],"mmm")</f>
        <v>Nov</v>
      </c>
      <c r="C4899" s="5" t="str">
        <f>TEXT(SupplierQuality[[#This Row],[Date]],"yyyy")</f>
        <v>2019</v>
      </c>
      <c r="D4899" s="2" t="s">
        <v>93</v>
      </c>
      <c r="E4899" s="2" t="s">
        <v>19</v>
      </c>
      <c r="F4899" s="2" t="s">
        <v>42</v>
      </c>
      <c r="G4899">
        <v>124</v>
      </c>
      <c r="H4899" s="2" t="str">
        <f>VLOOKUP(SupplierQuality[[#This Row],[MaterialID]],Table4[#All],2,0)</f>
        <v>Drives</v>
      </c>
      <c r="I4899">
        <v>2</v>
      </c>
      <c r="J4899" s="2" t="str">
        <f>_xlfn.XLOOKUP(SupplierQuality[[#This Row],[Defect Type ID]],Table5[ID],Table5[Defect Type],"Not found",0)</f>
        <v>Rejected</v>
      </c>
      <c r="K4899">
        <v>165</v>
      </c>
      <c r="L4899" s="2" t="str">
        <f>_xlfn.XLOOKUP(SupplierQuality[[#This Row],[DefectID]],Table2[ID],Table2[Defect],"Not found",0)</f>
        <v>Material Separation</v>
      </c>
      <c r="M4899" s="3">
        <v>112598</v>
      </c>
      <c r="N4899" s="3">
        <v>4442</v>
      </c>
      <c r="O4899" s="6">
        <f>SupplierQuality[[#This Row],[Total Downtime Minutes]]/60</f>
        <v>74.033333333333331</v>
      </c>
      <c r="P4899" s="4">
        <v>610</v>
      </c>
      <c r="Q4899" s="4">
        <f>SupplierQuality[[#This Row],[Total Defect Qty]]*SupplierQuality[[#This Row],[Unit Price]]</f>
        <v>68684780</v>
      </c>
    </row>
    <row r="4900" spans="1:17" x14ac:dyDescent="0.25">
      <c r="A4900" s="1">
        <v>43786</v>
      </c>
      <c r="B4900" s="5" t="str">
        <f>TEXT(SupplierQuality[[#This Row],[Date]],"mmm")</f>
        <v>Nov</v>
      </c>
      <c r="C4900" s="5" t="str">
        <f>TEXT(SupplierQuality[[#This Row],[Date]],"yyyy")</f>
        <v>2019</v>
      </c>
      <c r="D4900" s="2" t="s">
        <v>180</v>
      </c>
      <c r="E4900" s="2" t="s">
        <v>38</v>
      </c>
      <c r="F4900" s="2" t="s">
        <v>24</v>
      </c>
      <c r="G4900">
        <v>121</v>
      </c>
      <c r="H4900" s="2" t="str">
        <f>VLOOKUP(SupplierQuality[[#This Row],[MaterialID]],Table4[#All],2,0)</f>
        <v>Composites</v>
      </c>
      <c r="I4900">
        <v>2</v>
      </c>
      <c r="J4900" s="2" t="str">
        <f>_xlfn.XLOOKUP(SupplierQuality[[#This Row],[Defect Type ID]],Table5[ID],Table5[Defect Type],"Not found",0)</f>
        <v>Rejected</v>
      </c>
      <c r="K4900">
        <v>232</v>
      </c>
      <c r="L4900" s="2" t="str">
        <f>_xlfn.XLOOKUP(SupplierQuality[[#This Row],[DefectID]],Table2[ID],Table2[Defect],"Not found",0)</f>
        <v>Wrong Coloring</v>
      </c>
      <c r="M4900" s="3">
        <v>938640</v>
      </c>
      <c r="N4900" s="3">
        <v>4268</v>
      </c>
      <c r="O4900" s="6">
        <f>SupplierQuality[[#This Row],[Total Downtime Minutes]]/60</f>
        <v>71.13333333333334</v>
      </c>
      <c r="P4900" s="4">
        <v>453</v>
      </c>
      <c r="Q4900" s="4">
        <f>SupplierQuality[[#This Row],[Total Defect Qty]]*SupplierQuality[[#This Row],[Unit Price]]</f>
        <v>425203920</v>
      </c>
    </row>
    <row r="4901" spans="1:17" x14ac:dyDescent="0.25">
      <c r="A4901" s="1">
        <v>43786</v>
      </c>
      <c r="B4901" s="5" t="str">
        <f>TEXT(SupplierQuality[[#This Row],[Date]],"mmm")</f>
        <v>Nov</v>
      </c>
      <c r="C4901" s="5" t="str">
        <f>TEXT(SupplierQuality[[#This Row],[Date]],"yyyy")</f>
        <v>2019</v>
      </c>
      <c r="D4901" s="2" t="s">
        <v>350</v>
      </c>
      <c r="E4901" s="2" t="s">
        <v>58</v>
      </c>
      <c r="F4901" s="2" t="s">
        <v>17</v>
      </c>
      <c r="G4901">
        <v>121</v>
      </c>
      <c r="H4901" s="2" t="str">
        <f>VLOOKUP(SupplierQuality[[#This Row],[MaterialID]],Table4[#All],2,0)</f>
        <v>Composites</v>
      </c>
      <c r="I4901">
        <v>3</v>
      </c>
      <c r="J4901" s="2" t="str">
        <f>_xlfn.XLOOKUP(SupplierQuality[[#This Row],[Defect Type ID]],Table5[ID],Table5[Defect Type],"Not found",0)</f>
        <v>Impact</v>
      </c>
      <c r="K4901">
        <v>72</v>
      </c>
      <c r="L4901" s="2" t="str">
        <f>_xlfn.XLOOKUP(SupplierQuality[[#This Row],[DefectID]],Table2[ID],Table2[Defect],"Not found",0)</f>
        <v>Wrong Label</v>
      </c>
      <c r="M4901" s="3">
        <v>922959</v>
      </c>
      <c r="N4901" s="3">
        <v>1122</v>
      </c>
      <c r="O4901" s="6">
        <f>SupplierQuality[[#This Row],[Total Downtime Minutes]]/60</f>
        <v>18.7</v>
      </c>
      <c r="P4901" s="4">
        <v>420</v>
      </c>
      <c r="Q4901" s="4">
        <f>SupplierQuality[[#This Row],[Total Defect Qty]]*SupplierQuality[[#This Row],[Unit Price]]</f>
        <v>387642780</v>
      </c>
    </row>
    <row r="4902" spans="1:17" x14ac:dyDescent="0.25">
      <c r="A4902" s="1">
        <v>43786</v>
      </c>
      <c r="B4902" s="5" t="str">
        <f>TEXT(SupplierQuality[[#This Row],[Date]],"mmm")</f>
        <v>Nov</v>
      </c>
      <c r="C4902" s="5" t="str">
        <f>TEXT(SupplierQuality[[#This Row],[Date]],"yyyy")</f>
        <v>2019</v>
      </c>
      <c r="D4902" s="2" t="s">
        <v>280</v>
      </c>
      <c r="E4902" s="2" t="s">
        <v>64</v>
      </c>
      <c r="F4902" s="2" t="s">
        <v>42</v>
      </c>
      <c r="G4902">
        <v>127</v>
      </c>
      <c r="H4902" s="2" t="str">
        <f>VLOOKUP(SupplierQuality[[#This Row],[MaterialID]],Table4[#All],2,0)</f>
        <v>Crates</v>
      </c>
      <c r="I4902">
        <v>3</v>
      </c>
      <c r="J4902" s="2" t="str">
        <f>_xlfn.XLOOKUP(SupplierQuality[[#This Row],[Defect Type ID]],Table5[ID],Table5[Defect Type],"Not found",0)</f>
        <v>Impact</v>
      </c>
      <c r="K4902">
        <v>120</v>
      </c>
      <c r="L4902" s="2" t="str">
        <f>_xlfn.XLOOKUP(SupplierQuality[[#This Row],[DefectID]],Table2[ID],Table2[Defect],"Not found",0)</f>
        <v>No Disk</v>
      </c>
      <c r="M4902" s="3">
        <v>813472</v>
      </c>
      <c r="N4902" s="3">
        <v>1589</v>
      </c>
      <c r="O4902" s="6">
        <f>SupplierQuality[[#This Row],[Total Downtime Minutes]]/60</f>
        <v>26.483333333333334</v>
      </c>
      <c r="P4902" s="4">
        <v>429</v>
      </c>
      <c r="Q4902" s="4">
        <f>SupplierQuality[[#This Row],[Total Defect Qty]]*SupplierQuality[[#This Row],[Unit Price]]</f>
        <v>348979488</v>
      </c>
    </row>
    <row r="4903" spans="1:17" x14ac:dyDescent="0.25">
      <c r="A4903" s="1">
        <v>43786</v>
      </c>
      <c r="B4903" s="5" t="str">
        <f>TEXT(SupplierQuality[[#This Row],[Date]],"mmm")</f>
        <v>Nov</v>
      </c>
      <c r="C4903" s="5" t="str">
        <f>TEXT(SupplierQuality[[#This Row],[Date]],"yyyy")</f>
        <v>2019</v>
      </c>
      <c r="D4903" s="2" t="s">
        <v>244</v>
      </c>
      <c r="E4903" s="2" t="s">
        <v>23</v>
      </c>
      <c r="F4903" s="2" t="s">
        <v>24</v>
      </c>
      <c r="G4903">
        <v>125</v>
      </c>
      <c r="H4903" s="2" t="str">
        <f>VLOOKUP(SupplierQuality[[#This Row],[MaterialID]],Table4[#All],2,0)</f>
        <v>Hardware</v>
      </c>
      <c r="I4903">
        <v>3</v>
      </c>
      <c r="J4903" s="2" t="str">
        <f>_xlfn.XLOOKUP(SupplierQuality[[#This Row],[Defect Type ID]],Table5[ID],Table5[Defect Type],"Not found",0)</f>
        <v>Impact</v>
      </c>
      <c r="K4903">
        <v>32</v>
      </c>
      <c r="L4903" s="2" t="str">
        <f>_xlfn.XLOOKUP(SupplierQuality[[#This Row],[DefectID]],Table2[ID],Table2[Defect],"Not found",0)</f>
        <v>Wrong Shade of Color</v>
      </c>
      <c r="M4903" s="3">
        <v>804560</v>
      </c>
      <c r="N4903" s="3">
        <v>2639</v>
      </c>
      <c r="O4903" s="6">
        <f>SupplierQuality[[#This Row],[Total Downtime Minutes]]/60</f>
        <v>43.983333333333334</v>
      </c>
      <c r="P4903" s="4">
        <v>543</v>
      </c>
      <c r="Q4903" s="4">
        <f>SupplierQuality[[#This Row],[Total Defect Qty]]*SupplierQuality[[#This Row],[Unit Price]]</f>
        <v>436876080</v>
      </c>
    </row>
    <row r="4904" spans="1:17" x14ac:dyDescent="0.25">
      <c r="A4904" s="1">
        <v>43786</v>
      </c>
      <c r="B4904" s="5" t="str">
        <f>TEXT(SupplierQuality[[#This Row],[Date]],"mmm")</f>
        <v>Nov</v>
      </c>
      <c r="C4904" s="5" t="str">
        <f>TEXT(SupplierQuality[[#This Row],[Date]],"yyyy")</f>
        <v>2019</v>
      </c>
      <c r="D4904" s="2" t="s">
        <v>253</v>
      </c>
      <c r="E4904" s="2" t="s">
        <v>58</v>
      </c>
      <c r="F4904" s="2" t="s">
        <v>14</v>
      </c>
      <c r="G4904">
        <v>125</v>
      </c>
      <c r="H4904" s="2" t="str">
        <f>VLOOKUP(SupplierQuality[[#This Row],[MaterialID]],Table4[#All],2,0)</f>
        <v>Hardware</v>
      </c>
      <c r="I4904">
        <v>2</v>
      </c>
      <c r="J4904" s="2" t="str">
        <f>_xlfn.XLOOKUP(SupplierQuality[[#This Row],[Defect Type ID]],Table5[ID],Table5[Defect Type],"Not found",0)</f>
        <v>Rejected</v>
      </c>
      <c r="K4904">
        <v>238</v>
      </c>
      <c r="L4904" s="2" t="str">
        <f>_xlfn.XLOOKUP(SupplierQuality[[#This Row],[DefectID]],Table2[ID],Table2[Defect],"Not found",0)</f>
        <v>No Docs</v>
      </c>
      <c r="M4904" s="3">
        <v>743543</v>
      </c>
      <c r="N4904" s="3">
        <v>3877</v>
      </c>
      <c r="O4904" s="6">
        <f>SupplierQuality[[#This Row],[Total Downtime Minutes]]/60</f>
        <v>64.61666666666666</v>
      </c>
      <c r="P4904" s="4">
        <v>592</v>
      </c>
      <c r="Q4904" s="4">
        <f>SupplierQuality[[#This Row],[Total Defect Qty]]*SupplierQuality[[#This Row],[Unit Price]]</f>
        <v>440177456</v>
      </c>
    </row>
    <row r="4905" spans="1:17" x14ac:dyDescent="0.25">
      <c r="A4905" s="1">
        <v>43786</v>
      </c>
      <c r="B4905" s="5" t="str">
        <f>TEXT(SupplierQuality[[#This Row],[Date]],"mmm")</f>
        <v>Nov</v>
      </c>
      <c r="C4905" s="5" t="str">
        <f>TEXT(SupplierQuality[[#This Row],[Date]],"yyyy")</f>
        <v>2019</v>
      </c>
      <c r="D4905" s="2" t="s">
        <v>152</v>
      </c>
      <c r="E4905" s="2" t="s">
        <v>45</v>
      </c>
      <c r="F4905" s="2" t="s">
        <v>24</v>
      </c>
      <c r="G4905">
        <v>128</v>
      </c>
      <c r="H4905" s="2" t="str">
        <f>VLOOKUP(SupplierQuality[[#This Row],[MaterialID]],Table4[#All],2,0)</f>
        <v>Tape</v>
      </c>
      <c r="I4905">
        <v>2</v>
      </c>
      <c r="J4905" s="2" t="str">
        <f>_xlfn.XLOOKUP(SupplierQuality[[#This Row],[Defect Type ID]],Table5[ID],Table5[Defect Type],"Not found",0)</f>
        <v>Rejected</v>
      </c>
      <c r="K4905">
        <v>75</v>
      </c>
      <c r="L4905" s="2" t="str">
        <f>_xlfn.XLOOKUP(SupplierQuality[[#This Row],[DefectID]],Table2[ID],Table2[Defect],"Not found",0)</f>
        <v>Crushed Sidewalls</v>
      </c>
      <c r="M4905" s="3">
        <v>594294</v>
      </c>
      <c r="N4905" s="3">
        <v>1767</v>
      </c>
      <c r="O4905" s="6">
        <f>SupplierQuality[[#This Row],[Total Downtime Minutes]]/60</f>
        <v>29.45</v>
      </c>
      <c r="P4905" s="4">
        <v>546</v>
      </c>
      <c r="Q4905" s="4">
        <f>SupplierQuality[[#This Row],[Total Defect Qty]]*SupplierQuality[[#This Row],[Unit Price]]</f>
        <v>324484524</v>
      </c>
    </row>
    <row r="4906" spans="1:17" x14ac:dyDescent="0.25">
      <c r="A4906" s="1">
        <v>43786</v>
      </c>
      <c r="B4906" s="5" t="str">
        <f>TEXT(SupplierQuality[[#This Row],[Date]],"mmm")</f>
        <v>Nov</v>
      </c>
      <c r="C4906" s="5" t="str">
        <f>TEXT(SupplierQuality[[#This Row],[Date]],"yyyy")</f>
        <v>2019</v>
      </c>
      <c r="D4906" s="2" t="s">
        <v>289</v>
      </c>
      <c r="E4906" s="2" t="s">
        <v>74</v>
      </c>
      <c r="F4906" s="2" t="s">
        <v>14</v>
      </c>
      <c r="G4906">
        <v>112</v>
      </c>
      <c r="H4906" s="2" t="str">
        <f>VLOOKUP(SupplierQuality[[#This Row],[MaterialID]],Table4[#All],2,0)</f>
        <v>Glass</v>
      </c>
      <c r="I4906">
        <v>1</v>
      </c>
      <c r="J4906" s="2" t="str">
        <f>_xlfn.XLOOKUP(SupplierQuality[[#This Row],[Defect Type ID]],Table5[ID],Table5[Defect Type],"Not found",0)</f>
        <v>No Impact</v>
      </c>
      <c r="K4906">
        <v>195</v>
      </c>
      <c r="L4906" s="2" t="str">
        <f>_xlfn.XLOOKUP(SupplierQuality[[#This Row],[DefectID]],Table2[ID],Table2[Defect],"Not found",0)</f>
        <v>Crooked</v>
      </c>
      <c r="M4906" s="3">
        <v>559061</v>
      </c>
      <c r="N4906" s="3">
        <v>4892</v>
      </c>
      <c r="O4906" s="6">
        <f>SupplierQuality[[#This Row],[Total Downtime Minutes]]/60</f>
        <v>81.533333333333331</v>
      </c>
      <c r="P4906" s="4">
        <v>373</v>
      </c>
      <c r="Q4906" s="4">
        <f>SupplierQuality[[#This Row],[Total Defect Qty]]*SupplierQuality[[#This Row],[Unit Price]]</f>
        <v>208529753</v>
      </c>
    </row>
    <row r="4907" spans="1:17" x14ac:dyDescent="0.25">
      <c r="A4907" s="1">
        <v>43786</v>
      </c>
      <c r="B4907" s="5" t="str">
        <f>TEXT(SupplierQuality[[#This Row],[Date]],"mmm")</f>
        <v>Nov</v>
      </c>
      <c r="C4907" s="5" t="str">
        <f>TEXT(SupplierQuality[[#This Row],[Date]],"yyyy")</f>
        <v>2019</v>
      </c>
      <c r="D4907" s="2" t="s">
        <v>185</v>
      </c>
      <c r="E4907" s="2" t="s">
        <v>119</v>
      </c>
      <c r="F4907" s="2" t="s">
        <v>17</v>
      </c>
      <c r="G4907">
        <v>125</v>
      </c>
      <c r="H4907" s="2" t="str">
        <f>VLOOKUP(SupplierQuality[[#This Row],[MaterialID]],Table4[#All],2,0)</f>
        <v>Hardware</v>
      </c>
      <c r="I4907">
        <v>3</v>
      </c>
      <c r="J4907" s="2" t="str">
        <f>_xlfn.XLOOKUP(SupplierQuality[[#This Row],[Defect Type ID]],Table5[ID],Table5[Defect Type],"Not found",0)</f>
        <v>Impact</v>
      </c>
      <c r="K4907">
        <v>240</v>
      </c>
      <c r="L4907" s="2" t="str">
        <f>_xlfn.XLOOKUP(SupplierQuality[[#This Row],[DefectID]],Table2[ID],Table2[Defect],"Not found",0)</f>
        <v>Spring damanged</v>
      </c>
      <c r="M4907" s="3">
        <v>554801</v>
      </c>
      <c r="N4907" s="3">
        <v>2208</v>
      </c>
      <c r="O4907" s="6">
        <f>SupplierQuality[[#This Row],[Total Downtime Minutes]]/60</f>
        <v>36.799999999999997</v>
      </c>
      <c r="P4907" s="4">
        <v>400</v>
      </c>
      <c r="Q4907" s="4">
        <f>SupplierQuality[[#This Row],[Total Defect Qty]]*SupplierQuality[[#This Row],[Unit Price]]</f>
        <v>221920400</v>
      </c>
    </row>
    <row r="4908" spans="1:17" x14ac:dyDescent="0.25">
      <c r="A4908" s="1">
        <v>43786</v>
      </c>
      <c r="B4908" s="5" t="str">
        <f>TEXT(SupplierQuality[[#This Row],[Date]],"mmm")</f>
        <v>Nov</v>
      </c>
      <c r="C4908" s="5" t="str">
        <f>TEXT(SupplierQuality[[#This Row],[Date]],"yyyy")</f>
        <v>2019</v>
      </c>
      <c r="D4908" s="2" t="s">
        <v>113</v>
      </c>
      <c r="E4908" s="2" t="s">
        <v>45</v>
      </c>
      <c r="F4908" s="2" t="s">
        <v>14</v>
      </c>
      <c r="G4908">
        <v>125</v>
      </c>
      <c r="H4908" s="2" t="str">
        <f>VLOOKUP(SupplierQuality[[#This Row],[MaterialID]],Table4[#All],2,0)</f>
        <v>Hardware</v>
      </c>
      <c r="I4908">
        <v>1</v>
      </c>
      <c r="J4908" s="2" t="str">
        <f>_xlfn.XLOOKUP(SupplierQuality[[#This Row],[Defect Type ID]],Table5[ID],Table5[Defect Type],"Not found",0)</f>
        <v>No Impact</v>
      </c>
      <c r="K4908">
        <v>236</v>
      </c>
      <c r="L4908" s="2" t="str">
        <f>_xlfn.XLOOKUP(SupplierQuality[[#This Row],[DefectID]],Table2[ID],Table2[Defect],"Not found",0)</f>
        <v>Cuts</v>
      </c>
      <c r="M4908" s="3">
        <v>464723</v>
      </c>
      <c r="N4908" s="3">
        <v>2595</v>
      </c>
      <c r="O4908" s="6">
        <f>SupplierQuality[[#This Row],[Total Downtime Minutes]]/60</f>
        <v>43.25</v>
      </c>
      <c r="P4908" s="4">
        <v>521</v>
      </c>
      <c r="Q4908" s="4">
        <f>SupplierQuality[[#This Row],[Total Defect Qty]]*SupplierQuality[[#This Row],[Unit Price]]</f>
        <v>242120683</v>
      </c>
    </row>
    <row r="4909" spans="1:17" x14ac:dyDescent="0.25">
      <c r="A4909" s="1">
        <v>43786</v>
      </c>
      <c r="B4909" s="5" t="str">
        <f>TEXT(SupplierQuality[[#This Row],[Date]],"mmm")</f>
        <v>Nov</v>
      </c>
      <c r="C4909" s="5" t="str">
        <f>TEXT(SupplierQuality[[#This Row],[Date]],"yyyy")</f>
        <v>2019</v>
      </c>
      <c r="D4909" s="2" t="s">
        <v>22</v>
      </c>
      <c r="E4909" s="2" t="s">
        <v>23</v>
      </c>
      <c r="F4909" s="2" t="s">
        <v>14</v>
      </c>
      <c r="G4909">
        <v>132</v>
      </c>
      <c r="H4909" s="2" t="str">
        <f>VLOOKUP(SupplierQuality[[#This Row],[MaterialID]],Table4[#All],2,0)</f>
        <v>Printed Materials</v>
      </c>
      <c r="I4909">
        <v>2</v>
      </c>
      <c r="J4909" s="2" t="str">
        <f>_xlfn.XLOOKUP(SupplierQuality[[#This Row],[Defect Type ID]],Table5[ID],Table5[Defect Type],"Not found",0)</f>
        <v>Rejected</v>
      </c>
      <c r="K4909">
        <v>191</v>
      </c>
      <c r="L4909" s="2" t="str">
        <f>_xlfn.XLOOKUP(SupplierQuality[[#This Row],[DefectID]],Table2[ID],Table2[Defect],"Not found",0)</f>
        <v>Misformed Parts</v>
      </c>
      <c r="M4909" s="3">
        <v>435766</v>
      </c>
      <c r="N4909" s="3">
        <v>1576</v>
      </c>
      <c r="O4909" s="6">
        <f>SupplierQuality[[#This Row],[Total Downtime Minutes]]/60</f>
        <v>26.266666666666666</v>
      </c>
      <c r="P4909" s="4">
        <v>372</v>
      </c>
      <c r="Q4909" s="4">
        <f>SupplierQuality[[#This Row],[Total Defect Qty]]*SupplierQuality[[#This Row],[Unit Price]]</f>
        <v>162104952</v>
      </c>
    </row>
    <row r="4910" spans="1:17" x14ac:dyDescent="0.25">
      <c r="A4910" s="1">
        <v>43786</v>
      </c>
      <c r="B4910" s="5" t="str">
        <f>TEXT(SupplierQuality[[#This Row],[Date]],"mmm")</f>
        <v>Nov</v>
      </c>
      <c r="C4910" s="5" t="str">
        <f>TEXT(SupplierQuality[[#This Row],[Date]],"yyyy")</f>
        <v>2019</v>
      </c>
      <c r="D4910" s="2" t="s">
        <v>54</v>
      </c>
      <c r="E4910" s="2" t="s">
        <v>64</v>
      </c>
      <c r="F4910" s="2" t="s">
        <v>24</v>
      </c>
      <c r="G4910">
        <v>119</v>
      </c>
      <c r="H4910" s="2" t="str">
        <f>VLOOKUP(SupplierQuality[[#This Row],[MaterialID]],Table4[#All],2,0)</f>
        <v>Batteries</v>
      </c>
      <c r="I4910">
        <v>3</v>
      </c>
      <c r="J4910" s="2" t="str">
        <f>_xlfn.XLOOKUP(SupplierQuality[[#This Row],[Defect Type ID]],Table5[ID],Table5[Defect Type],"Not found",0)</f>
        <v>Impact</v>
      </c>
      <c r="K4910">
        <v>208</v>
      </c>
      <c r="L4910" s="2" t="str">
        <f>_xlfn.XLOOKUP(SupplierQuality[[#This Row],[DefectID]],Table2[ID],Table2[Defect],"Not found",0)</f>
        <v>Missing Liner</v>
      </c>
      <c r="M4910" s="3">
        <v>272892</v>
      </c>
      <c r="N4910" s="3">
        <v>2281</v>
      </c>
      <c r="O4910" s="6">
        <f>SupplierQuality[[#This Row],[Total Downtime Minutes]]/60</f>
        <v>38.016666666666666</v>
      </c>
      <c r="P4910" s="4">
        <v>327</v>
      </c>
      <c r="Q4910" s="4">
        <f>SupplierQuality[[#This Row],[Total Defect Qty]]*SupplierQuality[[#This Row],[Unit Price]]</f>
        <v>89235684</v>
      </c>
    </row>
    <row r="4911" spans="1:17" x14ac:dyDescent="0.25">
      <c r="A4911" s="1">
        <v>43786</v>
      </c>
      <c r="B4911" s="5" t="str">
        <f>TEXT(SupplierQuality[[#This Row],[Date]],"mmm")</f>
        <v>Nov</v>
      </c>
      <c r="C4911" s="5" t="str">
        <f>TEXT(SupplierQuality[[#This Row],[Date]],"yyyy")</f>
        <v>2019</v>
      </c>
      <c r="D4911" s="2" t="s">
        <v>354</v>
      </c>
      <c r="E4911" s="2" t="s">
        <v>27</v>
      </c>
      <c r="F4911" s="2" t="s">
        <v>14</v>
      </c>
      <c r="G4911">
        <v>112</v>
      </c>
      <c r="H4911" s="2" t="str">
        <f>VLOOKUP(SupplierQuality[[#This Row],[MaterialID]],Table4[#All],2,0)</f>
        <v>Glass</v>
      </c>
      <c r="I4911">
        <v>1</v>
      </c>
      <c r="J4911" s="2" t="str">
        <f>_xlfn.XLOOKUP(SupplierQuality[[#This Row],[Defect Type ID]],Table5[ID],Table5[Defect Type],"Not found",0)</f>
        <v>No Impact</v>
      </c>
      <c r="K4911">
        <v>51</v>
      </c>
      <c r="L4911" s="2" t="str">
        <f>_xlfn.XLOOKUP(SupplierQuality[[#This Row],[DefectID]],Table2[ID],Table2[Defect],"Not found",0)</f>
        <v>Foreign objects found</v>
      </c>
      <c r="M4911" s="3">
        <v>133101</v>
      </c>
      <c r="N4911" s="3">
        <v>3585</v>
      </c>
      <c r="O4911" s="6">
        <f>SupplierQuality[[#This Row],[Total Downtime Minutes]]/60</f>
        <v>59.75</v>
      </c>
      <c r="P4911" s="4">
        <v>303</v>
      </c>
      <c r="Q4911" s="4">
        <f>SupplierQuality[[#This Row],[Total Defect Qty]]*SupplierQuality[[#This Row],[Unit Price]]</f>
        <v>40329603</v>
      </c>
    </row>
    <row r="4912" spans="1:17" x14ac:dyDescent="0.25">
      <c r="A4912" s="1">
        <v>43786</v>
      </c>
      <c r="B4912" s="5" t="str">
        <f>TEXT(SupplierQuality[[#This Row],[Date]],"mmm")</f>
        <v>Nov</v>
      </c>
      <c r="C4912" s="5" t="str">
        <f>TEXT(SupplierQuality[[#This Row],[Date]],"yyyy")</f>
        <v>2019</v>
      </c>
      <c r="D4912" s="2" t="s">
        <v>93</v>
      </c>
      <c r="E4912" s="2" t="s">
        <v>16</v>
      </c>
      <c r="F4912" s="2" t="s">
        <v>42</v>
      </c>
      <c r="G4912">
        <v>125</v>
      </c>
      <c r="H4912" s="2" t="str">
        <f>VLOOKUP(SupplierQuality[[#This Row],[MaterialID]],Table4[#All],2,0)</f>
        <v>Hardware</v>
      </c>
      <c r="I4912">
        <v>1</v>
      </c>
      <c r="J4912" s="2" t="str">
        <f>_xlfn.XLOOKUP(SupplierQuality[[#This Row],[Defect Type ID]],Table5[ID],Table5[Defect Type],"Not found",0)</f>
        <v>No Impact</v>
      </c>
      <c r="K4912">
        <v>26</v>
      </c>
      <c r="L4912" s="2" t="str">
        <f>_xlfn.XLOOKUP(SupplierQuality[[#This Row],[DefectID]],Table2[ID],Table2[Defect],"Not found",0)</f>
        <v>Poor  Adhesion</v>
      </c>
      <c r="M4912" s="3">
        <v>94003</v>
      </c>
      <c r="N4912" s="3">
        <v>3006</v>
      </c>
      <c r="O4912" s="6">
        <f>SupplierQuality[[#This Row],[Total Downtime Minutes]]/60</f>
        <v>50.1</v>
      </c>
      <c r="P4912" s="4">
        <v>557</v>
      </c>
      <c r="Q4912" s="4">
        <f>SupplierQuality[[#This Row],[Total Defect Qty]]*SupplierQuality[[#This Row],[Unit Price]]</f>
        <v>52359671</v>
      </c>
    </row>
    <row r="4913" spans="1:17" x14ac:dyDescent="0.25">
      <c r="A4913" s="1">
        <v>43786</v>
      </c>
      <c r="B4913" s="5" t="str">
        <f>TEXT(SupplierQuality[[#This Row],[Date]],"mmm")</f>
        <v>Nov</v>
      </c>
      <c r="C4913" s="5" t="str">
        <f>TEXT(SupplierQuality[[#This Row],[Date]],"yyyy")</f>
        <v>2019</v>
      </c>
      <c r="D4913" s="2" t="s">
        <v>207</v>
      </c>
      <c r="E4913" s="2" t="s">
        <v>119</v>
      </c>
      <c r="F4913" s="2" t="s">
        <v>24</v>
      </c>
      <c r="G4913">
        <v>120</v>
      </c>
      <c r="H4913" s="2" t="str">
        <f>VLOOKUP(SupplierQuality[[#This Row],[MaterialID]],Table4[#All],2,0)</f>
        <v>Film</v>
      </c>
      <c r="I4913">
        <v>1</v>
      </c>
      <c r="J4913" s="2" t="str">
        <f>_xlfn.XLOOKUP(SupplierQuality[[#This Row],[Defect Type ID]],Table5[ID],Table5[Defect Type],"Not found",0)</f>
        <v>No Impact</v>
      </c>
      <c r="K4913">
        <v>181</v>
      </c>
      <c r="L4913" s="2" t="str">
        <f>_xlfn.XLOOKUP(SupplierQuality[[#This Row],[DefectID]],Table2[ID],Table2[Defect],"Not found",0)</f>
        <v>Leaking Seals</v>
      </c>
      <c r="M4913" s="3">
        <v>90124</v>
      </c>
      <c r="N4913" s="3">
        <v>468</v>
      </c>
      <c r="O4913" s="6">
        <f>SupplierQuality[[#This Row],[Total Downtime Minutes]]/60</f>
        <v>7.8</v>
      </c>
      <c r="P4913" s="4">
        <v>373</v>
      </c>
      <c r="Q4913" s="4">
        <f>SupplierQuality[[#This Row],[Total Defect Qty]]*SupplierQuality[[#This Row],[Unit Price]]</f>
        <v>33616252</v>
      </c>
    </row>
    <row r="4914" spans="1:17" x14ac:dyDescent="0.25">
      <c r="A4914" s="1">
        <v>43786</v>
      </c>
      <c r="B4914" s="5" t="str">
        <f>TEXT(SupplierQuality[[#This Row],[Date]],"mmm")</f>
        <v>Nov</v>
      </c>
      <c r="C4914" s="5" t="str">
        <f>TEXT(SupplierQuality[[#This Row],[Date]],"yyyy")</f>
        <v>2019</v>
      </c>
      <c r="D4914" s="2" t="s">
        <v>281</v>
      </c>
      <c r="E4914" s="2" t="s">
        <v>119</v>
      </c>
      <c r="F4914" s="2" t="s">
        <v>42</v>
      </c>
      <c r="G4914">
        <v>123</v>
      </c>
      <c r="H4914" s="2" t="str">
        <f>VLOOKUP(SupplierQuality[[#This Row],[MaterialID]],Table4[#All],2,0)</f>
        <v>Pump</v>
      </c>
      <c r="I4914">
        <v>1</v>
      </c>
      <c r="J4914" s="2" t="str">
        <f>_xlfn.XLOOKUP(SupplierQuality[[#This Row],[Defect Type ID]],Table5[ID],Table5[Defect Type],"Not found",0)</f>
        <v>No Impact</v>
      </c>
      <c r="K4914">
        <v>212</v>
      </c>
      <c r="L4914" s="2" t="str">
        <f>_xlfn.XLOOKUP(SupplierQuality[[#This Row],[DefectID]],Table2[ID],Table2[Defect],"Not found",0)</f>
        <v>Burnt</v>
      </c>
      <c r="M4914" s="3">
        <v>34985</v>
      </c>
      <c r="N4914" s="3">
        <v>4112</v>
      </c>
      <c r="O4914" s="6">
        <f>SupplierQuality[[#This Row],[Total Downtime Minutes]]/60</f>
        <v>68.533333333333331</v>
      </c>
      <c r="P4914" s="4">
        <v>391</v>
      </c>
      <c r="Q4914" s="4">
        <f>SupplierQuality[[#This Row],[Total Defect Qty]]*SupplierQuality[[#This Row],[Unit Price]]</f>
        <v>13679135</v>
      </c>
    </row>
    <row r="4915" spans="1:17" x14ac:dyDescent="0.25">
      <c r="A4915" s="1">
        <v>43787</v>
      </c>
      <c r="B4915" s="5" t="str">
        <f>TEXT(SupplierQuality[[#This Row],[Date]],"mmm")</f>
        <v>Nov</v>
      </c>
      <c r="C4915" s="5" t="str">
        <f>TEXT(SupplierQuality[[#This Row],[Date]],"yyyy")</f>
        <v>2019</v>
      </c>
      <c r="D4915" s="2" t="s">
        <v>150</v>
      </c>
      <c r="E4915" s="2" t="s">
        <v>34</v>
      </c>
      <c r="F4915" s="2" t="s">
        <v>14</v>
      </c>
      <c r="G4915">
        <v>133</v>
      </c>
      <c r="H4915" s="2" t="str">
        <f>VLOOKUP(SupplierQuality[[#This Row],[MaterialID]],Table4[#All],2,0)</f>
        <v>Wires</v>
      </c>
      <c r="I4915">
        <v>1</v>
      </c>
      <c r="J4915" s="2" t="str">
        <f>_xlfn.XLOOKUP(SupplierQuality[[#This Row],[Defect Type ID]],Table5[ID],Table5[Defect Type],"Not found",0)</f>
        <v>No Impact</v>
      </c>
      <c r="K4915">
        <v>184</v>
      </c>
      <c r="L4915" s="2" t="str">
        <f>_xlfn.XLOOKUP(SupplierQuality[[#This Row],[DefectID]],Table2[ID],Table2[Defect],"Not found",0)</f>
        <v>Leaking Packaging</v>
      </c>
      <c r="M4915" s="3">
        <v>802558</v>
      </c>
      <c r="N4915" s="3">
        <v>3891</v>
      </c>
      <c r="O4915" s="6">
        <f>SupplierQuality[[#This Row],[Total Downtime Minutes]]/60</f>
        <v>64.849999999999994</v>
      </c>
      <c r="P4915" s="4">
        <v>592</v>
      </c>
      <c r="Q4915" s="4">
        <f>SupplierQuality[[#This Row],[Total Defect Qty]]*SupplierQuality[[#This Row],[Unit Price]]</f>
        <v>475114336</v>
      </c>
    </row>
    <row r="4916" spans="1:17" x14ac:dyDescent="0.25">
      <c r="A4916" s="1">
        <v>43787</v>
      </c>
      <c r="B4916" s="5" t="str">
        <f>TEXT(SupplierQuality[[#This Row],[Date]],"mmm")</f>
        <v>Nov</v>
      </c>
      <c r="C4916" s="5" t="str">
        <f>TEXT(SupplierQuality[[#This Row],[Date]],"yyyy")</f>
        <v>2019</v>
      </c>
      <c r="D4916" s="2" t="s">
        <v>186</v>
      </c>
      <c r="E4916" s="2" t="s">
        <v>32</v>
      </c>
      <c r="F4916" s="2" t="s">
        <v>14</v>
      </c>
      <c r="G4916">
        <v>122</v>
      </c>
      <c r="H4916" s="2" t="str">
        <f>VLOOKUP(SupplierQuality[[#This Row],[MaterialID]],Table4[#All],2,0)</f>
        <v>Electrolytes</v>
      </c>
      <c r="I4916">
        <v>2</v>
      </c>
      <c r="J4916" s="2" t="str">
        <f>_xlfn.XLOOKUP(SupplierQuality[[#This Row],[Defect Type ID]],Table5[ID],Table5[Defect Type],"Not found",0)</f>
        <v>Rejected</v>
      </c>
      <c r="K4916">
        <v>73</v>
      </c>
      <c r="L4916" s="2" t="str">
        <f>_xlfn.XLOOKUP(SupplierQuality[[#This Row],[DefectID]],Table2[ID],Table2[Defect],"Not found",0)</f>
        <v>No Slip Sheets</v>
      </c>
      <c r="M4916" s="3">
        <v>795322</v>
      </c>
      <c r="N4916" s="3">
        <v>481</v>
      </c>
      <c r="O4916" s="6">
        <f>SupplierQuality[[#This Row],[Total Downtime Minutes]]/60</f>
        <v>8.0166666666666675</v>
      </c>
      <c r="P4916" s="4">
        <v>621</v>
      </c>
      <c r="Q4916" s="4">
        <f>SupplierQuality[[#This Row],[Total Defect Qty]]*SupplierQuality[[#This Row],[Unit Price]]</f>
        <v>493894962</v>
      </c>
    </row>
    <row r="4917" spans="1:17" x14ac:dyDescent="0.25">
      <c r="A4917" s="1">
        <v>43787</v>
      </c>
      <c r="B4917" s="5" t="str">
        <f>TEXT(SupplierQuality[[#This Row],[Date]],"mmm")</f>
        <v>Nov</v>
      </c>
      <c r="C4917" s="5" t="str">
        <f>TEXT(SupplierQuality[[#This Row],[Date]],"yyyy")</f>
        <v>2019</v>
      </c>
      <c r="D4917" s="2" t="s">
        <v>155</v>
      </c>
      <c r="E4917" s="2" t="s">
        <v>16</v>
      </c>
      <c r="F4917" s="2" t="s">
        <v>14</v>
      </c>
      <c r="G4917">
        <v>131</v>
      </c>
      <c r="H4917" s="2" t="str">
        <f>VLOOKUP(SupplierQuality[[#This Row],[MaterialID]],Table4[#All],2,0)</f>
        <v>Valves</v>
      </c>
      <c r="I4917">
        <v>3</v>
      </c>
      <c r="J4917" s="2" t="str">
        <f>_xlfn.XLOOKUP(SupplierQuality[[#This Row],[Defect Type ID]],Table5[ID],Table5[Defect Type],"Not found",0)</f>
        <v>Impact</v>
      </c>
      <c r="K4917">
        <v>30</v>
      </c>
      <c r="L4917" s="2" t="str">
        <f>_xlfn.XLOOKUP(SupplierQuality[[#This Row],[DefectID]],Table2[ID],Table2[Defect],"Not found",0)</f>
        <v>Too Stiff</v>
      </c>
      <c r="M4917" s="3">
        <v>672663</v>
      </c>
      <c r="N4917" s="3">
        <v>3507</v>
      </c>
      <c r="O4917" s="6">
        <f>SupplierQuality[[#This Row],[Total Downtime Minutes]]/60</f>
        <v>58.45</v>
      </c>
      <c r="P4917" s="4">
        <v>526</v>
      </c>
      <c r="Q4917" s="4">
        <f>SupplierQuality[[#This Row],[Total Defect Qty]]*SupplierQuality[[#This Row],[Unit Price]]</f>
        <v>353820738</v>
      </c>
    </row>
    <row r="4918" spans="1:17" x14ac:dyDescent="0.25">
      <c r="A4918" s="1">
        <v>43787</v>
      </c>
      <c r="B4918" s="5" t="str">
        <f>TEXT(SupplierQuality[[#This Row],[Date]],"mmm")</f>
        <v>Nov</v>
      </c>
      <c r="C4918" s="5" t="str">
        <f>TEXT(SupplierQuality[[#This Row],[Date]],"yyyy")</f>
        <v>2019</v>
      </c>
      <c r="D4918" s="2" t="s">
        <v>304</v>
      </c>
      <c r="E4918" s="2" t="s">
        <v>107</v>
      </c>
      <c r="F4918" s="2" t="s">
        <v>14</v>
      </c>
      <c r="G4918">
        <v>123</v>
      </c>
      <c r="H4918" s="2" t="str">
        <f>VLOOKUP(SupplierQuality[[#This Row],[MaterialID]],Table4[#All],2,0)</f>
        <v>Pump</v>
      </c>
      <c r="I4918">
        <v>2</v>
      </c>
      <c r="J4918" s="2" t="str">
        <f>_xlfn.XLOOKUP(SupplierQuality[[#This Row],[Defect Type ID]],Table5[ID],Table5[Defect Type],"Not found",0)</f>
        <v>Rejected</v>
      </c>
      <c r="K4918">
        <v>156</v>
      </c>
      <c r="L4918" s="2" t="str">
        <f>_xlfn.XLOOKUP(SupplierQuality[[#This Row],[DefectID]],Table2[ID],Table2[Defect],"Not found",0)</f>
        <v>Crack</v>
      </c>
      <c r="M4918" s="3">
        <v>626476</v>
      </c>
      <c r="N4918" s="3">
        <v>4303</v>
      </c>
      <c r="O4918" s="6">
        <f>SupplierQuality[[#This Row],[Total Downtime Minutes]]/60</f>
        <v>71.716666666666669</v>
      </c>
      <c r="P4918" s="4">
        <v>285</v>
      </c>
      <c r="Q4918" s="4">
        <f>SupplierQuality[[#This Row],[Total Defect Qty]]*SupplierQuality[[#This Row],[Unit Price]]</f>
        <v>178545660</v>
      </c>
    </row>
    <row r="4919" spans="1:17" x14ac:dyDescent="0.25">
      <c r="A4919" s="1">
        <v>43787</v>
      </c>
      <c r="B4919" s="5" t="str">
        <f>TEXT(SupplierQuality[[#This Row],[Date]],"mmm")</f>
        <v>Nov</v>
      </c>
      <c r="C4919" s="5" t="str">
        <f>TEXT(SupplierQuality[[#This Row],[Date]],"yyyy")</f>
        <v>2019</v>
      </c>
      <c r="D4919" s="2" t="s">
        <v>78</v>
      </c>
      <c r="E4919" s="2" t="s">
        <v>49</v>
      </c>
      <c r="F4919" s="2" t="s">
        <v>17</v>
      </c>
      <c r="G4919">
        <v>130</v>
      </c>
      <c r="H4919" s="2" t="str">
        <f>VLOOKUP(SupplierQuality[[#This Row],[MaterialID]],Table4[#All],2,0)</f>
        <v>Packaging</v>
      </c>
      <c r="I4919">
        <v>1</v>
      </c>
      <c r="J4919" s="2" t="str">
        <f>_xlfn.XLOOKUP(SupplierQuality[[#This Row],[Defect Type ID]],Table5[ID],Table5[Defect Type],"Not found",0)</f>
        <v>No Impact</v>
      </c>
      <c r="K4919">
        <v>53</v>
      </c>
      <c r="L4919" s="2" t="str">
        <f>_xlfn.XLOOKUP(SupplierQuality[[#This Row],[DefectID]],Table2[ID],Table2[Defect],"Not found",0)</f>
        <v>Incorrect Material</v>
      </c>
      <c r="M4919" s="3">
        <v>400355</v>
      </c>
      <c r="N4919" s="3">
        <v>1917</v>
      </c>
      <c r="O4919" s="6">
        <f>SupplierQuality[[#This Row],[Total Downtime Minutes]]/60</f>
        <v>31.95</v>
      </c>
      <c r="P4919" s="4">
        <v>699</v>
      </c>
      <c r="Q4919" s="4">
        <f>SupplierQuality[[#This Row],[Total Defect Qty]]*SupplierQuality[[#This Row],[Unit Price]]</f>
        <v>279848145</v>
      </c>
    </row>
    <row r="4920" spans="1:17" x14ac:dyDescent="0.25">
      <c r="A4920" s="1">
        <v>43787</v>
      </c>
      <c r="B4920" s="5" t="str">
        <f>TEXT(SupplierQuality[[#This Row],[Date]],"mmm")</f>
        <v>Nov</v>
      </c>
      <c r="C4920" s="5" t="str">
        <f>TEXT(SupplierQuality[[#This Row],[Date]],"yyyy")</f>
        <v>2019</v>
      </c>
      <c r="D4920" s="2" t="s">
        <v>175</v>
      </c>
      <c r="E4920" s="2" t="s">
        <v>30</v>
      </c>
      <c r="F4920" s="2" t="s">
        <v>17</v>
      </c>
      <c r="G4920">
        <v>132</v>
      </c>
      <c r="H4920" s="2" t="str">
        <f>VLOOKUP(SupplierQuality[[#This Row],[MaterialID]],Table4[#All],2,0)</f>
        <v>Printed Materials</v>
      </c>
      <c r="I4920">
        <v>2</v>
      </c>
      <c r="J4920" s="2" t="str">
        <f>_xlfn.XLOOKUP(SupplierQuality[[#This Row],[Defect Type ID]],Table5[ID],Table5[Defect Type],"Not found",0)</f>
        <v>Rejected</v>
      </c>
      <c r="K4920">
        <v>257</v>
      </c>
      <c r="L4920" s="2" t="str">
        <f>_xlfn.XLOOKUP(SupplierQuality[[#This Row],[DefectID]],Table2[ID],Table2[Defect],"Not found",0)</f>
        <v>Bad Seal</v>
      </c>
      <c r="M4920" s="3">
        <v>373994</v>
      </c>
      <c r="N4920" s="3">
        <v>3249</v>
      </c>
      <c r="O4920" s="6">
        <f>SupplierQuality[[#This Row],[Total Downtime Minutes]]/60</f>
        <v>54.15</v>
      </c>
      <c r="P4920" s="4">
        <v>658</v>
      </c>
      <c r="Q4920" s="4">
        <f>SupplierQuality[[#This Row],[Total Defect Qty]]*SupplierQuality[[#This Row],[Unit Price]]</f>
        <v>246088052</v>
      </c>
    </row>
    <row r="4921" spans="1:17" x14ac:dyDescent="0.25">
      <c r="A4921" s="1">
        <v>43787</v>
      </c>
      <c r="B4921" s="5" t="str">
        <f>TEXT(SupplierQuality[[#This Row],[Date]],"mmm")</f>
        <v>Nov</v>
      </c>
      <c r="C4921" s="5" t="str">
        <f>TEXT(SupplierQuality[[#This Row],[Date]],"yyyy")</f>
        <v>2019</v>
      </c>
      <c r="D4921" s="2" t="s">
        <v>261</v>
      </c>
      <c r="E4921" s="2" t="s">
        <v>49</v>
      </c>
      <c r="F4921" s="2" t="s">
        <v>14</v>
      </c>
      <c r="G4921">
        <v>114</v>
      </c>
      <c r="H4921" s="2" t="str">
        <f>VLOOKUP(SupplierQuality[[#This Row],[MaterialID]],Table4[#All],2,0)</f>
        <v>Carton</v>
      </c>
      <c r="I4921">
        <v>2</v>
      </c>
      <c r="J4921" s="2" t="str">
        <f>_xlfn.XLOOKUP(SupplierQuality[[#This Row],[Defect Type ID]],Table5[ID],Table5[Defect Type],"Not found",0)</f>
        <v>Rejected</v>
      </c>
      <c r="K4921">
        <v>97</v>
      </c>
      <c r="L4921" s="2" t="str">
        <f>_xlfn.XLOOKUP(SupplierQuality[[#This Row],[DefectID]],Table2[ID],Table2[Defect],"Not found",0)</f>
        <v>Bad Carton Packaging</v>
      </c>
      <c r="M4921" s="3">
        <v>335796</v>
      </c>
      <c r="N4921" s="3">
        <v>1611</v>
      </c>
      <c r="O4921" s="6">
        <f>SupplierQuality[[#This Row],[Total Downtime Minutes]]/60</f>
        <v>26.85</v>
      </c>
      <c r="P4921" s="4">
        <v>598</v>
      </c>
      <c r="Q4921" s="4">
        <f>SupplierQuality[[#This Row],[Total Defect Qty]]*SupplierQuality[[#This Row],[Unit Price]]</f>
        <v>200806008</v>
      </c>
    </row>
    <row r="4922" spans="1:17" x14ac:dyDescent="0.25">
      <c r="A4922" s="1">
        <v>43787</v>
      </c>
      <c r="B4922" s="5" t="str">
        <f>TEXT(SupplierQuality[[#This Row],[Date]],"mmm")</f>
        <v>Nov</v>
      </c>
      <c r="C4922" s="5" t="str">
        <f>TEXT(SupplierQuality[[#This Row],[Date]],"yyyy")</f>
        <v>2019</v>
      </c>
      <c r="D4922" s="2" t="s">
        <v>284</v>
      </c>
      <c r="E4922" s="2" t="s">
        <v>74</v>
      </c>
      <c r="F4922" s="2" t="s">
        <v>14</v>
      </c>
      <c r="G4922">
        <v>131</v>
      </c>
      <c r="H4922" s="2" t="str">
        <f>VLOOKUP(SupplierQuality[[#This Row],[MaterialID]],Table4[#All],2,0)</f>
        <v>Valves</v>
      </c>
      <c r="I4922">
        <v>2</v>
      </c>
      <c r="J4922" s="2" t="str">
        <f>_xlfn.XLOOKUP(SupplierQuality[[#This Row],[Defect Type ID]],Table5[ID],Table5[Defect Type],"Not found",0)</f>
        <v>Rejected</v>
      </c>
      <c r="K4922">
        <v>38</v>
      </c>
      <c r="L4922" s="2" t="str">
        <f>_xlfn.XLOOKUP(SupplierQuality[[#This Row],[DefectID]],Table2[ID],Table2[Defect],"Not found",0)</f>
        <v>Skewed</v>
      </c>
      <c r="M4922" s="3">
        <v>220649</v>
      </c>
      <c r="N4922" s="3">
        <v>3262</v>
      </c>
      <c r="O4922" s="6">
        <f>SupplierQuality[[#This Row],[Total Downtime Minutes]]/60</f>
        <v>54.366666666666667</v>
      </c>
      <c r="P4922" s="4">
        <v>467</v>
      </c>
      <c r="Q4922" s="4">
        <f>SupplierQuality[[#This Row],[Total Defect Qty]]*SupplierQuality[[#This Row],[Unit Price]]</f>
        <v>103043083</v>
      </c>
    </row>
    <row r="4923" spans="1:17" x14ac:dyDescent="0.25">
      <c r="A4923" s="1">
        <v>43787</v>
      </c>
      <c r="B4923" s="5" t="str">
        <f>TEXT(SupplierQuality[[#This Row],[Date]],"mmm")</f>
        <v>Nov</v>
      </c>
      <c r="C4923" s="5" t="str">
        <f>TEXT(SupplierQuality[[#This Row],[Date]],"yyyy")</f>
        <v>2019</v>
      </c>
      <c r="D4923" s="2" t="s">
        <v>175</v>
      </c>
      <c r="E4923" s="2" t="s">
        <v>55</v>
      </c>
      <c r="F4923" s="2" t="s">
        <v>42</v>
      </c>
      <c r="G4923">
        <v>123</v>
      </c>
      <c r="H4923" s="2" t="str">
        <f>VLOOKUP(SupplierQuality[[#This Row],[MaterialID]],Table4[#All],2,0)</f>
        <v>Pump</v>
      </c>
      <c r="I4923">
        <v>3</v>
      </c>
      <c r="J4923" s="2" t="str">
        <f>_xlfn.XLOOKUP(SupplierQuality[[#This Row],[Defect Type ID]],Table5[ID],Table5[Defect Type],"Not found",0)</f>
        <v>Impact</v>
      </c>
      <c r="K4923">
        <v>116</v>
      </c>
      <c r="L4923" s="2" t="str">
        <f>_xlfn.XLOOKUP(SupplierQuality[[#This Row],[DefectID]],Table2[ID],Table2[Defect],"Not found",0)</f>
        <v>Scuffed Packaging</v>
      </c>
      <c r="M4923" s="3">
        <v>190597</v>
      </c>
      <c r="N4923" s="3">
        <v>154</v>
      </c>
      <c r="O4923" s="6">
        <f>SupplierQuality[[#This Row],[Total Downtime Minutes]]/60</f>
        <v>2.5666666666666669</v>
      </c>
      <c r="P4923" s="4">
        <v>551</v>
      </c>
      <c r="Q4923" s="4">
        <f>SupplierQuality[[#This Row],[Total Defect Qty]]*SupplierQuality[[#This Row],[Unit Price]]</f>
        <v>105018947</v>
      </c>
    </row>
    <row r="4924" spans="1:17" x14ac:dyDescent="0.25">
      <c r="A4924" s="1">
        <v>43787</v>
      </c>
      <c r="B4924" s="5" t="str">
        <f>TEXT(SupplierQuality[[#This Row],[Date]],"mmm")</f>
        <v>Nov</v>
      </c>
      <c r="C4924" s="5" t="str">
        <f>TEXT(SupplierQuality[[#This Row],[Date]],"yyyy")</f>
        <v>2019</v>
      </c>
      <c r="D4924" s="2" t="s">
        <v>228</v>
      </c>
      <c r="E4924" s="2" t="s">
        <v>36</v>
      </c>
      <c r="F4924" s="2" t="s">
        <v>24</v>
      </c>
      <c r="G4924">
        <v>121</v>
      </c>
      <c r="H4924" s="2" t="str">
        <f>VLOOKUP(SupplierQuality[[#This Row],[MaterialID]],Table4[#All],2,0)</f>
        <v>Composites</v>
      </c>
      <c r="I4924">
        <v>3</v>
      </c>
      <c r="J4924" s="2" t="str">
        <f>_xlfn.XLOOKUP(SupplierQuality[[#This Row],[Defect Type ID]],Table5[ID],Table5[Defect Type],"Not found",0)</f>
        <v>Impact</v>
      </c>
      <c r="K4924">
        <v>204</v>
      </c>
      <c r="L4924" s="2" t="str">
        <f>_xlfn.XLOOKUP(SupplierQuality[[#This Row],[DefectID]],Table2[ID],Table2[Defect],"Not found",0)</f>
        <v>Cut Wires</v>
      </c>
      <c r="M4924" s="3">
        <v>109883</v>
      </c>
      <c r="N4924" s="3">
        <v>4551</v>
      </c>
      <c r="O4924" s="6">
        <f>SupplierQuality[[#This Row],[Total Downtime Minutes]]/60</f>
        <v>75.849999999999994</v>
      </c>
      <c r="P4924" s="4">
        <v>343</v>
      </c>
      <c r="Q4924" s="4">
        <f>SupplierQuality[[#This Row],[Total Defect Qty]]*SupplierQuality[[#This Row],[Unit Price]]</f>
        <v>37689869</v>
      </c>
    </row>
    <row r="4925" spans="1:17" x14ac:dyDescent="0.25">
      <c r="A4925" s="1">
        <v>43787</v>
      </c>
      <c r="B4925" s="5" t="str">
        <f>TEXT(SupplierQuality[[#This Row],[Date]],"mmm")</f>
        <v>Nov</v>
      </c>
      <c r="C4925" s="5" t="str">
        <f>TEXT(SupplierQuality[[#This Row],[Date]],"yyyy")</f>
        <v>2019</v>
      </c>
      <c r="D4925" s="2" t="s">
        <v>207</v>
      </c>
      <c r="E4925" s="2" t="s">
        <v>27</v>
      </c>
      <c r="F4925" s="2" t="s">
        <v>14</v>
      </c>
      <c r="G4925">
        <v>132</v>
      </c>
      <c r="H4925" s="2" t="str">
        <f>VLOOKUP(SupplierQuality[[#This Row],[MaterialID]],Table4[#All],2,0)</f>
        <v>Printed Materials</v>
      </c>
      <c r="I4925">
        <v>2</v>
      </c>
      <c r="J4925" s="2" t="str">
        <f>_xlfn.XLOOKUP(SupplierQuality[[#This Row],[Defect Type ID]],Table5[ID],Table5[Defect Type],"Not found",0)</f>
        <v>Rejected</v>
      </c>
      <c r="K4925">
        <v>157</v>
      </c>
      <c r="L4925" s="2" t="str">
        <f>_xlfn.XLOOKUP(SupplierQuality[[#This Row],[DefectID]],Table2[ID],Table2[Defect],"Not found",0)</f>
        <v>Liner Misalignment</v>
      </c>
      <c r="M4925" s="3">
        <v>15490</v>
      </c>
      <c r="N4925" s="3">
        <v>309</v>
      </c>
      <c r="O4925" s="6">
        <f>SupplierQuality[[#This Row],[Total Downtime Minutes]]/60</f>
        <v>5.15</v>
      </c>
      <c r="P4925" s="4">
        <v>661</v>
      </c>
      <c r="Q4925" s="4">
        <f>SupplierQuality[[#This Row],[Total Defect Qty]]*SupplierQuality[[#This Row],[Unit Price]]</f>
        <v>10238890</v>
      </c>
    </row>
    <row r="4926" spans="1:17" x14ac:dyDescent="0.25">
      <c r="A4926" s="1">
        <v>43787</v>
      </c>
      <c r="B4926" s="5" t="str">
        <f>TEXT(SupplierQuality[[#This Row],[Date]],"mmm")</f>
        <v>Nov</v>
      </c>
      <c r="C4926" s="5" t="str">
        <f>TEXT(SupplierQuality[[#This Row],[Date]],"yyyy")</f>
        <v>2019</v>
      </c>
      <c r="D4926" s="2" t="s">
        <v>268</v>
      </c>
      <c r="E4926" s="2" t="s">
        <v>34</v>
      </c>
      <c r="F4926" s="2" t="s">
        <v>17</v>
      </c>
      <c r="G4926">
        <v>118</v>
      </c>
      <c r="H4926" s="2" t="str">
        <f>VLOOKUP(SupplierQuality[[#This Row],[MaterialID]],Table4[#All],2,0)</f>
        <v>Corrugate</v>
      </c>
      <c r="I4926">
        <v>1</v>
      </c>
      <c r="J4926" s="2" t="str">
        <f>_xlfn.XLOOKUP(SupplierQuality[[#This Row],[Defect Type ID]],Table5[ID],Table5[Defect Type],"Not found",0)</f>
        <v>No Impact</v>
      </c>
      <c r="K4926">
        <v>265</v>
      </c>
      <c r="L4926" s="2" t="str">
        <f>_xlfn.XLOOKUP(SupplierQuality[[#This Row],[DefectID]],Table2[ID],Table2[Defect],"Not found",0)</f>
        <v>Wrong Tops</v>
      </c>
      <c r="M4926" s="3">
        <v>10504</v>
      </c>
      <c r="N4926" s="3">
        <v>3638</v>
      </c>
      <c r="O4926" s="6">
        <f>SupplierQuality[[#This Row],[Total Downtime Minutes]]/60</f>
        <v>60.633333333333333</v>
      </c>
      <c r="P4926" s="4">
        <v>547</v>
      </c>
      <c r="Q4926" s="4">
        <f>SupplierQuality[[#This Row],[Total Defect Qty]]*SupplierQuality[[#This Row],[Unit Price]]</f>
        <v>5745688</v>
      </c>
    </row>
    <row r="4927" spans="1:17" x14ac:dyDescent="0.25">
      <c r="A4927" s="1">
        <v>43788</v>
      </c>
      <c r="B4927" s="5" t="str">
        <f>TEXT(SupplierQuality[[#This Row],[Date]],"mmm")</f>
        <v>Nov</v>
      </c>
      <c r="C4927" s="5" t="str">
        <f>TEXT(SupplierQuality[[#This Row],[Date]],"yyyy")</f>
        <v>2019</v>
      </c>
      <c r="D4927" s="2" t="s">
        <v>245</v>
      </c>
      <c r="E4927" s="2" t="s">
        <v>107</v>
      </c>
      <c r="F4927" s="2" t="s">
        <v>17</v>
      </c>
      <c r="G4927">
        <v>112</v>
      </c>
      <c r="H4927" s="2" t="str">
        <f>VLOOKUP(SupplierQuality[[#This Row],[MaterialID]],Table4[#All],2,0)</f>
        <v>Glass</v>
      </c>
      <c r="I4927">
        <v>2</v>
      </c>
      <c r="J4927" s="2" t="str">
        <f>_xlfn.XLOOKUP(SupplierQuality[[#This Row],[Defect Type ID]],Table5[ID],Table5[Defect Type],"Not found",0)</f>
        <v>Rejected</v>
      </c>
      <c r="K4927">
        <v>185</v>
      </c>
      <c r="L4927" s="2" t="str">
        <f>_xlfn.XLOOKUP(SupplierQuality[[#This Row],[DefectID]],Table2[ID],Table2[Defect],"Not found",0)</f>
        <v>Soft Tops</v>
      </c>
      <c r="M4927" s="3">
        <v>918104</v>
      </c>
      <c r="N4927" s="3">
        <v>414</v>
      </c>
      <c r="O4927" s="6">
        <f>SupplierQuality[[#This Row],[Total Downtime Minutes]]/60</f>
        <v>6.9</v>
      </c>
      <c r="P4927" s="4">
        <v>696</v>
      </c>
      <c r="Q4927" s="4">
        <f>SupplierQuality[[#This Row],[Total Defect Qty]]*SupplierQuality[[#This Row],[Unit Price]]</f>
        <v>639000384</v>
      </c>
    </row>
    <row r="4928" spans="1:17" x14ac:dyDescent="0.25">
      <c r="A4928" s="1">
        <v>43788</v>
      </c>
      <c r="B4928" s="5" t="str">
        <f>TEXT(SupplierQuality[[#This Row],[Date]],"mmm")</f>
        <v>Nov</v>
      </c>
      <c r="C4928" s="5" t="str">
        <f>TEXT(SupplierQuality[[#This Row],[Date]],"yyyy")</f>
        <v>2019</v>
      </c>
      <c r="D4928" s="2" t="s">
        <v>146</v>
      </c>
      <c r="E4928" s="2" t="s">
        <v>13</v>
      </c>
      <c r="F4928" s="2" t="s">
        <v>691</v>
      </c>
      <c r="G4928">
        <v>126</v>
      </c>
      <c r="H4928" s="2" t="str">
        <f>VLOOKUP(SupplierQuality[[#This Row],[MaterialID]],Table4[#All],2,0)</f>
        <v>Motors</v>
      </c>
      <c r="I4928">
        <v>3</v>
      </c>
      <c r="J4928" s="2" t="str">
        <f>_xlfn.XLOOKUP(SupplierQuality[[#This Row],[Defect Type ID]],Table5[ID],Table5[Defect Type],"Not found",0)</f>
        <v>Impact</v>
      </c>
      <c r="K4928">
        <v>193</v>
      </c>
      <c r="L4928" s="2" t="str">
        <f>_xlfn.XLOOKUP(SupplierQuality[[#This Row],[DefectID]],Table2[ID],Table2[Defect],"Not found",0)</f>
        <v>Loose Fit</v>
      </c>
      <c r="M4928" s="3">
        <v>819110</v>
      </c>
      <c r="N4928" s="3">
        <v>1270</v>
      </c>
      <c r="O4928" s="6">
        <f>SupplierQuality[[#This Row],[Total Downtime Minutes]]/60</f>
        <v>21.166666666666668</v>
      </c>
      <c r="P4928" s="4">
        <v>385</v>
      </c>
      <c r="Q4928" s="4">
        <f>SupplierQuality[[#This Row],[Total Defect Qty]]*SupplierQuality[[#This Row],[Unit Price]]</f>
        <v>315357350</v>
      </c>
    </row>
    <row r="4929" spans="1:17" x14ac:dyDescent="0.25">
      <c r="A4929" s="1">
        <v>43788</v>
      </c>
      <c r="B4929" s="5" t="str">
        <f>TEXT(SupplierQuality[[#This Row],[Date]],"mmm")</f>
        <v>Nov</v>
      </c>
      <c r="C4929" s="5" t="str">
        <f>TEXT(SupplierQuality[[#This Row],[Date]],"yyyy")</f>
        <v>2019</v>
      </c>
      <c r="D4929" s="2" t="s">
        <v>140</v>
      </c>
      <c r="E4929" s="2" t="s">
        <v>58</v>
      </c>
      <c r="F4929" s="2" t="s">
        <v>42</v>
      </c>
      <c r="G4929">
        <v>113</v>
      </c>
      <c r="H4929" s="2" t="str">
        <f>VLOOKUP(SupplierQuality[[#This Row],[MaterialID]],Table4[#All],2,0)</f>
        <v>Raw Materials</v>
      </c>
      <c r="I4929">
        <v>3</v>
      </c>
      <c r="J4929" s="2" t="str">
        <f>_xlfn.XLOOKUP(SupplierQuality[[#This Row],[Defect Type ID]],Table5[ID],Table5[Defect Type],"Not found",0)</f>
        <v>Impact</v>
      </c>
      <c r="K4929">
        <v>228</v>
      </c>
      <c r="L4929" s="2" t="str">
        <f>_xlfn.XLOOKUP(SupplierQuality[[#This Row],[DefectID]],Table2[ID],Table2[Defect],"Not found",0)</f>
        <v>Container Out of Spec</v>
      </c>
      <c r="M4929" s="3">
        <v>665820</v>
      </c>
      <c r="N4929" s="3">
        <v>1261</v>
      </c>
      <c r="O4929" s="6">
        <f>SupplierQuality[[#This Row],[Total Downtime Minutes]]/60</f>
        <v>21.016666666666666</v>
      </c>
      <c r="P4929" s="4">
        <v>298</v>
      </c>
      <c r="Q4929" s="4">
        <f>SupplierQuality[[#This Row],[Total Defect Qty]]*SupplierQuality[[#This Row],[Unit Price]]</f>
        <v>198414360</v>
      </c>
    </row>
    <row r="4930" spans="1:17" x14ac:dyDescent="0.25">
      <c r="A4930" s="1">
        <v>43788</v>
      </c>
      <c r="B4930" s="5" t="str">
        <f>TEXT(SupplierQuality[[#This Row],[Date]],"mmm")</f>
        <v>Nov</v>
      </c>
      <c r="C4930" s="5" t="str">
        <f>TEXT(SupplierQuality[[#This Row],[Date]],"yyyy")</f>
        <v>2019</v>
      </c>
      <c r="D4930" s="2" t="s">
        <v>152</v>
      </c>
      <c r="E4930" s="2" t="s">
        <v>74</v>
      </c>
      <c r="F4930" s="2" t="s">
        <v>42</v>
      </c>
      <c r="G4930">
        <v>126</v>
      </c>
      <c r="H4930" s="2" t="str">
        <f>VLOOKUP(SupplierQuality[[#This Row],[MaterialID]],Table4[#All],2,0)</f>
        <v>Motors</v>
      </c>
      <c r="I4930">
        <v>2</v>
      </c>
      <c r="J4930" s="2" t="str">
        <f>_xlfn.XLOOKUP(SupplierQuality[[#This Row],[Defect Type ID]],Table5[ID],Table5[Defect Type],"Not found",0)</f>
        <v>Rejected</v>
      </c>
      <c r="K4930">
        <v>125</v>
      </c>
      <c r="L4930" s="2" t="str">
        <f>_xlfn.XLOOKUP(SupplierQuality[[#This Row],[DefectID]],Table2[ID],Table2[Defect],"Not found",0)</f>
        <v>Dimensions Wrong</v>
      </c>
      <c r="M4930" s="3">
        <v>402193</v>
      </c>
      <c r="N4930" s="3">
        <v>1927</v>
      </c>
      <c r="O4930" s="6">
        <f>SupplierQuality[[#This Row],[Total Downtime Minutes]]/60</f>
        <v>32.116666666666667</v>
      </c>
      <c r="P4930" s="4">
        <v>530</v>
      </c>
      <c r="Q4930" s="4">
        <f>SupplierQuality[[#This Row],[Total Defect Qty]]*SupplierQuality[[#This Row],[Unit Price]]</f>
        <v>213162290</v>
      </c>
    </row>
    <row r="4931" spans="1:17" x14ac:dyDescent="0.25">
      <c r="A4931" s="1">
        <v>43788</v>
      </c>
      <c r="B4931" s="5" t="str">
        <f>TEXT(SupplierQuality[[#This Row],[Date]],"mmm")</f>
        <v>Nov</v>
      </c>
      <c r="C4931" s="5" t="str">
        <f>TEXT(SupplierQuality[[#This Row],[Date]],"yyyy")</f>
        <v>2019</v>
      </c>
      <c r="D4931" s="2" t="s">
        <v>10</v>
      </c>
      <c r="E4931" s="2" t="s">
        <v>98</v>
      </c>
      <c r="F4931" s="2" t="s">
        <v>17</v>
      </c>
      <c r="G4931">
        <v>132</v>
      </c>
      <c r="H4931" s="2" t="str">
        <f>VLOOKUP(SupplierQuality[[#This Row],[MaterialID]],Table4[#All],2,0)</f>
        <v>Printed Materials</v>
      </c>
      <c r="I4931">
        <v>3</v>
      </c>
      <c r="J4931" s="2" t="str">
        <f>_xlfn.XLOOKUP(SupplierQuality[[#This Row],[Defect Type ID]],Table5[ID],Table5[Defect Type],"Not found",0)</f>
        <v>Impact</v>
      </c>
      <c r="K4931">
        <v>211</v>
      </c>
      <c r="L4931" s="2" t="str">
        <f>_xlfn.XLOOKUP(SupplierQuality[[#This Row],[DefectID]],Table2[ID],Table2[Defect],"Not found",0)</f>
        <v>Poor Seam</v>
      </c>
      <c r="M4931" s="3">
        <v>128054</v>
      </c>
      <c r="N4931" s="3">
        <v>2726</v>
      </c>
      <c r="O4931" s="6">
        <f>SupplierQuality[[#This Row],[Total Downtime Minutes]]/60</f>
        <v>45.43333333333333</v>
      </c>
      <c r="P4931" s="4">
        <v>631</v>
      </c>
      <c r="Q4931" s="4">
        <f>SupplierQuality[[#This Row],[Total Defect Qty]]*SupplierQuality[[#This Row],[Unit Price]]</f>
        <v>80802074</v>
      </c>
    </row>
    <row r="4932" spans="1:17" x14ac:dyDescent="0.25">
      <c r="A4932" s="1">
        <v>43788</v>
      </c>
      <c r="B4932" s="5" t="str">
        <f>TEXT(SupplierQuality[[#This Row],[Date]],"mmm")</f>
        <v>Nov</v>
      </c>
      <c r="C4932" s="5" t="str">
        <f>TEXT(SupplierQuality[[#This Row],[Date]],"yyyy")</f>
        <v>2019</v>
      </c>
      <c r="D4932" s="2" t="s">
        <v>215</v>
      </c>
      <c r="E4932" s="2" t="s">
        <v>36</v>
      </c>
      <c r="F4932" s="2" t="s">
        <v>42</v>
      </c>
      <c r="G4932">
        <v>125</v>
      </c>
      <c r="H4932" s="2" t="str">
        <f>VLOOKUP(SupplierQuality[[#This Row],[MaterialID]],Table4[#All],2,0)</f>
        <v>Hardware</v>
      </c>
      <c r="I4932">
        <v>3</v>
      </c>
      <c r="J4932" s="2" t="str">
        <f>_xlfn.XLOOKUP(SupplierQuality[[#This Row],[Defect Type ID]],Table5[ID],Table5[Defect Type],"Not found",0)</f>
        <v>Impact</v>
      </c>
      <c r="K4932">
        <v>144</v>
      </c>
      <c r="L4932" s="2" t="str">
        <f>_xlfn.XLOOKUP(SupplierQuality[[#This Row],[DefectID]],Table2[ID],Table2[Defect],"Not found",0)</f>
        <v>String Defects</v>
      </c>
      <c r="M4932" s="3">
        <v>80339</v>
      </c>
      <c r="N4932" s="3">
        <v>61</v>
      </c>
      <c r="O4932" s="6">
        <f>SupplierQuality[[#This Row],[Total Downtime Minutes]]/60</f>
        <v>1.0166666666666666</v>
      </c>
      <c r="P4932" s="4">
        <v>355</v>
      </c>
      <c r="Q4932" s="4">
        <f>SupplierQuality[[#This Row],[Total Defect Qty]]*SupplierQuality[[#This Row],[Unit Price]]</f>
        <v>28520345</v>
      </c>
    </row>
    <row r="4933" spans="1:17" x14ac:dyDescent="0.25">
      <c r="A4933" s="1">
        <v>43789</v>
      </c>
      <c r="B4933" s="5" t="str">
        <f>TEXT(SupplierQuality[[#This Row],[Date]],"mmm")</f>
        <v>Nov</v>
      </c>
      <c r="C4933" s="5" t="str">
        <f>TEXT(SupplierQuality[[#This Row],[Date]],"yyyy")</f>
        <v>2019</v>
      </c>
      <c r="D4933" s="2" t="s">
        <v>254</v>
      </c>
      <c r="E4933" s="2" t="s">
        <v>47</v>
      </c>
      <c r="F4933" s="2" t="s">
        <v>14</v>
      </c>
      <c r="G4933">
        <v>124</v>
      </c>
      <c r="H4933" s="2" t="str">
        <f>VLOOKUP(SupplierQuality[[#This Row],[MaterialID]],Table4[#All],2,0)</f>
        <v>Drives</v>
      </c>
      <c r="I4933">
        <v>2</v>
      </c>
      <c r="J4933" s="2" t="str">
        <f>_xlfn.XLOOKUP(SupplierQuality[[#This Row],[Defect Type ID]],Table5[ID],Table5[Defect Type],"Not found",0)</f>
        <v>Rejected</v>
      </c>
      <c r="K4933">
        <v>151</v>
      </c>
      <c r="L4933" s="2" t="str">
        <f>_xlfn.XLOOKUP(SupplierQuality[[#This Row],[DefectID]],Table2[ID],Table2[Defect],"Not found",0)</f>
        <v>Does Not Run</v>
      </c>
      <c r="M4933" s="3">
        <v>962475</v>
      </c>
      <c r="N4933" s="3">
        <v>1531</v>
      </c>
      <c r="O4933" s="6">
        <f>SupplierQuality[[#This Row],[Total Downtime Minutes]]/60</f>
        <v>25.516666666666666</v>
      </c>
      <c r="P4933" s="4">
        <v>527</v>
      </c>
      <c r="Q4933" s="4">
        <f>SupplierQuality[[#This Row],[Total Defect Qty]]*SupplierQuality[[#This Row],[Unit Price]]</f>
        <v>507224325</v>
      </c>
    </row>
    <row r="4934" spans="1:17" x14ac:dyDescent="0.25">
      <c r="A4934" s="1">
        <v>43789</v>
      </c>
      <c r="B4934" s="5" t="str">
        <f>TEXT(SupplierQuality[[#This Row],[Date]],"mmm")</f>
        <v>Nov</v>
      </c>
      <c r="C4934" s="5" t="str">
        <f>TEXT(SupplierQuality[[#This Row],[Date]],"yyyy")</f>
        <v>2019</v>
      </c>
      <c r="D4934" s="2" t="s">
        <v>310</v>
      </c>
      <c r="E4934" s="2" t="s">
        <v>67</v>
      </c>
      <c r="F4934" s="2" t="s">
        <v>691</v>
      </c>
      <c r="G4934">
        <v>115</v>
      </c>
      <c r="H4934" s="2" t="str">
        <f>VLOOKUP(SupplierQuality[[#This Row],[MaterialID]],Table4[#All],2,0)</f>
        <v>Controllers</v>
      </c>
      <c r="I4934">
        <v>2</v>
      </c>
      <c r="J4934" s="2" t="str">
        <f>_xlfn.XLOOKUP(SupplierQuality[[#This Row],[Defect Type ID]],Table5[ID],Table5[Defect Type],"Not found",0)</f>
        <v>Rejected</v>
      </c>
      <c r="K4934">
        <v>82</v>
      </c>
      <c r="L4934" s="2" t="str">
        <f>_xlfn.XLOOKUP(SupplierQuality[[#This Row],[DefectID]],Table2[ID],Table2[Defect],"Not found",0)</f>
        <v>Mixed Parts</v>
      </c>
      <c r="M4934" s="3">
        <v>615610</v>
      </c>
      <c r="N4934" s="3">
        <v>1847</v>
      </c>
      <c r="O4934" s="6">
        <f>SupplierQuality[[#This Row],[Total Downtime Minutes]]/60</f>
        <v>30.783333333333335</v>
      </c>
      <c r="P4934" s="4">
        <v>386</v>
      </c>
      <c r="Q4934" s="4">
        <f>SupplierQuality[[#This Row],[Total Defect Qty]]*SupplierQuality[[#This Row],[Unit Price]]</f>
        <v>237625460</v>
      </c>
    </row>
    <row r="4935" spans="1:17" x14ac:dyDescent="0.25">
      <c r="A4935" s="1">
        <v>43789</v>
      </c>
      <c r="B4935" s="5" t="str">
        <f>TEXT(SupplierQuality[[#This Row],[Date]],"mmm")</f>
        <v>Nov</v>
      </c>
      <c r="C4935" s="5" t="str">
        <f>TEXT(SupplierQuality[[#This Row],[Date]],"yyyy")</f>
        <v>2019</v>
      </c>
      <c r="D4935" s="2" t="s">
        <v>66</v>
      </c>
      <c r="E4935" s="2" t="s">
        <v>67</v>
      </c>
      <c r="F4935" s="2" t="s">
        <v>14</v>
      </c>
      <c r="G4935">
        <v>124</v>
      </c>
      <c r="H4935" s="2" t="str">
        <f>VLOOKUP(SupplierQuality[[#This Row],[MaterialID]],Table4[#All],2,0)</f>
        <v>Drives</v>
      </c>
      <c r="I4935">
        <v>1</v>
      </c>
      <c r="J4935" s="2" t="str">
        <f>_xlfn.XLOOKUP(SupplierQuality[[#This Row],[Defect Type ID]],Table5[ID],Table5[Defect Type],"Not found",0)</f>
        <v>No Impact</v>
      </c>
      <c r="K4935">
        <v>31</v>
      </c>
      <c r="L4935" s="2" t="str">
        <f>_xlfn.XLOOKUP(SupplierQuality[[#This Row],[DefectID]],Table2[ID],Table2[Defect],"Not found",0)</f>
        <v>Tension Issues</v>
      </c>
      <c r="M4935" s="3">
        <v>558700</v>
      </c>
      <c r="N4935" s="3">
        <v>1889</v>
      </c>
      <c r="O4935" s="6">
        <f>SupplierQuality[[#This Row],[Total Downtime Minutes]]/60</f>
        <v>31.483333333333334</v>
      </c>
      <c r="P4935" s="4">
        <v>437</v>
      </c>
      <c r="Q4935" s="4">
        <f>SupplierQuality[[#This Row],[Total Defect Qty]]*SupplierQuality[[#This Row],[Unit Price]]</f>
        <v>244151900</v>
      </c>
    </row>
    <row r="4936" spans="1:17" x14ac:dyDescent="0.25">
      <c r="A4936" s="1">
        <v>43789</v>
      </c>
      <c r="B4936" s="5" t="str">
        <f>TEXT(SupplierQuality[[#This Row],[Date]],"mmm")</f>
        <v>Nov</v>
      </c>
      <c r="C4936" s="5" t="str">
        <f>TEXT(SupplierQuality[[#This Row],[Date]],"yyyy")</f>
        <v>2019</v>
      </c>
      <c r="D4936" s="2" t="s">
        <v>218</v>
      </c>
      <c r="E4936" s="2" t="s">
        <v>16</v>
      </c>
      <c r="F4936" s="2" t="s">
        <v>14</v>
      </c>
      <c r="G4936">
        <v>132</v>
      </c>
      <c r="H4936" s="2" t="str">
        <f>VLOOKUP(SupplierQuality[[#This Row],[MaterialID]],Table4[#All],2,0)</f>
        <v>Printed Materials</v>
      </c>
      <c r="I4936">
        <v>2</v>
      </c>
      <c r="J4936" s="2" t="str">
        <f>_xlfn.XLOOKUP(SupplierQuality[[#This Row],[Defect Type ID]],Table5[ID],Table5[Defect Type],"Not found",0)</f>
        <v>Rejected</v>
      </c>
      <c r="K4936">
        <v>63</v>
      </c>
      <c r="L4936" s="2" t="str">
        <f>_xlfn.XLOOKUP(SupplierQuality[[#This Row],[DefectID]],Table2[ID],Table2[Defect],"Not found",0)</f>
        <v>Bad Finish</v>
      </c>
      <c r="M4936" s="3">
        <v>395584</v>
      </c>
      <c r="N4936" s="3">
        <v>4306</v>
      </c>
      <c r="O4936" s="6">
        <f>SupplierQuality[[#This Row],[Total Downtime Minutes]]/60</f>
        <v>71.766666666666666</v>
      </c>
      <c r="P4936" s="4">
        <v>329</v>
      </c>
      <c r="Q4936" s="4">
        <f>SupplierQuality[[#This Row],[Total Defect Qty]]*SupplierQuality[[#This Row],[Unit Price]]</f>
        <v>130147136</v>
      </c>
    </row>
    <row r="4937" spans="1:17" x14ac:dyDescent="0.25">
      <c r="A4937" s="1">
        <v>43789</v>
      </c>
      <c r="B4937" s="5" t="str">
        <f>TEXT(SupplierQuality[[#This Row],[Date]],"mmm")</f>
        <v>Nov</v>
      </c>
      <c r="C4937" s="5" t="str">
        <f>TEXT(SupplierQuality[[#This Row],[Date]],"yyyy")</f>
        <v>2019</v>
      </c>
      <c r="D4937" s="2" t="s">
        <v>317</v>
      </c>
      <c r="E4937" s="2" t="s">
        <v>104</v>
      </c>
      <c r="F4937" s="2" t="s">
        <v>17</v>
      </c>
      <c r="G4937">
        <v>117</v>
      </c>
      <c r="H4937" s="2" t="str">
        <f>VLOOKUP(SupplierQuality[[#This Row],[MaterialID]],Table4[#All],2,0)</f>
        <v>Labels</v>
      </c>
      <c r="I4937">
        <v>1</v>
      </c>
      <c r="J4937" s="2" t="str">
        <f>_xlfn.XLOOKUP(SupplierQuality[[#This Row],[Defect Type ID]],Table5[ID],Table5[Defect Type],"Not found",0)</f>
        <v>No Impact</v>
      </c>
      <c r="K4937">
        <v>260</v>
      </c>
      <c r="L4937" s="2" t="str">
        <f>_xlfn.XLOOKUP(SupplierQuality[[#This Row],[DefectID]],Table2[ID],Table2[Defect],"Not found",0)</f>
        <v>Bulging Packaging</v>
      </c>
      <c r="M4937" s="3">
        <v>367701</v>
      </c>
      <c r="N4937" s="3">
        <v>1490</v>
      </c>
      <c r="O4937" s="6">
        <f>SupplierQuality[[#This Row],[Total Downtime Minutes]]/60</f>
        <v>24.833333333333332</v>
      </c>
      <c r="P4937" s="4">
        <v>280</v>
      </c>
      <c r="Q4937" s="4">
        <f>SupplierQuality[[#This Row],[Total Defect Qty]]*SupplierQuality[[#This Row],[Unit Price]]</f>
        <v>102956280</v>
      </c>
    </row>
    <row r="4938" spans="1:17" x14ac:dyDescent="0.25">
      <c r="A4938" s="1">
        <v>43789</v>
      </c>
      <c r="B4938" s="5" t="str">
        <f>TEXT(SupplierQuality[[#This Row],[Date]],"mmm")</f>
        <v>Nov</v>
      </c>
      <c r="C4938" s="5" t="str">
        <f>TEXT(SupplierQuality[[#This Row],[Date]],"yyyy")</f>
        <v>2019</v>
      </c>
      <c r="D4938" s="2" t="s">
        <v>81</v>
      </c>
      <c r="E4938" s="2" t="s">
        <v>41</v>
      </c>
      <c r="F4938" s="2" t="s">
        <v>691</v>
      </c>
      <c r="G4938">
        <v>113</v>
      </c>
      <c r="H4938" s="2" t="str">
        <f>VLOOKUP(SupplierQuality[[#This Row],[MaterialID]],Table4[#All],2,0)</f>
        <v>Raw Materials</v>
      </c>
      <c r="I4938">
        <v>2</v>
      </c>
      <c r="J4938" s="2" t="str">
        <f>_xlfn.XLOOKUP(SupplierQuality[[#This Row],[Defect Type ID]],Table5[ID],Table5[Defect Type],"Not found",0)</f>
        <v>Rejected</v>
      </c>
      <c r="K4938">
        <v>122</v>
      </c>
      <c r="L4938" s="2" t="str">
        <f>_xlfn.XLOOKUP(SupplierQuality[[#This Row],[DefectID]],Table2[ID],Table2[Defect],"Not found",0)</f>
        <v>Wrinkles / Scratches/ Scuffing</v>
      </c>
      <c r="M4938" s="3">
        <v>137640</v>
      </c>
      <c r="N4938" s="3">
        <v>4702</v>
      </c>
      <c r="O4938" s="6">
        <f>SupplierQuality[[#This Row],[Total Downtime Minutes]]/60</f>
        <v>78.36666666666666</v>
      </c>
      <c r="P4938" s="4">
        <v>534</v>
      </c>
      <c r="Q4938" s="4">
        <f>SupplierQuality[[#This Row],[Total Defect Qty]]*SupplierQuality[[#This Row],[Unit Price]]</f>
        <v>73499760</v>
      </c>
    </row>
    <row r="4939" spans="1:17" x14ac:dyDescent="0.25">
      <c r="A4939" s="1">
        <v>43792</v>
      </c>
      <c r="B4939" s="5" t="str">
        <f>TEXT(SupplierQuality[[#This Row],[Date]],"mmm")</f>
        <v>Nov</v>
      </c>
      <c r="C4939" s="5" t="str">
        <f>TEXT(SupplierQuality[[#This Row],[Date]],"yyyy")</f>
        <v>2019</v>
      </c>
      <c r="D4939" s="2" t="s">
        <v>118</v>
      </c>
      <c r="E4939" s="2" t="s">
        <v>49</v>
      </c>
      <c r="F4939" s="2" t="s">
        <v>691</v>
      </c>
      <c r="G4939">
        <v>120</v>
      </c>
      <c r="H4939" s="2" t="str">
        <f>VLOOKUP(SupplierQuality[[#This Row],[MaterialID]],Table4[#All],2,0)</f>
        <v>Film</v>
      </c>
      <c r="I4939">
        <v>2</v>
      </c>
      <c r="J4939" s="2" t="str">
        <f>_xlfn.XLOOKUP(SupplierQuality[[#This Row],[Defect Type ID]],Table5[ID],Table5[Defect Type],"Not found",0)</f>
        <v>Rejected</v>
      </c>
      <c r="K4939">
        <v>33</v>
      </c>
      <c r="L4939" s="2" t="str">
        <f>_xlfn.XLOOKUP(SupplierQuality[[#This Row],[DefectID]],Table2[ID],Table2[Defect],"Not found",0)</f>
        <v>No Bar Code</v>
      </c>
      <c r="M4939" s="3">
        <v>928552</v>
      </c>
      <c r="N4939" s="3">
        <v>1891</v>
      </c>
      <c r="O4939" s="6">
        <f>SupplierQuality[[#This Row],[Total Downtime Minutes]]/60</f>
        <v>31.516666666666666</v>
      </c>
      <c r="P4939" s="4">
        <v>290</v>
      </c>
      <c r="Q4939" s="4">
        <f>SupplierQuality[[#This Row],[Total Defect Qty]]*SupplierQuality[[#This Row],[Unit Price]]</f>
        <v>269280080</v>
      </c>
    </row>
    <row r="4940" spans="1:17" x14ac:dyDescent="0.25">
      <c r="A4940" s="1">
        <v>43792</v>
      </c>
      <c r="B4940" s="5" t="str">
        <f>TEXT(SupplierQuality[[#This Row],[Date]],"mmm")</f>
        <v>Nov</v>
      </c>
      <c r="C4940" s="5" t="str">
        <f>TEXT(SupplierQuality[[#This Row],[Date]],"yyyy")</f>
        <v>2019</v>
      </c>
      <c r="D4940" s="2" t="s">
        <v>320</v>
      </c>
      <c r="E4940" s="2" t="s">
        <v>30</v>
      </c>
      <c r="F4940" s="2" t="s">
        <v>17</v>
      </c>
      <c r="G4940">
        <v>118</v>
      </c>
      <c r="H4940" s="2" t="str">
        <f>VLOOKUP(SupplierQuality[[#This Row],[MaterialID]],Table4[#All],2,0)</f>
        <v>Corrugate</v>
      </c>
      <c r="I4940">
        <v>2</v>
      </c>
      <c r="J4940" s="2" t="str">
        <f>_xlfn.XLOOKUP(SupplierQuality[[#This Row],[Defect Type ID]],Table5[ID],Table5[Defect Type],"Not found",0)</f>
        <v>Rejected</v>
      </c>
      <c r="K4940">
        <v>79</v>
      </c>
      <c r="L4940" s="2" t="str">
        <f>_xlfn.XLOOKUP(SupplierQuality[[#This Row],[DefectID]],Table2[ID],Table2[Defect],"Not found",0)</f>
        <v>Scratched Glass</v>
      </c>
      <c r="M4940" s="3">
        <v>923060</v>
      </c>
      <c r="N4940" s="3">
        <v>4933</v>
      </c>
      <c r="O4940" s="6">
        <f>SupplierQuality[[#This Row],[Total Downtime Minutes]]/60</f>
        <v>82.216666666666669</v>
      </c>
      <c r="P4940" s="4">
        <v>683</v>
      </c>
      <c r="Q4940" s="4">
        <f>SupplierQuality[[#This Row],[Total Defect Qty]]*SupplierQuality[[#This Row],[Unit Price]]</f>
        <v>630449980</v>
      </c>
    </row>
    <row r="4941" spans="1:17" x14ac:dyDescent="0.25">
      <c r="A4941" s="1">
        <v>43792</v>
      </c>
      <c r="B4941" s="5" t="str">
        <f>TEXT(SupplierQuality[[#This Row],[Date]],"mmm")</f>
        <v>Nov</v>
      </c>
      <c r="C4941" s="5" t="str">
        <f>TEXT(SupplierQuality[[#This Row],[Date]],"yyyy")</f>
        <v>2019</v>
      </c>
      <c r="D4941" s="2" t="s">
        <v>347</v>
      </c>
      <c r="E4941" s="2" t="s">
        <v>36</v>
      </c>
      <c r="F4941" s="2" t="s">
        <v>691</v>
      </c>
      <c r="G4941">
        <v>116</v>
      </c>
      <c r="H4941" s="2" t="str">
        <f>VLOOKUP(SupplierQuality[[#This Row],[MaterialID]],Table4[#All],2,0)</f>
        <v>Molds</v>
      </c>
      <c r="I4941">
        <v>2</v>
      </c>
      <c r="J4941" s="2" t="str">
        <f>_xlfn.XLOOKUP(SupplierQuality[[#This Row],[Defect Type ID]],Table5[ID],Table5[Defect Type],"Not found",0)</f>
        <v>Rejected</v>
      </c>
      <c r="K4941">
        <v>89</v>
      </c>
      <c r="L4941" s="2" t="str">
        <f>_xlfn.XLOOKUP(SupplierQuality[[#This Row],[DefectID]],Table2[ID],Table2[Defect],"Not found",0)</f>
        <v>Delamination</v>
      </c>
      <c r="M4941" s="3">
        <v>763293</v>
      </c>
      <c r="N4941" s="3">
        <v>2032</v>
      </c>
      <c r="O4941" s="6">
        <f>SupplierQuality[[#This Row],[Total Downtime Minutes]]/60</f>
        <v>33.866666666666667</v>
      </c>
      <c r="P4941" s="4">
        <v>478</v>
      </c>
      <c r="Q4941" s="4">
        <f>SupplierQuality[[#This Row],[Total Defect Qty]]*SupplierQuality[[#This Row],[Unit Price]]</f>
        <v>364854054</v>
      </c>
    </row>
    <row r="4942" spans="1:17" x14ac:dyDescent="0.25">
      <c r="A4942" s="1">
        <v>43792</v>
      </c>
      <c r="B4942" s="5" t="str">
        <f>TEXT(SupplierQuality[[#This Row],[Date]],"mmm")</f>
        <v>Nov</v>
      </c>
      <c r="C4942" s="5" t="str">
        <f>TEXT(SupplierQuality[[#This Row],[Date]],"yyyy")</f>
        <v>2019</v>
      </c>
      <c r="D4942" s="2" t="s">
        <v>291</v>
      </c>
      <c r="E4942" s="2" t="s">
        <v>71</v>
      </c>
      <c r="F4942" s="2" t="s">
        <v>691</v>
      </c>
      <c r="G4942">
        <v>131</v>
      </c>
      <c r="H4942" s="2" t="str">
        <f>VLOOKUP(SupplierQuality[[#This Row],[MaterialID]],Table4[#All],2,0)</f>
        <v>Valves</v>
      </c>
      <c r="I4942">
        <v>2</v>
      </c>
      <c r="J4942" s="2" t="str">
        <f>_xlfn.XLOOKUP(SupplierQuality[[#This Row],[Defect Type ID]],Table5[ID],Table5[Defect Type],"Not found",0)</f>
        <v>Rejected</v>
      </c>
      <c r="K4942">
        <v>84</v>
      </c>
      <c r="L4942" s="2" t="str">
        <f>_xlfn.XLOOKUP(SupplierQuality[[#This Row],[DefectID]],Table2[ID],Table2[Defect],"Not found",0)</f>
        <v>Weak Walls</v>
      </c>
      <c r="M4942" s="3">
        <v>740771</v>
      </c>
      <c r="N4942" s="3">
        <v>2341</v>
      </c>
      <c r="O4942" s="6">
        <f>SupplierQuality[[#This Row],[Total Downtime Minutes]]/60</f>
        <v>39.016666666666666</v>
      </c>
      <c r="P4942" s="4">
        <v>356</v>
      </c>
      <c r="Q4942" s="4">
        <f>SupplierQuality[[#This Row],[Total Defect Qty]]*SupplierQuality[[#This Row],[Unit Price]]</f>
        <v>263714476</v>
      </c>
    </row>
    <row r="4943" spans="1:17" x14ac:dyDescent="0.25">
      <c r="A4943" s="1">
        <v>43792</v>
      </c>
      <c r="B4943" s="5" t="str">
        <f>TEXT(SupplierQuality[[#This Row],[Date]],"mmm")</f>
        <v>Nov</v>
      </c>
      <c r="C4943" s="5" t="str">
        <f>TEXT(SupplierQuality[[#This Row],[Date]],"yyyy")</f>
        <v>2019</v>
      </c>
      <c r="D4943" s="2" t="s">
        <v>198</v>
      </c>
      <c r="E4943" s="2" t="s">
        <v>64</v>
      </c>
      <c r="F4943" s="2" t="s">
        <v>14</v>
      </c>
      <c r="G4943">
        <v>118</v>
      </c>
      <c r="H4943" s="2" t="str">
        <f>VLOOKUP(SupplierQuality[[#This Row],[MaterialID]],Table4[#All],2,0)</f>
        <v>Corrugate</v>
      </c>
      <c r="I4943">
        <v>1</v>
      </c>
      <c r="J4943" s="2" t="str">
        <f>_xlfn.XLOOKUP(SupplierQuality[[#This Row],[Defect Type ID]],Table5[ID],Table5[Defect Type],"Not found",0)</f>
        <v>No Impact</v>
      </c>
      <c r="K4943">
        <v>267</v>
      </c>
      <c r="L4943" s="2" t="str">
        <f>_xlfn.XLOOKUP(SupplierQuality[[#This Row],[DefectID]],Table2[ID],Table2[Defect],"Not found",0)</f>
        <v>Wrong Qty</v>
      </c>
      <c r="M4943" s="3">
        <v>666556</v>
      </c>
      <c r="N4943" s="3">
        <v>3968</v>
      </c>
      <c r="O4943" s="6">
        <f>SupplierQuality[[#This Row],[Total Downtime Minutes]]/60</f>
        <v>66.13333333333334</v>
      </c>
      <c r="P4943" s="4">
        <v>535</v>
      </c>
      <c r="Q4943" s="4">
        <f>SupplierQuality[[#This Row],[Total Defect Qty]]*SupplierQuality[[#This Row],[Unit Price]]</f>
        <v>356607460</v>
      </c>
    </row>
    <row r="4944" spans="1:17" x14ac:dyDescent="0.25">
      <c r="A4944" s="1">
        <v>43792</v>
      </c>
      <c r="B4944" s="5" t="str">
        <f>TEXT(SupplierQuality[[#This Row],[Date]],"mmm")</f>
        <v>Nov</v>
      </c>
      <c r="C4944" s="5" t="str">
        <f>TEXT(SupplierQuality[[#This Row],[Date]],"yyyy")</f>
        <v>2019</v>
      </c>
      <c r="D4944" s="2" t="s">
        <v>86</v>
      </c>
      <c r="E4944" s="2" t="s">
        <v>64</v>
      </c>
      <c r="F4944" s="2" t="s">
        <v>14</v>
      </c>
      <c r="G4944">
        <v>128</v>
      </c>
      <c r="H4944" s="2" t="str">
        <f>VLOOKUP(SupplierQuality[[#This Row],[MaterialID]],Table4[#All],2,0)</f>
        <v>Tape</v>
      </c>
      <c r="I4944">
        <v>1</v>
      </c>
      <c r="J4944" s="2" t="str">
        <f>_xlfn.XLOOKUP(SupplierQuality[[#This Row],[Defect Type ID]],Table5[ID],Table5[Defect Type],"Not found",0)</f>
        <v>No Impact</v>
      </c>
      <c r="K4944">
        <v>191</v>
      </c>
      <c r="L4944" s="2" t="str">
        <f>_xlfn.XLOOKUP(SupplierQuality[[#This Row],[DefectID]],Table2[ID],Table2[Defect],"Not found",0)</f>
        <v>Misformed Parts</v>
      </c>
      <c r="M4944" s="3">
        <v>664298</v>
      </c>
      <c r="N4944" s="3">
        <v>4029</v>
      </c>
      <c r="O4944" s="6">
        <f>SupplierQuality[[#This Row],[Total Downtime Minutes]]/60</f>
        <v>67.150000000000006</v>
      </c>
      <c r="P4944" s="4">
        <v>383</v>
      </c>
      <c r="Q4944" s="4">
        <f>SupplierQuality[[#This Row],[Total Defect Qty]]*SupplierQuality[[#This Row],[Unit Price]]</f>
        <v>254426134</v>
      </c>
    </row>
    <row r="4945" spans="1:17" x14ac:dyDescent="0.25">
      <c r="A4945" s="1">
        <v>43792</v>
      </c>
      <c r="B4945" s="5" t="str">
        <f>TEXT(SupplierQuality[[#This Row],[Date]],"mmm")</f>
        <v>Nov</v>
      </c>
      <c r="C4945" s="5" t="str">
        <f>TEXT(SupplierQuality[[#This Row],[Date]],"yyyy")</f>
        <v>2019</v>
      </c>
      <c r="D4945" s="2" t="s">
        <v>139</v>
      </c>
      <c r="E4945" s="2" t="s">
        <v>32</v>
      </c>
      <c r="F4945" s="2" t="s">
        <v>691</v>
      </c>
      <c r="G4945">
        <v>122</v>
      </c>
      <c r="H4945" s="2" t="str">
        <f>VLOOKUP(SupplierQuality[[#This Row],[MaterialID]],Table4[#All],2,0)</f>
        <v>Electrolytes</v>
      </c>
      <c r="I4945">
        <v>1</v>
      </c>
      <c r="J4945" s="2" t="str">
        <f>_xlfn.XLOOKUP(SupplierQuality[[#This Row],[Defect Type ID]],Table5[ID],Table5[Defect Type],"Not found",0)</f>
        <v>No Impact</v>
      </c>
      <c r="K4945">
        <v>15</v>
      </c>
      <c r="L4945" s="2" t="str">
        <f>_xlfn.XLOOKUP(SupplierQuality[[#This Row],[DefectID]],Table2[ID],Table2[Defect],"Not found",0)</f>
        <v>Tubs Stuck</v>
      </c>
      <c r="M4945" s="3">
        <v>649011</v>
      </c>
      <c r="N4945" s="3">
        <v>1127</v>
      </c>
      <c r="O4945" s="6">
        <f>SupplierQuality[[#This Row],[Total Downtime Minutes]]/60</f>
        <v>18.783333333333335</v>
      </c>
      <c r="P4945" s="4">
        <v>598</v>
      </c>
      <c r="Q4945" s="4">
        <f>SupplierQuality[[#This Row],[Total Defect Qty]]*SupplierQuality[[#This Row],[Unit Price]]</f>
        <v>388108578</v>
      </c>
    </row>
    <row r="4946" spans="1:17" x14ac:dyDescent="0.25">
      <c r="A4946" s="1">
        <v>43792</v>
      </c>
      <c r="B4946" s="5" t="str">
        <f>TEXT(SupplierQuality[[#This Row],[Date]],"mmm")</f>
        <v>Nov</v>
      </c>
      <c r="C4946" s="5" t="str">
        <f>TEXT(SupplierQuality[[#This Row],[Date]],"yyyy")</f>
        <v>2019</v>
      </c>
      <c r="D4946" s="2" t="s">
        <v>227</v>
      </c>
      <c r="E4946" s="2" t="s">
        <v>23</v>
      </c>
      <c r="F4946" s="2" t="s">
        <v>14</v>
      </c>
      <c r="G4946">
        <v>121</v>
      </c>
      <c r="H4946" s="2" t="str">
        <f>VLOOKUP(SupplierQuality[[#This Row],[MaterialID]],Table4[#All],2,0)</f>
        <v>Composites</v>
      </c>
      <c r="I4946">
        <v>1</v>
      </c>
      <c r="J4946" s="2" t="str">
        <f>_xlfn.XLOOKUP(SupplierQuality[[#This Row],[Defect Type ID]],Table5[ID],Table5[Defect Type],"Not found",0)</f>
        <v>No Impact</v>
      </c>
      <c r="K4946">
        <v>160</v>
      </c>
      <c r="L4946" s="2" t="str">
        <f>_xlfn.XLOOKUP(SupplierQuality[[#This Row],[DefectID]],Table2[ID],Table2[Defect],"Not found",0)</f>
        <v>Lay Flat Dimension</v>
      </c>
      <c r="M4946" s="3">
        <v>591658</v>
      </c>
      <c r="N4946" s="3">
        <v>955</v>
      </c>
      <c r="O4946" s="6">
        <f>SupplierQuality[[#This Row],[Total Downtime Minutes]]/60</f>
        <v>15.916666666666666</v>
      </c>
      <c r="P4946" s="4">
        <v>639</v>
      </c>
      <c r="Q4946" s="4">
        <f>SupplierQuality[[#This Row],[Total Defect Qty]]*SupplierQuality[[#This Row],[Unit Price]]</f>
        <v>378069462</v>
      </c>
    </row>
    <row r="4947" spans="1:17" x14ac:dyDescent="0.25">
      <c r="A4947" s="1">
        <v>43792</v>
      </c>
      <c r="B4947" s="5" t="str">
        <f>TEXT(SupplierQuality[[#This Row],[Date]],"mmm")</f>
        <v>Nov</v>
      </c>
      <c r="C4947" s="5" t="str">
        <f>TEXT(SupplierQuality[[#This Row],[Date]],"yyyy")</f>
        <v>2019</v>
      </c>
      <c r="D4947" s="2" t="s">
        <v>187</v>
      </c>
      <c r="E4947" s="2" t="s">
        <v>52</v>
      </c>
      <c r="F4947" s="2" t="s">
        <v>14</v>
      </c>
      <c r="G4947">
        <v>112</v>
      </c>
      <c r="H4947" s="2" t="str">
        <f>VLOOKUP(SupplierQuality[[#This Row],[MaterialID]],Table4[#All],2,0)</f>
        <v>Glass</v>
      </c>
      <c r="I4947">
        <v>2</v>
      </c>
      <c r="J4947" s="2" t="str">
        <f>_xlfn.XLOOKUP(SupplierQuality[[#This Row],[Defect Type ID]],Table5[ID],Table5[Defect Type],"Not found",0)</f>
        <v>Rejected</v>
      </c>
      <c r="K4947">
        <v>161</v>
      </c>
      <c r="L4947" s="2" t="str">
        <f>_xlfn.XLOOKUP(SupplierQuality[[#This Row],[DefectID]],Table2[ID],Table2[Defect],"Not found",0)</f>
        <v>Soft Parts</v>
      </c>
      <c r="M4947" s="3">
        <v>578920</v>
      </c>
      <c r="N4947" s="3">
        <v>2891</v>
      </c>
      <c r="O4947" s="6">
        <f>SupplierQuality[[#This Row],[Total Downtime Minutes]]/60</f>
        <v>48.18333333333333</v>
      </c>
      <c r="P4947" s="4">
        <v>689</v>
      </c>
      <c r="Q4947" s="4">
        <f>SupplierQuality[[#This Row],[Total Defect Qty]]*SupplierQuality[[#This Row],[Unit Price]]</f>
        <v>398875880</v>
      </c>
    </row>
    <row r="4948" spans="1:17" x14ac:dyDescent="0.25">
      <c r="A4948" s="1">
        <v>43792</v>
      </c>
      <c r="B4948" s="5" t="str">
        <f>TEXT(SupplierQuality[[#This Row],[Date]],"mmm")</f>
        <v>Nov</v>
      </c>
      <c r="C4948" s="5" t="str">
        <f>TEXT(SupplierQuality[[#This Row],[Date]],"yyyy")</f>
        <v>2019</v>
      </c>
      <c r="D4948" s="2" t="s">
        <v>362</v>
      </c>
      <c r="E4948" s="2" t="s">
        <v>52</v>
      </c>
      <c r="F4948" s="2" t="s">
        <v>17</v>
      </c>
      <c r="G4948">
        <v>132</v>
      </c>
      <c r="H4948" s="2" t="str">
        <f>VLOOKUP(SupplierQuality[[#This Row],[MaterialID]],Table4[#All],2,0)</f>
        <v>Printed Materials</v>
      </c>
      <c r="I4948">
        <v>3</v>
      </c>
      <c r="J4948" s="2" t="str">
        <f>_xlfn.XLOOKUP(SupplierQuality[[#This Row],[Defect Type ID]],Table5[ID],Table5[Defect Type],"Not found",0)</f>
        <v>Impact</v>
      </c>
      <c r="K4948">
        <v>253</v>
      </c>
      <c r="L4948" s="2" t="str">
        <f>_xlfn.XLOOKUP(SupplierQuality[[#This Row],[DefectID]],Table2[ID],Table2[Defect],"Not found",0)</f>
        <v>Warped  Sheets</v>
      </c>
      <c r="M4948" s="3">
        <v>560060</v>
      </c>
      <c r="N4948" s="3">
        <v>2236</v>
      </c>
      <c r="O4948" s="6">
        <f>SupplierQuality[[#This Row],[Total Downtime Minutes]]/60</f>
        <v>37.266666666666666</v>
      </c>
      <c r="P4948" s="4">
        <v>444</v>
      </c>
      <c r="Q4948" s="4">
        <f>SupplierQuality[[#This Row],[Total Defect Qty]]*SupplierQuality[[#This Row],[Unit Price]]</f>
        <v>248666640</v>
      </c>
    </row>
    <row r="4949" spans="1:17" x14ac:dyDescent="0.25">
      <c r="A4949" s="1">
        <v>43792</v>
      </c>
      <c r="B4949" s="5" t="str">
        <f>TEXT(SupplierQuality[[#This Row],[Date]],"mmm")</f>
        <v>Nov</v>
      </c>
      <c r="C4949" s="5" t="str">
        <f>TEXT(SupplierQuality[[#This Row],[Date]],"yyyy")</f>
        <v>2019</v>
      </c>
      <c r="D4949" s="2" t="s">
        <v>324</v>
      </c>
      <c r="E4949" s="2" t="s">
        <v>47</v>
      </c>
      <c r="F4949" s="2" t="s">
        <v>42</v>
      </c>
      <c r="G4949">
        <v>127</v>
      </c>
      <c r="H4949" s="2" t="str">
        <f>VLOOKUP(SupplierQuality[[#This Row],[MaterialID]],Table4[#All],2,0)</f>
        <v>Crates</v>
      </c>
      <c r="I4949">
        <v>2</v>
      </c>
      <c r="J4949" s="2" t="str">
        <f>_xlfn.XLOOKUP(SupplierQuality[[#This Row],[Defect Type ID]],Table5[ID],Table5[Defect Type],"Not found",0)</f>
        <v>Rejected</v>
      </c>
      <c r="K4949">
        <v>155</v>
      </c>
      <c r="L4949" s="2" t="str">
        <f>_xlfn.XLOOKUP(SupplierQuality[[#This Row],[DefectID]],Table2[ID],Table2[Defect],"Not found",0)</f>
        <v>Wrong Specification</v>
      </c>
      <c r="M4949" s="3">
        <v>437067</v>
      </c>
      <c r="N4949" s="3">
        <v>758</v>
      </c>
      <c r="O4949" s="6">
        <f>SupplierQuality[[#This Row],[Total Downtime Minutes]]/60</f>
        <v>12.633333333333333</v>
      </c>
      <c r="P4949" s="4">
        <v>691</v>
      </c>
      <c r="Q4949" s="4">
        <f>SupplierQuality[[#This Row],[Total Defect Qty]]*SupplierQuality[[#This Row],[Unit Price]]</f>
        <v>302013297</v>
      </c>
    </row>
    <row r="4950" spans="1:17" x14ac:dyDescent="0.25">
      <c r="A4950" s="1">
        <v>43792</v>
      </c>
      <c r="B4950" s="5" t="str">
        <f>TEXT(SupplierQuality[[#This Row],[Date]],"mmm")</f>
        <v>Nov</v>
      </c>
      <c r="C4950" s="5" t="str">
        <f>TEXT(SupplierQuality[[#This Row],[Date]],"yyyy")</f>
        <v>2019</v>
      </c>
      <c r="D4950" s="2" t="s">
        <v>65</v>
      </c>
      <c r="E4950" s="2" t="s">
        <v>74</v>
      </c>
      <c r="F4950" s="2" t="s">
        <v>17</v>
      </c>
      <c r="G4950">
        <v>131</v>
      </c>
      <c r="H4950" s="2" t="str">
        <f>VLOOKUP(SupplierQuality[[#This Row],[MaterialID]],Table4[#All],2,0)</f>
        <v>Valves</v>
      </c>
      <c r="I4950">
        <v>2</v>
      </c>
      <c r="J4950" s="2" t="str">
        <f>_xlfn.XLOOKUP(SupplierQuality[[#This Row],[Defect Type ID]],Table5[ID],Table5[Defect Type],"Not found",0)</f>
        <v>Rejected</v>
      </c>
      <c r="K4950">
        <v>240</v>
      </c>
      <c r="L4950" s="2" t="str">
        <f>_xlfn.XLOOKUP(SupplierQuality[[#This Row],[DefectID]],Table2[ID],Table2[Defect],"Not found",0)</f>
        <v>Spring damanged</v>
      </c>
      <c r="M4950" s="3">
        <v>414377</v>
      </c>
      <c r="N4950" s="3">
        <v>4693</v>
      </c>
      <c r="O4950" s="6">
        <f>SupplierQuality[[#This Row],[Total Downtime Minutes]]/60</f>
        <v>78.216666666666669</v>
      </c>
      <c r="P4950" s="4">
        <v>670</v>
      </c>
      <c r="Q4950" s="4">
        <f>SupplierQuality[[#This Row],[Total Defect Qty]]*SupplierQuality[[#This Row],[Unit Price]]</f>
        <v>277632590</v>
      </c>
    </row>
    <row r="4951" spans="1:17" x14ac:dyDescent="0.25">
      <c r="A4951" s="1">
        <v>43792</v>
      </c>
      <c r="B4951" s="5" t="str">
        <f>TEXT(SupplierQuality[[#This Row],[Date]],"mmm")</f>
        <v>Nov</v>
      </c>
      <c r="C4951" s="5" t="str">
        <f>TEXT(SupplierQuality[[#This Row],[Date]],"yyyy")</f>
        <v>2019</v>
      </c>
      <c r="D4951" s="2" t="s">
        <v>218</v>
      </c>
      <c r="E4951" s="2" t="s">
        <v>64</v>
      </c>
      <c r="F4951" s="2" t="s">
        <v>14</v>
      </c>
      <c r="G4951">
        <v>130</v>
      </c>
      <c r="H4951" s="2" t="str">
        <f>VLOOKUP(SupplierQuality[[#This Row],[MaterialID]],Table4[#All],2,0)</f>
        <v>Packaging</v>
      </c>
      <c r="I4951">
        <v>1</v>
      </c>
      <c r="J4951" s="2" t="str">
        <f>_xlfn.XLOOKUP(SupplierQuality[[#This Row],[Defect Type ID]],Table5[ID],Table5[Defect Type],"Not found",0)</f>
        <v>No Impact</v>
      </c>
      <c r="K4951">
        <v>255</v>
      </c>
      <c r="L4951" s="2" t="str">
        <f>_xlfn.XLOOKUP(SupplierQuality[[#This Row],[DefectID]],Table2[ID],Table2[Defect],"Not found",0)</f>
        <v>Components Stuck</v>
      </c>
      <c r="M4951" s="3">
        <v>395215</v>
      </c>
      <c r="N4951" s="3">
        <v>3733</v>
      </c>
      <c r="O4951" s="6">
        <f>SupplierQuality[[#This Row],[Total Downtime Minutes]]/60</f>
        <v>62.216666666666669</v>
      </c>
      <c r="P4951" s="4">
        <v>631</v>
      </c>
      <c r="Q4951" s="4">
        <f>SupplierQuality[[#This Row],[Total Defect Qty]]*SupplierQuality[[#This Row],[Unit Price]]</f>
        <v>249380665</v>
      </c>
    </row>
    <row r="4952" spans="1:17" x14ac:dyDescent="0.25">
      <c r="A4952" s="1">
        <v>43792</v>
      </c>
      <c r="B4952" s="5" t="str">
        <f>TEXT(SupplierQuality[[#This Row],[Date]],"mmm")</f>
        <v>Nov</v>
      </c>
      <c r="C4952" s="5" t="str">
        <f>TEXT(SupplierQuality[[#This Row],[Date]],"yyyy")</f>
        <v>2019</v>
      </c>
      <c r="D4952" s="2" t="s">
        <v>97</v>
      </c>
      <c r="E4952" s="2" t="s">
        <v>21</v>
      </c>
      <c r="F4952" s="2" t="s">
        <v>14</v>
      </c>
      <c r="G4952">
        <v>112</v>
      </c>
      <c r="H4952" s="2" t="str">
        <f>VLOOKUP(SupplierQuality[[#This Row],[MaterialID]],Table4[#All],2,0)</f>
        <v>Glass</v>
      </c>
      <c r="I4952">
        <v>3</v>
      </c>
      <c r="J4952" s="2" t="str">
        <f>_xlfn.XLOOKUP(SupplierQuality[[#This Row],[Defect Type ID]],Table5[ID],Table5[Defect Type],"Not found",0)</f>
        <v>Impact</v>
      </c>
      <c r="K4952">
        <v>215</v>
      </c>
      <c r="L4952" s="2" t="str">
        <f>_xlfn.XLOOKUP(SupplierQuality[[#This Row],[DefectID]],Table2[ID],Table2[Defect],"Not found",0)</f>
        <v>No Torque</v>
      </c>
      <c r="M4952" s="3">
        <v>388816</v>
      </c>
      <c r="N4952" s="3">
        <v>2431</v>
      </c>
      <c r="O4952" s="6">
        <f>SupplierQuality[[#This Row],[Total Downtime Minutes]]/60</f>
        <v>40.516666666666666</v>
      </c>
      <c r="P4952" s="4">
        <v>699</v>
      </c>
      <c r="Q4952" s="4">
        <f>SupplierQuality[[#This Row],[Total Defect Qty]]*SupplierQuality[[#This Row],[Unit Price]]</f>
        <v>271782384</v>
      </c>
    </row>
    <row r="4953" spans="1:17" x14ac:dyDescent="0.25">
      <c r="A4953" s="1">
        <v>43792</v>
      </c>
      <c r="B4953" s="5" t="str">
        <f>TEXT(SupplierQuality[[#This Row],[Date]],"mmm")</f>
        <v>Nov</v>
      </c>
      <c r="C4953" s="5" t="str">
        <f>TEXT(SupplierQuality[[#This Row],[Date]],"yyyy")</f>
        <v>2019</v>
      </c>
      <c r="D4953" s="2" t="s">
        <v>118</v>
      </c>
      <c r="E4953" s="2" t="s">
        <v>47</v>
      </c>
      <c r="F4953" s="2" t="s">
        <v>691</v>
      </c>
      <c r="G4953">
        <v>115</v>
      </c>
      <c r="H4953" s="2" t="str">
        <f>VLOOKUP(SupplierQuality[[#This Row],[MaterialID]],Table4[#All],2,0)</f>
        <v>Controllers</v>
      </c>
      <c r="I4953">
        <v>1</v>
      </c>
      <c r="J4953" s="2" t="str">
        <f>_xlfn.XLOOKUP(SupplierQuality[[#This Row],[Defect Type ID]],Table5[ID],Table5[Defect Type],"Not found",0)</f>
        <v>No Impact</v>
      </c>
      <c r="K4953">
        <v>236</v>
      </c>
      <c r="L4953" s="2" t="str">
        <f>_xlfn.XLOOKUP(SupplierQuality[[#This Row],[DefectID]],Table2[ID],Table2[Defect],"Not found",0)</f>
        <v>Cuts</v>
      </c>
      <c r="M4953" s="3">
        <v>143201</v>
      </c>
      <c r="N4953" s="3">
        <v>142</v>
      </c>
      <c r="O4953" s="6">
        <f>SupplierQuality[[#This Row],[Total Downtime Minutes]]/60</f>
        <v>2.3666666666666667</v>
      </c>
      <c r="P4953" s="4">
        <v>574</v>
      </c>
      <c r="Q4953" s="4">
        <f>SupplierQuality[[#This Row],[Total Defect Qty]]*SupplierQuality[[#This Row],[Unit Price]]</f>
        <v>82197374</v>
      </c>
    </row>
    <row r="4954" spans="1:17" x14ac:dyDescent="0.25">
      <c r="A4954" s="1">
        <v>43792</v>
      </c>
      <c r="B4954" s="5" t="str">
        <f>TEXT(SupplierQuality[[#This Row],[Date]],"mmm")</f>
        <v>Nov</v>
      </c>
      <c r="C4954" s="5" t="str">
        <f>TEXT(SupplierQuality[[#This Row],[Date]],"yyyy")</f>
        <v>2019</v>
      </c>
      <c r="D4954" s="2" t="s">
        <v>146</v>
      </c>
      <c r="E4954" s="2" t="s">
        <v>107</v>
      </c>
      <c r="F4954" s="2" t="s">
        <v>14</v>
      </c>
      <c r="G4954">
        <v>116</v>
      </c>
      <c r="H4954" s="2" t="str">
        <f>VLOOKUP(SupplierQuality[[#This Row],[MaterialID]],Table4[#All],2,0)</f>
        <v>Molds</v>
      </c>
      <c r="I4954">
        <v>1</v>
      </c>
      <c r="J4954" s="2" t="str">
        <f>_xlfn.XLOOKUP(SupplierQuality[[#This Row],[Defect Type ID]],Table5[ID],Table5[Defect Type],"Not found",0)</f>
        <v>No Impact</v>
      </c>
      <c r="K4954">
        <v>9</v>
      </c>
      <c r="L4954" s="2" t="str">
        <f>_xlfn.XLOOKUP(SupplierQuality[[#This Row],[DefectID]],Table2[ID],Table2[Defect],"Not found",0)</f>
        <v>Bad Seams</v>
      </c>
      <c r="M4954" s="3">
        <v>142530</v>
      </c>
      <c r="N4954" s="3">
        <v>639</v>
      </c>
      <c r="O4954" s="6">
        <f>SupplierQuality[[#This Row],[Total Downtime Minutes]]/60</f>
        <v>10.65</v>
      </c>
      <c r="P4954" s="4">
        <v>313</v>
      </c>
      <c r="Q4954" s="4">
        <f>SupplierQuality[[#This Row],[Total Defect Qty]]*SupplierQuality[[#This Row],[Unit Price]]</f>
        <v>44611890</v>
      </c>
    </row>
    <row r="4955" spans="1:17" x14ac:dyDescent="0.25">
      <c r="A4955" s="1">
        <v>43792</v>
      </c>
      <c r="B4955" s="5" t="str">
        <f>TEXT(SupplierQuality[[#This Row],[Date]],"mmm")</f>
        <v>Nov</v>
      </c>
      <c r="C4955" s="5" t="str">
        <f>TEXT(SupplierQuality[[#This Row],[Date]],"yyyy")</f>
        <v>2019</v>
      </c>
      <c r="D4955" s="2" t="s">
        <v>297</v>
      </c>
      <c r="E4955" s="2" t="s">
        <v>47</v>
      </c>
      <c r="F4955" s="2" t="s">
        <v>14</v>
      </c>
      <c r="G4955">
        <v>129</v>
      </c>
      <c r="H4955" s="2" t="str">
        <f>VLOOKUP(SupplierQuality[[#This Row],[MaterialID]],Table4[#All],2,0)</f>
        <v>Mechanicals</v>
      </c>
      <c r="I4955">
        <v>1</v>
      </c>
      <c r="J4955" s="2" t="str">
        <f>_xlfn.XLOOKUP(SupplierQuality[[#This Row],[Defect Type ID]],Table5[ID],Table5[Defect Type],"Not found",0)</f>
        <v>No Impact</v>
      </c>
      <c r="K4955">
        <v>234</v>
      </c>
      <c r="L4955" s="2" t="str">
        <f>_xlfn.XLOOKUP(SupplierQuality[[#This Row],[DefectID]],Table2[ID],Table2[Defect],"Not found",0)</f>
        <v>Packaging Issues</v>
      </c>
      <c r="M4955" s="3">
        <v>90646</v>
      </c>
      <c r="N4955" s="3">
        <v>402</v>
      </c>
      <c r="O4955" s="6">
        <f>SupplierQuality[[#This Row],[Total Downtime Minutes]]/60</f>
        <v>6.7</v>
      </c>
      <c r="P4955" s="4">
        <v>462</v>
      </c>
      <c r="Q4955" s="4">
        <f>SupplierQuality[[#This Row],[Total Defect Qty]]*SupplierQuality[[#This Row],[Unit Price]]</f>
        <v>41878452</v>
      </c>
    </row>
    <row r="4956" spans="1:17" x14ac:dyDescent="0.25">
      <c r="A4956" s="1">
        <v>43792</v>
      </c>
      <c r="B4956" s="5" t="str">
        <f>TEXT(SupplierQuality[[#This Row],[Date]],"mmm")</f>
        <v>Nov</v>
      </c>
      <c r="C4956" s="5" t="str">
        <f>TEXT(SupplierQuality[[#This Row],[Date]],"yyyy")</f>
        <v>2019</v>
      </c>
      <c r="D4956" s="2" t="s">
        <v>330</v>
      </c>
      <c r="E4956" s="2" t="s">
        <v>71</v>
      </c>
      <c r="F4956" s="2" t="s">
        <v>691</v>
      </c>
      <c r="G4956">
        <v>112</v>
      </c>
      <c r="H4956" s="2" t="str">
        <f>VLOOKUP(SupplierQuality[[#This Row],[MaterialID]],Table4[#All],2,0)</f>
        <v>Glass</v>
      </c>
      <c r="I4956">
        <v>3</v>
      </c>
      <c r="J4956" s="2" t="str">
        <f>_xlfn.XLOOKUP(SupplierQuality[[#This Row],[Defect Type ID]],Table5[ID],Table5[Defect Type],"Not found",0)</f>
        <v>Impact</v>
      </c>
      <c r="K4956">
        <v>235</v>
      </c>
      <c r="L4956" s="2" t="str">
        <f>_xlfn.XLOOKUP(SupplierQuality[[#This Row],[DefectID]],Table2[ID],Table2[Defect],"Not found",0)</f>
        <v>Spruced</v>
      </c>
      <c r="M4956" s="3">
        <v>23774</v>
      </c>
      <c r="N4956" s="3">
        <v>2955</v>
      </c>
      <c r="O4956" s="6">
        <f>SupplierQuality[[#This Row],[Total Downtime Minutes]]/60</f>
        <v>49.25</v>
      </c>
      <c r="P4956" s="4">
        <v>585</v>
      </c>
      <c r="Q4956" s="4">
        <f>SupplierQuality[[#This Row],[Total Defect Qty]]*SupplierQuality[[#This Row],[Unit Price]]</f>
        <v>13907790</v>
      </c>
    </row>
    <row r="4957" spans="1:17" x14ac:dyDescent="0.25">
      <c r="A4957" s="1">
        <v>43793</v>
      </c>
      <c r="B4957" s="5" t="str">
        <f>TEXT(SupplierQuality[[#This Row],[Date]],"mmm")</f>
        <v>Nov</v>
      </c>
      <c r="C4957" s="5" t="str">
        <f>TEXT(SupplierQuality[[#This Row],[Date]],"yyyy")</f>
        <v>2019</v>
      </c>
      <c r="D4957" s="2" t="s">
        <v>108</v>
      </c>
      <c r="E4957" s="2" t="s">
        <v>32</v>
      </c>
      <c r="F4957" s="2" t="s">
        <v>14</v>
      </c>
      <c r="G4957">
        <v>116</v>
      </c>
      <c r="H4957" s="2" t="str">
        <f>VLOOKUP(SupplierQuality[[#This Row],[MaterialID]],Table4[#All],2,0)</f>
        <v>Molds</v>
      </c>
      <c r="I4957">
        <v>1</v>
      </c>
      <c r="J4957" s="2" t="str">
        <f>_xlfn.XLOOKUP(SupplierQuality[[#This Row],[Defect Type ID]],Table5[ID],Table5[Defect Type],"Not found",0)</f>
        <v>No Impact</v>
      </c>
      <c r="K4957">
        <v>25</v>
      </c>
      <c r="L4957" s="2" t="str">
        <f>_xlfn.XLOOKUP(SupplierQuality[[#This Row],[DefectID]],Table2[ID],Table2[Defect],"Not found",0)</f>
        <v>Seams</v>
      </c>
      <c r="M4957" s="3">
        <v>766695</v>
      </c>
      <c r="N4957" s="3">
        <v>4219</v>
      </c>
      <c r="O4957" s="6">
        <f>SupplierQuality[[#This Row],[Total Downtime Minutes]]/60</f>
        <v>70.316666666666663</v>
      </c>
      <c r="P4957" s="4">
        <v>546</v>
      </c>
      <c r="Q4957" s="4">
        <f>SupplierQuality[[#This Row],[Total Defect Qty]]*SupplierQuality[[#This Row],[Unit Price]]</f>
        <v>418615470</v>
      </c>
    </row>
    <row r="4958" spans="1:17" x14ac:dyDescent="0.25">
      <c r="A4958" s="1">
        <v>43793</v>
      </c>
      <c r="B4958" s="5" t="str">
        <f>TEXT(SupplierQuality[[#This Row],[Date]],"mmm")</f>
        <v>Nov</v>
      </c>
      <c r="C4958" s="5" t="str">
        <f>TEXT(SupplierQuality[[#This Row],[Date]],"yyyy")</f>
        <v>2019</v>
      </c>
      <c r="D4958" s="2" t="s">
        <v>259</v>
      </c>
      <c r="E4958" s="2" t="s">
        <v>45</v>
      </c>
      <c r="F4958" s="2" t="s">
        <v>14</v>
      </c>
      <c r="G4958">
        <v>126</v>
      </c>
      <c r="H4958" s="2" t="str">
        <f>VLOOKUP(SupplierQuality[[#This Row],[MaterialID]],Table4[#All],2,0)</f>
        <v>Motors</v>
      </c>
      <c r="I4958">
        <v>1</v>
      </c>
      <c r="J4958" s="2" t="str">
        <f>_xlfn.XLOOKUP(SupplierQuality[[#This Row],[Defect Type ID]],Table5[ID],Table5[Defect Type],"Not found",0)</f>
        <v>No Impact</v>
      </c>
      <c r="K4958">
        <v>241</v>
      </c>
      <c r="L4958" s="2" t="str">
        <f>_xlfn.XLOOKUP(SupplierQuality[[#This Row],[DefectID]],Table2[ID],Table2[Defect],"Not found",0)</f>
        <v>Water Damage</v>
      </c>
      <c r="M4958" s="3">
        <v>636485</v>
      </c>
      <c r="N4958" s="3">
        <v>562</v>
      </c>
      <c r="O4958" s="6">
        <f>SupplierQuality[[#This Row],[Total Downtime Minutes]]/60</f>
        <v>9.3666666666666671</v>
      </c>
      <c r="P4958" s="4">
        <v>552</v>
      </c>
      <c r="Q4958" s="4">
        <f>SupplierQuality[[#This Row],[Total Defect Qty]]*SupplierQuality[[#This Row],[Unit Price]]</f>
        <v>351339720</v>
      </c>
    </row>
    <row r="4959" spans="1:17" x14ac:dyDescent="0.25">
      <c r="A4959" s="1">
        <v>43793</v>
      </c>
      <c r="B4959" s="5" t="str">
        <f>TEXT(SupplierQuality[[#This Row],[Date]],"mmm")</f>
        <v>Nov</v>
      </c>
      <c r="C4959" s="5" t="str">
        <f>TEXT(SupplierQuality[[#This Row],[Date]],"yyyy")</f>
        <v>2019</v>
      </c>
      <c r="D4959" s="2" t="s">
        <v>346</v>
      </c>
      <c r="E4959" s="2" t="s">
        <v>107</v>
      </c>
      <c r="F4959" s="2" t="s">
        <v>42</v>
      </c>
      <c r="G4959">
        <v>119</v>
      </c>
      <c r="H4959" s="2" t="str">
        <f>VLOOKUP(SupplierQuality[[#This Row],[MaterialID]],Table4[#All],2,0)</f>
        <v>Batteries</v>
      </c>
      <c r="I4959">
        <v>2</v>
      </c>
      <c r="J4959" s="2" t="str">
        <f>_xlfn.XLOOKUP(SupplierQuality[[#This Row],[Defect Type ID]],Table5[ID],Table5[Defect Type],"Not found",0)</f>
        <v>Rejected</v>
      </c>
      <c r="K4959">
        <v>174</v>
      </c>
      <c r="L4959" s="2" t="str">
        <f>_xlfn.XLOOKUP(SupplierQuality[[#This Row],[DefectID]],Table2[ID],Table2[Defect],"Not found",0)</f>
        <v>Moisture Damage</v>
      </c>
      <c r="M4959" s="3">
        <v>599380</v>
      </c>
      <c r="N4959" s="3">
        <v>4242</v>
      </c>
      <c r="O4959" s="6">
        <f>SupplierQuality[[#This Row],[Total Downtime Minutes]]/60</f>
        <v>70.7</v>
      </c>
      <c r="P4959" s="4">
        <v>672</v>
      </c>
      <c r="Q4959" s="4">
        <f>SupplierQuality[[#This Row],[Total Defect Qty]]*SupplierQuality[[#This Row],[Unit Price]]</f>
        <v>402783360</v>
      </c>
    </row>
    <row r="4960" spans="1:17" x14ac:dyDescent="0.25">
      <c r="A4960" s="1">
        <v>43793</v>
      </c>
      <c r="B4960" s="5" t="str">
        <f>TEXT(SupplierQuality[[#This Row],[Date]],"mmm")</f>
        <v>Nov</v>
      </c>
      <c r="C4960" s="5" t="str">
        <f>TEXT(SupplierQuality[[#This Row],[Date]],"yyyy")</f>
        <v>2019</v>
      </c>
      <c r="D4960" s="2" t="s">
        <v>167</v>
      </c>
      <c r="E4960" s="2" t="s">
        <v>52</v>
      </c>
      <c r="F4960" s="2" t="s">
        <v>14</v>
      </c>
      <c r="G4960">
        <v>124</v>
      </c>
      <c r="H4960" s="2" t="str">
        <f>VLOOKUP(SupplierQuality[[#This Row],[MaterialID]],Table4[#All],2,0)</f>
        <v>Drives</v>
      </c>
      <c r="I4960">
        <v>3</v>
      </c>
      <c r="J4960" s="2" t="str">
        <f>_xlfn.XLOOKUP(SupplierQuality[[#This Row],[Defect Type ID]],Table5[ID],Table5[Defect Type],"Not found",0)</f>
        <v>Impact</v>
      </c>
      <c r="K4960">
        <v>137</v>
      </c>
      <c r="L4960" s="2" t="str">
        <f>_xlfn.XLOOKUP(SupplierQuality[[#This Row],[DefectID]],Table2[ID],Table2[Defect],"Not found",0)</f>
        <v>Weak Wrap</v>
      </c>
      <c r="M4960" s="3">
        <v>402493</v>
      </c>
      <c r="N4960" s="3">
        <v>1360</v>
      </c>
      <c r="O4960" s="6">
        <f>SupplierQuality[[#This Row],[Total Downtime Minutes]]/60</f>
        <v>22.666666666666668</v>
      </c>
      <c r="P4960" s="4">
        <v>656</v>
      </c>
      <c r="Q4960" s="4">
        <f>SupplierQuality[[#This Row],[Total Defect Qty]]*SupplierQuality[[#This Row],[Unit Price]]</f>
        <v>264035408</v>
      </c>
    </row>
    <row r="4961" spans="1:17" x14ac:dyDescent="0.25">
      <c r="A4961" s="1">
        <v>43793</v>
      </c>
      <c r="B4961" s="5" t="str">
        <f>TEXT(SupplierQuality[[#This Row],[Date]],"mmm")</f>
        <v>Nov</v>
      </c>
      <c r="C4961" s="5" t="str">
        <f>TEXT(SupplierQuality[[#This Row],[Date]],"yyyy")</f>
        <v>2019</v>
      </c>
      <c r="D4961" s="2" t="s">
        <v>20</v>
      </c>
      <c r="E4961" s="2" t="s">
        <v>16</v>
      </c>
      <c r="F4961" s="2" t="s">
        <v>14</v>
      </c>
      <c r="G4961">
        <v>126</v>
      </c>
      <c r="H4961" s="2" t="str">
        <f>VLOOKUP(SupplierQuality[[#This Row],[MaterialID]],Table4[#All],2,0)</f>
        <v>Motors</v>
      </c>
      <c r="I4961">
        <v>3</v>
      </c>
      <c r="J4961" s="2" t="str">
        <f>_xlfn.XLOOKUP(SupplierQuality[[#This Row],[Defect Type ID]],Table5[ID],Table5[Defect Type],"Not found",0)</f>
        <v>Impact</v>
      </c>
      <c r="K4961">
        <v>45</v>
      </c>
      <c r="L4961" s="2" t="str">
        <f>_xlfn.XLOOKUP(SupplierQuality[[#This Row],[DefectID]],Table2[ID],Table2[Defect],"Not found",0)</f>
        <v>Short Walls</v>
      </c>
      <c r="M4961" s="3">
        <v>207379</v>
      </c>
      <c r="N4961" s="3">
        <v>1299</v>
      </c>
      <c r="O4961" s="6">
        <f>SupplierQuality[[#This Row],[Total Downtime Minutes]]/60</f>
        <v>21.65</v>
      </c>
      <c r="P4961" s="4">
        <v>594</v>
      </c>
      <c r="Q4961" s="4">
        <f>SupplierQuality[[#This Row],[Total Defect Qty]]*SupplierQuality[[#This Row],[Unit Price]]</f>
        <v>123183126</v>
      </c>
    </row>
    <row r="4962" spans="1:17" x14ac:dyDescent="0.25">
      <c r="A4962" s="1">
        <v>43794</v>
      </c>
      <c r="B4962" s="5" t="str">
        <f>TEXT(SupplierQuality[[#This Row],[Date]],"mmm")</f>
        <v>Nov</v>
      </c>
      <c r="C4962" s="5" t="str">
        <f>TEXT(SupplierQuality[[#This Row],[Date]],"yyyy")</f>
        <v>2019</v>
      </c>
      <c r="D4962" s="2" t="s">
        <v>293</v>
      </c>
      <c r="E4962" s="2" t="s">
        <v>107</v>
      </c>
      <c r="F4962" s="2" t="s">
        <v>14</v>
      </c>
      <c r="G4962">
        <v>127</v>
      </c>
      <c r="H4962" s="2" t="str">
        <f>VLOOKUP(SupplierQuality[[#This Row],[MaterialID]],Table4[#All],2,0)</f>
        <v>Crates</v>
      </c>
      <c r="I4962">
        <v>1</v>
      </c>
      <c r="J4962" s="2" t="str">
        <f>_xlfn.XLOOKUP(SupplierQuality[[#This Row],[Defect Type ID]],Table5[ID],Table5[Defect Type],"Not found",0)</f>
        <v>No Impact</v>
      </c>
      <c r="K4962">
        <v>146</v>
      </c>
      <c r="L4962" s="2" t="str">
        <f>_xlfn.XLOOKUP(SupplierQuality[[#This Row],[DefectID]],Table2[ID],Table2[Defect],"Not found",0)</f>
        <v>Heat Damage</v>
      </c>
      <c r="M4962" s="3">
        <v>966166</v>
      </c>
      <c r="N4962" s="3">
        <v>4839</v>
      </c>
      <c r="O4962" s="6">
        <f>SupplierQuality[[#This Row],[Total Downtime Minutes]]/60</f>
        <v>80.650000000000006</v>
      </c>
      <c r="P4962" s="4">
        <v>597</v>
      </c>
      <c r="Q4962" s="4">
        <f>SupplierQuality[[#This Row],[Total Defect Qty]]*SupplierQuality[[#This Row],[Unit Price]]</f>
        <v>576801102</v>
      </c>
    </row>
    <row r="4963" spans="1:17" x14ac:dyDescent="0.25">
      <c r="A4963" s="1">
        <v>43794</v>
      </c>
      <c r="B4963" s="5" t="str">
        <f>TEXT(SupplierQuality[[#This Row],[Date]],"mmm")</f>
        <v>Nov</v>
      </c>
      <c r="C4963" s="5" t="str">
        <f>TEXT(SupplierQuality[[#This Row],[Date]],"yyyy")</f>
        <v>2019</v>
      </c>
      <c r="D4963" s="2" t="s">
        <v>203</v>
      </c>
      <c r="E4963" s="2" t="s">
        <v>45</v>
      </c>
      <c r="F4963" s="2" t="s">
        <v>17</v>
      </c>
      <c r="G4963">
        <v>113</v>
      </c>
      <c r="H4963" s="2" t="str">
        <f>VLOOKUP(SupplierQuality[[#This Row],[MaterialID]],Table4[#All],2,0)</f>
        <v>Raw Materials</v>
      </c>
      <c r="I4963">
        <v>2</v>
      </c>
      <c r="J4963" s="2" t="str">
        <f>_xlfn.XLOOKUP(SupplierQuality[[#This Row],[Defect Type ID]],Table5[ID],Table5[Defect Type],"Not found",0)</f>
        <v>Rejected</v>
      </c>
      <c r="K4963">
        <v>86</v>
      </c>
      <c r="L4963" s="2" t="str">
        <f>_xlfn.XLOOKUP(SupplierQuality[[#This Row],[DefectID]],Table2[ID],Table2[Defect],"Not found",0)</f>
        <v>Smeared Print</v>
      </c>
      <c r="M4963" s="3">
        <v>935757</v>
      </c>
      <c r="N4963" s="3">
        <v>710</v>
      </c>
      <c r="O4963" s="6">
        <f>SupplierQuality[[#This Row],[Total Downtime Minutes]]/60</f>
        <v>11.833333333333334</v>
      </c>
      <c r="P4963" s="4">
        <v>325</v>
      </c>
      <c r="Q4963" s="4">
        <f>SupplierQuality[[#This Row],[Total Defect Qty]]*SupplierQuality[[#This Row],[Unit Price]]</f>
        <v>304121025</v>
      </c>
    </row>
    <row r="4964" spans="1:17" x14ac:dyDescent="0.25">
      <c r="A4964" s="1">
        <v>43794</v>
      </c>
      <c r="B4964" s="5" t="str">
        <f>TEXT(SupplierQuality[[#This Row],[Date]],"mmm")</f>
        <v>Nov</v>
      </c>
      <c r="C4964" s="5" t="str">
        <f>TEXT(SupplierQuality[[#This Row],[Date]],"yyyy")</f>
        <v>2019</v>
      </c>
      <c r="D4964" s="2" t="s">
        <v>243</v>
      </c>
      <c r="E4964" s="2" t="s">
        <v>32</v>
      </c>
      <c r="F4964" s="2" t="s">
        <v>14</v>
      </c>
      <c r="G4964">
        <v>118</v>
      </c>
      <c r="H4964" s="2" t="str">
        <f>VLOOKUP(SupplierQuality[[#This Row],[MaterialID]],Table4[#All],2,0)</f>
        <v>Corrugate</v>
      </c>
      <c r="I4964">
        <v>3</v>
      </c>
      <c r="J4964" s="2" t="str">
        <f>_xlfn.XLOOKUP(SupplierQuality[[#This Row],[Defect Type ID]],Table5[ID],Table5[Defect Type],"Not found",0)</f>
        <v>Impact</v>
      </c>
      <c r="K4964">
        <v>3</v>
      </c>
      <c r="L4964" s="2" t="str">
        <f>_xlfn.XLOOKUP(SupplierQuality[[#This Row],[DefectID]],Table2[ID],Table2[Defect],"Not found",0)</f>
        <v>Dirty</v>
      </c>
      <c r="M4964" s="3">
        <v>930552</v>
      </c>
      <c r="N4964" s="3">
        <v>3170</v>
      </c>
      <c r="O4964" s="6">
        <f>SupplierQuality[[#This Row],[Total Downtime Minutes]]/60</f>
        <v>52.833333333333336</v>
      </c>
      <c r="P4964" s="4">
        <v>523</v>
      </c>
      <c r="Q4964" s="4">
        <f>SupplierQuality[[#This Row],[Total Defect Qty]]*SupplierQuality[[#This Row],[Unit Price]]</f>
        <v>486678696</v>
      </c>
    </row>
    <row r="4965" spans="1:17" x14ac:dyDescent="0.25">
      <c r="A4965" s="1">
        <v>43794</v>
      </c>
      <c r="B4965" s="5" t="str">
        <f>TEXT(SupplierQuality[[#This Row],[Date]],"mmm")</f>
        <v>Nov</v>
      </c>
      <c r="C4965" s="5" t="str">
        <f>TEXT(SupplierQuality[[#This Row],[Date]],"yyyy")</f>
        <v>2019</v>
      </c>
      <c r="D4965" s="2" t="s">
        <v>65</v>
      </c>
      <c r="E4965" s="2" t="s">
        <v>71</v>
      </c>
      <c r="F4965" s="2" t="s">
        <v>14</v>
      </c>
      <c r="G4965">
        <v>115</v>
      </c>
      <c r="H4965" s="2" t="str">
        <f>VLOOKUP(SupplierQuality[[#This Row],[MaterialID]],Table4[#All],2,0)</f>
        <v>Controllers</v>
      </c>
      <c r="I4965">
        <v>3</v>
      </c>
      <c r="J4965" s="2" t="str">
        <f>_xlfn.XLOOKUP(SupplierQuality[[#This Row],[Defect Type ID]],Table5[ID],Table5[Defect Type],"Not found",0)</f>
        <v>Impact</v>
      </c>
      <c r="K4965">
        <v>268</v>
      </c>
      <c r="L4965" s="2" t="str">
        <f>_xlfn.XLOOKUP(SupplierQuality[[#This Row],[DefectID]],Table2[ID],Table2[Defect],"Not found",0)</f>
        <v>Sides Bad</v>
      </c>
      <c r="M4965" s="3">
        <v>757543</v>
      </c>
      <c r="N4965" s="3">
        <v>65</v>
      </c>
      <c r="O4965" s="6">
        <f>SupplierQuality[[#This Row],[Total Downtime Minutes]]/60</f>
        <v>1.0833333333333333</v>
      </c>
      <c r="P4965" s="4">
        <v>459</v>
      </c>
      <c r="Q4965" s="4">
        <f>SupplierQuality[[#This Row],[Total Defect Qty]]*SupplierQuality[[#This Row],[Unit Price]]</f>
        <v>347712237</v>
      </c>
    </row>
    <row r="4966" spans="1:17" x14ac:dyDescent="0.25">
      <c r="A4966" s="1">
        <v>43794</v>
      </c>
      <c r="B4966" s="5" t="str">
        <f>TEXT(SupplierQuality[[#This Row],[Date]],"mmm")</f>
        <v>Nov</v>
      </c>
      <c r="C4966" s="5" t="str">
        <f>TEXT(SupplierQuality[[#This Row],[Date]],"yyyy")</f>
        <v>2019</v>
      </c>
      <c r="D4966" s="2" t="s">
        <v>120</v>
      </c>
      <c r="E4966" s="2" t="s">
        <v>71</v>
      </c>
      <c r="F4966" s="2" t="s">
        <v>14</v>
      </c>
      <c r="G4966">
        <v>112</v>
      </c>
      <c r="H4966" s="2" t="str">
        <f>VLOOKUP(SupplierQuality[[#This Row],[MaterialID]],Table4[#All],2,0)</f>
        <v>Glass</v>
      </c>
      <c r="I4966">
        <v>2</v>
      </c>
      <c r="J4966" s="2" t="str">
        <f>_xlfn.XLOOKUP(SupplierQuality[[#This Row],[Defect Type ID]],Table5[ID],Table5[Defect Type],"Not found",0)</f>
        <v>Rejected</v>
      </c>
      <c r="K4966">
        <v>239</v>
      </c>
      <c r="L4966" s="2" t="str">
        <f>_xlfn.XLOOKUP(SupplierQuality[[#This Row],[DefectID]],Table2[ID],Table2[Defect],"Not found",0)</f>
        <v>Scratch</v>
      </c>
      <c r="M4966" s="3">
        <v>681800</v>
      </c>
      <c r="N4966" s="3">
        <v>1743</v>
      </c>
      <c r="O4966" s="6">
        <f>SupplierQuality[[#This Row],[Total Downtime Minutes]]/60</f>
        <v>29.05</v>
      </c>
      <c r="P4966" s="4">
        <v>286</v>
      </c>
      <c r="Q4966" s="4">
        <f>SupplierQuality[[#This Row],[Total Defect Qty]]*SupplierQuality[[#This Row],[Unit Price]]</f>
        <v>194994800</v>
      </c>
    </row>
    <row r="4967" spans="1:17" x14ac:dyDescent="0.25">
      <c r="A4967" s="1">
        <v>43794</v>
      </c>
      <c r="B4967" s="5" t="str">
        <f>TEXT(SupplierQuality[[#This Row],[Date]],"mmm")</f>
        <v>Nov</v>
      </c>
      <c r="C4967" s="5" t="str">
        <f>TEXT(SupplierQuality[[#This Row],[Date]],"yyyy")</f>
        <v>2019</v>
      </c>
      <c r="D4967" s="2" t="s">
        <v>155</v>
      </c>
      <c r="E4967" s="2" t="s">
        <v>62</v>
      </c>
      <c r="F4967" s="2" t="s">
        <v>24</v>
      </c>
      <c r="G4967">
        <v>115</v>
      </c>
      <c r="H4967" s="2" t="str">
        <f>VLOOKUP(SupplierQuality[[#This Row],[MaterialID]],Table4[#All],2,0)</f>
        <v>Controllers</v>
      </c>
      <c r="I4967">
        <v>3</v>
      </c>
      <c r="J4967" s="2" t="str">
        <f>_xlfn.XLOOKUP(SupplierQuality[[#This Row],[Defect Type ID]],Table5[ID],Table5[Defect Type],"Not found",0)</f>
        <v>Impact</v>
      </c>
      <c r="K4967">
        <v>230</v>
      </c>
      <c r="L4967" s="2" t="str">
        <f>_xlfn.XLOOKUP(SupplierQuality[[#This Row],[DefectID]],Table2[ID],Table2[Defect],"Not found",0)</f>
        <v>Deep Slots</v>
      </c>
      <c r="M4967" s="3">
        <v>672468</v>
      </c>
      <c r="N4967" s="3">
        <v>4460</v>
      </c>
      <c r="O4967" s="6">
        <f>SupplierQuality[[#This Row],[Total Downtime Minutes]]/60</f>
        <v>74.333333333333329</v>
      </c>
      <c r="P4967" s="4">
        <v>457</v>
      </c>
      <c r="Q4967" s="4">
        <f>SupplierQuality[[#This Row],[Total Defect Qty]]*SupplierQuality[[#This Row],[Unit Price]]</f>
        <v>307317876</v>
      </c>
    </row>
    <row r="4968" spans="1:17" x14ac:dyDescent="0.25">
      <c r="A4968" s="1">
        <v>43794</v>
      </c>
      <c r="B4968" s="5" t="str">
        <f>TEXT(SupplierQuality[[#This Row],[Date]],"mmm")</f>
        <v>Nov</v>
      </c>
      <c r="C4968" s="5" t="str">
        <f>TEXT(SupplierQuality[[#This Row],[Date]],"yyyy")</f>
        <v>2019</v>
      </c>
      <c r="D4968" s="2" t="s">
        <v>239</v>
      </c>
      <c r="E4968" s="2" t="s">
        <v>19</v>
      </c>
      <c r="F4968" s="2" t="s">
        <v>17</v>
      </c>
      <c r="G4968">
        <v>133</v>
      </c>
      <c r="H4968" s="2" t="str">
        <f>VLOOKUP(SupplierQuality[[#This Row],[MaterialID]],Table4[#All],2,0)</f>
        <v>Wires</v>
      </c>
      <c r="I4968">
        <v>3</v>
      </c>
      <c r="J4968" s="2" t="str">
        <f>_xlfn.XLOOKUP(SupplierQuality[[#This Row],[Defect Type ID]],Table5[ID],Table5[Defect Type],"Not found",0)</f>
        <v>Impact</v>
      </c>
      <c r="K4968">
        <v>26</v>
      </c>
      <c r="L4968" s="2" t="str">
        <f>_xlfn.XLOOKUP(SupplierQuality[[#This Row],[DefectID]],Table2[ID],Table2[Defect],"Not found",0)</f>
        <v>Poor  Adhesion</v>
      </c>
      <c r="M4968" s="3">
        <v>654690</v>
      </c>
      <c r="N4968" s="3">
        <v>1343</v>
      </c>
      <c r="O4968" s="6">
        <f>SupplierQuality[[#This Row],[Total Downtime Minutes]]/60</f>
        <v>22.383333333333333</v>
      </c>
      <c r="P4968" s="4">
        <v>344</v>
      </c>
      <c r="Q4968" s="4">
        <f>SupplierQuality[[#This Row],[Total Defect Qty]]*SupplierQuality[[#This Row],[Unit Price]]</f>
        <v>225213360</v>
      </c>
    </row>
    <row r="4969" spans="1:17" x14ac:dyDescent="0.25">
      <c r="A4969" s="1">
        <v>43794</v>
      </c>
      <c r="B4969" s="5" t="str">
        <f>TEXT(SupplierQuality[[#This Row],[Date]],"mmm")</f>
        <v>Nov</v>
      </c>
      <c r="C4969" s="5" t="str">
        <f>TEXT(SupplierQuality[[#This Row],[Date]],"yyyy")</f>
        <v>2019</v>
      </c>
      <c r="D4969" s="2" t="s">
        <v>324</v>
      </c>
      <c r="E4969" s="2" t="s">
        <v>49</v>
      </c>
      <c r="F4969" s="2" t="s">
        <v>17</v>
      </c>
      <c r="G4969">
        <v>115</v>
      </c>
      <c r="H4969" s="2" t="str">
        <f>VLOOKUP(SupplierQuality[[#This Row],[MaterialID]],Table4[#All],2,0)</f>
        <v>Controllers</v>
      </c>
      <c r="I4969">
        <v>3</v>
      </c>
      <c r="J4969" s="2" t="str">
        <f>_xlfn.XLOOKUP(SupplierQuality[[#This Row],[Defect Type ID]],Table5[ID],Table5[Defect Type],"Not found",0)</f>
        <v>Impact</v>
      </c>
      <c r="K4969">
        <v>102</v>
      </c>
      <c r="L4969" s="2" t="str">
        <f>_xlfn.XLOOKUP(SupplierQuality[[#This Row],[DefectID]],Table2[ID],Table2[Defect],"Not found",0)</f>
        <v>Wrong Codes</v>
      </c>
      <c r="M4969" s="3">
        <v>611421</v>
      </c>
      <c r="N4969" s="3">
        <v>4741</v>
      </c>
      <c r="O4969" s="6">
        <f>SupplierQuality[[#This Row],[Total Downtime Minutes]]/60</f>
        <v>79.016666666666666</v>
      </c>
      <c r="P4969" s="4">
        <v>476</v>
      </c>
      <c r="Q4969" s="4">
        <f>SupplierQuality[[#This Row],[Total Defect Qty]]*SupplierQuality[[#This Row],[Unit Price]]</f>
        <v>291036396</v>
      </c>
    </row>
    <row r="4970" spans="1:17" x14ac:dyDescent="0.25">
      <c r="A4970" s="1">
        <v>43794</v>
      </c>
      <c r="B4970" s="5" t="str">
        <f>TEXT(SupplierQuality[[#This Row],[Date]],"mmm")</f>
        <v>Nov</v>
      </c>
      <c r="C4970" s="5" t="str">
        <f>TEXT(SupplierQuality[[#This Row],[Date]],"yyyy")</f>
        <v>2019</v>
      </c>
      <c r="D4970" s="2" t="s">
        <v>299</v>
      </c>
      <c r="E4970" s="2" t="s">
        <v>16</v>
      </c>
      <c r="F4970" s="2" t="s">
        <v>14</v>
      </c>
      <c r="G4970">
        <v>120</v>
      </c>
      <c r="H4970" s="2" t="str">
        <f>VLOOKUP(SupplierQuality[[#This Row],[MaterialID]],Table4[#All],2,0)</f>
        <v>Film</v>
      </c>
      <c r="I4970">
        <v>2</v>
      </c>
      <c r="J4970" s="2" t="str">
        <f>_xlfn.XLOOKUP(SupplierQuality[[#This Row],[Defect Type ID]],Table5[ID],Table5[Defect Type],"Not found",0)</f>
        <v>Rejected</v>
      </c>
      <c r="K4970">
        <v>183</v>
      </c>
      <c r="L4970" s="2" t="str">
        <f>_xlfn.XLOOKUP(SupplierQuality[[#This Row],[DefectID]],Table2[ID],Table2[Defect],"Not found",0)</f>
        <v>No Crank</v>
      </c>
      <c r="M4970" s="3">
        <v>499262</v>
      </c>
      <c r="N4970" s="3">
        <v>1156</v>
      </c>
      <c r="O4970" s="6">
        <f>SupplierQuality[[#This Row],[Total Downtime Minutes]]/60</f>
        <v>19.266666666666666</v>
      </c>
      <c r="P4970" s="4">
        <v>604</v>
      </c>
      <c r="Q4970" s="4">
        <f>SupplierQuality[[#This Row],[Total Defect Qty]]*SupplierQuality[[#This Row],[Unit Price]]</f>
        <v>301554248</v>
      </c>
    </row>
    <row r="4971" spans="1:17" x14ac:dyDescent="0.25">
      <c r="A4971" s="1">
        <v>43794</v>
      </c>
      <c r="B4971" s="5" t="str">
        <f>TEXT(SupplierQuality[[#This Row],[Date]],"mmm")</f>
        <v>Nov</v>
      </c>
      <c r="C4971" s="5" t="str">
        <f>TEXT(SupplierQuality[[#This Row],[Date]],"yyyy")</f>
        <v>2019</v>
      </c>
      <c r="D4971" s="2" t="s">
        <v>327</v>
      </c>
      <c r="E4971" s="2" t="s">
        <v>47</v>
      </c>
      <c r="F4971" s="2" t="s">
        <v>17</v>
      </c>
      <c r="G4971">
        <v>124</v>
      </c>
      <c r="H4971" s="2" t="str">
        <f>VLOOKUP(SupplierQuality[[#This Row],[MaterialID]],Table4[#All],2,0)</f>
        <v>Drives</v>
      </c>
      <c r="I4971">
        <v>1</v>
      </c>
      <c r="J4971" s="2" t="str">
        <f>_xlfn.XLOOKUP(SupplierQuality[[#This Row],[Defect Type ID]],Table5[ID],Table5[Defect Type],"Not found",0)</f>
        <v>No Impact</v>
      </c>
      <c r="K4971">
        <v>47</v>
      </c>
      <c r="L4971" s="2" t="str">
        <f>_xlfn.XLOOKUP(SupplierQuality[[#This Row],[DefectID]],Table2[ID],Table2[Defect],"Not found",0)</f>
        <v>Packaging Damaged</v>
      </c>
      <c r="M4971" s="3">
        <v>456125</v>
      </c>
      <c r="N4971" s="3">
        <v>2204</v>
      </c>
      <c r="O4971" s="6">
        <f>SupplierQuality[[#This Row],[Total Downtime Minutes]]/60</f>
        <v>36.733333333333334</v>
      </c>
      <c r="P4971" s="4">
        <v>370</v>
      </c>
      <c r="Q4971" s="4">
        <f>SupplierQuality[[#This Row],[Total Defect Qty]]*SupplierQuality[[#This Row],[Unit Price]]</f>
        <v>168766250</v>
      </c>
    </row>
    <row r="4972" spans="1:17" x14ac:dyDescent="0.25">
      <c r="A4972" s="1">
        <v>43794</v>
      </c>
      <c r="B4972" s="5" t="str">
        <f>TEXT(SupplierQuality[[#This Row],[Date]],"mmm")</f>
        <v>Nov</v>
      </c>
      <c r="C4972" s="5" t="str">
        <f>TEXT(SupplierQuality[[#This Row],[Date]],"yyyy")</f>
        <v>2019</v>
      </c>
      <c r="D4972" s="2" t="s">
        <v>168</v>
      </c>
      <c r="E4972" s="2" t="s">
        <v>49</v>
      </c>
      <c r="F4972" s="2" t="s">
        <v>17</v>
      </c>
      <c r="G4972">
        <v>127</v>
      </c>
      <c r="H4972" s="2" t="str">
        <f>VLOOKUP(SupplierQuality[[#This Row],[MaterialID]],Table4[#All],2,0)</f>
        <v>Crates</v>
      </c>
      <c r="I4972">
        <v>3</v>
      </c>
      <c r="J4972" s="2" t="str">
        <f>_xlfn.XLOOKUP(SupplierQuality[[#This Row],[Defect Type ID]],Table5[ID],Table5[Defect Type],"Not found",0)</f>
        <v>Impact</v>
      </c>
      <c r="K4972">
        <v>160</v>
      </c>
      <c r="L4972" s="2" t="str">
        <f>_xlfn.XLOOKUP(SupplierQuality[[#This Row],[DefectID]],Table2[ID],Table2[Defect],"Not found",0)</f>
        <v>Lay Flat Dimension</v>
      </c>
      <c r="M4972" s="3">
        <v>444063</v>
      </c>
      <c r="N4972" s="3">
        <v>582</v>
      </c>
      <c r="O4972" s="6">
        <f>SupplierQuality[[#This Row],[Total Downtime Minutes]]/60</f>
        <v>9.6999999999999993</v>
      </c>
      <c r="P4972" s="4">
        <v>325</v>
      </c>
      <c r="Q4972" s="4">
        <f>SupplierQuality[[#This Row],[Total Defect Qty]]*SupplierQuality[[#This Row],[Unit Price]]</f>
        <v>144320475</v>
      </c>
    </row>
    <row r="4973" spans="1:17" x14ac:dyDescent="0.25">
      <c r="A4973" s="1">
        <v>43794</v>
      </c>
      <c r="B4973" s="5" t="str">
        <f>TEXT(SupplierQuality[[#This Row],[Date]],"mmm")</f>
        <v>Nov</v>
      </c>
      <c r="C4973" s="5" t="str">
        <f>TEXT(SupplierQuality[[#This Row],[Date]],"yyyy")</f>
        <v>2019</v>
      </c>
      <c r="D4973" s="2" t="s">
        <v>220</v>
      </c>
      <c r="E4973" s="2" t="s">
        <v>16</v>
      </c>
      <c r="F4973" s="2" t="s">
        <v>14</v>
      </c>
      <c r="G4973">
        <v>113</v>
      </c>
      <c r="H4973" s="2" t="str">
        <f>VLOOKUP(SupplierQuality[[#This Row],[MaterialID]],Table4[#All],2,0)</f>
        <v>Raw Materials</v>
      </c>
      <c r="I4973">
        <v>1</v>
      </c>
      <c r="J4973" s="2" t="str">
        <f>_xlfn.XLOOKUP(SupplierQuality[[#This Row],[Defect Type ID]],Table5[ID],Table5[Defect Type],"Not found",0)</f>
        <v>No Impact</v>
      </c>
      <c r="K4973">
        <v>170</v>
      </c>
      <c r="L4973" s="2" t="str">
        <f>_xlfn.XLOOKUP(SupplierQuality[[#This Row],[DefectID]],Table2[ID],Table2[Defect],"Not found",0)</f>
        <v>Bad Fit</v>
      </c>
      <c r="M4973" s="3">
        <v>339998</v>
      </c>
      <c r="N4973" s="3">
        <v>2034</v>
      </c>
      <c r="O4973" s="6">
        <f>SupplierQuality[[#This Row],[Total Downtime Minutes]]/60</f>
        <v>33.9</v>
      </c>
      <c r="P4973" s="4">
        <v>690</v>
      </c>
      <c r="Q4973" s="4">
        <f>SupplierQuality[[#This Row],[Total Defect Qty]]*SupplierQuality[[#This Row],[Unit Price]]</f>
        <v>234598620</v>
      </c>
    </row>
    <row r="4974" spans="1:17" x14ac:dyDescent="0.25">
      <c r="A4974" s="1">
        <v>43794</v>
      </c>
      <c r="B4974" s="5" t="str">
        <f>TEXT(SupplierQuality[[#This Row],[Date]],"mmm")</f>
        <v>Nov</v>
      </c>
      <c r="C4974" s="5" t="str">
        <f>TEXT(SupplierQuality[[#This Row],[Date]],"yyyy")</f>
        <v>2019</v>
      </c>
      <c r="D4974" s="2" t="s">
        <v>335</v>
      </c>
      <c r="E4974" s="2" t="s">
        <v>58</v>
      </c>
      <c r="F4974" s="2" t="s">
        <v>17</v>
      </c>
      <c r="G4974">
        <v>122</v>
      </c>
      <c r="H4974" s="2" t="str">
        <f>VLOOKUP(SupplierQuality[[#This Row],[MaterialID]],Table4[#All],2,0)</f>
        <v>Electrolytes</v>
      </c>
      <c r="I4974">
        <v>1</v>
      </c>
      <c r="J4974" s="2" t="str">
        <f>_xlfn.XLOOKUP(SupplierQuality[[#This Row],[Defect Type ID]],Table5[ID],Table5[Defect Type],"Not found",0)</f>
        <v>No Impact</v>
      </c>
      <c r="K4974">
        <v>27</v>
      </c>
      <c r="L4974" s="2" t="str">
        <f>_xlfn.XLOOKUP(SupplierQuality[[#This Row],[DefectID]],Table2[ID],Table2[Defect],"Not found",0)</f>
        <v>Damaged Secondary Packaging</v>
      </c>
      <c r="M4974" s="3">
        <v>284634</v>
      </c>
      <c r="N4974" s="3">
        <v>560</v>
      </c>
      <c r="O4974" s="6">
        <f>SupplierQuality[[#This Row],[Total Downtime Minutes]]/60</f>
        <v>9.3333333333333339</v>
      </c>
      <c r="P4974" s="4">
        <v>495</v>
      </c>
      <c r="Q4974" s="4">
        <f>SupplierQuality[[#This Row],[Total Defect Qty]]*SupplierQuality[[#This Row],[Unit Price]]</f>
        <v>140893830</v>
      </c>
    </row>
    <row r="4975" spans="1:17" x14ac:dyDescent="0.25">
      <c r="A4975" s="1">
        <v>43794</v>
      </c>
      <c r="B4975" s="5" t="str">
        <f>TEXT(SupplierQuality[[#This Row],[Date]],"mmm")</f>
        <v>Nov</v>
      </c>
      <c r="C4975" s="5" t="str">
        <f>TEXT(SupplierQuality[[#This Row],[Date]],"yyyy")</f>
        <v>2019</v>
      </c>
      <c r="D4975" s="2" t="s">
        <v>221</v>
      </c>
      <c r="E4975" s="2" t="s">
        <v>32</v>
      </c>
      <c r="F4975" s="2" t="s">
        <v>14</v>
      </c>
      <c r="G4975">
        <v>132</v>
      </c>
      <c r="H4975" s="2" t="str">
        <f>VLOOKUP(SupplierQuality[[#This Row],[MaterialID]],Table4[#All],2,0)</f>
        <v>Printed Materials</v>
      </c>
      <c r="I4975">
        <v>2</v>
      </c>
      <c r="J4975" s="2" t="str">
        <f>_xlfn.XLOOKUP(SupplierQuality[[#This Row],[Defect Type ID]],Table5[ID],Table5[Defect Type],"Not found",0)</f>
        <v>Rejected</v>
      </c>
      <c r="K4975">
        <v>9</v>
      </c>
      <c r="L4975" s="2" t="str">
        <f>_xlfn.XLOOKUP(SupplierQuality[[#This Row],[DefectID]],Table2[ID],Table2[Defect],"Not found",0)</f>
        <v>Bad Seams</v>
      </c>
      <c r="M4975" s="3">
        <v>164377</v>
      </c>
      <c r="N4975" s="3">
        <v>850</v>
      </c>
      <c r="O4975" s="6">
        <f>SupplierQuality[[#This Row],[Total Downtime Minutes]]/60</f>
        <v>14.166666666666666</v>
      </c>
      <c r="P4975" s="4">
        <v>392</v>
      </c>
      <c r="Q4975" s="4">
        <f>SupplierQuality[[#This Row],[Total Defect Qty]]*SupplierQuality[[#This Row],[Unit Price]]</f>
        <v>64435784</v>
      </c>
    </row>
    <row r="4976" spans="1:17" x14ac:dyDescent="0.25">
      <c r="A4976" s="1">
        <v>43794</v>
      </c>
      <c r="B4976" s="5" t="str">
        <f>TEXT(SupplierQuality[[#This Row],[Date]],"mmm")</f>
        <v>Nov</v>
      </c>
      <c r="C4976" s="5" t="str">
        <f>TEXT(SupplierQuality[[#This Row],[Date]],"yyyy")</f>
        <v>2019</v>
      </c>
      <c r="D4976" s="2" t="s">
        <v>192</v>
      </c>
      <c r="E4976" s="2" t="s">
        <v>41</v>
      </c>
      <c r="F4976" s="2" t="s">
        <v>24</v>
      </c>
      <c r="G4976">
        <v>124</v>
      </c>
      <c r="H4976" s="2" t="str">
        <f>VLOOKUP(SupplierQuality[[#This Row],[MaterialID]],Table4[#All],2,0)</f>
        <v>Drives</v>
      </c>
      <c r="I4976">
        <v>3</v>
      </c>
      <c r="J4976" s="2" t="str">
        <f>_xlfn.XLOOKUP(SupplierQuality[[#This Row],[Defect Type ID]],Table5[ID],Table5[Defect Type],"Not found",0)</f>
        <v>Impact</v>
      </c>
      <c r="K4976">
        <v>145</v>
      </c>
      <c r="L4976" s="2" t="str">
        <f>_xlfn.XLOOKUP(SupplierQuality[[#This Row],[DefectID]],Table2[ID],Table2[Defect],"Not found",0)</f>
        <v>Tape Wrong</v>
      </c>
      <c r="M4976" s="3">
        <v>151675</v>
      </c>
      <c r="N4976" s="3">
        <v>4902</v>
      </c>
      <c r="O4976" s="6">
        <f>SupplierQuality[[#This Row],[Total Downtime Minutes]]/60</f>
        <v>81.7</v>
      </c>
      <c r="P4976" s="4">
        <v>449</v>
      </c>
      <c r="Q4976" s="4">
        <f>SupplierQuality[[#This Row],[Total Defect Qty]]*SupplierQuality[[#This Row],[Unit Price]]</f>
        <v>68102075</v>
      </c>
    </row>
    <row r="4977" spans="1:17" x14ac:dyDescent="0.25">
      <c r="A4977" s="1">
        <v>43794</v>
      </c>
      <c r="B4977" s="5" t="str">
        <f>TEXT(SupplierQuality[[#This Row],[Date]],"mmm")</f>
        <v>Nov</v>
      </c>
      <c r="C4977" s="5" t="str">
        <f>TEXT(SupplierQuality[[#This Row],[Date]],"yyyy")</f>
        <v>2019</v>
      </c>
      <c r="D4977" s="2" t="s">
        <v>212</v>
      </c>
      <c r="E4977" s="2" t="s">
        <v>21</v>
      </c>
      <c r="F4977" s="2" t="s">
        <v>42</v>
      </c>
      <c r="G4977">
        <v>116</v>
      </c>
      <c r="H4977" s="2" t="str">
        <f>VLOOKUP(SupplierQuality[[#This Row],[MaterialID]],Table4[#All],2,0)</f>
        <v>Molds</v>
      </c>
      <c r="I4977">
        <v>3</v>
      </c>
      <c r="J4977" s="2" t="str">
        <f>_xlfn.XLOOKUP(SupplierQuality[[#This Row],[Defect Type ID]],Table5[ID],Table5[Defect Type],"Not found",0)</f>
        <v>Impact</v>
      </c>
      <c r="K4977">
        <v>169</v>
      </c>
      <c r="L4977" s="2" t="str">
        <f>_xlfn.XLOOKUP(SupplierQuality[[#This Row],[DefectID]],Table2[ID],Table2[Defect],"Not found",0)</f>
        <v>Poor Cut</v>
      </c>
      <c r="M4977" s="3">
        <v>134001</v>
      </c>
      <c r="N4977" s="3">
        <v>1574</v>
      </c>
      <c r="O4977" s="6">
        <f>SupplierQuality[[#This Row],[Total Downtime Minutes]]/60</f>
        <v>26.233333333333334</v>
      </c>
      <c r="P4977" s="4">
        <v>368</v>
      </c>
      <c r="Q4977" s="4">
        <f>SupplierQuality[[#This Row],[Total Defect Qty]]*SupplierQuality[[#This Row],[Unit Price]]</f>
        <v>49312368</v>
      </c>
    </row>
    <row r="4978" spans="1:17" x14ac:dyDescent="0.25">
      <c r="A4978" s="1">
        <v>43794</v>
      </c>
      <c r="B4978" s="5" t="str">
        <f>TEXT(SupplierQuality[[#This Row],[Date]],"mmm")</f>
        <v>Nov</v>
      </c>
      <c r="C4978" s="5" t="str">
        <f>TEXT(SupplierQuality[[#This Row],[Date]],"yyyy")</f>
        <v>2019</v>
      </c>
      <c r="D4978" s="2" t="s">
        <v>132</v>
      </c>
      <c r="E4978" s="2" t="s">
        <v>64</v>
      </c>
      <c r="F4978" s="2" t="s">
        <v>14</v>
      </c>
      <c r="G4978">
        <v>119</v>
      </c>
      <c r="H4978" s="2" t="str">
        <f>VLOOKUP(SupplierQuality[[#This Row],[MaterialID]],Table4[#All],2,0)</f>
        <v>Batteries</v>
      </c>
      <c r="I4978">
        <v>3</v>
      </c>
      <c r="J4978" s="2" t="str">
        <f>_xlfn.XLOOKUP(SupplierQuality[[#This Row],[Defect Type ID]],Table5[ID],Table5[Defect Type],"Not found",0)</f>
        <v>Impact</v>
      </c>
      <c r="K4978">
        <v>96</v>
      </c>
      <c r="L4978" s="2" t="str">
        <f>_xlfn.XLOOKUP(SupplierQuality[[#This Row],[DefectID]],Table2[ID],Table2[Defect],"Not found",0)</f>
        <v>Film Not Intact</v>
      </c>
      <c r="M4978" s="3">
        <v>121868</v>
      </c>
      <c r="N4978" s="3">
        <v>4399</v>
      </c>
      <c r="O4978" s="6">
        <f>SupplierQuality[[#This Row],[Total Downtime Minutes]]/60</f>
        <v>73.316666666666663</v>
      </c>
      <c r="P4978" s="4">
        <v>623</v>
      </c>
      <c r="Q4978" s="4">
        <f>SupplierQuality[[#This Row],[Total Defect Qty]]*SupplierQuality[[#This Row],[Unit Price]]</f>
        <v>75923764</v>
      </c>
    </row>
    <row r="4979" spans="1:17" x14ac:dyDescent="0.25">
      <c r="A4979" s="1">
        <v>43795</v>
      </c>
      <c r="B4979" s="5" t="str">
        <f>TEXT(SupplierQuality[[#This Row],[Date]],"mmm")</f>
        <v>Nov</v>
      </c>
      <c r="C4979" s="5" t="str">
        <f>TEXT(SupplierQuality[[#This Row],[Date]],"yyyy")</f>
        <v>2019</v>
      </c>
      <c r="D4979" s="2" t="s">
        <v>209</v>
      </c>
      <c r="E4979" s="2" t="s">
        <v>21</v>
      </c>
      <c r="F4979" s="2" t="s">
        <v>14</v>
      </c>
      <c r="G4979">
        <v>120</v>
      </c>
      <c r="H4979" s="2" t="str">
        <f>VLOOKUP(SupplierQuality[[#This Row],[MaterialID]],Table4[#All],2,0)</f>
        <v>Film</v>
      </c>
      <c r="I4979">
        <v>1</v>
      </c>
      <c r="J4979" s="2" t="str">
        <f>_xlfn.XLOOKUP(SupplierQuality[[#This Row],[Defect Type ID]],Table5[ID],Table5[Defect Type],"Not found",0)</f>
        <v>No Impact</v>
      </c>
      <c r="K4979">
        <v>7</v>
      </c>
      <c r="L4979" s="2" t="str">
        <f>_xlfn.XLOOKUP(SupplierQuality[[#This Row],[DefectID]],Table2[ID],Table2[Defect],"Not found",0)</f>
        <v>Misc</v>
      </c>
      <c r="M4979" s="3">
        <v>951280</v>
      </c>
      <c r="N4979" s="3">
        <v>1549</v>
      </c>
      <c r="O4979" s="6">
        <f>SupplierQuality[[#This Row],[Total Downtime Minutes]]/60</f>
        <v>25.816666666666666</v>
      </c>
      <c r="P4979" s="4">
        <v>603</v>
      </c>
      <c r="Q4979" s="4">
        <f>SupplierQuality[[#This Row],[Total Defect Qty]]*SupplierQuality[[#This Row],[Unit Price]]</f>
        <v>573621840</v>
      </c>
    </row>
    <row r="4980" spans="1:17" x14ac:dyDescent="0.25">
      <c r="A4980" s="1">
        <v>43795</v>
      </c>
      <c r="B4980" s="5" t="str">
        <f>TEXT(SupplierQuality[[#This Row],[Date]],"mmm")</f>
        <v>Nov</v>
      </c>
      <c r="C4980" s="5" t="str">
        <f>TEXT(SupplierQuality[[#This Row],[Date]],"yyyy")</f>
        <v>2019</v>
      </c>
      <c r="D4980" s="2" t="s">
        <v>56</v>
      </c>
      <c r="E4980" s="2" t="s">
        <v>45</v>
      </c>
      <c r="F4980" s="2" t="s">
        <v>24</v>
      </c>
      <c r="G4980">
        <v>124</v>
      </c>
      <c r="H4980" s="2" t="str">
        <f>VLOOKUP(SupplierQuality[[#This Row],[MaterialID]],Table4[#All],2,0)</f>
        <v>Drives</v>
      </c>
      <c r="I4980">
        <v>1</v>
      </c>
      <c r="J4980" s="2" t="str">
        <f>_xlfn.XLOOKUP(SupplierQuality[[#This Row],[Defect Type ID]],Table5[ID],Table5[Defect Type],"Not found",0)</f>
        <v>No Impact</v>
      </c>
      <c r="K4980">
        <v>55</v>
      </c>
      <c r="L4980" s="2" t="str">
        <f>_xlfn.XLOOKUP(SupplierQuality[[#This Row],[DefectID]],Table2[ID],Table2[Defect],"Not found",0)</f>
        <v>Wrong Fasteners</v>
      </c>
      <c r="M4980" s="3">
        <v>776766</v>
      </c>
      <c r="N4980" s="3">
        <v>3070</v>
      </c>
      <c r="O4980" s="6">
        <f>SupplierQuality[[#This Row],[Total Downtime Minutes]]/60</f>
        <v>51.166666666666664</v>
      </c>
      <c r="P4980" s="4">
        <v>460</v>
      </c>
      <c r="Q4980" s="4">
        <f>SupplierQuality[[#This Row],[Total Defect Qty]]*SupplierQuality[[#This Row],[Unit Price]]</f>
        <v>357312360</v>
      </c>
    </row>
    <row r="4981" spans="1:17" x14ac:dyDescent="0.25">
      <c r="A4981" s="1">
        <v>43795</v>
      </c>
      <c r="B4981" s="5" t="str">
        <f>TEXT(SupplierQuality[[#This Row],[Date]],"mmm")</f>
        <v>Nov</v>
      </c>
      <c r="C4981" s="5" t="str">
        <f>TEXT(SupplierQuality[[#This Row],[Date]],"yyyy")</f>
        <v>2019</v>
      </c>
      <c r="D4981" s="2" t="s">
        <v>12</v>
      </c>
      <c r="E4981" s="2" t="s">
        <v>13</v>
      </c>
      <c r="F4981" s="2" t="s">
        <v>14</v>
      </c>
      <c r="G4981">
        <v>113</v>
      </c>
      <c r="H4981" s="2" t="str">
        <f>VLOOKUP(SupplierQuality[[#This Row],[MaterialID]],Table4[#All],2,0)</f>
        <v>Raw Materials</v>
      </c>
      <c r="I4981">
        <v>2</v>
      </c>
      <c r="J4981" s="2" t="str">
        <f>_xlfn.XLOOKUP(SupplierQuality[[#This Row],[Defect Type ID]],Table5[ID],Table5[Defect Type],"Not found",0)</f>
        <v>Rejected</v>
      </c>
      <c r="K4981">
        <v>2</v>
      </c>
      <c r="L4981" s="2" t="str">
        <f>_xlfn.XLOOKUP(SupplierQuality[[#This Row],[DefectID]],Table2[ID],Table2[Defect],"Not found",0)</f>
        <v>Not Certified</v>
      </c>
      <c r="M4981" s="3">
        <v>760509</v>
      </c>
      <c r="N4981" s="3">
        <v>4749</v>
      </c>
      <c r="O4981" s="6">
        <f>SupplierQuality[[#This Row],[Total Downtime Minutes]]/60</f>
        <v>79.150000000000006</v>
      </c>
      <c r="P4981" s="4">
        <v>442</v>
      </c>
      <c r="Q4981" s="4">
        <f>SupplierQuality[[#This Row],[Total Defect Qty]]*SupplierQuality[[#This Row],[Unit Price]]</f>
        <v>336144978</v>
      </c>
    </row>
    <row r="4982" spans="1:17" x14ac:dyDescent="0.25">
      <c r="A4982" s="1">
        <v>43795</v>
      </c>
      <c r="B4982" s="5" t="str">
        <f>TEXT(SupplierQuality[[#This Row],[Date]],"mmm")</f>
        <v>Nov</v>
      </c>
      <c r="C4982" s="5" t="str">
        <f>TEXT(SupplierQuality[[#This Row],[Date]],"yyyy")</f>
        <v>2019</v>
      </c>
      <c r="D4982" s="2" t="s">
        <v>149</v>
      </c>
      <c r="E4982" s="2" t="s">
        <v>21</v>
      </c>
      <c r="F4982" s="2" t="s">
        <v>14</v>
      </c>
      <c r="G4982">
        <v>114</v>
      </c>
      <c r="H4982" s="2" t="str">
        <f>VLOOKUP(SupplierQuality[[#This Row],[MaterialID]],Table4[#All],2,0)</f>
        <v>Carton</v>
      </c>
      <c r="I4982">
        <v>1</v>
      </c>
      <c r="J4982" s="2" t="str">
        <f>_xlfn.XLOOKUP(SupplierQuality[[#This Row],[Defect Type ID]],Table5[ID],Table5[Defect Type],"Not found",0)</f>
        <v>No Impact</v>
      </c>
      <c r="K4982">
        <v>163</v>
      </c>
      <c r="L4982" s="2" t="str">
        <f>_xlfn.XLOOKUP(SupplierQuality[[#This Row],[DefectID]],Table2[ID],Table2[Defect],"Not found",0)</f>
        <v>Bubbling</v>
      </c>
      <c r="M4982" s="3">
        <v>738536</v>
      </c>
      <c r="N4982" s="3">
        <v>625</v>
      </c>
      <c r="O4982" s="6">
        <f>SupplierQuality[[#This Row],[Total Downtime Minutes]]/60</f>
        <v>10.416666666666666</v>
      </c>
      <c r="P4982" s="4">
        <v>374</v>
      </c>
      <c r="Q4982" s="4">
        <f>SupplierQuality[[#This Row],[Total Defect Qty]]*SupplierQuality[[#This Row],[Unit Price]]</f>
        <v>276212464</v>
      </c>
    </row>
    <row r="4983" spans="1:17" x14ac:dyDescent="0.25">
      <c r="A4983" s="1">
        <v>43795</v>
      </c>
      <c r="B4983" s="5" t="str">
        <f>TEXT(SupplierQuality[[#This Row],[Date]],"mmm")</f>
        <v>Nov</v>
      </c>
      <c r="C4983" s="5" t="str">
        <f>TEXT(SupplierQuality[[#This Row],[Date]],"yyyy")</f>
        <v>2019</v>
      </c>
      <c r="D4983" s="2" t="s">
        <v>94</v>
      </c>
      <c r="E4983" s="2" t="s">
        <v>23</v>
      </c>
      <c r="F4983" s="2" t="s">
        <v>14</v>
      </c>
      <c r="G4983">
        <v>124</v>
      </c>
      <c r="H4983" s="2" t="str">
        <f>VLOOKUP(SupplierQuality[[#This Row],[MaterialID]],Table4[#All],2,0)</f>
        <v>Drives</v>
      </c>
      <c r="I4983">
        <v>3</v>
      </c>
      <c r="J4983" s="2" t="str">
        <f>_xlfn.XLOOKUP(SupplierQuality[[#This Row],[Defect Type ID]],Table5[ID],Table5[Defect Type],"Not found",0)</f>
        <v>Impact</v>
      </c>
      <c r="K4983">
        <v>57</v>
      </c>
      <c r="L4983" s="2" t="str">
        <f>_xlfn.XLOOKUP(SupplierQuality[[#This Row],[DefectID]],Table2[ID],Table2[Defect],"Not found",0)</f>
        <v>Incorrect Labeling</v>
      </c>
      <c r="M4983" s="3">
        <v>731302</v>
      </c>
      <c r="N4983" s="3">
        <v>496</v>
      </c>
      <c r="O4983" s="6">
        <f>SupplierQuality[[#This Row],[Total Downtime Minutes]]/60</f>
        <v>8.2666666666666675</v>
      </c>
      <c r="P4983" s="4">
        <v>439</v>
      </c>
      <c r="Q4983" s="4">
        <f>SupplierQuality[[#This Row],[Total Defect Qty]]*SupplierQuality[[#This Row],[Unit Price]]</f>
        <v>321041578</v>
      </c>
    </row>
    <row r="4984" spans="1:17" x14ac:dyDescent="0.25">
      <c r="A4984" s="1">
        <v>43795</v>
      </c>
      <c r="B4984" s="5" t="str">
        <f>TEXT(SupplierQuality[[#This Row],[Date]],"mmm")</f>
        <v>Nov</v>
      </c>
      <c r="C4984" s="5" t="str">
        <f>TEXT(SupplierQuality[[#This Row],[Date]],"yyyy")</f>
        <v>2019</v>
      </c>
      <c r="D4984" s="2" t="s">
        <v>354</v>
      </c>
      <c r="E4984" s="2" t="s">
        <v>104</v>
      </c>
      <c r="F4984" s="2" t="s">
        <v>75</v>
      </c>
      <c r="G4984">
        <v>113</v>
      </c>
      <c r="H4984" s="2" t="str">
        <f>VLOOKUP(SupplierQuality[[#This Row],[MaterialID]],Table4[#All],2,0)</f>
        <v>Raw Materials</v>
      </c>
      <c r="I4984">
        <v>3</v>
      </c>
      <c r="J4984" s="2" t="str">
        <f>_xlfn.XLOOKUP(SupplierQuality[[#This Row],[Defect Type ID]],Table5[ID],Table5[Defect Type],"Not found",0)</f>
        <v>Impact</v>
      </c>
      <c r="K4984">
        <v>136</v>
      </c>
      <c r="L4984" s="2" t="str">
        <f>_xlfn.XLOOKUP(SupplierQuality[[#This Row],[DefectID]],Table2[ID],Table2[Defect],"Not found",0)</f>
        <v>Damaged Components</v>
      </c>
      <c r="M4984" s="3">
        <v>731125</v>
      </c>
      <c r="N4984" s="3">
        <v>2679</v>
      </c>
      <c r="O4984" s="6">
        <f>SupplierQuality[[#This Row],[Total Downtime Minutes]]/60</f>
        <v>44.65</v>
      </c>
      <c r="P4984" s="4">
        <v>596</v>
      </c>
      <c r="Q4984" s="4">
        <f>SupplierQuality[[#This Row],[Total Defect Qty]]*SupplierQuality[[#This Row],[Unit Price]]</f>
        <v>435750500</v>
      </c>
    </row>
    <row r="4985" spans="1:17" x14ac:dyDescent="0.25">
      <c r="A4985" s="1">
        <v>43795</v>
      </c>
      <c r="B4985" s="5" t="str">
        <f>TEXT(SupplierQuality[[#This Row],[Date]],"mmm")</f>
        <v>Nov</v>
      </c>
      <c r="C4985" s="5" t="str">
        <f>TEXT(SupplierQuality[[#This Row],[Date]],"yyyy")</f>
        <v>2019</v>
      </c>
      <c r="D4985" s="2" t="s">
        <v>251</v>
      </c>
      <c r="E4985" s="2" t="s">
        <v>13</v>
      </c>
      <c r="F4985" s="2" t="s">
        <v>17</v>
      </c>
      <c r="G4985">
        <v>119</v>
      </c>
      <c r="H4985" s="2" t="str">
        <f>VLOOKUP(SupplierQuality[[#This Row],[MaterialID]],Table4[#All],2,0)</f>
        <v>Batteries</v>
      </c>
      <c r="I4985">
        <v>3</v>
      </c>
      <c r="J4985" s="2" t="str">
        <f>_xlfn.XLOOKUP(SupplierQuality[[#This Row],[Defect Type ID]],Table5[ID],Table5[Defect Type],"Not found",0)</f>
        <v>Impact</v>
      </c>
      <c r="K4985">
        <v>196</v>
      </c>
      <c r="L4985" s="2" t="str">
        <f>_xlfn.XLOOKUP(SupplierQuality[[#This Row],[DefectID]],Table2[ID],Table2[Defect],"Not found",0)</f>
        <v>Wrong Finish</v>
      </c>
      <c r="M4985" s="3">
        <v>626110</v>
      </c>
      <c r="N4985" s="3">
        <v>626</v>
      </c>
      <c r="O4985" s="6">
        <f>SupplierQuality[[#This Row],[Total Downtime Minutes]]/60</f>
        <v>10.433333333333334</v>
      </c>
      <c r="P4985" s="4">
        <v>627</v>
      </c>
      <c r="Q4985" s="4">
        <f>SupplierQuality[[#This Row],[Total Defect Qty]]*SupplierQuality[[#This Row],[Unit Price]]</f>
        <v>392570970</v>
      </c>
    </row>
    <row r="4986" spans="1:17" x14ac:dyDescent="0.25">
      <c r="A4986" s="1">
        <v>43795</v>
      </c>
      <c r="B4986" s="5" t="str">
        <f>TEXT(SupplierQuality[[#This Row],[Date]],"mmm")</f>
        <v>Nov</v>
      </c>
      <c r="C4986" s="5" t="str">
        <f>TEXT(SupplierQuality[[#This Row],[Date]],"yyyy")</f>
        <v>2019</v>
      </c>
      <c r="D4986" s="2" t="s">
        <v>282</v>
      </c>
      <c r="E4986" s="2" t="s">
        <v>107</v>
      </c>
      <c r="F4986" s="2" t="s">
        <v>17</v>
      </c>
      <c r="G4986">
        <v>125</v>
      </c>
      <c r="H4986" s="2" t="str">
        <f>VLOOKUP(SupplierQuality[[#This Row],[MaterialID]],Table4[#All],2,0)</f>
        <v>Hardware</v>
      </c>
      <c r="I4986">
        <v>2</v>
      </c>
      <c r="J4986" s="2" t="str">
        <f>_xlfn.XLOOKUP(SupplierQuality[[#This Row],[Defect Type ID]],Table5[ID],Table5[Defect Type],"Not found",0)</f>
        <v>Rejected</v>
      </c>
      <c r="K4986">
        <v>126</v>
      </c>
      <c r="L4986" s="2" t="str">
        <f>_xlfn.XLOOKUP(SupplierQuality[[#This Row],[DefectID]],Table2[ID],Table2[Defect],"Not found",0)</f>
        <v>Printing Defect</v>
      </c>
      <c r="M4986" s="3">
        <v>531174</v>
      </c>
      <c r="N4986" s="3">
        <v>2606</v>
      </c>
      <c r="O4986" s="6">
        <f>SupplierQuality[[#This Row],[Total Downtime Minutes]]/60</f>
        <v>43.43333333333333</v>
      </c>
      <c r="P4986" s="4">
        <v>606</v>
      </c>
      <c r="Q4986" s="4">
        <f>SupplierQuality[[#This Row],[Total Defect Qty]]*SupplierQuality[[#This Row],[Unit Price]]</f>
        <v>321891444</v>
      </c>
    </row>
    <row r="4987" spans="1:17" x14ac:dyDescent="0.25">
      <c r="A4987" s="1">
        <v>43795</v>
      </c>
      <c r="B4987" s="5" t="str">
        <f>TEXT(SupplierQuality[[#This Row],[Date]],"mmm")</f>
        <v>Nov</v>
      </c>
      <c r="C4987" s="5" t="str">
        <f>TEXT(SupplierQuality[[#This Row],[Date]],"yyyy")</f>
        <v>2019</v>
      </c>
      <c r="D4987" s="2" t="s">
        <v>224</v>
      </c>
      <c r="E4987" s="2" t="s">
        <v>38</v>
      </c>
      <c r="F4987" s="2" t="s">
        <v>14</v>
      </c>
      <c r="G4987">
        <v>121</v>
      </c>
      <c r="H4987" s="2" t="str">
        <f>VLOOKUP(SupplierQuality[[#This Row],[MaterialID]],Table4[#All],2,0)</f>
        <v>Composites</v>
      </c>
      <c r="I4987">
        <v>2</v>
      </c>
      <c r="J4987" s="2" t="str">
        <f>_xlfn.XLOOKUP(SupplierQuality[[#This Row],[Defect Type ID]],Table5[ID],Table5[Defect Type],"Not found",0)</f>
        <v>Rejected</v>
      </c>
      <c r="K4987">
        <v>20</v>
      </c>
      <c r="L4987" s="2" t="str">
        <f>_xlfn.XLOOKUP(SupplierQuality[[#This Row],[DefectID]],Table2[ID],Table2[Defect],"Not found",0)</f>
        <v>Wrong  Size</v>
      </c>
      <c r="M4987" s="3">
        <v>456063</v>
      </c>
      <c r="N4987" s="3">
        <v>3168</v>
      </c>
      <c r="O4987" s="6">
        <f>SupplierQuality[[#This Row],[Total Downtime Minutes]]/60</f>
        <v>52.8</v>
      </c>
      <c r="P4987" s="4">
        <v>294</v>
      </c>
      <c r="Q4987" s="4">
        <f>SupplierQuality[[#This Row],[Total Defect Qty]]*SupplierQuality[[#This Row],[Unit Price]]</f>
        <v>134082522</v>
      </c>
    </row>
    <row r="4988" spans="1:17" x14ac:dyDescent="0.25">
      <c r="A4988" s="1">
        <v>43795</v>
      </c>
      <c r="B4988" s="5" t="str">
        <f>TEXT(SupplierQuality[[#This Row],[Date]],"mmm")</f>
        <v>Nov</v>
      </c>
      <c r="C4988" s="5" t="str">
        <f>TEXT(SupplierQuality[[#This Row],[Date]],"yyyy")</f>
        <v>2019</v>
      </c>
      <c r="D4988" s="2" t="s">
        <v>176</v>
      </c>
      <c r="E4988" s="2" t="s">
        <v>47</v>
      </c>
      <c r="F4988" s="2" t="s">
        <v>17</v>
      </c>
      <c r="G4988">
        <v>114</v>
      </c>
      <c r="H4988" s="2" t="str">
        <f>VLOOKUP(SupplierQuality[[#This Row],[MaterialID]],Table4[#All],2,0)</f>
        <v>Carton</v>
      </c>
      <c r="I4988">
        <v>2</v>
      </c>
      <c r="J4988" s="2" t="str">
        <f>_xlfn.XLOOKUP(SupplierQuality[[#This Row],[Defect Type ID]],Table5[ID],Table5[Defect Type],"Not found",0)</f>
        <v>Rejected</v>
      </c>
      <c r="K4988">
        <v>163</v>
      </c>
      <c r="L4988" s="2" t="str">
        <f>_xlfn.XLOOKUP(SupplierQuality[[#This Row],[DefectID]],Table2[ID],Table2[Defect],"Not found",0)</f>
        <v>Bubbling</v>
      </c>
      <c r="M4988" s="3">
        <v>450504</v>
      </c>
      <c r="N4988" s="3">
        <v>36</v>
      </c>
      <c r="O4988" s="6">
        <f>SupplierQuality[[#This Row],[Total Downtime Minutes]]/60</f>
        <v>0.6</v>
      </c>
      <c r="P4988" s="4">
        <v>407</v>
      </c>
      <c r="Q4988" s="4">
        <f>SupplierQuality[[#This Row],[Total Defect Qty]]*SupplierQuality[[#This Row],[Unit Price]]</f>
        <v>183355128</v>
      </c>
    </row>
    <row r="4989" spans="1:17" x14ac:dyDescent="0.25">
      <c r="A4989" s="1">
        <v>43795</v>
      </c>
      <c r="B4989" s="5" t="str">
        <f>TEXT(SupplierQuality[[#This Row],[Date]],"mmm")</f>
        <v>Nov</v>
      </c>
      <c r="C4989" s="5" t="str">
        <f>TEXT(SupplierQuality[[#This Row],[Date]],"yyyy")</f>
        <v>2019</v>
      </c>
      <c r="D4989" s="2" t="s">
        <v>201</v>
      </c>
      <c r="E4989" s="2" t="s">
        <v>11</v>
      </c>
      <c r="F4989" s="2" t="s">
        <v>24</v>
      </c>
      <c r="G4989">
        <v>127</v>
      </c>
      <c r="H4989" s="2" t="str">
        <f>VLOOKUP(SupplierQuality[[#This Row],[MaterialID]],Table4[#All],2,0)</f>
        <v>Crates</v>
      </c>
      <c r="I4989">
        <v>3</v>
      </c>
      <c r="J4989" s="2" t="str">
        <f>_xlfn.XLOOKUP(SupplierQuality[[#This Row],[Defect Type ID]],Table5[ID],Table5[Defect Type],"Not found",0)</f>
        <v>Impact</v>
      </c>
      <c r="K4989">
        <v>62</v>
      </c>
      <c r="L4989" s="2" t="str">
        <f>_xlfn.XLOOKUP(SupplierQuality[[#This Row],[DefectID]],Table2[ID],Table2[Defect],"Not found",0)</f>
        <v>Damaged</v>
      </c>
      <c r="M4989" s="3">
        <v>257104</v>
      </c>
      <c r="N4989" s="3">
        <v>4361</v>
      </c>
      <c r="O4989" s="6">
        <f>SupplierQuality[[#This Row],[Total Downtime Minutes]]/60</f>
        <v>72.683333333333337</v>
      </c>
      <c r="P4989" s="4">
        <v>587</v>
      </c>
      <c r="Q4989" s="4">
        <f>SupplierQuality[[#This Row],[Total Defect Qty]]*SupplierQuality[[#This Row],[Unit Price]]</f>
        <v>150920048</v>
      </c>
    </row>
    <row r="4990" spans="1:17" x14ac:dyDescent="0.25">
      <c r="A4990" s="1">
        <v>43795</v>
      </c>
      <c r="B4990" s="5" t="str">
        <f>TEXT(SupplierQuality[[#This Row],[Date]],"mmm")</f>
        <v>Nov</v>
      </c>
      <c r="C4990" s="5" t="str">
        <f>TEXT(SupplierQuality[[#This Row],[Date]],"yyyy")</f>
        <v>2019</v>
      </c>
      <c r="D4990" s="2" t="s">
        <v>51</v>
      </c>
      <c r="E4990" s="2" t="s">
        <v>36</v>
      </c>
      <c r="F4990" s="2" t="s">
        <v>75</v>
      </c>
      <c r="G4990">
        <v>124</v>
      </c>
      <c r="H4990" s="2" t="str">
        <f>VLOOKUP(SupplierQuality[[#This Row],[MaterialID]],Table4[#All],2,0)</f>
        <v>Drives</v>
      </c>
      <c r="I4990">
        <v>3</v>
      </c>
      <c r="J4990" s="2" t="str">
        <f>_xlfn.XLOOKUP(SupplierQuality[[#This Row],[Defect Type ID]],Table5[ID],Table5[Defect Type],"Not found",0)</f>
        <v>Impact</v>
      </c>
      <c r="K4990">
        <v>121</v>
      </c>
      <c r="L4990" s="2" t="str">
        <f>_xlfn.XLOOKUP(SupplierQuality[[#This Row],[DefectID]],Table2[ID],Table2[Defect],"Not found",0)</f>
        <v>Odor</v>
      </c>
      <c r="M4990" s="3">
        <v>202910</v>
      </c>
      <c r="N4990" s="3">
        <v>2944</v>
      </c>
      <c r="O4990" s="6">
        <f>SupplierQuality[[#This Row],[Total Downtime Minutes]]/60</f>
        <v>49.06666666666667</v>
      </c>
      <c r="P4990" s="4">
        <v>284</v>
      </c>
      <c r="Q4990" s="4">
        <f>SupplierQuality[[#This Row],[Total Defect Qty]]*SupplierQuality[[#This Row],[Unit Price]]</f>
        <v>57626440</v>
      </c>
    </row>
    <row r="4991" spans="1:17" x14ac:dyDescent="0.25">
      <c r="A4991" s="1">
        <v>43795</v>
      </c>
      <c r="B4991" s="5" t="str">
        <f>TEXT(SupplierQuality[[#This Row],[Date]],"mmm")</f>
        <v>Nov</v>
      </c>
      <c r="C4991" s="5" t="str">
        <f>TEXT(SupplierQuality[[#This Row],[Date]],"yyyy")</f>
        <v>2019</v>
      </c>
      <c r="D4991" s="2" t="s">
        <v>86</v>
      </c>
      <c r="E4991" s="2" t="s">
        <v>13</v>
      </c>
      <c r="F4991" s="2" t="s">
        <v>14</v>
      </c>
      <c r="G4991">
        <v>131</v>
      </c>
      <c r="H4991" s="2" t="str">
        <f>VLOOKUP(SupplierQuality[[#This Row],[MaterialID]],Table4[#All],2,0)</f>
        <v>Valves</v>
      </c>
      <c r="I4991">
        <v>3</v>
      </c>
      <c r="J4991" s="2" t="str">
        <f>_xlfn.XLOOKUP(SupplierQuality[[#This Row],[Defect Type ID]],Table5[ID],Table5[Defect Type],"Not found",0)</f>
        <v>Impact</v>
      </c>
      <c r="K4991">
        <v>80</v>
      </c>
      <c r="L4991" s="2" t="str">
        <f>_xlfn.XLOOKUP(SupplierQuality[[#This Row],[DefectID]],Table2[ID],Table2[Defect],"Not found",0)</f>
        <v>Bad Labels</v>
      </c>
      <c r="M4991" s="3">
        <v>18584</v>
      </c>
      <c r="N4991" s="3">
        <v>1361</v>
      </c>
      <c r="O4991" s="6">
        <f>SupplierQuality[[#This Row],[Total Downtime Minutes]]/60</f>
        <v>22.683333333333334</v>
      </c>
      <c r="P4991" s="4">
        <v>337</v>
      </c>
      <c r="Q4991" s="4">
        <f>SupplierQuality[[#This Row],[Total Defect Qty]]*SupplierQuality[[#This Row],[Unit Price]]</f>
        <v>6262808</v>
      </c>
    </row>
    <row r="4992" spans="1:17" x14ac:dyDescent="0.25">
      <c r="A4992" s="1">
        <v>43796</v>
      </c>
      <c r="B4992" s="5" t="str">
        <f>TEXT(SupplierQuality[[#This Row],[Date]],"mmm")</f>
        <v>Nov</v>
      </c>
      <c r="C4992" s="5" t="str">
        <f>TEXT(SupplierQuality[[#This Row],[Date]],"yyyy")</f>
        <v>2019</v>
      </c>
      <c r="D4992" s="2" t="s">
        <v>189</v>
      </c>
      <c r="E4992" s="2" t="s">
        <v>49</v>
      </c>
      <c r="F4992" s="2" t="s">
        <v>14</v>
      </c>
      <c r="G4992">
        <v>122</v>
      </c>
      <c r="H4992" s="2" t="str">
        <f>VLOOKUP(SupplierQuality[[#This Row],[MaterialID]],Table4[#All],2,0)</f>
        <v>Electrolytes</v>
      </c>
      <c r="I4992">
        <v>2</v>
      </c>
      <c r="J4992" s="2" t="str">
        <f>_xlfn.XLOOKUP(SupplierQuality[[#This Row],[Defect Type ID]],Table5[ID],Table5[Defect Type],"Not found",0)</f>
        <v>Rejected</v>
      </c>
      <c r="K4992">
        <v>107</v>
      </c>
      <c r="L4992" s="2" t="str">
        <f>_xlfn.XLOOKUP(SupplierQuality[[#This Row],[DefectID]],Table2[ID],Table2[Defect],"Not found",0)</f>
        <v>No Tight Seal</v>
      </c>
      <c r="M4992" s="3">
        <v>833201</v>
      </c>
      <c r="N4992" s="3">
        <v>3912</v>
      </c>
      <c r="O4992" s="6">
        <f>SupplierQuality[[#This Row],[Total Downtime Minutes]]/60</f>
        <v>65.2</v>
      </c>
      <c r="P4992" s="4">
        <v>605</v>
      </c>
      <c r="Q4992" s="4">
        <f>SupplierQuality[[#This Row],[Total Defect Qty]]*SupplierQuality[[#This Row],[Unit Price]]</f>
        <v>504086605</v>
      </c>
    </row>
    <row r="4993" spans="1:17" x14ac:dyDescent="0.25">
      <c r="A4993" s="1">
        <v>43796</v>
      </c>
      <c r="B4993" s="5" t="str">
        <f>TEXT(SupplierQuality[[#This Row],[Date]],"mmm")</f>
        <v>Nov</v>
      </c>
      <c r="C4993" s="5" t="str">
        <f>TEXT(SupplierQuality[[#This Row],[Date]],"yyyy")</f>
        <v>2019</v>
      </c>
      <c r="D4993" s="2" t="s">
        <v>179</v>
      </c>
      <c r="E4993" s="2" t="s">
        <v>74</v>
      </c>
      <c r="F4993" s="2" t="s">
        <v>14</v>
      </c>
      <c r="G4993">
        <v>113</v>
      </c>
      <c r="H4993" s="2" t="str">
        <f>VLOOKUP(SupplierQuality[[#This Row],[MaterialID]],Table4[#All],2,0)</f>
        <v>Raw Materials</v>
      </c>
      <c r="I4993">
        <v>2</v>
      </c>
      <c r="J4993" s="2" t="str">
        <f>_xlfn.XLOOKUP(SupplierQuality[[#This Row],[Defect Type ID]],Table5[ID],Table5[Defect Type],"Not found",0)</f>
        <v>Rejected</v>
      </c>
      <c r="K4993">
        <v>156</v>
      </c>
      <c r="L4993" s="2" t="str">
        <f>_xlfn.XLOOKUP(SupplierQuality[[#This Row],[DefectID]],Table2[ID],Table2[Defect],"Not found",0)</f>
        <v>Crack</v>
      </c>
      <c r="M4993" s="3">
        <v>828585</v>
      </c>
      <c r="N4993" s="3">
        <v>345</v>
      </c>
      <c r="O4993" s="6">
        <f>SupplierQuality[[#This Row],[Total Downtime Minutes]]/60</f>
        <v>5.75</v>
      </c>
      <c r="P4993" s="4">
        <v>360</v>
      </c>
      <c r="Q4993" s="4">
        <f>SupplierQuality[[#This Row],[Total Defect Qty]]*SupplierQuality[[#This Row],[Unit Price]]</f>
        <v>298290600</v>
      </c>
    </row>
    <row r="4994" spans="1:17" x14ac:dyDescent="0.25">
      <c r="A4994" s="1">
        <v>43796</v>
      </c>
      <c r="B4994" s="5" t="str">
        <f>TEXT(SupplierQuality[[#This Row],[Date]],"mmm")</f>
        <v>Nov</v>
      </c>
      <c r="C4994" s="5" t="str">
        <f>TEXT(SupplierQuality[[#This Row],[Date]],"yyyy")</f>
        <v>2019</v>
      </c>
      <c r="D4994" s="2" t="s">
        <v>54</v>
      </c>
      <c r="E4994" s="2" t="s">
        <v>58</v>
      </c>
      <c r="F4994" s="2" t="s">
        <v>14</v>
      </c>
      <c r="G4994">
        <v>115</v>
      </c>
      <c r="H4994" s="2" t="str">
        <f>VLOOKUP(SupplierQuality[[#This Row],[MaterialID]],Table4[#All],2,0)</f>
        <v>Controllers</v>
      </c>
      <c r="I4994">
        <v>2</v>
      </c>
      <c r="J4994" s="2" t="str">
        <f>_xlfn.XLOOKUP(SupplierQuality[[#This Row],[Defect Type ID]],Table5[ID],Table5[Defect Type],"Not found",0)</f>
        <v>Rejected</v>
      </c>
      <c r="K4994">
        <v>44</v>
      </c>
      <c r="L4994" s="2" t="str">
        <f>_xlfn.XLOOKUP(SupplierQuality[[#This Row],[DefectID]],Table2[ID],Table2[Defect],"Not found",0)</f>
        <v>Broken Glass</v>
      </c>
      <c r="M4994" s="3">
        <v>827808</v>
      </c>
      <c r="N4994" s="3">
        <v>169</v>
      </c>
      <c r="O4994" s="6">
        <f>SupplierQuality[[#This Row],[Total Downtime Minutes]]/60</f>
        <v>2.8166666666666669</v>
      </c>
      <c r="P4994" s="4">
        <v>371</v>
      </c>
      <c r="Q4994" s="4">
        <f>SupplierQuality[[#This Row],[Total Defect Qty]]*SupplierQuality[[#This Row],[Unit Price]]</f>
        <v>307116768</v>
      </c>
    </row>
    <row r="4995" spans="1:17" x14ac:dyDescent="0.25">
      <c r="A4995" s="1">
        <v>43796</v>
      </c>
      <c r="B4995" s="5" t="str">
        <f>TEXT(SupplierQuality[[#This Row],[Date]],"mmm")</f>
        <v>Nov</v>
      </c>
      <c r="C4995" s="5" t="str">
        <f>TEXT(SupplierQuality[[#This Row],[Date]],"yyyy")</f>
        <v>2019</v>
      </c>
      <c r="D4995" s="2" t="s">
        <v>344</v>
      </c>
      <c r="E4995" s="2" t="s">
        <v>23</v>
      </c>
      <c r="F4995" s="2" t="s">
        <v>14</v>
      </c>
      <c r="G4995">
        <v>119</v>
      </c>
      <c r="H4995" s="2" t="str">
        <f>VLOOKUP(SupplierQuality[[#This Row],[MaterialID]],Table4[#All],2,0)</f>
        <v>Batteries</v>
      </c>
      <c r="I4995">
        <v>2</v>
      </c>
      <c r="J4995" s="2" t="str">
        <f>_xlfn.XLOOKUP(SupplierQuality[[#This Row],[Defect Type ID]],Table5[ID],Table5[Defect Type],"Not found",0)</f>
        <v>Rejected</v>
      </c>
      <c r="K4995">
        <v>22</v>
      </c>
      <c r="L4995" s="2" t="str">
        <f>_xlfn.XLOOKUP(SupplierQuality[[#This Row],[DefectID]],Table2[ID],Table2[Defect],"Not found",0)</f>
        <v>Mishandled</v>
      </c>
      <c r="M4995" s="3">
        <v>241768</v>
      </c>
      <c r="N4995" s="3">
        <v>1020</v>
      </c>
      <c r="O4995" s="6">
        <f>SupplierQuality[[#This Row],[Total Downtime Minutes]]/60</f>
        <v>17</v>
      </c>
      <c r="P4995" s="4">
        <v>533</v>
      </c>
      <c r="Q4995" s="4">
        <f>SupplierQuality[[#This Row],[Total Defect Qty]]*SupplierQuality[[#This Row],[Unit Price]]</f>
        <v>128862344</v>
      </c>
    </row>
    <row r="4996" spans="1:17" x14ac:dyDescent="0.25">
      <c r="A4996" s="1">
        <v>43796</v>
      </c>
      <c r="B4996" s="5" t="str">
        <f>TEXT(SupplierQuality[[#This Row],[Date]],"mmm")</f>
        <v>Nov</v>
      </c>
      <c r="C4996" s="5" t="str">
        <f>TEXT(SupplierQuality[[#This Row],[Date]],"yyyy")</f>
        <v>2019</v>
      </c>
      <c r="D4996" s="2" t="s">
        <v>218</v>
      </c>
      <c r="E4996" s="2" t="s">
        <v>30</v>
      </c>
      <c r="F4996" s="2" t="s">
        <v>14</v>
      </c>
      <c r="G4996">
        <v>117</v>
      </c>
      <c r="H4996" s="2" t="str">
        <f>VLOOKUP(SupplierQuality[[#This Row],[MaterialID]],Table4[#All],2,0)</f>
        <v>Labels</v>
      </c>
      <c r="I4996">
        <v>3</v>
      </c>
      <c r="J4996" s="2" t="str">
        <f>_xlfn.XLOOKUP(SupplierQuality[[#This Row],[Defect Type ID]],Table5[ID],Table5[Defect Type],"Not found",0)</f>
        <v>Impact</v>
      </c>
      <c r="K4996">
        <v>114</v>
      </c>
      <c r="L4996" s="2" t="str">
        <f>_xlfn.XLOOKUP(SupplierQuality[[#This Row],[DefectID]],Table2[ID],Table2[Defect],"Not found",0)</f>
        <v>Wrong Case Labels</v>
      </c>
      <c r="M4996" s="3">
        <v>138806</v>
      </c>
      <c r="N4996" s="3">
        <v>184</v>
      </c>
      <c r="O4996" s="6">
        <f>SupplierQuality[[#This Row],[Total Downtime Minutes]]/60</f>
        <v>3.0666666666666669</v>
      </c>
      <c r="P4996" s="4">
        <v>391</v>
      </c>
      <c r="Q4996" s="4">
        <f>SupplierQuality[[#This Row],[Total Defect Qty]]*SupplierQuality[[#This Row],[Unit Price]]</f>
        <v>54273146</v>
      </c>
    </row>
    <row r="4997" spans="1:17" x14ac:dyDescent="0.25">
      <c r="A4997" s="1">
        <v>43796</v>
      </c>
      <c r="B4997" s="5" t="str">
        <f>TEXT(SupplierQuality[[#This Row],[Date]],"mmm")</f>
        <v>Nov</v>
      </c>
      <c r="C4997" s="5" t="str">
        <f>TEXT(SupplierQuality[[#This Row],[Date]],"yyyy")</f>
        <v>2019</v>
      </c>
      <c r="D4997" s="2" t="s">
        <v>302</v>
      </c>
      <c r="E4997" s="2" t="s">
        <v>34</v>
      </c>
      <c r="F4997" s="2" t="s">
        <v>14</v>
      </c>
      <c r="G4997">
        <v>123</v>
      </c>
      <c r="H4997" s="2" t="str">
        <f>VLOOKUP(SupplierQuality[[#This Row],[MaterialID]],Table4[#All],2,0)</f>
        <v>Pump</v>
      </c>
      <c r="I4997">
        <v>1</v>
      </c>
      <c r="J4997" s="2" t="str">
        <f>_xlfn.XLOOKUP(SupplierQuality[[#This Row],[Defect Type ID]],Table5[ID],Table5[Defect Type],"Not found",0)</f>
        <v>No Impact</v>
      </c>
      <c r="K4997">
        <v>158</v>
      </c>
      <c r="L4997" s="2" t="str">
        <f>_xlfn.XLOOKUP(SupplierQuality[[#This Row],[DefectID]],Table2[ID],Table2[Defect],"Not found",0)</f>
        <v>Irregular Shape</v>
      </c>
      <c r="M4997" s="3">
        <v>131919</v>
      </c>
      <c r="N4997" s="3">
        <v>2754</v>
      </c>
      <c r="O4997" s="6">
        <f>SupplierQuality[[#This Row],[Total Downtime Minutes]]/60</f>
        <v>45.9</v>
      </c>
      <c r="P4997" s="4">
        <v>600</v>
      </c>
      <c r="Q4997" s="4">
        <f>SupplierQuality[[#This Row],[Total Defect Qty]]*SupplierQuality[[#This Row],[Unit Price]]</f>
        <v>79151400</v>
      </c>
    </row>
    <row r="4998" spans="1:17" x14ac:dyDescent="0.25">
      <c r="A4998" s="1">
        <v>43797</v>
      </c>
      <c r="B4998" s="5" t="str">
        <f>TEXT(SupplierQuality[[#This Row],[Date]],"mmm")</f>
        <v>Nov</v>
      </c>
      <c r="C4998" s="5" t="str">
        <f>TEXT(SupplierQuality[[#This Row],[Date]],"yyyy")</f>
        <v>2019</v>
      </c>
      <c r="D4998" s="2" t="s">
        <v>315</v>
      </c>
      <c r="E4998" s="2" t="s">
        <v>16</v>
      </c>
      <c r="F4998" s="2" t="s">
        <v>14</v>
      </c>
      <c r="G4998">
        <v>127</v>
      </c>
      <c r="H4998" s="2" t="str">
        <f>VLOOKUP(SupplierQuality[[#This Row],[MaterialID]],Table4[#All],2,0)</f>
        <v>Crates</v>
      </c>
      <c r="I4998">
        <v>1</v>
      </c>
      <c r="J4998" s="2" t="str">
        <f>_xlfn.XLOOKUP(SupplierQuality[[#This Row],[Defect Type ID]],Table5[ID],Table5[Defect Type],"Not found",0)</f>
        <v>No Impact</v>
      </c>
      <c r="K4998">
        <v>240</v>
      </c>
      <c r="L4998" s="2" t="str">
        <f>_xlfn.XLOOKUP(SupplierQuality[[#This Row],[DefectID]],Table2[ID],Table2[Defect],"Not found",0)</f>
        <v>Spring damanged</v>
      </c>
      <c r="M4998" s="3">
        <v>486355</v>
      </c>
      <c r="N4998" s="3">
        <v>4369</v>
      </c>
      <c r="O4998" s="6">
        <f>SupplierQuality[[#This Row],[Total Downtime Minutes]]/60</f>
        <v>72.816666666666663</v>
      </c>
      <c r="P4998" s="4">
        <v>476</v>
      </c>
      <c r="Q4998" s="4">
        <f>SupplierQuality[[#This Row],[Total Defect Qty]]*SupplierQuality[[#This Row],[Unit Price]]</f>
        <v>231504980</v>
      </c>
    </row>
    <row r="4999" spans="1:17" x14ac:dyDescent="0.25">
      <c r="A4999" s="1">
        <v>43798</v>
      </c>
      <c r="B4999" s="5" t="str">
        <f>TEXT(SupplierQuality[[#This Row],[Date]],"mmm")</f>
        <v>Nov</v>
      </c>
      <c r="C4999" s="5" t="str">
        <f>TEXT(SupplierQuality[[#This Row],[Date]],"yyyy")</f>
        <v>2019</v>
      </c>
      <c r="D4999" s="2" t="s">
        <v>348</v>
      </c>
      <c r="E4999" s="2" t="s">
        <v>11</v>
      </c>
      <c r="F4999" s="2" t="s">
        <v>14</v>
      </c>
      <c r="G4999">
        <v>114</v>
      </c>
      <c r="H4999" s="2" t="str">
        <f>VLOOKUP(SupplierQuality[[#This Row],[MaterialID]],Table4[#All],2,0)</f>
        <v>Carton</v>
      </c>
      <c r="I4999">
        <v>1</v>
      </c>
      <c r="J4999" s="2" t="str">
        <f>_xlfn.XLOOKUP(SupplierQuality[[#This Row],[Defect Type ID]],Table5[ID],Table5[Defect Type],"Not found",0)</f>
        <v>No Impact</v>
      </c>
      <c r="K4999">
        <v>75</v>
      </c>
      <c r="L4999" s="2" t="str">
        <f>_xlfn.XLOOKUP(SupplierQuality[[#This Row],[DefectID]],Table2[ID],Table2[Defect],"Not found",0)</f>
        <v>Crushed Sidewalls</v>
      </c>
      <c r="M4999" s="3">
        <v>719022</v>
      </c>
      <c r="N4999" s="3">
        <v>4978</v>
      </c>
      <c r="O4999" s="6">
        <f>SupplierQuality[[#This Row],[Total Downtime Minutes]]/60</f>
        <v>82.966666666666669</v>
      </c>
      <c r="P4999" s="4">
        <v>309</v>
      </c>
      <c r="Q4999" s="4">
        <f>SupplierQuality[[#This Row],[Total Defect Qty]]*SupplierQuality[[#This Row],[Unit Price]]</f>
        <v>222177798</v>
      </c>
    </row>
    <row r="5000" spans="1:17" x14ac:dyDescent="0.25">
      <c r="A5000" s="1">
        <v>43799</v>
      </c>
      <c r="B5000" s="5" t="str">
        <f>TEXT(SupplierQuality[[#This Row],[Date]],"mmm")</f>
        <v>Nov</v>
      </c>
      <c r="C5000" s="5" t="str">
        <f>TEXT(SupplierQuality[[#This Row],[Date]],"yyyy")</f>
        <v>2019</v>
      </c>
      <c r="D5000" s="2" t="s">
        <v>230</v>
      </c>
      <c r="E5000" s="2" t="s">
        <v>23</v>
      </c>
      <c r="F5000" s="2" t="s">
        <v>691</v>
      </c>
      <c r="G5000">
        <v>113</v>
      </c>
      <c r="H5000" s="2" t="str">
        <f>VLOOKUP(SupplierQuality[[#This Row],[MaterialID]],Table4[#All],2,0)</f>
        <v>Raw Materials</v>
      </c>
      <c r="I5000">
        <v>1</v>
      </c>
      <c r="J5000" s="2" t="str">
        <f>_xlfn.XLOOKUP(SupplierQuality[[#This Row],[Defect Type ID]],Table5[ID],Table5[Defect Type],"Not found",0)</f>
        <v>No Impact</v>
      </c>
      <c r="K5000">
        <v>184</v>
      </c>
      <c r="L5000" s="2" t="str">
        <f>_xlfn.XLOOKUP(SupplierQuality[[#This Row],[DefectID]],Table2[ID],Table2[Defect],"Not found",0)</f>
        <v>Leaking Packaging</v>
      </c>
      <c r="M5000" s="3">
        <v>965345</v>
      </c>
      <c r="N5000" s="3">
        <v>1883</v>
      </c>
      <c r="O5000" s="6">
        <f>SupplierQuality[[#This Row],[Total Downtime Minutes]]/60</f>
        <v>31.383333333333333</v>
      </c>
      <c r="P5000" s="4">
        <v>345</v>
      </c>
      <c r="Q5000" s="4">
        <f>SupplierQuality[[#This Row],[Total Defect Qty]]*SupplierQuality[[#This Row],[Unit Price]]</f>
        <v>333044025</v>
      </c>
    </row>
    <row r="5001" spans="1:17" x14ac:dyDescent="0.25">
      <c r="A5001" s="1">
        <v>43799</v>
      </c>
      <c r="B5001" s="5" t="str">
        <f>TEXT(SupplierQuality[[#This Row],[Date]],"mmm")</f>
        <v>Nov</v>
      </c>
      <c r="C5001" s="5" t="str">
        <f>TEXT(SupplierQuality[[#This Row],[Date]],"yyyy")</f>
        <v>2019</v>
      </c>
      <c r="D5001" s="2" t="s">
        <v>197</v>
      </c>
      <c r="E5001" s="2" t="s">
        <v>21</v>
      </c>
      <c r="F5001" s="2" t="s">
        <v>24</v>
      </c>
      <c r="G5001">
        <v>112</v>
      </c>
      <c r="H5001" s="2" t="str">
        <f>VLOOKUP(SupplierQuality[[#This Row],[MaterialID]],Table4[#All],2,0)</f>
        <v>Glass</v>
      </c>
      <c r="I5001">
        <v>2</v>
      </c>
      <c r="J5001" s="2" t="str">
        <f>_xlfn.XLOOKUP(SupplierQuality[[#This Row],[Defect Type ID]],Table5[ID],Table5[Defect Type],"Not found",0)</f>
        <v>Rejected</v>
      </c>
      <c r="K5001">
        <v>81</v>
      </c>
      <c r="L5001" s="2" t="str">
        <f>_xlfn.XLOOKUP(SupplierQuality[[#This Row],[DefectID]],Table2[ID],Table2[Defect],"Not found",0)</f>
        <v>Bad Shots</v>
      </c>
      <c r="M5001" s="3">
        <v>917089</v>
      </c>
      <c r="N5001" s="3">
        <v>3356</v>
      </c>
      <c r="O5001" s="6">
        <f>SupplierQuality[[#This Row],[Total Downtime Minutes]]/60</f>
        <v>55.93333333333333</v>
      </c>
      <c r="P5001" s="4">
        <v>637</v>
      </c>
      <c r="Q5001" s="4">
        <f>SupplierQuality[[#This Row],[Total Defect Qty]]*SupplierQuality[[#This Row],[Unit Price]]</f>
        <v>584185693</v>
      </c>
    </row>
    <row r="5002" spans="1:17" x14ac:dyDescent="0.25">
      <c r="A5002" s="1">
        <v>43799</v>
      </c>
      <c r="B5002" s="5" t="str">
        <f>TEXT(SupplierQuality[[#This Row],[Date]],"mmm")</f>
        <v>Nov</v>
      </c>
      <c r="C5002" s="5" t="str">
        <f>TEXT(SupplierQuality[[#This Row],[Date]],"yyyy")</f>
        <v>2019</v>
      </c>
      <c r="D5002" s="2" t="s">
        <v>199</v>
      </c>
      <c r="E5002" s="2" t="s">
        <v>27</v>
      </c>
      <c r="F5002" s="2" t="s">
        <v>24</v>
      </c>
      <c r="G5002">
        <v>117</v>
      </c>
      <c r="H5002" s="2" t="str">
        <f>VLOOKUP(SupplierQuality[[#This Row],[MaterialID]],Table4[#All],2,0)</f>
        <v>Labels</v>
      </c>
      <c r="I5002">
        <v>1</v>
      </c>
      <c r="J5002" s="2" t="str">
        <f>_xlfn.XLOOKUP(SupplierQuality[[#This Row],[Defect Type ID]],Table5[ID],Table5[Defect Type],"Not found",0)</f>
        <v>No Impact</v>
      </c>
      <c r="K5002">
        <v>154</v>
      </c>
      <c r="L5002" s="2" t="str">
        <f>_xlfn.XLOOKUP(SupplierQuality[[#This Row],[DefectID]],Table2[ID],Table2[Defect],"Not found",0)</f>
        <v>Missing Labels</v>
      </c>
      <c r="M5002" s="3">
        <v>763970</v>
      </c>
      <c r="N5002" s="3">
        <v>1612</v>
      </c>
      <c r="O5002" s="6">
        <f>SupplierQuality[[#This Row],[Total Downtime Minutes]]/60</f>
        <v>26.866666666666667</v>
      </c>
      <c r="P5002" s="4">
        <v>286</v>
      </c>
      <c r="Q5002" s="4">
        <f>SupplierQuality[[#This Row],[Total Defect Qty]]*SupplierQuality[[#This Row],[Unit Price]]</f>
        <v>218495420</v>
      </c>
    </row>
    <row r="5003" spans="1:17" x14ac:dyDescent="0.25">
      <c r="A5003" s="1">
        <v>43799</v>
      </c>
      <c r="B5003" s="5" t="str">
        <f>TEXT(SupplierQuality[[#This Row],[Date]],"mmm")</f>
        <v>Nov</v>
      </c>
      <c r="C5003" s="5" t="str">
        <f>TEXT(SupplierQuality[[#This Row],[Date]],"yyyy")</f>
        <v>2019</v>
      </c>
      <c r="D5003" s="2" t="s">
        <v>169</v>
      </c>
      <c r="E5003" s="2" t="s">
        <v>41</v>
      </c>
      <c r="F5003" s="2" t="s">
        <v>17</v>
      </c>
      <c r="G5003">
        <v>127</v>
      </c>
      <c r="H5003" s="2" t="str">
        <f>VLOOKUP(SupplierQuality[[#This Row],[MaterialID]],Table4[#All],2,0)</f>
        <v>Crates</v>
      </c>
      <c r="I5003">
        <v>2</v>
      </c>
      <c r="J5003" s="2" t="str">
        <f>_xlfn.XLOOKUP(SupplierQuality[[#This Row],[Defect Type ID]],Table5[ID],Table5[Defect Type],"Not found",0)</f>
        <v>Rejected</v>
      </c>
      <c r="K5003">
        <v>110</v>
      </c>
      <c r="L5003" s="2" t="str">
        <f>_xlfn.XLOOKUP(SupplierQuality[[#This Row],[DefectID]],Table2[ID],Table2[Defect],"Not found",0)</f>
        <v>Missing Codes</v>
      </c>
      <c r="M5003" s="3">
        <v>746211</v>
      </c>
      <c r="N5003" s="3">
        <v>4283</v>
      </c>
      <c r="O5003" s="6">
        <f>SupplierQuality[[#This Row],[Total Downtime Minutes]]/60</f>
        <v>71.38333333333334</v>
      </c>
      <c r="P5003" s="4">
        <v>508</v>
      </c>
      <c r="Q5003" s="4">
        <f>SupplierQuality[[#This Row],[Total Defect Qty]]*SupplierQuality[[#This Row],[Unit Price]]</f>
        <v>379075188</v>
      </c>
    </row>
    <row r="5004" spans="1:17" x14ac:dyDescent="0.25">
      <c r="A5004" s="1">
        <v>43799</v>
      </c>
      <c r="B5004" s="5" t="str">
        <f>TEXT(SupplierQuality[[#This Row],[Date]],"mmm")</f>
        <v>Nov</v>
      </c>
      <c r="C5004" s="5" t="str">
        <f>TEXT(SupplierQuality[[#This Row],[Date]],"yyyy")</f>
        <v>2019</v>
      </c>
      <c r="D5004" s="2" t="s">
        <v>120</v>
      </c>
      <c r="E5004" s="2" t="s">
        <v>67</v>
      </c>
      <c r="F5004" s="2" t="s">
        <v>24</v>
      </c>
      <c r="G5004">
        <v>127</v>
      </c>
      <c r="H5004" s="2" t="str">
        <f>VLOOKUP(SupplierQuality[[#This Row],[MaterialID]],Table4[#All],2,0)</f>
        <v>Crates</v>
      </c>
      <c r="I5004">
        <v>3</v>
      </c>
      <c r="J5004" s="2" t="str">
        <f>_xlfn.XLOOKUP(SupplierQuality[[#This Row],[Defect Type ID]],Table5[ID],Table5[Defect Type],"Not found",0)</f>
        <v>Impact</v>
      </c>
      <c r="K5004">
        <v>222</v>
      </c>
      <c r="L5004" s="2" t="str">
        <f>_xlfn.XLOOKUP(SupplierQuality[[#This Row],[DefectID]],Table2[ID],Table2[Defect],"Not found",0)</f>
        <v>Bad Valves</v>
      </c>
      <c r="M5004" s="3">
        <v>687989</v>
      </c>
      <c r="N5004" s="3">
        <v>3010</v>
      </c>
      <c r="O5004" s="6">
        <f>SupplierQuality[[#This Row],[Total Downtime Minutes]]/60</f>
        <v>50.166666666666664</v>
      </c>
      <c r="P5004" s="4">
        <v>495</v>
      </c>
      <c r="Q5004" s="4">
        <f>SupplierQuality[[#This Row],[Total Defect Qty]]*SupplierQuality[[#This Row],[Unit Price]]</f>
        <v>340554555</v>
      </c>
    </row>
    <row r="5005" spans="1:17" x14ac:dyDescent="0.25">
      <c r="A5005" s="1">
        <v>43799</v>
      </c>
      <c r="B5005" s="5" t="str">
        <f>TEXT(SupplierQuality[[#This Row],[Date]],"mmm")</f>
        <v>Nov</v>
      </c>
      <c r="C5005" s="5" t="str">
        <f>TEXT(SupplierQuality[[#This Row],[Date]],"yyyy")</f>
        <v>2019</v>
      </c>
      <c r="D5005" s="2" t="s">
        <v>212</v>
      </c>
      <c r="E5005" s="2" t="s">
        <v>104</v>
      </c>
      <c r="F5005" s="2" t="s">
        <v>24</v>
      </c>
      <c r="G5005">
        <v>119</v>
      </c>
      <c r="H5005" s="2" t="str">
        <f>VLOOKUP(SupplierQuality[[#This Row],[MaterialID]],Table4[#All],2,0)</f>
        <v>Batteries</v>
      </c>
      <c r="I5005">
        <v>2</v>
      </c>
      <c r="J5005" s="2" t="str">
        <f>_xlfn.XLOOKUP(SupplierQuality[[#This Row],[Defect Type ID]],Table5[ID],Table5[Defect Type],"Not found",0)</f>
        <v>Rejected</v>
      </c>
      <c r="K5005">
        <v>96</v>
      </c>
      <c r="L5005" s="2" t="str">
        <f>_xlfn.XLOOKUP(SupplierQuality[[#This Row],[DefectID]],Table2[ID],Table2[Defect],"Not found",0)</f>
        <v>Film Not Intact</v>
      </c>
      <c r="M5005" s="3">
        <v>543879</v>
      </c>
      <c r="N5005" s="3">
        <v>642</v>
      </c>
      <c r="O5005" s="6">
        <f>SupplierQuality[[#This Row],[Total Downtime Minutes]]/60</f>
        <v>10.7</v>
      </c>
      <c r="P5005" s="4">
        <v>428</v>
      </c>
      <c r="Q5005" s="4">
        <f>SupplierQuality[[#This Row],[Total Defect Qty]]*SupplierQuality[[#This Row],[Unit Price]]</f>
        <v>232780212</v>
      </c>
    </row>
    <row r="5006" spans="1:17" x14ac:dyDescent="0.25">
      <c r="A5006" s="1">
        <v>43799</v>
      </c>
      <c r="B5006" s="5" t="str">
        <f>TEXT(SupplierQuality[[#This Row],[Date]],"mmm")</f>
        <v>Nov</v>
      </c>
      <c r="C5006" s="5" t="str">
        <f>TEXT(SupplierQuality[[#This Row],[Date]],"yyyy")</f>
        <v>2019</v>
      </c>
      <c r="D5006" s="2" t="s">
        <v>340</v>
      </c>
      <c r="E5006" s="2" t="s">
        <v>104</v>
      </c>
      <c r="F5006" s="2" t="s">
        <v>42</v>
      </c>
      <c r="G5006">
        <v>129</v>
      </c>
      <c r="H5006" s="2" t="str">
        <f>VLOOKUP(SupplierQuality[[#This Row],[MaterialID]],Table4[#All],2,0)</f>
        <v>Mechanicals</v>
      </c>
      <c r="I5006">
        <v>1</v>
      </c>
      <c r="J5006" s="2" t="str">
        <f>_xlfn.XLOOKUP(SupplierQuality[[#This Row],[Defect Type ID]],Table5[ID],Table5[Defect Type],"Not found",0)</f>
        <v>No Impact</v>
      </c>
      <c r="K5006">
        <v>74</v>
      </c>
      <c r="L5006" s="2" t="str">
        <f>_xlfn.XLOOKUP(SupplierQuality[[#This Row],[DefectID]],Table2[ID],Table2[Defect],"Not found",0)</f>
        <v>Film Not Sealing</v>
      </c>
      <c r="M5006" s="3">
        <v>541706</v>
      </c>
      <c r="N5006" s="3">
        <v>3857</v>
      </c>
      <c r="O5006" s="6">
        <f>SupplierQuality[[#This Row],[Total Downtime Minutes]]/60</f>
        <v>64.283333333333331</v>
      </c>
      <c r="P5006" s="4">
        <v>485</v>
      </c>
      <c r="Q5006" s="4">
        <f>SupplierQuality[[#This Row],[Total Defect Qty]]*SupplierQuality[[#This Row],[Unit Price]]</f>
        <v>262727410</v>
      </c>
    </row>
    <row r="5007" spans="1:17" x14ac:dyDescent="0.25">
      <c r="A5007" s="1">
        <v>43799</v>
      </c>
      <c r="B5007" s="5" t="str">
        <f>TEXT(SupplierQuality[[#This Row],[Date]],"mmm")</f>
        <v>Nov</v>
      </c>
      <c r="C5007" s="5" t="str">
        <f>TEXT(SupplierQuality[[#This Row],[Date]],"yyyy")</f>
        <v>2019</v>
      </c>
      <c r="D5007" s="2" t="s">
        <v>166</v>
      </c>
      <c r="E5007" s="2" t="s">
        <v>98</v>
      </c>
      <c r="F5007" s="2" t="s">
        <v>14</v>
      </c>
      <c r="G5007">
        <v>118</v>
      </c>
      <c r="H5007" s="2" t="str">
        <f>VLOOKUP(SupplierQuality[[#This Row],[MaterialID]],Table4[#All],2,0)</f>
        <v>Corrugate</v>
      </c>
      <c r="I5007">
        <v>3</v>
      </c>
      <c r="J5007" s="2" t="str">
        <f>_xlfn.XLOOKUP(SupplierQuality[[#This Row],[Defect Type ID]],Table5[ID],Table5[Defect Type],"Not found",0)</f>
        <v>Impact</v>
      </c>
      <c r="K5007">
        <v>73</v>
      </c>
      <c r="L5007" s="2" t="str">
        <f>_xlfn.XLOOKUP(SupplierQuality[[#This Row],[DefectID]],Table2[ID],Table2[Defect],"Not found",0)</f>
        <v>No Slip Sheets</v>
      </c>
      <c r="M5007" s="3">
        <v>484866</v>
      </c>
      <c r="N5007" s="3">
        <v>528</v>
      </c>
      <c r="O5007" s="6">
        <f>SupplierQuality[[#This Row],[Total Downtime Minutes]]/60</f>
        <v>8.8000000000000007</v>
      </c>
      <c r="P5007" s="4">
        <v>363</v>
      </c>
      <c r="Q5007" s="4">
        <f>SupplierQuality[[#This Row],[Total Defect Qty]]*SupplierQuality[[#This Row],[Unit Price]]</f>
        <v>176006358</v>
      </c>
    </row>
    <row r="5008" spans="1:17" x14ac:dyDescent="0.25">
      <c r="A5008" s="1">
        <v>43799</v>
      </c>
      <c r="B5008" s="5" t="str">
        <f>TEXT(SupplierQuality[[#This Row],[Date]],"mmm")</f>
        <v>Nov</v>
      </c>
      <c r="C5008" s="5" t="str">
        <f>TEXT(SupplierQuality[[#This Row],[Date]],"yyyy")</f>
        <v>2019</v>
      </c>
      <c r="D5008" s="2" t="s">
        <v>117</v>
      </c>
      <c r="E5008" s="2" t="s">
        <v>74</v>
      </c>
      <c r="F5008" s="2" t="s">
        <v>691</v>
      </c>
      <c r="G5008">
        <v>125</v>
      </c>
      <c r="H5008" s="2" t="str">
        <f>VLOOKUP(SupplierQuality[[#This Row],[MaterialID]],Table4[#All],2,0)</f>
        <v>Hardware</v>
      </c>
      <c r="I5008">
        <v>2</v>
      </c>
      <c r="J5008" s="2" t="str">
        <f>_xlfn.XLOOKUP(SupplierQuality[[#This Row],[Defect Type ID]],Table5[ID],Table5[Defect Type],"Not found",0)</f>
        <v>Rejected</v>
      </c>
      <c r="K5008">
        <v>80</v>
      </c>
      <c r="L5008" s="2" t="str">
        <f>_xlfn.XLOOKUP(SupplierQuality[[#This Row],[DefectID]],Table2[ID],Table2[Defect],"Not found",0)</f>
        <v>Bad Labels</v>
      </c>
      <c r="M5008" s="3">
        <v>449356</v>
      </c>
      <c r="N5008" s="3">
        <v>1241</v>
      </c>
      <c r="O5008" s="6">
        <f>SupplierQuality[[#This Row],[Total Downtime Minutes]]/60</f>
        <v>20.683333333333334</v>
      </c>
      <c r="P5008" s="4">
        <v>587</v>
      </c>
      <c r="Q5008" s="4">
        <f>SupplierQuality[[#This Row],[Total Defect Qty]]*SupplierQuality[[#This Row],[Unit Price]]</f>
        <v>263771972</v>
      </c>
    </row>
    <row r="5009" spans="1:17" x14ac:dyDescent="0.25">
      <c r="A5009" s="1">
        <v>43799</v>
      </c>
      <c r="B5009" s="5" t="str">
        <f>TEXT(SupplierQuality[[#This Row],[Date]],"mmm")</f>
        <v>Nov</v>
      </c>
      <c r="C5009" s="5" t="str">
        <f>TEXT(SupplierQuality[[#This Row],[Date]],"yyyy")</f>
        <v>2019</v>
      </c>
      <c r="D5009" s="2" t="s">
        <v>261</v>
      </c>
      <c r="E5009" s="2" t="s">
        <v>58</v>
      </c>
      <c r="F5009" s="2" t="s">
        <v>24</v>
      </c>
      <c r="G5009">
        <v>129</v>
      </c>
      <c r="H5009" s="2" t="str">
        <f>VLOOKUP(SupplierQuality[[#This Row],[MaterialID]],Table4[#All],2,0)</f>
        <v>Mechanicals</v>
      </c>
      <c r="I5009">
        <v>2</v>
      </c>
      <c r="J5009" s="2" t="str">
        <f>_xlfn.XLOOKUP(SupplierQuality[[#This Row],[Defect Type ID]],Table5[ID],Table5[Defect Type],"Not found",0)</f>
        <v>Rejected</v>
      </c>
      <c r="K5009">
        <v>162</v>
      </c>
      <c r="L5009" s="2" t="str">
        <f>_xlfn.XLOOKUP(SupplierQuality[[#This Row],[DefectID]],Table2[ID],Table2[Defect],"Not found",0)</f>
        <v>Moisture</v>
      </c>
      <c r="M5009" s="3">
        <v>446410</v>
      </c>
      <c r="N5009" s="3">
        <v>263</v>
      </c>
      <c r="O5009" s="6">
        <f>SupplierQuality[[#This Row],[Total Downtime Minutes]]/60</f>
        <v>4.3833333333333337</v>
      </c>
      <c r="P5009" s="4">
        <v>556</v>
      </c>
      <c r="Q5009" s="4">
        <f>SupplierQuality[[#This Row],[Total Defect Qty]]*SupplierQuality[[#This Row],[Unit Price]]</f>
        <v>248203960</v>
      </c>
    </row>
    <row r="5010" spans="1:17" x14ac:dyDescent="0.25">
      <c r="A5010" s="1">
        <v>43799</v>
      </c>
      <c r="B5010" s="5" t="str">
        <f>TEXT(SupplierQuality[[#This Row],[Date]],"mmm")</f>
        <v>Nov</v>
      </c>
      <c r="C5010" s="5" t="str">
        <f>TEXT(SupplierQuality[[#This Row],[Date]],"yyyy")</f>
        <v>2019</v>
      </c>
      <c r="D5010" s="2" t="s">
        <v>243</v>
      </c>
      <c r="E5010" s="2" t="s">
        <v>23</v>
      </c>
      <c r="F5010" s="2" t="s">
        <v>691</v>
      </c>
      <c r="G5010">
        <v>119</v>
      </c>
      <c r="H5010" s="2" t="str">
        <f>VLOOKUP(SupplierQuality[[#This Row],[MaterialID]],Table4[#All],2,0)</f>
        <v>Batteries</v>
      </c>
      <c r="I5010">
        <v>3</v>
      </c>
      <c r="J5010" s="2" t="str">
        <f>_xlfn.XLOOKUP(SupplierQuality[[#This Row],[Defect Type ID]],Table5[ID],Table5[Defect Type],"Not found",0)</f>
        <v>Impact</v>
      </c>
      <c r="K5010">
        <v>26</v>
      </c>
      <c r="L5010" s="2" t="str">
        <f>_xlfn.XLOOKUP(SupplierQuality[[#This Row],[DefectID]],Table2[ID],Table2[Defect],"Not found",0)</f>
        <v>Poor  Adhesion</v>
      </c>
      <c r="M5010" s="3">
        <v>436835</v>
      </c>
      <c r="N5010" s="3">
        <v>4133</v>
      </c>
      <c r="O5010" s="6">
        <f>SupplierQuality[[#This Row],[Total Downtime Minutes]]/60</f>
        <v>68.88333333333334</v>
      </c>
      <c r="P5010" s="4">
        <v>407</v>
      </c>
      <c r="Q5010" s="4">
        <f>SupplierQuality[[#This Row],[Total Defect Qty]]*SupplierQuality[[#This Row],[Unit Price]]</f>
        <v>177791845</v>
      </c>
    </row>
    <row r="5011" spans="1:17" x14ac:dyDescent="0.25">
      <c r="A5011" s="1">
        <v>43799</v>
      </c>
      <c r="B5011" s="5" t="str">
        <f>TEXT(SupplierQuality[[#This Row],[Date]],"mmm")</f>
        <v>Nov</v>
      </c>
      <c r="C5011" s="5" t="str">
        <f>TEXT(SupplierQuality[[#This Row],[Date]],"yyyy")</f>
        <v>2019</v>
      </c>
      <c r="D5011" s="2" t="s">
        <v>311</v>
      </c>
      <c r="E5011" s="2" t="s">
        <v>45</v>
      </c>
      <c r="F5011" s="2" t="s">
        <v>691</v>
      </c>
      <c r="G5011">
        <v>123</v>
      </c>
      <c r="H5011" s="2" t="str">
        <f>VLOOKUP(SupplierQuality[[#This Row],[MaterialID]],Table4[#All],2,0)</f>
        <v>Pump</v>
      </c>
      <c r="I5011">
        <v>2</v>
      </c>
      <c r="J5011" s="2" t="str">
        <f>_xlfn.XLOOKUP(SupplierQuality[[#This Row],[Defect Type ID]],Table5[ID],Table5[Defect Type],"Not found",0)</f>
        <v>Rejected</v>
      </c>
      <c r="K5011">
        <v>124</v>
      </c>
      <c r="L5011" s="2" t="str">
        <f>_xlfn.XLOOKUP(SupplierQuality[[#This Row],[DefectID]],Table2[ID],Table2[Defect],"Not found",0)</f>
        <v>Print Impression</v>
      </c>
      <c r="M5011" s="3">
        <v>349348</v>
      </c>
      <c r="N5011" s="3">
        <v>3246</v>
      </c>
      <c r="O5011" s="6">
        <f>SupplierQuality[[#This Row],[Total Downtime Minutes]]/60</f>
        <v>54.1</v>
      </c>
      <c r="P5011" s="4">
        <v>424</v>
      </c>
      <c r="Q5011" s="4">
        <f>SupplierQuality[[#This Row],[Total Defect Qty]]*SupplierQuality[[#This Row],[Unit Price]]</f>
        <v>148123552</v>
      </c>
    </row>
    <row r="5012" spans="1:17" x14ac:dyDescent="0.25">
      <c r="A5012" s="1">
        <v>43799</v>
      </c>
      <c r="B5012" s="5" t="str">
        <f>TEXT(SupplierQuality[[#This Row],[Date]],"mmm")</f>
        <v>Nov</v>
      </c>
      <c r="C5012" s="5" t="str">
        <f>TEXT(SupplierQuality[[#This Row],[Date]],"yyyy")</f>
        <v>2019</v>
      </c>
      <c r="D5012" s="2" t="s">
        <v>355</v>
      </c>
      <c r="E5012" s="2" t="s">
        <v>41</v>
      </c>
      <c r="F5012" s="2" t="s">
        <v>691</v>
      </c>
      <c r="G5012">
        <v>129</v>
      </c>
      <c r="H5012" s="2" t="str">
        <f>VLOOKUP(SupplierQuality[[#This Row],[MaterialID]],Table4[#All],2,0)</f>
        <v>Mechanicals</v>
      </c>
      <c r="I5012">
        <v>2</v>
      </c>
      <c r="J5012" s="2" t="str">
        <f>_xlfn.XLOOKUP(SupplierQuality[[#This Row],[Defect Type ID]],Table5[ID],Table5[Defect Type],"Not found",0)</f>
        <v>Rejected</v>
      </c>
      <c r="K5012">
        <v>46</v>
      </c>
      <c r="L5012" s="2" t="str">
        <f>_xlfn.XLOOKUP(SupplierQuality[[#This Row],[DefectID]],Table2[ID],Table2[Defect],"Not found",0)</f>
        <v>Narrow Tops</v>
      </c>
      <c r="M5012" s="3">
        <v>341822</v>
      </c>
      <c r="N5012" s="3">
        <v>3763</v>
      </c>
      <c r="O5012" s="6">
        <f>SupplierQuality[[#This Row],[Total Downtime Minutes]]/60</f>
        <v>62.716666666666669</v>
      </c>
      <c r="P5012" s="4">
        <v>442</v>
      </c>
      <c r="Q5012" s="4">
        <f>SupplierQuality[[#This Row],[Total Defect Qty]]*SupplierQuality[[#This Row],[Unit Price]]</f>
        <v>151085324</v>
      </c>
    </row>
    <row r="5013" spans="1:17" x14ac:dyDescent="0.25">
      <c r="A5013" s="1">
        <v>43799</v>
      </c>
      <c r="B5013" s="5" t="str">
        <f>TEXT(SupplierQuality[[#This Row],[Date]],"mmm")</f>
        <v>Nov</v>
      </c>
      <c r="C5013" s="5" t="str">
        <f>TEXT(SupplierQuality[[#This Row],[Date]],"yyyy")</f>
        <v>2019</v>
      </c>
      <c r="D5013" s="2" t="s">
        <v>114</v>
      </c>
      <c r="E5013" s="2" t="s">
        <v>23</v>
      </c>
      <c r="F5013" s="2" t="s">
        <v>691</v>
      </c>
      <c r="G5013">
        <v>125</v>
      </c>
      <c r="H5013" s="2" t="str">
        <f>VLOOKUP(SupplierQuality[[#This Row],[MaterialID]],Table4[#All],2,0)</f>
        <v>Hardware</v>
      </c>
      <c r="I5013">
        <v>3</v>
      </c>
      <c r="J5013" s="2" t="str">
        <f>_xlfn.XLOOKUP(SupplierQuality[[#This Row],[Defect Type ID]],Table5[ID],Table5[Defect Type],"Not found",0)</f>
        <v>Impact</v>
      </c>
      <c r="K5013">
        <v>178</v>
      </c>
      <c r="L5013" s="2" t="str">
        <f>_xlfn.XLOOKUP(SupplierQuality[[#This Row],[DefectID]],Table2[ID],Table2[Defect],"Not found",0)</f>
        <v>Corrugate Falling Apart</v>
      </c>
      <c r="M5013" s="3">
        <v>340236</v>
      </c>
      <c r="N5013" s="3">
        <v>678</v>
      </c>
      <c r="O5013" s="6">
        <f>SupplierQuality[[#This Row],[Total Downtime Minutes]]/60</f>
        <v>11.3</v>
      </c>
      <c r="P5013" s="4">
        <v>279</v>
      </c>
      <c r="Q5013" s="4">
        <f>SupplierQuality[[#This Row],[Total Defect Qty]]*SupplierQuality[[#This Row],[Unit Price]]</f>
        <v>94925844</v>
      </c>
    </row>
    <row r="5014" spans="1:17" x14ac:dyDescent="0.25">
      <c r="A5014" s="1">
        <v>43799</v>
      </c>
      <c r="B5014" s="5" t="str">
        <f>TEXT(SupplierQuality[[#This Row],[Date]],"mmm")</f>
        <v>Nov</v>
      </c>
      <c r="C5014" s="5" t="str">
        <f>TEXT(SupplierQuality[[#This Row],[Date]],"yyyy")</f>
        <v>2019</v>
      </c>
      <c r="D5014" s="2" t="s">
        <v>316</v>
      </c>
      <c r="E5014" s="2" t="s">
        <v>32</v>
      </c>
      <c r="F5014" s="2" t="s">
        <v>691</v>
      </c>
      <c r="G5014">
        <v>116</v>
      </c>
      <c r="H5014" s="2" t="str">
        <f>VLOOKUP(SupplierQuality[[#This Row],[MaterialID]],Table4[#All],2,0)</f>
        <v>Molds</v>
      </c>
      <c r="I5014">
        <v>3</v>
      </c>
      <c r="J5014" s="2" t="str">
        <f>_xlfn.XLOOKUP(SupplierQuality[[#This Row],[Defect Type ID]],Table5[ID],Table5[Defect Type],"Not found",0)</f>
        <v>Impact</v>
      </c>
      <c r="K5014">
        <v>53</v>
      </c>
      <c r="L5014" s="2" t="str">
        <f>_xlfn.XLOOKUP(SupplierQuality[[#This Row],[DefectID]],Table2[ID],Table2[Defect],"Not found",0)</f>
        <v>Incorrect Material</v>
      </c>
      <c r="M5014" s="3">
        <v>216188</v>
      </c>
      <c r="N5014" s="3">
        <v>1528</v>
      </c>
      <c r="O5014" s="6">
        <f>SupplierQuality[[#This Row],[Total Downtime Minutes]]/60</f>
        <v>25.466666666666665</v>
      </c>
      <c r="P5014" s="4">
        <v>287</v>
      </c>
      <c r="Q5014" s="4">
        <f>SupplierQuality[[#This Row],[Total Defect Qty]]*SupplierQuality[[#This Row],[Unit Price]]</f>
        <v>62045956</v>
      </c>
    </row>
    <row r="5015" spans="1:17" x14ac:dyDescent="0.25">
      <c r="A5015" s="1">
        <v>43799</v>
      </c>
      <c r="B5015" s="5" t="str">
        <f>TEXT(SupplierQuality[[#This Row],[Date]],"mmm")</f>
        <v>Nov</v>
      </c>
      <c r="C5015" s="5" t="str">
        <f>TEXT(SupplierQuality[[#This Row],[Date]],"yyyy")</f>
        <v>2019</v>
      </c>
      <c r="D5015" s="2" t="s">
        <v>340</v>
      </c>
      <c r="E5015" s="2" t="s">
        <v>119</v>
      </c>
      <c r="F5015" s="2" t="s">
        <v>691</v>
      </c>
      <c r="G5015">
        <v>127</v>
      </c>
      <c r="H5015" s="2" t="str">
        <f>VLOOKUP(SupplierQuality[[#This Row],[MaterialID]],Table4[#All],2,0)</f>
        <v>Crates</v>
      </c>
      <c r="I5015">
        <v>1</v>
      </c>
      <c r="J5015" s="2" t="str">
        <f>_xlfn.XLOOKUP(SupplierQuality[[#This Row],[Defect Type ID]],Table5[ID],Table5[Defect Type],"Not found",0)</f>
        <v>No Impact</v>
      </c>
      <c r="K5015">
        <v>34</v>
      </c>
      <c r="L5015" s="2" t="str">
        <f>_xlfn.XLOOKUP(SupplierQuality[[#This Row],[DefectID]],Table2[ID],Table2[Defect],"Not found",0)</f>
        <v>Inclomplete</v>
      </c>
      <c r="M5015" s="3">
        <v>144295</v>
      </c>
      <c r="N5015" s="3">
        <v>2348</v>
      </c>
      <c r="O5015" s="6">
        <f>SupplierQuality[[#This Row],[Total Downtime Minutes]]/60</f>
        <v>39.133333333333333</v>
      </c>
      <c r="P5015" s="4">
        <v>453</v>
      </c>
      <c r="Q5015" s="4">
        <f>SupplierQuality[[#This Row],[Total Defect Qty]]*SupplierQuality[[#This Row],[Unit Price]]</f>
        <v>65365635</v>
      </c>
    </row>
    <row r="5016" spans="1:17" x14ac:dyDescent="0.25">
      <c r="A5016" s="1">
        <v>43799</v>
      </c>
      <c r="B5016" s="5" t="str">
        <f>TEXT(SupplierQuality[[#This Row],[Date]],"mmm")</f>
        <v>Nov</v>
      </c>
      <c r="C5016" s="5" t="str">
        <f>TEXT(SupplierQuality[[#This Row],[Date]],"yyyy")</f>
        <v>2019</v>
      </c>
      <c r="D5016" s="2" t="s">
        <v>212</v>
      </c>
      <c r="E5016" s="2" t="s">
        <v>11</v>
      </c>
      <c r="F5016" s="2" t="s">
        <v>14</v>
      </c>
      <c r="G5016">
        <v>115</v>
      </c>
      <c r="H5016" s="2" t="str">
        <f>VLOOKUP(SupplierQuality[[#This Row],[MaterialID]],Table4[#All],2,0)</f>
        <v>Controllers</v>
      </c>
      <c r="I5016">
        <v>1</v>
      </c>
      <c r="J5016" s="2" t="str">
        <f>_xlfn.XLOOKUP(SupplierQuality[[#This Row],[Defect Type ID]],Table5[ID],Table5[Defect Type],"Not found",0)</f>
        <v>No Impact</v>
      </c>
      <c r="K5016">
        <v>108</v>
      </c>
      <c r="L5016" s="2" t="str">
        <f>_xlfn.XLOOKUP(SupplierQuality[[#This Row],[DefectID]],Table2[ID],Table2[Defect],"Not found",0)</f>
        <v>Wrong Tails</v>
      </c>
      <c r="M5016" s="3">
        <v>143556</v>
      </c>
      <c r="N5016" s="3">
        <v>4572</v>
      </c>
      <c r="O5016" s="6">
        <f>SupplierQuality[[#This Row],[Total Downtime Minutes]]/60</f>
        <v>76.2</v>
      </c>
      <c r="P5016" s="4">
        <v>675</v>
      </c>
      <c r="Q5016" s="4">
        <f>SupplierQuality[[#This Row],[Total Defect Qty]]*SupplierQuality[[#This Row],[Unit Price]]</f>
        <v>96900300</v>
      </c>
    </row>
    <row r="5017" spans="1:17" x14ac:dyDescent="0.25">
      <c r="A5017" s="1">
        <v>43799</v>
      </c>
      <c r="B5017" s="5" t="str">
        <f>TEXT(SupplierQuality[[#This Row],[Date]],"mmm")</f>
        <v>Nov</v>
      </c>
      <c r="C5017" s="5" t="str">
        <f>TEXT(SupplierQuality[[#This Row],[Date]],"yyyy")</f>
        <v>2019</v>
      </c>
      <c r="D5017" s="2" t="s">
        <v>135</v>
      </c>
      <c r="E5017" s="2" t="s">
        <v>32</v>
      </c>
      <c r="F5017" s="2" t="s">
        <v>24</v>
      </c>
      <c r="G5017">
        <v>133</v>
      </c>
      <c r="H5017" s="2" t="str">
        <f>VLOOKUP(SupplierQuality[[#This Row],[MaterialID]],Table4[#All],2,0)</f>
        <v>Wires</v>
      </c>
      <c r="I5017">
        <v>3</v>
      </c>
      <c r="J5017" s="2" t="str">
        <f>_xlfn.XLOOKUP(SupplierQuality[[#This Row],[Defect Type ID]],Table5[ID],Table5[Defect Type],"Not found",0)</f>
        <v>Impact</v>
      </c>
      <c r="K5017">
        <v>104</v>
      </c>
      <c r="L5017" s="2" t="str">
        <f>_xlfn.XLOOKUP(SupplierQuality[[#This Row],[DefectID]],Table2[ID],Table2[Defect],"Not found",0)</f>
        <v>Too Much Chemicals</v>
      </c>
      <c r="M5017" s="3">
        <v>125984</v>
      </c>
      <c r="N5017" s="3">
        <v>4634</v>
      </c>
      <c r="O5017" s="6">
        <f>SupplierQuality[[#This Row],[Total Downtime Minutes]]/60</f>
        <v>77.233333333333334</v>
      </c>
      <c r="P5017" s="4">
        <v>512</v>
      </c>
      <c r="Q5017" s="4">
        <f>SupplierQuality[[#This Row],[Total Defect Qty]]*SupplierQuality[[#This Row],[Unit Price]]</f>
        <v>64503808</v>
      </c>
    </row>
    <row r="5018" spans="1:17" x14ac:dyDescent="0.25">
      <c r="A5018" s="1">
        <v>43800</v>
      </c>
      <c r="B5018" s="5" t="str">
        <f>TEXT(SupplierQuality[[#This Row],[Date]],"mmm")</f>
        <v>Dec</v>
      </c>
      <c r="C5018" s="5" t="str">
        <f>TEXT(SupplierQuality[[#This Row],[Date]],"yyyy")</f>
        <v>2019</v>
      </c>
      <c r="D5018" s="2" t="s">
        <v>155</v>
      </c>
      <c r="E5018" s="2" t="s">
        <v>67</v>
      </c>
      <c r="F5018" s="2" t="s">
        <v>14</v>
      </c>
      <c r="G5018">
        <v>113</v>
      </c>
      <c r="H5018" s="2" t="str">
        <f>VLOOKUP(SupplierQuality[[#This Row],[MaterialID]],Table4[#All],2,0)</f>
        <v>Raw Materials</v>
      </c>
      <c r="I5018">
        <v>1</v>
      </c>
      <c r="J5018" s="2" t="str">
        <f>_xlfn.XLOOKUP(SupplierQuality[[#This Row],[Defect Type ID]],Table5[ID],Table5[Defect Type],"Not found",0)</f>
        <v>No Impact</v>
      </c>
      <c r="K5018">
        <v>84</v>
      </c>
      <c r="L5018" s="2" t="str">
        <f>_xlfn.XLOOKUP(SupplierQuality[[#This Row],[DefectID]],Table2[ID],Table2[Defect],"Not found",0)</f>
        <v>Weak Walls</v>
      </c>
      <c r="M5018" s="3">
        <v>996424</v>
      </c>
      <c r="N5018" s="3">
        <v>2727</v>
      </c>
      <c r="O5018" s="6">
        <f>SupplierQuality[[#This Row],[Total Downtime Minutes]]/60</f>
        <v>45.45</v>
      </c>
      <c r="P5018" s="4">
        <v>301</v>
      </c>
      <c r="Q5018" s="4">
        <f>SupplierQuality[[#This Row],[Total Defect Qty]]*SupplierQuality[[#This Row],[Unit Price]]</f>
        <v>299923624</v>
      </c>
    </row>
    <row r="5019" spans="1:17" x14ac:dyDescent="0.25">
      <c r="A5019" s="1">
        <v>43800</v>
      </c>
      <c r="B5019" s="5" t="str">
        <f>TEXT(SupplierQuality[[#This Row],[Date]],"mmm")</f>
        <v>Dec</v>
      </c>
      <c r="C5019" s="5" t="str">
        <f>TEXT(SupplierQuality[[#This Row],[Date]],"yyyy")</f>
        <v>2019</v>
      </c>
      <c r="D5019" s="2" t="s">
        <v>251</v>
      </c>
      <c r="E5019" s="2" t="s">
        <v>107</v>
      </c>
      <c r="F5019" s="2" t="s">
        <v>17</v>
      </c>
      <c r="G5019">
        <v>127</v>
      </c>
      <c r="H5019" s="2" t="str">
        <f>VLOOKUP(SupplierQuality[[#This Row],[MaterialID]],Table4[#All],2,0)</f>
        <v>Crates</v>
      </c>
      <c r="I5019">
        <v>3</v>
      </c>
      <c r="J5019" s="2" t="str">
        <f>_xlfn.XLOOKUP(SupplierQuality[[#This Row],[Defect Type ID]],Table5[ID],Table5[Defect Type],"Not found",0)</f>
        <v>Impact</v>
      </c>
      <c r="K5019">
        <v>194</v>
      </c>
      <c r="L5019" s="2" t="str">
        <f>_xlfn.XLOOKUP(SupplierQuality[[#This Row],[DefectID]],Table2[ID],Table2[Defect],"Not found",0)</f>
        <v>Double Labeling</v>
      </c>
      <c r="M5019" s="3">
        <v>888979</v>
      </c>
      <c r="N5019" s="3">
        <v>3325</v>
      </c>
      <c r="O5019" s="6">
        <f>SupplierQuality[[#This Row],[Total Downtime Minutes]]/60</f>
        <v>55.416666666666664</v>
      </c>
      <c r="P5019" s="4">
        <v>494</v>
      </c>
      <c r="Q5019" s="4">
        <f>SupplierQuality[[#This Row],[Total Defect Qty]]*SupplierQuality[[#This Row],[Unit Price]]</f>
        <v>439155626</v>
      </c>
    </row>
    <row r="5020" spans="1:17" x14ac:dyDescent="0.25">
      <c r="A5020" s="1">
        <v>43800</v>
      </c>
      <c r="B5020" s="5" t="str">
        <f>TEXT(SupplierQuality[[#This Row],[Date]],"mmm")</f>
        <v>Dec</v>
      </c>
      <c r="C5020" s="5" t="str">
        <f>TEXT(SupplierQuality[[#This Row],[Date]],"yyyy")</f>
        <v>2019</v>
      </c>
      <c r="D5020" s="2" t="s">
        <v>82</v>
      </c>
      <c r="E5020" s="2" t="s">
        <v>98</v>
      </c>
      <c r="F5020" s="2" t="s">
        <v>14</v>
      </c>
      <c r="G5020">
        <v>112</v>
      </c>
      <c r="H5020" s="2" t="str">
        <f>VLOOKUP(SupplierQuality[[#This Row],[MaterialID]],Table4[#All],2,0)</f>
        <v>Glass</v>
      </c>
      <c r="I5020">
        <v>2</v>
      </c>
      <c r="J5020" s="2" t="str">
        <f>_xlfn.XLOOKUP(SupplierQuality[[#This Row],[Defect Type ID]],Table5[ID],Table5[Defect Type],"Not found",0)</f>
        <v>Rejected</v>
      </c>
      <c r="K5020">
        <v>61</v>
      </c>
      <c r="L5020" s="2" t="str">
        <f>_xlfn.XLOOKUP(SupplierQuality[[#This Row],[DefectID]],Table2[ID],Table2[Defect],"Not found",0)</f>
        <v>No Sealing</v>
      </c>
      <c r="M5020" s="3">
        <v>713028</v>
      </c>
      <c r="N5020" s="3">
        <v>4478</v>
      </c>
      <c r="O5020" s="6">
        <f>SupplierQuality[[#This Row],[Total Downtime Minutes]]/60</f>
        <v>74.63333333333334</v>
      </c>
      <c r="P5020" s="4">
        <v>640</v>
      </c>
      <c r="Q5020" s="4">
        <f>SupplierQuality[[#This Row],[Total Defect Qty]]*SupplierQuality[[#This Row],[Unit Price]]</f>
        <v>456337920</v>
      </c>
    </row>
    <row r="5021" spans="1:17" x14ac:dyDescent="0.25">
      <c r="A5021" s="1">
        <v>43800</v>
      </c>
      <c r="B5021" s="5" t="str">
        <f>TEXT(SupplierQuality[[#This Row],[Date]],"mmm")</f>
        <v>Dec</v>
      </c>
      <c r="C5021" s="5" t="str">
        <f>TEXT(SupplierQuality[[#This Row],[Date]],"yyyy")</f>
        <v>2019</v>
      </c>
      <c r="D5021" s="2" t="s">
        <v>181</v>
      </c>
      <c r="E5021" s="2" t="s">
        <v>84</v>
      </c>
      <c r="F5021" s="2" t="s">
        <v>14</v>
      </c>
      <c r="G5021">
        <v>113</v>
      </c>
      <c r="H5021" s="2" t="str">
        <f>VLOOKUP(SupplierQuality[[#This Row],[MaterialID]],Table4[#All],2,0)</f>
        <v>Raw Materials</v>
      </c>
      <c r="I5021">
        <v>2</v>
      </c>
      <c r="J5021" s="2" t="str">
        <f>_xlfn.XLOOKUP(SupplierQuality[[#This Row],[Defect Type ID]],Table5[ID],Table5[Defect Type],"Not found",0)</f>
        <v>Rejected</v>
      </c>
      <c r="K5021">
        <v>74</v>
      </c>
      <c r="L5021" s="2" t="str">
        <f>_xlfn.XLOOKUP(SupplierQuality[[#This Row],[DefectID]],Table2[ID],Table2[Defect],"Not found",0)</f>
        <v>Film Not Sealing</v>
      </c>
      <c r="M5021" s="3">
        <v>489987</v>
      </c>
      <c r="N5021" s="3">
        <v>747</v>
      </c>
      <c r="O5021" s="6">
        <f>SupplierQuality[[#This Row],[Total Downtime Minutes]]/60</f>
        <v>12.45</v>
      </c>
      <c r="P5021" s="4">
        <v>674</v>
      </c>
      <c r="Q5021" s="4">
        <f>SupplierQuality[[#This Row],[Total Defect Qty]]*SupplierQuality[[#This Row],[Unit Price]]</f>
        <v>330251238</v>
      </c>
    </row>
    <row r="5022" spans="1:17" x14ac:dyDescent="0.25">
      <c r="A5022" s="1">
        <v>43800</v>
      </c>
      <c r="B5022" s="5" t="str">
        <f>TEXT(SupplierQuality[[#This Row],[Date]],"mmm")</f>
        <v>Dec</v>
      </c>
      <c r="C5022" s="5" t="str">
        <f>TEXT(SupplierQuality[[#This Row],[Date]],"yyyy")</f>
        <v>2019</v>
      </c>
      <c r="D5022" s="2" t="s">
        <v>321</v>
      </c>
      <c r="E5022" s="2" t="s">
        <v>98</v>
      </c>
      <c r="F5022" s="2" t="s">
        <v>42</v>
      </c>
      <c r="G5022">
        <v>133</v>
      </c>
      <c r="H5022" s="2" t="str">
        <f>VLOOKUP(SupplierQuality[[#This Row],[MaterialID]],Table4[#All],2,0)</f>
        <v>Wires</v>
      </c>
      <c r="I5022">
        <v>3</v>
      </c>
      <c r="J5022" s="2" t="str">
        <f>_xlfn.XLOOKUP(SupplierQuality[[#This Row],[Defect Type ID]],Table5[ID],Table5[Defect Type],"Not found",0)</f>
        <v>Impact</v>
      </c>
      <c r="K5022">
        <v>212</v>
      </c>
      <c r="L5022" s="2" t="str">
        <f>_xlfn.XLOOKUP(SupplierQuality[[#This Row],[DefectID]],Table2[ID],Table2[Defect],"Not found",0)</f>
        <v>Burnt</v>
      </c>
      <c r="M5022" s="3">
        <v>436764</v>
      </c>
      <c r="N5022" s="3">
        <v>200</v>
      </c>
      <c r="O5022" s="6">
        <f>SupplierQuality[[#This Row],[Total Downtime Minutes]]/60</f>
        <v>3.3333333333333335</v>
      </c>
      <c r="P5022" s="4">
        <v>327</v>
      </c>
      <c r="Q5022" s="4">
        <f>SupplierQuality[[#This Row],[Total Defect Qty]]*SupplierQuality[[#This Row],[Unit Price]]</f>
        <v>142821828</v>
      </c>
    </row>
    <row r="5023" spans="1:17" x14ac:dyDescent="0.25">
      <c r="A5023" s="1">
        <v>43800</v>
      </c>
      <c r="B5023" s="5" t="str">
        <f>TEXT(SupplierQuality[[#This Row],[Date]],"mmm")</f>
        <v>Dec</v>
      </c>
      <c r="C5023" s="5" t="str">
        <f>TEXT(SupplierQuality[[#This Row],[Date]],"yyyy")</f>
        <v>2019</v>
      </c>
      <c r="D5023" s="2" t="s">
        <v>105</v>
      </c>
      <c r="E5023" s="2" t="s">
        <v>27</v>
      </c>
      <c r="F5023" s="2" t="s">
        <v>42</v>
      </c>
      <c r="G5023">
        <v>119</v>
      </c>
      <c r="H5023" s="2" t="str">
        <f>VLOOKUP(SupplierQuality[[#This Row],[MaterialID]],Table4[#All],2,0)</f>
        <v>Batteries</v>
      </c>
      <c r="I5023">
        <v>2</v>
      </c>
      <c r="J5023" s="2" t="str">
        <f>_xlfn.XLOOKUP(SupplierQuality[[#This Row],[Defect Type ID]],Table5[ID],Table5[Defect Type],"Not found",0)</f>
        <v>Rejected</v>
      </c>
      <c r="K5023">
        <v>268</v>
      </c>
      <c r="L5023" s="2" t="str">
        <f>_xlfn.XLOOKUP(SupplierQuality[[#This Row],[DefectID]],Table2[ID],Table2[Defect],"Not found",0)</f>
        <v>Sides Bad</v>
      </c>
      <c r="M5023" s="3">
        <v>186022</v>
      </c>
      <c r="N5023" s="3">
        <v>2230</v>
      </c>
      <c r="O5023" s="6">
        <f>SupplierQuality[[#This Row],[Total Downtime Minutes]]/60</f>
        <v>37.166666666666664</v>
      </c>
      <c r="P5023" s="4">
        <v>549</v>
      </c>
      <c r="Q5023" s="4">
        <f>SupplierQuality[[#This Row],[Total Defect Qty]]*SupplierQuality[[#This Row],[Unit Price]]</f>
        <v>102126078</v>
      </c>
    </row>
    <row r="5024" spans="1:17" x14ac:dyDescent="0.25">
      <c r="A5024" s="1">
        <v>43800</v>
      </c>
      <c r="B5024" s="5" t="str">
        <f>TEXT(SupplierQuality[[#This Row],[Date]],"mmm")</f>
        <v>Dec</v>
      </c>
      <c r="C5024" s="5" t="str">
        <f>TEXT(SupplierQuality[[#This Row],[Date]],"yyyy")</f>
        <v>2019</v>
      </c>
      <c r="D5024" s="2" t="s">
        <v>151</v>
      </c>
      <c r="E5024" s="2" t="s">
        <v>34</v>
      </c>
      <c r="F5024" s="2" t="s">
        <v>17</v>
      </c>
      <c r="G5024">
        <v>118</v>
      </c>
      <c r="H5024" s="2" t="str">
        <f>VLOOKUP(SupplierQuality[[#This Row],[MaterialID]],Table4[#All],2,0)</f>
        <v>Corrugate</v>
      </c>
      <c r="I5024">
        <v>3</v>
      </c>
      <c r="J5024" s="2" t="str">
        <f>_xlfn.XLOOKUP(SupplierQuality[[#This Row],[Defect Type ID]],Table5[ID],Table5[Defect Type],"Not found",0)</f>
        <v>Impact</v>
      </c>
      <c r="K5024">
        <v>247</v>
      </c>
      <c r="L5024" s="2" t="str">
        <f>_xlfn.XLOOKUP(SupplierQuality[[#This Row],[DefectID]],Table2[ID],Table2[Defect],"Not found",0)</f>
        <v>Splinter</v>
      </c>
      <c r="M5024" s="3">
        <v>34869</v>
      </c>
      <c r="N5024" s="3">
        <v>3886</v>
      </c>
      <c r="O5024" s="6">
        <f>SupplierQuality[[#This Row],[Total Downtime Minutes]]/60</f>
        <v>64.766666666666666</v>
      </c>
      <c r="P5024" s="4">
        <v>672</v>
      </c>
      <c r="Q5024" s="4">
        <f>SupplierQuality[[#This Row],[Total Defect Qty]]*SupplierQuality[[#This Row],[Unit Price]]</f>
        <v>23431968</v>
      </c>
    </row>
    <row r="5025" spans="1:17" x14ac:dyDescent="0.25">
      <c r="A5025" s="1">
        <v>43801</v>
      </c>
      <c r="B5025" s="5" t="str">
        <f>TEXT(SupplierQuality[[#This Row],[Date]],"mmm")</f>
        <v>Dec</v>
      </c>
      <c r="C5025" s="5" t="str">
        <f>TEXT(SupplierQuality[[#This Row],[Date]],"yyyy")</f>
        <v>2019</v>
      </c>
      <c r="D5025" s="2" t="s">
        <v>265</v>
      </c>
      <c r="E5025" s="2" t="s">
        <v>30</v>
      </c>
      <c r="F5025" s="2" t="s">
        <v>24</v>
      </c>
      <c r="G5025">
        <v>119</v>
      </c>
      <c r="H5025" s="2" t="str">
        <f>VLOOKUP(SupplierQuality[[#This Row],[MaterialID]],Table4[#All],2,0)</f>
        <v>Batteries</v>
      </c>
      <c r="I5025">
        <v>2</v>
      </c>
      <c r="J5025" s="2" t="str">
        <f>_xlfn.XLOOKUP(SupplierQuality[[#This Row],[Defect Type ID]],Table5[ID],Table5[Defect Type],"Not found",0)</f>
        <v>Rejected</v>
      </c>
      <c r="K5025">
        <v>260</v>
      </c>
      <c r="L5025" s="2" t="str">
        <f>_xlfn.XLOOKUP(SupplierQuality[[#This Row],[DefectID]],Table2[ID],Table2[Defect],"Not found",0)</f>
        <v>Bulging Packaging</v>
      </c>
      <c r="M5025" s="3">
        <v>984163</v>
      </c>
      <c r="N5025" s="3">
        <v>4636</v>
      </c>
      <c r="O5025" s="6">
        <f>SupplierQuality[[#This Row],[Total Downtime Minutes]]/60</f>
        <v>77.266666666666666</v>
      </c>
      <c r="P5025" s="4">
        <v>342</v>
      </c>
      <c r="Q5025" s="4">
        <f>SupplierQuality[[#This Row],[Total Defect Qty]]*SupplierQuality[[#This Row],[Unit Price]]</f>
        <v>336583746</v>
      </c>
    </row>
    <row r="5026" spans="1:17" x14ac:dyDescent="0.25">
      <c r="A5026" s="1">
        <v>43801</v>
      </c>
      <c r="B5026" s="5" t="str">
        <f>TEXT(SupplierQuality[[#This Row],[Date]],"mmm")</f>
        <v>Dec</v>
      </c>
      <c r="C5026" s="5" t="str">
        <f>TEXT(SupplierQuality[[#This Row],[Date]],"yyyy")</f>
        <v>2019</v>
      </c>
      <c r="D5026" s="2" t="s">
        <v>289</v>
      </c>
      <c r="E5026" s="2" t="s">
        <v>107</v>
      </c>
      <c r="F5026" s="2" t="s">
        <v>75</v>
      </c>
      <c r="G5026">
        <v>131</v>
      </c>
      <c r="H5026" s="2" t="str">
        <f>VLOOKUP(SupplierQuality[[#This Row],[MaterialID]],Table4[#All],2,0)</f>
        <v>Valves</v>
      </c>
      <c r="I5026">
        <v>3</v>
      </c>
      <c r="J5026" s="2" t="str">
        <f>_xlfn.XLOOKUP(SupplierQuality[[#This Row],[Defect Type ID]],Table5[ID],Table5[Defect Type],"Not found",0)</f>
        <v>Impact</v>
      </c>
      <c r="K5026">
        <v>10</v>
      </c>
      <c r="L5026" s="2" t="str">
        <f>_xlfn.XLOOKUP(SupplierQuality[[#This Row],[DefectID]],Table2[ID],Table2[Defect],"Not found",0)</f>
        <v>Wrong material</v>
      </c>
      <c r="M5026" s="3">
        <v>973595</v>
      </c>
      <c r="N5026" s="3">
        <v>4547</v>
      </c>
      <c r="O5026" s="6">
        <f>SupplierQuality[[#This Row],[Total Downtime Minutes]]/60</f>
        <v>75.783333333333331</v>
      </c>
      <c r="P5026" s="4">
        <v>283</v>
      </c>
      <c r="Q5026" s="4">
        <f>SupplierQuality[[#This Row],[Total Defect Qty]]*SupplierQuality[[#This Row],[Unit Price]]</f>
        <v>275527385</v>
      </c>
    </row>
    <row r="5027" spans="1:17" x14ac:dyDescent="0.25">
      <c r="A5027" s="1">
        <v>43801</v>
      </c>
      <c r="B5027" s="5" t="str">
        <f>TEXT(SupplierQuality[[#This Row],[Date]],"mmm")</f>
        <v>Dec</v>
      </c>
      <c r="C5027" s="5" t="str">
        <f>TEXT(SupplierQuality[[#This Row],[Date]],"yyyy")</f>
        <v>2019</v>
      </c>
      <c r="D5027" s="2" t="s">
        <v>87</v>
      </c>
      <c r="E5027" s="2" t="s">
        <v>58</v>
      </c>
      <c r="F5027" s="2" t="s">
        <v>17</v>
      </c>
      <c r="G5027">
        <v>121</v>
      </c>
      <c r="H5027" s="2" t="str">
        <f>VLOOKUP(SupplierQuality[[#This Row],[MaterialID]],Table4[#All],2,0)</f>
        <v>Composites</v>
      </c>
      <c r="I5027">
        <v>2</v>
      </c>
      <c r="J5027" s="2" t="str">
        <f>_xlfn.XLOOKUP(SupplierQuality[[#This Row],[Defect Type ID]],Table5[ID],Table5[Defect Type],"Not found",0)</f>
        <v>Rejected</v>
      </c>
      <c r="K5027">
        <v>236</v>
      </c>
      <c r="L5027" s="2" t="str">
        <f>_xlfn.XLOOKUP(SupplierQuality[[#This Row],[DefectID]],Table2[ID],Table2[Defect],"Not found",0)</f>
        <v>Cuts</v>
      </c>
      <c r="M5027" s="3">
        <v>841734</v>
      </c>
      <c r="N5027" s="3">
        <v>3585</v>
      </c>
      <c r="O5027" s="6">
        <f>SupplierQuality[[#This Row],[Total Downtime Minutes]]/60</f>
        <v>59.75</v>
      </c>
      <c r="P5027" s="4">
        <v>490</v>
      </c>
      <c r="Q5027" s="4">
        <f>SupplierQuality[[#This Row],[Total Defect Qty]]*SupplierQuality[[#This Row],[Unit Price]]</f>
        <v>412449660</v>
      </c>
    </row>
    <row r="5028" spans="1:17" x14ac:dyDescent="0.25">
      <c r="A5028" s="1">
        <v>43801</v>
      </c>
      <c r="B5028" s="5" t="str">
        <f>TEXT(SupplierQuality[[#This Row],[Date]],"mmm")</f>
        <v>Dec</v>
      </c>
      <c r="C5028" s="5" t="str">
        <f>TEXT(SupplierQuality[[#This Row],[Date]],"yyyy")</f>
        <v>2019</v>
      </c>
      <c r="D5028" s="2" t="s">
        <v>85</v>
      </c>
      <c r="E5028" s="2" t="s">
        <v>36</v>
      </c>
      <c r="F5028" s="2" t="s">
        <v>17</v>
      </c>
      <c r="G5028">
        <v>132</v>
      </c>
      <c r="H5028" s="2" t="str">
        <f>VLOOKUP(SupplierQuality[[#This Row],[MaterialID]],Table4[#All],2,0)</f>
        <v>Printed Materials</v>
      </c>
      <c r="I5028">
        <v>1</v>
      </c>
      <c r="J5028" s="2" t="str">
        <f>_xlfn.XLOOKUP(SupplierQuality[[#This Row],[Defect Type ID]],Table5[ID],Table5[Defect Type],"Not found",0)</f>
        <v>No Impact</v>
      </c>
      <c r="K5028">
        <v>115</v>
      </c>
      <c r="L5028" s="2" t="str">
        <f>_xlfn.XLOOKUP(SupplierQuality[[#This Row],[DefectID]],Table2[ID],Table2[Defect],"Not found",0)</f>
        <v>Roll Tension</v>
      </c>
      <c r="M5028" s="3">
        <v>722678</v>
      </c>
      <c r="N5028" s="3">
        <v>4740</v>
      </c>
      <c r="O5028" s="6">
        <f>SupplierQuality[[#This Row],[Total Downtime Minutes]]/60</f>
        <v>79</v>
      </c>
      <c r="P5028" s="4">
        <v>478</v>
      </c>
      <c r="Q5028" s="4">
        <f>SupplierQuality[[#This Row],[Total Defect Qty]]*SupplierQuality[[#This Row],[Unit Price]]</f>
        <v>345440084</v>
      </c>
    </row>
    <row r="5029" spans="1:17" x14ac:dyDescent="0.25">
      <c r="A5029" s="1">
        <v>43801</v>
      </c>
      <c r="B5029" s="5" t="str">
        <f>TEXT(SupplierQuality[[#This Row],[Date]],"mmm")</f>
        <v>Dec</v>
      </c>
      <c r="C5029" s="5" t="str">
        <f>TEXT(SupplierQuality[[#This Row],[Date]],"yyyy")</f>
        <v>2019</v>
      </c>
      <c r="D5029" s="2" t="s">
        <v>61</v>
      </c>
      <c r="E5029" s="2" t="s">
        <v>36</v>
      </c>
      <c r="F5029" s="2" t="s">
        <v>42</v>
      </c>
      <c r="G5029">
        <v>133</v>
      </c>
      <c r="H5029" s="2" t="str">
        <f>VLOOKUP(SupplierQuality[[#This Row],[MaterialID]],Table4[#All],2,0)</f>
        <v>Wires</v>
      </c>
      <c r="I5029">
        <v>1</v>
      </c>
      <c r="J5029" s="2" t="str">
        <f>_xlfn.XLOOKUP(SupplierQuality[[#This Row],[Defect Type ID]],Table5[ID],Table5[Defect Type],"Not found",0)</f>
        <v>No Impact</v>
      </c>
      <c r="K5029">
        <v>156</v>
      </c>
      <c r="L5029" s="2" t="str">
        <f>_xlfn.XLOOKUP(SupplierQuality[[#This Row],[DefectID]],Table2[ID],Table2[Defect],"Not found",0)</f>
        <v>Crack</v>
      </c>
      <c r="M5029" s="3">
        <v>576015</v>
      </c>
      <c r="N5029" s="3">
        <v>3326</v>
      </c>
      <c r="O5029" s="6">
        <f>SupplierQuality[[#This Row],[Total Downtime Minutes]]/60</f>
        <v>55.43333333333333</v>
      </c>
      <c r="P5029" s="4">
        <v>496</v>
      </c>
      <c r="Q5029" s="4">
        <f>SupplierQuality[[#This Row],[Total Defect Qty]]*SupplierQuality[[#This Row],[Unit Price]]</f>
        <v>285703440</v>
      </c>
    </row>
    <row r="5030" spans="1:17" x14ac:dyDescent="0.25">
      <c r="A5030" s="1">
        <v>43801</v>
      </c>
      <c r="B5030" s="5" t="str">
        <f>TEXT(SupplierQuality[[#This Row],[Date]],"mmm")</f>
        <v>Dec</v>
      </c>
      <c r="C5030" s="5" t="str">
        <f>TEXT(SupplierQuality[[#This Row],[Date]],"yyyy")</f>
        <v>2019</v>
      </c>
      <c r="D5030" s="2" t="s">
        <v>147</v>
      </c>
      <c r="E5030" s="2" t="s">
        <v>27</v>
      </c>
      <c r="F5030" s="2" t="s">
        <v>17</v>
      </c>
      <c r="G5030">
        <v>130</v>
      </c>
      <c r="H5030" s="2" t="str">
        <f>VLOOKUP(SupplierQuality[[#This Row],[MaterialID]],Table4[#All],2,0)</f>
        <v>Packaging</v>
      </c>
      <c r="I5030">
        <v>3</v>
      </c>
      <c r="J5030" s="2" t="str">
        <f>_xlfn.XLOOKUP(SupplierQuality[[#This Row],[Defect Type ID]],Table5[ID],Table5[Defect Type],"Not found",0)</f>
        <v>Impact</v>
      </c>
      <c r="K5030">
        <v>89</v>
      </c>
      <c r="L5030" s="2" t="str">
        <f>_xlfn.XLOOKUP(SupplierQuality[[#This Row],[DefectID]],Table2[ID],Table2[Defect],"Not found",0)</f>
        <v>Delamination</v>
      </c>
      <c r="M5030" s="3">
        <v>468362</v>
      </c>
      <c r="N5030" s="3">
        <v>43</v>
      </c>
      <c r="O5030" s="6">
        <f>SupplierQuality[[#This Row],[Total Downtime Minutes]]/60</f>
        <v>0.71666666666666667</v>
      </c>
      <c r="P5030" s="4">
        <v>285</v>
      </c>
      <c r="Q5030" s="4">
        <f>SupplierQuality[[#This Row],[Total Defect Qty]]*SupplierQuality[[#This Row],[Unit Price]]</f>
        <v>133483170</v>
      </c>
    </row>
    <row r="5031" spans="1:17" x14ac:dyDescent="0.25">
      <c r="A5031" s="1">
        <v>43801</v>
      </c>
      <c r="B5031" s="5" t="str">
        <f>TEXT(SupplierQuality[[#This Row],[Date]],"mmm")</f>
        <v>Dec</v>
      </c>
      <c r="C5031" s="5" t="str">
        <f>TEXT(SupplierQuality[[#This Row],[Date]],"yyyy")</f>
        <v>2019</v>
      </c>
      <c r="D5031" s="2" t="s">
        <v>262</v>
      </c>
      <c r="E5031" s="2" t="s">
        <v>74</v>
      </c>
      <c r="F5031" s="2" t="s">
        <v>17</v>
      </c>
      <c r="G5031">
        <v>123</v>
      </c>
      <c r="H5031" s="2" t="str">
        <f>VLOOKUP(SupplierQuality[[#This Row],[MaterialID]],Table4[#All],2,0)</f>
        <v>Pump</v>
      </c>
      <c r="I5031">
        <v>3</v>
      </c>
      <c r="J5031" s="2" t="str">
        <f>_xlfn.XLOOKUP(SupplierQuality[[#This Row],[Defect Type ID]],Table5[ID],Table5[Defect Type],"Not found",0)</f>
        <v>Impact</v>
      </c>
      <c r="K5031">
        <v>96</v>
      </c>
      <c r="L5031" s="2" t="str">
        <f>_xlfn.XLOOKUP(SupplierQuality[[#This Row],[DefectID]],Table2[ID],Table2[Defect],"Not found",0)</f>
        <v>Film Not Intact</v>
      </c>
      <c r="M5031" s="3">
        <v>465794</v>
      </c>
      <c r="N5031" s="3">
        <v>2275</v>
      </c>
      <c r="O5031" s="6">
        <f>SupplierQuality[[#This Row],[Total Downtime Minutes]]/60</f>
        <v>37.916666666666664</v>
      </c>
      <c r="P5031" s="4">
        <v>365</v>
      </c>
      <c r="Q5031" s="4">
        <f>SupplierQuality[[#This Row],[Total Defect Qty]]*SupplierQuality[[#This Row],[Unit Price]]</f>
        <v>170014810</v>
      </c>
    </row>
    <row r="5032" spans="1:17" x14ac:dyDescent="0.25">
      <c r="A5032" s="1">
        <v>43801</v>
      </c>
      <c r="B5032" s="5" t="str">
        <f>TEXT(SupplierQuality[[#This Row],[Date]],"mmm")</f>
        <v>Dec</v>
      </c>
      <c r="C5032" s="5" t="str">
        <f>TEXT(SupplierQuality[[#This Row],[Date]],"yyyy")</f>
        <v>2019</v>
      </c>
      <c r="D5032" s="2" t="s">
        <v>143</v>
      </c>
      <c r="E5032" s="2" t="s">
        <v>104</v>
      </c>
      <c r="F5032" s="2" t="s">
        <v>17</v>
      </c>
      <c r="G5032">
        <v>114</v>
      </c>
      <c r="H5032" s="2" t="str">
        <f>VLOOKUP(SupplierQuality[[#This Row],[MaterialID]],Table4[#All],2,0)</f>
        <v>Carton</v>
      </c>
      <c r="I5032">
        <v>3</v>
      </c>
      <c r="J5032" s="2" t="str">
        <f>_xlfn.XLOOKUP(SupplierQuality[[#This Row],[Defect Type ID]],Table5[ID],Table5[Defect Type],"Not found",0)</f>
        <v>Impact</v>
      </c>
      <c r="K5032">
        <v>207</v>
      </c>
      <c r="L5032" s="2" t="str">
        <f>_xlfn.XLOOKUP(SupplierQuality[[#This Row],[DefectID]],Table2[ID],Table2[Defect],"Not found",0)</f>
        <v>Wrong Cut</v>
      </c>
      <c r="M5032" s="3">
        <v>430605</v>
      </c>
      <c r="N5032" s="3">
        <v>4933</v>
      </c>
      <c r="O5032" s="6">
        <f>SupplierQuality[[#This Row],[Total Downtime Minutes]]/60</f>
        <v>82.216666666666669</v>
      </c>
      <c r="P5032" s="4">
        <v>688</v>
      </c>
      <c r="Q5032" s="4">
        <f>SupplierQuality[[#This Row],[Total Defect Qty]]*SupplierQuality[[#This Row],[Unit Price]]</f>
        <v>296256240</v>
      </c>
    </row>
    <row r="5033" spans="1:17" x14ac:dyDescent="0.25">
      <c r="A5033" s="1">
        <v>43801</v>
      </c>
      <c r="B5033" s="5" t="str">
        <f>TEXT(SupplierQuality[[#This Row],[Date]],"mmm")</f>
        <v>Dec</v>
      </c>
      <c r="C5033" s="5" t="str">
        <f>TEXT(SupplierQuality[[#This Row],[Date]],"yyyy")</f>
        <v>2019</v>
      </c>
      <c r="D5033" s="2" t="s">
        <v>102</v>
      </c>
      <c r="E5033" s="2" t="s">
        <v>119</v>
      </c>
      <c r="F5033" s="2" t="s">
        <v>17</v>
      </c>
      <c r="G5033">
        <v>121</v>
      </c>
      <c r="H5033" s="2" t="str">
        <f>VLOOKUP(SupplierQuality[[#This Row],[MaterialID]],Table4[#All],2,0)</f>
        <v>Composites</v>
      </c>
      <c r="I5033">
        <v>1</v>
      </c>
      <c r="J5033" s="2" t="str">
        <f>_xlfn.XLOOKUP(SupplierQuality[[#This Row],[Defect Type ID]],Table5[ID],Table5[Defect Type],"Not found",0)</f>
        <v>No Impact</v>
      </c>
      <c r="K5033">
        <v>180</v>
      </c>
      <c r="L5033" s="2" t="str">
        <f>_xlfn.XLOOKUP(SupplierQuality[[#This Row],[DefectID]],Table2[ID],Table2[Defect],"Not found",0)</f>
        <v>Soft Sides</v>
      </c>
      <c r="M5033" s="3">
        <v>370589</v>
      </c>
      <c r="N5033" s="3">
        <v>1314</v>
      </c>
      <c r="O5033" s="6">
        <f>SupplierQuality[[#This Row],[Total Downtime Minutes]]/60</f>
        <v>21.9</v>
      </c>
      <c r="P5033" s="4">
        <v>595</v>
      </c>
      <c r="Q5033" s="4">
        <f>SupplierQuality[[#This Row],[Total Defect Qty]]*SupplierQuality[[#This Row],[Unit Price]]</f>
        <v>220500455</v>
      </c>
    </row>
    <row r="5034" spans="1:17" x14ac:dyDescent="0.25">
      <c r="A5034" s="1">
        <v>43801</v>
      </c>
      <c r="B5034" s="5" t="str">
        <f>TEXT(SupplierQuality[[#This Row],[Date]],"mmm")</f>
        <v>Dec</v>
      </c>
      <c r="C5034" s="5" t="str">
        <f>TEXT(SupplierQuality[[#This Row],[Date]],"yyyy")</f>
        <v>2019</v>
      </c>
      <c r="D5034" s="2" t="s">
        <v>131</v>
      </c>
      <c r="E5034" s="2" t="s">
        <v>13</v>
      </c>
      <c r="F5034" s="2" t="s">
        <v>75</v>
      </c>
      <c r="G5034">
        <v>126</v>
      </c>
      <c r="H5034" s="2" t="str">
        <f>VLOOKUP(SupplierQuality[[#This Row],[MaterialID]],Table4[#All],2,0)</f>
        <v>Motors</v>
      </c>
      <c r="I5034">
        <v>2</v>
      </c>
      <c r="J5034" s="2" t="str">
        <f>_xlfn.XLOOKUP(SupplierQuality[[#This Row],[Defect Type ID]],Table5[ID],Table5[Defect Type],"Not found",0)</f>
        <v>Rejected</v>
      </c>
      <c r="K5034">
        <v>113</v>
      </c>
      <c r="L5034" s="2" t="str">
        <f>_xlfn.XLOOKUP(SupplierQuality[[#This Row],[DefectID]],Table2[ID],Table2[Defect],"Not found",0)</f>
        <v>Packaging Integrity</v>
      </c>
      <c r="M5034" s="3">
        <v>280529</v>
      </c>
      <c r="N5034" s="3">
        <v>1620</v>
      </c>
      <c r="O5034" s="6">
        <f>SupplierQuality[[#This Row],[Total Downtime Minutes]]/60</f>
        <v>27</v>
      </c>
      <c r="P5034" s="4">
        <v>603</v>
      </c>
      <c r="Q5034" s="4">
        <f>SupplierQuality[[#This Row],[Total Defect Qty]]*SupplierQuality[[#This Row],[Unit Price]]</f>
        <v>169158987</v>
      </c>
    </row>
    <row r="5035" spans="1:17" x14ac:dyDescent="0.25">
      <c r="A5035" s="1">
        <v>43801</v>
      </c>
      <c r="B5035" s="5" t="str">
        <f>TEXT(SupplierQuality[[#This Row],[Date]],"mmm")</f>
        <v>Dec</v>
      </c>
      <c r="C5035" s="5" t="str">
        <f>TEXT(SupplierQuality[[#This Row],[Date]],"yyyy")</f>
        <v>2019</v>
      </c>
      <c r="D5035" s="2" t="s">
        <v>175</v>
      </c>
      <c r="E5035" s="2" t="s">
        <v>84</v>
      </c>
      <c r="F5035" s="2" t="s">
        <v>14</v>
      </c>
      <c r="G5035">
        <v>115</v>
      </c>
      <c r="H5035" s="2" t="str">
        <f>VLOOKUP(SupplierQuality[[#This Row],[MaterialID]],Table4[#All],2,0)</f>
        <v>Controllers</v>
      </c>
      <c r="I5035">
        <v>1</v>
      </c>
      <c r="J5035" s="2" t="str">
        <f>_xlfn.XLOOKUP(SupplierQuality[[#This Row],[Defect Type ID]],Table5[ID],Table5[Defect Type],"Not found",0)</f>
        <v>No Impact</v>
      </c>
      <c r="K5035">
        <v>158</v>
      </c>
      <c r="L5035" s="2" t="str">
        <f>_xlfn.XLOOKUP(SupplierQuality[[#This Row],[DefectID]],Table2[ID],Table2[Defect],"Not found",0)</f>
        <v>Irregular Shape</v>
      </c>
      <c r="M5035" s="3">
        <v>258206</v>
      </c>
      <c r="N5035" s="3">
        <v>3068</v>
      </c>
      <c r="O5035" s="6">
        <f>SupplierQuality[[#This Row],[Total Downtime Minutes]]/60</f>
        <v>51.133333333333333</v>
      </c>
      <c r="P5035" s="4">
        <v>676</v>
      </c>
      <c r="Q5035" s="4">
        <f>SupplierQuality[[#This Row],[Total Defect Qty]]*SupplierQuality[[#This Row],[Unit Price]]</f>
        <v>174547256</v>
      </c>
    </row>
    <row r="5036" spans="1:17" x14ac:dyDescent="0.25">
      <c r="A5036" s="1">
        <v>43801</v>
      </c>
      <c r="B5036" s="5" t="str">
        <f>TEXT(SupplierQuality[[#This Row],[Date]],"mmm")</f>
        <v>Dec</v>
      </c>
      <c r="C5036" s="5" t="str">
        <f>TEXT(SupplierQuality[[#This Row],[Date]],"yyyy")</f>
        <v>2019</v>
      </c>
      <c r="D5036" s="2" t="s">
        <v>51</v>
      </c>
      <c r="E5036" s="2" t="s">
        <v>32</v>
      </c>
      <c r="F5036" s="2" t="s">
        <v>17</v>
      </c>
      <c r="G5036">
        <v>133</v>
      </c>
      <c r="H5036" s="2" t="str">
        <f>VLOOKUP(SupplierQuality[[#This Row],[MaterialID]],Table4[#All],2,0)</f>
        <v>Wires</v>
      </c>
      <c r="I5036">
        <v>1</v>
      </c>
      <c r="J5036" s="2" t="str">
        <f>_xlfn.XLOOKUP(SupplierQuality[[#This Row],[Defect Type ID]],Table5[ID],Table5[Defect Type],"Not found",0)</f>
        <v>No Impact</v>
      </c>
      <c r="K5036">
        <v>14</v>
      </c>
      <c r="L5036" s="2" t="str">
        <f>_xlfn.XLOOKUP(SupplierQuality[[#This Row],[DefectID]],Table2[ID],Table2[Defect],"Not found",0)</f>
        <v>Gap Variation</v>
      </c>
      <c r="M5036" s="3">
        <v>112771</v>
      </c>
      <c r="N5036" s="3">
        <v>2926</v>
      </c>
      <c r="O5036" s="6">
        <f>SupplierQuality[[#This Row],[Total Downtime Minutes]]/60</f>
        <v>48.766666666666666</v>
      </c>
      <c r="P5036" s="4">
        <v>437</v>
      </c>
      <c r="Q5036" s="4">
        <f>SupplierQuality[[#This Row],[Total Defect Qty]]*SupplierQuality[[#This Row],[Unit Price]]</f>
        <v>49280927</v>
      </c>
    </row>
    <row r="5037" spans="1:17" x14ac:dyDescent="0.25">
      <c r="A5037" s="1">
        <v>43801</v>
      </c>
      <c r="B5037" s="5" t="str">
        <f>TEXT(SupplierQuality[[#This Row],[Date]],"mmm")</f>
        <v>Dec</v>
      </c>
      <c r="C5037" s="5" t="str">
        <f>TEXT(SupplierQuality[[#This Row],[Date]],"yyyy")</f>
        <v>2019</v>
      </c>
      <c r="D5037" s="2" t="s">
        <v>261</v>
      </c>
      <c r="E5037" s="2" t="s">
        <v>11</v>
      </c>
      <c r="F5037" s="2" t="s">
        <v>14</v>
      </c>
      <c r="G5037">
        <v>125</v>
      </c>
      <c r="H5037" s="2" t="str">
        <f>VLOOKUP(SupplierQuality[[#This Row],[MaterialID]],Table4[#All],2,0)</f>
        <v>Hardware</v>
      </c>
      <c r="I5037">
        <v>2</v>
      </c>
      <c r="J5037" s="2" t="str">
        <f>_xlfn.XLOOKUP(SupplierQuality[[#This Row],[Defect Type ID]],Table5[ID],Table5[Defect Type],"Not found",0)</f>
        <v>Rejected</v>
      </c>
      <c r="K5037">
        <v>8</v>
      </c>
      <c r="L5037" s="2" t="str">
        <f>_xlfn.XLOOKUP(SupplierQuality[[#This Row],[DefectID]],Table2[ID],Table2[Defect],"Not found",0)</f>
        <v>Printing Defects</v>
      </c>
      <c r="M5037" s="3">
        <v>83646</v>
      </c>
      <c r="N5037" s="3">
        <v>2366</v>
      </c>
      <c r="O5037" s="6">
        <f>SupplierQuality[[#This Row],[Total Downtime Minutes]]/60</f>
        <v>39.43333333333333</v>
      </c>
      <c r="P5037" s="4">
        <v>641</v>
      </c>
      <c r="Q5037" s="4">
        <f>SupplierQuality[[#This Row],[Total Defect Qty]]*SupplierQuality[[#This Row],[Unit Price]]</f>
        <v>53617086</v>
      </c>
    </row>
    <row r="5038" spans="1:17" x14ac:dyDescent="0.25">
      <c r="A5038" s="1">
        <v>43801</v>
      </c>
      <c r="B5038" s="5" t="str">
        <f>TEXT(SupplierQuality[[#This Row],[Date]],"mmm")</f>
        <v>Dec</v>
      </c>
      <c r="C5038" s="5" t="str">
        <f>TEXT(SupplierQuality[[#This Row],[Date]],"yyyy")</f>
        <v>2019</v>
      </c>
      <c r="D5038" s="2" t="s">
        <v>61</v>
      </c>
      <c r="E5038" s="2" t="s">
        <v>119</v>
      </c>
      <c r="F5038" s="2" t="s">
        <v>14</v>
      </c>
      <c r="G5038">
        <v>114</v>
      </c>
      <c r="H5038" s="2" t="str">
        <f>VLOOKUP(SupplierQuality[[#This Row],[MaterialID]],Table4[#All],2,0)</f>
        <v>Carton</v>
      </c>
      <c r="I5038">
        <v>1</v>
      </c>
      <c r="J5038" s="2" t="str">
        <f>_xlfn.XLOOKUP(SupplierQuality[[#This Row],[Defect Type ID]],Table5[ID],Table5[Defect Type],"Not found",0)</f>
        <v>No Impact</v>
      </c>
      <c r="K5038">
        <v>85</v>
      </c>
      <c r="L5038" s="2" t="str">
        <f>_xlfn.XLOOKUP(SupplierQuality[[#This Row],[DefectID]],Table2[ID],Table2[Defect],"Not found",0)</f>
        <v>Bad Print</v>
      </c>
      <c r="M5038" s="3">
        <v>52043</v>
      </c>
      <c r="N5038" s="3">
        <v>765</v>
      </c>
      <c r="O5038" s="6">
        <f>SupplierQuality[[#This Row],[Total Downtime Minutes]]/60</f>
        <v>12.75</v>
      </c>
      <c r="P5038" s="4">
        <v>643</v>
      </c>
      <c r="Q5038" s="4">
        <f>SupplierQuality[[#This Row],[Total Defect Qty]]*SupplierQuality[[#This Row],[Unit Price]]</f>
        <v>33463649</v>
      </c>
    </row>
    <row r="5039" spans="1:17" x14ac:dyDescent="0.25">
      <c r="A5039" s="1">
        <v>43802</v>
      </c>
      <c r="B5039" s="5" t="str">
        <f>TEXT(SupplierQuality[[#This Row],[Date]],"mmm")</f>
        <v>Dec</v>
      </c>
      <c r="C5039" s="5" t="str">
        <f>TEXT(SupplierQuality[[#This Row],[Date]],"yyyy")</f>
        <v>2019</v>
      </c>
      <c r="D5039" s="2" t="s">
        <v>230</v>
      </c>
      <c r="E5039" s="2" t="s">
        <v>62</v>
      </c>
      <c r="F5039" s="2" t="s">
        <v>17</v>
      </c>
      <c r="G5039">
        <v>132</v>
      </c>
      <c r="H5039" s="2" t="str">
        <f>VLOOKUP(SupplierQuality[[#This Row],[MaterialID]],Table4[#All],2,0)</f>
        <v>Printed Materials</v>
      </c>
      <c r="I5039">
        <v>2</v>
      </c>
      <c r="J5039" s="2" t="str">
        <f>_xlfn.XLOOKUP(SupplierQuality[[#This Row],[Defect Type ID]],Table5[ID],Table5[Defect Type],"Not found",0)</f>
        <v>Rejected</v>
      </c>
      <c r="K5039">
        <v>103</v>
      </c>
      <c r="L5039" s="2" t="str">
        <f>_xlfn.XLOOKUP(SupplierQuality[[#This Row],[DefectID]],Table2[ID],Table2[Defect],"Not found",0)</f>
        <v>No Fill</v>
      </c>
      <c r="M5039" s="3">
        <v>964425</v>
      </c>
      <c r="N5039" s="3">
        <v>4240</v>
      </c>
      <c r="O5039" s="6">
        <f>SupplierQuality[[#This Row],[Total Downtime Minutes]]/60</f>
        <v>70.666666666666671</v>
      </c>
      <c r="P5039" s="4">
        <v>496</v>
      </c>
      <c r="Q5039" s="4">
        <f>SupplierQuality[[#This Row],[Total Defect Qty]]*SupplierQuality[[#This Row],[Unit Price]]</f>
        <v>478354800</v>
      </c>
    </row>
    <row r="5040" spans="1:17" x14ac:dyDescent="0.25">
      <c r="A5040" s="1">
        <v>43802</v>
      </c>
      <c r="B5040" s="5" t="str">
        <f>TEXT(SupplierQuality[[#This Row],[Date]],"mmm")</f>
        <v>Dec</v>
      </c>
      <c r="C5040" s="5" t="str">
        <f>TEXT(SupplierQuality[[#This Row],[Date]],"yyyy")</f>
        <v>2019</v>
      </c>
      <c r="D5040" s="2" t="s">
        <v>338</v>
      </c>
      <c r="E5040" s="2" t="s">
        <v>55</v>
      </c>
      <c r="F5040" s="2" t="s">
        <v>17</v>
      </c>
      <c r="G5040">
        <v>130</v>
      </c>
      <c r="H5040" s="2" t="str">
        <f>VLOOKUP(SupplierQuality[[#This Row],[MaterialID]],Table4[#All],2,0)</f>
        <v>Packaging</v>
      </c>
      <c r="I5040">
        <v>1</v>
      </c>
      <c r="J5040" s="2" t="str">
        <f>_xlfn.XLOOKUP(SupplierQuality[[#This Row],[Defect Type ID]],Table5[ID],Table5[Defect Type],"Not found",0)</f>
        <v>No Impact</v>
      </c>
      <c r="K5040">
        <v>9</v>
      </c>
      <c r="L5040" s="2" t="str">
        <f>_xlfn.XLOOKUP(SupplierQuality[[#This Row],[DefectID]],Table2[ID],Table2[Defect],"Not found",0)</f>
        <v>Bad Seams</v>
      </c>
      <c r="M5040" s="3">
        <v>955856</v>
      </c>
      <c r="N5040" s="3">
        <v>3322</v>
      </c>
      <c r="O5040" s="6">
        <f>SupplierQuality[[#This Row],[Total Downtime Minutes]]/60</f>
        <v>55.366666666666667</v>
      </c>
      <c r="P5040" s="4">
        <v>450</v>
      </c>
      <c r="Q5040" s="4">
        <f>SupplierQuality[[#This Row],[Total Defect Qty]]*SupplierQuality[[#This Row],[Unit Price]]</f>
        <v>430135200</v>
      </c>
    </row>
    <row r="5041" spans="1:17" x14ac:dyDescent="0.25">
      <c r="A5041" s="1">
        <v>43802</v>
      </c>
      <c r="B5041" s="5" t="str">
        <f>TEXT(SupplierQuality[[#This Row],[Date]],"mmm")</f>
        <v>Dec</v>
      </c>
      <c r="C5041" s="5" t="str">
        <f>TEXT(SupplierQuality[[#This Row],[Date]],"yyyy")</f>
        <v>2019</v>
      </c>
      <c r="D5041" s="2" t="s">
        <v>179</v>
      </c>
      <c r="E5041" s="2" t="s">
        <v>104</v>
      </c>
      <c r="F5041" s="2" t="s">
        <v>14</v>
      </c>
      <c r="G5041">
        <v>127</v>
      </c>
      <c r="H5041" s="2" t="str">
        <f>VLOOKUP(SupplierQuality[[#This Row],[MaterialID]],Table4[#All],2,0)</f>
        <v>Crates</v>
      </c>
      <c r="I5041">
        <v>2</v>
      </c>
      <c r="J5041" s="2" t="str">
        <f>_xlfn.XLOOKUP(SupplierQuality[[#This Row],[Defect Type ID]],Table5[ID],Table5[Defect Type],"Not found",0)</f>
        <v>Rejected</v>
      </c>
      <c r="K5041">
        <v>150</v>
      </c>
      <c r="L5041" s="2" t="str">
        <f>_xlfn.XLOOKUP(SupplierQuality[[#This Row],[DefectID]],Table2[ID],Table2[Defect],"Not found",0)</f>
        <v>Bad Bond</v>
      </c>
      <c r="M5041" s="3">
        <v>903151</v>
      </c>
      <c r="N5041" s="3">
        <v>3314</v>
      </c>
      <c r="O5041" s="6">
        <f>SupplierQuality[[#This Row],[Total Downtime Minutes]]/60</f>
        <v>55.233333333333334</v>
      </c>
      <c r="P5041" s="4">
        <v>568</v>
      </c>
      <c r="Q5041" s="4">
        <f>SupplierQuality[[#This Row],[Total Defect Qty]]*SupplierQuality[[#This Row],[Unit Price]]</f>
        <v>512989768</v>
      </c>
    </row>
    <row r="5042" spans="1:17" x14ac:dyDescent="0.25">
      <c r="A5042" s="1">
        <v>43802</v>
      </c>
      <c r="B5042" s="5" t="str">
        <f>TEXT(SupplierQuality[[#This Row],[Date]],"mmm")</f>
        <v>Dec</v>
      </c>
      <c r="C5042" s="5" t="str">
        <f>TEXT(SupplierQuality[[#This Row],[Date]],"yyyy")</f>
        <v>2019</v>
      </c>
      <c r="D5042" s="2" t="s">
        <v>290</v>
      </c>
      <c r="E5042" s="2" t="s">
        <v>58</v>
      </c>
      <c r="F5042" s="2" t="s">
        <v>14</v>
      </c>
      <c r="G5042">
        <v>126</v>
      </c>
      <c r="H5042" s="2" t="str">
        <f>VLOOKUP(SupplierQuality[[#This Row],[MaterialID]],Table4[#All],2,0)</f>
        <v>Motors</v>
      </c>
      <c r="I5042">
        <v>2</v>
      </c>
      <c r="J5042" s="2" t="str">
        <f>_xlfn.XLOOKUP(SupplierQuality[[#This Row],[Defect Type ID]],Table5[ID],Table5[Defect Type],"Not found",0)</f>
        <v>Rejected</v>
      </c>
      <c r="K5042">
        <v>81</v>
      </c>
      <c r="L5042" s="2" t="str">
        <f>_xlfn.XLOOKUP(SupplierQuality[[#This Row],[DefectID]],Table2[ID],Table2[Defect],"Not found",0)</f>
        <v>Bad Shots</v>
      </c>
      <c r="M5042" s="3">
        <v>862735</v>
      </c>
      <c r="N5042" s="3">
        <v>355</v>
      </c>
      <c r="O5042" s="6">
        <f>SupplierQuality[[#This Row],[Total Downtime Minutes]]/60</f>
        <v>5.916666666666667</v>
      </c>
      <c r="P5042" s="4">
        <v>313</v>
      </c>
      <c r="Q5042" s="4">
        <f>SupplierQuality[[#This Row],[Total Defect Qty]]*SupplierQuality[[#This Row],[Unit Price]]</f>
        <v>270036055</v>
      </c>
    </row>
    <row r="5043" spans="1:17" x14ac:dyDescent="0.25">
      <c r="A5043" s="1">
        <v>43802</v>
      </c>
      <c r="B5043" s="5" t="str">
        <f>TEXT(SupplierQuality[[#This Row],[Date]],"mmm")</f>
        <v>Dec</v>
      </c>
      <c r="C5043" s="5" t="str">
        <f>TEXT(SupplierQuality[[#This Row],[Date]],"yyyy")</f>
        <v>2019</v>
      </c>
      <c r="D5043" s="2" t="s">
        <v>257</v>
      </c>
      <c r="E5043" s="2" t="s">
        <v>36</v>
      </c>
      <c r="F5043" s="2" t="s">
        <v>14</v>
      </c>
      <c r="G5043">
        <v>128</v>
      </c>
      <c r="H5043" s="2" t="str">
        <f>VLOOKUP(SupplierQuality[[#This Row],[MaterialID]],Table4[#All],2,0)</f>
        <v>Tape</v>
      </c>
      <c r="I5043">
        <v>3</v>
      </c>
      <c r="J5043" s="2" t="str">
        <f>_xlfn.XLOOKUP(SupplierQuality[[#This Row],[Defect Type ID]],Table5[ID],Table5[Defect Type],"Not found",0)</f>
        <v>Impact</v>
      </c>
      <c r="K5043">
        <v>169</v>
      </c>
      <c r="L5043" s="2" t="str">
        <f>_xlfn.XLOOKUP(SupplierQuality[[#This Row],[DefectID]],Table2[ID],Table2[Defect],"Not found",0)</f>
        <v>Poor Cut</v>
      </c>
      <c r="M5043" s="3">
        <v>841380</v>
      </c>
      <c r="N5043" s="3">
        <v>2030</v>
      </c>
      <c r="O5043" s="6">
        <f>SupplierQuality[[#This Row],[Total Downtime Minutes]]/60</f>
        <v>33.833333333333336</v>
      </c>
      <c r="P5043" s="4">
        <v>580</v>
      </c>
      <c r="Q5043" s="4">
        <f>SupplierQuality[[#This Row],[Total Defect Qty]]*SupplierQuality[[#This Row],[Unit Price]]</f>
        <v>488000400</v>
      </c>
    </row>
    <row r="5044" spans="1:17" x14ac:dyDescent="0.25">
      <c r="A5044" s="1">
        <v>43802</v>
      </c>
      <c r="B5044" s="5" t="str">
        <f>TEXT(SupplierQuality[[#This Row],[Date]],"mmm")</f>
        <v>Dec</v>
      </c>
      <c r="C5044" s="5" t="str">
        <f>TEXT(SupplierQuality[[#This Row],[Date]],"yyyy")</f>
        <v>2019</v>
      </c>
      <c r="D5044" s="2" t="s">
        <v>118</v>
      </c>
      <c r="E5044" s="2" t="s">
        <v>119</v>
      </c>
      <c r="F5044" s="2" t="s">
        <v>24</v>
      </c>
      <c r="G5044">
        <v>126</v>
      </c>
      <c r="H5044" s="2" t="str">
        <f>VLOOKUP(SupplierQuality[[#This Row],[MaterialID]],Table4[#All],2,0)</f>
        <v>Motors</v>
      </c>
      <c r="I5044">
        <v>3</v>
      </c>
      <c r="J5044" s="2" t="str">
        <f>_xlfn.XLOOKUP(SupplierQuality[[#This Row],[Defect Type ID]],Table5[ID],Table5[Defect Type],"Not found",0)</f>
        <v>Impact</v>
      </c>
      <c r="K5044">
        <v>81</v>
      </c>
      <c r="L5044" s="2" t="str">
        <f>_xlfn.XLOOKUP(SupplierQuality[[#This Row],[DefectID]],Table2[ID],Table2[Defect],"Not found",0)</f>
        <v>Bad Shots</v>
      </c>
      <c r="M5044" s="3">
        <v>745350</v>
      </c>
      <c r="N5044" s="3">
        <v>3779</v>
      </c>
      <c r="O5044" s="6">
        <f>SupplierQuality[[#This Row],[Total Downtime Minutes]]/60</f>
        <v>62.983333333333334</v>
      </c>
      <c r="P5044" s="4">
        <v>424</v>
      </c>
      <c r="Q5044" s="4">
        <f>SupplierQuality[[#This Row],[Total Defect Qty]]*SupplierQuality[[#This Row],[Unit Price]]</f>
        <v>316028400</v>
      </c>
    </row>
    <row r="5045" spans="1:17" x14ac:dyDescent="0.25">
      <c r="A5045" s="1">
        <v>43802</v>
      </c>
      <c r="B5045" s="5" t="str">
        <f>TEXT(SupplierQuality[[#This Row],[Date]],"mmm")</f>
        <v>Dec</v>
      </c>
      <c r="C5045" s="5" t="str">
        <f>TEXT(SupplierQuality[[#This Row],[Date]],"yyyy")</f>
        <v>2019</v>
      </c>
      <c r="D5045" s="2" t="s">
        <v>264</v>
      </c>
      <c r="E5045" s="2" t="s">
        <v>84</v>
      </c>
      <c r="F5045" s="2" t="s">
        <v>24</v>
      </c>
      <c r="G5045">
        <v>115</v>
      </c>
      <c r="H5045" s="2" t="str">
        <f>VLOOKUP(SupplierQuality[[#This Row],[MaterialID]],Table4[#All],2,0)</f>
        <v>Controllers</v>
      </c>
      <c r="I5045">
        <v>1</v>
      </c>
      <c r="J5045" s="2" t="str">
        <f>_xlfn.XLOOKUP(SupplierQuality[[#This Row],[Defect Type ID]],Table5[ID],Table5[Defect Type],"Not found",0)</f>
        <v>No Impact</v>
      </c>
      <c r="K5045">
        <v>266</v>
      </c>
      <c r="L5045" s="2" t="str">
        <f>_xlfn.XLOOKUP(SupplierQuality[[#This Row],[DefectID]],Table2[ID],Table2[Defect],"Not found",0)</f>
        <v>Liner Issues</v>
      </c>
      <c r="M5045" s="3">
        <v>675456</v>
      </c>
      <c r="N5045" s="3">
        <v>1176</v>
      </c>
      <c r="O5045" s="6">
        <f>SupplierQuality[[#This Row],[Total Downtime Minutes]]/60</f>
        <v>19.600000000000001</v>
      </c>
      <c r="P5045" s="4">
        <v>462</v>
      </c>
      <c r="Q5045" s="4">
        <f>SupplierQuality[[#This Row],[Total Defect Qty]]*SupplierQuality[[#This Row],[Unit Price]]</f>
        <v>312060672</v>
      </c>
    </row>
    <row r="5046" spans="1:17" x14ac:dyDescent="0.25">
      <c r="A5046" s="1">
        <v>43802</v>
      </c>
      <c r="B5046" s="5" t="str">
        <f>TEXT(SupplierQuality[[#This Row],[Date]],"mmm")</f>
        <v>Dec</v>
      </c>
      <c r="C5046" s="5" t="str">
        <f>TEXT(SupplierQuality[[#This Row],[Date]],"yyyy")</f>
        <v>2019</v>
      </c>
      <c r="D5046" s="2" t="s">
        <v>96</v>
      </c>
      <c r="E5046" s="2" t="s">
        <v>32</v>
      </c>
      <c r="F5046" s="2" t="s">
        <v>14</v>
      </c>
      <c r="G5046">
        <v>126</v>
      </c>
      <c r="H5046" s="2" t="str">
        <f>VLOOKUP(SupplierQuality[[#This Row],[MaterialID]],Table4[#All],2,0)</f>
        <v>Motors</v>
      </c>
      <c r="I5046">
        <v>2</v>
      </c>
      <c r="J5046" s="2" t="str">
        <f>_xlfn.XLOOKUP(SupplierQuality[[#This Row],[Defect Type ID]],Table5[ID],Table5[Defect Type],"Not found",0)</f>
        <v>Rejected</v>
      </c>
      <c r="K5046">
        <v>163</v>
      </c>
      <c r="L5046" s="2" t="str">
        <f>_xlfn.XLOOKUP(SupplierQuality[[#This Row],[DefectID]],Table2[ID],Table2[Defect],"Not found",0)</f>
        <v>Bubbling</v>
      </c>
      <c r="M5046" s="3">
        <v>655709</v>
      </c>
      <c r="N5046" s="3">
        <v>4823</v>
      </c>
      <c r="O5046" s="6">
        <f>SupplierQuality[[#This Row],[Total Downtime Minutes]]/60</f>
        <v>80.38333333333334</v>
      </c>
      <c r="P5046" s="4">
        <v>326</v>
      </c>
      <c r="Q5046" s="4">
        <f>SupplierQuality[[#This Row],[Total Defect Qty]]*SupplierQuality[[#This Row],[Unit Price]]</f>
        <v>213761134</v>
      </c>
    </row>
    <row r="5047" spans="1:17" x14ac:dyDescent="0.25">
      <c r="A5047" s="1">
        <v>43802</v>
      </c>
      <c r="B5047" s="5" t="str">
        <f>TEXT(SupplierQuality[[#This Row],[Date]],"mmm")</f>
        <v>Dec</v>
      </c>
      <c r="C5047" s="5" t="str">
        <f>TEXT(SupplierQuality[[#This Row],[Date]],"yyyy")</f>
        <v>2019</v>
      </c>
      <c r="D5047" s="2" t="s">
        <v>25</v>
      </c>
      <c r="E5047" s="2" t="s">
        <v>49</v>
      </c>
      <c r="F5047" s="2" t="s">
        <v>75</v>
      </c>
      <c r="G5047">
        <v>125</v>
      </c>
      <c r="H5047" s="2" t="str">
        <f>VLOOKUP(SupplierQuality[[#This Row],[MaterialID]],Table4[#All],2,0)</f>
        <v>Hardware</v>
      </c>
      <c r="I5047">
        <v>3</v>
      </c>
      <c r="J5047" s="2" t="str">
        <f>_xlfn.XLOOKUP(SupplierQuality[[#This Row],[Defect Type ID]],Table5[ID],Table5[Defect Type],"Not found",0)</f>
        <v>Impact</v>
      </c>
      <c r="K5047">
        <v>100</v>
      </c>
      <c r="L5047" s="2" t="str">
        <f>_xlfn.XLOOKUP(SupplierQuality[[#This Row],[DefectID]],Table2[ID],Table2[Defect],"Not found",0)</f>
        <v>Bad Cut</v>
      </c>
      <c r="M5047" s="3">
        <v>637384</v>
      </c>
      <c r="N5047" s="3">
        <v>2607</v>
      </c>
      <c r="O5047" s="6">
        <f>SupplierQuality[[#This Row],[Total Downtime Minutes]]/60</f>
        <v>43.45</v>
      </c>
      <c r="P5047" s="4">
        <v>387</v>
      </c>
      <c r="Q5047" s="4">
        <f>SupplierQuality[[#This Row],[Total Defect Qty]]*SupplierQuality[[#This Row],[Unit Price]]</f>
        <v>246667608</v>
      </c>
    </row>
    <row r="5048" spans="1:17" x14ac:dyDescent="0.25">
      <c r="A5048" s="1">
        <v>43802</v>
      </c>
      <c r="B5048" s="5" t="str">
        <f>TEXT(SupplierQuality[[#This Row],[Date]],"mmm")</f>
        <v>Dec</v>
      </c>
      <c r="C5048" s="5" t="str">
        <f>TEXT(SupplierQuality[[#This Row],[Date]],"yyyy")</f>
        <v>2019</v>
      </c>
      <c r="D5048" s="2" t="s">
        <v>360</v>
      </c>
      <c r="E5048" s="2" t="s">
        <v>67</v>
      </c>
      <c r="F5048" s="2" t="s">
        <v>17</v>
      </c>
      <c r="G5048">
        <v>120</v>
      </c>
      <c r="H5048" s="2" t="str">
        <f>VLOOKUP(SupplierQuality[[#This Row],[MaterialID]],Table4[#All],2,0)</f>
        <v>Film</v>
      </c>
      <c r="I5048">
        <v>1</v>
      </c>
      <c r="J5048" s="2" t="str">
        <f>_xlfn.XLOOKUP(SupplierQuality[[#This Row],[Defect Type ID]],Table5[ID],Table5[Defect Type],"Not found",0)</f>
        <v>No Impact</v>
      </c>
      <c r="K5048">
        <v>231</v>
      </c>
      <c r="L5048" s="2" t="str">
        <f>_xlfn.XLOOKUP(SupplierQuality[[#This Row],[DefectID]],Table2[ID],Table2[Defect],"Not found",0)</f>
        <v>Wrong Bands</v>
      </c>
      <c r="M5048" s="3">
        <v>632555</v>
      </c>
      <c r="N5048" s="3">
        <v>467</v>
      </c>
      <c r="O5048" s="6">
        <f>SupplierQuality[[#This Row],[Total Downtime Minutes]]/60</f>
        <v>7.7833333333333332</v>
      </c>
      <c r="P5048" s="4">
        <v>683</v>
      </c>
      <c r="Q5048" s="4">
        <f>SupplierQuality[[#This Row],[Total Defect Qty]]*SupplierQuality[[#This Row],[Unit Price]]</f>
        <v>432035065</v>
      </c>
    </row>
    <row r="5049" spans="1:17" x14ac:dyDescent="0.25">
      <c r="A5049" s="1">
        <v>43802</v>
      </c>
      <c r="B5049" s="5" t="str">
        <f>TEXT(SupplierQuality[[#This Row],[Date]],"mmm")</f>
        <v>Dec</v>
      </c>
      <c r="C5049" s="5" t="str">
        <f>TEXT(SupplierQuality[[#This Row],[Date]],"yyyy")</f>
        <v>2019</v>
      </c>
      <c r="D5049" s="2" t="s">
        <v>180</v>
      </c>
      <c r="E5049" s="2" t="s">
        <v>49</v>
      </c>
      <c r="F5049" s="2" t="s">
        <v>17</v>
      </c>
      <c r="G5049">
        <v>122</v>
      </c>
      <c r="H5049" s="2" t="str">
        <f>VLOOKUP(SupplierQuality[[#This Row],[MaterialID]],Table4[#All],2,0)</f>
        <v>Electrolytes</v>
      </c>
      <c r="I5049">
        <v>2</v>
      </c>
      <c r="J5049" s="2" t="str">
        <f>_xlfn.XLOOKUP(SupplierQuality[[#This Row],[Defect Type ID]],Table5[ID],Table5[Defect Type],"Not found",0)</f>
        <v>Rejected</v>
      </c>
      <c r="K5049">
        <v>255</v>
      </c>
      <c r="L5049" s="2" t="str">
        <f>_xlfn.XLOOKUP(SupplierQuality[[#This Row],[DefectID]],Table2[ID],Table2[Defect],"Not found",0)</f>
        <v>Components Stuck</v>
      </c>
      <c r="M5049" s="3">
        <v>428925</v>
      </c>
      <c r="N5049" s="3">
        <v>4356</v>
      </c>
      <c r="O5049" s="6">
        <f>SupplierQuality[[#This Row],[Total Downtime Minutes]]/60</f>
        <v>72.599999999999994</v>
      </c>
      <c r="P5049" s="4">
        <v>460</v>
      </c>
      <c r="Q5049" s="4">
        <f>SupplierQuality[[#This Row],[Total Defect Qty]]*SupplierQuality[[#This Row],[Unit Price]]</f>
        <v>197305500</v>
      </c>
    </row>
    <row r="5050" spans="1:17" x14ac:dyDescent="0.25">
      <c r="A5050" s="1">
        <v>43802</v>
      </c>
      <c r="B5050" s="5" t="str">
        <f>TEXT(SupplierQuality[[#This Row],[Date]],"mmm")</f>
        <v>Dec</v>
      </c>
      <c r="C5050" s="5" t="str">
        <f>TEXT(SupplierQuality[[#This Row],[Date]],"yyyy")</f>
        <v>2019</v>
      </c>
      <c r="D5050" s="2" t="s">
        <v>280</v>
      </c>
      <c r="E5050" s="2" t="s">
        <v>19</v>
      </c>
      <c r="F5050" s="2" t="s">
        <v>17</v>
      </c>
      <c r="G5050">
        <v>125</v>
      </c>
      <c r="H5050" s="2" t="str">
        <f>VLOOKUP(SupplierQuality[[#This Row],[MaterialID]],Table4[#All],2,0)</f>
        <v>Hardware</v>
      </c>
      <c r="I5050">
        <v>2</v>
      </c>
      <c r="J5050" s="2" t="str">
        <f>_xlfn.XLOOKUP(SupplierQuality[[#This Row],[Defect Type ID]],Table5[ID],Table5[Defect Type],"Not found",0)</f>
        <v>Rejected</v>
      </c>
      <c r="K5050">
        <v>155</v>
      </c>
      <c r="L5050" s="2" t="str">
        <f>_xlfn.XLOOKUP(SupplierQuality[[#This Row],[DefectID]],Table2[ID],Table2[Defect],"Not found",0)</f>
        <v>Wrong Specification</v>
      </c>
      <c r="M5050" s="3">
        <v>330033</v>
      </c>
      <c r="N5050" s="3">
        <v>375</v>
      </c>
      <c r="O5050" s="6">
        <f>SupplierQuality[[#This Row],[Total Downtime Minutes]]/60</f>
        <v>6.25</v>
      </c>
      <c r="P5050" s="4">
        <v>399</v>
      </c>
      <c r="Q5050" s="4">
        <f>SupplierQuality[[#This Row],[Total Defect Qty]]*SupplierQuality[[#This Row],[Unit Price]]</f>
        <v>131683167</v>
      </c>
    </row>
    <row r="5051" spans="1:17" x14ac:dyDescent="0.25">
      <c r="A5051" s="1">
        <v>43802</v>
      </c>
      <c r="B5051" s="5" t="str">
        <f>TEXT(SupplierQuality[[#This Row],[Date]],"mmm")</f>
        <v>Dec</v>
      </c>
      <c r="C5051" s="5" t="str">
        <f>TEXT(SupplierQuality[[#This Row],[Date]],"yyyy")</f>
        <v>2019</v>
      </c>
      <c r="D5051" s="2" t="s">
        <v>100</v>
      </c>
      <c r="E5051" s="2" t="s">
        <v>27</v>
      </c>
      <c r="F5051" s="2" t="s">
        <v>42</v>
      </c>
      <c r="G5051">
        <v>115</v>
      </c>
      <c r="H5051" s="2" t="str">
        <f>VLOOKUP(SupplierQuality[[#This Row],[MaterialID]],Table4[#All],2,0)</f>
        <v>Controllers</v>
      </c>
      <c r="I5051">
        <v>3</v>
      </c>
      <c r="J5051" s="2" t="str">
        <f>_xlfn.XLOOKUP(SupplierQuality[[#This Row],[Defect Type ID]],Table5[ID],Table5[Defect Type],"Not found",0)</f>
        <v>Impact</v>
      </c>
      <c r="K5051">
        <v>44</v>
      </c>
      <c r="L5051" s="2" t="str">
        <f>_xlfn.XLOOKUP(SupplierQuality[[#This Row],[DefectID]],Table2[ID],Table2[Defect],"Not found",0)</f>
        <v>Broken Glass</v>
      </c>
      <c r="M5051" s="3">
        <v>211878</v>
      </c>
      <c r="N5051" s="3">
        <v>3012</v>
      </c>
      <c r="O5051" s="6">
        <f>SupplierQuality[[#This Row],[Total Downtime Minutes]]/60</f>
        <v>50.2</v>
      </c>
      <c r="P5051" s="4">
        <v>377</v>
      </c>
      <c r="Q5051" s="4">
        <f>SupplierQuality[[#This Row],[Total Defect Qty]]*SupplierQuality[[#This Row],[Unit Price]]</f>
        <v>79878006</v>
      </c>
    </row>
    <row r="5052" spans="1:17" x14ac:dyDescent="0.25">
      <c r="A5052" s="1">
        <v>43803</v>
      </c>
      <c r="B5052" s="5" t="str">
        <f>TEXT(SupplierQuality[[#This Row],[Date]],"mmm")</f>
        <v>Dec</v>
      </c>
      <c r="C5052" s="5" t="str">
        <f>TEXT(SupplierQuality[[#This Row],[Date]],"yyyy")</f>
        <v>2019</v>
      </c>
      <c r="D5052" s="2" t="s">
        <v>209</v>
      </c>
      <c r="E5052" s="2" t="s">
        <v>27</v>
      </c>
      <c r="F5052" s="2" t="s">
        <v>17</v>
      </c>
      <c r="G5052">
        <v>120</v>
      </c>
      <c r="H5052" s="2" t="str">
        <f>VLOOKUP(SupplierQuality[[#This Row],[MaterialID]],Table4[#All],2,0)</f>
        <v>Film</v>
      </c>
      <c r="I5052">
        <v>2</v>
      </c>
      <c r="J5052" s="2" t="str">
        <f>_xlfn.XLOOKUP(SupplierQuality[[#This Row],[Defect Type ID]],Table5[ID],Table5[Defect Type],"Not found",0)</f>
        <v>Rejected</v>
      </c>
      <c r="K5052">
        <v>37</v>
      </c>
      <c r="L5052" s="2" t="str">
        <f>_xlfn.XLOOKUP(SupplierQuality[[#This Row],[DefectID]],Table2[ID],Table2[Defect],"Not found",0)</f>
        <v>Foreign Material</v>
      </c>
      <c r="M5052" s="3">
        <v>936137</v>
      </c>
      <c r="N5052" s="3">
        <v>1213</v>
      </c>
      <c r="O5052" s="6">
        <f>SupplierQuality[[#This Row],[Total Downtime Minutes]]/60</f>
        <v>20.216666666666665</v>
      </c>
      <c r="P5052" s="4">
        <v>334</v>
      </c>
      <c r="Q5052" s="4">
        <f>SupplierQuality[[#This Row],[Total Defect Qty]]*SupplierQuality[[#This Row],[Unit Price]]</f>
        <v>312669758</v>
      </c>
    </row>
    <row r="5053" spans="1:17" x14ac:dyDescent="0.25">
      <c r="A5053" s="1">
        <v>43803</v>
      </c>
      <c r="B5053" s="5" t="str">
        <f>TEXT(SupplierQuality[[#This Row],[Date]],"mmm")</f>
        <v>Dec</v>
      </c>
      <c r="C5053" s="5" t="str">
        <f>TEXT(SupplierQuality[[#This Row],[Date]],"yyyy")</f>
        <v>2019</v>
      </c>
      <c r="D5053" s="2" t="s">
        <v>99</v>
      </c>
      <c r="E5053" s="2" t="s">
        <v>67</v>
      </c>
      <c r="F5053" s="2" t="s">
        <v>17</v>
      </c>
      <c r="G5053">
        <v>119</v>
      </c>
      <c r="H5053" s="2" t="str">
        <f>VLOOKUP(SupplierQuality[[#This Row],[MaterialID]],Table4[#All],2,0)</f>
        <v>Batteries</v>
      </c>
      <c r="I5053">
        <v>1</v>
      </c>
      <c r="J5053" s="2" t="str">
        <f>_xlfn.XLOOKUP(SupplierQuality[[#This Row],[Defect Type ID]],Table5[ID],Table5[Defect Type],"Not found",0)</f>
        <v>No Impact</v>
      </c>
      <c r="K5053">
        <v>8</v>
      </c>
      <c r="L5053" s="2" t="str">
        <f>_xlfn.XLOOKUP(SupplierQuality[[#This Row],[DefectID]],Table2[ID],Table2[Defect],"Not found",0)</f>
        <v>Printing Defects</v>
      </c>
      <c r="M5053" s="3">
        <v>853943</v>
      </c>
      <c r="N5053" s="3">
        <v>1647</v>
      </c>
      <c r="O5053" s="6">
        <f>SupplierQuality[[#This Row],[Total Downtime Minutes]]/60</f>
        <v>27.45</v>
      </c>
      <c r="P5053" s="4">
        <v>344</v>
      </c>
      <c r="Q5053" s="4">
        <f>SupplierQuality[[#This Row],[Total Defect Qty]]*SupplierQuality[[#This Row],[Unit Price]]</f>
        <v>293756392</v>
      </c>
    </row>
    <row r="5054" spans="1:17" x14ac:dyDescent="0.25">
      <c r="A5054" s="1">
        <v>43803</v>
      </c>
      <c r="B5054" s="5" t="str">
        <f>TEXT(SupplierQuality[[#This Row],[Date]],"mmm")</f>
        <v>Dec</v>
      </c>
      <c r="C5054" s="5" t="str">
        <f>TEXT(SupplierQuality[[#This Row],[Date]],"yyyy")</f>
        <v>2019</v>
      </c>
      <c r="D5054" s="2" t="s">
        <v>194</v>
      </c>
      <c r="E5054" s="2" t="s">
        <v>30</v>
      </c>
      <c r="F5054" s="2" t="s">
        <v>14</v>
      </c>
      <c r="G5054">
        <v>127</v>
      </c>
      <c r="H5054" s="2" t="str">
        <f>VLOOKUP(SupplierQuality[[#This Row],[MaterialID]],Table4[#All],2,0)</f>
        <v>Crates</v>
      </c>
      <c r="I5054">
        <v>2</v>
      </c>
      <c r="J5054" s="2" t="str">
        <f>_xlfn.XLOOKUP(SupplierQuality[[#This Row],[Defect Type ID]],Table5[ID],Table5[Defect Type],"Not found",0)</f>
        <v>Rejected</v>
      </c>
      <c r="K5054">
        <v>94</v>
      </c>
      <c r="L5054" s="2" t="str">
        <f>_xlfn.XLOOKUP(SupplierQuality[[#This Row],[DefectID]],Table2[ID],Table2[Defect],"Not found",0)</f>
        <v>Stones and Sand</v>
      </c>
      <c r="M5054" s="3">
        <v>816769</v>
      </c>
      <c r="N5054" s="3">
        <v>1402</v>
      </c>
      <c r="O5054" s="6">
        <f>SupplierQuality[[#This Row],[Total Downtime Minutes]]/60</f>
        <v>23.366666666666667</v>
      </c>
      <c r="P5054" s="4">
        <v>545</v>
      </c>
      <c r="Q5054" s="4">
        <f>SupplierQuality[[#This Row],[Total Defect Qty]]*SupplierQuality[[#This Row],[Unit Price]]</f>
        <v>445139105</v>
      </c>
    </row>
    <row r="5055" spans="1:17" x14ac:dyDescent="0.25">
      <c r="A5055" s="1">
        <v>43803</v>
      </c>
      <c r="B5055" s="5" t="str">
        <f>TEXT(SupplierQuality[[#This Row],[Date]],"mmm")</f>
        <v>Dec</v>
      </c>
      <c r="C5055" s="5" t="str">
        <f>TEXT(SupplierQuality[[#This Row],[Date]],"yyyy")</f>
        <v>2019</v>
      </c>
      <c r="D5055" s="2" t="s">
        <v>156</v>
      </c>
      <c r="E5055" s="2" t="s">
        <v>60</v>
      </c>
      <c r="F5055" s="2" t="s">
        <v>14</v>
      </c>
      <c r="G5055">
        <v>115</v>
      </c>
      <c r="H5055" s="2" t="str">
        <f>VLOOKUP(SupplierQuality[[#This Row],[MaterialID]],Table4[#All],2,0)</f>
        <v>Controllers</v>
      </c>
      <c r="I5055">
        <v>1</v>
      </c>
      <c r="J5055" s="2" t="str">
        <f>_xlfn.XLOOKUP(SupplierQuality[[#This Row],[Defect Type ID]],Table5[ID],Table5[Defect Type],"Not found",0)</f>
        <v>No Impact</v>
      </c>
      <c r="K5055">
        <v>155</v>
      </c>
      <c r="L5055" s="2" t="str">
        <f>_xlfn.XLOOKUP(SupplierQuality[[#This Row],[DefectID]],Table2[ID],Table2[Defect],"Not found",0)</f>
        <v>Wrong Specification</v>
      </c>
      <c r="M5055" s="3">
        <v>629966</v>
      </c>
      <c r="N5055" s="3">
        <v>504</v>
      </c>
      <c r="O5055" s="6">
        <f>SupplierQuality[[#This Row],[Total Downtime Minutes]]/60</f>
        <v>8.4</v>
      </c>
      <c r="P5055" s="4">
        <v>617</v>
      </c>
      <c r="Q5055" s="4">
        <f>SupplierQuality[[#This Row],[Total Defect Qty]]*SupplierQuality[[#This Row],[Unit Price]]</f>
        <v>388689022</v>
      </c>
    </row>
    <row r="5056" spans="1:17" x14ac:dyDescent="0.25">
      <c r="A5056" s="1">
        <v>43803</v>
      </c>
      <c r="B5056" s="5" t="str">
        <f>TEXT(SupplierQuality[[#This Row],[Date]],"mmm")</f>
        <v>Dec</v>
      </c>
      <c r="C5056" s="5" t="str">
        <f>TEXT(SupplierQuality[[#This Row],[Date]],"yyyy")</f>
        <v>2019</v>
      </c>
      <c r="D5056" s="2" t="s">
        <v>248</v>
      </c>
      <c r="E5056" s="2" t="s">
        <v>104</v>
      </c>
      <c r="F5056" s="2" t="s">
        <v>17</v>
      </c>
      <c r="G5056">
        <v>132</v>
      </c>
      <c r="H5056" s="2" t="str">
        <f>VLOOKUP(SupplierQuality[[#This Row],[MaterialID]],Table4[#All],2,0)</f>
        <v>Printed Materials</v>
      </c>
      <c r="I5056">
        <v>1</v>
      </c>
      <c r="J5056" s="2" t="str">
        <f>_xlfn.XLOOKUP(SupplierQuality[[#This Row],[Defect Type ID]],Table5[ID],Table5[Defect Type],"Not found",0)</f>
        <v>No Impact</v>
      </c>
      <c r="K5056">
        <v>19</v>
      </c>
      <c r="L5056" s="2" t="str">
        <f>_xlfn.XLOOKUP(SupplierQuality[[#This Row],[DefectID]],Table2[ID],Table2[Defect],"Not found",0)</f>
        <v>Dirty Containers</v>
      </c>
      <c r="M5056" s="3">
        <v>480756</v>
      </c>
      <c r="N5056" s="3">
        <v>2669</v>
      </c>
      <c r="O5056" s="6">
        <f>SupplierQuality[[#This Row],[Total Downtime Minutes]]/60</f>
        <v>44.483333333333334</v>
      </c>
      <c r="P5056" s="4">
        <v>305</v>
      </c>
      <c r="Q5056" s="4">
        <f>SupplierQuality[[#This Row],[Total Defect Qty]]*SupplierQuality[[#This Row],[Unit Price]]</f>
        <v>146630580</v>
      </c>
    </row>
    <row r="5057" spans="1:17" x14ac:dyDescent="0.25">
      <c r="A5057" s="1">
        <v>43803</v>
      </c>
      <c r="B5057" s="5" t="str">
        <f>TEXT(SupplierQuality[[#This Row],[Date]],"mmm")</f>
        <v>Dec</v>
      </c>
      <c r="C5057" s="5" t="str">
        <f>TEXT(SupplierQuality[[#This Row],[Date]],"yyyy")</f>
        <v>2019</v>
      </c>
      <c r="D5057" s="2" t="s">
        <v>94</v>
      </c>
      <c r="E5057" s="2" t="s">
        <v>32</v>
      </c>
      <c r="F5057" s="2" t="s">
        <v>17</v>
      </c>
      <c r="G5057">
        <v>125</v>
      </c>
      <c r="H5057" s="2" t="str">
        <f>VLOOKUP(SupplierQuality[[#This Row],[MaterialID]],Table4[#All],2,0)</f>
        <v>Hardware</v>
      </c>
      <c r="I5057">
        <v>2</v>
      </c>
      <c r="J5057" s="2" t="str">
        <f>_xlfn.XLOOKUP(SupplierQuality[[#This Row],[Defect Type ID]],Table5[ID],Table5[Defect Type],"Not found",0)</f>
        <v>Rejected</v>
      </c>
      <c r="K5057">
        <v>110</v>
      </c>
      <c r="L5057" s="2" t="str">
        <f>_xlfn.XLOOKUP(SupplierQuality[[#This Row],[DefectID]],Table2[ID],Table2[Defect],"Not found",0)</f>
        <v>Missing Codes</v>
      </c>
      <c r="M5057" s="3">
        <v>371215</v>
      </c>
      <c r="N5057" s="3">
        <v>1319</v>
      </c>
      <c r="O5057" s="6">
        <f>SupplierQuality[[#This Row],[Total Downtime Minutes]]/60</f>
        <v>21.983333333333334</v>
      </c>
      <c r="P5057" s="4">
        <v>551</v>
      </c>
      <c r="Q5057" s="4">
        <f>SupplierQuality[[#This Row],[Total Defect Qty]]*SupplierQuality[[#This Row],[Unit Price]]</f>
        <v>204539465</v>
      </c>
    </row>
    <row r="5058" spans="1:17" x14ac:dyDescent="0.25">
      <c r="A5058" s="1">
        <v>43803</v>
      </c>
      <c r="B5058" s="5" t="str">
        <f>TEXT(SupplierQuality[[#This Row],[Date]],"mmm")</f>
        <v>Dec</v>
      </c>
      <c r="C5058" s="5" t="str">
        <f>TEXT(SupplierQuality[[#This Row],[Date]],"yyyy")</f>
        <v>2019</v>
      </c>
      <c r="D5058" s="2" t="s">
        <v>273</v>
      </c>
      <c r="E5058" s="2" t="s">
        <v>104</v>
      </c>
      <c r="F5058" s="2" t="s">
        <v>691</v>
      </c>
      <c r="G5058">
        <v>113</v>
      </c>
      <c r="H5058" s="2" t="str">
        <f>VLOOKUP(SupplierQuality[[#This Row],[MaterialID]],Table4[#All],2,0)</f>
        <v>Raw Materials</v>
      </c>
      <c r="I5058">
        <v>3</v>
      </c>
      <c r="J5058" s="2" t="str">
        <f>_xlfn.XLOOKUP(SupplierQuality[[#This Row],[Defect Type ID]],Table5[ID],Table5[Defect Type],"Not found",0)</f>
        <v>Impact</v>
      </c>
      <c r="K5058">
        <v>12</v>
      </c>
      <c r="L5058" s="2" t="str">
        <f>_xlfn.XLOOKUP(SupplierQuality[[#This Row],[DefectID]],Table2[ID],Table2[Defect],"Not found",0)</f>
        <v>Integrity Failure</v>
      </c>
      <c r="M5058" s="3">
        <v>338719</v>
      </c>
      <c r="N5058" s="3">
        <v>2051</v>
      </c>
      <c r="O5058" s="6">
        <f>SupplierQuality[[#This Row],[Total Downtime Minutes]]/60</f>
        <v>34.18333333333333</v>
      </c>
      <c r="P5058" s="4">
        <v>407</v>
      </c>
      <c r="Q5058" s="4">
        <f>SupplierQuality[[#This Row],[Total Defect Qty]]*SupplierQuality[[#This Row],[Unit Price]]</f>
        <v>137858633</v>
      </c>
    </row>
    <row r="5059" spans="1:17" x14ac:dyDescent="0.25">
      <c r="A5059" s="1">
        <v>43803</v>
      </c>
      <c r="B5059" s="5" t="str">
        <f>TEXT(SupplierQuality[[#This Row],[Date]],"mmm")</f>
        <v>Dec</v>
      </c>
      <c r="C5059" s="5" t="str">
        <f>TEXT(SupplierQuality[[#This Row],[Date]],"yyyy")</f>
        <v>2019</v>
      </c>
      <c r="D5059" s="2" t="s">
        <v>129</v>
      </c>
      <c r="E5059" s="2" t="s">
        <v>60</v>
      </c>
      <c r="F5059" s="2" t="s">
        <v>14</v>
      </c>
      <c r="G5059">
        <v>122</v>
      </c>
      <c r="H5059" s="2" t="str">
        <f>VLOOKUP(SupplierQuality[[#This Row],[MaterialID]],Table4[#All],2,0)</f>
        <v>Electrolytes</v>
      </c>
      <c r="I5059">
        <v>1</v>
      </c>
      <c r="J5059" s="2" t="str">
        <f>_xlfn.XLOOKUP(SupplierQuality[[#This Row],[Defect Type ID]],Table5[ID],Table5[Defect Type],"Not found",0)</f>
        <v>No Impact</v>
      </c>
      <c r="K5059">
        <v>241</v>
      </c>
      <c r="L5059" s="2" t="str">
        <f>_xlfn.XLOOKUP(SupplierQuality[[#This Row],[DefectID]],Table2[ID],Table2[Defect],"Not found",0)</f>
        <v>Water Damage</v>
      </c>
      <c r="M5059" s="3">
        <v>300992</v>
      </c>
      <c r="N5059" s="3">
        <v>2705</v>
      </c>
      <c r="O5059" s="6">
        <f>SupplierQuality[[#This Row],[Total Downtime Minutes]]/60</f>
        <v>45.083333333333336</v>
      </c>
      <c r="P5059" s="4">
        <v>525</v>
      </c>
      <c r="Q5059" s="4">
        <f>SupplierQuality[[#This Row],[Total Defect Qty]]*SupplierQuality[[#This Row],[Unit Price]]</f>
        <v>158020800</v>
      </c>
    </row>
    <row r="5060" spans="1:17" x14ac:dyDescent="0.25">
      <c r="A5060" s="1">
        <v>43803</v>
      </c>
      <c r="B5060" s="5" t="str">
        <f>TEXT(SupplierQuality[[#This Row],[Date]],"mmm")</f>
        <v>Dec</v>
      </c>
      <c r="C5060" s="5" t="str">
        <f>TEXT(SupplierQuality[[#This Row],[Date]],"yyyy")</f>
        <v>2019</v>
      </c>
      <c r="D5060" s="2" t="s">
        <v>178</v>
      </c>
      <c r="E5060" s="2" t="s">
        <v>16</v>
      </c>
      <c r="F5060" s="2" t="s">
        <v>42</v>
      </c>
      <c r="G5060">
        <v>116</v>
      </c>
      <c r="H5060" s="2" t="str">
        <f>VLOOKUP(SupplierQuality[[#This Row],[MaterialID]],Table4[#All],2,0)</f>
        <v>Molds</v>
      </c>
      <c r="I5060">
        <v>2</v>
      </c>
      <c r="J5060" s="2" t="str">
        <f>_xlfn.XLOOKUP(SupplierQuality[[#This Row],[Defect Type ID]],Table5[ID],Table5[Defect Type],"Not found",0)</f>
        <v>Rejected</v>
      </c>
      <c r="K5060">
        <v>113</v>
      </c>
      <c r="L5060" s="2" t="str">
        <f>_xlfn.XLOOKUP(SupplierQuality[[#This Row],[DefectID]],Table2[ID],Table2[Defect],"Not found",0)</f>
        <v>Packaging Integrity</v>
      </c>
      <c r="M5060" s="3">
        <v>190331</v>
      </c>
      <c r="N5060" s="3">
        <v>4157</v>
      </c>
      <c r="O5060" s="6">
        <f>SupplierQuality[[#This Row],[Total Downtime Minutes]]/60</f>
        <v>69.283333333333331</v>
      </c>
      <c r="P5060" s="4">
        <v>535</v>
      </c>
      <c r="Q5060" s="4">
        <f>SupplierQuality[[#This Row],[Total Defect Qty]]*SupplierQuality[[#This Row],[Unit Price]]</f>
        <v>101827085</v>
      </c>
    </row>
    <row r="5061" spans="1:17" x14ac:dyDescent="0.25">
      <c r="A5061" s="1">
        <v>43803</v>
      </c>
      <c r="B5061" s="5" t="str">
        <f>TEXT(SupplierQuality[[#This Row],[Date]],"mmm")</f>
        <v>Dec</v>
      </c>
      <c r="C5061" s="5" t="str">
        <f>TEXT(SupplierQuality[[#This Row],[Date]],"yyyy")</f>
        <v>2019</v>
      </c>
      <c r="D5061" s="2" t="s">
        <v>206</v>
      </c>
      <c r="E5061" s="2" t="s">
        <v>30</v>
      </c>
      <c r="F5061" s="2" t="s">
        <v>14</v>
      </c>
      <c r="G5061">
        <v>123</v>
      </c>
      <c r="H5061" s="2" t="str">
        <f>VLOOKUP(SupplierQuality[[#This Row],[MaterialID]],Table4[#All],2,0)</f>
        <v>Pump</v>
      </c>
      <c r="I5061">
        <v>2</v>
      </c>
      <c r="J5061" s="2" t="str">
        <f>_xlfn.XLOOKUP(SupplierQuality[[#This Row],[Defect Type ID]],Table5[ID],Table5[Defect Type],"Not found",0)</f>
        <v>Rejected</v>
      </c>
      <c r="K5061">
        <v>50</v>
      </c>
      <c r="L5061" s="2" t="str">
        <f>_xlfn.XLOOKUP(SupplierQuality[[#This Row],[DefectID]],Table2[ID],Table2[Defect],"Not found",0)</f>
        <v>Out of Support</v>
      </c>
      <c r="M5061" s="3">
        <v>27826</v>
      </c>
      <c r="N5061" s="3">
        <v>3638</v>
      </c>
      <c r="O5061" s="6">
        <f>SupplierQuality[[#This Row],[Total Downtime Minutes]]/60</f>
        <v>60.633333333333333</v>
      </c>
      <c r="P5061" s="4">
        <v>576</v>
      </c>
      <c r="Q5061" s="4">
        <f>SupplierQuality[[#This Row],[Total Defect Qty]]*SupplierQuality[[#This Row],[Unit Price]]</f>
        <v>16027776</v>
      </c>
    </row>
    <row r="5062" spans="1:17" x14ac:dyDescent="0.25">
      <c r="A5062" s="1">
        <v>43804</v>
      </c>
      <c r="B5062" s="5" t="str">
        <f>TEXT(SupplierQuality[[#This Row],[Date]],"mmm")</f>
        <v>Dec</v>
      </c>
      <c r="C5062" s="5" t="str">
        <f>TEXT(SupplierQuality[[#This Row],[Date]],"yyyy")</f>
        <v>2019</v>
      </c>
      <c r="D5062" s="2" t="s">
        <v>110</v>
      </c>
      <c r="E5062" s="2" t="s">
        <v>23</v>
      </c>
      <c r="F5062" s="2" t="s">
        <v>14</v>
      </c>
      <c r="G5062">
        <v>113</v>
      </c>
      <c r="H5062" s="2" t="str">
        <f>VLOOKUP(SupplierQuality[[#This Row],[MaterialID]],Table4[#All],2,0)</f>
        <v>Raw Materials</v>
      </c>
      <c r="I5062">
        <v>3</v>
      </c>
      <c r="J5062" s="2" t="str">
        <f>_xlfn.XLOOKUP(SupplierQuality[[#This Row],[Defect Type ID]],Table5[ID],Table5[Defect Type],"Not found",0)</f>
        <v>Impact</v>
      </c>
      <c r="K5062">
        <v>116</v>
      </c>
      <c r="L5062" s="2" t="str">
        <f>_xlfn.XLOOKUP(SupplierQuality[[#This Row],[DefectID]],Table2[ID],Table2[Defect],"Not found",0)</f>
        <v>Scuffed Packaging</v>
      </c>
      <c r="M5062" s="3">
        <v>786072</v>
      </c>
      <c r="N5062" s="3">
        <v>3015</v>
      </c>
      <c r="O5062" s="6">
        <f>SupplierQuality[[#This Row],[Total Downtime Minutes]]/60</f>
        <v>50.25</v>
      </c>
      <c r="P5062" s="4">
        <v>378</v>
      </c>
      <c r="Q5062" s="4">
        <f>SupplierQuality[[#This Row],[Total Defect Qty]]*SupplierQuality[[#This Row],[Unit Price]]</f>
        <v>297135216</v>
      </c>
    </row>
    <row r="5063" spans="1:17" x14ac:dyDescent="0.25">
      <c r="A5063" s="1">
        <v>43806</v>
      </c>
      <c r="B5063" s="5" t="str">
        <f>TEXT(SupplierQuality[[#This Row],[Date]],"mmm")</f>
        <v>Dec</v>
      </c>
      <c r="C5063" s="5" t="str">
        <f>TEXT(SupplierQuality[[#This Row],[Date]],"yyyy")</f>
        <v>2019</v>
      </c>
      <c r="D5063" s="2" t="s">
        <v>331</v>
      </c>
      <c r="E5063" s="2" t="s">
        <v>104</v>
      </c>
      <c r="F5063" s="2" t="s">
        <v>24</v>
      </c>
      <c r="G5063">
        <v>121</v>
      </c>
      <c r="H5063" s="2" t="str">
        <f>VLOOKUP(SupplierQuality[[#This Row],[MaterialID]],Table4[#All],2,0)</f>
        <v>Composites</v>
      </c>
      <c r="I5063">
        <v>2</v>
      </c>
      <c r="J5063" s="2" t="str">
        <f>_xlfn.XLOOKUP(SupplierQuality[[#This Row],[Defect Type ID]],Table5[ID],Table5[Defect Type],"Not found",0)</f>
        <v>Rejected</v>
      </c>
      <c r="K5063">
        <v>120</v>
      </c>
      <c r="L5063" s="2" t="str">
        <f>_xlfn.XLOOKUP(SupplierQuality[[#This Row],[DefectID]],Table2[ID],Table2[Defect],"Not found",0)</f>
        <v>No Disk</v>
      </c>
      <c r="M5063" s="3">
        <v>906466</v>
      </c>
      <c r="N5063" s="3">
        <v>72</v>
      </c>
      <c r="O5063" s="6">
        <f>SupplierQuality[[#This Row],[Total Downtime Minutes]]/60</f>
        <v>1.2</v>
      </c>
      <c r="P5063" s="4">
        <v>366</v>
      </c>
      <c r="Q5063" s="4">
        <f>SupplierQuality[[#This Row],[Total Defect Qty]]*SupplierQuality[[#This Row],[Unit Price]]</f>
        <v>331766556</v>
      </c>
    </row>
    <row r="5064" spans="1:17" x14ac:dyDescent="0.25">
      <c r="A5064" s="1">
        <v>43806</v>
      </c>
      <c r="B5064" s="5" t="str">
        <f>TEXT(SupplierQuality[[#This Row],[Date]],"mmm")</f>
        <v>Dec</v>
      </c>
      <c r="C5064" s="5" t="str">
        <f>TEXT(SupplierQuality[[#This Row],[Date]],"yyyy")</f>
        <v>2019</v>
      </c>
      <c r="D5064" s="2" t="s">
        <v>63</v>
      </c>
      <c r="E5064" s="2" t="s">
        <v>16</v>
      </c>
      <c r="F5064" s="2" t="s">
        <v>14</v>
      </c>
      <c r="G5064">
        <v>128</v>
      </c>
      <c r="H5064" s="2" t="str">
        <f>VLOOKUP(SupplierQuality[[#This Row],[MaterialID]],Table4[#All],2,0)</f>
        <v>Tape</v>
      </c>
      <c r="I5064">
        <v>2</v>
      </c>
      <c r="J5064" s="2" t="str">
        <f>_xlfn.XLOOKUP(SupplierQuality[[#This Row],[Defect Type ID]],Table5[ID],Table5[Defect Type],"Not found",0)</f>
        <v>Rejected</v>
      </c>
      <c r="K5064">
        <v>39</v>
      </c>
      <c r="L5064" s="2" t="str">
        <f>_xlfn.XLOOKUP(SupplierQuality[[#This Row],[DefectID]],Table2[ID],Table2[Defect],"Not found",0)</f>
        <v>Sporadic Adhesive</v>
      </c>
      <c r="M5064" s="3">
        <v>850651</v>
      </c>
      <c r="N5064" s="3">
        <v>3188</v>
      </c>
      <c r="O5064" s="6">
        <f>SupplierQuality[[#This Row],[Total Downtime Minutes]]/60</f>
        <v>53.133333333333333</v>
      </c>
      <c r="P5064" s="4">
        <v>411</v>
      </c>
      <c r="Q5064" s="4">
        <f>SupplierQuality[[#This Row],[Total Defect Qty]]*SupplierQuality[[#This Row],[Unit Price]]</f>
        <v>349617561</v>
      </c>
    </row>
    <row r="5065" spans="1:17" x14ac:dyDescent="0.25">
      <c r="A5065" s="1">
        <v>43806</v>
      </c>
      <c r="B5065" s="5" t="str">
        <f>TEXT(SupplierQuality[[#This Row],[Date]],"mmm")</f>
        <v>Dec</v>
      </c>
      <c r="C5065" s="5" t="str">
        <f>TEXT(SupplierQuality[[#This Row],[Date]],"yyyy")</f>
        <v>2019</v>
      </c>
      <c r="D5065" s="2" t="s">
        <v>242</v>
      </c>
      <c r="E5065" s="2" t="s">
        <v>47</v>
      </c>
      <c r="F5065" s="2" t="s">
        <v>17</v>
      </c>
      <c r="G5065">
        <v>130</v>
      </c>
      <c r="H5065" s="2" t="str">
        <f>VLOOKUP(SupplierQuality[[#This Row],[MaterialID]],Table4[#All],2,0)</f>
        <v>Packaging</v>
      </c>
      <c r="I5065">
        <v>2</v>
      </c>
      <c r="J5065" s="2" t="str">
        <f>_xlfn.XLOOKUP(SupplierQuality[[#This Row],[Defect Type ID]],Table5[ID],Table5[Defect Type],"Not found",0)</f>
        <v>Rejected</v>
      </c>
      <c r="K5065">
        <v>187</v>
      </c>
      <c r="L5065" s="2" t="str">
        <f>_xlfn.XLOOKUP(SupplierQuality[[#This Row],[DefectID]],Table2[ID],Table2[Defect],"Not found",0)</f>
        <v>Bad Fasteners</v>
      </c>
      <c r="M5065" s="3">
        <v>830735</v>
      </c>
      <c r="N5065" s="3">
        <v>1403</v>
      </c>
      <c r="O5065" s="6">
        <f>SupplierQuality[[#This Row],[Total Downtime Minutes]]/60</f>
        <v>23.383333333333333</v>
      </c>
      <c r="P5065" s="4">
        <v>597</v>
      </c>
      <c r="Q5065" s="4">
        <f>SupplierQuality[[#This Row],[Total Defect Qty]]*SupplierQuality[[#This Row],[Unit Price]]</f>
        <v>495948795</v>
      </c>
    </row>
    <row r="5066" spans="1:17" x14ac:dyDescent="0.25">
      <c r="A5066" s="1">
        <v>43806</v>
      </c>
      <c r="B5066" s="5" t="str">
        <f>TEXT(SupplierQuality[[#This Row],[Date]],"mmm")</f>
        <v>Dec</v>
      </c>
      <c r="C5066" s="5" t="str">
        <f>TEXT(SupplierQuality[[#This Row],[Date]],"yyyy")</f>
        <v>2019</v>
      </c>
      <c r="D5066" s="2" t="s">
        <v>159</v>
      </c>
      <c r="E5066" s="2" t="s">
        <v>107</v>
      </c>
      <c r="F5066" s="2" t="s">
        <v>14</v>
      </c>
      <c r="G5066">
        <v>126</v>
      </c>
      <c r="H5066" s="2" t="str">
        <f>VLOOKUP(SupplierQuality[[#This Row],[MaterialID]],Table4[#All],2,0)</f>
        <v>Motors</v>
      </c>
      <c r="I5066">
        <v>1</v>
      </c>
      <c r="J5066" s="2" t="str">
        <f>_xlfn.XLOOKUP(SupplierQuality[[#This Row],[Defect Type ID]],Table5[ID],Table5[Defect Type],"Not found",0)</f>
        <v>No Impact</v>
      </c>
      <c r="K5066">
        <v>163</v>
      </c>
      <c r="L5066" s="2" t="str">
        <f>_xlfn.XLOOKUP(SupplierQuality[[#This Row],[DefectID]],Table2[ID],Table2[Defect],"Not found",0)</f>
        <v>Bubbling</v>
      </c>
      <c r="M5066" s="3">
        <v>787073</v>
      </c>
      <c r="N5066" s="3">
        <v>453</v>
      </c>
      <c r="O5066" s="6">
        <f>SupplierQuality[[#This Row],[Total Downtime Minutes]]/60</f>
        <v>7.55</v>
      </c>
      <c r="P5066" s="4">
        <v>586</v>
      </c>
      <c r="Q5066" s="4">
        <f>SupplierQuality[[#This Row],[Total Defect Qty]]*SupplierQuality[[#This Row],[Unit Price]]</f>
        <v>461224778</v>
      </c>
    </row>
    <row r="5067" spans="1:17" x14ac:dyDescent="0.25">
      <c r="A5067" s="1">
        <v>43806</v>
      </c>
      <c r="B5067" s="5" t="str">
        <f>TEXT(SupplierQuality[[#This Row],[Date]],"mmm")</f>
        <v>Dec</v>
      </c>
      <c r="C5067" s="5" t="str">
        <f>TEXT(SupplierQuality[[#This Row],[Date]],"yyyy")</f>
        <v>2019</v>
      </c>
      <c r="D5067" s="2" t="s">
        <v>201</v>
      </c>
      <c r="E5067" s="2" t="s">
        <v>21</v>
      </c>
      <c r="F5067" s="2" t="s">
        <v>14</v>
      </c>
      <c r="G5067">
        <v>128</v>
      </c>
      <c r="H5067" s="2" t="str">
        <f>VLOOKUP(SupplierQuality[[#This Row],[MaterialID]],Table4[#All],2,0)</f>
        <v>Tape</v>
      </c>
      <c r="I5067">
        <v>1</v>
      </c>
      <c r="J5067" s="2" t="str">
        <f>_xlfn.XLOOKUP(SupplierQuality[[#This Row],[Defect Type ID]],Table5[ID],Table5[Defect Type],"Not found",0)</f>
        <v>No Impact</v>
      </c>
      <c r="K5067">
        <v>63</v>
      </c>
      <c r="L5067" s="2" t="str">
        <f>_xlfn.XLOOKUP(SupplierQuality[[#This Row],[DefectID]],Table2[ID],Table2[Defect],"Not found",0)</f>
        <v>Bad Finish</v>
      </c>
      <c r="M5067" s="3">
        <v>752242</v>
      </c>
      <c r="N5067" s="3">
        <v>2581</v>
      </c>
      <c r="O5067" s="6">
        <f>SupplierQuality[[#This Row],[Total Downtime Minutes]]/60</f>
        <v>43.016666666666666</v>
      </c>
      <c r="P5067" s="4">
        <v>616</v>
      </c>
      <c r="Q5067" s="4">
        <f>SupplierQuality[[#This Row],[Total Defect Qty]]*SupplierQuality[[#This Row],[Unit Price]]</f>
        <v>463381072</v>
      </c>
    </row>
    <row r="5068" spans="1:17" x14ac:dyDescent="0.25">
      <c r="A5068" s="1">
        <v>43806</v>
      </c>
      <c r="B5068" s="5" t="str">
        <f>TEXT(SupplierQuality[[#This Row],[Date]],"mmm")</f>
        <v>Dec</v>
      </c>
      <c r="C5068" s="5" t="str">
        <f>TEXT(SupplierQuality[[#This Row],[Date]],"yyyy")</f>
        <v>2019</v>
      </c>
      <c r="D5068" s="2" t="s">
        <v>235</v>
      </c>
      <c r="E5068" s="2" t="s">
        <v>13</v>
      </c>
      <c r="F5068" s="2" t="s">
        <v>14</v>
      </c>
      <c r="G5068">
        <v>117</v>
      </c>
      <c r="H5068" s="2" t="str">
        <f>VLOOKUP(SupplierQuality[[#This Row],[MaterialID]],Table4[#All],2,0)</f>
        <v>Labels</v>
      </c>
      <c r="I5068">
        <v>3</v>
      </c>
      <c r="J5068" s="2" t="str">
        <f>_xlfn.XLOOKUP(SupplierQuality[[#This Row],[Defect Type ID]],Table5[ID],Table5[Defect Type],"Not found",0)</f>
        <v>Impact</v>
      </c>
      <c r="K5068">
        <v>2</v>
      </c>
      <c r="L5068" s="2" t="str">
        <f>_xlfn.XLOOKUP(SupplierQuality[[#This Row],[DefectID]],Table2[ID],Table2[Defect],"Not found",0)</f>
        <v>Not Certified</v>
      </c>
      <c r="M5068" s="3">
        <v>471697</v>
      </c>
      <c r="N5068" s="3">
        <v>1050</v>
      </c>
      <c r="O5068" s="6">
        <f>SupplierQuality[[#This Row],[Total Downtime Minutes]]/60</f>
        <v>17.5</v>
      </c>
      <c r="P5068" s="4">
        <v>455</v>
      </c>
      <c r="Q5068" s="4">
        <f>SupplierQuality[[#This Row],[Total Defect Qty]]*SupplierQuality[[#This Row],[Unit Price]]</f>
        <v>214622135</v>
      </c>
    </row>
    <row r="5069" spans="1:17" x14ac:dyDescent="0.25">
      <c r="A5069" s="1">
        <v>43806</v>
      </c>
      <c r="B5069" s="5" t="str">
        <f>TEXT(SupplierQuality[[#This Row],[Date]],"mmm")</f>
        <v>Dec</v>
      </c>
      <c r="C5069" s="5" t="str">
        <f>TEXT(SupplierQuality[[#This Row],[Date]],"yyyy")</f>
        <v>2019</v>
      </c>
      <c r="D5069" s="2" t="s">
        <v>287</v>
      </c>
      <c r="E5069" s="2" t="s">
        <v>74</v>
      </c>
      <c r="F5069" s="2" t="s">
        <v>14</v>
      </c>
      <c r="G5069">
        <v>113</v>
      </c>
      <c r="H5069" s="2" t="str">
        <f>VLOOKUP(SupplierQuality[[#This Row],[MaterialID]],Table4[#All],2,0)</f>
        <v>Raw Materials</v>
      </c>
      <c r="I5069">
        <v>2</v>
      </c>
      <c r="J5069" s="2" t="str">
        <f>_xlfn.XLOOKUP(SupplierQuality[[#This Row],[Defect Type ID]],Table5[ID],Table5[Defect Type],"Not found",0)</f>
        <v>Rejected</v>
      </c>
      <c r="K5069">
        <v>106</v>
      </c>
      <c r="L5069" s="2" t="str">
        <f>_xlfn.XLOOKUP(SupplierQuality[[#This Row],[DefectID]],Table2[ID],Table2[Defect],"Not found",0)</f>
        <v>Parting Tops</v>
      </c>
      <c r="M5069" s="3">
        <v>471557</v>
      </c>
      <c r="N5069" s="3">
        <v>2140</v>
      </c>
      <c r="O5069" s="6">
        <f>SupplierQuality[[#This Row],[Total Downtime Minutes]]/60</f>
        <v>35.666666666666664</v>
      </c>
      <c r="P5069" s="4">
        <v>378</v>
      </c>
      <c r="Q5069" s="4">
        <f>SupplierQuality[[#This Row],[Total Defect Qty]]*SupplierQuality[[#This Row],[Unit Price]]</f>
        <v>178248546</v>
      </c>
    </row>
    <row r="5070" spans="1:17" x14ac:dyDescent="0.25">
      <c r="A5070" s="1">
        <v>43806</v>
      </c>
      <c r="B5070" s="5" t="str">
        <f>TEXT(SupplierQuality[[#This Row],[Date]],"mmm")</f>
        <v>Dec</v>
      </c>
      <c r="C5070" s="5" t="str">
        <f>TEXT(SupplierQuality[[#This Row],[Date]],"yyyy")</f>
        <v>2019</v>
      </c>
      <c r="D5070" s="2" t="s">
        <v>290</v>
      </c>
      <c r="E5070" s="2" t="s">
        <v>32</v>
      </c>
      <c r="F5070" s="2" t="s">
        <v>14</v>
      </c>
      <c r="G5070">
        <v>118</v>
      </c>
      <c r="H5070" s="2" t="str">
        <f>VLOOKUP(SupplierQuality[[#This Row],[MaterialID]],Table4[#All],2,0)</f>
        <v>Corrugate</v>
      </c>
      <c r="I5070">
        <v>1</v>
      </c>
      <c r="J5070" s="2" t="str">
        <f>_xlfn.XLOOKUP(SupplierQuality[[#This Row],[Defect Type ID]],Table5[ID],Table5[Defect Type],"Not found",0)</f>
        <v>No Impact</v>
      </c>
      <c r="K5070">
        <v>165</v>
      </c>
      <c r="L5070" s="2" t="str">
        <f>_xlfn.XLOOKUP(SupplierQuality[[#This Row],[DefectID]],Table2[ID],Table2[Defect],"Not found",0)</f>
        <v>Material Separation</v>
      </c>
      <c r="M5070" s="3">
        <v>420774</v>
      </c>
      <c r="N5070" s="3">
        <v>787</v>
      </c>
      <c r="O5070" s="6">
        <f>SupplierQuality[[#This Row],[Total Downtime Minutes]]/60</f>
        <v>13.116666666666667</v>
      </c>
      <c r="P5070" s="4">
        <v>337</v>
      </c>
      <c r="Q5070" s="4">
        <f>SupplierQuality[[#This Row],[Total Defect Qty]]*SupplierQuality[[#This Row],[Unit Price]]</f>
        <v>141800838</v>
      </c>
    </row>
    <row r="5071" spans="1:17" x14ac:dyDescent="0.25">
      <c r="A5071" s="1">
        <v>43806</v>
      </c>
      <c r="B5071" s="5" t="str">
        <f>TEXT(SupplierQuality[[#This Row],[Date]],"mmm")</f>
        <v>Dec</v>
      </c>
      <c r="C5071" s="5" t="str">
        <f>TEXT(SupplierQuality[[#This Row],[Date]],"yyyy")</f>
        <v>2019</v>
      </c>
      <c r="D5071" s="2" t="s">
        <v>134</v>
      </c>
      <c r="E5071" s="2" t="s">
        <v>52</v>
      </c>
      <c r="F5071" s="2" t="s">
        <v>14</v>
      </c>
      <c r="G5071">
        <v>112</v>
      </c>
      <c r="H5071" s="2" t="str">
        <f>VLOOKUP(SupplierQuality[[#This Row],[MaterialID]],Table4[#All],2,0)</f>
        <v>Glass</v>
      </c>
      <c r="I5071">
        <v>2</v>
      </c>
      <c r="J5071" s="2" t="str">
        <f>_xlfn.XLOOKUP(SupplierQuality[[#This Row],[Defect Type ID]],Table5[ID],Table5[Defect Type],"Not found",0)</f>
        <v>Rejected</v>
      </c>
      <c r="K5071">
        <v>13</v>
      </c>
      <c r="L5071" s="2" t="str">
        <f>_xlfn.XLOOKUP(SupplierQuality[[#This Row],[DefectID]],Table2[ID],Table2[Defect],"Not found",0)</f>
        <v>Damaged in Transit</v>
      </c>
      <c r="M5071" s="3">
        <v>156174</v>
      </c>
      <c r="N5071" s="3">
        <v>4189</v>
      </c>
      <c r="O5071" s="6">
        <f>SupplierQuality[[#This Row],[Total Downtime Minutes]]/60</f>
        <v>69.816666666666663</v>
      </c>
      <c r="P5071" s="4">
        <v>384</v>
      </c>
      <c r="Q5071" s="4">
        <f>SupplierQuality[[#This Row],[Total Defect Qty]]*SupplierQuality[[#This Row],[Unit Price]]</f>
        <v>59970816</v>
      </c>
    </row>
    <row r="5072" spans="1:17" x14ac:dyDescent="0.25">
      <c r="A5072" s="1">
        <v>43806</v>
      </c>
      <c r="B5072" s="5" t="str">
        <f>TEXT(SupplierQuality[[#This Row],[Date]],"mmm")</f>
        <v>Dec</v>
      </c>
      <c r="C5072" s="5" t="str">
        <f>TEXT(SupplierQuality[[#This Row],[Date]],"yyyy")</f>
        <v>2019</v>
      </c>
      <c r="D5072" s="2" t="s">
        <v>147</v>
      </c>
      <c r="E5072" s="2" t="s">
        <v>74</v>
      </c>
      <c r="F5072" s="2" t="s">
        <v>14</v>
      </c>
      <c r="G5072">
        <v>112</v>
      </c>
      <c r="H5072" s="2" t="str">
        <f>VLOOKUP(SupplierQuality[[#This Row],[MaterialID]],Table4[#All],2,0)</f>
        <v>Glass</v>
      </c>
      <c r="I5072">
        <v>1</v>
      </c>
      <c r="J5072" s="2" t="str">
        <f>_xlfn.XLOOKUP(SupplierQuality[[#This Row],[Defect Type ID]],Table5[ID],Table5[Defect Type],"Not found",0)</f>
        <v>No Impact</v>
      </c>
      <c r="K5072">
        <v>3</v>
      </c>
      <c r="L5072" s="2" t="str">
        <f>_xlfn.XLOOKUP(SupplierQuality[[#This Row],[DefectID]],Table2[ID],Table2[Defect],"Not found",0)</f>
        <v>Dirty</v>
      </c>
      <c r="M5072" s="3">
        <v>73528</v>
      </c>
      <c r="N5072" s="3">
        <v>756</v>
      </c>
      <c r="O5072" s="6">
        <f>SupplierQuality[[#This Row],[Total Downtime Minutes]]/60</f>
        <v>12.6</v>
      </c>
      <c r="P5072" s="4">
        <v>348</v>
      </c>
      <c r="Q5072" s="4">
        <f>SupplierQuality[[#This Row],[Total Defect Qty]]*SupplierQuality[[#This Row],[Unit Price]]</f>
        <v>25587744</v>
      </c>
    </row>
    <row r="5073" spans="1:17" x14ac:dyDescent="0.25">
      <c r="A5073" s="1">
        <v>43807</v>
      </c>
      <c r="B5073" s="5" t="str">
        <f>TEXT(SupplierQuality[[#This Row],[Date]],"mmm")</f>
        <v>Dec</v>
      </c>
      <c r="C5073" s="5" t="str">
        <f>TEXT(SupplierQuality[[#This Row],[Date]],"yyyy")</f>
        <v>2019</v>
      </c>
      <c r="D5073" s="2" t="s">
        <v>238</v>
      </c>
      <c r="E5073" s="2" t="s">
        <v>23</v>
      </c>
      <c r="F5073" s="2" t="s">
        <v>17</v>
      </c>
      <c r="G5073">
        <v>130</v>
      </c>
      <c r="H5073" s="2" t="str">
        <f>VLOOKUP(SupplierQuality[[#This Row],[MaterialID]],Table4[#All],2,0)</f>
        <v>Packaging</v>
      </c>
      <c r="I5073">
        <v>1</v>
      </c>
      <c r="J5073" s="2" t="str">
        <f>_xlfn.XLOOKUP(SupplierQuality[[#This Row],[Defect Type ID]],Table5[ID],Table5[Defect Type],"Not found",0)</f>
        <v>No Impact</v>
      </c>
      <c r="K5073">
        <v>153</v>
      </c>
      <c r="L5073" s="2" t="str">
        <f>_xlfn.XLOOKUP(SupplierQuality[[#This Row],[DefectID]],Table2[ID],Table2[Defect],"Not found",0)</f>
        <v>Over/Under Fill</v>
      </c>
      <c r="M5073" s="3">
        <v>899815</v>
      </c>
      <c r="N5073" s="3">
        <v>55</v>
      </c>
      <c r="O5073" s="6">
        <f>SupplierQuality[[#This Row],[Total Downtime Minutes]]/60</f>
        <v>0.91666666666666663</v>
      </c>
      <c r="P5073" s="4">
        <v>472</v>
      </c>
      <c r="Q5073" s="4">
        <f>SupplierQuality[[#This Row],[Total Defect Qty]]*SupplierQuality[[#This Row],[Unit Price]]</f>
        <v>424712680</v>
      </c>
    </row>
    <row r="5074" spans="1:17" x14ac:dyDescent="0.25">
      <c r="A5074" s="1">
        <v>43807</v>
      </c>
      <c r="B5074" s="5" t="str">
        <f>TEXT(SupplierQuality[[#This Row],[Date]],"mmm")</f>
        <v>Dec</v>
      </c>
      <c r="C5074" s="5" t="str">
        <f>TEXT(SupplierQuality[[#This Row],[Date]],"yyyy")</f>
        <v>2019</v>
      </c>
      <c r="D5074" s="2" t="s">
        <v>59</v>
      </c>
      <c r="E5074" s="2" t="s">
        <v>60</v>
      </c>
      <c r="F5074" s="2" t="s">
        <v>14</v>
      </c>
      <c r="G5074">
        <v>116</v>
      </c>
      <c r="H5074" s="2" t="str">
        <f>VLOOKUP(SupplierQuality[[#This Row],[MaterialID]],Table4[#All],2,0)</f>
        <v>Molds</v>
      </c>
      <c r="I5074">
        <v>3</v>
      </c>
      <c r="J5074" s="2" t="str">
        <f>_xlfn.XLOOKUP(SupplierQuality[[#This Row],[Defect Type ID]],Table5[ID],Table5[Defect Type],"Not found",0)</f>
        <v>Impact</v>
      </c>
      <c r="K5074">
        <v>27</v>
      </c>
      <c r="L5074" s="2" t="str">
        <f>_xlfn.XLOOKUP(SupplierQuality[[#This Row],[DefectID]],Table2[ID],Table2[Defect],"Not found",0)</f>
        <v>Damaged Secondary Packaging</v>
      </c>
      <c r="M5074" s="3">
        <v>808349</v>
      </c>
      <c r="N5074" s="3">
        <v>4145</v>
      </c>
      <c r="O5074" s="6">
        <f>SupplierQuality[[#This Row],[Total Downtime Minutes]]/60</f>
        <v>69.083333333333329</v>
      </c>
      <c r="P5074" s="4">
        <v>639</v>
      </c>
      <c r="Q5074" s="4">
        <f>SupplierQuality[[#This Row],[Total Defect Qty]]*SupplierQuality[[#This Row],[Unit Price]]</f>
        <v>516535011</v>
      </c>
    </row>
    <row r="5075" spans="1:17" x14ac:dyDescent="0.25">
      <c r="A5075" s="1">
        <v>43807</v>
      </c>
      <c r="B5075" s="5" t="str">
        <f>TEXT(SupplierQuality[[#This Row],[Date]],"mmm")</f>
        <v>Dec</v>
      </c>
      <c r="C5075" s="5" t="str">
        <f>TEXT(SupplierQuality[[#This Row],[Date]],"yyyy")</f>
        <v>2019</v>
      </c>
      <c r="D5075" s="2" t="s">
        <v>130</v>
      </c>
      <c r="E5075" s="2" t="s">
        <v>98</v>
      </c>
      <c r="F5075" s="2" t="s">
        <v>17</v>
      </c>
      <c r="G5075">
        <v>118</v>
      </c>
      <c r="H5075" s="2" t="str">
        <f>VLOOKUP(SupplierQuality[[#This Row],[MaterialID]],Table4[#All],2,0)</f>
        <v>Corrugate</v>
      </c>
      <c r="I5075">
        <v>1</v>
      </c>
      <c r="J5075" s="2" t="str">
        <f>_xlfn.XLOOKUP(SupplierQuality[[#This Row],[Defect Type ID]],Table5[ID],Table5[Defect Type],"Not found",0)</f>
        <v>No Impact</v>
      </c>
      <c r="K5075">
        <v>239</v>
      </c>
      <c r="L5075" s="2" t="str">
        <f>_xlfn.XLOOKUP(SupplierQuality[[#This Row],[DefectID]],Table2[ID],Table2[Defect],"Not found",0)</f>
        <v>Scratch</v>
      </c>
      <c r="M5075" s="3">
        <v>765349</v>
      </c>
      <c r="N5075" s="3">
        <v>1181</v>
      </c>
      <c r="O5075" s="6">
        <f>SupplierQuality[[#This Row],[Total Downtime Minutes]]/60</f>
        <v>19.683333333333334</v>
      </c>
      <c r="P5075" s="4">
        <v>336</v>
      </c>
      <c r="Q5075" s="4">
        <f>SupplierQuality[[#This Row],[Total Defect Qty]]*SupplierQuality[[#This Row],[Unit Price]]</f>
        <v>257157264</v>
      </c>
    </row>
    <row r="5076" spans="1:17" x14ac:dyDescent="0.25">
      <c r="A5076" s="1">
        <v>43807</v>
      </c>
      <c r="B5076" s="5" t="str">
        <f>TEXT(SupplierQuality[[#This Row],[Date]],"mmm")</f>
        <v>Dec</v>
      </c>
      <c r="C5076" s="5" t="str">
        <f>TEXT(SupplierQuality[[#This Row],[Date]],"yyyy")</f>
        <v>2019</v>
      </c>
      <c r="D5076" s="2" t="s">
        <v>217</v>
      </c>
      <c r="E5076" s="2" t="s">
        <v>107</v>
      </c>
      <c r="F5076" s="2" t="s">
        <v>14</v>
      </c>
      <c r="G5076">
        <v>114</v>
      </c>
      <c r="H5076" s="2" t="str">
        <f>VLOOKUP(SupplierQuality[[#This Row],[MaterialID]],Table4[#All],2,0)</f>
        <v>Carton</v>
      </c>
      <c r="I5076">
        <v>1</v>
      </c>
      <c r="J5076" s="2" t="str">
        <f>_xlfn.XLOOKUP(SupplierQuality[[#This Row],[Defect Type ID]],Table5[ID],Table5[Defect Type],"Not found",0)</f>
        <v>No Impact</v>
      </c>
      <c r="K5076">
        <v>31</v>
      </c>
      <c r="L5076" s="2" t="str">
        <f>_xlfn.XLOOKUP(SupplierQuality[[#This Row],[DefectID]],Table2[ID],Table2[Defect],"Not found",0)</f>
        <v>Tension Issues</v>
      </c>
      <c r="M5076" s="3">
        <v>740287</v>
      </c>
      <c r="N5076" s="3">
        <v>2994</v>
      </c>
      <c r="O5076" s="6">
        <f>SupplierQuality[[#This Row],[Total Downtime Minutes]]/60</f>
        <v>49.9</v>
      </c>
      <c r="P5076" s="4">
        <v>285</v>
      </c>
      <c r="Q5076" s="4">
        <f>SupplierQuality[[#This Row],[Total Defect Qty]]*SupplierQuality[[#This Row],[Unit Price]]</f>
        <v>210981795</v>
      </c>
    </row>
    <row r="5077" spans="1:17" x14ac:dyDescent="0.25">
      <c r="A5077" s="1">
        <v>43807</v>
      </c>
      <c r="B5077" s="5" t="str">
        <f>TEXT(SupplierQuality[[#This Row],[Date]],"mmm")</f>
        <v>Dec</v>
      </c>
      <c r="C5077" s="5" t="str">
        <f>TEXT(SupplierQuality[[#This Row],[Date]],"yyyy")</f>
        <v>2019</v>
      </c>
      <c r="D5077" s="2" t="s">
        <v>302</v>
      </c>
      <c r="E5077" s="2" t="s">
        <v>52</v>
      </c>
      <c r="F5077" s="2" t="s">
        <v>24</v>
      </c>
      <c r="G5077">
        <v>125</v>
      </c>
      <c r="H5077" s="2" t="str">
        <f>VLOOKUP(SupplierQuality[[#This Row],[MaterialID]],Table4[#All],2,0)</f>
        <v>Hardware</v>
      </c>
      <c r="I5077">
        <v>2</v>
      </c>
      <c r="J5077" s="2" t="str">
        <f>_xlfn.XLOOKUP(SupplierQuality[[#This Row],[Defect Type ID]],Table5[ID],Table5[Defect Type],"Not found",0)</f>
        <v>Rejected</v>
      </c>
      <c r="K5077">
        <v>6</v>
      </c>
      <c r="L5077" s="2" t="str">
        <f>_xlfn.XLOOKUP(SupplierQuality[[#This Row],[DefectID]],Table2[ID],Table2[Defect],"Not found",0)</f>
        <v>Wrong Ink</v>
      </c>
      <c r="M5077" s="3">
        <v>739149</v>
      </c>
      <c r="N5077" s="3">
        <v>1047</v>
      </c>
      <c r="O5077" s="6">
        <f>SupplierQuality[[#This Row],[Total Downtime Minutes]]/60</f>
        <v>17.45</v>
      </c>
      <c r="P5077" s="4">
        <v>528</v>
      </c>
      <c r="Q5077" s="4">
        <f>SupplierQuality[[#This Row],[Total Defect Qty]]*SupplierQuality[[#This Row],[Unit Price]]</f>
        <v>390270672</v>
      </c>
    </row>
    <row r="5078" spans="1:17" x14ac:dyDescent="0.25">
      <c r="A5078" s="1">
        <v>43807</v>
      </c>
      <c r="B5078" s="5" t="str">
        <f>TEXT(SupplierQuality[[#This Row],[Date]],"mmm")</f>
        <v>Dec</v>
      </c>
      <c r="C5078" s="5" t="str">
        <f>TEXT(SupplierQuality[[#This Row],[Date]],"yyyy")</f>
        <v>2019</v>
      </c>
      <c r="D5078" s="2" t="s">
        <v>113</v>
      </c>
      <c r="E5078" s="2" t="s">
        <v>23</v>
      </c>
      <c r="F5078" s="2" t="s">
        <v>42</v>
      </c>
      <c r="G5078">
        <v>127</v>
      </c>
      <c r="H5078" s="2" t="str">
        <f>VLOOKUP(SupplierQuality[[#This Row],[MaterialID]],Table4[#All],2,0)</f>
        <v>Crates</v>
      </c>
      <c r="I5078">
        <v>3</v>
      </c>
      <c r="J5078" s="2" t="str">
        <f>_xlfn.XLOOKUP(SupplierQuality[[#This Row],[Defect Type ID]],Table5[ID],Table5[Defect Type],"Not found",0)</f>
        <v>Impact</v>
      </c>
      <c r="K5078">
        <v>242</v>
      </c>
      <c r="L5078" s="2" t="str">
        <f>_xlfn.XLOOKUP(SupplierQuality[[#This Row],[DefectID]],Table2[ID],Table2[Defect],"Not found",0)</f>
        <v>Wrong Check</v>
      </c>
      <c r="M5078" s="3">
        <v>651577</v>
      </c>
      <c r="N5078" s="3">
        <v>3462</v>
      </c>
      <c r="O5078" s="6">
        <f>SupplierQuality[[#This Row],[Total Downtime Minutes]]/60</f>
        <v>57.7</v>
      </c>
      <c r="P5078" s="4">
        <v>380</v>
      </c>
      <c r="Q5078" s="4">
        <f>SupplierQuality[[#This Row],[Total Defect Qty]]*SupplierQuality[[#This Row],[Unit Price]]</f>
        <v>247599260</v>
      </c>
    </row>
    <row r="5079" spans="1:17" x14ac:dyDescent="0.25">
      <c r="A5079" s="1">
        <v>43807</v>
      </c>
      <c r="B5079" s="5" t="str">
        <f>TEXT(SupplierQuality[[#This Row],[Date]],"mmm")</f>
        <v>Dec</v>
      </c>
      <c r="C5079" s="5" t="str">
        <f>TEXT(SupplierQuality[[#This Row],[Date]],"yyyy")</f>
        <v>2019</v>
      </c>
      <c r="D5079" s="2" t="s">
        <v>146</v>
      </c>
      <c r="E5079" s="2" t="s">
        <v>55</v>
      </c>
      <c r="F5079" s="2" t="s">
        <v>14</v>
      </c>
      <c r="G5079">
        <v>114</v>
      </c>
      <c r="H5079" s="2" t="str">
        <f>VLOOKUP(SupplierQuality[[#This Row],[MaterialID]],Table4[#All],2,0)</f>
        <v>Carton</v>
      </c>
      <c r="I5079">
        <v>1</v>
      </c>
      <c r="J5079" s="2" t="str">
        <f>_xlfn.XLOOKUP(SupplierQuality[[#This Row],[Defect Type ID]],Table5[ID],Table5[Defect Type],"Not found",0)</f>
        <v>No Impact</v>
      </c>
      <c r="K5079">
        <v>101</v>
      </c>
      <c r="L5079" s="2" t="str">
        <f>_xlfn.XLOOKUP(SupplierQuality[[#This Row],[DefectID]],Table2[ID],Table2[Defect],"Not found",0)</f>
        <v>No Print</v>
      </c>
      <c r="M5079" s="3">
        <v>494271</v>
      </c>
      <c r="N5079" s="3">
        <v>2194</v>
      </c>
      <c r="O5079" s="6">
        <f>SupplierQuality[[#This Row],[Total Downtime Minutes]]/60</f>
        <v>36.56666666666667</v>
      </c>
      <c r="P5079" s="4">
        <v>492</v>
      </c>
      <c r="Q5079" s="4">
        <f>SupplierQuality[[#This Row],[Total Defect Qty]]*SupplierQuality[[#This Row],[Unit Price]]</f>
        <v>243181332</v>
      </c>
    </row>
    <row r="5080" spans="1:17" x14ac:dyDescent="0.25">
      <c r="A5080" s="1">
        <v>43807</v>
      </c>
      <c r="B5080" s="5" t="str">
        <f>TEXT(SupplierQuality[[#This Row],[Date]],"mmm")</f>
        <v>Dec</v>
      </c>
      <c r="C5080" s="5" t="str">
        <f>TEXT(SupplierQuality[[#This Row],[Date]],"yyyy")</f>
        <v>2019</v>
      </c>
      <c r="D5080" s="2" t="s">
        <v>167</v>
      </c>
      <c r="E5080" s="2" t="s">
        <v>21</v>
      </c>
      <c r="F5080" s="2" t="s">
        <v>17</v>
      </c>
      <c r="G5080">
        <v>123</v>
      </c>
      <c r="H5080" s="2" t="str">
        <f>VLOOKUP(SupplierQuality[[#This Row],[MaterialID]],Table4[#All],2,0)</f>
        <v>Pump</v>
      </c>
      <c r="I5080">
        <v>1</v>
      </c>
      <c r="J5080" s="2" t="str">
        <f>_xlfn.XLOOKUP(SupplierQuality[[#This Row],[Defect Type ID]],Table5[ID],Table5[Defect Type],"Not found",0)</f>
        <v>No Impact</v>
      </c>
      <c r="K5080">
        <v>114</v>
      </c>
      <c r="L5080" s="2" t="str">
        <f>_xlfn.XLOOKUP(SupplierQuality[[#This Row],[DefectID]],Table2[ID],Table2[Defect],"Not found",0)</f>
        <v>Wrong Case Labels</v>
      </c>
      <c r="M5080" s="3">
        <v>413345</v>
      </c>
      <c r="N5080" s="3">
        <v>2077</v>
      </c>
      <c r="O5080" s="6">
        <f>SupplierQuality[[#This Row],[Total Downtime Minutes]]/60</f>
        <v>34.616666666666667</v>
      </c>
      <c r="P5080" s="4">
        <v>476</v>
      </c>
      <c r="Q5080" s="4">
        <f>SupplierQuality[[#This Row],[Total Defect Qty]]*SupplierQuality[[#This Row],[Unit Price]]</f>
        <v>196752220</v>
      </c>
    </row>
    <row r="5081" spans="1:17" x14ac:dyDescent="0.25">
      <c r="A5081" s="1">
        <v>43807</v>
      </c>
      <c r="B5081" s="5" t="str">
        <f>TEXT(SupplierQuality[[#This Row],[Date]],"mmm")</f>
        <v>Dec</v>
      </c>
      <c r="C5081" s="5" t="str">
        <f>TEXT(SupplierQuality[[#This Row],[Date]],"yyyy")</f>
        <v>2019</v>
      </c>
      <c r="D5081" s="2" t="s">
        <v>26</v>
      </c>
      <c r="E5081" s="2" t="s">
        <v>13</v>
      </c>
      <c r="F5081" s="2" t="s">
        <v>14</v>
      </c>
      <c r="G5081">
        <v>112</v>
      </c>
      <c r="H5081" s="2" t="str">
        <f>VLOOKUP(SupplierQuality[[#This Row],[MaterialID]],Table4[#All],2,0)</f>
        <v>Glass</v>
      </c>
      <c r="I5081">
        <v>2</v>
      </c>
      <c r="J5081" s="2" t="str">
        <f>_xlfn.XLOOKUP(SupplierQuality[[#This Row],[Defect Type ID]],Table5[ID],Table5[Defect Type],"Not found",0)</f>
        <v>Rejected</v>
      </c>
      <c r="K5081">
        <v>79</v>
      </c>
      <c r="L5081" s="2" t="str">
        <f>_xlfn.XLOOKUP(SupplierQuality[[#This Row],[DefectID]],Table2[ID],Table2[Defect],"Not found",0)</f>
        <v>Scratched Glass</v>
      </c>
      <c r="M5081" s="3">
        <v>296833</v>
      </c>
      <c r="N5081" s="3">
        <v>1110</v>
      </c>
      <c r="O5081" s="6">
        <f>SupplierQuality[[#This Row],[Total Downtime Minutes]]/60</f>
        <v>18.5</v>
      </c>
      <c r="P5081" s="4">
        <v>314</v>
      </c>
      <c r="Q5081" s="4">
        <f>SupplierQuality[[#This Row],[Total Defect Qty]]*SupplierQuality[[#This Row],[Unit Price]]</f>
        <v>93205562</v>
      </c>
    </row>
    <row r="5082" spans="1:17" x14ac:dyDescent="0.25">
      <c r="A5082" s="1">
        <v>43807</v>
      </c>
      <c r="B5082" s="5" t="str">
        <f>TEXT(SupplierQuality[[#This Row],[Date]],"mmm")</f>
        <v>Dec</v>
      </c>
      <c r="C5082" s="5" t="str">
        <f>TEXT(SupplierQuality[[#This Row],[Date]],"yyyy")</f>
        <v>2019</v>
      </c>
      <c r="D5082" s="2" t="s">
        <v>54</v>
      </c>
      <c r="E5082" s="2" t="s">
        <v>71</v>
      </c>
      <c r="F5082" s="2" t="s">
        <v>14</v>
      </c>
      <c r="G5082">
        <v>127</v>
      </c>
      <c r="H5082" s="2" t="str">
        <f>VLOOKUP(SupplierQuality[[#This Row],[MaterialID]],Table4[#All],2,0)</f>
        <v>Crates</v>
      </c>
      <c r="I5082">
        <v>2</v>
      </c>
      <c r="J5082" s="2" t="str">
        <f>_xlfn.XLOOKUP(SupplierQuality[[#This Row],[Defect Type ID]],Table5[ID],Table5[Defect Type],"Not found",0)</f>
        <v>Rejected</v>
      </c>
      <c r="K5082">
        <v>184</v>
      </c>
      <c r="L5082" s="2" t="str">
        <f>_xlfn.XLOOKUP(SupplierQuality[[#This Row],[DefectID]],Table2[ID],Table2[Defect],"Not found",0)</f>
        <v>Leaking Packaging</v>
      </c>
      <c r="M5082" s="3">
        <v>262729</v>
      </c>
      <c r="N5082" s="3">
        <v>2578</v>
      </c>
      <c r="O5082" s="6">
        <f>SupplierQuality[[#This Row],[Total Downtime Minutes]]/60</f>
        <v>42.966666666666669</v>
      </c>
      <c r="P5082" s="4">
        <v>293</v>
      </c>
      <c r="Q5082" s="4">
        <f>SupplierQuality[[#This Row],[Total Defect Qty]]*SupplierQuality[[#This Row],[Unit Price]]</f>
        <v>76979597</v>
      </c>
    </row>
    <row r="5083" spans="1:17" x14ac:dyDescent="0.25">
      <c r="A5083" s="1">
        <v>43807</v>
      </c>
      <c r="B5083" s="5" t="str">
        <f>TEXT(SupplierQuality[[#This Row],[Date]],"mmm")</f>
        <v>Dec</v>
      </c>
      <c r="C5083" s="5" t="str">
        <f>TEXT(SupplierQuality[[#This Row],[Date]],"yyyy")</f>
        <v>2019</v>
      </c>
      <c r="D5083" s="2" t="s">
        <v>246</v>
      </c>
      <c r="E5083" s="2" t="s">
        <v>21</v>
      </c>
      <c r="F5083" s="2" t="s">
        <v>17</v>
      </c>
      <c r="G5083">
        <v>124</v>
      </c>
      <c r="H5083" s="2" t="str">
        <f>VLOOKUP(SupplierQuality[[#This Row],[MaterialID]],Table4[#All],2,0)</f>
        <v>Drives</v>
      </c>
      <c r="I5083">
        <v>1</v>
      </c>
      <c r="J5083" s="2" t="str">
        <f>_xlfn.XLOOKUP(SupplierQuality[[#This Row],[Defect Type ID]],Table5[ID],Table5[Defect Type],"Not found",0)</f>
        <v>No Impact</v>
      </c>
      <c r="K5083">
        <v>159</v>
      </c>
      <c r="L5083" s="2" t="str">
        <f>_xlfn.XLOOKUP(SupplierQuality[[#This Row],[DefectID]],Table2[ID],Table2[Defect],"Not found",0)</f>
        <v>No Insert</v>
      </c>
      <c r="M5083" s="3">
        <v>211297</v>
      </c>
      <c r="N5083" s="3">
        <v>2280</v>
      </c>
      <c r="O5083" s="6">
        <f>SupplierQuality[[#This Row],[Total Downtime Minutes]]/60</f>
        <v>38</v>
      </c>
      <c r="P5083" s="4">
        <v>646</v>
      </c>
      <c r="Q5083" s="4">
        <f>SupplierQuality[[#This Row],[Total Defect Qty]]*SupplierQuality[[#This Row],[Unit Price]]</f>
        <v>136497862</v>
      </c>
    </row>
    <row r="5084" spans="1:17" x14ac:dyDescent="0.25">
      <c r="A5084" s="1">
        <v>43807</v>
      </c>
      <c r="B5084" s="5" t="str">
        <f>TEXT(SupplierQuality[[#This Row],[Date]],"mmm")</f>
        <v>Dec</v>
      </c>
      <c r="C5084" s="5" t="str">
        <f>TEXT(SupplierQuality[[#This Row],[Date]],"yyyy")</f>
        <v>2019</v>
      </c>
      <c r="D5084" s="2" t="s">
        <v>235</v>
      </c>
      <c r="E5084" s="2" t="s">
        <v>107</v>
      </c>
      <c r="F5084" s="2" t="s">
        <v>14</v>
      </c>
      <c r="G5084">
        <v>115</v>
      </c>
      <c r="H5084" s="2" t="str">
        <f>VLOOKUP(SupplierQuality[[#This Row],[MaterialID]],Table4[#All],2,0)</f>
        <v>Controllers</v>
      </c>
      <c r="I5084">
        <v>1</v>
      </c>
      <c r="J5084" s="2" t="str">
        <f>_xlfn.XLOOKUP(SupplierQuality[[#This Row],[Defect Type ID]],Table5[ID],Table5[Defect Type],"Not found",0)</f>
        <v>No Impact</v>
      </c>
      <c r="K5084">
        <v>22</v>
      </c>
      <c r="L5084" s="2" t="str">
        <f>_xlfn.XLOOKUP(SupplierQuality[[#This Row],[DefectID]],Table2[ID],Table2[Defect],"Not found",0)</f>
        <v>Mishandled</v>
      </c>
      <c r="M5084" s="3">
        <v>25456</v>
      </c>
      <c r="N5084" s="3">
        <v>4821</v>
      </c>
      <c r="O5084" s="6">
        <f>SupplierQuality[[#This Row],[Total Downtime Minutes]]/60</f>
        <v>80.349999999999994</v>
      </c>
      <c r="P5084" s="4">
        <v>318</v>
      </c>
      <c r="Q5084" s="4">
        <f>SupplierQuality[[#This Row],[Total Defect Qty]]*SupplierQuality[[#This Row],[Unit Price]]</f>
        <v>8095008</v>
      </c>
    </row>
    <row r="5085" spans="1:17" x14ac:dyDescent="0.25">
      <c r="A5085" s="1">
        <v>43808</v>
      </c>
      <c r="B5085" s="5" t="str">
        <f>TEXT(SupplierQuality[[#This Row],[Date]],"mmm")</f>
        <v>Dec</v>
      </c>
      <c r="C5085" s="5" t="str">
        <f>TEXT(SupplierQuality[[#This Row],[Date]],"yyyy")</f>
        <v>2019</v>
      </c>
      <c r="D5085" s="2" t="s">
        <v>50</v>
      </c>
      <c r="E5085" s="2" t="s">
        <v>23</v>
      </c>
      <c r="F5085" s="2" t="s">
        <v>17</v>
      </c>
      <c r="G5085">
        <v>117</v>
      </c>
      <c r="H5085" s="2" t="str">
        <f>VLOOKUP(SupplierQuality[[#This Row],[MaterialID]],Table4[#All],2,0)</f>
        <v>Labels</v>
      </c>
      <c r="I5085">
        <v>1</v>
      </c>
      <c r="J5085" s="2" t="str">
        <f>_xlfn.XLOOKUP(SupplierQuality[[#This Row],[Defect Type ID]],Table5[ID],Table5[Defect Type],"Not found",0)</f>
        <v>No Impact</v>
      </c>
      <c r="K5085">
        <v>264</v>
      </c>
      <c r="L5085" s="2" t="str">
        <f>_xlfn.XLOOKUP(SupplierQuality[[#This Row],[DefectID]],Table2[ID],Table2[Defect],"Not found",0)</f>
        <v>Off-set</v>
      </c>
      <c r="M5085" s="3">
        <v>885629</v>
      </c>
      <c r="N5085" s="3">
        <v>3060</v>
      </c>
      <c r="O5085" s="6">
        <f>SupplierQuality[[#This Row],[Total Downtime Minutes]]/60</f>
        <v>51</v>
      </c>
      <c r="P5085" s="4">
        <v>327</v>
      </c>
      <c r="Q5085" s="4">
        <f>SupplierQuality[[#This Row],[Total Defect Qty]]*SupplierQuality[[#This Row],[Unit Price]]</f>
        <v>289600683</v>
      </c>
    </row>
    <row r="5086" spans="1:17" x14ac:dyDescent="0.25">
      <c r="A5086" s="1">
        <v>43808</v>
      </c>
      <c r="B5086" s="5" t="str">
        <f>TEXT(SupplierQuality[[#This Row],[Date]],"mmm")</f>
        <v>Dec</v>
      </c>
      <c r="C5086" s="5" t="str">
        <f>TEXT(SupplierQuality[[#This Row],[Date]],"yyyy")</f>
        <v>2019</v>
      </c>
      <c r="D5086" s="2" t="s">
        <v>184</v>
      </c>
      <c r="E5086" s="2" t="s">
        <v>45</v>
      </c>
      <c r="F5086" s="2" t="s">
        <v>24</v>
      </c>
      <c r="G5086">
        <v>126</v>
      </c>
      <c r="H5086" s="2" t="str">
        <f>VLOOKUP(SupplierQuality[[#This Row],[MaterialID]],Table4[#All],2,0)</f>
        <v>Motors</v>
      </c>
      <c r="I5086">
        <v>2</v>
      </c>
      <c r="J5086" s="2" t="str">
        <f>_xlfn.XLOOKUP(SupplierQuality[[#This Row],[Defect Type ID]],Table5[ID],Table5[Defect Type],"Not found",0)</f>
        <v>Rejected</v>
      </c>
      <c r="K5086">
        <v>249</v>
      </c>
      <c r="L5086" s="2" t="str">
        <f>_xlfn.XLOOKUP(SupplierQuality[[#This Row],[DefectID]],Table2[ID],Table2[Defect],"Not found",0)</f>
        <v>Excessive Lubricant</v>
      </c>
      <c r="M5086" s="3">
        <v>865661</v>
      </c>
      <c r="N5086" s="3">
        <v>1255</v>
      </c>
      <c r="O5086" s="6">
        <f>SupplierQuality[[#This Row],[Total Downtime Minutes]]/60</f>
        <v>20.916666666666668</v>
      </c>
      <c r="P5086" s="4">
        <v>300</v>
      </c>
      <c r="Q5086" s="4">
        <f>SupplierQuality[[#This Row],[Total Defect Qty]]*SupplierQuality[[#This Row],[Unit Price]]</f>
        <v>259698300</v>
      </c>
    </row>
    <row r="5087" spans="1:17" x14ac:dyDescent="0.25">
      <c r="A5087" s="1">
        <v>43808</v>
      </c>
      <c r="B5087" s="5" t="str">
        <f>TEXT(SupplierQuality[[#This Row],[Date]],"mmm")</f>
        <v>Dec</v>
      </c>
      <c r="C5087" s="5" t="str">
        <f>TEXT(SupplierQuality[[#This Row],[Date]],"yyyy")</f>
        <v>2019</v>
      </c>
      <c r="D5087" s="2" t="s">
        <v>159</v>
      </c>
      <c r="E5087" s="2" t="s">
        <v>98</v>
      </c>
      <c r="F5087" s="2" t="s">
        <v>17</v>
      </c>
      <c r="G5087">
        <v>112</v>
      </c>
      <c r="H5087" s="2" t="str">
        <f>VLOOKUP(SupplierQuality[[#This Row],[MaterialID]],Table4[#All],2,0)</f>
        <v>Glass</v>
      </c>
      <c r="I5087">
        <v>3</v>
      </c>
      <c r="J5087" s="2" t="str">
        <f>_xlfn.XLOOKUP(SupplierQuality[[#This Row],[Defect Type ID]],Table5[ID],Table5[Defect Type],"Not found",0)</f>
        <v>Impact</v>
      </c>
      <c r="K5087">
        <v>63</v>
      </c>
      <c r="L5087" s="2" t="str">
        <f>_xlfn.XLOOKUP(SupplierQuality[[#This Row],[DefectID]],Table2[ID],Table2[Defect],"Not found",0)</f>
        <v>Bad Finish</v>
      </c>
      <c r="M5087" s="3">
        <v>588514</v>
      </c>
      <c r="N5087" s="3">
        <v>930</v>
      </c>
      <c r="O5087" s="6">
        <f>SupplierQuality[[#This Row],[Total Downtime Minutes]]/60</f>
        <v>15.5</v>
      </c>
      <c r="P5087" s="4">
        <v>557</v>
      </c>
      <c r="Q5087" s="4">
        <f>SupplierQuality[[#This Row],[Total Defect Qty]]*SupplierQuality[[#This Row],[Unit Price]]</f>
        <v>327802298</v>
      </c>
    </row>
    <row r="5088" spans="1:17" x14ac:dyDescent="0.25">
      <c r="A5088" s="1">
        <v>43808</v>
      </c>
      <c r="B5088" s="5" t="str">
        <f>TEXT(SupplierQuality[[#This Row],[Date]],"mmm")</f>
        <v>Dec</v>
      </c>
      <c r="C5088" s="5" t="str">
        <f>TEXT(SupplierQuality[[#This Row],[Date]],"yyyy")</f>
        <v>2019</v>
      </c>
      <c r="D5088" s="2" t="s">
        <v>184</v>
      </c>
      <c r="E5088" s="2" t="s">
        <v>47</v>
      </c>
      <c r="F5088" s="2" t="s">
        <v>42</v>
      </c>
      <c r="G5088">
        <v>122</v>
      </c>
      <c r="H5088" s="2" t="str">
        <f>VLOOKUP(SupplierQuality[[#This Row],[MaterialID]],Table4[#All],2,0)</f>
        <v>Electrolytes</v>
      </c>
      <c r="I5088">
        <v>1</v>
      </c>
      <c r="J5088" s="2" t="str">
        <f>_xlfn.XLOOKUP(SupplierQuality[[#This Row],[Defect Type ID]],Table5[ID],Table5[Defect Type],"Not found",0)</f>
        <v>No Impact</v>
      </c>
      <c r="K5088">
        <v>249</v>
      </c>
      <c r="L5088" s="2" t="str">
        <f>_xlfn.XLOOKUP(SupplierQuality[[#This Row],[DefectID]],Table2[ID],Table2[Defect],"Not found",0)</f>
        <v>Excessive Lubricant</v>
      </c>
      <c r="M5088" s="3">
        <v>419691</v>
      </c>
      <c r="N5088" s="3">
        <v>4965</v>
      </c>
      <c r="O5088" s="6">
        <f>SupplierQuality[[#This Row],[Total Downtime Minutes]]/60</f>
        <v>82.75</v>
      </c>
      <c r="P5088" s="4">
        <v>487</v>
      </c>
      <c r="Q5088" s="4">
        <f>SupplierQuality[[#This Row],[Total Defect Qty]]*SupplierQuality[[#This Row],[Unit Price]]</f>
        <v>204389517</v>
      </c>
    </row>
    <row r="5089" spans="1:17" x14ac:dyDescent="0.25">
      <c r="A5089" s="1">
        <v>43808</v>
      </c>
      <c r="B5089" s="5" t="str">
        <f>TEXT(SupplierQuality[[#This Row],[Date]],"mmm")</f>
        <v>Dec</v>
      </c>
      <c r="C5089" s="5" t="str">
        <f>TEXT(SupplierQuality[[#This Row],[Date]],"yyyy")</f>
        <v>2019</v>
      </c>
      <c r="D5089" s="2" t="s">
        <v>166</v>
      </c>
      <c r="E5089" s="2" t="s">
        <v>27</v>
      </c>
      <c r="F5089" s="2" t="s">
        <v>17</v>
      </c>
      <c r="G5089">
        <v>121</v>
      </c>
      <c r="H5089" s="2" t="str">
        <f>VLOOKUP(SupplierQuality[[#This Row],[MaterialID]],Table4[#All],2,0)</f>
        <v>Composites</v>
      </c>
      <c r="I5089">
        <v>2</v>
      </c>
      <c r="J5089" s="2" t="str">
        <f>_xlfn.XLOOKUP(SupplierQuality[[#This Row],[Defect Type ID]],Table5[ID],Table5[Defect Type],"Not found",0)</f>
        <v>Rejected</v>
      </c>
      <c r="K5089">
        <v>206</v>
      </c>
      <c r="L5089" s="2" t="str">
        <f>_xlfn.XLOOKUP(SupplierQuality[[#This Row],[DefectID]],Table2[ID],Table2[Defect],"Not found",0)</f>
        <v>Codes Wrong</v>
      </c>
      <c r="M5089" s="3">
        <v>385175</v>
      </c>
      <c r="N5089" s="3">
        <v>2904</v>
      </c>
      <c r="O5089" s="6">
        <f>SupplierQuality[[#This Row],[Total Downtime Minutes]]/60</f>
        <v>48.4</v>
      </c>
      <c r="P5089" s="4">
        <v>668</v>
      </c>
      <c r="Q5089" s="4">
        <f>SupplierQuality[[#This Row],[Total Defect Qty]]*SupplierQuality[[#This Row],[Unit Price]]</f>
        <v>257296900</v>
      </c>
    </row>
    <row r="5090" spans="1:17" x14ac:dyDescent="0.25">
      <c r="A5090" s="1">
        <v>43808</v>
      </c>
      <c r="B5090" s="5" t="str">
        <f>TEXT(SupplierQuality[[#This Row],[Date]],"mmm")</f>
        <v>Dec</v>
      </c>
      <c r="C5090" s="5" t="str">
        <f>TEXT(SupplierQuality[[#This Row],[Date]],"yyyy")</f>
        <v>2019</v>
      </c>
      <c r="D5090" s="2" t="s">
        <v>89</v>
      </c>
      <c r="E5090" s="2" t="s">
        <v>62</v>
      </c>
      <c r="F5090" s="2" t="s">
        <v>14</v>
      </c>
      <c r="G5090">
        <v>127</v>
      </c>
      <c r="H5090" s="2" t="str">
        <f>VLOOKUP(SupplierQuality[[#This Row],[MaterialID]],Table4[#All],2,0)</f>
        <v>Crates</v>
      </c>
      <c r="I5090">
        <v>3</v>
      </c>
      <c r="J5090" s="2" t="str">
        <f>_xlfn.XLOOKUP(SupplierQuality[[#This Row],[Defect Type ID]],Table5[ID],Table5[Defect Type],"Not found",0)</f>
        <v>Impact</v>
      </c>
      <c r="K5090">
        <v>202</v>
      </c>
      <c r="L5090" s="2" t="str">
        <f>_xlfn.XLOOKUP(SupplierQuality[[#This Row],[DefectID]],Table2[ID],Table2[Defect],"Not found",0)</f>
        <v>Wrong Surface</v>
      </c>
      <c r="M5090" s="3">
        <v>225181</v>
      </c>
      <c r="N5090" s="3">
        <v>700</v>
      </c>
      <c r="O5090" s="6">
        <f>SupplierQuality[[#This Row],[Total Downtime Minutes]]/60</f>
        <v>11.666666666666666</v>
      </c>
      <c r="P5090" s="4">
        <v>511</v>
      </c>
      <c r="Q5090" s="4">
        <f>SupplierQuality[[#This Row],[Total Defect Qty]]*SupplierQuality[[#This Row],[Unit Price]]</f>
        <v>115067491</v>
      </c>
    </row>
    <row r="5091" spans="1:17" x14ac:dyDescent="0.25">
      <c r="A5091" s="1">
        <v>43808</v>
      </c>
      <c r="B5091" s="5" t="str">
        <f>TEXT(SupplierQuality[[#This Row],[Date]],"mmm")</f>
        <v>Dec</v>
      </c>
      <c r="C5091" s="5" t="str">
        <f>TEXT(SupplierQuality[[#This Row],[Date]],"yyyy")</f>
        <v>2019</v>
      </c>
      <c r="D5091" s="2" t="s">
        <v>35</v>
      </c>
      <c r="E5091" s="2" t="s">
        <v>60</v>
      </c>
      <c r="F5091" s="2" t="s">
        <v>17</v>
      </c>
      <c r="G5091">
        <v>127</v>
      </c>
      <c r="H5091" s="2" t="str">
        <f>VLOOKUP(SupplierQuality[[#This Row],[MaterialID]],Table4[#All],2,0)</f>
        <v>Crates</v>
      </c>
      <c r="I5091">
        <v>2</v>
      </c>
      <c r="J5091" s="2" t="str">
        <f>_xlfn.XLOOKUP(SupplierQuality[[#This Row],[Defect Type ID]],Table5[ID],Table5[Defect Type],"Not found",0)</f>
        <v>Rejected</v>
      </c>
      <c r="K5091">
        <v>224</v>
      </c>
      <c r="L5091" s="2" t="str">
        <f>_xlfn.XLOOKUP(SupplierQuality[[#This Row],[DefectID]],Table2[ID],Table2[Defect],"Not found",0)</f>
        <v>Excessive Glue</v>
      </c>
      <c r="M5091" s="3">
        <v>179421</v>
      </c>
      <c r="N5091" s="3">
        <v>332</v>
      </c>
      <c r="O5091" s="6">
        <f>SupplierQuality[[#This Row],[Total Downtime Minutes]]/60</f>
        <v>5.5333333333333332</v>
      </c>
      <c r="P5091" s="4">
        <v>531</v>
      </c>
      <c r="Q5091" s="4">
        <f>SupplierQuality[[#This Row],[Total Defect Qty]]*SupplierQuality[[#This Row],[Unit Price]]</f>
        <v>95272551</v>
      </c>
    </row>
    <row r="5092" spans="1:17" x14ac:dyDescent="0.25">
      <c r="A5092" s="1">
        <v>43808</v>
      </c>
      <c r="B5092" s="5" t="str">
        <f>TEXT(SupplierQuality[[#This Row],[Date]],"mmm")</f>
        <v>Dec</v>
      </c>
      <c r="C5092" s="5" t="str">
        <f>TEXT(SupplierQuality[[#This Row],[Date]],"yyyy")</f>
        <v>2019</v>
      </c>
      <c r="D5092" s="2" t="s">
        <v>82</v>
      </c>
      <c r="E5092" s="2" t="s">
        <v>41</v>
      </c>
      <c r="F5092" s="2" t="s">
        <v>691</v>
      </c>
      <c r="G5092">
        <v>133</v>
      </c>
      <c r="H5092" s="2" t="str">
        <f>VLOOKUP(SupplierQuality[[#This Row],[MaterialID]],Table4[#All],2,0)</f>
        <v>Wires</v>
      </c>
      <c r="I5092">
        <v>2</v>
      </c>
      <c r="J5092" s="2" t="str">
        <f>_xlfn.XLOOKUP(SupplierQuality[[#This Row],[Defect Type ID]],Table5[ID],Table5[Defect Type],"Not found",0)</f>
        <v>Rejected</v>
      </c>
      <c r="K5092">
        <v>28</v>
      </c>
      <c r="L5092" s="2" t="str">
        <f>_xlfn.XLOOKUP(SupplierQuality[[#This Row],[DefectID]],Table2[ID],Table2[Defect],"Not found",0)</f>
        <v>Poor Fit</v>
      </c>
      <c r="M5092" s="3">
        <v>162539</v>
      </c>
      <c r="N5092" s="3">
        <v>3702</v>
      </c>
      <c r="O5092" s="6">
        <f>SupplierQuality[[#This Row],[Total Downtime Minutes]]/60</f>
        <v>61.7</v>
      </c>
      <c r="P5092" s="4">
        <v>368</v>
      </c>
      <c r="Q5092" s="4">
        <f>SupplierQuality[[#This Row],[Total Defect Qty]]*SupplierQuality[[#This Row],[Unit Price]]</f>
        <v>59814352</v>
      </c>
    </row>
    <row r="5093" spans="1:17" x14ac:dyDescent="0.25">
      <c r="A5093" s="1">
        <v>43809</v>
      </c>
      <c r="B5093" s="5" t="str">
        <f>TEXT(SupplierQuality[[#This Row],[Date]],"mmm")</f>
        <v>Dec</v>
      </c>
      <c r="C5093" s="5" t="str">
        <f>TEXT(SupplierQuality[[#This Row],[Date]],"yyyy")</f>
        <v>2019</v>
      </c>
      <c r="D5093" s="2" t="s">
        <v>223</v>
      </c>
      <c r="E5093" s="2" t="s">
        <v>119</v>
      </c>
      <c r="F5093" s="2" t="s">
        <v>75</v>
      </c>
      <c r="G5093">
        <v>112</v>
      </c>
      <c r="H5093" s="2" t="str">
        <f>VLOOKUP(SupplierQuality[[#This Row],[MaterialID]],Table4[#All],2,0)</f>
        <v>Glass</v>
      </c>
      <c r="I5093">
        <v>3</v>
      </c>
      <c r="J5093" s="2" t="str">
        <f>_xlfn.XLOOKUP(SupplierQuality[[#This Row],[Defect Type ID]],Table5[ID],Table5[Defect Type],"Not found",0)</f>
        <v>Impact</v>
      </c>
      <c r="K5093">
        <v>191</v>
      </c>
      <c r="L5093" s="2" t="str">
        <f>_xlfn.XLOOKUP(SupplierQuality[[#This Row],[DefectID]],Table2[ID],Table2[Defect],"Not found",0)</f>
        <v>Misformed Parts</v>
      </c>
      <c r="M5093" s="3">
        <v>923643</v>
      </c>
      <c r="N5093" s="3">
        <v>980</v>
      </c>
      <c r="O5093" s="6">
        <f>SupplierQuality[[#This Row],[Total Downtime Minutes]]/60</f>
        <v>16.333333333333332</v>
      </c>
      <c r="P5093" s="4">
        <v>484</v>
      </c>
      <c r="Q5093" s="4">
        <f>SupplierQuality[[#This Row],[Total Defect Qty]]*SupplierQuality[[#This Row],[Unit Price]]</f>
        <v>447043212</v>
      </c>
    </row>
    <row r="5094" spans="1:17" x14ac:dyDescent="0.25">
      <c r="A5094" s="1">
        <v>43809</v>
      </c>
      <c r="B5094" s="5" t="str">
        <f>TEXT(SupplierQuality[[#This Row],[Date]],"mmm")</f>
        <v>Dec</v>
      </c>
      <c r="C5094" s="5" t="str">
        <f>TEXT(SupplierQuality[[#This Row],[Date]],"yyyy")</f>
        <v>2019</v>
      </c>
      <c r="D5094" s="2" t="s">
        <v>165</v>
      </c>
      <c r="E5094" s="2" t="s">
        <v>104</v>
      </c>
      <c r="F5094" s="2" t="s">
        <v>14</v>
      </c>
      <c r="G5094">
        <v>122</v>
      </c>
      <c r="H5094" s="2" t="str">
        <f>VLOOKUP(SupplierQuality[[#This Row],[MaterialID]],Table4[#All],2,0)</f>
        <v>Electrolytes</v>
      </c>
      <c r="I5094">
        <v>2</v>
      </c>
      <c r="J5094" s="2" t="str">
        <f>_xlfn.XLOOKUP(SupplierQuality[[#This Row],[Defect Type ID]],Table5[ID],Table5[Defect Type],"Not found",0)</f>
        <v>Rejected</v>
      </c>
      <c r="K5094">
        <v>143</v>
      </c>
      <c r="L5094" s="2" t="str">
        <f>_xlfn.XLOOKUP(SupplierQuality[[#This Row],[DefectID]],Table2[ID],Table2[Defect],"Not found",0)</f>
        <v>Bowed</v>
      </c>
      <c r="M5094" s="3">
        <v>664579</v>
      </c>
      <c r="N5094" s="3">
        <v>3079</v>
      </c>
      <c r="O5094" s="6">
        <f>SupplierQuality[[#This Row],[Total Downtime Minutes]]/60</f>
        <v>51.31666666666667</v>
      </c>
      <c r="P5094" s="4">
        <v>284</v>
      </c>
      <c r="Q5094" s="4">
        <f>SupplierQuality[[#This Row],[Total Defect Qty]]*SupplierQuality[[#This Row],[Unit Price]]</f>
        <v>188740436</v>
      </c>
    </row>
    <row r="5095" spans="1:17" x14ac:dyDescent="0.25">
      <c r="A5095" s="1">
        <v>43809</v>
      </c>
      <c r="B5095" s="5" t="str">
        <f>TEXT(SupplierQuality[[#This Row],[Date]],"mmm")</f>
        <v>Dec</v>
      </c>
      <c r="C5095" s="5" t="str">
        <f>TEXT(SupplierQuality[[#This Row],[Date]],"yyyy")</f>
        <v>2019</v>
      </c>
      <c r="D5095" s="2" t="s">
        <v>44</v>
      </c>
      <c r="E5095" s="2" t="s">
        <v>74</v>
      </c>
      <c r="F5095" s="2" t="s">
        <v>17</v>
      </c>
      <c r="G5095">
        <v>115</v>
      </c>
      <c r="H5095" s="2" t="str">
        <f>VLOOKUP(SupplierQuality[[#This Row],[MaterialID]],Table4[#All],2,0)</f>
        <v>Controllers</v>
      </c>
      <c r="I5095">
        <v>3</v>
      </c>
      <c r="J5095" s="2" t="str">
        <f>_xlfn.XLOOKUP(SupplierQuality[[#This Row],[Defect Type ID]],Table5[ID],Table5[Defect Type],"Not found",0)</f>
        <v>Impact</v>
      </c>
      <c r="K5095">
        <v>112</v>
      </c>
      <c r="L5095" s="2" t="str">
        <f>_xlfn.XLOOKUP(SupplierQuality[[#This Row],[DefectID]],Table2[ID],Table2[Defect],"Not found",0)</f>
        <v>Gaps</v>
      </c>
      <c r="M5095" s="3">
        <v>610202</v>
      </c>
      <c r="N5095" s="3">
        <v>1375</v>
      </c>
      <c r="O5095" s="6">
        <f>SupplierQuality[[#This Row],[Total Downtime Minutes]]/60</f>
        <v>22.916666666666668</v>
      </c>
      <c r="P5095" s="4">
        <v>389</v>
      </c>
      <c r="Q5095" s="4">
        <f>SupplierQuality[[#This Row],[Total Defect Qty]]*SupplierQuality[[#This Row],[Unit Price]]</f>
        <v>237368578</v>
      </c>
    </row>
    <row r="5096" spans="1:17" x14ac:dyDescent="0.25">
      <c r="A5096" s="1">
        <v>43809</v>
      </c>
      <c r="B5096" s="5" t="str">
        <f>TEXT(SupplierQuality[[#This Row],[Date]],"mmm")</f>
        <v>Dec</v>
      </c>
      <c r="C5096" s="5" t="str">
        <f>TEXT(SupplierQuality[[#This Row],[Date]],"yyyy")</f>
        <v>2019</v>
      </c>
      <c r="D5096" s="2" t="s">
        <v>343</v>
      </c>
      <c r="E5096" s="2" t="s">
        <v>41</v>
      </c>
      <c r="F5096" s="2" t="s">
        <v>691</v>
      </c>
      <c r="G5096">
        <v>121</v>
      </c>
      <c r="H5096" s="2" t="str">
        <f>VLOOKUP(SupplierQuality[[#This Row],[MaterialID]],Table4[#All],2,0)</f>
        <v>Composites</v>
      </c>
      <c r="I5096">
        <v>2</v>
      </c>
      <c r="J5096" s="2" t="str">
        <f>_xlfn.XLOOKUP(SupplierQuality[[#This Row],[Defect Type ID]],Table5[ID],Table5[Defect Type],"Not found",0)</f>
        <v>Rejected</v>
      </c>
      <c r="K5096">
        <v>144</v>
      </c>
      <c r="L5096" s="2" t="str">
        <f>_xlfn.XLOOKUP(SupplierQuality[[#This Row],[DefectID]],Table2[ID],Table2[Defect],"Not found",0)</f>
        <v>String Defects</v>
      </c>
      <c r="M5096" s="3">
        <v>588994</v>
      </c>
      <c r="N5096" s="3">
        <v>4714</v>
      </c>
      <c r="O5096" s="6">
        <f>SupplierQuality[[#This Row],[Total Downtime Minutes]]/60</f>
        <v>78.566666666666663</v>
      </c>
      <c r="P5096" s="4">
        <v>338</v>
      </c>
      <c r="Q5096" s="4">
        <f>SupplierQuality[[#This Row],[Total Defect Qty]]*SupplierQuality[[#This Row],[Unit Price]]</f>
        <v>199079972</v>
      </c>
    </row>
    <row r="5097" spans="1:17" x14ac:dyDescent="0.25">
      <c r="A5097" s="1">
        <v>43809</v>
      </c>
      <c r="B5097" s="5" t="str">
        <f>TEXT(SupplierQuality[[#This Row],[Date]],"mmm")</f>
        <v>Dec</v>
      </c>
      <c r="C5097" s="5" t="str">
        <f>TEXT(SupplierQuality[[#This Row],[Date]],"yyyy")</f>
        <v>2019</v>
      </c>
      <c r="D5097" s="2" t="s">
        <v>127</v>
      </c>
      <c r="E5097" s="2" t="s">
        <v>62</v>
      </c>
      <c r="F5097" s="2" t="s">
        <v>17</v>
      </c>
      <c r="G5097">
        <v>121</v>
      </c>
      <c r="H5097" s="2" t="str">
        <f>VLOOKUP(SupplierQuality[[#This Row],[MaterialID]],Table4[#All],2,0)</f>
        <v>Composites</v>
      </c>
      <c r="I5097">
        <v>3</v>
      </c>
      <c r="J5097" s="2" t="str">
        <f>_xlfn.XLOOKUP(SupplierQuality[[#This Row],[Defect Type ID]],Table5[ID],Table5[Defect Type],"Not found",0)</f>
        <v>Impact</v>
      </c>
      <c r="K5097">
        <v>250</v>
      </c>
      <c r="L5097" s="2" t="str">
        <f>_xlfn.XLOOKUP(SupplierQuality[[#This Row],[DefectID]],Table2[ID],Table2[Defect],"Not found",0)</f>
        <v>Tampered</v>
      </c>
      <c r="M5097" s="3">
        <v>408743</v>
      </c>
      <c r="N5097" s="3">
        <v>3749</v>
      </c>
      <c r="O5097" s="6">
        <f>SupplierQuality[[#This Row],[Total Downtime Minutes]]/60</f>
        <v>62.483333333333334</v>
      </c>
      <c r="P5097" s="4">
        <v>399</v>
      </c>
      <c r="Q5097" s="4">
        <f>SupplierQuality[[#This Row],[Total Defect Qty]]*SupplierQuality[[#This Row],[Unit Price]]</f>
        <v>163088457</v>
      </c>
    </row>
    <row r="5098" spans="1:17" x14ac:dyDescent="0.25">
      <c r="A5098" s="1">
        <v>43809</v>
      </c>
      <c r="B5098" s="5" t="str">
        <f>TEXT(SupplierQuality[[#This Row],[Date]],"mmm")</f>
        <v>Dec</v>
      </c>
      <c r="C5098" s="5" t="str">
        <f>TEXT(SupplierQuality[[#This Row],[Date]],"yyyy")</f>
        <v>2019</v>
      </c>
      <c r="D5098" s="2" t="s">
        <v>327</v>
      </c>
      <c r="E5098" s="2" t="s">
        <v>41</v>
      </c>
      <c r="F5098" s="2" t="s">
        <v>17</v>
      </c>
      <c r="G5098">
        <v>115</v>
      </c>
      <c r="H5098" s="2" t="str">
        <f>VLOOKUP(SupplierQuality[[#This Row],[MaterialID]],Table4[#All],2,0)</f>
        <v>Controllers</v>
      </c>
      <c r="I5098">
        <v>3</v>
      </c>
      <c r="J5098" s="2" t="str">
        <f>_xlfn.XLOOKUP(SupplierQuality[[#This Row],[Defect Type ID]],Table5[ID],Table5[Defect Type],"Not found",0)</f>
        <v>Impact</v>
      </c>
      <c r="K5098">
        <v>172</v>
      </c>
      <c r="L5098" s="2" t="str">
        <f>_xlfn.XLOOKUP(SupplierQuality[[#This Row],[DefectID]],Table2[ID],Table2[Defect],"Not found",0)</f>
        <v>Holes</v>
      </c>
      <c r="M5098" s="3">
        <v>331640</v>
      </c>
      <c r="N5098" s="3">
        <v>1036</v>
      </c>
      <c r="O5098" s="6">
        <f>SupplierQuality[[#This Row],[Total Downtime Minutes]]/60</f>
        <v>17.266666666666666</v>
      </c>
      <c r="P5098" s="4">
        <v>289</v>
      </c>
      <c r="Q5098" s="4">
        <f>SupplierQuality[[#This Row],[Total Defect Qty]]*SupplierQuality[[#This Row],[Unit Price]]</f>
        <v>95843960</v>
      </c>
    </row>
    <row r="5099" spans="1:17" x14ac:dyDescent="0.25">
      <c r="A5099" s="1">
        <v>43809</v>
      </c>
      <c r="B5099" s="5" t="str">
        <f>TEXT(SupplierQuality[[#This Row],[Date]],"mmm")</f>
        <v>Dec</v>
      </c>
      <c r="C5099" s="5" t="str">
        <f>TEXT(SupplierQuality[[#This Row],[Date]],"yyyy")</f>
        <v>2019</v>
      </c>
      <c r="D5099" s="2" t="s">
        <v>267</v>
      </c>
      <c r="E5099" s="2" t="s">
        <v>107</v>
      </c>
      <c r="F5099" s="2" t="s">
        <v>14</v>
      </c>
      <c r="G5099">
        <v>124</v>
      </c>
      <c r="H5099" s="2" t="str">
        <f>VLOOKUP(SupplierQuality[[#This Row],[MaterialID]],Table4[#All],2,0)</f>
        <v>Drives</v>
      </c>
      <c r="I5099">
        <v>3</v>
      </c>
      <c r="J5099" s="2" t="str">
        <f>_xlfn.XLOOKUP(SupplierQuality[[#This Row],[Defect Type ID]],Table5[ID],Table5[Defect Type],"Not found",0)</f>
        <v>Impact</v>
      </c>
      <c r="K5099">
        <v>63</v>
      </c>
      <c r="L5099" s="2" t="str">
        <f>_xlfn.XLOOKUP(SupplierQuality[[#This Row],[DefectID]],Table2[ID],Table2[Defect],"Not found",0)</f>
        <v>Bad Finish</v>
      </c>
      <c r="M5099" s="3">
        <v>328551</v>
      </c>
      <c r="N5099" s="3">
        <v>3504</v>
      </c>
      <c r="O5099" s="6">
        <f>SupplierQuality[[#This Row],[Total Downtime Minutes]]/60</f>
        <v>58.4</v>
      </c>
      <c r="P5099" s="4">
        <v>385</v>
      </c>
      <c r="Q5099" s="4">
        <f>SupplierQuality[[#This Row],[Total Defect Qty]]*SupplierQuality[[#This Row],[Unit Price]]</f>
        <v>126492135</v>
      </c>
    </row>
    <row r="5100" spans="1:17" x14ac:dyDescent="0.25">
      <c r="A5100" s="1">
        <v>43809</v>
      </c>
      <c r="B5100" s="5" t="str">
        <f>TEXT(SupplierQuality[[#This Row],[Date]],"mmm")</f>
        <v>Dec</v>
      </c>
      <c r="C5100" s="5" t="str">
        <f>TEXT(SupplierQuality[[#This Row],[Date]],"yyyy")</f>
        <v>2019</v>
      </c>
      <c r="D5100" s="2" t="s">
        <v>286</v>
      </c>
      <c r="E5100" s="2" t="s">
        <v>71</v>
      </c>
      <c r="F5100" s="2" t="s">
        <v>17</v>
      </c>
      <c r="G5100">
        <v>122</v>
      </c>
      <c r="H5100" s="2" t="str">
        <f>VLOOKUP(SupplierQuality[[#This Row],[MaterialID]],Table4[#All],2,0)</f>
        <v>Electrolytes</v>
      </c>
      <c r="I5100">
        <v>1</v>
      </c>
      <c r="J5100" s="2" t="str">
        <f>_xlfn.XLOOKUP(SupplierQuality[[#This Row],[Defect Type ID]],Table5[ID],Table5[Defect Type],"Not found",0)</f>
        <v>No Impact</v>
      </c>
      <c r="K5100">
        <v>73</v>
      </c>
      <c r="L5100" s="2" t="str">
        <f>_xlfn.XLOOKUP(SupplierQuality[[#This Row],[DefectID]],Table2[ID],Table2[Defect],"Not found",0)</f>
        <v>No Slip Sheets</v>
      </c>
      <c r="M5100" s="3">
        <v>327622</v>
      </c>
      <c r="N5100" s="3">
        <v>4656</v>
      </c>
      <c r="O5100" s="6">
        <f>SupplierQuality[[#This Row],[Total Downtime Minutes]]/60</f>
        <v>77.599999999999994</v>
      </c>
      <c r="P5100" s="4">
        <v>625</v>
      </c>
      <c r="Q5100" s="4">
        <f>SupplierQuality[[#This Row],[Total Defect Qty]]*SupplierQuality[[#This Row],[Unit Price]]</f>
        <v>204763750</v>
      </c>
    </row>
    <row r="5101" spans="1:17" x14ac:dyDescent="0.25">
      <c r="A5101" s="1">
        <v>43809</v>
      </c>
      <c r="B5101" s="5" t="str">
        <f>TEXT(SupplierQuality[[#This Row],[Date]],"mmm")</f>
        <v>Dec</v>
      </c>
      <c r="C5101" s="5" t="str">
        <f>TEXT(SupplierQuality[[#This Row],[Date]],"yyyy")</f>
        <v>2019</v>
      </c>
      <c r="D5101" s="2" t="s">
        <v>253</v>
      </c>
      <c r="E5101" s="2" t="s">
        <v>32</v>
      </c>
      <c r="F5101" s="2" t="s">
        <v>17</v>
      </c>
      <c r="G5101">
        <v>127</v>
      </c>
      <c r="H5101" s="2" t="str">
        <f>VLOOKUP(SupplierQuality[[#This Row],[MaterialID]],Table4[#All],2,0)</f>
        <v>Crates</v>
      </c>
      <c r="I5101">
        <v>2</v>
      </c>
      <c r="J5101" s="2" t="str">
        <f>_xlfn.XLOOKUP(SupplierQuality[[#This Row],[Defect Type ID]],Table5[ID],Table5[Defect Type],"Not found",0)</f>
        <v>Rejected</v>
      </c>
      <c r="K5101">
        <v>98</v>
      </c>
      <c r="L5101" s="2" t="str">
        <f>_xlfn.XLOOKUP(SupplierQuality[[#This Row],[DefectID]],Table2[ID],Table2[Defect],"Not found",0)</f>
        <v>Damaged Rolls</v>
      </c>
      <c r="M5101" s="3">
        <v>55725</v>
      </c>
      <c r="N5101" s="3">
        <v>3238</v>
      </c>
      <c r="O5101" s="6">
        <f>SupplierQuality[[#This Row],[Total Downtime Minutes]]/60</f>
        <v>53.966666666666669</v>
      </c>
      <c r="P5101" s="4">
        <v>354</v>
      </c>
      <c r="Q5101" s="4">
        <f>SupplierQuality[[#This Row],[Total Defect Qty]]*SupplierQuality[[#This Row],[Unit Price]]</f>
        <v>19726650</v>
      </c>
    </row>
    <row r="5102" spans="1:17" x14ac:dyDescent="0.25">
      <c r="A5102" s="1">
        <v>43809</v>
      </c>
      <c r="B5102" s="5" t="str">
        <f>TEXT(SupplierQuality[[#This Row],[Date]],"mmm")</f>
        <v>Dec</v>
      </c>
      <c r="C5102" s="5" t="str">
        <f>TEXT(SupplierQuality[[#This Row],[Date]],"yyyy")</f>
        <v>2019</v>
      </c>
      <c r="D5102" s="2" t="s">
        <v>244</v>
      </c>
      <c r="E5102" s="2" t="s">
        <v>67</v>
      </c>
      <c r="F5102" s="2" t="s">
        <v>691</v>
      </c>
      <c r="G5102">
        <v>130</v>
      </c>
      <c r="H5102" s="2" t="str">
        <f>VLOOKUP(SupplierQuality[[#This Row],[MaterialID]],Table4[#All],2,0)</f>
        <v>Packaging</v>
      </c>
      <c r="I5102">
        <v>3</v>
      </c>
      <c r="J5102" s="2" t="str">
        <f>_xlfn.XLOOKUP(SupplierQuality[[#This Row],[Defect Type ID]],Table5[ID],Table5[Defect Type],"Not found",0)</f>
        <v>Impact</v>
      </c>
      <c r="K5102">
        <v>241</v>
      </c>
      <c r="L5102" s="2" t="str">
        <f>_xlfn.XLOOKUP(SupplierQuality[[#This Row],[DefectID]],Table2[ID],Table2[Defect],"Not found",0)</f>
        <v>Water Damage</v>
      </c>
      <c r="M5102" s="3">
        <v>49512</v>
      </c>
      <c r="N5102" s="3">
        <v>1553</v>
      </c>
      <c r="O5102" s="6">
        <f>SupplierQuality[[#This Row],[Total Downtime Minutes]]/60</f>
        <v>25.883333333333333</v>
      </c>
      <c r="P5102" s="4">
        <v>620</v>
      </c>
      <c r="Q5102" s="4">
        <f>SupplierQuality[[#This Row],[Total Defect Qty]]*SupplierQuality[[#This Row],[Unit Price]]</f>
        <v>30697440</v>
      </c>
    </row>
    <row r="5103" spans="1:17" x14ac:dyDescent="0.25">
      <c r="A5103" s="1">
        <v>43810</v>
      </c>
      <c r="B5103" s="5" t="str">
        <f>TEXT(SupplierQuality[[#This Row],[Date]],"mmm")</f>
        <v>Dec</v>
      </c>
      <c r="C5103" s="5" t="str">
        <f>TEXT(SupplierQuality[[#This Row],[Date]],"yyyy")</f>
        <v>2019</v>
      </c>
      <c r="D5103" s="2" t="s">
        <v>302</v>
      </c>
      <c r="E5103" s="2" t="s">
        <v>74</v>
      </c>
      <c r="F5103" s="2" t="s">
        <v>14</v>
      </c>
      <c r="G5103">
        <v>128</v>
      </c>
      <c r="H5103" s="2" t="str">
        <f>VLOOKUP(SupplierQuality[[#This Row],[MaterialID]],Table4[#All],2,0)</f>
        <v>Tape</v>
      </c>
      <c r="I5103">
        <v>1</v>
      </c>
      <c r="J5103" s="2" t="str">
        <f>_xlfn.XLOOKUP(SupplierQuality[[#This Row],[Defect Type ID]],Table5[ID],Table5[Defect Type],"Not found",0)</f>
        <v>No Impact</v>
      </c>
      <c r="K5103">
        <v>79</v>
      </c>
      <c r="L5103" s="2" t="str">
        <f>_xlfn.XLOOKUP(SupplierQuality[[#This Row],[DefectID]],Table2[ID],Table2[Defect],"Not found",0)</f>
        <v>Scratched Glass</v>
      </c>
      <c r="M5103" s="3">
        <v>949450</v>
      </c>
      <c r="N5103" s="3">
        <v>971</v>
      </c>
      <c r="O5103" s="6">
        <f>SupplierQuality[[#This Row],[Total Downtime Minutes]]/60</f>
        <v>16.183333333333334</v>
      </c>
      <c r="P5103" s="4">
        <v>550</v>
      </c>
      <c r="Q5103" s="4">
        <f>SupplierQuality[[#This Row],[Total Defect Qty]]*SupplierQuality[[#This Row],[Unit Price]]</f>
        <v>522197500</v>
      </c>
    </row>
    <row r="5104" spans="1:17" x14ac:dyDescent="0.25">
      <c r="A5104" s="1">
        <v>43810</v>
      </c>
      <c r="B5104" s="5" t="str">
        <f>TEXT(SupplierQuality[[#This Row],[Date]],"mmm")</f>
        <v>Dec</v>
      </c>
      <c r="C5104" s="5" t="str">
        <f>TEXT(SupplierQuality[[#This Row],[Date]],"yyyy")</f>
        <v>2019</v>
      </c>
      <c r="D5104" s="2" t="s">
        <v>99</v>
      </c>
      <c r="E5104" s="2" t="s">
        <v>58</v>
      </c>
      <c r="F5104" s="2" t="s">
        <v>17</v>
      </c>
      <c r="G5104">
        <v>119</v>
      </c>
      <c r="H5104" s="2" t="str">
        <f>VLOOKUP(SupplierQuality[[#This Row],[MaterialID]],Table4[#All],2,0)</f>
        <v>Batteries</v>
      </c>
      <c r="I5104">
        <v>1</v>
      </c>
      <c r="J5104" s="2" t="str">
        <f>_xlfn.XLOOKUP(SupplierQuality[[#This Row],[Defect Type ID]],Table5[ID],Table5[Defect Type],"Not found",0)</f>
        <v>No Impact</v>
      </c>
      <c r="K5104">
        <v>184</v>
      </c>
      <c r="L5104" s="2" t="str">
        <f>_xlfn.XLOOKUP(SupplierQuality[[#This Row],[DefectID]],Table2[ID],Table2[Defect],"Not found",0)</f>
        <v>Leaking Packaging</v>
      </c>
      <c r="M5104" s="3">
        <v>543730</v>
      </c>
      <c r="N5104" s="3">
        <v>4060</v>
      </c>
      <c r="O5104" s="6">
        <f>SupplierQuality[[#This Row],[Total Downtime Minutes]]/60</f>
        <v>67.666666666666671</v>
      </c>
      <c r="P5104" s="4">
        <v>432</v>
      </c>
      <c r="Q5104" s="4">
        <f>SupplierQuality[[#This Row],[Total Defect Qty]]*SupplierQuality[[#This Row],[Unit Price]]</f>
        <v>234891360</v>
      </c>
    </row>
    <row r="5105" spans="1:17" x14ac:dyDescent="0.25">
      <c r="A5105" s="1">
        <v>43810</v>
      </c>
      <c r="B5105" s="5" t="str">
        <f>TEXT(SupplierQuality[[#This Row],[Date]],"mmm")</f>
        <v>Dec</v>
      </c>
      <c r="C5105" s="5" t="str">
        <f>TEXT(SupplierQuality[[#This Row],[Date]],"yyyy")</f>
        <v>2019</v>
      </c>
      <c r="D5105" s="2" t="s">
        <v>325</v>
      </c>
      <c r="E5105" s="2" t="s">
        <v>64</v>
      </c>
      <c r="F5105" s="2" t="s">
        <v>17</v>
      </c>
      <c r="G5105">
        <v>116</v>
      </c>
      <c r="H5105" s="2" t="str">
        <f>VLOOKUP(SupplierQuality[[#This Row],[MaterialID]],Table4[#All],2,0)</f>
        <v>Molds</v>
      </c>
      <c r="I5105">
        <v>1</v>
      </c>
      <c r="J5105" s="2" t="str">
        <f>_xlfn.XLOOKUP(SupplierQuality[[#This Row],[Defect Type ID]],Table5[ID],Table5[Defect Type],"Not found",0)</f>
        <v>No Impact</v>
      </c>
      <c r="K5105">
        <v>13</v>
      </c>
      <c r="L5105" s="2" t="str">
        <f>_xlfn.XLOOKUP(SupplierQuality[[#This Row],[DefectID]],Table2[ID],Table2[Defect],"Not found",0)</f>
        <v>Damaged in Transit</v>
      </c>
      <c r="M5105" s="3">
        <v>357433</v>
      </c>
      <c r="N5105" s="3">
        <v>3816</v>
      </c>
      <c r="O5105" s="6">
        <f>SupplierQuality[[#This Row],[Total Downtime Minutes]]/60</f>
        <v>63.6</v>
      </c>
      <c r="P5105" s="4">
        <v>476</v>
      </c>
      <c r="Q5105" s="4">
        <f>SupplierQuality[[#This Row],[Total Defect Qty]]*SupplierQuality[[#This Row],[Unit Price]]</f>
        <v>170138108</v>
      </c>
    </row>
    <row r="5106" spans="1:17" x14ac:dyDescent="0.25">
      <c r="A5106" s="1">
        <v>43810</v>
      </c>
      <c r="B5106" s="5" t="str">
        <f>TEXT(SupplierQuality[[#This Row],[Date]],"mmm")</f>
        <v>Dec</v>
      </c>
      <c r="C5106" s="5" t="str">
        <f>TEXT(SupplierQuality[[#This Row],[Date]],"yyyy")</f>
        <v>2019</v>
      </c>
      <c r="D5106" s="2" t="s">
        <v>43</v>
      </c>
      <c r="E5106" s="2" t="s">
        <v>41</v>
      </c>
      <c r="F5106" s="2" t="s">
        <v>17</v>
      </c>
      <c r="G5106">
        <v>125</v>
      </c>
      <c r="H5106" s="2" t="str">
        <f>VLOOKUP(SupplierQuality[[#This Row],[MaterialID]],Table4[#All],2,0)</f>
        <v>Hardware</v>
      </c>
      <c r="I5106">
        <v>3</v>
      </c>
      <c r="J5106" s="2" t="str">
        <f>_xlfn.XLOOKUP(SupplierQuality[[#This Row],[Defect Type ID]],Table5[ID],Table5[Defect Type],"Not found",0)</f>
        <v>Impact</v>
      </c>
      <c r="K5106">
        <v>86</v>
      </c>
      <c r="L5106" s="2" t="str">
        <f>_xlfn.XLOOKUP(SupplierQuality[[#This Row],[DefectID]],Table2[ID],Table2[Defect],"Not found",0)</f>
        <v>Smeared Print</v>
      </c>
      <c r="M5106" s="3">
        <v>326061</v>
      </c>
      <c r="N5106" s="3">
        <v>381</v>
      </c>
      <c r="O5106" s="6">
        <f>SupplierQuality[[#This Row],[Total Downtime Minutes]]/60</f>
        <v>6.35</v>
      </c>
      <c r="P5106" s="4">
        <v>465</v>
      </c>
      <c r="Q5106" s="4">
        <f>SupplierQuality[[#This Row],[Total Defect Qty]]*SupplierQuality[[#This Row],[Unit Price]]</f>
        <v>151618365</v>
      </c>
    </row>
    <row r="5107" spans="1:17" x14ac:dyDescent="0.25">
      <c r="A5107" s="1">
        <v>43810</v>
      </c>
      <c r="B5107" s="5" t="str">
        <f>TEXT(SupplierQuality[[#This Row],[Date]],"mmm")</f>
        <v>Dec</v>
      </c>
      <c r="C5107" s="5" t="str">
        <f>TEXT(SupplierQuality[[#This Row],[Date]],"yyyy")</f>
        <v>2019</v>
      </c>
      <c r="D5107" s="2" t="s">
        <v>193</v>
      </c>
      <c r="E5107" s="2" t="s">
        <v>64</v>
      </c>
      <c r="F5107" s="2" t="s">
        <v>17</v>
      </c>
      <c r="G5107">
        <v>125</v>
      </c>
      <c r="H5107" s="2" t="str">
        <f>VLOOKUP(SupplierQuality[[#This Row],[MaterialID]],Table4[#All],2,0)</f>
        <v>Hardware</v>
      </c>
      <c r="I5107">
        <v>3</v>
      </c>
      <c r="J5107" s="2" t="str">
        <f>_xlfn.XLOOKUP(SupplierQuality[[#This Row],[Defect Type ID]],Table5[ID],Table5[Defect Type],"Not found",0)</f>
        <v>Impact</v>
      </c>
      <c r="K5107">
        <v>170</v>
      </c>
      <c r="L5107" s="2" t="str">
        <f>_xlfn.XLOOKUP(SupplierQuality[[#This Row],[DefectID]],Table2[ID],Table2[Defect],"Not found",0)</f>
        <v>Bad Fit</v>
      </c>
      <c r="M5107" s="3">
        <v>255696</v>
      </c>
      <c r="N5107" s="3">
        <v>3245</v>
      </c>
      <c r="O5107" s="6">
        <f>SupplierQuality[[#This Row],[Total Downtime Minutes]]/60</f>
        <v>54.083333333333336</v>
      </c>
      <c r="P5107" s="4">
        <v>623</v>
      </c>
      <c r="Q5107" s="4">
        <f>SupplierQuality[[#This Row],[Total Defect Qty]]*SupplierQuality[[#This Row],[Unit Price]]</f>
        <v>159298608</v>
      </c>
    </row>
    <row r="5108" spans="1:17" x14ac:dyDescent="0.25">
      <c r="A5108" s="1">
        <v>43810</v>
      </c>
      <c r="B5108" s="5" t="str">
        <f>TEXT(SupplierQuality[[#This Row],[Date]],"mmm")</f>
        <v>Dec</v>
      </c>
      <c r="C5108" s="5" t="str">
        <f>TEXT(SupplierQuality[[#This Row],[Date]],"yyyy")</f>
        <v>2019</v>
      </c>
      <c r="D5108" s="2" t="s">
        <v>335</v>
      </c>
      <c r="E5108" s="2" t="s">
        <v>52</v>
      </c>
      <c r="F5108" s="2" t="s">
        <v>17</v>
      </c>
      <c r="G5108">
        <v>119</v>
      </c>
      <c r="H5108" s="2" t="str">
        <f>VLOOKUP(SupplierQuality[[#This Row],[MaterialID]],Table4[#All],2,0)</f>
        <v>Batteries</v>
      </c>
      <c r="I5108">
        <v>1</v>
      </c>
      <c r="J5108" s="2" t="str">
        <f>_xlfn.XLOOKUP(SupplierQuality[[#This Row],[Defect Type ID]],Table5[ID],Table5[Defect Type],"Not found",0)</f>
        <v>No Impact</v>
      </c>
      <c r="K5108">
        <v>222</v>
      </c>
      <c r="L5108" s="2" t="str">
        <f>_xlfn.XLOOKUP(SupplierQuality[[#This Row],[DefectID]],Table2[ID],Table2[Defect],"Not found",0)</f>
        <v>Bad Valves</v>
      </c>
      <c r="M5108" s="3">
        <v>188492</v>
      </c>
      <c r="N5108" s="3">
        <v>1913</v>
      </c>
      <c r="O5108" s="6">
        <f>SupplierQuality[[#This Row],[Total Downtime Minutes]]/60</f>
        <v>31.883333333333333</v>
      </c>
      <c r="P5108" s="4">
        <v>505</v>
      </c>
      <c r="Q5108" s="4">
        <f>SupplierQuality[[#This Row],[Total Defect Qty]]*SupplierQuality[[#This Row],[Unit Price]]</f>
        <v>95188460</v>
      </c>
    </row>
    <row r="5109" spans="1:17" x14ac:dyDescent="0.25">
      <c r="A5109" s="1">
        <v>43813</v>
      </c>
      <c r="B5109" s="5" t="str">
        <f>TEXT(SupplierQuality[[#This Row],[Date]],"mmm")</f>
        <v>Dec</v>
      </c>
      <c r="C5109" s="5" t="str">
        <f>TEXT(SupplierQuality[[#This Row],[Date]],"yyyy")</f>
        <v>2019</v>
      </c>
      <c r="D5109" s="2" t="s">
        <v>217</v>
      </c>
      <c r="E5109" s="2" t="s">
        <v>84</v>
      </c>
      <c r="F5109" s="2" t="s">
        <v>14</v>
      </c>
      <c r="G5109">
        <v>114</v>
      </c>
      <c r="H5109" s="2" t="str">
        <f>VLOOKUP(SupplierQuality[[#This Row],[MaterialID]],Table4[#All],2,0)</f>
        <v>Carton</v>
      </c>
      <c r="I5109">
        <v>1</v>
      </c>
      <c r="J5109" s="2" t="str">
        <f>_xlfn.XLOOKUP(SupplierQuality[[#This Row],[Defect Type ID]],Table5[ID],Table5[Defect Type],"Not found",0)</f>
        <v>No Impact</v>
      </c>
      <c r="K5109">
        <v>93</v>
      </c>
      <c r="L5109" s="2" t="str">
        <f>_xlfn.XLOOKUP(SupplierQuality[[#This Row],[DefectID]],Table2[ID],Table2[Defect],"Not found",0)</f>
        <v>Bowed/Warped</v>
      </c>
      <c r="M5109" s="3">
        <v>997239</v>
      </c>
      <c r="N5109" s="3">
        <v>2628</v>
      </c>
      <c r="O5109" s="6">
        <f>SupplierQuality[[#This Row],[Total Downtime Minutes]]/60</f>
        <v>43.8</v>
      </c>
      <c r="P5109" s="4">
        <v>584</v>
      </c>
      <c r="Q5109" s="4">
        <f>SupplierQuality[[#This Row],[Total Defect Qty]]*SupplierQuality[[#This Row],[Unit Price]]</f>
        <v>582387576</v>
      </c>
    </row>
    <row r="5110" spans="1:17" x14ac:dyDescent="0.25">
      <c r="A5110" s="1">
        <v>43813</v>
      </c>
      <c r="B5110" s="5" t="str">
        <f>TEXT(SupplierQuality[[#This Row],[Date]],"mmm")</f>
        <v>Dec</v>
      </c>
      <c r="C5110" s="5" t="str">
        <f>TEXT(SupplierQuality[[#This Row],[Date]],"yyyy")</f>
        <v>2019</v>
      </c>
      <c r="D5110" s="2" t="s">
        <v>122</v>
      </c>
      <c r="E5110" s="2" t="s">
        <v>32</v>
      </c>
      <c r="F5110" s="2" t="s">
        <v>14</v>
      </c>
      <c r="G5110">
        <v>120</v>
      </c>
      <c r="H5110" s="2" t="str">
        <f>VLOOKUP(SupplierQuality[[#This Row],[MaterialID]],Table4[#All],2,0)</f>
        <v>Film</v>
      </c>
      <c r="I5110">
        <v>2</v>
      </c>
      <c r="J5110" s="2" t="str">
        <f>_xlfn.XLOOKUP(SupplierQuality[[#This Row],[Defect Type ID]],Table5[ID],Table5[Defect Type],"Not found",0)</f>
        <v>Rejected</v>
      </c>
      <c r="K5110">
        <v>227</v>
      </c>
      <c r="L5110" s="2" t="str">
        <f>_xlfn.XLOOKUP(SupplierQuality[[#This Row],[DefectID]],Table2[ID],Table2[Defect],"Not found",0)</f>
        <v>Not Balanced</v>
      </c>
      <c r="M5110" s="3">
        <v>943247</v>
      </c>
      <c r="N5110" s="3">
        <v>3049</v>
      </c>
      <c r="O5110" s="6">
        <f>SupplierQuality[[#This Row],[Total Downtime Minutes]]/60</f>
        <v>50.81666666666667</v>
      </c>
      <c r="P5110" s="4">
        <v>602</v>
      </c>
      <c r="Q5110" s="4">
        <f>SupplierQuality[[#This Row],[Total Defect Qty]]*SupplierQuality[[#This Row],[Unit Price]]</f>
        <v>567834694</v>
      </c>
    </row>
    <row r="5111" spans="1:17" x14ac:dyDescent="0.25">
      <c r="A5111" s="1">
        <v>43813</v>
      </c>
      <c r="B5111" s="5" t="str">
        <f>TEXT(SupplierQuality[[#This Row],[Date]],"mmm")</f>
        <v>Dec</v>
      </c>
      <c r="C5111" s="5" t="str">
        <f>TEXT(SupplierQuality[[#This Row],[Date]],"yyyy")</f>
        <v>2019</v>
      </c>
      <c r="D5111" s="2" t="s">
        <v>233</v>
      </c>
      <c r="E5111" s="2" t="s">
        <v>21</v>
      </c>
      <c r="F5111" s="2" t="s">
        <v>24</v>
      </c>
      <c r="G5111">
        <v>122</v>
      </c>
      <c r="H5111" s="2" t="str">
        <f>VLOOKUP(SupplierQuality[[#This Row],[MaterialID]],Table4[#All],2,0)</f>
        <v>Electrolytes</v>
      </c>
      <c r="I5111">
        <v>3</v>
      </c>
      <c r="J5111" s="2" t="str">
        <f>_xlfn.XLOOKUP(SupplierQuality[[#This Row],[Defect Type ID]],Table5[ID],Table5[Defect Type],"Not found",0)</f>
        <v>Impact</v>
      </c>
      <c r="K5111">
        <v>157</v>
      </c>
      <c r="L5111" s="2" t="str">
        <f>_xlfn.XLOOKUP(SupplierQuality[[#This Row],[DefectID]],Table2[ID],Table2[Defect],"Not found",0)</f>
        <v>Liner Misalignment</v>
      </c>
      <c r="M5111" s="3">
        <v>612947</v>
      </c>
      <c r="N5111" s="3">
        <v>4171</v>
      </c>
      <c r="O5111" s="6">
        <f>SupplierQuality[[#This Row],[Total Downtime Minutes]]/60</f>
        <v>69.516666666666666</v>
      </c>
      <c r="P5111" s="4">
        <v>328</v>
      </c>
      <c r="Q5111" s="4">
        <f>SupplierQuality[[#This Row],[Total Defect Qty]]*SupplierQuality[[#This Row],[Unit Price]]</f>
        <v>201046616</v>
      </c>
    </row>
    <row r="5112" spans="1:17" x14ac:dyDescent="0.25">
      <c r="A5112" s="1">
        <v>43813</v>
      </c>
      <c r="B5112" s="5" t="str">
        <f>TEXT(SupplierQuality[[#This Row],[Date]],"mmm")</f>
        <v>Dec</v>
      </c>
      <c r="C5112" s="5" t="str">
        <f>TEXT(SupplierQuality[[#This Row],[Date]],"yyyy")</f>
        <v>2019</v>
      </c>
      <c r="D5112" s="2" t="s">
        <v>164</v>
      </c>
      <c r="E5112" s="2" t="s">
        <v>60</v>
      </c>
      <c r="F5112" s="2" t="s">
        <v>17</v>
      </c>
      <c r="G5112">
        <v>122</v>
      </c>
      <c r="H5112" s="2" t="str">
        <f>VLOOKUP(SupplierQuality[[#This Row],[MaterialID]],Table4[#All],2,0)</f>
        <v>Electrolytes</v>
      </c>
      <c r="I5112">
        <v>1</v>
      </c>
      <c r="J5112" s="2" t="str">
        <f>_xlfn.XLOOKUP(SupplierQuality[[#This Row],[Defect Type ID]],Table5[ID],Table5[Defect Type],"Not found",0)</f>
        <v>No Impact</v>
      </c>
      <c r="K5112">
        <v>247</v>
      </c>
      <c r="L5112" s="2" t="str">
        <f>_xlfn.XLOOKUP(SupplierQuality[[#This Row],[DefectID]],Table2[ID],Table2[Defect],"Not found",0)</f>
        <v>Splinter</v>
      </c>
      <c r="M5112" s="3">
        <v>519439</v>
      </c>
      <c r="N5112" s="3">
        <v>3789</v>
      </c>
      <c r="O5112" s="6">
        <f>SupplierQuality[[#This Row],[Total Downtime Minutes]]/60</f>
        <v>63.15</v>
      </c>
      <c r="P5112" s="4">
        <v>451</v>
      </c>
      <c r="Q5112" s="4">
        <f>SupplierQuality[[#This Row],[Total Defect Qty]]*SupplierQuality[[#This Row],[Unit Price]]</f>
        <v>234266989</v>
      </c>
    </row>
    <row r="5113" spans="1:17" x14ac:dyDescent="0.25">
      <c r="A5113" s="1">
        <v>43813</v>
      </c>
      <c r="B5113" s="5" t="str">
        <f>TEXT(SupplierQuality[[#This Row],[Date]],"mmm")</f>
        <v>Dec</v>
      </c>
      <c r="C5113" s="5" t="str">
        <f>TEXT(SupplierQuality[[#This Row],[Date]],"yyyy")</f>
        <v>2019</v>
      </c>
      <c r="D5113" s="2" t="s">
        <v>335</v>
      </c>
      <c r="E5113" s="2" t="s">
        <v>119</v>
      </c>
      <c r="F5113" s="2" t="s">
        <v>17</v>
      </c>
      <c r="G5113">
        <v>115</v>
      </c>
      <c r="H5113" s="2" t="str">
        <f>VLOOKUP(SupplierQuality[[#This Row],[MaterialID]],Table4[#All],2,0)</f>
        <v>Controllers</v>
      </c>
      <c r="I5113">
        <v>2</v>
      </c>
      <c r="J5113" s="2" t="str">
        <f>_xlfn.XLOOKUP(SupplierQuality[[#This Row],[Defect Type ID]],Table5[ID],Table5[Defect Type],"Not found",0)</f>
        <v>Rejected</v>
      </c>
      <c r="K5113">
        <v>226</v>
      </c>
      <c r="L5113" s="2" t="str">
        <f>_xlfn.XLOOKUP(SupplierQuality[[#This Row],[DefectID]],Table2[ID],Table2[Defect],"Not found",0)</f>
        <v>Streaks</v>
      </c>
      <c r="M5113" s="3">
        <v>505240</v>
      </c>
      <c r="N5113" s="3">
        <v>2836</v>
      </c>
      <c r="O5113" s="6">
        <f>SupplierQuality[[#This Row],[Total Downtime Minutes]]/60</f>
        <v>47.266666666666666</v>
      </c>
      <c r="P5113" s="4">
        <v>438</v>
      </c>
      <c r="Q5113" s="4">
        <f>SupplierQuality[[#This Row],[Total Defect Qty]]*SupplierQuality[[#This Row],[Unit Price]]</f>
        <v>221295120</v>
      </c>
    </row>
    <row r="5114" spans="1:17" x14ac:dyDescent="0.25">
      <c r="A5114" s="1">
        <v>43813</v>
      </c>
      <c r="B5114" s="5" t="str">
        <f>TEXT(SupplierQuality[[#This Row],[Date]],"mmm")</f>
        <v>Dec</v>
      </c>
      <c r="C5114" s="5" t="str">
        <f>TEXT(SupplierQuality[[#This Row],[Date]],"yyyy")</f>
        <v>2019</v>
      </c>
      <c r="D5114" s="2" t="s">
        <v>310</v>
      </c>
      <c r="E5114" s="2" t="s">
        <v>41</v>
      </c>
      <c r="F5114" s="2" t="s">
        <v>17</v>
      </c>
      <c r="G5114">
        <v>125</v>
      </c>
      <c r="H5114" s="2" t="str">
        <f>VLOOKUP(SupplierQuality[[#This Row],[MaterialID]],Table4[#All],2,0)</f>
        <v>Hardware</v>
      </c>
      <c r="I5114">
        <v>2</v>
      </c>
      <c r="J5114" s="2" t="str">
        <f>_xlfn.XLOOKUP(SupplierQuality[[#This Row],[Defect Type ID]],Table5[ID],Table5[Defect Type],"Not found",0)</f>
        <v>Rejected</v>
      </c>
      <c r="K5114">
        <v>176</v>
      </c>
      <c r="L5114" s="2" t="str">
        <f>_xlfn.XLOOKUP(SupplierQuality[[#This Row],[DefectID]],Table2[ID],Table2[Defect],"Not found",0)</f>
        <v>Holes in Material</v>
      </c>
      <c r="M5114" s="3">
        <v>271739</v>
      </c>
      <c r="N5114" s="3">
        <v>4817</v>
      </c>
      <c r="O5114" s="6">
        <f>SupplierQuality[[#This Row],[Total Downtime Minutes]]/60</f>
        <v>80.283333333333331</v>
      </c>
      <c r="P5114" s="4">
        <v>507</v>
      </c>
      <c r="Q5114" s="4">
        <f>SupplierQuality[[#This Row],[Total Defect Qty]]*SupplierQuality[[#This Row],[Unit Price]]</f>
        <v>137771673</v>
      </c>
    </row>
    <row r="5115" spans="1:17" x14ac:dyDescent="0.25">
      <c r="A5115" s="1">
        <v>43813</v>
      </c>
      <c r="B5115" s="5" t="str">
        <f>TEXT(SupplierQuality[[#This Row],[Date]],"mmm")</f>
        <v>Dec</v>
      </c>
      <c r="C5115" s="5" t="str">
        <f>TEXT(SupplierQuality[[#This Row],[Date]],"yyyy")</f>
        <v>2019</v>
      </c>
      <c r="D5115" s="2" t="s">
        <v>22</v>
      </c>
      <c r="E5115" s="2" t="s">
        <v>23</v>
      </c>
      <c r="F5115" s="2" t="s">
        <v>24</v>
      </c>
      <c r="G5115">
        <v>117</v>
      </c>
      <c r="H5115" s="2" t="str">
        <f>VLOOKUP(SupplierQuality[[#This Row],[MaterialID]],Table4[#All],2,0)</f>
        <v>Labels</v>
      </c>
      <c r="I5115">
        <v>3</v>
      </c>
      <c r="J5115" s="2" t="str">
        <f>_xlfn.XLOOKUP(SupplierQuality[[#This Row],[Defect Type ID]],Table5[ID],Table5[Defect Type],"Not found",0)</f>
        <v>Impact</v>
      </c>
      <c r="K5115">
        <v>6</v>
      </c>
      <c r="L5115" s="2" t="str">
        <f>_xlfn.XLOOKUP(SupplierQuality[[#This Row],[DefectID]],Table2[ID],Table2[Defect],"Not found",0)</f>
        <v>Wrong Ink</v>
      </c>
      <c r="M5115" s="3">
        <v>258703</v>
      </c>
      <c r="N5115" s="3">
        <v>1323</v>
      </c>
      <c r="O5115" s="6">
        <f>SupplierQuality[[#This Row],[Total Downtime Minutes]]/60</f>
        <v>22.05</v>
      </c>
      <c r="P5115" s="4">
        <v>447</v>
      </c>
      <c r="Q5115" s="4">
        <f>SupplierQuality[[#This Row],[Total Defect Qty]]*SupplierQuality[[#This Row],[Unit Price]]</f>
        <v>115640241</v>
      </c>
    </row>
    <row r="5116" spans="1:17" x14ac:dyDescent="0.25">
      <c r="A5116" s="1">
        <v>43813</v>
      </c>
      <c r="B5116" s="5" t="str">
        <f>TEXT(SupplierQuality[[#This Row],[Date]],"mmm")</f>
        <v>Dec</v>
      </c>
      <c r="C5116" s="5" t="str">
        <f>TEXT(SupplierQuality[[#This Row],[Date]],"yyyy")</f>
        <v>2019</v>
      </c>
      <c r="D5116" s="2" t="s">
        <v>195</v>
      </c>
      <c r="E5116" s="2" t="s">
        <v>38</v>
      </c>
      <c r="F5116" s="2" t="s">
        <v>17</v>
      </c>
      <c r="G5116">
        <v>112</v>
      </c>
      <c r="H5116" s="2" t="str">
        <f>VLOOKUP(SupplierQuality[[#This Row],[MaterialID]],Table4[#All],2,0)</f>
        <v>Glass</v>
      </c>
      <c r="I5116">
        <v>3</v>
      </c>
      <c r="J5116" s="2" t="str">
        <f>_xlfn.XLOOKUP(SupplierQuality[[#This Row],[Defect Type ID]],Table5[ID],Table5[Defect Type],"Not found",0)</f>
        <v>Impact</v>
      </c>
      <c r="K5116">
        <v>145</v>
      </c>
      <c r="L5116" s="2" t="str">
        <f>_xlfn.XLOOKUP(SupplierQuality[[#This Row],[DefectID]],Table2[ID],Table2[Defect],"Not found",0)</f>
        <v>Tape Wrong</v>
      </c>
      <c r="M5116" s="3">
        <v>216306</v>
      </c>
      <c r="N5116" s="3">
        <v>3321</v>
      </c>
      <c r="O5116" s="6">
        <f>SupplierQuality[[#This Row],[Total Downtime Minutes]]/60</f>
        <v>55.35</v>
      </c>
      <c r="P5116" s="4">
        <v>488</v>
      </c>
      <c r="Q5116" s="4">
        <f>SupplierQuality[[#This Row],[Total Defect Qty]]*SupplierQuality[[#This Row],[Unit Price]]</f>
        <v>105557328</v>
      </c>
    </row>
    <row r="5117" spans="1:17" x14ac:dyDescent="0.25">
      <c r="A5117" s="1">
        <v>43813</v>
      </c>
      <c r="B5117" s="5" t="str">
        <f>TEXT(SupplierQuality[[#This Row],[Date]],"mmm")</f>
        <v>Dec</v>
      </c>
      <c r="C5117" s="5" t="str">
        <f>TEXT(SupplierQuality[[#This Row],[Date]],"yyyy")</f>
        <v>2019</v>
      </c>
      <c r="D5117" s="2" t="s">
        <v>324</v>
      </c>
      <c r="E5117" s="2" t="s">
        <v>98</v>
      </c>
      <c r="F5117" s="2" t="s">
        <v>17</v>
      </c>
      <c r="G5117">
        <v>120</v>
      </c>
      <c r="H5117" s="2" t="str">
        <f>VLOOKUP(SupplierQuality[[#This Row],[MaterialID]],Table4[#All],2,0)</f>
        <v>Film</v>
      </c>
      <c r="I5117">
        <v>3</v>
      </c>
      <c r="J5117" s="2" t="str">
        <f>_xlfn.XLOOKUP(SupplierQuality[[#This Row],[Defect Type ID]],Table5[ID],Table5[Defect Type],"Not found",0)</f>
        <v>Impact</v>
      </c>
      <c r="K5117">
        <v>241</v>
      </c>
      <c r="L5117" s="2" t="str">
        <f>_xlfn.XLOOKUP(SupplierQuality[[#This Row],[DefectID]],Table2[ID],Table2[Defect],"Not found",0)</f>
        <v>Water Damage</v>
      </c>
      <c r="M5117" s="3">
        <v>13003</v>
      </c>
      <c r="N5117" s="3">
        <v>96</v>
      </c>
      <c r="O5117" s="6">
        <f>SupplierQuality[[#This Row],[Total Downtime Minutes]]/60</f>
        <v>1.6</v>
      </c>
      <c r="P5117" s="4">
        <v>575</v>
      </c>
      <c r="Q5117" s="4">
        <f>SupplierQuality[[#This Row],[Total Defect Qty]]*SupplierQuality[[#This Row],[Unit Price]]</f>
        <v>7476725</v>
      </c>
    </row>
    <row r="5118" spans="1:17" x14ac:dyDescent="0.25">
      <c r="A5118" s="1">
        <v>43814</v>
      </c>
      <c r="B5118" s="5" t="str">
        <f>TEXT(SupplierQuality[[#This Row],[Date]],"mmm")</f>
        <v>Dec</v>
      </c>
      <c r="C5118" s="5" t="str">
        <f>TEXT(SupplierQuality[[#This Row],[Date]],"yyyy")</f>
        <v>2019</v>
      </c>
      <c r="D5118" s="2" t="s">
        <v>132</v>
      </c>
      <c r="E5118" s="2" t="s">
        <v>74</v>
      </c>
      <c r="F5118" s="2" t="s">
        <v>691</v>
      </c>
      <c r="G5118">
        <v>113</v>
      </c>
      <c r="H5118" s="2" t="str">
        <f>VLOOKUP(SupplierQuality[[#This Row],[MaterialID]],Table4[#All],2,0)</f>
        <v>Raw Materials</v>
      </c>
      <c r="I5118">
        <v>3</v>
      </c>
      <c r="J5118" s="2" t="str">
        <f>_xlfn.XLOOKUP(SupplierQuality[[#This Row],[Defect Type ID]],Table5[ID],Table5[Defect Type],"Not found",0)</f>
        <v>Impact</v>
      </c>
      <c r="K5118">
        <v>54</v>
      </c>
      <c r="L5118" s="2" t="str">
        <f>_xlfn.XLOOKUP(SupplierQuality[[#This Row],[DefectID]],Table2[ID],Table2[Defect],"Not found",0)</f>
        <v>Sealed Together Internally</v>
      </c>
      <c r="M5118" s="3">
        <v>940287</v>
      </c>
      <c r="N5118" s="3">
        <v>608</v>
      </c>
      <c r="O5118" s="6">
        <f>SupplierQuality[[#This Row],[Total Downtime Minutes]]/60</f>
        <v>10.133333333333333</v>
      </c>
      <c r="P5118" s="4">
        <v>394</v>
      </c>
      <c r="Q5118" s="4">
        <f>SupplierQuality[[#This Row],[Total Defect Qty]]*SupplierQuality[[#This Row],[Unit Price]]</f>
        <v>370473078</v>
      </c>
    </row>
    <row r="5119" spans="1:17" x14ac:dyDescent="0.25">
      <c r="A5119" s="1">
        <v>43814</v>
      </c>
      <c r="B5119" s="5" t="str">
        <f>TEXT(SupplierQuality[[#This Row],[Date]],"mmm")</f>
        <v>Dec</v>
      </c>
      <c r="C5119" s="5" t="str">
        <f>TEXT(SupplierQuality[[#This Row],[Date]],"yyyy")</f>
        <v>2019</v>
      </c>
      <c r="D5119" s="2" t="s">
        <v>309</v>
      </c>
      <c r="E5119" s="2" t="s">
        <v>49</v>
      </c>
      <c r="F5119" s="2" t="s">
        <v>691</v>
      </c>
      <c r="G5119">
        <v>128</v>
      </c>
      <c r="H5119" s="2" t="str">
        <f>VLOOKUP(SupplierQuality[[#This Row],[MaterialID]],Table4[#All],2,0)</f>
        <v>Tape</v>
      </c>
      <c r="I5119">
        <v>2</v>
      </c>
      <c r="J5119" s="2" t="str">
        <f>_xlfn.XLOOKUP(SupplierQuality[[#This Row],[Defect Type ID]],Table5[ID],Table5[Defect Type],"Not found",0)</f>
        <v>Rejected</v>
      </c>
      <c r="K5119">
        <v>245</v>
      </c>
      <c r="L5119" s="2" t="str">
        <f>_xlfn.XLOOKUP(SupplierQuality[[#This Row],[DefectID]],Table2[ID],Table2[Defect],"Not found",0)</f>
        <v>Roll Pattern</v>
      </c>
      <c r="M5119" s="3">
        <v>855574</v>
      </c>
      <c r="N5119" s="3">
        <v>4851</v>
      </c>
      <c r="O5119" s="6">
        <f>SupplierQuality[[#This Row],[Total Downtime Minutes]]/60</f>
        <v>80.849999999999994</v>
      </c>
      <c r="P5119" s="4">
        <v>425</v>
      </c>
      <c r="Q5119" s="4">
        <f>SupplierQuality[[#This Row],[Total Defect Qty]]*SupplierQuality[[#This Row],[Unit Price]]</f>
        <v>363618950</v>
      </c>
    </row>
    <row r="5120" spans="1:17" x14ac:dyDescent="0.25">
      <c r="A5120" s="1">
        <v>43814</v>
      </c>
      <c r="B5120" s="5" t="str">
        <f>TEXT(SupplierQuality[[#This Row],[Date]],"mmm")</f>
        <v>Dec</v>
      </c>
      <c r="C5120" s="5" t="str">
        <f>TEXT(SupplierQuality[[#This Row],[Date]],"yyyy")</f>
        <v>2019</v>
      </c>
      <c r="D5120" s="2" t="s">
        <v>311</v>
      </c>
      <c r="E5120" s="2" t="s">
        <v>74</v>
      </c>
      <c r="F5120" s="2" t="s">
        <v>691</v>
      </c>
      <c r="G5120">
        <v>117</v>
      </c>
      <c r="H5120" s="2" t="str">
        <f>VLOOKUP(SupplierQuality[[#This Row],[MaterialID]],Table4[#All],2,0)</f>
        <v>Labels</v>
      </c>
      <c r="I5120">
        <v>1</v>
      </c>
      <c r="J5120" s="2" t="str">
        <f>_xlfn.XLOOKUP(SupplierQuality[[#This Row],[Defect Type ID]],Table5[ID],Table5[Defect Type],"Not found",0)</f>
        <v>No Impact</v>
      </c>
      <c r="K5120">
        <v>84</v>
      </c>
      <c r="L5120" s="2" t="str">
        <f>_xlfn.XLOOKUP(SupplierQuality[[#This Row],[DefectID]],Table2[ID],Table2[Defect],"Not found",0)</f>
        <v>Weak Walls</v>
      </c>
      <c r="M5120" s="3">
        <v>837359</v>
      </c>
      <c r="N5120" s="3">
        <v>1258</v>
      </c>
      <c r="O5120" s="6">
        <f>SupplierQuality[[#This Row],[Total Downtime Minutes]]/60</f>
        <v>20.966666666666665</v>
      </c>
      <c r="P5120" s="4">
        <v>401</v>
      </c>
      <c r="Q5120" s="4">
        <f>SupplierQuality[[#This Row],[Total Defect Qty]]*SupplierQuality[[#This Row],[Unit Price]]</f>
        <v>335780959</v>
      </c>
    </row>
    <row r="5121" spans="1:17" x14ac:dyDescent="0.25">
      <c r="A5121" s="1">
        <v>43814</v>
      </c>
      <c r="B5121" s="5" t="str">
        <f>TEXT(SupplierQuality[[#This Row],[Date]],"mmm")</f>
        <v>Dec</v>
      </c>
      <c r="C5121" s="5" t="str">
        <f>TEXT(SupplierQuality[[#This Row],[Date]],"yyyy")</f>
        <v>2019</v>
      </c>
      <c r="D5121" s="2" t="s">
        <v>280</v>
      </c>
      <c r="E5121" s="2" t="s">
        <v>104</v>
      </c>
      <c r="F5121" s="2" t="s">
        <v>17</v>
      </c>
      <c r="G5121">
        <v>113</v>
      </c>
      <c r="H5121" s="2" t="str">
        <f>VLOOKUP(SupplierQuality[[#This Row],[MaterialID]],Table4[#All],2,0)</f>
        <v>Raw Materials</v>
      </c>
      <c r="I5121">
        <v>3</v>
      </c>
      <c r="J5121" s="2" t="str">
        <f>_xlfn.XLOOKUP(SupplierQuality[[#This Row],[Defect Type ID]],Table5[ID],Table5[Defect Type],"Not found",0)</f>
        <v>Impact</v>
      </c>
      <c r="K5121">
        <v>158</v>
      </c>
      <c r="L5121" s="2" t="str">
        <f>_xlfn.XLOOKUP(SupplierQuality[[#This Row],[DefectID]],Table2[ID],Table2[Defect],"Not found",0)</f>
        <v>Irregular Shape</v>
      </c>
      <c r="M5121" s="3">
        <v>655009</v>
      </c>
      <c r="N5121" s="3">
        <v>2317</v>
      </c>
      <c r="O5121" s="6">
        <f>SupplierQuality[[#This Row],[Total Downtime Minutes]]/60</f>
        <v>38.616666666666667</v>
      </c>
      <c r="P5121" s="4">
        <v>609</v>
      </c>
      <c r="Q5121" s="4">
        <f>SupplierQuality[[#This Row],[Total Defect Qty]]*SupplierQuality[[#This Row],[Unit Price]]</f>
        <v>398900481</v>
      </c>
    </row>
    <row r="5122" spans="1:17" x14ac:dyDescent="0.25">
      <c r="A5122" s="1">
        <v>43814</v>
      </c>
      <c r="B5122" s="5" t="str">
        <f>TEXT(SupplierQuality[[#This Row],[Date]],"mmm")</f>
        <v>Dec</v>
      </c>
      <c r="C5122" s="5" t="str">
        <f>TEXT(SupplierQuality[[#This Row],[Date]],"yyyy")</f>
        <v>2019</v>
      </c>
      <c r="D5122" s="2" t="s">
        <v>250</v>
      </c>
      <c r="E5122" s="2" t="s">
        <v>16</v>
      </c>
      <c r="F5122" s="2" t="s">
        <v>17</v>
      </c>
      <c r="G5122">
        <v>121</v>
      </c>
      <c r="H5122" s="2" t="str">
        <f>VLOOKUP(SupplierQuality[[#This Row],[MaterialID]],Table4[#All],2,0)</f>
        <v>Composites</v>
      </c>
      <c r="I5122">
        <v>3</v>
      </c>
      <c r="J5122" s="2" t="str">
        <f>_xlfn.XLOOKUP(SupplierQuality[[#This Row],[Defect Type ID]],Table5[ID],Table5[Defect Type],"Not found",0)</f>
        <v>Impact</v>
      </c>
      <c r="K5122">
        <v>48</v>
      </c>
      <c r="L5122" s="2" t="str">
        <f>_xlfn.XLOOKUP(SupplierQuality[[#This Row],[DefectID]],Table2[ID],Table2[Defect],"Not found",0)</f>
        <v>Mixed Product</v>
      </c>
      <c r="M5122" s="3">
        <v>648498</v>
      </c>
      <c r="N5122" s="3">
        <v>1421</v>
      </c>
      <c r="O5122" s="6">
        <f>SupplierQuality[[#This Row],[Total Downtime Minutes]]/60</f>
        <v>23.683333333333334</v>
      </c>
      <c r="P5122" s="4">
        <v>289</v>
      </c>
      <c r="Q5122" s="4">
        <f>SupplierQuality[[#This Row],[Total Defect Qty]]*SupplierQuality[[#This Row],[Unit Price]]</f>
        <v>187415922</v>
      </c>
    </row>
    <row r="5123" spans="1:17" x14ac:dyDescent="0.25">
      <c r="A5123" s="1">
        <v>43814</v>
      </c>
      <c r="B5123" s="5" t="str">
        <f>TEXT(SupplierQuality[[#This Row],[Date]],"mmm")</f>
        <v>Dec</v>
      </c>
      <c r="C5123" s="5" t="str">
        <f>TEXT(SupplierQuality[[#This Row],[Date]],"yyyy")</f>
        <v>2019</v>
      </c>
      <c r="D5123" s="2" t="s">
        <v>155</v>
      </c>
      <c r="E5123" s="2" t="s">
        <v>62</v>
      </c>
      <c r="F5123" s="2" t="s">
        <v>691</v>
      </c>
      <c r="G5123">
        <v>131</v>
      </c>
      <c r="H5123" s="2" t="str">
        <f>VLOOKUP(SupplierQuality[[#This Row],[MaterialID]],Table4[#All],2,0)</f>
        <v>Valves</v>
      </c>
      <c r="I5123">
        <v>1</v>
      </c>
      <c r="J5123" s="2" t="str">
        <f>_xlfn.XLOOKUP(SupplierQuality[[#This Row],[Defect Type ID]],Table5[ID],Table5[Defect Type],"Not found",0)</f>
        <v>No Impact</v>
      </c>
      <c r="K5123">
        <v>130</v>
      </c>
      <c r="L5123" s="2" t="str">
        <f>_xlfn.XLOOKUP(SupplierQuality[[#This Row],[DefectID]],Table2[ID],Table2[Defect],"Not found",0)</f>
        <v>No Close</v>
      </c>
      <c r="M5123" s="3">
        <v>525151</v>
      </c>
      <c r="N5123" s="3">
        <v>1014</v>
      </c>
      <c r="O5123" s="6">
        <f>SupplierQuality[[#This Row],[Total Downtime Minutes]]/60</f>
        <v>16.899999999999999</v>
      </c>
      <c r="P5123" s="4">
        <v>308</v>
      </c>
      <c r="Q5123" s="4">
        <f>SupplierQuality[[#This Row],[Total Defect Qty]]*SupplierQuality[[#This Row],[Unit Price]]</f>
        <v>161746508</v>
      </c>
    </row>
    <row r="5124" spans="1:17" x14ac:dyDescent="0.25">
      <c r="A5124" s="1">
        <v>43814</v>
      </c>
      <c r="B5124" s="5" t="str">
        <f>TEXT(SupplierQuality[[#This Row],[Date]],"mmm")</f>
        <v>Dec</v>
      </c>
      <c r="C5124" s="5" t="str">
        <f>TEXT(SupplierQuality[[#This Row],[Date]],"yyyy")</f>
        <v>2019</v>
      </c>
      <c r="D5124" s="2" t="s">
        <v>281</v>
      </c>
      <c r="E5124" s="2" t="s">
        <v>16</v>
      </c>
      <c r="F5124" s="2" t="s">
        <v>17</v>
      </c>
      <c r="G5124">
        <v>128</v>
      </c>
      <c r="H5124" s="2" t="str">
        <f>VLOOKUP(SupplierQuality[[#This Row],[MaterialID]],Table4[#All],2,0)</f>
        <v>Tape</v>
      </c>
      <c r="I5124">
        <v>2</v>
      </c>
      <c r="J5124" s="2" t="str">
        <f>_xlfn.XLOOKUP(SupplierQuality[[#This Row],[Defect Type ID]],Table5[ID],Table5[Defect Type],"Not found",0)</f>
        <v>Rejected</v>
      </c>
      <c r="K5124">
        <v>241</v>
      </c>
      <c r="L5124" s="2" t="str">
        <f>_xlfn.XLOOKUP(SupplierQuality[[#This Row],[DefectID]],Table2[ID],Table2[Defect],"Not found",0)</f>
        <v>Water Damage</v>
      </c>
      <c r="M5124" s="3">
        <v>484412</v>
      </c>
      <c r="N5124" s="3">
        <v>322</v>
      </c>
      <c r="O5124" s="6">
        <f>SupplierQuality[[#This Row],[Total Downtime Minutes]]/60</f>
        <v>5.3666666666666663</v>
      </c>
      <c r="P5124" s="4">
        <v>658</v>
      </c>
      <c r="Q5124" s="4">
        <f>SupplierQuality[[#This Row],[Total Defect Qty]]*SupplierQuality[[#This Row],[Unit Price]]</f>
        <v>318743096</v>
      </c>
    </row>
    <row r="5125" spans="1:17" x14ac:dyDescent="0.25">
      <c r="A5125" s="1">
        <v>43814</v>
      </c>
      <c r="B5125" s="5" t="str">
        <f>TEXT(SupplierQuality[[#This Row],[Date]],"mmm")</f>
        <v>Dec</v>
      </c>
      <c r="C5125" s="5" t="str">
        <f>TEXT(SupplierQuality[[#This Row],[Date]],"yyyy")</f>
        <v>2019</v>
      </c>
      <c r="D5125" s="2" t="s">
        <v>248</v>
      </c>
      <c r="E5125" s="2" t="s">
        <v>21</v>
      </c>
      <c r="F5125" s="2" t="s">
        <v>691</v>
      </c>
      <c r="G5125">
        <v>130</v>
      </c>
      <c r="H5125" s="2" t="str">
        <f>VLOOKUP(SupplierQuality[[#This Row],[MaterialID]],Table4[#All],2,0)</f>
        <v>Packaging</v>
      </c>
      <c r="I5125">
        <v>1</v>
      </c>
      <c r="J5125" s="2" t="str">
        <f>_xlfn.XLOOKUP(SupplierQuality[[#This Row],[Defect Type ID]],Table5[ID],Table5[Defect Type],"Not found",0)</f>
        <v>No Impact</v>
      </c>
      <c r="K5125">
        <v>45</v>
      </c>
      <c r="L5125" s="2" t="str">
        <f>_xlfn.XLOOKUP(SupplierQuality[[#This Row],[DefectID]],Table2[ID],Table2[Defect],"Not found",0)</f>
        <v>Short Walls</v>
      </c>
      <c r="M5125" s="3">
        <v>428099</v>
      </c>
      <c r="N5125" s="3">
        <v>1913</v>
      </c>
      <c r="O5125" s="6">
        <f>SupplierQuality[[#This Row],[Total Downtime Minutes]]/60</f>
        <v>31.883333333333333</v>
      </c>
      <c r="P5125" s="4">
        <v>631</v>
      </c>
      <c r="Q5125" s="4">
        <f>SupplierQuality[[#This Row],[Total Defect Qty]]*SupplierQuality[[#This Row],[Unit Price]]</f>
        <v>270130469</v>
      </c>
    </row>
    <row r="5126" spans="1:17" x14ac:dyDescent="0.25">
      <c r="A5126" s="1">
        <v>43814</v>
      </c>
      <c r="B5126" s="5" t="str">
        <f>TEXT(SupplierQuality[[#This Row],[Date]],"mmm")</f>
        <v>Dec</v>
      </c>
      <c r="C5126" s="5" t="str">
        <f>TEXT(SupplierQuality[[#This Row],[Date]],"yyyy")</f>
        <v>2019</v>
      </c>
      <c r="D5126" s="2" t="s">
        <v>250</v>
      </c>
      <c r="E5126" s="2" t="s">
        <v>45</v>
      </c>
      <c r="F5126" s="2" t="s">
        <v>691</v>
      </c>
      <c r="G5126">
        <v>121</v>
      </c>
      <c r="H5126" s="2" t="str">
        <f>VLOOKUP(SupplierQuality[[#This Row],[MaterialID]],Table4[#All],2,0)</f>
        <v>Composites</v>
      </c>
      <c r="I5126">
        <v>3</v>
      </c>
      <c r="J5126" s="2" t="str">
        <f>_xlfn.XLOOKUP(SupplierQuality[[#This Row],[Defect Type ID]],Table5[ID],Table5[Defect Type],"Not found",0)</f>
        <v>Impact</v>
      </c>
      <c r="K5126">
        <v>126</v>
      </c>
      <c r="L5126" s="2" t="str">
        <f>_xlfn.XLOOKUP(SupplierQuality[[#This Row],[DefectID]],Table2[ID],Table2[Defect],"Not found",0)</f>
        <v>Printing Defect</v>
      </c>
      <c r="M5126" s="3">
        <v>344616</v>
      </c>
      <c r="N5126" s="3">
        <v>691</v>
      </c>
      <c r="O5126" s="6">
        <f>SupplierQuality[[#This Row],[Total Downtime Minutes]]/60</f>
        <v>11.516666666666667</v>
      </c>
      <c r="P5126" s="4">
        <v>549</v>
      </c>
      <c r="Q5126" s="4">
        <f>SupplierQuality[[#This Row],[Total Defect Qty]]*SupplierQuality[[#This Row],[Unit Price]]</f>
        <v>189194184</v>
      </c>
    </row>
    <row r="5127" spans="1:17" x14ac:dyDescent="0.25">
      <c r="A5127" s="1">
        <v>43814</v>
      </c>
      <c r="B5127" s="5" t="str">
        <f>TEXT(SupplierQuality[[#This Row],[Date]],"mmm")</f>
        <v>Dec</v>
      </c>
      <c r="C5127" s="5" t="str">
        <f>TEXT(SupplierQuality[[#This Row],[Date]],"yyyy")</f>
        <v>2019</v>
      </c>
      <c r="D5127" s="2" t="s">
        <v>359</v>
      </c>
      <c r="E5127" s="2" t="s">
        <v>41</v>
      </c>
      <c r="F5127" s="2" t="s">
        <v>691</v>
      </c>
      <c r="G5127">
        <v>127</v>
      </c>
      <c r="H5127" s="2" t="str">
        <f>VLOOKUP(SupplierQuality[[#This Row],[MaterialID]],Table4[#All],2,0)</f>
        <v>Crates</v>
      </c>
      <c r="I5127">
        <v>1</v>
      </c>
      <c r="J5127" s="2" t="str">
        <f>_xlfn.XLOOKUP(SupplierQuality[[#This Row],[Defect Type ID]],Table5[ID],Table5[Defect Type],"Not found",0)</f>
        <v>No Impact</v>
      </c>
      <c r="K5127">
        <v>248</v>
      </c>
      <c r="L5127" s="2" t="str">
        <f>_xlfn.XLOOKUP(SupplierQuality[[#This Row],[DefectID]],Table2[ID],Table2[Defect],"Not found",0)</f>
        <v>Material Contamination</v>
      </c>
      <c r="M5127" s="3">
        <v>150914</v>
      </c>
      <c r="N5127" s="3">
        <v>1477</v>
      </c>
      <c r="O5127" s="6">
        <f>SupplierQuality[[#This Row],[Total Downtime Minutes]]/60</f>
        <v>24.616666666666667</v>
      </c>
      <c r="P5127" s="4">
        <v>675</v>
      </c>
      <c r="Q5127" s="4">
        <f>SupplierQuality[[#This Row],[Total Defect Qty]]*SupplierQuality[[#This Row],[Unit Price]]</f>
        <v>101866950</v>
      </c>
    </row>
    <row r="5128" spans="1:17" x14ac:dyDescent="0.25">
      <c r="A5128" s="1">
        <v>43814</v>
      </c>
      <c r="B5128" s="5" t="str">
        <f>TEXT(SupplierQuality[[#This Row],[Date]],"mmm")</f>
        <v>Dec</v>
      </c>
      <c r="C5128" s="5" t="str">
        <f>TEXT(SupplierQuality[[#This Row],[Date]],"yyyy")</f>
        <v>2019</v>
      </c>
      <c r="D5128" s="2" t="s">
        <v>284</v>
      </c>
      <c r="E5128" s="2" t="s">
        <v>19</v>
      </c>
      <c r="F5128" s="2" t="s">
        <v>691</v>
      </c>
      <c r="G5128">
        <v>113</v>
      </c>
      <c r="H5128" s="2" t="str">
        <f>VLOOKUP(SupplierQuality[[#This Row],[MaterialID]],Table4[#All],2,0)</f>
        <v>Raw Materials</v>
      </c>
      <c r="I5128">
        <v>1</v>
      </c>
      <c r="J5128" s="2" t="str">
        <f>_xlfn.XLOOKUP(SupplierQuality[[#This Row],[Defect Type ID]],Table5[ID],Table5[Defect Type],"Not found",0)</f>
        <v>No Impact</v>
      </c>
      <c r="K5128">
        <v>96</v>
      </c>
      <c r="L5128" s="2" t="str">
        <f>_xlfn.XLOOKUP(SupplierQuality[[#This Row],[DefectID]],Table2[ID],Table2[Defect],"Not found",0)</f>
        <v>Film Not Intact</v>
      </c>
      <c r="M5128" s="3">
        <v>141338</v>
      </c>
      <c r="N5128" s="3">
        <v>3197</v>
      </c>
      <c r="O5128" s="6">
        <f>SupplierQuality[[#This Row],[Total Downtime Minutes]]/60</f>
        <v>53.283333333333331</v>
      </c>
      <c r="P5128" s="4">
        <v>443</v>
      </c>
      <c r="Q5128" s="4">
        <f>SupplierQuality[[#This Row],[Total Defect Qty]]*SupplierQuality[[#This Row],[Unit Price]]</f>
        <v>62612734</v>
      </c>
    </row>
    <row r="5129" spans="1:17" x14ac:dyDescent="0.25">
      <c r="A5129" s="1">
        <v>43814</v>
      </c>
      <c r="B5129" s="5" t="str">
        <f>TEXT(SupplierQuality[[#This Row],[Date]],"mmm")</f>
        <v>Dec</v>
      </c>
      <c r="C5129" s="5" t="str">
        <f>TEXT(SupplierQuality[[#This Row],[Date]],"yyyy")</f>
        <v>2019</v>
      </c>
      <c r="D5129" s="2" t="s">
        <v>123</v>
      </c>
      <c r="E5129" s="2" t="s">
        <v>13</v>
      </c>
      <c r="F5129" s="2" t="s">
        <v>691</v>
      </c>
      <c r="G5129">
        <v>128</v>
      </c>
      <c r="H5129" s="2" t="str">
        <f>VLOOKUP(SupplierQuality[[#This Row],[MaterialID]],Table4[#All],2,0)</f>
        <v>Tape</v>
      </c>
      <c r="I5129">
        <v>2</v>
      </c>
      <c r="J5129" s="2" t="str">
        <f>_xlfn.XLOOKUP(SupplierQuality[[#This Row],[Defect Type ID]],Table5[ID],Table5[Defect Type],"Not found",0)</f>
        <v>Rejected</v>
      </c>
      <c r="K5129">
        <v>113</v>
      </c>
      <c r="L5129" s="2" t="str">
        <f>_xlfn.XLOOKUP(SupplierQuality[[#This Row],[DefectID]],Table2[ID],Table2[Defect],"Not found",0)</f>
        <v>Packaging Integrity</v>
      </c>
      <c r="M5129" s="3">
        <v>135427</v>
      </c>
      <c r="N5129" s="3">
        <v>1082</v>
      </c>
      <c r="O5129" s="6">
        <f>SupplierQuality[[#This Row],[Total Downtime Minutes]]/60</f>
        <v>18.033333333333335</v>
      </c>
      <c r="P5129" s="4">
        <v>622</v>
      </c>
      <c r="Q5129" s="4">
        <f>SupplierQuality[[#This Row],[Total Defect Qty]]*SupplierQuality[[#This Row],[Unit Price]]</f>
        <v>84235594</v>
      </c>
    </row>
    <row r="5130" spans="1:17" x14ac:dyDescent="0.25">
      <c r="A5130" s="1">
        <v>43814</v>
      </c>
      <c r="B5130" s="5" t="str">
        <f>TEXT(SupplierQuality[[#This Row],[Date]],"mmm")</f>
        <v>Dec</v>
      </c>
      <c r="C5130" s="5" t="str">
        <f>TEXT(SupplierQuality[[#This Row],[Date]],"yyyy")</f>
        <v>2019</v>
      </c>
      <c r="D5130" s="2" t="s">
        <v>295</v>
      </c>
      <c r="E5130" s="2" t="s">
        <v>64</v>
      </c>
      <c r="F5130" s="2" t="s">
        <v>691</v>
      </c>
      <c r="G5130">
        <v>132</v>
      </c>
      <c r="H5130" s="2" t="str">
        <f>VLOOKUP(SupplierQuality[[#This Row],[MaterialID]],Table4[#All],2,0)</f>
        <v>Printed Materials</v>
      </c>
      <c r="I5130">
        <v>3</v>
      </c>
      <c r="J5130" s="2" t="str">
        <f>_xlfn.XLOOKUP(SupplierQuality[[#This Row],[Defect Type ID]],Table5[ID],Table5[Defect Type],"Not found",0)</f>
        <v>Impact</v>
      </c>
      <c r="K5130">
        <v>175</v>
      </c>
      <c r="L5130" s="2" t="str">
        <f>_xlfn.XLOOKUP(SupplierQuality[[#This Row],[DefectID]],Table2[ID],Table2[Defect],"Not found",0)</f>
        <v>Wrong Horizontal Scores</v>
      </c>
      <c r="M5130" s="3">
        <v>97356</v>
      </c>
      <c r="N5130" s="3">
        <v>903</v>
      </c>
      <c r="O5130" s="6">
        <f>SupplierQuality[[#This Row],[Total Downtime Minutes]]/60</f>
        <v>15.05</v>
      </c>
      <c r="P5130" s="4">
        <v>601</v>
      </c>
      <c r="Q5130" s="4">
        <f>SupplierQuality[[#This Row],[Total Defect Qty]]*SupplierQuality[[#This Row],[Unit Price]]</f>
        <v>58510956</v>
      </c>
    </row>
    <row r="5131" spans="1:17" x14ac:dyDescent="0.25">
      <c r="A5131" s="1">
        <v>43814</v>
      </c>
      <c r="B5131" s="5" t="str">
        <f>TEXT(SupplierQuality[[#This Row],[Date]],"mmm")</f>
        <v>Dec</v>
      </c>
      <c r="C5131" s="5" t="str">
        <f>TEXT(SupplierQuality[[#This Row],[Date]],"yyyy")</f>
        <v>2019</v>
      </c>
      <c r="D5131" s="2" t="s">
        <v>276</v>
      </c>
      <c r="E5131" s="2" t="s">
        <v>64</v>
      </c>
      <c r="F5131" s="2" t="s">
        <v>42</v>
      </c>
      <c r="G5131">
        <v>124</v>
      </c>
      <c r="H5131" s="2" t="str">
        <f>VLOOKUP(SupplierQuality[[#This Row],[MaterialID]],Table4[#All],2,0)</f>
        <v>Drives</v>
      </c>
      <c r="I5131">
        <v>1</v>
      </c>
      <c r="J5131" s="2" t="str">
        <f>_xlfn.XLOOKUP(SupplierQuality[[#This Row],[Defect Type ID]],Table5[ID],Table5[Defect Type],"Not found",0)</f>
        <v>No Impact</v>
      </c>
      <c r="K5131">
        <v>141</v>
      </c>
      <c r="L5131" s="2" t="str">
        <f>_xlfn.XLOOKUP(SupplierQuality[[#This Row],[DefectID]],Table2[ID],Table2[Defect],"Not found",0)</f>
        <v>Wrong Size</v>
      </c>
      <c r="M5131" s="3">
        <v>30246</v>
      </c>
      <c r="N5131" s="3">
        <v>3866</v>
      </c>
      <c r="O5131" s="6">
        <f>SupplierQuality[[#This Row],[Total Downtime Minutes]]/60</f>
        <v>64.433333333333337</v>
      </c>
      <c r="P5131" s="4">
        <v>343</v>
      </c>
      <c r="Q5131" s="4">
        <f>SupplierQuality[[#This Row],[Total Defect Qty]]*SupplierQuality[[#This Row],[Unit Price]]</f>
        <v>10374378</v>
      </c>
    </row>
    <row r="5132" spans="1:17" x14ac:dyDescent="0.25">
      <c r="A5132" s="1">
        <v>43814</v>
      </c>
      <c r="B5132" s="5" t="str">
        <f>TEXT(SupplierQuality[[#This Row],[Date]],"mmm")</f>
        <v>Dec</v>
      </c>
      <c r="C5132" s="5" t="str">
        <f>TEXT(SupplierQuality[[#This Row],[Date]],"yyyy")</f>
        <v>2019</v>
      </c>
      <c r="D5132" s="2" t="s">
        <v>313</v>
      </c>
      <c r="E5132" s="2" t="s">
        <v>32</v>
      </c>
      <c r="F5132" s="2" t="s">
        <v>17</v>
      </c>
      <c r="G5132">
        <v>115</v>
      </c>
      <c r="H5132" s="2" t="str">
        <f>VLOOKUP(SupplierQuality[[#This Row],[MaterialID]],Table4[#All],2,0)</f>
        <v>Controllers</v>
      </c>
      <c r="I5132">
        <v>3</v>
      </c>
      <c r="J5132" s="2" t="str">
        <f>_xlfn.XLOOKUP(SupplierQuality[[#This Row],[Defect Type ID]],Table5[ID],Table5[Defect Type],"Not found",0)</f>
        <v>Impact</v>
      </c>
      <c r="K5132">
        <v>234</v>
      </c>
      <c r="L5132" s="2" t="str">
        <f>_xlfn.XLOOKUP(SupplierQuality[[#This Row],[DefectID]],Table2[ID],Table2[Defect],"Not found",0)</f>
        <v>Packaging Issues</v>
      </c>
      <c r="M5132" s="3">
        <v>12625</v>
      </c>
      <c r="N5132" s="3">
        <v>2184</v>
      </c>
      <c r="O5132" s="6">
        <f>SupplierQuality[[#This Row],[Total Downtime Minutes]]/60</f>
        <v>36.4</v>
      </c>
      <c r="P5132" s="4">
        <v>512</v>
      </c>
      <c r="Q5132" s="4">
        <f>SupplierQuality[[#This Row],[Total Defect Qty]]*SupplierQuality[[#This Row],[Unit Price]]</f>
        <v>6464000</v>
      </c>
    </row>
    <row r="5133" spans="1:17" x14ac:dyDescent="0.25">
      <c r="A5133" s="1">
        <v>43815</v>
      </c>
      <c r="B5133" s="5" t="str">
        <f>TEXT(SupplierQuality[[#This Row],[Date]],"mmm")</f>
        <v>Dec</v>
      </c>
      <c r="C5133" s="5" t="str">
        <f>TEXT(SupplierQuality[[#This Row],[Date]],"yyyy")</f>
        <v>2019</v>
      </c>
      <c r="D5133" s="2" t="s">
        <v>322</v>
      </c>
      <c r="E5133" s="2" t="s">
        <v>55</v>
      </c>
      <c r="F5133" s="2" t="s">
        <v>14</v>
      </c>
      <c r="G5133">
        <v>123</v>
      </c>
      <c r="H5133" s="2" t="str">
        <f>VLOOKUP(SupplierQuality[[#This Row],[MaterialID]],Table4[#All],2,0)</f>
        <v>Pump</v>
      </c>
      <c r="I5133">
        <v>3</v>
      </c>
      <c r="J5133" s="2" t="str">
        <f>_xlfn.XLOOKUP(SupplierQuality[[#This Row],[Defect Type ID]],Table5[ID],Table5[Defect Type],"Not found",0)</f>
        <v>Impact</v>
      </c>
      <c r="K5133">
        <v>136</v>
      </c>
      <c r="L5133" s="2" t="str">
        <f>_xlfn.XLOOKUP(SupplierQuality[[#This Row],[DefectID]],Table2[ID],Table2[Defect],"Not found",0)</f>
        <v>Damaged Components</v>
      </c>
      <c r="M5133" s="3">
        <v>903660</v>
      </c>
      <c r="N5133" s="3">
        <v>2445</v>
      </c>
      <c r="O5133" s="6">
        <f>SupplierQuality[[#This Row],[Total Downtime Minutes]]/60</f>
        <v>40.75</v>
      </c>
      <c r="P5133" s="4">
        <v>447</v>
      </c>
      <c r="Q5133" s="4">
        <f>SupplierQuality[[#This Row],[Total Defect Qty]]*SupplierQuality[[#This Row],[Unit Price]]</f>
        <v>403936020</v>
      </c>
    </row>
    <row r="5134" spans="1:17" x14ac:dyDescent="0.25">
      <c r="A5134" s="1">
        <v>43815</v>
      </c>
      <c r="B5134" s="5" t="str">
        <f>TEXT(SupplierQuality[[#This Row],[Date]],"mmm")</f>
        <v>Dec</v>
      </c>
      <c r="C5134" s="5" t="str">
        <f>TEXT(SupplierQuality[[#This Row],[Date]],"yyyy")</f>
        <v>2019</v>
      </c>
      <c r="D5134" s="2" t="s">
        <v>301</v>
      </c>
      <c r="E5134" s="2" t="s">
        <v>107</v>
      </c>
      <c r="F5134" s="2" t="s">
        <v>691</v>
      </c>
      <c r="G5134">
        <v>128</v>
      </c>
      <c r="H5134" s="2" t="str">
        <f>VLOOKUP(SupplierQuality[[#This Row],[MaterialID]],Table4[#All],2,0)</f>
        <v>Tape</v>
      </c>
      <c r="I5134">
        <v>3</v>
      </c>
      <c r="J5134" s="2" t="str">
        <f>_xlfn.XLOOKUP(SupplierQuality[[#This Row],[Defect Type ID]],Table5[ID],Table5[Defect Type],"Not found",0)</f>
        <v>Impact</v>
      </c>
      <c r="K5134">
        <v>135</v>
      </c>
      <c r="L5134" s="2" t="str">
        <f>_xlfn.XLOOKUP(SupplierQuality[[#This Row],[DefectID]],Table2[ID],Table2[Defect],"Not found",0)</f>
        <v>Tops Short</v>
      </c>
      <c r="M5134" s="3">
        <v>681423</v>
      </c>
      <c r="N5134" s="3">
        <v>2879</v>
      </c>
      <c r="O5134" s="6">
        <f>SupplierQuality[[#This Row],[Total Downtime Minutes]]/60</f>
        <v>47.983333333333334</v>
      </c>
      <c r="P5134" s="4">
        <v>340</v>
      </c>
      <c r="Q5134" s="4">
        <f>SupplierQuality[[#This Row],[Total Defect Qty]]*SupplierQuality[[#This Row],[Unit Price]]</f>
        <v>231683820</v>
      </c>
    </row>
    <row r="5135" spans="1:17" x14ac:dyDescent="0.25">
      <c r="A5135" s="1">
        <v>43815</v>
      </c>
      <c r="B5135" s="5" t="str">
        <f>TEXT(SupplierQuality[[#This Row],[Date]],"mmm")</f>
        <v>Dec</v>
      </c>
      <c r="C5135" s="5" t="str">
        <f>TEXT(SupplierQuality[[#This Row],[Date]],"yyyy")</f>
        <v>2019</v>
      </c>
      <c r="D5135" s="2" t="s">
        <v>69</v>
      </c>
      <c r="E5135" s="2" t="s">
        <v>74</v>
      </c>
      <c r="F5135" s="2" t="s">
        <v>691</v>
      </c>
      <c r="G5135">
        <v>130</v>
      </c>
      <c r="H5135" s="2" t="str">
        <f>VLOOKUP(SupplierQuality[[#This Row],[MaterialID]],Table4[#All],2,0)</f>
        <v>Packaging</v>
      </c>
      <c r="I5135">
        <v>1</v>
      </c>
      <c r="J5135" s="2" t="str">
        <f>_xlfn.XLOOKUP(SupplierQuality[[#This Row],[Defect Type ID]],Table5[ID],Table5[Defect Type],"Not found",0)</f>
        <v>No Impact</v>
      </c>
      <c r="K5135">
        <v>91</v>
      </c>
      <c r="L5135" s="2" t="str">
        <f>_xlfn.XLOOKUP(SupplierQuality[[#This Row],[DefectID]],Table2[ID],Table2[Defect],"Not found",0)</f>
        <v>Contamination</v>
      </c>
      <c r="M5135" s="3">
        <v>660990</v>
      </c>
      <c r="N5135" s="3">
        <v>1800</v>
      </c>
      <c r="O5135" s="6">
        <f>SupplierQuality[[#This Row],[Total Downtime Minutes]]/60</f>
        <v>30</v>
      </c>
      <c r="P5135" s="4">
        <v>580</v>
      </c>
      <c r="Q5135" s="4">
        <f>SupplierQuality[[#This Row],[Total Defect Qty]]*SupplierQuality[[#This Row],[Unit Price]]</f>
        <v>383374200</v>
      </c>
    </row>
    <row r="5136" spans="1:17" x14ac:dyDescent="0.25">
      <c r="A5136" s="1">
        <v>43815</v>
      </c>
      <c r="B5136" s="5" t="str">
        <f>TEXT(SupplierQuality[[#This Row],[Date]],"mmm")</f>
        <v>Dec</v>
      </c>
      <c r="C5136" s="5" t="str">
        <f>TEXT(SupplierQuality[[#This Row],[Date]],"yyyy")</f>
        <v>2019</v>
      </c>
      <c r="D5136" s="2" t="s">
        <v>59</v>
      </c>
      <c r="E5136" s="2" t="s">
        <v>34</v>
      </c>
      <c r="F5136" s="2" t="s">
        <v>17</v>
      </c>
      <c r="G5136">
        <v>130</v>
      </c>
      <c r="H5136" s="2" t="str">
        <f>VLOOKUP(SupplierQuality[[#This Row],[MaterialID]],Table4[#All],2,0)</f>
        <v>Packaging</v>
      </c>
      <c r="I5136">
        <v>1</v>
      </c>
      <c r="J5136" s="2" t="str">
        <f>_xlfn.XLOOKUP(SupplierQuality[[#This Row],[Defect Type ID]],Table5[ID],Table5[Defect Type],"Not found",0)</f>
        <v>No Impact</v>
      </c>
      <c r="K5136">
        <v>235</v>
      </c>
      <c r="L5136" s="2" t="str">
        <f>_xlfn.XLOOKUP(SupplierQuality[[#This Row],[DefectID]],Table2[ID],Table2[Defect],"Not found",0)</f>
        <v>Spruced</v>
      </c>
      <c r="M5136" s="3">
        <v>568707</v>
      </c>
      <c r="N5136" s="3">
        <v>3611</v>
      </c>
      <c r="O5136" s="6">
        <f>SupplierQuality[[#This Row],[Total Downtime Minutes]]/60</f>
        <v>60.18333333333333</v>
      </c>
      <c r="P5136" s="4">
        <v>612</v>
      </c>
      <c r="Q5136" s="4">
        <f>SupplierQuality[[#This Row],[Total Defect Qty]]*SupplierQuality[[#This Row],[Unit Price]]</f>
        <v>348048684</v>
      </c>
    </row>
    <row r="5137" spans="1:17" x14ac:dyDescent="0.25">
      <c r="A5137" s="1">
        <v>43815</v>
      </c>
      <c r="B5137" s="5" t="str">
        <f>TEXT(SupplierQuality[[#This Row],[Date]],"mmm")</f>
        <v>Dec</v>
      </c>
      <c r="C5137" s="5" t="str">
        <f>TEXT(SupplierQuality[[#This Row],[Date]],"yyyy")</f>
        <v>2019</v>
      </c>
      <c r="D5137" s="2" t="s">
        <v>97</v>
      </c>
      <c r="E5137" s="2" t="s">
        <v>55</v>
      </c>
      <c r="F5137" s="2" t="s">
        <v>691</v>
      </c>
      <c r="G5137">
        <v>124</v>
      </c>
      <c r="H5137" s="2" t="str">
        <f>VLOOKUP(SupplierQuality[[#This Row],[MaterialID]],Table4[#All],2,0)</f>
        <v>Drives</v>
      </c>
      <c r="I5137">
        <v>1</v>
      </c>
      <c r="J5137" s="2" t="str">
        <f>_xlfn.XLOOKUP(SupplierQuality[[#This Row],[Defect Type ID]],Table5[ID],Table5[Defect Type],"Not found",0)</f>
        <v>No Impact</v>
      </c>
      <c r="K5137">
        <v>261</v>
      </c>
      <c r="L5137" s="2" t="str">
        <f>_xlfn.XLOOKUP(SupplierQuality[[#This Row],[DefectID]],Table2[ID],Table2[Defect],"Not found",0)</f>
        <v>Infestation</v>
      </c>
      <c r="M5137" s="3">
        <v>408150</v>
      </c>
      <c r="N5137" s="3">
        <v>3344</v>
      </c>
      <c r="O5137" s="6">
        <f>SupplierQuality[[#This Row],[Total Downtime Minutes]]/60</f>
        <v>55.733333333333334</v>
      </c>
      <c r="P5137" s="4">
        <v>383</v>
      </c>
      <c r="Q5137" s="4">
        <f>SupplierQuality[[#This Row],[Total Defect Qty]]*SupplierQuality[[#This Row],[Unit Price]]</f>
        <v>156321450</v>
      </c>
    </row>
    <row r="5138" spans="1:17" x14ac:dyDescent="0.25">
      <c r="A5138" s="1">
        <v>43815</v>
      </c>
      <c r="B5138" s="5" t="str">
        <f>TEXT(SupplierQuality[[#This Row],[Date]],"mmm")</f>
        <v>Dec</v>
      </c>
      <c r="C5138" s="5" t="str">
        <f>TEXT(SupplierQuality[[#This Row],[Date]],"yyyy")</f>
        <v>2019</v>
      </c>
      <c r="D5138" s="2" t="s">
        <v>113</v>
      </c>
      <c r="E5138" s="2" t="s">
        <v>60</v>
      </c>
      <c r="F5138" s="2" t="s">
        <v>14</v>
      </c>
      <c r="G5138">
        <v>120</v>
      </c>
      <c r="H5138" s="2" t="str">
        <f>VLOOKUP(SupplierQuality[[#This Row],[MaterialID]],Table4[#All],2,0)</f>
        <v>Film</v>
      </c>
      <c r="I5138">
        <v>1</v>
      </c>
      <c r="J5138" s="2" t="str">
        <f>_xlfn.XLOOKUP(SupplierQuality[[#This Row],[Defect Type ID]],Table5[ID],Table5[Defect Type],"Not found",0)</f>
        <v>No Impact</v>
      </c>
      <c r="K5138">
        <v>161</v>
      </c>
      <c r="L5138" s="2" t="str">
        <f>_xlfn.XLOOKUP(SupplierQuality[[#This Row],[DefectID]],Table2[ID],Table2[Defect],"Not found",0)</f>
        <v>Soft Parts</v>
      </c>
      <c r="M5138" s="3">
        <v>312676</v>
      </c>
      <c r="N5138" s="3">
        <v>1550</v>
      </c>
      <c r="O5138" s="6">
        <f>SupplierQuality[[#This Row],[Total Downtime Minutes]]/60</f>
        <v>25.833333333333332</v>
      </c>
      <c r="P5138" s="4">
        <v>696</v>
      </c>
      <c r="Q5138" s="4">
        <f>SupplierQuality[[#This Row],[Total Defect Qty]]*SupplierQuality[[#This Row],[Unit Price]]</f>
        <v>217622496</v>
      </c>
    </row>
    <row r="5139" spans="1:17" x14ac:dyDescent="0.25">
      <c r="A5139" s="1">
        <v>43816</v>
      </c>
      <c r="B5139" s="5" t="str">
        <f>TEXT(SupplierQuality[[#This Row],[Date]],"mmm")</f>
        <v>Dec</v>
      </c>
      <c r="C5139" s="5" t="str">
        <f>TEXT(SupplierQuality[[#This Row],[Date]],"yyyy")</f>
        <v>2019</v>
      </c>
      <c r="D5139" s="2" t="s">
        <v>202</v>
      </c>
      <c r="E5139" s="2" t="s">
        <v>84</v>
      </c>
      <c r="F5139" s="2" t="s">
        <v>14</v>
      </c>
      <c r="G5139">
        <v>129</v>
      </c>
      <c r="H5139" s="2" t="str">
        <f>VLOOKUP(SupplierQuality[[#This Row],[MaterialID]],Table4[#All],2,0)</f>
        <v>Mechanicals</v>
      </c>
      <c r="I5139">
        <v>1</v>
      </c>
      <c r="J5139" s="2" t="str">
        <f>_xlfn.XLOOKUP(SupplierQuality[[#This Row],[Defect Type ID]],Table5[ID],Table5[Defect Type],"Not found",0)</f>
        <v>No Impact</v>
      </c>
      <c r="K5139">
        <v>70</v>
      </c>
      <c r="L5139" s="2" t="str">
        <f>_xlfn.XLOOKUP(SupplierQuality[[#This Row],[DefectID]],Table2[ID],Table2[Defect],"Not found",0)</f>
        <v>Dirty Material</v>
      </c>
      <c r="M5139" s="3">
        <v>983374</v>
      </c>
      <c r="N5139" s="3">
        <v>3912</v>
      </c>
      <c r="O5139" s="6">
        <f>SupplierQuality[[#This Row],[Total Downtime Minutes]]/60</f>
        <v>65.2</v>
      </c>
      <c r="P5139" s="4">
        <v>487</v>
      </c>
      <c r="Q5139" s="4">
        <f>SupplierQuality[[#This Row],[Total Defect Qty]]*SupplierQuality[[#This Row],[Unit Price]]</f>
        <v>478903138</v>
      </c>
    </row>
    <row r="5140" spans="1:17" x14ac:dyDescent="0.25">
      <c r="A5140" s="1">
        <v>43816</v>
      </c>
      <c r="B5140" s="5" t="str">
        <f>TEXT(SupplierQuality[[#This Row],[Date]],"mmm")</f>
        <v>Dec</v>
      </c>
      <c r="C5140" s="5" t="str">
        <f>TEXT(SupplierQuality[[#This Row],[Date]],"yyyy")</f>
        <v>2019</v>
      </c>
      <c r="D5140" s="2" t="s">
        <v>39</v>
      </c>
      <c r="E5140" s="2" t="s">
        <v>23</v>
      </c>
      <c r="F5140" s="2" t="s">
        <v>17</v>
      </c>
      <c r="G5140">
        <v>126</v>
      </c>
      <c r="H5140" s="2" t="str">
        <f>VLOOKUP(SupplierQuality[[#This Row],[MaterialID]],Table4[#All],2,0)</f>
        <v>Motors</v>
      </c>
      <c r="I5140">
        <v>3</v>
      </c>
      <c r="J5140" s="2" t="str">
        <f>_xlfn.XLOOKUP(SupplierQuality[[#This Row],[Defect Type ID]],Table5[ID],Table5[Defect Type],"Not found",0)</f>
        <v>Impact</v>
      </c>
      <c r="K5140">
        <v>15</v>
      </c>
      <c r="L5140" s="2" t="str">
        <f>_xlfn.XLOOKUP(SupplierQuality[[#This Row],[DefectID]],Table2[ID],Table2[Defect],"Not found",0)</f>
        <v>Tubs Stuck</v>
      </c>
      <c r="M5140" s="3">
        <v>696445</v>
      </c>
      <c r="N5140" s="3">
        <v>793</v>
      </c>
      <c r="O5140" s="6">
        <f>SupplierQuality[[#This Row],[Total Downtime Minutes]]/60</f>
        <v>13.216666666666667</v>
      </c>
      <c r="P5140" s="4">
        <v>693</v>
      </c>
      <c r="Q5140" s="4">
        <f>SupplierQuality[[#This Row],[Total Defect Qty]]*SupplierQuality[[#This Row],[Unit Price]]</f>
        <v>482636385</v>
      </c>
    </row>
    <row r="5141" spans="1:17" x14ac:dyDescent="0.25">
      <c r="A5141" s="1">
        <v>43816</v>
      </c>
      <c r="B5141" s="5" t="str">
        <f>TEXT(SupplierQuality[[#This Row],[Date]],"mmm")</f>
        <v>Dec</v>
      </c>
      <c r="C5141" s="5" t="str">
        <f>TEXT(SupplierQuality[[#This Row],[Date]],"yyyy")</f>
        <v>2019</v>
      </c>
      <c r="D5141" s="2" t="s">
        <v>279</v>
      </c>
      <c r="E5141" s="2" t="s">
        <v>45</v>
      </c>
      <c r="F5141" s="2" t="s">
        <v>14</v>
      </c>
      <c r="G5141">
        <v>128</v>
      </c>
      <c r="H5141" s="2" t="str">
        <f>VLOOKUP(SupplierQuality[[#This Row],[MaterialID]],Table4[#All],2,0)</f>
        <v>Tape</v>
      </c>
      <c r="I5141">
        <v>1</v>
      </c>
      <c r="J5141" s="2" t="str">
        <f>_xlfn.XLOOKUP(SupplierQuality[[#This Row],[Defect Type ID]],Table5[ID],Table5[Defect Type],"Not found",0)</f>
        <v>No Impact</v>
      </c>
      <c r="K5141">
        <v>29</v>
      </c>
      <c r="L5141" s="2" t="str">
        <f>_xlfn.XLOOKUP(SupplierQuality[[#This Row],[DefectID]],Table2[ID],Table2[Defect],"Not found",0)</f>
        <v>Out of Spec</v>
      </c>
      <c r="M5141" s="3">
        <v>506407</v>
      </c>
      <c r="N5141" s="3">
        <v>3453</v>
      </c>
      <c r="O5141" s="6">
        <f>SupplierQuality[[#This Row],[Total Downtime Minutes]]/60</f>
        <v>57.55</v>
      </c>
      <c r="P5141" s="4">
        <v>387</v>
      </c>
      <c r="Q5141" s="4">
        <f>SupplierQuality[[#This Row],[Total Defect Qty]]*SupplierQuality[[#This Row],[Unit Price]]</f>
        <v>195979509</v>
      </c>
    </row>
    <row r="5142" spans="1:17" x14ac:dyDescent="0.25">
      <c r="A5142" s="1">
        <v>43816</v>
      </c>
      <c r="B5142" s="5" t="str">
        <f>TEXT(SupplierQuality[[#This Row],[Date]],"mmm")</f>
        <v>Dec</v>
      </c>
      <c r="C5142" s="5" t="str">
        <f>TEXT(SupplierQuality[[#This Row],[Date]],"yyyy")</f>
        <v>2019</v>
      </c>
      <c r="D5142" s="2" t="s">
        <v>146</v>
      </c>
      <c r="E5142" s="2" t="s">
        <v>16</v>
      </c>
      <c r="F5142" s="2" t="s">
        <v>14</v>
      </c>
      <c r="G5142">
        <v>119</v>
      </c>
      <c r="H5142" s="2" t="str">
        <f>VLOOKUP(SupplierQuality[[#This Row],[MaterialID]],Table4[#All],2,0)</f>
        <v>Batteries</v>
      </c>
      <c r="I5142">
        <v>3</v>
      </c>
      <c r="J5142" s="2" t="str">
        <f>_xlfn.XLOOKUP(SupplierQuality[[#This Row],[Defect Type ID]],Table5[ID],Table5[Defect Type],"Not found",0)</f>
        <v>Impact</v>
      </c>
      <c r="K5142">
        <v>10</v>
      </c>
      <c r="L5142" s="2" t="str">
        <f>_xlfn.XLOOKUP(SupplierQuality[[#This Row],[DefectID]],Table2[ID],Table2[Defect],"Not found",0)</f>
        <v>Wrong material</v>
      </c>
      <c r="M5142" s="3">
        <v>287410</v>
      </c>
      <c r="N5142" s="3">
        <v>1133</v>
      </c>
      <c r="O5142" s="6">
        <f>SupplierQuality[[#This Row],[Total Downtime Minutes]]/60</f>
        <v>18.883333333333333</v>
      </c>
      <c r="P5142" s="4">
        <v>695</v>
      </c>
      <c r="Q5142" s="4">
        <f>SupplierQuality[[#This Row],[Total Defect Qty]]*SupplierQuality[[#This Row],[Unit Price]]</f>
        <v>199749950</v>
      </c>
    </row>
    <row r="5143" spans="1:17" x14ac:dyDescent="0.25">
      <c r="A5143" s="1">
        <v>43817</v>
      </c>
      <c r="B5143" s="5" t="str">
        <f>TEXT(SupplierQuality[[#This Row],[Date]],"mmm")</f>
        <v>Dec</v>
      </c>
      <c r="C5143" s="5" t="str">
        <f>TEXT(SupplierQuality[[#This Row],[Date]],"yyyy")</f>
        <v>2019</v>
      </c>
      <c r="D5143" s="2" t="s">
        <v>288</v>
      </c>
      <c r="E5143" s="2" t="s">
        <v>64</v>
      </c>
      <c r="F5143" s="2" t="s">
        <v>17</v>
      </c>
      <c r="G5143">
        <v>113</v>
      </c>
      <c r="H5143" s="2" t="str">
        <f>VLOOKUP(SupplierQuality[[#This Row],[MaterialID]],Table4[#All],2,0)</f>
        <v>Raw Materials</v>
      </c>
      <c r="I5143">
        <v>2</v>
      </c>
      <c r="J5143" s="2" t="str">
        <f>_xlfn.XLOOKUP(SupplierQuality[[#This Row],[Defect Type ID]],Table5[ID],Table5[Defect Type],"Not found",0)</f>
        <v>Rejected</v>
      </c>
      <c r="K5143">
        <v>148</v>
      </c>
      <c r="L5143" s="2" t="str">
        <f>_xlfn.XLOOKUP(SupplierQuality[[#This Row],[DefectID]],Table2[ID],Table2[Defect],"Not found",0)</f>
        <v>Dents</v>
      </c>
      <c r="M5143" s="3">
        <v>452035</v>
      </c>
      <c r="N5143" s="3">
        <v>1733</v>
      </c>
      <c r="O5143" s="6">
        <f>SupplierQuality[[#This Row],[Total Downtime Minutes]]/60</f>
        <v>28.883333333333333</v>
      </c>
      <c r="P5143" s="4">
        <v>527</v>
      </c>
      <c r="Q5143" s="4">
        <f>SupplierQuality[[#This Row],[Total Defect Qty]]*SupplierQuality[[#This Row],[Unit Price]]</f>
        <v>238222445</v>
      </c>
    </row>
    <row r="5144" spans="1:17" x14ac:dyDescent="0.25">
      <c r="A5144" s="1">
        <v>43817</v>
      </c>
      <c r="B5144" s="5" t="str">
        <f>TEXT(SupplierQuality[[#This Row],[Date]],"mmm")</f>
        <v>Dec</v>
      </c>
      <c r="C5144" s="5" t="str">
        <f>TEXT(SupplierQuality[[#This Row],[Date]],"yyyy")</f>
        <v>2019</v>
      </c>
      <c r="D5144" s="2" t="s">
        <v>139</v>
      </c>
      <c r="E5144" s="2" t="s">
        <v>21</v>
      </c>
      <c r="F5144" s="2" t="s">
        <v>42</v>
      </c>
      <c r="G5144">
        <v>116</v>
      </c>
      <c r="H5144" s="2" t="str">
        <f>VLOOKUP(SupplierQuality[[#This Row],[MaterialID]],Table4[#All],2,0)</f>
        <v>Molds</v>
      </c>
      <c r="I5144">
        <v>2</v>
      </c>
      <c r="J5144" s="2" t="str">
        <f>_xlfn.XLOOKUP(SupplierQuality[[#This Row],[Defect Type ID]],Table5[ID],Table5[Defect Type],"Not found",0)</f>
        <v>Rejected</v>
      </c>
      <c r="K5144">
        <v>1</v>
      </c>
      <c r="L5144" s="2" t="str">
        <f>_xlfn.XLOOKUP(SupplierQuality[[#This Row],[DefectID]],Table2[ID],Table2[Defect],"Not found",0)</f>
        <v>Bad Bearings</v>
      </c>
      <c r="M5144" s="3">
        <v>416559</v>
      </c>
      <c r="N5144" s="3">
        <v>791</v>
      </c>
      <c r="O5144" s="6">
        <f>SupplierQuality[[#This Row],[Total Downtime Minutes]]/60</f>
        <v>13.183333333333334</v>
      </c>
      <c r="P5144" s="4">
        <v>457</v>
      </c>
      <c r="Q5144" s="4">
        <f>SupplierQuality[[#This Row],[Total Defect Qty]]*SupplierQuality[[#This Row],[Unit Price]]</f>
        <v>190367463</v>
      </c>
    </row>
    <row r="5145" spans="1:17" x14ac:dyDescent="0.25">
      <c r="A5145" s="1">
        <v>43817</v>
      </c>
      <c r="B5145" s="5" t="str">
        <f>TEXT(SupplierQuality[[#This Row],[Date]],"mmm")</f>
        <v>Dec</v>
      </c>
      <c r="C5145" s="5" t="str">
        <f>TEXT(SupplierQuality[[#This Row],[Date]],"yyyy")</f>
        <v>2019</v>
      </c>
      <c r="D5145" s="2" t="s">
        <v>225</v>
      </c>
      <c r="E5145" s="2" t="s">
        <v>98</v>
      </c>
      <c r="F5145" s="2" t="s">
        <v>24</v>
      </c>
      <c r="G5145">
        <v>131</v>
      </c>
      <c r="H5145" s="2" t="str">
        <f>VLOOKUP(SupplierQuality[[#This Row],[MaterialID]],Table4[#All],2,0)</f>
        <v>Valves</v>
      </c>
      <c r="I5145">
        <v>3</v>
      </c>
      <c r="J5145" s="2" t="str">
        <f>_xlfn.XLOOKUP(SupplierQuality[[#This Row],[Defect Type ID]],Table5[ID],Table5[Defect Type],"Not found",0)</f>
        <v>Impact</v>
      </c>
      <c r="K5145">
        <v>232</v>
      </c>
      <c r="L5145" s="2" t="str">
        <f>_xlfn.XLOOKUP(SupplierQuality[[#This Row],[DefectID]],Table2[ID],Table2[Defect],"Not found",0)</f>
        <v>Wrong Coloring</v>
      </c>
      <c r="M5145" s="3">
        <v>410085</v>
      </c>
      <c r="N5145" s="3">
        <v>3847</v>
      </c>
      <c r="O5145" s="6">
        <f>SupplierQuality[[#This Row],[Total Downtime Minutes]]/60</f>
        <v>64.11666666666666</v>
      </c>
      <c r="P5145" s="4">
        <v>386</v>
      </c>
      <c r="Q5145" s="4">
        <f>SupplierQuality[[#This Row],[Total Defect Qty]]*SupplierQuality[[#This Row],[Unit Price]]</f>
        <v>158292810</v>
      </c>
    </row>
    <row r="5146" spans="1:17" x14ac:dyDescent="0.25">
      <c r="A5146" s="1">
        <v>43817</v>
      </c>
      <c r="B5146" s="5" t="str">
        <f>TEXT(SupplierQuality[[#This Row],[Date]],"mmm")</f>
        <v>Dec</v>
      </c>
      <c r="C5146" s="5" t="str">
        <f>TEXT(SupplierQuality[[#This Row],[Date]],"yyyy")</f>
        <v>2019</v>
      </c>
      <c r="D5146" s="2" t="s">
        <v>181</v>
      </c>
      <c r="E5146" s="2" t="s">
        <v>84</v>
      </c>
      <c r="F5146" s="2" t="s">
        <v>14</v>
      </c>
      <c r="G5146">
        <v>117</v>
      </c>
      <c r="H5146" s="2" t="str">
        <f>VLOOKUP(SupplierQuality[[#This Row],[MaterialID]],Table4[#All],2,0)</f>
        <v>Labels</v>
      </c>
      <c r="I5146">
        <v>1</v>
      </c>
      <c r="J5146" s="2" t="str">
        <f>_xlfn.XLOOKUP(SupplierQuality[[#This Row],[Defect Type ID]],Table5[ID],Table5[Defect Type],"Not found",0)</f>
        <v>No Impact</v>
      </c>
      <c r="K5146">
        <v>166</v>
      </c>
      <c r="L5146" s="2" t="str">
        <f>_xlfn.XLOOKUP(SupplierQuality[[#This Row],[DefectID]],Table2[ID],Table2[Defect],"Not found",0)</f>
        <v>Failed Tension Test</v>
      </c>
      <c r="M5146" s="3">
        <v>283382</v>
      </c>
      <c r="N5146" s="3">
        <v>3509</v>
      </c>
      <c r="O5146" s="6">
        <f>SupplierQuality[[#This Row],[Total Downtime Minutes]]/60</f>
        <v>58.483333333333334</v>
      </c>
      <c r="P5146" s="4">
        <v>494</v>
      </c>
      <c r="Q5146" s="4">
        <f>SupplierQuality[[#This Row],[Total Defect Qty]]*SupplierQuality[[#This Row],[Unit Price]]</f>
        <v>139990708</v>
      </c>
    </row>
    <row r="5147" spans="1:17" x14ac:dyDescent="0.25">
      <c r="A5147" s="1">
        <v>43817</v>
      </c>
      <c r="B5147" s="5" t="str">
        <f>TEXT(SupplierQuality[[#This Row],[Date]],"mmm")</f>
        <v>Dec</v>
      </c>
      <c r="C5147" s="5" t="str">
        <f>TEXT(SupplierQuality[[#This Row],[Date]],"yyyy")</f>
        <v>2019</v>
      </c>
      <c r="D5147" s="2" t="s">
        <v>78</v>
      </c>
      <c r="E5147" s="2" t="s">
        <v>60</v>
      </c>
      <c r="F5147" s="2" t="s">
        <v>24</v>
      </c>
      <c r="G5147">
        <v>121</v>
      </c>
      <c r="H5147" s="2" t="str">
        <f>VLOOKUP(SupplierQuality[[#This Row],[MaterialID]],Table4[#All],2,0)</f>
        <v>Composites</v>
      </c>
      <c r="I5147">
        <v>1</v>
      </c>
      <c r="J5147" s="2" t="str">
        <f>_xlfn.XLOOKUP(SupplierQuality[[#This Row],[Defect Type ID]],Table5[ID],Table5[Defect Type],"Not found",0)</f>
        <v>No Impact</v>
      </c>
      <c r="K5147">
        <v>238</v>
      </c>
      <c r="L5147" s="2" t="str">
        <f>_xlfn.XLOOKUP(SupplierQuality[[#This Row],[DefectID]],Table2[ID],Table2[Defect],"Not found",0)</f>
        <v>No Docs</v>
      </c>
      <c r="M5147" s="3">
        <v>87159</v>
      </c>
      <c r="N5147" s="3">
        <v>1846</v>
      </c>
      <c r="O5147" s="6">
        <f>SupplierQuality[[#This Row],[Total Downtime Minutes]]/60</f>
        <v>30.766666666666666</v>
      </c>
      <c r="P5147" s="4">
        <v>555</v>
      </c>
      <c r="Q5147" s="4">
        <f>SupplierQuality[[#This Row],[Total Defect Qty]]*SupplierQuality[[#This Row],[Unit Price]]</f>
        <v>48373245</v>
      </c>
    </row>
    <row r="5148" spans="1:17" x14ac:dyDescent="0.25">
      <c r="A5148" s="1">
        <v>43817</v>
      </c>
      <c r="B5148" s="5" t="str">
        <f>TEXT(SupplierQuality[[#This Row],[Date]],"mmm")</f>
        <v>Dec</v>
      </c>
      <c r="C5148" s="5" t="str">
        <f>TEXT(SupplierQuality[[#This Row],[Date]],"yyyy")</f>
        <v>2019</v>
      </c>
      <c r="D5148" s="2" t="s">
        <v>154</v>
      </c>
      <c r="E5148" s="2" t="s">
        <v>67</v>
      </c>
      <c r="F5148" s="2" t="s">
        <v>17</v>
      </c>
      <c r="G5148">
        <v>121</v>
      </c>
      <c r="H5148" s="2" t="str">
        <f>VLOOKUP(SupplierQuality[[#This Row],[MaterialID]],Table4[#All],2,0)</f>
        <v>Composites</v>
      </c>
      <c r="I5148">
        <v>2</v>
      </c>
      <c r="J5148" s="2" t="str">
        <f>_xlfn.XLOOKUP(SupplierQuality[[#This Row],[Defect Type ID]],Table5[ID],Table5[Defect Type],"Not found",0)</f>
        <v>Rejected</v>
      </c>
      <c r="K5148">
        <v>92</v>
      </c>
      <c r="L5148" s="2" t="str">
        <f>_xlfn.XLOOKUP(SupplierQuality[[#This Row],[DefectID]],Table2[ID],Table2[Defect],"Not found",0)</f>
        <v>No Adhesive</v>
      </c>
      <c r="M5148" s="3">
        <v>16406</v>
      </c>
      <c r="N5148" s="3">
        <v>1620</v>
      </c>
      <c r="O5148" s="6">
        <f>SupplierQuality[[#This Row],[Total Downtime Minutes]]/60</f>
        <v>27</v>
      </c>
      <c r="P5148" s="4">
        <v>484</v>
      </c>
      <c r="Q5148" s="4">
        <f>SupplierQuality[[#This Row],[Total Defect Qty]]*SupplierQuality[[#This Row],[Unit Price]]</f>
        <v>7940504</v>
      </c>
    </row>
    <row r="5149" spans="1:17" x14ac:dyDescent="0.25">
      <c r="A5149" s="1">
        <v>43819</v>
      </c>
      <c r="B5149" s="5" t="str">
        <f>TEXT(SupplierQuality[[#This Row],[Date]],"mmm")</f>
        <v>Dec</v>
      </c>
      <c r="C5149" s="5" t="str">
        <f>TEXT(SupplierQuality[[#This Row],[Date]],"yyyy")</f>
        <v>2019</v>
      </c>
      <c r="D5149" s="2" t="s">
        <v>355</v>
      </c>
      <c r="E5149" s="2" t="s">
        <v>60</v>
      </c>
      <c r="F5149" s="2" t="s">
        <v>14</v>
      </c>
      <c r="G5149">
        <v>118</v>
      </c>
      <c r="H5149" s="2" t="str">
        <f>VLOOKUP(SupplierQuality[[#This Row],[MaterialID]],Table4[#All],2,0)</f>
        <v>Corrugate</v>
      </c>
      <c r="I5149">
        <v>2</v>
      </c>
      <c r="J5149" s="2" t="str">
        <f>_xlfn.XLOOKUP(SupplierQuality[[#This Row],[Defect Type ID]],Table5[ID],Table5[Defect Type],"Not found",0)</f>
        <v>Rejected</v>
      </c>
      <c r="K5149">
        <v>207</v>
      </c>
      <c r="L5149" s="2" t="str">
        <f>_xlfn.XLOOKUP(SupplierQuality[[#This Row],[DefectID]],Table2[ID],Table2[Defect],"Not found",0)</f>
        <v>Wrong Cut</v>
      </c>
      <c r="M5149" s="3">
        <v>161718</v>
      </c>
      <c r="N5149" s="3">
        <v>3487</v>
      </c>
      <c r="O5149" s="6">
        <f>SupplierQuality[[#This Row],[Total Downtime Minutes]]/60</f>
        <v>58.116666666666667</v>
      </c>
      <c r="P5149" s="4">
        <v>321</v>
      </c>
      <c r="Q5149" s="4">
        <f>SupplierQuality[[#This Row],[Total Defect Qty]]*SupplierQuality[[#This Row],[Unit Price]]</f>
        <v>51911478</v>
      </c>
    </row>
    <row r="5150" spans="1:17" x14ac:dyDescent="0.25">
      <c r="A5150" s="1">
        <v>43820</v>
      </c>
      <c r="B5150" s="5" t="str">
        <f>TEXT(SupplierQuality[[#This Row],[Date]],"mmm")</f>
        <v>Dec</v>
      </c>
      <c r="C5150" s="5" t="str">
        <f>TEXT(SupplierQuality[[#This Row],[Date]],"yyyy")</f>
        <v>2019</v>
      </c>
      <c r="D5150" s="2" t="s">
        <v>262</v>
      </c>
      <c r="E5150" s="2" t="s">
        <v>41</v>
      </c>
      <c r="F5150" s="2" t="s">
        <v>17</v>
      </c>
      <c r="G5150">
        <v>121</v>
      </c>
      <c r="H5150" s="2" t="str">
        <f>VLOOKUP(SupplierQuality[[#This Row],[MaterialID]],Table4[#All],2,0)</f>
        <v>Composites</v>
      </c>
      <c r="I5150">
        <v>3</v>
      </c>
      <c r="J5150" s="2" t="str">
        <f>_xlfn.XLOOKUP(SupplierQuality[[#This Row],[Defect Type ID]],Table5[ID],Table5[Defect Type],"Not found",0)</f>
        <v>Impact</v>
      </c>
      <c r="K5150">
        <v>134</v>
      </c>
      <c r="L5150" s="2" t="str">
        <f>_xlfn.XLOOKUP(SupplierQuality[[#This Row],[DefectID]],Table2[ID],Table2[Defect],"Not found",0)</f>
        <v>Scratches</v>
      </c>
      <c r="M5150" s="3">
        <v>891895</v>
      </c>
      <c r="N5150" s="3">
        <v>3332</v>
      </c>
      <c r="O5150" s="6">
        <f>SupplierQuality[[#This Row],[Total Downtime Minutes]]/60</f>
        <v>55.533333333333331</v>
      </c>
      <c r="P5150" s="4">
        <v>383</v>
      </c>
      <c r="Q5150" s="4">
        <f>SupplierQuality[[#This Row],[Total Defect Qty]]*SupplierQuality[[#This Row],[Unit Price]]</f>
        <v>341595785</v>
      </c>
    </row>
    <row r="5151" spans="1:17" x14ac:dyDescent="0.25">
      <c r="A5151" s="1">
        <v>43820</v>
      </c>
      <c r="B5151" s="5" t="str">
        <f>TEXT(SupplierQuality[[#This Row],[Date]],"mmm")</f>
        <v>Dec</v>
      </c>
      <c r="C5151" s="5" t="str">
        <f>TEXT(SupplierQuality[[#This Row],[Date]],"yyyy")</f>
        <v>2019</v>
      </c>
      <c r="D5151" s="2" t="s">
        <v>252</v>
      </c>
      <c r="E5151" s="2" t="s">
        <v>119</v>
      </c>
      <c r="F5151" s="2" t="s">
        <v>17</v>
      </c>
      <c r="G5151">
        <v>116</v>
      </c>
      <c r="H5151" s="2" t="str">
        <f>VLOOKUP(SupplierQuality[[#This Row],[MaterialID]],Table4[#All],2,0)</f>
        <v>Molds</v>
      </c>
      <c r="I5151">
        <v>2</v>
      </c>
      <c r="J5151" s="2" t="str">
        <f>_xlfn.XLOOKUP(SupplierQuality[[#This Row],[Defect Type ID]],Table5[ID],Table5[Defect Type],"Not found",0)</f>
        <v>Rejected</v>
      </c>
      <c r="K5151">
        <v>23</v>
      </c>
      <c r="L5151" s="2" t="str">
        <f>_xlfn.XLOOKUP(SupplierQuality[[#This Row],[DefectID]],Table2[ID],Table2[Defect],"Not found",0)</f>
        <v>Split Seams</v>
      </c>
      <c r="M5151" s="3">
        <v>823182</v>
      </c>
      <c r="N5151" s="3">
        <v>2260</v>
      </c>
      <c r="O5151" s="6">
        <f>SupplierQuality[[#This Row],[Total Downtime Minutes]]/60</f>
        <v>37.666666666666664</v>
      </c>
      <c r="P5151" s="4">
        <v>476</v>
      </c>
      <c r="Q5151" s="4">
        <f>SupplierQuality[[#This Row],[Total Defect Qty]]*SupplierQuality[[#This Row],[Unit Price]]</f>
        <v>391834632</v>
      </c>
    </row>
    <row r="5152" spans="1:17" x14ac:dyDescent="0.25">
      <c r="A5152" s="1">
        <v>43820</v>
      </c>
      <c r="B5152" s="5" t="str">
        <f>TEXT(SupplierQuality[[#This Row],[Date]],"mmm")</f>
        <v>Dec</v>
      </c>
      <c r="C5152" s="5" t="str">
        <f>TEXT(SupplierQuality[[#This Row],[Date]],"yyyy")</f>
        <v>2019</v>
      </c>
      <c r="D5152" s="2" t="s">
        <v>281</v>
      </c>
      <c r="E5152" s="2" t="s">
        <v>119</v>
      </c>
      <c r="F5152" s="2" t="s">
        <v>17</v>
      </c>
      <c r="G5152">
        <v>124</v>
      </c>
      <c r="H5152" s="2" t="str">
        <f>VLOOKUP(SupplierQuality[[#This Row],[MaterialID]],Table4[#All],2,0)</f>
        <v>Drives</v>
      </c>
      <c r="I5152">
        <v>2</v>
      </c>
      <c r="J5152" s="2" t="str">
        <f>_xlfn.XLOOKUP(SupplierQuality[[#This Row],[Defect Type ID]],Table5[ID],Table5[Defect Type],"Not found",0)</f>
        <v>Rejected</v>
      </c>
      <c r="K5152">
        <v>163</v>
      </c>
      <c r="L5152" s="2" t="str">
        <f>_xlfn.XLOOKUP(SupplierQuality[[#This Row],[DefectID]],Table2[ID],Table2[Defect],"Not found",0)</f>
        <v>Bubbling</v>
      </c>
      <c r="M5152" s="3">
        <v>777970</v>
      </c>
      <c r="N5152" s="3">
        <v>3255</v>
      </c>
      <c r="O5152" s="6">
        <f>SupplierQuality[[#This Row],[Total Downtime Minutes]]/60</f>
        <v>54.25</v>
      </c>
      <c r="P5152" s="4">
        <v>553</v>
      </c>
      <c r="Q5152" s="4">
        <f>SupplierQuality[[#This Row],[Total Defect Qty]]*SupplierQuality[[#This Row],[Unit Price]]</f>
        <v>430217410</v>
      </c>
    </row>
    <row r="5153" spans="1:17" x14ac:dyDescent="0.25">
      <c r="A5153" s="1">
        <v>43820</v>
      </c>
      <c r="B5153" s="5" t="str">
        <f>TEXT(SupplierQuality[[#This Row],[Date]],"mmm")</f>
        <v>Dec</v>
      </c>
      <c r="C5153" s="5" t="str">
        <f>TEXT(SupplierQuality[[#This Row],[Date]],"yyyy")</f>
        <v>2019</v>
      </c>
      <c r="D5153" s="2" t="s">
        <v>123</v>
      </c>
      <c r="E5153" s="2" t="s">
        <v>11</v>
      </c>
      <c r="F5153" s="2" t="s">
        <v>17</v>
      </c>
      <c r="G5153">
        <v>133</v>
      </c>
      <c r="H5153" s="2" t="str">
        <f>VLOOKUP(SupplierQuality[[#This Row],[MaterialID]],Table4[#All],2,0)</f>
        <v>Wires</v>
      </c>
      <c r="I5153">
        <v>1</v>
      </c>
      <c r="J5153" s="2" t="str">
        <f>_xlfn.XLOOKUP(SupplierQuality[[#This Row],[Defect Type ID]],Table5[ID],Table5[Defect Type],"Not found",0)</f>
        <v>No Impact</v>
      </c>
      <c r="K5153">
        <v>82</v>
      </c>
      <c r="L5153" s="2" t="str">
        <f>_xlfn.XLOOKUP(SupplierQuality[[#This Row],[DefectID]],Table2[ID],Table2[Defect],"Not found",0)</f>
        <v>Mixed Parts</v>
      </c>
      <c r="M5153" s="3">
        <v>763749</v>
      </c>
      <c r="N5153" s="3">
        <v>3599</v>
      </c>
      <c r="O5153" s="6">
        <f>SupplierQuality[[#This Row],[Total Downtime Minutes]]/60</f>
        <v>59.983333333333334</v>
      </c>
      <c r="P5153" s="4">
        <v>426</v>
      </c>
      <c r="Q5153" s="4">
        <f>SupplierQuality[[#This Row],[Total Defect Qty]]*SupplierQuality[[#This Row],[Unit Price]]</f>
        <v>325357074</v>
      </c>
    </row>
    <row r="5154" spans="1:17" x14ac:dyDescent="0.25">
      <c r="A5154" s="1">
        <v>43820</v>
      </c>
      <c r="B5154" s="5" t="str">
        <f>TEXT(SupplierQuality[[#This Row],[Date]],"mmm")</f>
        <v>Dec</v>
      </c>
      <c r="C5154" s="5" t="str">
        <f>TEXT(SupplierQuality[[#This Row],[Date]],"yyyy")</f>
        <v>2019</v>
      </c>
      <c r="D5154" s="2" t="s">
        <v>326</v>
      </c>
      <c r="E5154" s="2" t="s">
        <v>23</v>
      </c>
      <c r="F5154" s="2" t="s">
        <v>17</v>
      </c>
      <c r="G5154">
        <v>125</v>
      </c>
      <c r="H5154" s="2" t="str">
        <f>VLOOKUP(SupplierQuality[[#This Row],[MaterialID]],Table4[#All],2,0)</f>
        <v>Hardware</v>
      </c>
      <c r="I5154">
        <v>2</v>
      </c>
      <c r="J5154" s="2" t="str">
        <f>_xlfn.XLOOKUP(SupplierQuality[[#This Row],[Defect Type ID]],Table5[ID],Table5[Defect Type],"Not found",0)</f>
        <v>Rejected</v>
      </c>
      <c r="K5154">
        <v>210</v>
      </c>
      <c r="L5154" s="2" t="str">
        <f>_xlfn.XLOOKUP(SupplierQuality[[#This Row],[DefectID]],Table2[ID],Table2[Defect],"Not found",0)</f>
        <v>Overlapping Seam</v>
      </c>
      <c r="M5154" s="3">
        <v>569391</v>
      </c>
      <c r="N5154" s="3">
        <v>2728</v>
      </c>
      <c r="O5154" s="6">
        <f>SupplierQuality[[#This Row],[Total Downtime Minutes]]/60</f>
        <v>45.466666666666669</v>
      </c>
      <c r="P5154" s="4">
        <v>402</v>
      </c>
      <c r="Q5154" s="4">
        <f>SupplierQuality[[#This Row],[Total Defect Qty]]*SupplierQuality[[#This Row],[Unit Price]]</f>
        <v>228895182</v>
      </c>
    </row>
    <row r="5155" spans="1:17" x14ac:dyDescent="0.25">
      <c r="A5155" s="1">
        <v>43820</v>
      </c>
      <c r="B5155" s="5" t="str">
        <f>TEXT(SupplierQuality[[#This Row],[Date]],"mmm")</f>
        <v>Dec</v>
      </c>
      <c r="C5155" s="5" t="str">
        <f>TEXT(SupplierQuality[[#This Row],[Date]],"yyyy")</f>
        <v>2019</v>
      </c>
      <c r="D5155" s="2" t="s">
        <v>197</v>
      </c>
      <c r="E5155" s="2" t="s">
        <v>74</v>
      </c>
      <c r="F5155" s="2" t="s">
        <v>17</v>
      </c>
      <c r="G5155">
        <v>123</v>
      </c>
      <c r="H5155" s="2" t="str">
        <f>VLOOKUP(SupplierQuality[[#This Row],[MaterialID]],Table4[#All],2,0)</f>
        <v>Pump</v>
      </c>
      <c r="I5155">
        <v>1</v>
      </c>
      <c r="J5155" s="2" t="str">
        <f>_xlfn.XLOOKUP(SupplierQuality[[#This Row],[Defect Type ID]],Table5[ID],Table5[Defect Type],"Not found",0)</f>
        <v>No Impact</v>
      </c>
      <c r="K5155">
        <v>164</v>
      </c>
      <c r="L5155" s="2" t="str">
        <f>_xlfn.XLOOKUP(SupplierQuality[[#This Row],[DefectID]],Table2[ID],Table2[Defect],"Not found",0)</f>
        <v>Foreign Objects</v>
      </c>
      <c r="M5155" s="3">
        <v>406842</v>
      </c>
      <c r="N5155" s="3">
        <v>1517</v>
      </c>
      <c r="O5155" s="6">
        <f>SupplierQuality[[#This Row],[Total Downtime Minutes]]/60</f>
        <v>25.283333333333335</v>
      </c>
      <c r="P5155" s="4">
        <v>348</v>
      </c>
      <c r="Q5155" s="4">
        <f>SupplierQuality[[#This Row],[Total Defect Qty]]*SupplierQuality[[#This Row],[Unit Price]]</f>
        <v>141581016</v>
      </c>
    </row>
    <row r="5156" spans="1:17" x14ac:dyDescent="0.25">
      <c r="A5156" s="1">
        <v>43820</v>
      </c>
      <c r="B5156" s="5" t="str">
        <f>TEXT(SupplierQuality[[#This Row],[Date]],"mmm")</f>
        <v>Dec</v>
      </c>
      <c r="C5156" s="5" t="str">
        <f>TEXT(SupplierQuality[[#This Row],[Date]],"yyyy")</f>
        <v>2019</v>
      </c>
      <c r="D5156" s="2" t="s">
        <v>126</v>
      </c>
      <c r="E5156" s="2" t="s">
        <v>67</v>
      </c>
      <c r="F5156" s="2" t="s">
        <v>14</v>
      </c>
      <c r="G5156">
        <v>130</v>
      </c>
      <c r="H5156" s="2" t="str">
        <f>VLOOKUP(SupplierQuality[[#This Row],[MaterialID]],Table4[#All],2,0)</f>
        <v>Packaging</v>
      </c>
      <c r="I5156">
        <v>2</v>
      </c>
      <c r="J5156" s="2" t="str">
        <f>_xlfn.XLOOKUP(SupplierQuality[[#This Row],[Defect Type ID]],Table5[ID],Table5[Defect Type],"Not found",0)</f>
        <v>Rejected</v>
      </c>
      <c r="K5156">
        <v>141</v>
      </c>
      <c r="L5156" s="2" t="str">
        <f>_xlfn.XLOOKUP(SupplierQuality[[#This Row],[DefectID]],Table2[ID],Table2[Defect],"Not found",0)</f>
        <v>Wrong Size</v>
      </c>
      <c r="M5156" s="3">
        <v>383591</v>
      </c>
      <c r="N5156" s="3">
        <v>1263</v>
      </c>
      <c r="O5156" s="6">
        <f>SupplierQuality[[#This Row],[Total Downtime Minutes]]/60</f>
        <v>21.05</v>
      </c>
      <c r="P5156" s="4">
        <v>455</v>
      </c>
      <c r="Q5156" s="4">
        <f>SupplierQuality[[#This Row],[Total Defect Qty]]*SupplierQuality[[#This Row],[Unit Price]]</f>
        <v>174533905</v>
      </c>
    </row>
    <row r="5157" spans="1:17" x14ac:dyDescent="0.25">
      <c r="A5157" s="1">
        <v>43820</v>
      </c>
      <c r="B5157" s="5" t="str">
        <f>TEXT(SupplierQuality[[#This Row],[Date]],"mmm")</f>
        <v>Dec</v>
      </c>
      <c r="C5157" s="5" t="str">
        <f>TEXT(SupplierQuality[[#This Row],[Date]],"yyyy")</f>
        <v>2019</v>
      </c>
      <c r="D5157" s="2" t="s">
        <v>353</v>
      </c>
      <c r="E5157" s="2" t="s">
        <v>60</v>
      </c>
      <c r="F5157" s="2" t="s">
        <v>17</v>
      </c>
      <c r="G5157">
        <v>131</v>
      </c>
      <c r="H5157" s="2" t="str">
        <f>VLOOKUP(SupplierQuality[[#This Row],[MaterialID]],Table4[#All],2,0)</f>
        <v>Valves</v>
      </c>
      <c r="I5157">
        <v>1</v>
      </c>
      <c r="J5157" s="2" t="str">
        <f>_xlfn.XLOOKUP(SupplierQuality[[#This Row],[Defect Type ID]],Table5[ID],Table5[Defect Type],"Not found",0)</f>
        <v>No Impact</v>
      </c>
      <c r="K5157">
        <v>98</v>
      </c>
      <c r="L5157" s="2" t="str">
        <f>_xlfn.XLOOKUP(SupplierQuality[[#This Row],[DefectID]],Table2[ID],Table2[Defect],"Not found",0)</f>
        <v>Damaged Rolls</v>
      </c>
      <c r="M5157" s="3">
        <v>265730</v>
      </c>
      <c r="N5157" s="3">
        <v>940</v>
      </c>
      <c r="O5157" s="6">
        <f>SupplierQuality[[#This Row],[Total Downtime Minutes]]/60</f>
        <v>15.666666666666666</v>
      </c>
      <c r="P5157" s="4">
        <v>555</v>
      </c>
      <c r="Q5157" s="4">
        <f>SupplierQuality[[#This Row],[Total Defect Qty]]*SupplierQuality[[#This Row],[Unit Price]]</f>
        <v>147480150</v>
      </c>
    </row>
    <row r="5158" spans="1:17" x14ac:dyDescent="0.25">
      <c r="A5158" s="1">
        <v>43820</v>
      </c>
      <c r="B5158" s="5" t="str">
        <f>TEXT(SupplierQuality[[#This Row],[Date]],"mmm")</f>
        <v>Dec</v>
      </c>
      <c r="C5158" s="5" t="str">
        <f>TEXT(SupplierQuality[[#This Row],[Date]],"yyyy")</f>
        <v>2019</v>
      </c>
      <c r="D5158" s="2" t="s">
        <v>253</v>
      </c>
      <c r="E5158" s="2" t="s">
        <v>38</v>
      </c>
      <c r="F5158" s="2" t="s">
        <v>14</v>
      </c>
      <c r="G5158">
        <v>123</v>
      </c>
      <c r="H5158" s="2" t="str">
        <f>VLOOKUP(SupplierQuality[[#This Row],[MaterialID]],Table4[#All],2,0)</f>
        <v>Pump</v>
      </c>
      <c r="I5158">
        <v>1</v>
      </c>
      <c r="J5158" s="2" t="str">
        <f>_xlfn.XLOOKUP(SupplierQuality[[#This Row],[Defect Type ID]],Table5[ID],Table5[Defect Type],"Not found",0)</f>
        <v>No Impact</v>
      </c>
      <c r="K5158">
        <v>226</v>
      </c>
      <c r="L5158" s="2" t="str">
        <f>_xlfn.XLOOKUP(SupplierQuality[[#This Row],[DefectID]],Table2[ID],Table2[Defect],"Not found",0)</f>
        <v>Streaks</v>
      </c>
      <c r="M5158" s="3">
        <v>208212</v>
      </c>
      <c r="N5158" s="3">
        <v>3522</v>
      </c>
      <c r="O5158" s="6">
        <f>SupplierQuality[[#This Row],[Total Downtime Minutes]]/60</f>
        <v>58.7</v>
      </c>
      <c r="P5158" s="4">
        <v>383</v>
      </c>
      <c r="Q5158" s="4">
        <f>SupplierQuality[[#This Row],[Total Defect Qty]]*SupplierQuality[[#This Row],[Unit Price]]</f>
        <v>79745196</v>
      </c>
    </row>
    <row r="5159" spans="1:17" x14ac:dyDescent="0.25">
      <c r="A5159" s="1">
        <v>43820</v>
      </c>
      <c r="B5159" s="5" t="str">
        <f>TEXT(SupplierQuality[[#This Row],[Date]],"mmm")</f>
        <v>Dec</v>
      </c>
      <c r="C5159" s="5" t="str">
        <f>TEXT(SupplierQuality[[#This Row],[Date]],"yyyy")</f>
        <v>2019</v>
      </c>
      <c r="D5159" s="2" t="s">
        <v>175</v>
      </c>
      <c r="E5159" s="2" t="s">
        <v>13</v>
      </c>
      <c r="F5159" s="2" t="s">
        <v>14</v>
      </c>
      <c r="G5159">
        <v>118</v>
      </c>
      <c r="H5159" s="2" t="str">
        <f>VLOOKUP(SupplierQuality[[#This Row],[MaterialID]],Table4[#All],2,0)</f>
        <v>Corrugate</v>
      </c>
      <c r="I5159">
        <v>1</v>
      </c>
      <c r="J5159" s="2" t="str">
        <f>_xlfn.XLOOKUP(SupplierQuality[[#This Row],[Defect Type ID]],Table5[ID],Table5[Defect Type],"Not found",0)</f>
        <v>No Impact</v>
      </c>
      <c r="K5159">
        <v>235</v>
      </c>
      <c r="L5159" s="2" t="str">
        <f>_xlfn.XLOOKUP(SupplierQuality[[#This Row],[DefectID]],Table2[ID],Table2[Defect],"Not found",0)</f>
        <v>Spruced</v>
      </c>
      <c r="M5159" s="3">
        <v>156906</v>
      </c>
      <c r="N5159" s="3">
        <v>2904</v>
      </c>
      <c r="O5159" s="6">
        <f>SupplierQuality[[#This Row],[Total Downtime Minutes]]/60</f>
        <v>48.4</v>
      </c>
      <c r="P5159" s="4">
        <v>629</v>
      </c>
      <c r="Q5159" s="4">
        <f>SupplierQuality[[#This Row],[Total Defect Qty]]*SupplierQuality[[#This Row],[Unit Price]]</f>
        <v>98693874</v>
      </c>
    </row>
    <row r="5160" spans="1:17" x14ac:dyDescent="0.25">
      <c r="A5160" s="1">
        <v>43820</v>
      </c>
      <c r="B5160" s="5" t="str">
        <f>TEXT(SupplierQuality[[#This Row],[Date]],"mmm")</f>
        <v>Dec</v>
      </c>
      <c r="C5160" s="5" t="str">
        <f>TEXT(SupplierQuality[[#This Row],[Date]],"yyyy")</f>
        <v>2019</v>
      </c>
      <c r="D5160" s="2" t="s">
        <v>151</v>
      </c>
      <c r="E5160" s="2" t="s">
        <v>98</v>
      </c>
      <c r="F5160" s="2" t="s">
        <v>17</v>
      </c>
      <c r="G5160">
        <v>125</v>
      </c>
      <c r="H5160" s="2" t="str">
        <f>VLOOKUP(SupplierQuality[[#This Row],[MaterialID]],Table4[#All],2,0)</f>
        <v>Hardware</v>
      </c>
      <c r="I5160">
        <v>3</v>
      </c>
      <c r="J5160" s="2" t="str">
        <f>_xlfn.XLOOKUP(SupplierQuality[[#This Row],[Defect Type ID]],Table5[ID],Table5[Defect Type],"Not found",0)</f>
        <v>Impact</v>
      </c>
      <c r="K5160">
        <v>168</v>
      </c>
      <c r="L5160" s="2" t="str">
        <f>_xlfn.XLOOKUP(SupplierQuality[[#This Row],[DefectID]],Table2[ID],Table2[Defect],"Not found",0)</f>
        <v>Top Too Small</v>
      </c>
      <c r="M5160" s="3">
        <v>132600</v>
      </c>
      <c r="N5160" s="3">
        <v>4959</v>
      </c>
      <c r="O5160" s="6">
        <f>SupplierQuality[[#This Row],[Total Downtime Minutes]]/60</f>
        <v>82.65</v>
      </c>
      <c r="P5160" s="4">
        <v>559</v>
      </c>
      <c r="Q5160" s="4">
        <f>SupplierQuality[[#This Row],[Total Defect Qty]]*SupplierQuality[[#This Row],[Unit Price]]</f>
        <v>74123400</v>
      </c>
    </row>
    <row r="5161" spans="1:17" x14ac:dyDescent="0.25">
      <c r="A5161" s="1">
        <v>43820</v>
      </c>
      <c r="B5161" s="5" t="str">
        <f>TEXT(SupplierQuality[[#This Row],[Date]],"mmm")</f>
        <v>Dec</v>
      </c>
      <c r="C5161" s="5" t="str">
        <f>TEXT(SupplierQuality[[#This Row],[Date]],"yyyy")</f>
        <v>2019</v>
      </c>
      <c r="D5161" s="2" t="s">
        <v>332</v>
      </c>
      <c r="E5161" s="2" t="s">
        <v>47</v>
      </c>
      <c r="F5161" s="2" t="s">
        <v>14</v>
      </c>
      <c r="G5161">
        <v>125</v>
      </c>
      <c r="H5161" s="2" t="str">
        <f>VLOOKUP(SupplierQuality[[#This Row],[MaterialID]],Table4[#All],2,0)</f>
        <v>Hardware</v>
      </c>
      <c r="I5161">
        <v>3</v>
      </c>
      <c r="J5161" s="2" t="str">
        <f>_xlfn.XLOOKUP(SupplierQuality[[#This Row],[Defect Type ID]],Table5[ID],Table5[Defect Type],"Not found",0)</f>
        <v>Impact</v>
      </c>
      <c r="K5161">
        <v>136</v>
      </c>
      <c r="L5161" s="2" t="str">
        <f>_xlfn.XLOOKUP(SupplierQuality[[#This Row],[DefectID]],Table2[ID],Table2[Defect],"Not found",0)</f>
        <v>Damaged Components</v>
      </c>
      <c r="M5161" s="3">
        <v>79911</v>
      </c>
      <c r="N5161" s="3">
        <v>2985</v>
      </c>
      <c r="O5161" s="6">
        <f>SupplierQuality[[#This Row],[Total Downtime Minutes]]/60</f>
        <v>49.75</v>
      </c>
      <c r="P5161" s="4">
        <v>520</v>
      </c>
      <c r="Q5161" s="4">
        <f>SupplierQuality[[#This Row],[Total Defect Qty]]*SupplierQuality[[#This Row],[Unit Price]]</f>
        <v>41553720</v>
      </c>
    </row>
    <row r="5162" spans="1:17" x14ac:dyDescent="0.25">
      <c r="A5162" s="1">
        <v>43820</v>
      </c>
      <c r="B5162" s="5" t="str">
        <f>TEXT(SupplierQuality[[#This Row],[Date]],"mmm")</f>
        <v>Dec</v>
      </c>
      <c r="C5162" s="5" t="str">
        <f>TEXT(SupplierQuality[[#This Row],[Date]],"yyyy")</f>
        <v>2019</v>
      </c>
      <c r="D5162" s="2" t="s">
        <v>289</v>
      </c>
      <c r="E5162" s="2" t="s">
        <v>27</v>
      </c>
      <c r="F5162" s="2" t="s">
        <v>17</v>
      </c>
      <c r="G5162">
        <v>126</v>
      </c>
      <c r="H5162" s="2" t="str">
        <f>VLOOKUP(SupplierQuality[[#This Row],[MaterialID]],Table4[#All],2,0)</f>
        <v>Motors</v>
      </c>
      <c r="I5162">
        <v>1</v>
      </c>
      <c r="J5162" s="2" t="str">
        <f>_xlfn.XLOOKUP(SupplierQuality[[#This Row],[Defect Type ID]],Table5[ID],Table5[Defect Type],"Not found",0)</f>
        <v>No Impact</v>
      </c>
      <c r="K5162">
        <v>67</v>
      </c>
      <c r="L5162" s="2" t="str">
        <f>_xlfn.XLOOKUP(SupplierQuality[[#This Row],[DefectID]],Table2[ID],Table2[Defect],"Not found",0)</f>
        <v>Bad Film</v>
      </c>
      <c r="M5162" s="3">
        <v>65913</v>
      </c>
      <c r="N5162" s="3">
        <v>1854</v>
      </c>
      <c r="O5162" s="6">
        <f>SupplierQuality[[#This Row],[Total Downtime Minutes]]/60</f>
        <v>30.9</v>
      </c>
      <c r="P5162" s="4">
        <v>683</v>
      </c>
      <c r="Q5162" s="4">
        <f>SupplierQuality[[#This Row],[Total Defect Qty]]*SupplierQuality[[#This Row],[Unit Price]]</f>
        <v>45018579</v>
      </c>
    </row>
    <row r="5163" spans="1:17" x14ac:dyDescent="0.25">
      <c r="A5163" s="1">
        <v>43821</v>
      </c>
      <c r="B5163" s="5" t="str">
        <f>TEXT(SupplierQuality[[#This Row],[Date]],"mmm")</f>
        <v>Dec</v>
      </c>
      <c r="C5163" s="5" t="str">
        <f>TEXT(SupplierQuality[[#This Row],[Date]],"yyyy")</f>
        <v>2019</v>
      </c>
      <c r="D5163" s="2" t="s">
        <v>361</v>
      </c>
      <c r="E5163" s="2" t="s">
        <v>32</v>
      </c>
      <c r="F5163" s="2" t="s">
        <v>14</v>
      </c>
      <c r="G5163">
        <v>122</v>
      </c>
      <c r="H5163" s="2" t="str">
        <f>VLOOKUP(SupplierQuality[[#This Row],[MaterialID]],Table4[#All],2,0)</f>
        <v>Electrolytes</v>
      </c>
      <c r="I5163">
        <v>2</v>
      </c>
      <c r="J5163" s="2" t="str">
        <f>_xlfn.XLOOKUP(SupplierQuality[[#This Row],[Defect Type ID]],Table5[ID],Table5[Defect Type],"Not found",0)</f>
        <v>Rejected</v>
      </c>
      <c r="K5163">
        <v>145</v>
      </c>
      <c r="L5163" s="2" t="str">
        <f>_xlfn.XLOOKUP(SupplierQuality[[#This Row],[DefectID]],Table2[ID],Table2[Defect],"Not found",0)</f>
        <v>Tape Wrong</v>
      </c>
      <c r="M5163" s="3">
        <v>836974</v>
      </c>
      <c r="N5163" s="3">
        <v>866</v>
      </c>
      <c r="O5163" s="6">
        <f>SupplierQuality[[#This Row],[Total Downtime Minutes]]/60</f>
        <v>14.433333333333334</v>
      </c>
      <c r="P5163" s="4">
        <v>428</v>
      </c>
      <c r="Q5163" s="4">
        <f>SupplierQuality[[#This Row],[Total Defect Qty]]*SupplierQuality[[#This Row],[Unit Price]]</f>
        <v>358224872</v>
      </c>
    </row>
    <row r="5164" spans="1:17" x14ac:dyDescent="0.25">
      <c r="A5164" s="1">
        <v>43821</v>
      </c>
      <c r="B5164" s="5" t="str">
        <f>TEXT(SupplierQuality[[#This Row],[Date]],"mmm")</f>
        <v>Dec</v>
      </c>
      <c r="C5164" s="5" t="str">
        <f>TEXT(SupplierQuality[[#This Row],[Date]],"yyyy")</f>
        <v>2019</v>
      </c>
      <c r="D5164" s="2" t="s">
        <v>166</v>
      </c>
      <c r="E5164" s="2" t="s">
        <v>71</v>
      </c>
      <c r="F5164" s="2" t="s">
        <v>17</v>
      </c>
      <c r="G5164">
        <v>123</v>
      </c>
      <c r="H5164" s="2" t="str">
        <f>VLOOKUP(SupplierQuality[[#This Row],[MaterialID]],Table4[#All],2,0)</f>
        <v>Pump</v>
      </c>
      <c r="I5164">
        <v>3</v>
      </c>
      <c r="J5164" s="2" t="str">
        <f>_xlfn.XLOOKUP(SupplierQuality[[#This Row],[Defect Type ID]],Table5[ID],Table5[Defect Type],"Not found",0)</f>
        <v>Impact</v>
      </c>
      <c r="K5164">
        <v>144</v>
      </c>
      <c r="L5164" s="2" t="str">
        <f>_xlfn.XLOOKUP(SupplierQuality[[#This Row],[DefectID]],Table2[ID],Table2[Defect],"Not found",0)</f>
        <v>String Defects</v>
      </c>
      <c r="M5164" s="3">
        <v>823345</v>
      </c>
      <c r="N5164" s="3">
        <v>2587</v>
      </c>
      <c r="O5164" s="6">
        <f>SupplierQuality[[#This Row],[Total Downtime Minutes]]/60</f>
        <v>43.116666666666667</v>
      </c>
      <c r="P5164" s="4">
        <v>356</v>
      </c>
      <c r="Q5164" s="4">
        <f>SupplierQuality[[#This Row],[Total Defect Qty]]*SupplierQuality[[#This Row],[Unit Price]]</f>
        <v>293110820</v>
      </c>
    </row>
    <row r="5165" spans="1:17" x14ac:dyDescent="0.25">
      <c r="A5165" s="1">
        <v>43821</v>
      </c>
      <c r="B5165" s="5" t="str">
        <f>TEXT(SupplierQuality[[#This Row],[Date]],"mmm")</f>
        <v>Dec</v>
      </c>
      <c r="C5165" s="5" t="str">
        <f>TEXT(SupplierQuality[[#This Row],[Date]],"yyyy")</f>
        <v>2019</v>
      </c>
      <c r="D5165" s="2" t="s">
        <v>20</v>
      </c>
      <c r="E5165" s="2" t="s">
        <v>74</v>
      </c>
      <c r="F5165" s="2" t="s">
        <v>24</v>
      </c>
      <c r="G5165">
        <v>113</v>
      </c>
      <c r="H5165" s="2" t="str">
        <f>VLOOKUP(SupplierQuality[[#This Row],[MaterialID]],Table4[#All],2,0)</f>
        <v>Raw Materials</v>
      </c>
      <c r="I5165">
        <v>3</v>
      </c>
      <c r="J5165" s="2" t="str">
        <f>_xlfn.XLOOKUP(SupplierQuality[[#This Row],[Defect Type ID]],Table5[ID],Table5[Defect Type],"Not found",0)</f>
        <v>Impact</v>
      </c>
      <c r="K5165">
        <v>162</v>
      </c>
      <c r="L5165" s="2" t="str">
        <f>_xlfn.XLOOKUP(SupplierQuality[[#This Row],[DefectID]],Table2[ID],Table2[Defect],"Not found",0)</f>
        <v>Moisture</v>
      </c>
      <c r="M5165" s="3">
        <v>757782</v>
      </c>
      <c r="N5165" s="3">
        <v>4936</v>
      </c>
      <c r="O5165" s="6">
        <f>SupplierQuality[[#This Row],[Total Downtime Minutes]]/60</f>
        <v>82.266666666666666</v>
      </c>
      <c r="P5165" s="4">
        <v>499</v>
      </c>
      <c r="Q5165" s="4">
        <f>SupplierQuality[[#This Row],[Total Defect Qty]]*SupplierQuality[[#This Row],[Unit Price]]</f>
        <v>378133218</v>
      </c>
    </row>
    <row r="5166" spans="1:17" x14ac:dyDescent="0.25">
      <c r="A5166" s="1">
        <v>43821</v>
      </c>
      <c r="B5166" s="5" t="str">
        <f>TEXT(SupplierQuality[[#This Row],[Date]],"mmm")</f>
        <v>Dec</v>
      </c>
      <c r="C5166" s="5" t="str">
        <f>TEXT(SupplierQuality[[#This Row],[Date]],"yyyy")</f>
        <v>2019</v>
      </c>
      <c r="D5166" s="2" t="s">
        <v>260</v>
      </c>
      <c r="E5166" s="2" t="s">
        <v>71</v>
      </c>
      <c r="F5166" s="2" t="s">
        <v>24</v>
      </c>
      <c r="G5166">
        <v>116</v>
      </c>
      <c r="H5166" s="2" t="str">
        <f>VLOOKUP(SupplierQuality[[#This Row],[MaterialID]],Table4[#All],2,0)</f>
        <v>Molds</v>
      </c>
      <c r="I5166">
        <v>3</v>
      </c>
      <c r="J5166" s="2" t="str">
        <f>_xlfn.XLOOKUP(SupplierQuality[[#This Row],[Defect Type ID]],Table5[ID],Table5[Defect Type],"Not found",0)</f>
        <v>Impact</v>
      </c>
      <c r="K5166">
        <v>89</v>
      </c>
      <c r="L5166" s="2" t="str">
        <f>_xlfn.XLOOKUP(SupplierQuality[[#This Row],[DefectID]],Table2[ID],Table2[Defect],"Not found",0)</f>
        <v>Delamination</v>
      </c>
      <c r="M5166" s="3">
        <v>655028</v>
      </c>
      <c r="N5166" s="3">
        <v>4691</v>
      </c>
      <c r="O5166" s="6">
        <f>SupplierQuality[[#This Row],[Total Downtime Minutes]]/60</f>
        <v>78.183333333333337</v>
      </c>
      <c r="P5166" s="4">
        <v>482</v>
      </c>
      <c r="Q5166" s="4">
        <f>SupplierQuality[[#This Row],[Total Defect Qty]]*SupplierQuality[[#This Row],[Unit Price]]</f>
        <v>315723496</v>
      </c>
    </row>
    <row r="5167" spans="1:17" x14ac:dyDescent="0.25">
      <c r="A5167" s="1">
        <v>43821</v>
      </c>
      <c r="B5167" s="5" t="str">
        <f>TEXT(SupplierQuality[[#This Row],[Date]],"mmm")</f>
        <v>Dec</v>
      </c>
      <c r="C5167" s="5" t="str">
        <f>TEXT(SupplierQuality[[#This Row],[Date]],"yyyy")</f>
        <v>2019</v>
      </c>
      <c r="D5167" s="2" t="s">
        <v>93</v>
      </c>
      <c r="E5167" s="2" t="s">
        <v>52</v>
      </c>
      <c r="F5167" s="2" t="s">
        <v>24</v>
      </c>
      <c r="G5167">
        <v>133</v>
      </c>
      <c r="H5167" s="2" t="str">
        <f>VLOOKUP(SupplierQuality[[#This Row],[MaterialID]],Table4[#All],2,0)</f>
        <v>Wires</v>
      </c>
      <c r="I5167">
        <v>2</v>
      </c>
      <c r="J5167" s="2" t="str">
        <f>_xlfn.XLOOKUP(SupplierQuality[[#This Row],[Defect Type ID]],Table5[ID],Table5[Defect Type],"Not found",0)</f>
        <v>Rejected</v>
      </c>
      <c r="K5167">
        <v>190</v>
      </c>
      <c r="L5167" s="2" t="str">
        <f>_xlfn.XLOOKUP(SupplierQuality[[#This Row],[DefectID]],Table2[ID],Table2[Defect],"Not found",0)</f>
        <v>Bad Distribution</v>
      </c>
      <c r="M5167" s="3">
        <v>622175</v>
      </c>
      <c r="N5167" s="3">
        <v>2855</v>
      </c>
      <c r="O5167" s="6">
        <f>SupplierQuality[[#This Row],[Total Downtime Minutes]]/60</f>
        <v>47.583333333333336</v>
      </c>
      <c r="P5167" s="4">
        <v>575</v>
      </c>
      <c r="Q5167" s="4">
        <f>SupplierQuality[[#This Row],[Total Defect Qty]]*SupplierQuality[[#This Row],[Unit Price]]</f>
        <v>357750625</v>
      </c>
    </row>
    <row r="5168" spans="1:17" x14ac:dyDescent="0.25">
      <c r="A5168" s="1">
        <v>43821</v>
      </c>
      <c r="B5168" s="5" t="str">
        <f>TEXT(SupplierQuality[[#This Row],[Date]],"mmm")</f>
        <v>Dec</v>
      </c>
      <c r="C5168" s="5" t="str">
        <f>TEXT(SupplierQuality[[#This Row],[Date]],"yyyy")</f>
        <v>2019</v>
      </c>
      <c r="D5168" s="2" t="s">
        <v>338</v>
      </c>
      <c r="E5168" s="2" t="s">
        <v>30</v>
      </c>
      <c r="F5168" s="2" t="s">
        <v>42</v>
      </c>
      <c r="G5168">
        <v>128</v>
      </c>
      <c r="H5168" s="2" t="str">
        <f>VLOOKUP(SupplierQuality[[#This Row],[MaterialID]],Table4[#All],2,0)</f>
        <v>Tape</v>
      </c>
      <c r="I5168">
        <v>3</v>
      </c>
      <c r="J5168" s="2" t="str">
        <f>_xlfn.XLOOKUP(SupplierQuality[[#This Row],[Defect Type ID]],Table5[ID],Table5[Defect Type],"Not found",0)</f>
        <v>Impact</v>
      </c>
      <c r="K5168">
        <v>41</v>
      </c>
      <c r="L5168" s="2" t="str">
        <f>_xlfn.XLOOKUP(SupplierQuality[[#This Row],[DefectID]],Table2[ID],Table2[Defect],"Not found",0)</f>
        <v>Bad Tiles</v>
      </c>
      <c r="M5168" s="3">
        <v>612718</v>
      </c>
      <c r="N5168" s="3">
        <v>4174</v>
      </c>
      <c r="O5168" s="6">
        <f>SupplierQuality[[#This Row],[Total Downtime Minutes]]/60</f>
        <v>69.566666666666663</v>
      </c>
      <c r="P5168" s="4">
        <v>604</v>
      </c>
      <c r="Q5168" s="4">
        <f>SupplierQuality[[#This Row],[Total Defect Qty]]*SupplierQuality[[#This Row],[Unit Price]]</f>
        <v>370081672</v>
      </c>
    </row>
    <row r="5169" spans="1:17" x14ac:dyDescent="0.25">
      <c r="A5169" s="1">
        <v>43821</v>
      </c>
      <c r="B5169" s="5" t="str">
        <f>TEXT(SupplierQuality[[#This Row],[Date]],"mmm")</f>
        <v>Dec</v>
      </c>
      <c r="C5169" s="5" t="str">
        <f>TEXT(SupplierQuality[[#This Row],[Date]],"yyyy")</f>
        <v>2019</v>
      </c>
      <c r="D5169" s="2" t="s">
        <v>269</v>
      </c>
      <c r="E5169" s="2" t="s">
        <v>62</v>
      </c>
      <c r="F5169" s="2" t="s">
        <v>14</v>
      </c>
      <c r="G5169">
        <v>115</v>
      </c>
      <c r="H5169" s="2" t="str">
        <f>VLOOKUP(SupplierQuality[[#This Row],[MaterialID]],Table4[#All],2,0)</f>
        <v>Controllers</v>
      </c>
      <c r="I5169">
        <v>3</v>
      </c>
      <c r="J5169" s="2" t="str">
        <f>_xlfn.XLOOKUP(SupplierQuality[[#This Row],[Defect Type ID]],Table5[ID],Table5[Defect Type],"Not found",0)</f>
        <v>Impact</v>
      </c>
      <c r="K5169">
        <v>174</v>
      </c>
      <c r="L5169" s="2" t="str">
        <f>_xlfn.XLOOKUP(SupplierQuality[[#This Row],[DefectID]],Table2[ID],Table2[Defect],"Not found",0)</f>
        <v>Moisture Damage</v>
      </c>
      <c r="M5169" s="3">
        <v>540761</v>
      </c>
      <c r="N5169" s="3">
        <v>637</v>
      </c>
      <c r="O5169" s="6">
        <f>SupplierQuality[[#This Row],[Total Downtime Minutes]]/60</f>
        <v>10.616666666666667</v>
      </c>
      <c r="P5169" s="4">
        <v>402</v>
      </c>
      <c r="Q5169" s="4">
        <f>SupplierQuality[[#This Row],[Total Defect Qty]]*SupplierQuality[[#This Row],[Unit Price]]</f>
        <v>217385922</v>
      </c>
    </row>
    <row r="5170" spans="1:17" x14ac:dyDescent="0.25">
      <c r="A5170" s="1">
        <v>43821</v>
      </c>
      <c r="B5170" s="5" t="str">
        <f>TEXT(SupplierQuality[[#This Row],[Date]],"mmm")</f>
        <v>Dec</v>
      </c>
      <c r="C5170" s="5" t="str">
        <f>TEXT(SupplierQuality[[#This Row],[Date]],"yyyy")</f>
        <v>2019</v>
      </c>
      <c r="D5170" s="2" t="s">
        <v>147</v>
      </c>
      <c r="E5170" s="2" t="s">
        <v>16</v>
      </c>
      <c r="F5170" s="2" t="s">
        <v>24</v>
      </c>
      <c r="G5170">
        <v>112</v>
      </c>
      <c r="H5170" s="2" t="str">
        <f>VLOOKUP(SupplierQuality[[#This Row],[MaterialID]],Table4[#All],2,0)</f>
        <v>Glass</v>
      </c>
      <c r="I5170">
        <v>1</v>
      </c>
      <c r="J5170" s="2" t="str">
        <f>_xlfn.XLOOKUP(SupplierQuality[[#This Row],[Defect Type ID]],Table5[ID],Table5[Defect Type],"Not found",0)</f>
        <v>No Impact</v>
      </c>
      <c r="K5170">
        <v>121</v>
      </c>
      <c r="L5170" s="2" t="str">
        <f>_xlfn.XLOOKUP(SupplierQuality[[#This Row],[DefectID]],Table2[ID],Table2[Defect],"Not found",0)</f>
        <v>Odor</v>
      </c>
      <c r="M5170" s="3">
        <v>422027</v>
      </c>
      <c r="N5170" s="3">
        <v>3069</v>
      </c>
      <c r="O5170" s="6">
        <f>SupplierQuality[[#This Row],[Total Downtime Minutes]]/60</f>
        <v>51.15</v>
      </c>
      <c r="P5170" s="4">
        <v>354</v>
      </c>
      <c r="Q5170" s="4">
        <f>SupplierQuality[[#This Row],[Total Defect Qty]]*SupplierQuality[[#This Row],[Unit Price]]</f>
        <v>149397558</v>
      </c>
    </row>
    <row r="5171" spans="1:17" x14ac:dyDescent="0.25">
      <c r="A5171" s="1">
        <v>43821</v>
      </c>
      <c r="B5171" s="5" t="str">
        <f>TEXT(SupplierQuality[[#This Row],[Date]],"mmm")</f>
        <v>Dec</v>
      </c>
      <c r="C5171" s="5" t="str">
        <f>TEXT(SupplierQuality[[#This Row],[Date]],"yyyy")</f>
        <v>2019</v>
      </c>
      <c r="D5171" s="2" t="s">
        <v>83</v>
      </c>
      <c r="E5171" s="2" t="s">
        <v>13</v>
      </c>
      <c r="F5171" s="2" t="s">
        <v>14</v>
      </c>
      <c r="G5171">
        <v>126</v>
      </c>
      <c r="H5171" s="2" t="str">
        <f>VLOOKUP(SupplierQuality[[#This Row],[MaterialID]],Table4[#All],2,0)</f>
        <v>Motors</v>
      </c>
      <c r="I5171">
        <v>1</v>
      </c>
      <c r="J5171" s="2" t="str">
        <f>_xlfn.XLOOKUP(SupplierQuality[[#This Row],[Defect Type ID]],Table5[ID],Table5[Defect Type],"Not found",0)</f>
        <v>No Impact</v>
      </c>
      <c r="K5171">
        <v>129</v>
      </c>
      <c r="L5171" s="2" t="str">
        <f>_xlfn.XLOOKUP(SupplierQuality[[#This Row],[DefectID]],Table2[ID],Table2[Defect],"Not found",0)</f>
        <v>Color Variation</v>
      </c>
      <c r="M5171" s="3">
        <v>359790</v>
      </c>
      <c r="N5171" s="3">
        <v>3165</v>
      </c>
      <c r="O5171" s="6">
        <f>SupplierQuality[[#This Row],[Total Downtime Minutes]]/60</f>
        <v>52.75</v>
      </c>
      <c r="P5171" s="4">
        <v>478</v>
      </c>
      <c r="Q5171" s="4">
        <f>SupplierQuality[[#This Row],[Total Defect Qty]]*SupplierQuality[[#This Row],[Unit Price]]</f>
        <v>171979620</v>
      </c>
    </row>
    <row r="5172" spans="1:17" x14ac:dyDescent="0.25">
      <c r="A5172" s="1">
        <v>43821</v>
      </c>
      <c r="B5172" s="5" t="str">
        <f>TEXT(SupplierQuality[[#This Row],[Date]],"mmm")</f>
        <v>Dec</v>
      </c>
      <c r="C5172" s="5" t="str">
        <f>TEXT(SupplierQuality[[#This Row],[Date]],"yyyy")</f>
        <v>2019</v>
      </c>
      <c r="D5172" s="2" t="s">
        <v>237</v>
      </c>
      <c r="E5172" s="2" t="s">
        <v>67</v>
      </c>
      <c r="F5172" s="2" t="s">
        <v>14</v>
      </c>
      <c r="G5172">
        <v>122</v>
      </c>
      <c r="H5172" s="2" t="str">
        <f>VLOOKUP(SupplierQuality[[#This Row],[MaterialID]],Table4[#All],2,0)</f>
        <v>Electrolytes</v>
      </c>
      <c r="I5172">
        <v>2</v>
      </c>
      <c r="J5172" s="2" t="str">
        <f>_xlfn.XLOOKUP(SupplierQuality[[#This Row],[Defect Type ID]],Table5[ID],Table5[Defect Type],"Not found",0)</f>
        <v>Rejected</v>
      </c>
      <c r="K5172">
        <v>7</v>
      </c>
      <c r="L5172" s="2" t="str">
        <f>_xlfn.XLOOKUP(SupplierQuality[[#This Row],[DefectID]],Table2[ID],Table2[Defect],"Not found",0)</f>
        <v>Misc</v>
      </c>
      <c r="M5172" s="3">
        <v>266971</v>
      </c>
      <c r="N5172" s="3">
        <v>138</v>
      </c>
      <c r="O5172" s="6">
        <f>SupplierQuality[[#This Row],[Total Downtime Minutes]]/60</f>
        <v>2.2999999999999998</v>
      </c>
      <c r="P5172" s="4">
        <v>303</v>
      </c>
      <c r="Q5172" s="4">
        <f>SupplierQuality[[#This Row],[Total Defect Qty]]*SupplierQuality[[#This Row],[Unit Price]]</f>
        <v>80892213</v>
      </c>
    </row>
    <row r="5173" spans="1:17" x14ac:dyDescent="0.25">
      <c r="A5173" s="1">
        <v>43821</v>
      </c>
      <c r="B5173" s="5" t="str">
        <f>TEXT(SupplierQuality[[#This Row],[Date]],"mmm")</f>
        <v>Dec</v>
      </c>
      <c r="C5173" s="5" t="str">
        <f>TEXT(SupplierQuality[[#This Row],[Date]],"yyyy")</f>
        <v>2019</v>
      </c>
      <c r="D5173" s="2" t="s">
        <v>51</v>
      </c>
      <c r="E5173" s="2" t="s">
        <v>60</v>
      </c>
      <c r="F5173" s="2" t="s">
        <v>42</v>
      </c>
      <c r="G5173">
        <v>123</v>
      </c>
      <c r="H5173" s="2" t="str">
        <f>VLOOKUP(SupplierQuality[[#This Row],[MaterialID]],Table4[#All],2,0)</f>
        <v>Pump</v>
      </c>
      <c r="I5173">
        <v>3</v>
      </c>
      <c r="J5173" s="2" t="str">
        <f>_xlfn.XLOOKUP(SupplierQuality[[#This Row],[Defect Type ID]],Table5[ID],Table5[Defect Type],"Not found",0)</f>
        <v>Impact</v>
      </c>
      <c r="K5173">
        <v>128</v>
      </c>
      <c r="L5173" s="2" t="str">
        <f>_xlfn.XLOOKUP(SupplierQuality[[#This Row],[DefectID]],Table2[ID],Table2[Defect],"Not found",0)</f>
        <v>Incorrect Vertical Size</v>
      </c>
      <c r="M5173" s="3">
        <v>253610</v>
      </c>
      <c r="N5173" s="3">
        <v>4210</v>
      </c>
      <c r="O5173" s="6">
        <f>SupplierQuality[[#This Row],[Total Downtime Minutes]]/60</f>
        <v>70.166666666666671</v>
      </c>
      <c r="P5173" s="4">
        <v>377</v>
      </c>
      <c r="Q5173" s="4">
        <f>SupplierQuality[[#This Row],[Total Defect Qty]]*SupplierQuality[[#This Row],[Unit Price]]</f>
        <v>95610970</v>
      </c>
    </row>
    <row r="5174" spans="1:17" x14ac:dyDescent="0.25">
      <c r="A5174" s="1">
        <v>43821</v>
      </c>
      <c r="B5174" s="5" t="str">
        <f>TEXT(SupplierQuality[[#This Row],[Date]],"mmm")</f>
        <v>Dec</v>
      </c>
      <c r="C5174" s="5" t="str">
        <f>TEXT(SupplierQuality[[#This Row],[Date]],"yyyy")</f>
        <v>2019</v>
      </c>
      <c r="D5174" s="2" t="s">
        <v>29</v>
      </c>
      <c r="E5174" s="2" t="s">
        <v>21</v>
      </c>
      <c r="F5174" s="2" t="s">
        <v>17</v>
      </c>
      <c r="G5174">
        <v>123</v>
      </c>
      <c r="H5174" s="2" t="str">
        <f>VLOOKUP(SupplierQuality[[#This Row],[MaterialID]],Table4[#All],2,0)</f>
        <v>Pump</v>
      </c>
      <c r="I5174">
        <v>2</v>
      </c>
      <c r="J5174" s="2" t="str">
        <f>_xlfn.XLOOKUP(SupplierQuality[[#This Row],[Defect Type ID]],Table5[ID],Table5[Defect Type],"Not found",0)</f>
        <v>Rejected</v>
      </c>
      <c r="K5174">
        <v>144</v>
      </c>
      <c r="L5174" s="2" t="str">
        <f>_xlfn.XLOOKUP(SupplierQuality[[#This Row],[DefectID]],Table2[ID],Table2[Defect],"Not found",0)</f>
        <v>String Defects</v>
      </c>
      <c r="M5174" s="3">
        <v>206432</v>
      </c>
      <c r="N5174" s="3">
        <v>4717</v>
      </c>
      <c r="O5174" s="6">
        <f>SupplierQuality[[#This Row],[Total Downtime Minutes]]/60</f>
        <v>78.61666666666666</v>
      </c>
      <c r="P5174" s="4">
        <v>584</v>
      </c>
      <c r="Q5174" s="4">
        <f>SupplierQuality[[#This Row],[Total Defect Qty]]*SupplierQuality[[#This Row],[Unit Price]]</f>
        <v>120556288</v>
      </c>
    </row>
    <row r="5175" spans="1:17" x14ac:dyDescent="0.25">
      <c r="A5175" s="1">
        <v>43821</v>
      </c>
      <c r="B5175" s="5" t="str">
        <f>TEXT(SupplierQuality[[#This Row],[Date]],"mmm")</f>
        <v>Dec</v>
      </c>
      <c r="C5175" s="5" t="str">
        <f>TEXT(SupplierQuality[[#This Row],[Date]],"yyyy")</f>
        <v>2019</v>
      </c>
      <c r="D5175" s="2" t="s">
        <v>283</v>
      </c>
      <c r="E5175" s="2" t="s">
        <v>32</v>
      </c>
      <c r="F5175" s="2" t="s">
        <v>14</v>
      </c>
      <c r="G5175">
        <v>128</v>
      </c>
      <c r="H5175" s="2" t="str">
        <f>VLOOKUP(SupplierQuality[[#This Row],[MaterialID]],Table4[#All],2,0)</f>
        <v>Tape</v>
      </c>
      <c r="I5175">
        <v>3</v>
      </c>
      <c r="J5175" s="2" t="str">
        <f>_xlfn.XLOOKUP(SupplierQuality[[#This Row],[Defect Type ID]],Table5[ID],Table5[Defect Type],"Not found",0)</f>
        <v>Impact</v>
      </c>
      <c r="K5175">
        <v>45</v>
      </c>
      <c r="L5175" s="2" t="str">
        <f>_xlfn.XLOOKUP(SupplierQuality[[#This Row],[DefectID]],Table2[ID],Table2[Defect],"Not found",0)</f>
        <v>Short Walls</v>
      </c>
      <c r="M5175" s="3">
        <v>149545</v>
      </c>
      <c r="N5175" s="3">
        <v>2157</v>
      </c>
      <c r="O5175" s="6">
        <f>SupplierQuality[[#This Row],[Total Downtime Minutes]]/60</f>
        <v>35.950000000000003</v>
      </c>
      <c r="P5175" s="4">
        <v>497</v>
      </c>
      <c r="Q5175" s="4">
        <f>SupplierQuality[[#This Row],[Total Defect Qty]]*SupplierQuality[[#This Row],[Unit Price]]</f>
        <v>74323865</v>
      </c>
    </row>
    <row r="5176" spans="1:17" x14ac:dyDescent="0.25">
      <c r="A5176" s="1">
        <v>43821</v>
      </c>
      <c r="B5176" s="5" t="str">
        <f>TEXT(SupplierQuality[[#This Row],[Date]],"mmm")</f>
        <v>Dec</v>
      </c>
      <c r="C5176" s="5" t="str">
        <f>TEXT(SupplierQuality[[#This Row],[Date]],"yyyy")</f>
        <v>2019</v>
      </c>
      <c r="D5176" s="2" t="s">
        <v>78</v>
      </c>
      <c r="E5176" s="2" t="s">
        <v>98</v>
      </c>
      <c r="F5176" s="2" t="s">
        <v>14</v>
      </c>
      <c r="G5176">
        <v>130</v>
      </c>
      <c r="H5176" s="2" t="str">
        <f>VLOOKUP(SupplierQuality[[#This Row],[MaterialID]],Table4[#All],2,0)</f>
        <v>Packaging</v>
      </c>
      <c r="I5176">
        <v>2</v>
      </c>
      <c r="J5176" s="2" t="str">
        <f>_xlfn.XLOOKUP(SupplierQuality[[#This Row],[Defect Type ID]],Table5[ID],Table5[Defect Type],"Not found",0)</f>
        <v>Rejected</v>
      </c>
      <c r="K5176">
        <v>223</v>
      </c>
      <c r="L5176" s="2" t="str">
        <f>_xlfn.XLOOKUP(SupplierQuality[[#This Row],[DefectID]],Table2[ID],Table2[Defect],"Not found",0)</f>
        <v>No Varnish</v>
      </c>
      <c r="M5176" s="3">
        <v>40084</v>
      </c>
      <c r="N5176" s="3">
        <v>3166</v>
      </c>
      <c r="O5176" s="6">
        <f>SupplierQuality[[#This Row],[Total Downtime Minutes]]/60</f>
        <v>52.766666666666666</v>
      </c>
      <c r="P5176" s="4">
        <v>384</v>
      </c>
      <c r="Q5176" s="4">
        <f>SupplierQuality[[#This Row],[Total Defect Qty]]*SupplierQuality[[#This Row],[Unit Price]]</f>
        <v>15392256</v>
      </c>
    </row>
    <row r="5177" spans="1:17" x14ac:dyDescent="0.25">
      <c r="A5177" s="1">
        <v>43822</v>
      </c>
      <c r="B5177" s="5" t="str">
        <f>TEXT(SupplierQuality[[#This Row],[Date]],"mmm")</f>
        <v>Dec</v>
      </c>
      <c r="C5177" s="5" t="str">
        <f>TEXT(SupplierQuality[[#This Row],[Date]],"yyyy")</f>
        <v>2019</v>
      </c>
      <c r="D5177" s="2" t="s">
        <v>118</v>
      </c>
      <c r="E5177" s="2" t="s">
        <v>19</v>
      </c>
      <c r="F5177" s="2" t="s">
        <v>24</v>
      </c>
      <c r="G5177">
        <v>122</v>
      </c>
      <c r="H5177" s="2" t="str">
        <f>VLOOKUP(SupplierQuality[[#This Row],[MaterialID]],Table4[#All],2,0)</f>
        <v>Electrolytes</v>
      </c>
      <c r="I5177">
        <v>3</v>
      </c>
      <c r="J5177" s="2" t="str">
        <f>_xlfn.XLOOKUP(SupplierQuality[[#This Row],[Defect Type ID]],Table5[ID],Table5[Defect Type],"Not found",0)</f>
        <v>Impact</v>
      </c>
      <c r="K5177">
        <v>9</v>
      </c>
      <c r="L5177" s="2" t="str">
        <f>_xlfn.XLOOKUP(SupplierQuality[[#This Row],[DefectID]],Table2[ID],Table2[Defect],"Not found",0)</f>
        <v>Bad Seams</v>
      </c>
      <c r="M5177" s="3">
        <v>794788</v>
      </c>
      <c r="N5177" s="3">
        <v>2768</v>
      </c>
      <c r="O5177" s="6">
        <f>SupplierQuality[[#This Row],[Total Downtime Minutes]]/60</f>
        <v>46.133333333333333</v>
      </c>
      <c r="P5177" s="4">
        <v>369</v>
      </c>
      <c r="Q5177" s="4">
        <f>SupplierQuality[[#This Row],[Total Defect Qty]]*SupplierQuality[[#This Row],[Unit Price]]</f>
        <v>293276772</v>
      </c>
    </row>
    <row r="5178" spans="1:17" x14ac:dyDescent="0.25">
      <c r="A5178" s="1">
        <v>43822</v>
      </c>
      <c r="B5178" s="5" t="str">
        <f>TEXT(SupplierQuality[[#This Row],[Date]],"mmm")</f>
        <v>Dec</v>
      </c>
      <c r="C5178" s="5" t="str">
        <f>TEXT(SupplierQuality[[#This Row],[Date]],"yyyy")</f>
        <v>2019</v>
      </c>
      <c r="D5178" s="2" t="s">
        <v>197</v>
      </c>
      <c r="E5178" s="2" t="s">
        <v>36</v>
      </c>
      <c r="F5178" s="2" t="s">
        <v>14</v>
      </c>
      <c r="G5178">
        <v>113</v>
      </c>
      <c r="H5178" s="2" t="str">
        <f>VLOOKUP(SupplierQuality[[#This Row],[MaterialID]],Table4[#All],2,0)</f>
        <v>Raw Materials</v>
      </c>
      <c r="I5178">
        <v>1</v>
      </c>
      <c r="J5178" s="2" t="str">
        <f>_xlfn.XLOOKUP(SupplierQuality[[#This Row],[Defect Type ID]],Table5[ID],Table5[Defect Type],"Not found",0)</f>
        <v>No Impact</v>
      </c>
      <c r="K5178">
        <v>18</v>
      </c>
      <c r="L5178" s="2" t="str">
        <f>_xlfn.XLOOKUP(SupplierQuality[[#This Row],[DefectID]],Table2[ID],Table2[Defect],"Not found",0)</f>
        <v>Too Heavy</v>
      </c>
      <c r="M5178" s="3">
        <v>724266</v>
      </c>
      <c r="N5178" s="3">
        <v>3423</v>
      </c>
      <c r="O5178" s="6">
        <f>SupplierQuality[[#This Row],[Total Downtime Minutes]]/60</f>
        <v>57.05</v>
      </c>
      <c r="P5178" s="4">
        <v>391</v>
      </c>
      <c r="Q5178" s="4">
        <f>SupplierQuality[[#This Row],[Total Defect Qty]]*SupplierQuality[[#This Row],[Unit Price]]</f>
        <v>283188006</v>
      </c>
    </row>
    <row r="5179" spans="1:17" x14ac:dyDescent="0.25">
      <c r="A5179" s="1">
        <v>43822</v>
      </c>
      <c r="B5179" s="5" t="str">
        <f>TEXT(SupplierQuality[[#This Row],[Date]],"mmm")</f>
        <v>Dec</v>
      </c>
      <c r="C5179" s="5" t="str">
        <f>TEXT(SupplierQuality[[#This Row],[Date]],"yyyy")</f>
        <v>2019</v>
      </c>
      <c r="D5179" s="2" t="s">
        <v>359</v>
      </c>
      <c r="E5179" s="2" t="s">
        <v>71</v>
      </c>
      <c r="F5179" s="2" t="s">
        <v>42</v>
      </c>
      <c r="G5179">
        <v>132</v>
      </c>
      <c r="H5179" s="2" t="str">
        <f>VLOOKUP(SupplierQuality[[#This Row],[MaterialID]],Table4[#All],2,0)</f>
        <v>Printed Materials</v>
      </c>
      <c r="I5179">
        <v>2</v>
      </c>
      <c r="J5179" s="2" t="str">
        <f>_xlfn.XLOOKUP(SupplierQuality[[#This Row],[Defect Type ID]],Table5[ID],Table5[Defect Type],"Not found",0)</f>
        <v>Rejected</v>
      </c>
      <c r="K5179">
        <v>71</v>
      </c>
      <c r="L5179" s="2" t="str">
        <f>_xlfn.XLOOKUP(SupplierQuality[[#This Row],[DefectID]],Table2[ID],Table2[Defect],"Not found",0)</f>
        <v>Incorrect Dimensions</v>
      </c>
      <c r="M5179" s="3">
        <v>409992</v>
      </c>
      <c r="N5179" s="3">
        <v>3645</v>
      </c>
      <c r="O5179" s="6">
        <f>SupplierQuality[[#This Row],[Total Downtime Minutes]]/60</f>
        <v>60.75</v>
      </c>
      <c r="P5179" s="4">
        <v>286</v>
      </c>
      <c r="Q5179" s="4">
        <f>SupplierQuality[[#This Row],[Total Defect Qty]]*SupplierQuality[[#This Row],[Unit Price]]</f>
        <v>117257712</v>
      </c>
    </row>
    <row r="5180" spans="1:17" x14ac:dyDescent="0.25">
      <c r="A5180" s="1">
        <v>43822</v>
      </c>
      <c r="B5180" s="5" t="str">
        <f>TEXT(SupplierQuality[[#This Row],[Date]],"mmm")</f>
        <v>Dec</v>
      </c>
      <c r="C5180" s="5" t="str">
        <f>TEXT(SupplierQuality[[#This Row],[Date]],"yyyy")</f>
        <v>2019</v>
      </c>
      <c r="D5180" s="2" t="s">
        <v>77</v>
      </c>
      <c r="E5180" s="2" t="s">
        <v>27</v>
      </c>
      <c r="F5180" s="2" t="s">
        <v>14</v>
      </c>
      <c r="G5180">
        <v>127</v>
      </c>
      <c r="H5180" s="2" t="str">
        <f>VLOOKUP(SupplierQuality[[#This Row],[MaterialID]],Table4[#All],2,0)</f>
        <v>Crates</v>
      </c>
      <c r="I5180">
        <v>2</v>
      </c>
      <c r="J5180" s="2" t="str">
        <f>_xlfn.XLOOKUP(SupplierQuality[[#This Row],[Defect Type ID]],Table5[ID],Table5[Defect Type],"Not found",0)</f>
        <v>Rejected</v>
      </c>
      <c r="K5180">
        <v>238</v>
      </c>
      <c r="L5180" s="2" t="str">
        <f>_xlfn.XLOOKUP(SupplierQuality[[#This Row],[DefectID]],Table2[ID],Table2[Defect],"Not found",0)</f>
        <v>No Docs</v>
      </c>
      <c r="M5180" s="3">
        <v>172331</v>
      </c>
      <c r="N5180" s="3">
        <v>4252</v>
      </c>
      <c r="O5180" s="6">
        <f>SupplierQuality[[#This Row],[Total Downtime Minutes]]/60</f>
        <v>70.86666666666666</v>
      </c>
      <c r="P5180" s="4">
        <v>344</v>
      </c>
      <c r="Q5180" s="4">
        <f>SupplierQuality[[#This Row],[Total Defect Qty]]*SupplierQuality[[#This Row],[Unit Price]]</f>
        <v>59281864</v>
      </c>
    </row>
    <row r="5181" spans="1:17" x14ac:dyDescent="0.25">
      <c r="A5181" s="1">
        <v>43822</v>
      </c>
      <c r="B5181" s="5" t="str">
        <f>TEXT(SupplierQuality[[#This Row],[Date]],"mmm")</f>
        <v>Dec</v>
      </c>
      <c r="C5181" s="5" t="str">
        <f>TEXT(SupplierQuality[[#This Row],[Date]],"yyyy")</f>
        <v>2019</v>
      </c>
      <c r="D5181" s="2" t="s">
        <v>296</v>
      </c>
      <c r="E5181" s="2" t="s">
        <v>16</v>
      </c>
      <c r="F5181" s="2" t="s">
        <v>14</v>
      </c>
      <c r="G5181">
        <v>114</v>
      </c>
      <c r="H5181" s="2" t="str">
        <f>VLOOKUP(SupplierQuality[[#This Row],[MaterialID]],Table4[#All],2,0)</f>
        <v>Carton</v>
      </c>
      <c r="I5181">
        <v>1</v>
      </c>
      <c r="J5181" s="2" t="str">
        <f>_xlfn.XLOOKUP(SupplierQuality[[#This Row],[Defect Type ID]],Table5[ID],Table5[Defect Type],"Not found",0)</f>
        <v>No Impact</v>
      </c>
      <c r="K5181">
        <v>257</v>
      </c>
      <c r="L5181" s="2" t="str">
        <f>_xlfn.XLOOKUP(SupplierQuality[[#This Row],[DefectID]],Table2[ID],Table2[Defect],"Not found",0)</f>
        <v>Bad Seal</v>
      </c>
      <c r="M5181" s="3">
        <v>86505</v>
      </c>
      <c r="N5181" s="3">
        <v>4744</v>
      </c>
      <c r="O5181" s="6">
        <f>SupplierQuality[[#This Row],[Total Downtime Minutes]]/60</f>
        <v>79.066666666666663</v>
      </c>
      <c r="P5181" s="4">
        <v>393</v>
      </c>
      <c r="Q5181" s="4">
        <f>SupplierQuality[[#This Row],[Total Defect Qty]]*SupplierQuality[[#This Row],[Unit Price]]</f>
        <v>33996465</v>
      </c>
    </row>
    <row r="5182" spans="1:17" x14ac:dyDescent="0.25">
      <c r="A5182" s="1">
        <v>43823</v>
      </c>
      <c r="B5182" s="5" t="str">
        <f>TEXT(SupplierQuality[[#This Row],[Date]],"mmm")</f>
        <v>Dec</v>
      </c>
      <c r="C5182" s="5" t="str">
        <f>TEXT(SupplierQuality[[#This Row],[Date]],"yyyy")</f>
        <v>2019</v>
      </c>
      <c r="D5182" s="2" t="s">
        <v>90</v>
      </c>
      <c r="E5182" s="2" t="s">
        <v>84</v>
      </c>
      <c r="F5182" s="2" t="s">
        <v>24</v>
      </c>
      <c r="G5182">
        <v>120</v>
      </c>
      <c r="H5182" s="2" t="str">
        <f>VLOOKUP(SupplierQuality[[#This Row],[MaterialID]],Table4[#All],2,0)</f>
        <v>Film</v>
      </c>
      <c r="I5182">
        <v>2</v>
      </c>
      <c r="J5182" s="2" t="str">
        <f>_xlfn.XLOOKUP(SupplierQuality[[#This Row],[Defect Type ID]],Table5[ID],Table5[Defect Type],"Not found",0)</f>
        <v>Rejected</v>
      </c>
      <c r="K5182">
        <v>41</v>
      </c>
      <c r="L5182" s="2" t="str">
        <f>_xlfn.XLOOKUP(SupplierQuality[[#This Row],[DefectID]],Table2[ID],Table2[Defect],"Not found",0)</f>
        <v>Bad Tiles</v>
      </c>
      <c r="M5182" s="3">
        <v>941571</v>
      </c>
      <c r="N5182" s="3">
        <v>3014</v>
      </c>
      <c r="O5182" s="6">
        <f>SupplierQuality[[#This Row],[Total Downtime Minutes]]/60</f>
        <v>50.233333333333334</v>
      </c>
      <c r="P5182" s="4">
        <v>375</v>
      </c>
      <c r="Q5182" s="4">
        <f>SupplierQuality[[#This Row],[Total Defect Qty]]*SupplierQuality[[#This Row],[Unit Price]]</f>
        <v>353089125</v>
      </c>
    </row>
    <row r="5183" spans="1:17" x14ac:dyDescent="0.25">
      <c r="A5183" s="1">
        <v>43823</v>
      </c>
      <c r="B5183" s="5" t="str">
        <f>TEXT(SupplierQuality[[#This Row],[Date]],"mmm")</f>
        <v>Dec</v>
      </c>
      <c r="C5183" s="5" t="str">
        <f>TEXT(SupplierQuality[[#This Row],[Date]],"yyyy")</f>
        <v>2019</v>
      </c>
      <c r="D5183" s="2" t="s">
        <v>70</v>
      </c>
      <c r="E5183" s="2" t="s">
        <v>52</v>
      </c>
      <c r="F5183" s="2" t="s">
        <v>17</v>
      </c>
      <c r="G5183">
        <v>116</v>
      </c>
      <c r="H5183" s="2" t="str">
        <f>VLOOKUP(SupplierQuality[[#This Row],[MaterialID]],Table4[#All],2,0)</f>
        <v>Molds</v>
      </c>
      <c r="I5183">
        <v>3</v>
      </c>
      <c r="J5183" s="2" t="str">
        <f>_xlfn.XLOOKUP(SupplierQuality[[#This Row],[Defect Type ID]],Table5[ID],Table5[Defect Type],"Not found",0)</f>
        <v>Impact</v>
      </c>
      <c r="K5183">
        <v>205</v>
      </c>
      <c r="L5183" s="2" t="str">
        <f>_xlfn.XLOOKUP(SupplierQuality[[#This Row],[DefectID]],Table2[ID],Table2[Defect],"Not found",0)</f>
        <v>Wrong Consistency</v>
      </c>
      <c r="M5183" s="3">
        <v>927493</v>
      </c>
      <c r="N5183" s="3">
        <v>844</v>
      </c>
      <c r="O5183" s="6">
        <f>SupplierQuality[[#This Row],[Total Downtime Minutes]]/60</f>
        <v>14.066666666666666</v>
      </c>
      <c r="P5183" s="4">
        <v>317</v>
      </c>
      <c r="Q5183" s="4">
        <f>SupplierQuality[[#This Row],[Total Defect Qty]]*SupplierQuality[[#This Row],[Unit Price]]</f>
        <v>294015281</v>
      </c>
    </row>
    <row r="5184" spans="1:17" x14ac:dyDescent="0.25">
      <c r="A5184" s="1">
        <v>43823</v>
      </c>
      <c r="B5184" s="5" t="str">
        <f>TEXT(SupplierQuality[[#This Row],[Date]],"mmm")</f>
        <v>Dec</v>
      </c>
      <c r="C5184" s="5" t="str">
        <f>TEXT(SupplierQuality[[#This Row],[Date]],"yyyy")</f>
        <v>2019</v>
      </c>
      <c r="D5184" s="2" t="s">
        <v>263</v>
      </c>
      <c r="E5184" s="2" t="s">
        <v>13</v>
      </c>
      <c r="F5184" s="2" t="s">
        <v>17</v>
      </c>
      <c r="G5184">
        <v>116</v>
      </c>
      <c r="H5184" s="2" t="str">
        <f>VLOOKUP(SupplierQuality[[#This Row],[MaterialID]],Table4[#All],2,0)</f>
        <v>Molds</v>
      </c>
      <c r="I5184">
        <v>3</v>
      </c>
      <c r="J5184" s="2" t="str">
        <f>_xlfn.XLOOKUP(SupplierQuality[[#This Row],[Defect Type ID]],Table5[ID],Table5[Defect Type],"Not found",0)</f>
        <v>Impact</v>
      </c>
      <c r="K5184">
        <v>155</v>
      </c>
      <c r="L5184" s="2" t="str">
        <f>_xlfn.XLOOKUP(SupplierQuality[[#This Row],[DefectID]],Table2[ID],Table2[Defect],"Not found",0)</f>
        <v>Wrong Specification</v>
      </c>
      <c r="M5184" s="3">
        <v>827220</v>
      </c>
      <c r="N5184" s="3">
        <v>2503</v>
      </c>
      <c r="O5184" s="6">
        <f>SupplierQuality[[#This Row],[Total Downtime Minutes]]/60</f>
        <v>41.716666666666669</v>
      </c>
      <c r="P5184" s="4">
        <v>600</v>
      </c>
      <c r="Q5184" s="4">
        <f>SupplierQuality[[#This Row],[Total Defect Qty]]*SupplierQuality[[#This Row],[Unit Price]]</f>
        <v>496332000</v>
      </c>
    </row>
    <row r="5185" spans="1:17" x14ac:dyDescent="0.25">
      <c r="A5185" s="1">
        <v>43823</v>
      </c>
      <c r="B5185" s="5" t="str">
        <f>TEXT(SupplierQuality[[#This Row],[Date]],"mmm")</f>
        <v>Dec</v>
      </c>
      <c r="C5185" s="5" t="str">
        <f>TEXT(SupplierQuality[[#This Row],[Date]],"yyyy")</f>
        <v>2019</v>
      </c>
      <c r="D5185" s="2" t="s">
        <v>70</v>
      </c>
      <c r="E5185" s="2" t="s">
        <v>45</v>
      </c>
      <c r="F5185" s="2" t="s">
        <v>14</v>
      </c>
      <c r="G5185">
        <v>117</v>
      </c>
      <c r="H5185" s="2" t="str">
        <f>VLOOKUP(SupplierQuality[[#This Row],[MaterialID]],Table4[#All],2,0)</f>
        <v>Labels</v>
      </c>
      <c r="I5185">
        <v>1</v>
      </c>
      <c r="J5185" s="2" t="str">
        <f>_xlfn.XLOOKUP(SupplierQuality[[#This Row],[Defect Type ID]],Table5[ID],Table5[Defect Type],"Not found",0)</f>
        <v>No Impact</v>
      </c>
      <c r="K5185">
        <v>174</v>
      </c>
      <c r="L5185" s="2" t="str">
        <f>_xlfn.XLOOKUP(SupplierQuality[[#This Row],[DefectID]],Table2[ID],Table2[Defect],"Not found",0)</f>
        <v>Moisture Damage</v>
      </c>
      <c r="M5185" s="3">
        <v>822877</v>
      </c>
      <c r="N5185" s="3">
        <v>1470</v>
      </c>
      <c r="O5185" s="6">
        <f>SupplierQuality[[#This Row],[Total Downtime Minutes]]/60</f>
        <v>24.5</v>
      </c>
      <c r="P5185" s="4">
        <v>423</v>
      </c>
      <c r="Q5185" s="4">
        <f>SupplierQuality[[#This Row],[Total Defect Qty]]*SupplierQuality[[#This Row],[Unit Price]]</f>
        <v>348076971</v>
      </c>
    </row>
    <row r="5186" spans="1:17" x14ac:dyDescent="0.25">
      <c r="A5186" s="1">
        <v>43823</v>
      </c>
      <c r="B5186" s="5" t="str">
        <f>TEXT(SupplierQuality[[#This Row],[Date]],"mmm")</f>
        <v>Dec</v>
      </c>
      <c r="C5186" s="5" t="str">
        <f>TEXT(SupplierQuality[[#This Row],[Date]],"yyyy")</f>
        <v>2019</v>
      </c>
      <c r="D5186" s="2" t="s">
        <v>234</v>
      </c>
      <c r="E5186" s="2" t="s">
        <v>55</v>
      </c>
      <c r="F5186" s="2" t="s">
        <v>24</v>
      </c>
      <c r="G5186">
        <v>119</v>
      </c>
      <c r="H5186" s="2" t="str">
        <f>VLOOKUP(SupplierQuality[[#This Row],[MaterialID]],Table4[#All],2,0)</f>
        <v>Batteries</v>
      </c>
      <c r="I5186">
        <v>2</v>
      </c>
      <c r="J5186" s="2" t="str">
        <f>_xlfn.XLOOKUP(SupplierQuality[[#This Row],[Defect Type ID]],Table5[ID],Table5[Defect Type],"Not found",0)</f>
        <v>Rejected</v>
      </c>
      <c r="K5186">
        <v>108</v>
      </c>
      <c r="L5186" s="2" t="str">
        <f>_xlfn.XLOOKUP(SupplierQuality[[#This Row],[DefectID]],Table2[ID],Table2[Defect],"Not found",0)</f>
        <v>Wrong Tails</v>
      </c>
      <c r="M5186" s="3">
        <v>696817</v>
      </c>
      <c r="N5186" s="3">
        <v>2484</v>
      </c>
      <c r="O5186" s="6">
        <f>SupplierQuality[[#This Row],[Total Downtime Minutes]]/60</f>
        <v>41.4</v>
      </c>
      <c r="P5186" s="4">
        <v>370</v>
      </c>
      <c r="Q5186" s="4">
        <f>SupplierQuality[[#This Row],[Total Defect Qty]]*SupplierQuality[[#This Row],[Unit Price]]</f>
        <v>257822290</v>
      </c>
    </row>
    <row r="5187" spans="1:17" x14ac:dyDescent="0.25">
      <c r="A5187" s="1">
        <v>43823</v>
      </c>
      <c r="B5187" s="5" t="str">
        <f>TEXT(SupplierQuality[[#This Row],[Date]],"mmm")</f>
        <v>Dec</v>
      </c>
      <c r="C5187" s="5" t="str">
        <f>TEXT(SupplierQuality[[#This Row],[Date]],"yyyy")</f>
        <v>2019</v>
      </c>
      <c r="D5187" s="2" t="s">
        <v>35</v>
      </c>
      <c r="E5187" s="2" t="s">
        <v>104</v>
      </c>
      <c r="F5187" s="2" t="s">
        <v>17</v>
      </c>
      <c r="G5187">
        <v>114</v>
      </c>
      <c r="H5187" s="2" t="str">
        <f>VLOOKUP(SupplierQuality[[#This Row],[MaterialID]],Table4[#All],2,0)</f>
        <v>Carton</v>
      </c>
      <c r="I5187">
        <v>3</v>
      </c>
      <c r="J5187" s="2" t="str">
        <f>_xlfn.XLOOKUP(SupplierQuality[[#This Row],[Defect Type ID]],Table5[ID],Table5[Defect Type],"Not found",0)</f>
        <v>Impact</v>
      </c>
      <c r="K5187">
        <v>25</v>
      </c>
      <c r="L5187" s="2" t="str">
        <f>_xlfn.XLOOKUP(SupplierQuality[[#This Row],[DefectID]],Table2[ID],Table2[Defect],"Not found",0)</f>
        <v>Seams</v>
      </c>
      <c r="M5187" s="3">
        <v>657077</v>
      </c>
      <c r="N5187" s="3">
        <v>288</v>
      </c>
      <c r="O5187" s="6">
        <f>SupplierQuality[[#This Row],[Total Downtime Minutes]]/60</f>
        <v>4.8</v>
      </c>
      <c r="P5187" s="4">
        <v>648</v>
      </c>
      <c r="Q5187" s="4">
        <f>SupplierQuality[[#This Row],[Total Defect Qty]]*SupplierQuality[[#This Row],[Unit Price]]</f>
        <v>425785896</v>
      </c>
    </row>
    <row r="5188" spans="1:17" x14ac:dyDescent="0.25">
      <c r="A5188" s="1">
        <v>43823</v>
      </c>
      <c r="B5188" s="5" t="str">
        <f>TEXT(SupplierQuality[[#This Row],[Date]],"mmm")</f>
        <v>Dec</v>
      </c>
      <c r="C5188" s="5" t="str">
        <f>TEXT(SupplierQuality[[#This Row],[Date]],"yyyy")</f>
        <v>2019</v>
      </c>
      <c r="D5188" s="2" t="s">
        <v>292</v>
      </c>
      <c r="E5188" s="2" t="s">
        <v>21</v>
      </c>
      <c r="F5188" s="2" t="s">
        <v>24</v>
      </c>
      <c r="G5188">
        <v>133</v>
      </c>
      <c r="H5188" s="2" t="str">
        <f>VLOOKUP(SupplierQuality[[#This Row],[MaterialID]],Table4[#All],2,0)</f>
        <v>Wires</v>
      </c>
      <c r="I5188">
        <v>3</v>
      </c>
      <c r="J5188" s="2" t="str">
        <f>_xlfn.XLOOKUP(SupplierQuality[[#This Row],[Defect Type ID]],Table5[ID],Table5[Defect Type],"Not found",0)</f>
        <v>Impact</v>
      </c>
      <c r="K5188">
        <v>220</v>
      </c>
      <c r="L5188" s="2" t="str">
        <f>_xlfn.XLOOKUP(SupplierQuality[[#This Row],[DefectID]],Table2[ID],Table2[Defect],"Not found",0)</f>
        <v>No Lock</v>
      </c>
      <c r="M5188" s="3">
        <v>427038</v>
      </c>
      <c r="N5188" s="3">
        <v>4748</v>
      </c>
      <c r="O5188" s="6">
        <f>SupplierQuality[[#This Row],[Total Downtime Minutes]]/60</f>
        <v>79.13333333333334</v>
      </c>
      <c r="P5188" s="4">
        <v>653</v>
      </c>
      <c r="Q5188" s="4">
        <f>SupplierQuality[[#This Row],[Total Defect Qty]]*SupplierQuality[[#This Row],[Unit Price]]</f>
        <v>278855814</v>
      </c>
    </row>
    <row r="5189" spans="1:17" x14ac:dyDescent="0.25">
      <c r="A5189" s="1">
        <v>43823</v>
      </c>
      <c r="B5189" s="5" t="str">
        <f>TEXT(SupplierQuality[[#This Row],[Date]],"mmm")</f>
        <v>Dec</v>
      </c>
      <c r="C5189" s="5" t="str">
        <f>TEXT(SupplierQuality[[#This Row],[Date]],"yyyy")</f>
        <v>2019</v>
      </c>
      <c r="D5189" s="2" t="s">
        <v>140</v>
      </c>
      <c r="E5189" s="2" t="s">
        <v>107</v>
      </c>
      <c r="F5189" s="2" t="s">
        <v>14</v>
      </c>
      <c r="G5189">
        <v>125</v>
      </c>
      <c r="H5189" s="2" t="str">
        <f>VLOOKUP(SupplierQuality[[#This Row],[MaterialID]],Table4[#All],2,0)</f>
        <v>Hardware</v>
      </c>
      <c r="I5189">
        <v>3</v>
      </c>
      <c r="J5189" s="2" t="str">
        <f>_xlfn.XLOOKUP(SupplierQuality[[#This Row],[Defect Type ID]],Table5[ID],Table5[Defect Type],"Not found",0)</f>
        <v>Impact</v>
      </c>
      <c r="K5189">
        <v>8</v>
      </c>
      <c r="L5189" s="2" t="str">
        <f>_xlfn.XLOOKUP(SupplierQuality[[#This Row],[DefectID]],Table2[ID],Table2[Defect],"Not found",0)</f>
        <v>Printing Defects</v>
      </c>
      <c r="M5189" s="3">
        <v>380154</v>
      </c>
      <c r="N5189" s="3">
        <v>2888</v>
      </c>
      <c r="O5189" s="6">
        <f>SupplierQuality[[#This Row],[Total Downtime Minutes]]/60</f>
        <v>48.133333333333333</v>
      </c>
      <c r="P5189" s="4">
        <v>467</v>
      </c>
      <c r="Q5189" s="4">
        <f>SupplierQuality[[#This Row],[Total Defect Qty]]*SupplierQuality[[#This Row],[Unit Price]]</f>
        <v>177531918</v>
      </c>
    </row>
    <row r="5190" spans="1:17" x14ac:dyDescent="0.25">
      <c r="A5190" s="1">
        <v>43823</v>
      </c>
      <c r="B5190" s="5" t="str">
        <f>TEXT(SupplierQuality[[#This Row],[Date]],"mmm")</f>
        <v>Dec</v>
      </c>
      <c r="C5190" s="5" t="str">
        <f>TEXT(SupplierQuality[[#This Row],[Date]],"yyyy")</f>
        <v>2019</v>
      </c>
      <c r="D5190" s="2" t="s">
        <v>317</v>
      </c>
      <c r="E5190" s="2" t="s">
        <v>64</v>
      </c>
      <c r="F5190" s="2" t="s">
        <v>24</v>
      </c>
      <c r="G5190">
        <v>114</v>
      </c>
      <c r="H5190" s="2" t="str">
        <f>VLOOKUP(SupplierQuality[[#This Row],[MaterialID]],Table4[#All],2,0)</f>
        <v>Carton</v>
      </c>
      <c r="I5190">
        <v>3</v>
      </c>
      <c r="J5190" s="2" t="str">
        <f>_xlfn.XLOOKUP(SupplierQuality[[#This Row],[Defect Type ID]],Table5[ID],Table5[Defect Type],"Not found",0)</f>
        <v>Impact</v>
      </c>
      <c r="K5190">
        <v>63</v>
      </c>
      <c r="L5190" s="2" t="str">
        <f>_xlfn.XLOOKUP(SupplierQuality[[#This Row],[DefectID]],Table2[ID],Table2[Defect],"Not found",0)</f>
        <v>Bad Finish</v>
      </c>
      <c r="M5190" s="3">
        <v>163257</v>
      </c>
      <c r="N5190" s="3">
        <v>923</v>
      </c>
      <c r="O5190" s="6">
        <f>SupplierQuality[[#This Row],[Total Downtime Minutes]]/60</f>
        <v>15.383333333333333</v>
      </c>
      <c r="P5190" s="4">
        <v>377</v>
      </c>
      <c r="Q5190" s="4">
        <f>SupplierQuality[[#This Row],[Total Defect Qty]]*SupplierQuality[[#This Row],[Unit Price]]</f>
        <v>61547889</v>
      </c>
    </row>
    <row r="5191" spans="1:17" x14ac:dyDescent="0.25">
      <c r="A5191" s="1">
        <v>43824</v>
      </c>
      <c r="B5191" s="5" t="str">
        <f>TEXT(SupplierQuality[[#This Row],[Date]],"mmm")</f>
        <v>Dec</v>
      </c>
      <c r="C5191" s="5" t="str">
        <f>TEXT(SupplierQuality[[#This Row],[Date]],"yyyy")</f>
        <v>2019</v>
      </c>
      <c r="D5191" s="2" t="s">
        <v>333</v>
      </c>
      <c r="E5191" s="2" t="s">
        <v>45</v>
      </c>
      <c r="F5191" s="2" t="s">
        <v>75</v>
      </c>
      <c r="G5191">
        <v>114</v>
      </c>
      <c r="H5191" s="2" t="str">
        <f>VLOOKUP(SupplierQuality[[#This Row],[MaterialID]],Table4[#All],2,0)</f>
        <v>Carton</v>
      </c>
      <c r="I5191">
        <v>3</v>
      </c>
      <c r="J5191" s="2" t="str">
        <f>_xlfn.XLOOKUP(SupplierQuality[[#This Row],[Defect Type ID]],Table5[ID],Table5[Defect Type],"Not found",0)</f>
        <v>Impact</v>
      </c>
      <c r="K5191">
        <v>5</v>
      </c>
      <c r="L5191" s="2" t="str">
        <f>_xlfn.XLOOKUP(SupplierQuality[[#This Row],[DefectID]],Table2[ID],Table2[Defect],"Not found",0)</f>
        <v>Other</v>
      </c>
      <c r="M5191" s="3">
        <v>883832</v>
      </c>
      <c r="N5191" s="3">
        <v>2647</v>
      </c>
      <c r="O5191" s="6">
        <f>SupplierQuality[[#This Row],[Total Downtime Minutes]]/60</f>
        <v>44.116666666666667</v>
      </c>
      <c r="P5191" s="4">
        <v>392</v>
      </c>
      <c r="Q5191" s="4">
        <f>SupplierQuality[[#This Row],[Total Defect Qty]]*SupplierQuality[[#This Row],[Unit Price]]</f>
        <v>346462144</v>
      </c>
    </row>
    <row r="5192" spans="1:17" x14ac:dyDescent="0.25">
      <c r="A5192" s="1">
        <v>43824</v>
      </c>
      <c r="B5192" s="5" t="str">
        <f>TEXT(SupplierQuality[[#This Row],[Date]],"mmm")</f>
        <v>Dec</v>
      </c>
      <c r="C5192" s="5" t="str">
        <f>TEXT(SupplierQuality[[#This Row],[Date]],"yyyy")</f>
        <v>2019</v>
      </c>
      <c r="D5192" s="2" t="s">
        <v>174</v>
      </c>
      <c r="E5192" s="2" t="s">
        <v>47</v>
      </c>
      <c r="F5192" s="2" t="s">
        <v>17</v>
      </c>
      <c r="G5192">
        <v>132</v>
      </c>
      <c r="H5192" s="2" t="str">
        <f>VLOOKUP(SupplierQuality[[#This Row],[MaterialID]],Table4[#All],2,0)</f>
        <v>Printed Materials</v>
      </c>
      <c r="I5192">
        <v>3</v>
      </c>
      <c r="J5192" s="2" t="str">
        <f>_xlfn.XLOOKUP(SupplierQuality[[#This Row],[Defect Type ID]],Table5[ID],Table5[Defect Type],"Not found",0)</f>
        <v>Impact</v>
      </c>
      <c r="K5192">
        <v>153</v>
      </c>
      <c r="L5192" s="2" t="str">
        <f>_xlfn.XLOOKUP(SupplierQuality[[#This Row],[DefectID]],Table2[ID],Table2[Defect],"Not found",0)</f>
        <v>Over/Under Fill</v>
      </c>
      <c r="M5192" s="3">
        <v>812526</v>
      </c>
      <c r="N5192" s="3">
        <v>3782</v>
      </c>
      <c r="O5192" s="6">
        <f>SupplierQuality[[#This Row],[Total Downtime Minutes]]/60</f>
        <v>63.033333333333331</v>
      </c>
      <c r="P5192" s="4">
        <v>521</v>
      </c>
      <c r="Q5192" s="4">
        <f>SupplierQuality[[#This Row],[Total Defect Qty]]*SupplierQuality[[#This Row],[Unit Price]]</f>
        <v>423326046</v>
      </c>
    </row>
    <row r="5193" spans="1:17" x14ac:dyDescent="0.25">
      <c r="A5193" s="1">
        <v>43824</v>
      </c>
      <c r="B5193" s="5" t="str">
        <f>TEXT(SupplierQuality[[#This Row],[Date]],"mmm")</f>
        <v>Dec</v>
      </c>
      <c r="C5193" s="5" t="str">
        <f>TEXT(SupplierQuality[[#This Row],[Date]],"yyyy")</f>
        <v>2019</v>
      </c>
      <c r="D5193" s="2" t="s">
        <v>109</v>
      </c>
      <c r="E5193" s="2" t="s">
        <v>52</v>
      </c>
      <c r="F5193" s="2" t="s">
        <v>17</v>
      </c>
      <c r="G5193">
        <v>126</v>
      </c>
      <c r="H5193" s="2" t="str">
        <f>VLOOKUP(SupplierQuality[[#This Row],[MaterialID]],Table4[#All],2,0)</f>
        <v>Motors</v>
      </c>
      <c r="I5193">
        <v>2</v>
      </c>
      <c r="J5193" s="2" t="str">
        <f>_xlfn.XLOOKUP(SupplierQuality[[#This Row],[Defect Type ID]],Table5[ID],Table5[Defect Type],"Not found",0)</f>
        <v>Rejected</v>
      </c>
      <c r="K5193">
        <v>221</v>
      </c>
      <c r="L5193" s="2" t="str">
        <f>_xlfn.XLOOKUP(SupplierQuality[[#This Row],[DefectID]],Table2[ID],Table2[Defect],"Not found",0)</f>
        <v>Excessive Grease</v>
      </c>
      <c r="M5193" s="3">
        <v>738641</v>
      </c>
      <c r="N5193" s="3">
        <v>4921</v>
      </c>
      <c r="O5193" s="6">
        <f>SupplierQuality[[#This Row],[Total Downtime Minutes]]/60</f>
        <v>82.016666666666666</v>
      </c>
      <c r="P5193" s="4">
        <v>514</v>
      </c>
      <c r="Q5193" s="4">
        <f>SupplierQuality[[#This Row],[Total Defect Qty]]*SupplierQuality[[#This Row],[Unit Price]]</f>
        <v>379661474</v>
      </c>
    </row>
    <row r="5194" spans="1:17" x14ac:dyDescent="0.25">
      <c r="A5194" s="1">
        <v>43824</v>
      </c>
      <c r="B5194" s="5" t="str">
        <f>TEXT(SupplierQuality[[#This Row],[Date]],"mmm")</f>
        <v>Dec</v>
      </c>
      <c r="C5194" s="5" t="str">
        <f>TEXT(SupplierQuality[[#This Row],[Date]],"yyyy")</f>
        <v>2019</v>
      </c>
      <c r="D5194" s="2" t="s">
        <v>128</v>
      </c>
      <c r="E5194" s="2" t="s">
        <v>98</v>
      </c>
      <c r="F5194" s="2" t="s">
        <v>17</v>
      </c>
      <c r="G5194">
        <v>117</v>
      </c>
      <c r="H5194" s="2" t="str">
        <f>VLOOKUP(SupplierQuality[[#This Row],[MaterialID]],Table4[#All],2,0)</f>
        <v>Labels</v>
      </c>
      <c r="I5194">
        <v>1</v>
      </c>
      <c r="J5194" s="2" t="str">
        <f>_xlfn.XLOOKUP(SupplierQuality[[#This Row],[Defect Type ID]],Table5[ID],Table5[Defect Type],"Not found",0)</f>
        <v>No Impact</v>
      </c>
      <c r="K5194">
        <v>228</v>
      </c>
      <c r="L5194" s="2" t="str">
        <f>_xlfn.XLOOKUP(SupplierQuality[[#This Row],[DefectID]],Table2[ID],Table2[Defect],"Not found",0)</f>
        <v>Container Out of Spec</v>
      </c>
      <c r="M5194" s="3">
        <v>677485</v>
      </c>
      <c r="N5194" s="3">
        <v>4820</v>
      </c>
      <c r="O5194" s="6">
        <f>SupplierQuality[[#This Row],[Total Downtime Minutes]]/60</f>
        <v>80.333333333333329</v>
      </c>
      <c r="P5194" s="4">
        <v>690</v>
      </c>
      <c r="Q5194" s="4">
        <f>SupplierQuality[[#This Row],[Total Defect Qty]]*SupplierQuality[[#This Row],[Unit Price]]</f>
        <v>467464650</v>
      </c>
    </row>
    <row r="5195" spans="1:17" x14ac:dyDescent="0.25">
      <c r="A5195" s="1">
        <v>43824</v>
      </c>
      <c r="B5195" s="5" t="str">
        <f>TEXT(SupplierQuality[[#This Row],[Date]],"mmm")</f>
        <v>Dec</v>
      </c>
      <c r="C5195" s="5" t="str">
        <f>TEXT(SupplierQuality[[#This Row],[Date]],"yyyy")</f>
        <v>2019</v>
      </c>
      <c r="D5195" s="2" t="s">
        <v>156</v>
      </c>
      <c r="E5195" s="2" t="s">
        <v>119</v>
      </c>
      <c r="F5195" s="2" t="s">
        <v>17</v>
      </c>
      <c r="G5195">
        <v>131</v>
      </c>
      <c r="H5195" s="2" t="str">
        <f>VLOOKUP(SupplierQuality[[#This Row],[MaterialID]],Table4[#All],2,0)</f>
        <v>Valves</v>
      </c>
      <c r="I5195">
        <v>3</v>
      </c>
      <c r="J5195" s="2" t="str">
        <f>_xlfn.XLOOKUP(SupplierQuality[[#This Row],[Defect Type ID]],Table5[ID],Table5[Defect Type],"Not found",0)</f>
        <v>Impact</v>
      </c>
      <c r="K5195">
        <v>134</v>
      </c>
      <c r="L5195" s="2" t="str">
        <f>_xlfn.XLOOKUP(SupplierQuality[[#This Row],[DefectID]],Table2[ID],Table2[Defect],"Not found",0)</f>
        <v>Scratches</v>
      </c>
      <c r="M5195" s="3">
        <v>632266</v>
      </c>
      <c r="N5195" s="3">
        <v>3398</v>
      </c>
      <c r="O5195" s="6">
        <f>SupplierQuality[[#This Row],[Total Downtime Minutes]]/60</f>
        <v>56.633333333333333</v>
      </c>
      <c r="P5195" s="4">
        <v>655</v>
      </c>
      <c r="Q5195" s="4">
        <f>SupplierQuality[[#This Row],[Total Defect Qty]]*SupplierQuality[[#This Row],[Unit Price]]</f>
        <v>414134230</v>
      </c>
    </row>
    <row r="5196" spans="1:17" x14ac:dyDescent="0.25">
      <c r="A5196" s="1">
        <v>43824</v>
      </c>
      <c r="B5196" s="5" t="str">
        <f>TEXT(SupplierQuality[[#This Row],[Date]],"mmm")</f>
        <v>Dec</v>
      </c>
      <c r="C5196" s="5" t="str">
        <f>TEXT(SupplierQuality[[#This Row],[Date]],"yyyy")</f>
        <v>2019</v>
      </c>
      <c r="D5196" s="2" t="s">
        <v>97</v>
      </c>
      <c r="E5196" s="2" t="s">
        <v>98</v>
      </c>
      <c r="F5196" s="2" t="s">
        <v>17</v>
      </c>
      <c r="G5196">
        <v>132</v>
      </c>
      <c r="H5196" s="2" t="str">
        <f>VLOOKUP(SupplierQuality[[#This Row],[MaterialID]],Table4[#All],2,0)</f>
        <v>Printed Materials</v>
      </c>
      <c r="I5196">
        <v>2</v>
      </c>
      <c r="J5196" s="2" t="str">
        <f>_xlfn.XLOOKUP(SupplierQuality[[#This Row],[Defect Type ID]],Table5[ID],Table5[Defect Type],"Not found",0)</f>
        <v>Rejected</v>
      </c>
      <c r="K5196">
        <v>75</v>
      </c>
      <c r="L5196" s="2" t="str">
        <f>_xlfn.XLOOKUP(SupplierQuality[[#This Row],[DefectID]],Table2[ID],Table2[Defect],"Not found",0)</f>
        <v>Crushed Sidewalls</v>
      </c>
      <c r="M5196" s="3">
        <v>336638</v>
      </c>
      <c r="N5196" s="3">
        <v>4616</v>
      </c>
      <c r="O5196" s="6">
        <f>SupplierQuality[[#This Row],[Total Downtime Minutes]]/60</f>
        <v>76.933333333333337</v>
      </c>
      <c r="P5196" s="4">
        <v>414</v>
      </c>
      <c r="Q5196" s="4">
        <f>SupplierQuality[[#This Row],[Total Defect Qty]]*SupplierQuality[[#This Row],[Unit Price]]</f>
        <v>139368132</v>
      </c>
    </row>
    <row r="5197" spans="1:17" x14ac:dyDescent="0.25">
      <c r="A5197" s="1">
        <v>43824</v>
      </c>
      <c r="B5197" s="5" t="str">
        <f>TEXT(SupplierQuality[[#This Row],[Date]],"mmm")</f>
        <v>Dec</v>
      </c>
      <c r="C5197" s="5" t="str">
        <f>TEXT(SupplierQuality[[#This Row],[Date]],"yyyy")</f>
        <v>2019</v>
      </c>
      <c r="D5197" s="2" t="s">
        <v>166</v>
      </c>
      <c r="E5197" s="2" t="s">
        <v>19</v>
      </c>
      <c r="F5197" s="2" t="s">
        <v>17</v>
      </c>
      <c r="G5197">
        <v>116</v>
      </c>
      <c r="H5197" s="2" t="str">
        <f>VLOOKUP(SupplierQuality[[#This Row],[MaterialID]],Table4[#All],2,0)</f>
        <v>Molds</v>
      </c>
      <c r="I5197">
        <v>2</v>
      </c>
      <c r="J5197" s="2" t="str">
        <f>_xlfn.XLOOKUP(SupplierQuality[[#This Row],[Defect Type ID]],Table5[ID],Table5[Defect Type],"Not found",0)</f>
        <v>Rejected</v>
      </c>
      <c r="K5197">
        <v>133</v>
      </c>
      <c r="L5197" s="2" t="str">
        <f>_xlfn.XLOOKUP(SupplierQuality[[#This Row],[DefectID]],Table2[ID],Table2[Defect],"Not found",0)</f>
        <v>Skewed Cartons</v>
      </c>
      <c r="M5197" s="3">
        <v>76683</v>
      </c>
      <c r="N5197" s="3">
        <v>4226</v>
      </c>
      <c r="O5197" s="6">
        <f>SupplierQuality[[#This Row],[Total Downtime Minutes]]/60</f>
        <v>70.433333333333337</v>
      </c>
      <c r="P5197" s="4">
        <v>332</v>
      </c>
      <c r="Q5197" s="4">
        <f>SupplierQuality[[#This Row],[Total Defect Qty]]*SupplierQuality[[#This Row],[Unit Price]]</f>
        <v>25458756</v>
      </c>
    </row>
    <row r="5198" spans="1:17" x14ac:dyDescent="0.25">
      <c r="A5198" s="1">
        <v>43827</v>
      </c>
      <c r="B5198" s="5" t="str">
        <f>TEXT(SupplierQuality[[#This Row],[Date]],"mmm")</f>
        <v>Dec</v>
      </c>
      <c r="C5198" s="5" t="str">
        <f>TEXT(SupplierQuality[[#This Row],[Date]],"yyyy")</f>
        <v>2019</v>
      </c>
      <c r="D5198" s="2" t="s">
        <v>330</v>
      </c>
      <c r="E5198" s="2" t="s">
        <v>16</v>
      </c>
      <c r="F5198" s="2" t="s">
        <v>17</v>
      </c>
      <c r="G5198">
        <v>119</v>
      </c>
      <c r="H5198" s="2" t="str">
        <f>VLOOKUP(SupplierQuality[[#This Row],[MaterialID]],Table4[#All],2,0)</f>
        <v>Batteries</v>
      </c>
      <c r="I5198">
        <v>1</v>
      </c>
      <c r="J5198" s="2" t="str">
        <f>_xlfn.XLOOKUP(SupplierQuality[[#This Row],[Defect Type ID]],Table5[ID],Table5[Defect Type],"Not found",0)</f>
        <v>No Impact</v>
      </c>
      <c r="K5198">
        <v>186</v>
      </c>
      <c r="L5198" s="2" t="str">
        <f>_xlfn.XLOOKUP(SupplierQuality[[#This Row],[DefectID]],Table2[ID],Table2[Defect],"Not found",0)</f>
        <v>Torn Packaging</v>
      </c>
      <c r="M5198" s="3">
        <v>695702</v>
      </c>
      <c r="N5198" s="3">
        <v>1598</v>
      </c>
      <c r="O5198" s="6">
        <f>SupplierQuality[[#This Row],[Total Downtime Minutes]]/60</f>
        <v>26.633333333333333</v>
      </c>
      <c r="P5198" s="4">
        <v>686</v>
      </c>
      <c r="Q5198" s="4">
        <f>SupplierQuality[[#This Row],[Total Defect Qty]]*SupplierQuality[[#This Row],[Unit Price]]</f>
        <v>477251572</v>
      </c>
    </row>
    <row r="5199" spans="1:17" x14ac:dyDescent="0.25">
      <c r="A5199" s="1">
        <v>43828</v>
      </c>
      <c r="B5199" s="5" t="str">
        <f>TEXT(SupplierQuality[[#This Row],[Date]],"mmm")</f>
        <v>Dec</v>
      </c>
      <c r="C5199" s="5" t="str">
        <f>TEXT(SupplierQuality[[#This Row],[Date]],"yyyy")</f>
        <v>2019</v>
      </c>
      <c r="D5199" s="2" t="s">
        <v>239</v>
      </c>
      <c r="E5199" s="2" t="s">
        <v>11</v>
      </c>
      <c r="F5199" s="2" t="s">
        <v>14</v>
      </c>
      <c r="G5199">
        <v>121</v>
      </c>
      <c r="H5199" s="2" t="str">
        <f>VLOOKUP(SupplierQuality[[#This Row],[MaterialID]],Table4[#All],2,0)</f>
        <v>Composites</v>
      </c>
      <c r="I5199">
        <v>1</v>
      </c>
      <c r="J5199" s="2" t="str">
        <f>_xlfn.XLOOKUP(SupplierQuality[[#This Row],[Defect Type ID]],Table5[ID],Table5[Defect Type],"Not found",0)</f>
        <v>No Impact</v>
      </c>
      <c r="K5199">
        <v>44</v>
      </c>
      <c r="L5199" s="2" t="str">
        <f>_xlfn.XLOOKUP(SupplierQuality[[#This Row],[DefectID]],Table2[ID],Table2[Defect],"Not found",0)</f>
        <v>Broken Glass</v>
      </c>
      <c r="M5199" s="3">
        <v>869770</v>
      </c>
      <c r="N5199" s="3">
        <v>4986</v>
      </c>
      <c r="O5199" s="6">
        <f>SupplierQuality[[#This Row],[Total Downtime Minutes]]/60</f>
        <v>83.1</v>
      </c>
      <c r="P5199" s="4">
        <v>519</v>
      </c>
      <c r="Q5199" s="4">
        <f>SupplierQuality[[#This Row],[Total Defect Qty]]*SupplierQuality[[#This Row],[Unit Price]]</f>
        <v>451410630</v>
      </c>
    </row>
    <row r="5200" spans="1:17" x14ac:dyDescent="0.25">
      <c r="A5200" s="1">
        <v>43828</v>
      </c>
      <c r="B5200" s="5" t="str">
        <f>TEXT(SupplierQuality[[#This Row],[Date]],"mmm")</f>
        <v>Dec</v>
      </c>
      <c r="C5200" s="5" t="str">
        <f>TEXT(SupplierQuality[[#This Row],[Date]],"yyyy")</f>
        <v>2019</v>
      </c>
      <c r="D5200" s="2" t="s">
        <v>213</v>
      </c>
      <c r="E5200" s="2" t="s">
        <v>32</v>
      </c>
      <c r="F5200" s="2" t="s">
        <v>691</v>
      </c>
      <c r="G5200">
        <v>120</v>
      </c>
      <c r="H5200" s="2" t="str">
        <f>VLOOKUP(SupplierQuality[[#This Row],[MaterialID]],Table4[#All],2,0)</f>
        <v>Film</v>
      </c>
      <c r="I5200">
        <v>3</v>
      </c>
      <c r="J5200" s="2" t="str">
        <f>_xlfn.XLOOKUP(SupplierQuality[[#This Row],[Defect Type ID]],Table5[ID],Table5[Defect Type],"Not found",0)</f>
        <v>Impact</v>
      </c>
      <c r="K5200">
        <v>139</v>
      </c>
      <c r="L5200" s="2" t="str">
        <f>_xlfn.XLOOKUP(SupplierQuality[[#This Row],[DefectID]],Table2[ID],Table2[Defect],"Not found",0)</f>
        <v>Incorrect Color</v>
      </c>
      <c r="M5200" s="3">
        <v>844583</v>
      </c>
      <c r="N5200" s="3">
        <v>3049</v>
      </c>
      <c r="O5200" s="6">
        <f>SupplierQuality[[#This Row],[Total Downtime Minutes]]/60</f>
        <v>50.81666666666667</v>
      </c>
      <c r="P5200" s="4">
        <v>293</v>
      </c>
      <c r="Q5200" s="4">
        <f>SupplierQuality[[#This Row],[Total Defect Qty]]*SupplierQuality[[#This Row],[Unit Price]]</f>
        <v>247462819</v>
      </c>
    </row>
    <row r="5201" spans="1:17" x14ac:dyDescent="0.25">
      <c r="A5201" s="1">
        <v>43828</v>
      </c>
      <c r="B5201" s="5" t="str">
        <f>TEXT(SupplierQuality[[#This Row],[Date]],"mmm")</f>
        <v>Dec</v>
      </c>
      <c r="C5201" s="5" t="str">
        <f>TEXT(SupplierQuality[[#This Row],[Date]],"yyyy")</f>
        <v>2019</v>
      </c>
      <c r="D5201" s="2" t="s">
        <v>204</v>
      </c>
      <c r="E5201" s="2" t="s">
        <v>32</v>
      </c>
      <c r="F5201" s="2" t="s">
        <v>17</v>
      </c>
      <c r="G5201">
        <v>131</v>
      </c>
      <c r="H5201" s="2" t="str">
        <f>VLOOKUP(SupplierQuality[[#This Row],[MaterialID]],Table4[#All],2,0)</f>
        <v>Valves</v>
      </c>
      <c r="I5201">
        <v>3</v>
      </c>
      <c r="J5201" s="2" t="str">
        <f>_xlfn.XLOOKUP(SupplierQuality[[#This Row],[Defect Type ID]],Table5[ID],Table5[Defect Type],"Not found",0)</f>
        <v>Impact</v>
      </c>
      <c r="K5201">
        <v>34</v>
      </c>
      <c r="L5201" s="2" t="str">
        <f>_xlfn.XLOOKUP(SupplierQuality[[#This Row],[DefectID]],Table2[ID],Table2[Defect],"Not found",0)</f>
        <v>Inclomplete</v>
      </c>
      <c r="M5201" s="3">
        <v>623756</v>
      </c>
      <c r="N5201" s="3">
        <v>449</v>
      </c>
      <c r="O5201" s="6">
        <f>SupplierQuality[[#This Row],[Total Downtime Minutes]]/60</f>
        <v>7.4833333333333334</v>
      </c>
      <c r="P5201" s="4">
        <v>336</v>
      </c>
      <c r="Q5201" s="4">
        <f>SupplierQuality[[#This Row],[Total Defect Qty]]*SupplierQuality[[#This Row],[Unit Price]]</f>
        <v>209582016</v>
      </c>
    </row>
    <row r="5202" spans="1:17" x14ac:dyDescent="0.25">
      <c r="A5202" s="1">
        <v>43828</v>
      </c>
      <c r="B5202" s="5" t="str">
        <f>TEXT(SupplierQuality[[#This Row],[Date]],"mmm")</f>
        <v>Dec</v>
      </c>
      <c r="C5202" s="5" t="str">
        <f>TEXT(SupplierQuality[[#This Row],[Date]],"yyyy")</f>
        <v>2019</v>
      </c>
      <c r="D5202" s="2" t="s">
        <v>200</v>
      </c>
      <c r="E5202" s="2" t="s">
        <v>60</v>
      </c>
      <c r="F5202" s="2" t="s">
        <v>691</v>
      </c>
      <c r="G5202">
        <v>115</v>
      </c>
      <c r="H5202" s="2" t="str">
        <f>VLOOKUP(SupplierQuality[[#This Row],[MaterialID]],Table4[#All],2,0)</f>
        <v>Controllers</v>
      </c>
      <c r="I5202">
        <v>2</v>
      </c>
      <c r="J5202" s="2" t="str">
        <f>_xlfn.XLOOKUP(SupplierQuality[[#This Row],[Defect Type ID]],Table5[ID],Table5[Defect Type],"Not found",0)</f>
        <v>Rejected</v>
      </c>
      <c r="K5202">
        <v>134</v>
      </c>
      <c r="L5202" s="2" t="str">
        <f>_xlfn.XLOOKUP(SupplierQuality[[#This Row],[DefectID]],Table2[ID],Table2[Defect],"Not found",0)</f>
        <v>Scratches</v>
      </c>
      <c r="M5202" s="3">
        <v>538274</v>
      </c>
      <c r="N5202" s="3">
        <v>3657</v>
      </c>
      <c r="O5202" s="6">
        <f>SupplierQuality[[#This Row],[Total Downtime Minutes]]/60</f>
        <v>60.95</v>
      </c>
      <c r="P5202" s="4">
        <v>635</v>
      </c>
      <c r="Q5202" s="4">
        <f>SupplierQuality[[#This Row],[Total Defect Qty]]*SupplierQuality[[#This Row],[Unit Price]]</f>
        <v>341803990</v>
      </c>
    </row>
    <row r="5203" spans="1:17" x14ac:dyDescent="0.25">
      <c r="A5203" s="1">
        <v>43828</v>
      </c>
      <c r="B5203" s="5" t="str">
        <f>TEXT(SupplierQuality[[#This Row],[Date]],"mmm")</f>
        <v>Dec</v>
      </c>
      <c r="C5203" s="5" t="str">
        <f>TEXT(SupplierQuality[[#This Row],[Date]],"yyyy")</f>
        <v>2019</v>
      </c>
      <c r="D5203" s="2" t="s">
        <v>351</v>
      </c>
      <c r="E5203" s="2" t="s">
        <v>16</v>
      </c>
      <c r="F5203" s="2" t="s">
        <v>691</v>
      </c>
      <c r="G5203">
        <v>120</v>
      </c>
      <c r="H5203" s="2" t="str">
        <f>VLOOKUP(SupplierQuality[[#This Row],[MaterialID]],Table4[#All],2,0)</f>
        <v>Film</v>
      </c>
      <c r="I5203">
        <v>3</v>
      </c>
      <c r="J5203" s="2" t="str">
        <f>_xlfn.XLOOKUP(SupplierQuality[[#This Row],[Defect Type ID]],Table5[ID],Table5[Defect Type],"Not found",0)</f>
        <v>Impact</v>
      </c>
      <c r="K5203">
        <v>23</v>
      </c>
      <c r="L5203" s="2" t="str">
        <f>_xlfn.XLOOKUP(SupplierQuality[[#This Row],[DefectID]],Table2[ID],Table2[Defect],"Not found",0)</f>
        <v>Split Seams</v>
      </c>
      <c r="M5203" s="3">
        <v>502341</v>
      </c>
      <c r="N5203" s="3">
        <v>3899</v>
      </c>
      <c r="O5203" s="6">
        <f>SupplierQuality[[#This Row],[Total Downtime Minutes]]/60</f>
        <v>64.983333333333334</v>
      </c>
      <c r="P5203" s="4">
        <v>521</v>
      </c>
      <c r="Q5203" s="4">
        <f>SupplierQuality[[#This Row],[Total Defect Qty]]*SupplierQuality[[#This Row],[Unit Price]]</f>
        <v>261719661</v>
      </c>
    </row>
    <row r="5204" spans="1:17" x14ac:dyDescent="0.25">
      <c r="A5204" s="1">
        <v>43828</v>
      </c>
      <c r="B5204" s="5" t="str">
        <f>TEXT(SupplierQuality[[#This Row],[Date]],"mmm")</f>
        <v>Dec</v>
      </c>
      <c r="C5204" s="5" t="str">
        <f>TEXT(SupplierQuality[[#This Row],[Date]],"yyyy")</f>
        <v>2019</v>
      </c>
      <c r="D5204" s="2" t="s">
        <v>81</v>
      </c>
      <c r="E5204" s="2" t="s">
        <v>67</v>
      </c>
      <c r="F5204" s="2" t="s">
        <v>691</v>
      </c>
      <c r="G5204">
        <v>131</v>
      </c>
      <c r="H5204" s="2" t="str">
        <f>VLOOKUP(SupplierQuality[[#This Row],[MaterialID]],Table4[#All],2,0)</f>
        <v>Valves</v>
      </c>
      <c r="I5204">
        <v>3</v>
      </c>
      <c r="J5204" s="2" t="str">
        <f>_xlfn.XLOOKUP(SupplierQuality[[#This Row],[Defect Type ID]],Table5[ID],Table5[Defect Type],"Not found",0)</f>
        <v>Impact</v>
      </c>
      <c r="K5204">
        <v>246</v>
      </c>
      <c r="L5204" s="2" t="str">
        <f>_xlfn.XLOOKUP(SupplierQuality[[#This Row],[DefectID]],Table2[ID],Table2[Defect],"Not found",0)</f>
        <v>Wrong Item</v>
      </c>
      <c r="M5204" s="3">
        <v>475068</v>
      </c>
      <c r="N5204" s="3">
        <v>4751</v>
      </c>
      <c r="O5204" s="6">
        <f>SupplierQuality[[#This Row],[Total Downtime Minutes]]/60</f>
        <v>79.183333333333337</v>
      </c>
      <c r="P5204" s="4">
        <v>330</v>
      </c>
      <c r="Q5204" s="4">
        <f>SupplierQuality[[#This Row],[Total Defect Qty]]*SupplierQuality[[#This Row],[Unit Price]]</f>
        <v>156772440</v>
      </c>
    </row>
    <row r="5205" spans="1:17" x14ac:dyDescent="0.25">
      <c r="A5205" s="1">
        <v>43828</v>
      </c>
      <c r="B5205" s="5" t="str">
        <f>TEXT(SupplierQuality[[#This Row],[Date]],"mmm")</f>
        <v>Dec</v>
      </c>
      <c r="C5205" s="5" t="str">
        <f>TEXT(SupplierQuality[[#This Row],[Date]],"yyyy")</f>
        <v>2019</v>
      </c>
      <c r="D5205" s="2" t="s">
        <v>79</v>
      </c>
      <c r="E5205" s="2" t="s">
        <v>41</v>
      </c>
      <c r="F5205" s="2" t="s">
        <v>42</v>
      </c>
      <c r="G5205">
        <v>120</v>
      </c>
      <c r="H5205" s="2" t="str">
        <f>VLOOKUP(SupplierQuality[[#This Row],[MaterialID]],Table4[#All],2,0)</f>
        <v>Film</v>
      </c>
      <c r="I5205">
        <v>3</v>
      </c>
      <c r="J5205" s="2" t="str">
        <f>_xlfn.XLOOKUP(SupplierQuality[[#This Row],[Defect Type ID]],Table5[ID],Table5[Defect Type],"Not found",0)</f>
        <v>Impact</v>
      </c>
      <c r="K5205">
        <v>7</v>
      </c>
      <c r="L5205" s="2" t="str">
        <f>_xlfn.XLOOKUP(SupplierQuality[[#This Row],[DefectID]],Table2[ID],Table2[Defect],"Not found",0)</f>
        <v>Misc</v>
      </c>
      <c r="M5205" s="3">
        <v>405030</v>
      </c>
      <c r="N5205" s="3">
        <v>2364</v>
      </c>
      <c r="O5205" s="6">
        <f>SupplierQuality[[#This Row],[Total Downtime Minutes]]/60</f>
        <v>39.4</v>
      </c>
      <c r="P5205" s="4">
        <v>526</v>
      </c>
      <c r="Q5205" s="4">
        <f>SupplierQuality[[#This Row],[Total Defect Qty]]*SupplierQuality[[#This Row],[Unit Price]]</f>
        <v>213045780</v>
      </c>
    </row>
    <row r="5206" spans="1:17" x14ac:dyDescent="0.25">
      <c r="A5206" s="1">
        <v>43828</v>
      </c>
      <c r="B5206" s="5" t="str">
        <f>TEXT(SupplierQuality[[#This Row],[Date]],"mmm")</f>
        <v>Dec</v>
      </c>
      <c r="C5206" s="5" t="str">
        <f>TEXT(SupplierQuality[[#This Row],[Date]],"yyyy")</f>
        <v>2019</v>
      </c>
      <c r="D5206" s="2" t="s">
        <v>125</v>
      </c>
      <c r="E5206" s="2" t="s">
        <v>16</v>
      </c>
      <c r="F5206" s="2" t="s">
        <v>691</v>
      </c>
      <c r="G5206">
        <v>119</v>
      </c>
      <c r="H5206" s="2" t="str">
        <f>VLOOKUP(SupplierQuality[[#This Row],[MaterialID]],Table4[#All],2,0)</f>
        <v>Batteries</v>
      </c>
      <c r="I5206">
        <v>1</v>
      </c>
      <c r="J5206" s="2" t="str">
        <f>_xlfn.XLOOKUP(SupplierQuality[[#This Row],[Defect Type ID]],Table5[ID],Table5[Defect Type],"Not found",0)</f>
        <v>No Impact</v>
      </c>
      <c r="K5206">
        <v>114</v>
      </c>
      <c r="L5206" s="2" t="str">
        <f>_xlfn.XLOOKUP(SupplierQuality[[#This Row],[DefectID]],Table2[ID],Table2[Defect],"Not found",0)</f>
        <v>Wrong Case Labels</v>
      </c>
      <c r="M5206" s="3">
        <v>369381</v>
      </c>
      <c r="N5206" s="3">
        <v>4773</v>
      </c>
      <c r="O5206" s="6">
        <f>SupplierQuality[[#This Row],[Total Downtime Minutes]]/60</f>
        <v>79.55</v>
      </c>
      <c r="P5206" s="4">
        <v>607</v>
      </c>
      <c r="Q5206" s="4">
        <f>SupplierQuality[[#This Row],[Total Defect Qty]]*SupplierQuality[[#This Row],[Unit Price]]</f>
        <v>224214267</v>
      </c>
    </row>
    <row r="5207" spans="1:17" x14ac:dyDescent="0.25">
      <c r="A5207" s="1">
        <v>43828</v>
      </c>
      <c r="B5207" s="5" t="str">
        <f>TEXT(SupplierQuality[[#This Row],[Date]],"mmm")</f>
        <v>Dec</v>
      </c>
      <c r="C5207" s="5" t="str">
        <f>TEXT(SupplierQuality[[#This Row],[Date]],"yyyy")</f>
        <v>2019</v>
      </c>
      <c r="D5207" s="2" t="s">
        <v>234</v>
      </c>
      <c r="E5207" s="2" t="s">
        <v>30</v>
      </c>
      <c r="F5207" s="2" t="s">
        <v>17</v>
      </c>
      <c r="G5207">
        <v>123</v>
      </c>
      <c r="H5207" s="2" t="str">
        <f>VLOOKUP(SupplierQuality[[#This Row],[MaterialID]],Table4[#All],2,0)</f>
        <v>Pump</v>
      </c>
      <c r="I5207">
        <v>2</v>
      </c>
      <c r="J5207" s="2" t="str">
        <f>_xlfn.XLOOKUP(SupplierQuality[[#This Row],[Defect Type ID]],Table5[ID],Table5[Defect Type],"Not found",0)</f>
        <v>Rejected</v>
      </c>
      <c r="K5207">
        <v>40</v>
      </c>
      <c r="L5207" s="2" t="str">
        <f>_xlfn.XLOOKUP(SupplierQuality[[#This Row],[DefectID]],Table2[ID],Table2[Defect],"Not found",0)</f>
        <v>Wrong Spec Date</v>
      </c>
      <c r="M5207" s="3">
        <v>279374</v>
      </c>
      <c r="N5207" s="3">
        <v>3666</v>
      </c>
      <c r="O5207" s="6">
        <f>SupplierQuality[[#This Row],[Total Downtime Minutes]]/60</f>
        <v>61.1</v>
      </c>
      <c r="P5207" s="4">
        <v>293</v>
      </c>
      <c r="Q5207" s="4">
        <f>SupplierQuality[[#This Row],[Total Defect Qty]]*SupplierQuality[[#This Row],[Unit Price]]</f>
        <v>81856582</v>
      </c>
    </row>
    <row r="5208" spans="1:17" x14ac:dyDescent="0.25">
      <c r="A5208" s="1">
        <v>43829</v>
      </c>
      <c r="B5208" s="5" t="str">
        <f>TEXT(SupplierQuality[[#This Row],[Date]],"mmm")</f>
        <v>Dec</v>
      </c>
      <c r="C5208" s="5" t="str">
        <f>TEXT(SupplierQuality[[#This Row],[Date]],"yyyy")</f>
        <v>2019</v>
      </c>
      <c r="D5208" s="2" t="s">
        <v>330</v>
      </c>
      <c r="E5208" s="2" t="s">
        <v>23</v>
      </c>
      <c r="F5208" s="2" t="s">
        <v>17</v>
      </c>
      <c r="G5208">
        <v>116</v>
      </c>
      <c r="H5208" s="2" t="str">
        <f>VLOOKUP(SupplierQuality[[#This Row],[MaterialID]],Table4[#All],2,0)</f>
        <v>Molds</v>
      </c>
      <c r="I5208">
        <v>1</v>
      </c>
      <c r="J5208" s="2" t="str">
        <f>_xlfn.XLOOKUP(SupplierQuality[[#This Row],[Defect Type ID]],Table5[ID],Table5[Defect Type],"Not found",0)</f>
        <v>No Impact</v>
      </c>
      <c r="K5208">
        <v>187</v>
      </c>
      <c r="L5208" s="2" t="str">
        <f>_xlfn.XLOOKUP(SupplierQuality[[#This Row],[DefectID]],Table2[ID],Table2[Defect],"Not found",0)</f>
        <v>Bad Fasteners</v>
      </c>
      <c r="M5208" s="3">
        <v>934305</v>
      </c>
      <c r="N5208" s="3">
        <v>4799</v>
      </c>
      <c r="O5208" s="6">
        <f>SupplierQuality[[#This Row],[Total Downtime Minutes]]/60</f>
        <v>79.983333333333334</v>
      </c>
      <c r="P5208" s="4">
        <v>528</v>
      </c>
      <c r="Q5208" s="4">
        <f>SupplierQuality[[#This Row],[Total Defect Qty]]*SupplierQuality[[#This Row],[Unit Price]]</f>
        <v>493313040</v>
      </c>
    </row>
    <row r="5209" spans="1:17" x14ac:dyDescent="0.25">
      <c r="A5209" s="1">
        <v>43829</v>
      </c>
      <c r="B5209" s="5" t="str">
        <f>TEXT(SupplierQuality[[#This Row],[Date]],"mmm")</f>
        <v>Dec</v>
      </c>
      <c r="C5209" s="5" t="str">
        <f>TEXT(SupplierQuality[[#This Row],[Date]],"yyyy")</f>
        <v>2019</v>
      </c>
      <c r="D5209" s="2" t="s">
        <v>315</v>
      </c>
      <c r="E5209" s="2" t="s">
        <v>119</v>
      </c>
      <c r="F5209" s="2" t="s">
        <v>14</v>
      </c>
      <c r="G5209">
        <v>120</v>
      </c>
      <c r="H5209" s="2" t="str">
        <f>VLOOKUP(SupplierQuality[[#This Row],[MaterialID]],Table4[#All],2,0)</f>
        <v>Film</v>
      </c>
      <c r="I5209">
        <v>3</v>
      </c>
      <c r="J5209" s="2" t="str">
        <f>_xlfn.XLOOKUP(SupplierQuality[[#This Row],[Defect Type ID]],Table5[ID],Table5[Defect Type],"Not found",0)</f>
        <v>Impact</v>
      </c>
      <c r="K5209">
        <v>67</v>
      </c>
      <c r="L5209" s="2" t="str">
        <f>_xlfn.XLOOKUP(SupplierQuality[[#This Row],[DefectID]],Table2[ID],Table2[Defect],"Not found",0)</f>
        <v>Bad Film</v>
      </c>
      <c r="M5209" s="3">
        <v>868347</v>
      </c>
      <c r="N5209" s="3">
        <v>1096</v>
      </c>
      <c r="O5209" s="6">
        <f>SupplierQuality[[#This Row],[Total Downtime Minutes]]/60</f>
        <v>18.266666666666666</v>
      </c>
      <c r="P5209" s="4">
        <v>441</v>
      </c>
      <c r="Q5209" s="4">
        <f>SupplierQuality[[#This Row],[Total Defect Qty]]*SupplierQuality[[#This Row],[Unit Price]]</f>
        <v>382941027</v>
      </c>
    </row>
    <row r="5210" spans="1:17" x14ac:dyDescent="0.25">
      <c r="A5210" s="1">
        <v>43829</v>
      </c>
      <c r="B5210" s="5" t="str">
        <f>TEXT(SupplierQuality[[#This Row],[Date]],"mmm")</f>
        <v>Dec</v>
      </c>
      <c r="C5210" s="5" t="str">
        <f>TEXT(SupplierQuality[[#This Row],[Date]],"yyyy")</f>
        <v>2019</v>
      </c>
      <c r="D5210" s="2" t="s">
        <v>229</v>
      </c>
      <c r="E5210" s="2" t="s">
        <v>21</v>
      </c>
      <c r="F5210" s="2" t="s">
        <v>17</v>
      </c>
      <c r="G5210">
        <v>126</v>
      </c>
      <c r="H5210" s="2" t="str">
        <f>VLOOKUP(SupplierQuality[[#This Row],[MaterialID]],Table4[#All],2,0)</f>
        <v>Motors</v>
      </c>
      <c r="I5210">
        <v>3</v>
      </c>
      <c r="J5210" s="2" t="str">
        <f>_xlfn.XLOOKUP(SupplierQuality[[#This Row],[Defect Type ID]],Table5[ID],Table5[Defect Type],"Not found",0)</f>
        <v>Impact</v>
      </c>
      <c r="K5210">
        <v>181</v>
      </c>
      <c r="L5210" s="2" t="str">
        <f>_xlfn.XLOOKUP(SupplierQuality[[#This Row],[DefectID]],Table2[ID],Table2[Defect],"Not found",0)</f>
        <v>Leaking Seals</v>
      </c>
      <c r="M5210" s="3">
        <v>694523</v>
      </c>
      <c r="N5210" s="3">
        <v>3843</v>
      </c>
      <c r="O5210" s="6">
        <f>SupplierQuality[[#This Row],[Total Downtime Minutes]]/60</f>
        <v>64.05</v>
      </c>
      <c r="P5210" s="4">
        <v>408</v>
      </c>
      <c r="Q5210" s="4">
        <f>SupplierQuality[[#This Row],[Total Defect Qty]]*SupplierQuality[[#This Row],[Unit Price]]</f>
        <v>283365384</v>
      </c>
    </row>
    <row r="5211" spans="1:17" x14ac:dyDescent="0.25">
      <c r="A5211" s="1">
        <v>43829</v>
      </c>
      <c r="B5211" s="5" t="str">
        <f>TEXT(SupplierQuality[[#This Row],[Date]],"mmm")</f>
        <v>Dec</v>
      </c>
      <c r="C5211" s="5" t="str">
        <f>TEXT(SupplierQuality[[#This Row],[Date]],"yyyy")</f>
        <v>2019</v>
      </c>
      <c r="D5211" s="2" t="s">
        <v>209</v>
      </c>
      <c r="E5211" s="2" t="s">
        <v>98</v>
      </c>
      <c r="F5211" s="2" t="s">
        <v>17</v>
      </c>
      <c r="G5211">
        <v>122</v>
      </c>
      <c r="H5211" s="2" t="str">
        <f>VLOOKUP(SupplierQuality[[#This Row],[MaterialID]],Table4[#All],2,0)</f>
        <v>Electrolytes</v>
      </c>
      <c r="I5211">
        <v>2</v>
      </c>
      <c r="J5211" s="2" t="str">
        <f>_xlfn.XLOOKUP(SupplierQuality[[#This Row],[Defect Type ID]],Table5[ID],Table5[Defect Type],"Not found",0)</f>
        <v>Rejected</v>
      </c>
      <c r="K5211">
        <v>1</v>
      </c>
      <c r="L5211" s="2" t="str">
        <f>_xlfn.XLOOKUP(SupplierQuality[[#This Row],[DefectID]],Table2[ID],Table2[Defect],"Not found",0)</f>
        <v>Bad Bearings</v>
      </c>
      <c r="M5211" s="3">
        <v>675534</v>
      </c>
      <c r="N5211" s="3">
        <v>2145</v>
      </c>
      <c r="O5211" s="6">
        <f>SupplierQuality[[#This Row],[Total Downtime Minutes]]/60</f>
        <v>35.75</v>
      </c>
      <c r="P5211" s="4">
        <v>596</v>
      </c>
      <c r="Q5211" s="4">
        <f>SupplierQuality[[#This Row],[Total Defect Qty]]*SupplierQuality[[#This Row],[Unit Price]]</f>
        <v>402618264</v>
      </c>
    </row>
    <row r="5212" spans="1:17" x14ac:dyDescent="0.25">
      <c r="A5212" s="1">
        <v>43829</v>
      </c>
      <c r="B5212" s="5" t="str">
        <f>TEXT(SupplierQuality[[#This Row],[Date]],"mmm")</f>
        <v>Dec</v>
      </c>
      <c r="C5212" s="5" t="str">
        <f>TEXT(SupplierQuality[[#This Row],[Date]],"yyyy")</f>
        <v>2019</v>
      </c>
      <c r="D5212" s="2" t="s">
        <v>187</v>
      </c>
      <c r="E5212" s="2" t="s">
        <v>47</v>
      </c>
      <c r="F5212" s="2" t="s">
        <v>17</v>
      </c>
      <c r="G5212">
        <v>114</v>
      </c>
      <c r="H5212" s="2" t="str">
        <f>VLOOKUP(SupplierQuality[[#This Row],[MaterialID]],Table4[#All],2,0)</f>
        <v>Carton</v>
      </c>
      <c r="I5212">
        <v>1</v>
      </c>
      <c r="J5212" s="2" t="str">
        <f>_xlfn.XLOOKUP(SupplierQuality[[#This Row],[Defect Type ID]],Table5[ID],Table5[Defect Type],"Not found",0)</f>
        <v>No Impact</v>
      </c>
      <c r="K5212">
        <v>97</v>
      </c>
      <c r="L5212" s="2" t="str">
        <f>_xlfn.XLOOKUP(SupplierQuality[[#This Row],[DefectID]],Table2[ID],Table2[Defect],"Not found",0)</f>
        <v>Bad Carton Packaging</v>
      </c>
      <c r="M5212" s="3">
        <v>285775</v>
      </c>
      <c r="N5212" s="3">
        <v>741</v>
      </c>
      <c r="O5212" s="6">
        <f>SupplierQuality[[#This Row],[Total Downtime Minutes]]/60</f>
        <v>12.35</v>
      </c>
      <c r="P5212" s="4">
        <v>402</v>
      </c>
      <c r="Q5212" s="4">
        <f>SupplierQuality[[#This Row],[Total Defect Qty]]*SupplierQuality[[#This Row],[Unit Price]]</f>
        <v>114881550</v>
      </c>
    </row>
    <row r="5213" spans="1:17" x14ac:dyDescent="0.25">
      <c r="A5213" s="1">
        <v>43829</v>
      </c>
      <c r="B5213" s="5" t="str">
        <f>TEXT(SupplierQuality[[#This Row],[Date]],"mmm")</f>
        <v>Dec</v>
      </c>
      <c r="C5213" s="5" t="str">
        <f>TEXT(SupplierQuality[[#This Row],[Date]],"yyyy")</f>
        <v>2019</v>
      </c>
      <c r="D5213" s="2" t="s">
        <v>78</v>
      </c>
      <c r="E5213" s="2" t="s">
        <v>32</v>
      </c>
      <c r="F5213" s="2" t="s">
        <v>17</v>
      </c>
      <c r="G5213">
        <v>126</v>
      </c>
      <c r="H5213" s="2" t="str">
        <f>VLOOKUP(SupplierQuality[[#This Row],[MaterialID]],Table4[#All],2,0)</f>
        <v>Motors</v>
      </c>
      <c r="I5213">
        <v>1</v>
      </c>
      <c r="J5213" s="2" t="str">
        <f>_xlfn.XLOOKUP(SupplierQuality[[#This Row],[Defect Type ID]],Table5[ID],Table5[Defect Type],"Not found",0)</f>
        <v>No Impact</v>
      </c>
      <c r="K5213">
        <v>99</v>
      </c>
      <c r="L5213" s="2" t="str">
        <f>_xlfn.XLOOKUP(SupplierQuality[[#This Row],[DefectID]],Table2[ID],Table2[Defect],"Not found",0)</f>
        <v>False scores</v>
      </c>
      <c r="M5213" s="3">
        <v>6436</v>
      </c>
      <c r="N5213" s="3">
        <v>2307</v>
      </c>
      <c r="O5213" s="6">
        <f>SupplierQuality[[#This Row],[Total Downtime Minutes]]/60</f>
        <v>38.450000000000003</v>
      </c>
      <c r="P5213" s="4">
        <v>316</v>
      </c>
      <c r="Q5213" s="4">
        <f>SupplierQuality[[#This Row],[Total Defect Qty]]*SupplierQuality[[#This Row],[Unit Price]]</f>
        <v>2033776</v>
      </c>
    </row>
    <row r="5214" spans="1:17" x14ac:dyDescent="0.25">
      <c r="A5214" s="1">
        <v>43830</v>
      </c>
      <c r="B5214" s="5" t="str">
        <f>TEXT(SupplierQuality[[#This Row],[Date]],"mmm")</f>
        <v>Dec</v>
      </c>
      <c r="C5214" s="5" t="str">
        <f>TEXT(SupplierQuality[[#This Row],[Date]],"yyyy")</f>
        <v>2019</v>
      </c>
      <c r="D5214" s="2" t="s">
        <v>85</v>
      </c>
      <c r="E5214" s="2" t="s">
        <v>27</v>
      </c>
      <c r="F5214" s="2" t="s">
        <v>17</v>
      </c>
      <c r="G5214">
        <v>128</v>
      </c>
      <c r="H5214" s="2" t="str">
        <f>VLOOKUP(SupplierQuality[[#This Row],[MaterialID]],Table4[#All],2,0)</f>
        <v>Tape</v>
      </c>
      <c r="I5214">
        <v>1</v>
      </c>
      <c r="J5214" s="2" t="str">
        <f>_xlfn.XLOOKUP(SupplierQuality[[#This Row],[Defect Type ID]],Table5[ID],Table5[Defect Type],"Not found",0)</f>
        <v>No Impact</v>
      </c>
      <c r="K5214">
        <v>127</v>
      </c>
      <c r="L5214" s="2" t="str">
        <f>_xlfn.XLOOKUP(SupplierQuality[[#This Row],[DefectID]],Table2[ID],Table2[Defect],"Not found",0)</f>
        <v>Defective Rims</v>
      </c>
      <c r="M5214" s="3">
        <v>918738</v>
      </c>
      <c r="N5214" s="3">
        <v>2755</v>
      </c>
      <c r="O5214" s="6">
        <f>SupplierQuality[[#This Row],[Total Downtime Minutes]]/60</f>
        <v>45.916666666666664</v>
      </c>
      <c r="P5214" s="4">
        <v>492</v>
      </c>
      <c r="Q5214" s="4">
        <f>SupplierQuality[[#This Row],[Total Defect Qty]]*SupplierQuality[[#This Row],[Unit Price]]</f>
        <v>452019096</v>
      </c>
    </row>
    <row r="5215" spans="1:17" x14ac:dyDescent="0.25">
      <c r="A5215" s="1">
        <v>43830</v>
      </c>
      <c r="B5215" s="5" t="str">
        <f>TEXT(SupplierQuality[[#This Row],[Date]],"mmm")</f>
        <v>Dec</v>
      </c>
      <c r="C5215" s="5" t="str">
        <f>TEXT(SupplierQuality[[#This Row],[Date]],"yyyy")</f>
        <v>2019</v>
      </c>
      <c r="D5215" s="2" t="s">
        <v>190</v>
      </c>
      <c r="E5215" s="2" t="s">
        <v>32</v>
      </c>
      <c r="F5215" s="2" t="s">
        <v>17</v>
      </c>
      <c r="G5215">
        <v>117</v>
      </c>
      <c r="H5215" s="2" t="str">
        <f>VLOOKUP(SupplierQuality[[#This Row],[MaterialID]],Table4[#All],2,0)</f>
        <v>Labels</v>
      </c>
      <c r="I5215">
        <v>2</v>
      </c>
      <c r="J5215" s="2" t="str">
        <f>_xlfn.XLOOKUP(SupplierQuality[[#This Row],[Defect Type ID]],Table5[ID],Table5[Defect Type],"Not found",0)</f>
        <v>Rejected</v>
      </c>
      <c r="K5215">
        <v>80</v>
      </c>
      <c r="L5215" s="2" t="str">
        <f>_xlfn.XLOOKUP(SupplierQuality[[#This Row],[DefectID]],Table2[ID],Table2[Defect],"Not found",0)</f>
        <v>Bad Labels</v>
      </c>
      <c r="M5215" s="3">
        <v>843942</v>
      </c>
      <c r="N5215" s="3">
        <v>4881</v>
      </c>
      <c r="O5215" s="6">
        <f>SupplierQuality[[#This Row],[Total Downtime Minutes]]/60</f>
        <v>81.349999999999994</v>
      </c>
      <c r="P5215" s="4">
        <v>338</v>
      </c>
      <c r="Q5215" s="4">
        <f>SupplierQuality[[#This Row],[Total Defect Qty]]*SupplierQuality[[#This Row],[Unit Price]]</f>
        <v>285252396</v>
      </c>
    </row>
    <row r="5216" spans="1:17" x14ac:dyDescent="0.25">
      <c r="A5216" s="1">
        <v>43830</v>
      </c>
      <c r="B5216" s="5" t="str">
        <f>TEXT(SupplierQuality[[#This Row],[Date]],"mmm")</f>
        <v>Dec</v>
      </c>
      <c r="C5216" s="5" t="str">
        <f>TEXT(SupplierQuality[[#This Row],[Date]],"yyyy")</f>
        <v>2019</v>
      </c>
      <c r="D5216" s="2" t="s">
        <v>273</v>
      </c>
      <c r="E5216" s="2" t="s">
        <v>67</v>
      </c>
      <c r="F5216" s="2" t="s">
        <v>75</v>
      </c>
      <c r="G5216">
        <v>118</v>
      </c>
      <c r="H5216" s="2" t="str">
        <f>VLOOKUP(SupplierQuality[[#This Row],[MaterialID]],Table4[#All],2,0)</f>
        <v>Corrugate</v>
      </c>
      <c r="I5216">
        <v>2</v>
      </c>
      <c r="J5216" s="2" t="str">
        <f>_xlfn.XLOOKUP(SupplierQuality[[#This Row],[Defect Type ID]],Table5[ID],Table5[Defect Type],"Not found",0)</f>
        <v>Rejected</v>
      </c>
      <c r="K5216">
        <v>109</v>
      </c>
      <c r="L5216" s="2" t="str">
        <f>_xlfn.XLOOKUP(SupplierQuality[[#This Row],[DefectID]],Table2[ID],Table2[Defect],"Not found",0)</f>
        <v>Inside Scoring</v>
      </c>
      <c r="M5216" s="3">
        <v>814545</v>
      </c>
      <c r="N5216" s="3">
        <v>4232</v>
      </c>
      <c r="O5216" s="6">
        <f>SupplierQuality[[#This Row],[Total Downtime Minutes]]/60</f>
        <v>70.533333333333331</v>
      </c>
      <c r="P5216" s="4">
        <v>482</v>
      </c>
      <c r="Q5216" s="4">
        <f>SupplierQuality[[#This Row],[Total Defect Qty]]*SupplierQuality[[#This Row],[Unit Price]]</f>
        <v>392610690</v>
      </c>
    </row>
    <row r="5217" spans="1:17" x14ac:dyDescent="0.25">
      <c r="A5217" s="1">
        <v>43830</v>
      </c>
      <c r="B5217" s="5" t="str">
        <f>TEXT(SupplierQuality[[#This Row],[Date]],"mmm")</f>
        <v>Dec</v>
      </c>
      <c r="C5217" s="5" t="str">
        <f>TEXT(SupplierQuality[[#This Row],[Date]],"yyyy")</f>
        <v>2019</v>
      </c>
      <c r="D5217" s="2" t="s">
        <v>216</v>
      </c>
      <c r="E5217" s="2" t="s">
        <v>55</v>
      </c>
      <c r="F5217" s="2" t="s">
        <v>75</v>
      </c>
      <c r="G5217">
        <v>113</v>
      </c>
      <c r="H5217" s="2" t="str">
        <f>VLOOKUP(SupplierQuality[[#This Row],[MaterialID]],Table4[#All],2,0)</f>
        <v>Raw Materials</v>
      </c>
      <c r="I5217">
        <v>2</v>
      </c>
      <c r="J5217" s="2" t="str">
        <f>_xlfn.XLOOKUP(SupplierQuality[[#This Row],[Defect Type ID]],Table5[ID],Table5[Defect Type],"Not found",0)</f>
        <v>Rejected</v>
      </c>
      <c r="K5217">
        <v>90</v>
      </c>
      <c r="L5217" s="2" t="str">
        <f>_xlfn.XLOOKUP(SupplierQuality[[#This Row],[DefectID]],Table2[ID],Table2[Defect],"Not found",0)</f>
        <v>Warping</v>
      </c>
      <c r="M5217" s="3">
        <v>783409</v>
      </c>
      <c r="N5217" s="3">
        <v>1535</v>
      </c>
      <c r="O5217" s="6">
        <f>SupplierQuality[[#This Row],[Total Downtime Minutes]]/60</f>
        <v>25.583333333333332</v>
      </c>
      <c r="P5217" s="4">
        <v>444</v>
      </c>
      <c r="Q5217" s="4">
        <f>SupplierQuality[[#This Row],[Total Defect Qty]]*SupplierQuality[[#This Row],[Unit Price]]</f>
        <v>347833596</v>
      </c>
    </row>
    <row r="5218" spans="1:17" x14ac:dyDescent="0.25">
      <c r="A5218" s="1">
        <v>43830</v>
      </c>
      <c r="B5218" s="5" t="str">
        <f>TEXT(SupplierQuality[[#This Row],[Date]],"mmm")</f>
        <v>Dec</v>
      </c>
      <c r="C5218" s="5" t="str">
        <f>TEXT(SupplierQuality[[#This Row],[Date]],"yyyy")</f>
        <v>2019</v>
      </c>
      <c r="D5218" s="2" t="s">
        <v>179</v>
      </c>
      <c r="E5218" s="2" t="s">
        <v>74</v>
      </c>
      <c r="F5218" s="2" t="s">
        <v>42</v>
      </c>
      <c r="G5218">
        <v>120</v>
      </c>
      <c r="H5218" s="2" t="str">
        <f>VLOOKUP(SupplierQuality[[#This Row],[MaterialID]],Table4[#All],2,0)</f>
        <v>Film</v>
      </c>
      <c r="I5218">
        <v>1</v>
      </c>
      <c r="J5218" s="2" t="str">
        <f>_xlfn.XLOOKUP(SupplierQuality[[#This Row],[Defect Type ID]],Table5[ID],Table5[Defect Type],"Not found",0)</f>
        <v>No Impact</v>
      </c>
      <c r="K5218">
        <v>57</v>
      </c>
      <c r="L5218" s="2" t="str">
        <f>_xlfn.XLOOKUP(SupplierQuality[[#This Row],[DefectID]],Table2[ID],Table2[Defect],"Not found",0)</f>
        <v>Incorrect Labeling</v>
      </c>
      <c r="M5218" s="3">
        <v>703329</v>
      </c>
      <c r="N5218" s="3">
        <v>2147</v>
      </c>
      <c r="O5218" s="6">
        <f>SupplierQuality[[#This Row],[Total Downtime Minutes]]/60</f>
        <v>35.783333333333331</v>
      </c>
      <c r="P5218" s="4">
        <v>517</v>
      </c>
      <c r="Q5218" s="4">
        <f>SupplierQuality[[#This Row],[Total Defect Qty]]*SupplierQuality[[#This Row],[Unit Price]]</f>
        <v>363621093</v>
      </c>
    </row>
    <row r="5219" spans="1:17" x14ac:dyDescent="0.25">
      <c r="A5219" s="1">
        <v>43830</v>
      </c>
      <c r="B5219" s="5" t="str">
        <f>TEXT(SupplierQuality[[#This Row],[Date]],"mmm")</f>
        <v>Dec</v>
      </c>
      <c r="C5219" s="5" t="str">
        <f>TEXT(SupplierQuality[[#This Row],[Date]],"yyyy")</f>
        <v>2019</v>
      </c>
      <c r="D5219" s="2" t="s">
        <v>148</v>
      </c>
      <c r="E5219" s="2" t="s">
        <v>60</v>
      </c>
      <c r="F5219" s="2" t="s">
        <v>17</v>
      </c>
      <c r="G5219">
        <v>112</v>
      </c>
      <c r="H5219" s="2" t="str">
        <f>VLOOKUP(SupplierQuality[[#This Row],[MaterialID]],Table4[#All],2,0)</f>
        <v>Glass</v>
      </c>
      <c r="I5219">
        <v>2</v>
      </c>
      <c r="J5219" s="2" t="str">
        <f>_xlfn.XLOOKUP(SupplierQuality[[#This Row],[Defect Type ID]],Table5[ID],Table5[Defect Type],"Not found",0)</f>
        <v>Rejected</v>
      </c>
      <c r="K5219">
        <v>173</v>
      </c>
      <c r="L5219" s="2" t="str">
        <f>_xlfn.XLOOKUP(SupplierQuality[[#This Row],[DefectID]],Table2[ID],Table2[Defect],"Not found",0)</f>
        <v>Defective Packaging</v>
      </c>
      <c r="M5219" s="3">
        <v>648648</v>
      </c>
      <c r="N5219" s="3">
        <v>2927</v>
      </c>
      <c r="O5219" s="6">
        <f>SupplierQuality[[#This Row],[Total Downtime Minutes]]/60</f>
        <v>48.783333333333331</v>
      </c>
      <c r="P5219" s="4">
        <v>556</v>
      </c>
      <c r="Q5219" s="4">
        <f>SupplierQuality[[#This Row],[Total Defect Qty]]*SupplierQuality[[#This Row],[Unit Price]]</f>
        <v>360648288</v>
      </c>
    </row>
    <row r="5220" spans="1:17" x14ac:dyDescent="0.25">
      <c r="A5220" s="1">
        <v>43830</v>
      </c>
      <c r="B5220" s="5" t="str">
        <f>TEXT(SupplierQuality[[#This Row],[Date]],"mmm")</f>
        <v>Dec</v>
      </c>
      <c r="C5220" s="5" t="str">
        <f>TEXT(SupplierQuality[[#This Row],[Date]],"yyyy")</f>
        <v>2019</v>
      </c>
      <c r="D5220" s="2" t="s">
        <v>73</v>
      </c>
      <c r="E5220" s="2" t="s">
        <v>64</v>
      </c>
      <c r="F5220" s="2" t="s">
        <v>14</v>
      </c>
      <c r="G5220">
        <v>132</v>
      </c>
      <c r="H5220" s="2" t="str">
        <f>VLOOKUP(SupplierQuality[[#This Row],[MaterialID]],Table4[#All],2,0)</f>
        <v>Printed Materials</v>
      </c>
      <c r="I5220">
        <v>1</v>
      </c>
      <c r="J5220" s="2" t="str">
        <f>_xlfn.XLOOKUP(SupplierQuality[[#This Row],[Defect Type ID]],Table5[ID],Table5[Defect Type],"Not found",0)</f>
        <v>No Impact</v>
      </c>
      <c r="K5220">
        <v>189</v>
      </c>
      <c r="L5220" s="2" t="str">
        <f>_xlfn.XLOOKUP(SupplierQuality[[#This Row],[DefectID]],Table2[ID],Table2[Defect],"Not found",0)</f>
        <v>Too Thin</v>
      </c>
      <c r="M5220" s="3">
        <v>590041</v>
      </c>
      <c r="N5220" s="3">
        <v>4632</v>
      </c>
      <c r="O5220" s="6">
        <f>SupplierQuality[[#This Row],[Total Downtime Minutes]]/60</f>
        <v>77.2</v>
      </c>
      <c r="P5220" s="4">
        <v>595</v>
      </c>
      <c r="Q5220" s="4">
        <f>SupplierQuality[[#This Row],[Total Defect Qty]]*SupplierQuality[[#This Row],[Unit Price]]</f>
        <v>351074395</v>
      </c>
    </row>
    <row r="5221" spans="1:17" x14ac:dyDescent="0.25">
      <c r="A5221" s="1">
        <v>43830</v>
      </c>
      <c r="B5221" s="5" t="str">
        <f>TEXT(SupplierQuality[[#This Row],[Date]],"mmm")</f>
        <v>Dec</v>
      </c>
      <c r="C5221" s="5" t="str">
        <f>TEXT(SupplierQuality[[#This Row],[Date]],"yyyy")</f>
        <v>2019</v>
      </c>
      <c r="D5221" s="2" t="s">
        <v>193</v>
      </c>
      <c r="E5221" s="2" t="s">
        <v>55</v>
      </c>
      <c r="F5221" s="2" t="s">
        <v>42</v>
      </c>
      <c r="G5221">
        <v>119</v>
      </c>
      <c r="H5221" s="2" t="str">
        <f>VLOOKUP(SupplierQuality[[#This Row],[MaterialID]],Table4[#All],2,0)</f>
        <v>Batteries</v>
      </c>
      <c r="I5221">
        <v>3</v>
      </c>
      <c r="J5221" s="2" t="str">
        <f>_xlfn.XLOOKUP(SupplierQuality[[#This Row],[Defect Type ID]],Table5[ID],Table5[Defect Type],"Not found",0)</f>
        <v>Impact</v>
      </c>
      <c r="K5221">
        <v>64</v>
      </c>
      <c r="L5221" s="2" t="str">
        <f>_xlfn.XLOOKUP(SupplierQuality[[#This Row],[DefectID]],Table2[ID],Table2[Defect],"Not found",0)</f>
        <v>Cut Box</v>
      </c>
      <c r="M5221" s="3">
        <v>529019</v>
      </c>
      <c r="N5221" s="3">
        <v>1598</v>
      </c>
      <c r="O5221" s="6">
        <f>SupplierQuality[[#This Row],[Total Downtime Minutes]]/60</f>
        <v>26.633333333333333</v>
      </c>
      <c r="P5221" s="4">
        <v>285</v>
      </c>
      <c r="Q5221" s="4">
        <f>SupplierQuality[[#This Row],[Total Defect Qty]]*SupplierQuality[[#This Row],[Unit Price]]</f>
        <v>150770415</v>
      </c>
    </row>
    <row r="5222" spans="1:17" x14ac:dyDescent="0.25">
      <c r="A5222" s="1">
        <v>43830</v>
      </c>
      <c r="B5222" s="5" t="str">
        <f>TEXT(SupplierQuality[[#This Row],[Date]],"mmm")</f>
        <v>Dec</v>
      </c>
      <c r="C5222" s="5" t="str">
        <f>TEXT(SupplierQuality[[#This Row],[Date]],"yyyy")</f>
        <v>2019</v>
      </c>
      <c r="D5222" s="2" t="s">
        <v>189</v>
      </c>
      <c r="E5222" s="2" t="s">
        <v>52</v>
      </c>
      <c r="F5222" s="2" t="s">
        <v>14</v>
      </c>
      <c r="G5222">
        <v>133</v>
      </c>
      <c r="H5222" s="2" t="str">
        <f>VLOOKUP(SupplierQuality[[#This Row],[MaterialID]],Table4[#All],2,0)</f>
        <v>Wires</v>
      </c>
      <c r="I5222">
        <v>3</v>
      </c>
      <c r="J5222" s="2" t="str">
        <f>_xlfn.XLOOKUP(SupplierQuality[[#This Row],[Defect Type ID]],Table5[ID],Table5[Defect Type],"Not found",0)</f>
        <v>Impact</v>
      </c>
      <c r="K5222">
        <v>42</v>
      </c>
      <c r="L5222" s="2" t="str">
        <f>_xlfn.XLOOKUP(SupplierQuality[[#This Row],[DefectID]],Table2[ID],Table2[Defect],"Not found",0)</f>
        <v>No Screws</v>
      </c>
      <c r="M5222" s="3">
        <v>318118</v>
      </c>
      <c r="N5222" s="3">
        <v>2012</v>
      </c>
      <c r="O5222" s="6">
        <f>SupplierQuality[[#This Row],[Total Downtime Minutes]]/60</f>
        <v>33.533333333333331</v>
      </c>
      <c r="P5222" s="4">
        <v>437</v>
      </c>
      <c r="Q5222" s="4">
        <f>SupplierQuality[[#This Row],[Total Defect Qty]]*SupplierQuality[[#This Row],[Unit Price]]</f>
        <v>139017566</v>
      </c>
    </row>
    <row r="5223" spans="1:17" x14ac:dyDescent="0.25">
      <c r="A5223" s="1">
        <v>43830</v>
      </c>
      <c r="B5223" s="5" t="str">
        <f>TEXT(SupplierQuality[[#This Row],[Date]],"mmm")</f>
        <v>Dec</v>
      </c>
      <c r="C5223" s="5" t="str">
        <f>TEXT(SupplierQuality[[#This Row],[Date]],"yyyy")</f>
        <v>2019</v>
      </c>
      <c r="D5223" s="2" t="s">
        <v>68</v>
      </c>
      <c r="E5223" s="2" t="s">
        <v>71</v>
      </c>
      <c r="F5223" s="2" t="s">
        <v>75</v>
      </c>
      <c r="G5223">
        <v>126</v>
      </c>
      <c r="H5223" s="2" t="str">
        <f>VLOOKUP(SupplierQuality[[#This Row],[MaterialID]],Table4[#All],2,0)</f>
        <v>Motors</v>
      </c>
      <c r="I5223">
        <v>1</v>
      </c>
      <c r="J5223" s="2" t="str">
        <f>_xlfn.XLOOKUP(SupplierQuality[[#This Row],[Defect Type ID]],Table5[ID],Table5[Defect Type],"Not found",0)</f>
        <v>No Impact</v>
      </c>
      <c r="K5223">
        <v>25</v>
      </c>
      <c r="L5223" s="2" t="str">
        <f>_xlfn.XLOOKUP(SupplierQuality[[#This Row],[DefectID]],Table2[ID],Table2[Defect],"Not found",0)</f>
        <v>Seams</v>
      </c>
      <c r="M5223" s="3">
        <v>148743</v>
      </c>
      <c r="N5223" s="3">
        <v>3521</v>
      </c>
      <c r="O5223" s="6">
        <f>SupplierQuality[[#This Row],[Total Downtime Minutes]]/60</f>
        <v>58.68333333333333</v>
      </c>
      <c r="P5223" s="4">
        <v>362</v>
      </c>
      <c r="Q5223" s="4">
        <f>SupplierQuality[[#This Row],[Total Defect Qty]]*SupplierQuality[[#This Row],[Unit Price]]</f>
        <v>53844966</v>
      </c>
    </row>
    <row r="5224" spans="1:17" x14ac:dyDescent="0.25">
      <c r="A5224" s="1">
        <v>43830</v>
      </c>
      <c r="B5224" s="5" t="str">
        <f>TEXT(SupplierQuality[[#This Row],[Date]],"mmm")</f>
        <v>Dec</v>
      </c>
      <c r="C5224" s="5" t="str">
        <f>TEXT(SupplierQuality[[#This Row],[Date]],"yyyy")</f>
        <v>2019</v>
      </c>
      <c r="D5224" s="2" t="s">
        <v>259</v>
      </c>
      <c r="E5224" s="2" t="s">
        <v>19</v>
      </c>
      <c r="F5224" s="2" t="s">
        <v>14</v>
      </c>
      <c r="G5224">
        <v>131</v>
      </c>
      <c r="H5224" s="2" t="str">
        <f>VLOOKUP(SupplierQuality[[#This Row],[MaterialID]],Table4[#All],2,0)</f>
        <v>Valves</v>
      </c>
      <c r="I5224">
        <v>2</v>
      </c>
      <c r="J5224" s="2" t="str">
        <f>_xlfn.XLOOKUP(SupplierQuality[[#This Row],[Defect Type ID]],Table5[ID],Table5[Defect Type],"Not found",0)</f>
        <v>Rejected</v>
      </c>
      <c r="K5224">
        <v>42</v>
      </c>
      <c r="L5224" s="2" t="str">
        <f>_xlfn.XLOOKUP(SupplierQuality[[#This Row],[DefectID]],Table2[ID],Table2[Defect],"Not found",0)</f>
        <v>No Screws</v>
      </c>
      <c r="M5224" s="3">
        <v>113550</v>
      </c>
      <c r="N5224" s="3">
        <v>2781</v>
      </c>
      <c r="O5224" s="6">
        <f>SupplierQuality[[#This Row],[Total Downtime Minutes]]/60</f>
        <v>46.35</v>
      </c>
      <c r="P5224" s="4">
        <v>317</v>
      </c>
      <c r="Q5224" s="4">
        <f>SupplierQuality[[#This Row],[Total Defect Qty]]*SupplierQuality[[#This Row],[Unit Price]]</f>
        <v>35995350</v>
      </c>
    </row>
    <row r="5225" spans="1:17" x14ac:dyDescent="0.25">
      <c r="A5225" s="1">
        <v>43830</v>
      </c>
      <c r="B5225" s="5" t="str">
        <f>TEXT(SupplierQuality[[#This Row],[Date]],"mmm")</f>
        <v>Dec</v>
      </c>
      <c r="C5225" s="5" t="str">
        <f>TEXT(SupplierQuality[[#This Row],[Date]],"yyyy")</f>
        <v>2019</v>
      </c>
      <c r="D5225" s="2" t="s">
        <v>216</v>
      </c>
      <c r="E5225" s="2" t="s">
        <v>119</v>
      </c>
      <c r="F5225" s="2" t="s">
        <v>17</v>
      </c>
      <c r="G5225">
        <v>119</v>
      </c>
      <c r="H5225" s="2" t="str">
        <f>VLOOKUP(SupplierQuality[[#This Row],[MaterialID]],Table4[#All],2,0)</f>
        <v>Batteries</v>
      </c>
      <c r="I5225">
        <v>3</v>
      </c>
      <c r="J5225" s="2" t="str">
        <f>_xlfn.XLOOKUP(SupplierQuality[[#This Row],[Defect Type ID]],Table5[ID],Table5[Defect Type],"Not found",0)</f>
        <v>Impact</v>
      </c>
      <c r="K5225">
        <v>130</v>
      </c>
      <c r="L5225" s="2" t="str">
        <f>_xlfn.XLOOKUP(SupplierQuality[[#This Row],[DefectID]],Table2[ID],Table2[Defect],"Not found",0)</f>
        <v>No Close</v>
      </c>
      <c r="M5225" s="3">
        <v>107140</v>
      </c>
      <c r="N5225" s="3">
        <v>565</v>
      </c>
      <c r="O5225" s="6">
        <f>SupplierQuality[[#This Row],[Total Downtime Minutes]]/60</f>
        <v>9.4166666666666661</v>
      </c>
      <c r="P5225" s="4">
        <v>503</v>
      </c>
      <c r="Q5225" s="4">
        <f>SupplierQuality[[#This Row],[Total Defect Qty]]*SupplierQuality[[#This Row],[Unit Price]]</f>
        <v>53891420</v>
      </c>
    </row>
    <row r="5226" spans="1:17" x14ac:dyDescent="0.25">
      <c r="A5226" s="1">
        <v>43830</v>
      </c>
      <c r="B5226" s="5" t="str">
        <f>TEXT(SupplierQuality[[#This Row],[Date]],"mmm")</f>
        <v>Dec</v>
      </c>
      <c r="C5226" s="5" t="str">
        <f>TEXT(SupplierQuality[[#This Row],[Date]],"yyyy")</f>
        <v>2019</v>
      </c>
      <c r="D5226" s="2" t="s">
        <v>123</v>
      </c>
      <c r="E5226" s="2" t="s">
        <v>23</v>
      </c>
      <c r="F5226" s="2" t="s">
        <v>42</v>
      </c>
      <c r="G5226">
        <v>131</v>
      </c>
      <c r="H5226" s="2" t="str">
        <f>VLOOKUP(SupplierQuality[[#This Row],[MaterialID]],Table4[#All],2,0)</f>
        <v>Valves</v>
      </c>
      <c r="I5226">
        <v>1</v>
      </c>
      <c r="J5226" s="2" t="str">
        <f>_xlfn.XLOOKUP(SupplierQuality[[#This Row],[Defect Type ID]],Table5[ID],Table5[Defect Type],"Not found",0)</f>
        <v>No Impact</v>
      </c>
      <c r="K5226">
        <v>110</v>
      </c>
      <c r="L5226" s="2" t="str">
        <f>_xlfn.XLOOKUP(SupplierQuality[[#This Row],[DefectID]],Table2[ID],Table2[Defect],"Not found",0)</f>
        <v>Missing Codes</v>
      </c>
      <c r="M5226" s="3">
        <v>26060</v>
      </c>
      <c r="N5226" s="3">
        <v>3963</v>
      </c>
      <c r="O5226" s="6">
        <f>SupplierQuality[[#This Row],[Total Downtime Minutes]]/60</f>
        <v>66.05</v>
      </c>
      <c r="P5226" s="4">
        <v>456</v>
      </c>
      <c r="Q5226" s="4">
        <f>SupplierQuality[[#This Row],[Total Defect Qty]]*SupplierQuality[[#This Row],[Unit Price]]</f>
        <v>11883360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ACF93-015E-4F44-AC1E-09816776602B}">
  <dimension ref="A1:B23"/>
  <sheetViews>
    <sheetView workbookViewId="0">
      <selection activeCell="J21" sqref="J21"/>
    </sheetView>
  </sheetViews>
  <sheetFormatPr defaultRowHeight="15" x14ac:dyDescent="0.25"/>
  <cols>
    <col min="2" max="2" width="16.42578125" style="2" bestFit="1" customWidth="1"/>
  </cols>
  <sheetData>
    <row r="1" spans="1:2" x14ac:dyDescent="0.25">
      <c r="A1" t="s">
        <v>364</v>
      </c>
      <c r="B1" s="2" t="s">
        <v>363</v>
      </c>
    </row>
    <row r="2" spans="1:2" x14ac:dyDescent="0.25">
      <c r="A2">
        <v>112</v>
      </c>
      <c r="B2" s="2" t="s">
        <v>365</v>
      </c>
    </row>
    <row r="3" spans="1:2" x14ac:dyDescent="0.25">
      <c r="A3">
        <v>113</v>
      </c>
      <c r="B3" s="2" t="s">
        <v>366</v>
      </c>
    </row>
    <row r="4" spans="1:2" x14ac:dyDescent="0.25">
      <c r="A4">
        <v>114</v>
      </c>
      <c r="B4" s="2" t="s">
        <v>367</v>
      </c>
    </row>
    <row r="5" spans="1:2" x14ac:dyDescent="0.25">
      <c r="A5">
        <v>115</v>
      </c>
      <c r="B5" s="2" t="s">
        <v>368</v>
      </c>
    </row>
    <row r="6" spans="1:2" x14ac:dyDescent="0.25">
      <c r="A6">
        <v>116</v>
      </c>
      <c r="B6" s="2" t="s">
        <v>369</v>
      </c>
    </row>
    <row r="7" spans="1:2" x14ac:dyDescent="0.25">
      <c r="A7">
        <v>117</v>
      </c>
      <c r="B7" s="2" t="s">
        <v>370</v>
      </c>
    </row>
    <row r="8" spans="1:2" x14ac:dyDescent="0.25">
      <c r="A8">
        <v>118</v>
      </c>
      <c r="B8" s="2" t="s">
        <v>371</v>
      </c>
    </row>
    <row r="9" spans="1:2" x14ac:dyDescent="0.25">
      <c r="A9">
        <v>119</v>
      </c>
      <c r="B9" s="2" t="s">
        <v>372</v>
      </c>
    </row>
    <row r="10" spans="1:2" x14ac:dyDescent="0.25">
      <c r="A10">
        <v>120</v>
      </c>
      <c r="B10" s="2" t="s">
        <v>373</v>
      </c>
    </row>
    <row r="11" spans="1:2" x14ac:dyDescent="0.25">
      <c r="A11">
        <v>121</v>
      </c>
      <c r="B11" s="2" t="s">
        <v>374</v>
      </c>
    </row>
    <row r="12" spans="1:2" x14ac:dyDescent="0.25">
      <c r="A12">
        <v>122</v>
      </c>
      <c r="B12" s="2" t="s">
        <v>375</v>
      </c>
    </row>
    <row r="13" spans="1:2" x14ac:dyDescent="0.25">
      <c r="A13">
        <v>123</v>
      </c>
      <c r="B13" s="2" t="s">
        <v>376</v>
      </c>
    </row>
    <row r="14" spans="1:2" x14ac:dyDescent="0.25">
      <c r="A14">
        <v>124</v>
      </c>
      <c r="B14" s="2" t="s">
        <v>377</v>
      </c>
    </row>
    <row r="15" spans="1:2" x14ac:dyDescent="0.25">
      <c r="A15">
        <v>125</v>
      </c>
      <c r="B15" s="2" t="s">
        <v>378</v>
      </c>
    </row>
    <row r="16" spans="1:2" x14ac:dyDescent="0.25">
      <c r="A16">
        <v>126</v>
      </c>
      <c r="B16" s="2" t="s">
        <v>379</v>
      </c>
    </row>
    <row r="17" spans="1:2" x14ac:dyDescent="0.25">
      <c r="A17">
        <v>127</v>
      </c>
      <c r="B17" s="2" t="s">
        <v>380</v>
      </c>
    </row>
    <row r="18" spans="1:2" x14ac:dyDescent="0.25">
      <c r="A18">
        <v>128</v>
      </c>
      <c r="B18" s="2" t="s">
        <v>381</v>
      </c>
    </row>
    <row r="19" spans="1:2" x14ac:dyDescent="0.25">
      <c r="A19">
        <v>129</v>
      </c>
      <c r="B19" s="2" t="s">
        <v>14</v>
      </c>
    </row>
    <row r="20" spans="1:2" x14ac:dyDescent="0.25">
      <c r="A20">
        <v>130</v>
      </c>
      <c r="B20" s="2" t="s">
        <v>24</v>
      </c>
    </row>
    <row r="21" spans="1:2" x14ac:dyDescent="0.25">
      <c r="A21">
        <v>131</v>
      </c>
      <c r="B21" s="2" t="s">
        <v>382</v>
      </c>
    </row>
    <row r="22" spans="1:2" x14ac:dyDescent="0.25">
      <c r="A22">
        <v>132</v>
      </c>
      <c r="B22" s="2" t="s">
        <v>383</v>
      </c>
    </row>
    <row r="23" spans="1:2" x14ac:dyDescent="0.25">
      <c r="A23">
        <v>133</v>
      </c>
      <c r="B23" s="2" t="s">
        <v>384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EE030-204E-454D-8954-5978544ECB1A}">
  <dimension ref="A1:B4"/>
  <sheetViews>
    <sheetView workbookViewId="0">
      <selection activeCell="I11" sqref="I11"/>
    </sheetView>
  </sheetViews>
  <sheetFormatPr defaultRowHeight="15" x14ac:dyDescent="0.25"/>
  <cols>
    <col min="1" max="1" width="13.85546875" style="2" bestFit="1" customWidth="1"/>
  </cols>
  <sheetData>
    <row r="1" spans="1:2" x14ac:dyDescent="0.25">
      <c r="A1" s="2" t="s">
        <v>385</v>
      </c>
      <c r="B1" t="s">
        <v>364</v>
      </c>
    </row>
    <row r="2" spans="1:2" x14ac:dyDescent="0.25">
      <c r="A2" s="2" t="s">
        <v>386</v>
      </c>
      <c r="B2">
        <v>1</v>
      </c>
    </row>
    <row r="3" spans="1:2" x14ac:dyDescent="0.25">
      <c r="A3" s="2" t="s">
        <v>387</v>
      </c>
      <c r="B3">
        <v>2</v>
      </c>
    </row>
    <row r="4" spans="1:2" x14ac:dyDescent="0.25">
      <c r="A4" s="2" t="s">
        <v>388</v>
      </c>
      <c r="B4">
        <v>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A265B-532B-4911-BA3E-78232DC8A0F0}">
  <dimension ref="A1:B269"/>
  <sheetViews>
    <sheetView workbookViewId="0">
      <selection activeCell="F21" sqref="F21"/>
    </sheetView>
  </sheetViews>
  <sheetFormatPr defaultRowHeight="15" x14ac:dyDescent="0.25"/>
  <cols>
    <col min="1" max="1" width="44.5703125" style="2" bestFit="1" customWidth="1"/>
  </cols>
  <sheetData>
    <row r="1" spans="1:2" x14ac:dyDescent="0.25">
      <c r="A1" s="2" t="s">
        <v>389</v>
      </c>
      <c r="B1" t="s">
        <v>364</v>
      </c>
    </row>
    <row r="2" spans="1:2" x14ac:dyDescent="0.25">
      <c r="A2" s="2" t="s">
        <v>390</v>
      </c>
      <c r="B2">
        <v>1</v>
      </c>
    </row>
    <row r="3" spans="1:2" x14ac:dyDescent="0.25">
      <c r="A3" s="2" t="s">
        <v>391</v>
      </c>
      <c r="B3">
        <v>2</v>
      </c>
    </row>
    <row r="4" spans="1:2" x14ac:dyDescent="0.25">
      <c r="A4" s="2" t="s">
        <v>392</v>
      </c>
      <c r="B4">
        <v>3</v>
      </c>
    </row>
    <row r="5" spans="1:2" x14ac:dyDescent="0.25">
      <c r="A5" s="2" t="s">
        <v>393</v>
      </c>
      <c r="B5">
        <v>4</v>
      </c>
    </row>
    <row r="6" spans="1:2" x14ac:dyDescent="0.25">
      <c r="A6" s="2" t="s">
        <v>394</v>
      </c>
      <c r="B6">
        <v>5</v>
      </c>
    </row>
    <row r="7" spans="1:2" x14ac:dyDescent="0.25">
      <c r="A7" s="2" t="s">
        <v>395</v>
      </c>
      <c r="B7">
        <v>6</v>
      </c>
    </row>
    <row r="8" spans="1:2" x14ac:dyDescent="0.25">
      <c r="A8" s="2" t="s">
        <v>396</v>
      </c>
      <c r="B8">
        <v>7</v>
      </c>
    </row>
    <row r="9" spans="1:2" x14ac:dyDescent="0.25">
      <c r="A9" s="2" t="s">
        <v>397</v>
      </c>
      <c r="B9">
        <v>8</v>
      </c>
    </row>
    <row r="10" spans="1:2" x14ac:dyDescent="0.25">
      <c r="A10" s="2" t="s">
        <v>398</v>
      </c>
      <c r="B10">
        <v>9</v>
      </c>
    </row>
    <row r="11" spans="1:2" x14ac:dyDescent="0.25">
      <c r="A11" s="2" t="s">
        <v>399</v>
      </c>
      <c r="B11">
        <v>10</v>
      </c>
    </row>
    <row r="12" spans="1:2" x14ac:dyDescent="0.25">
      <c r="A12" s="2" t="s">
        <v>400</v>
      </c>
      <c r="B12">
        <v>11</v>
      </c>
    </row>
    <row r="13" spans="1:2" x14ac:dyDescent="0.25">
      <c r="A13" s="2" t="s">
        <v>401</v>
      </c>
      <c r="B13">
        <v>12</v>
      </c>
    </row>
    <row r="14" spans="1:2" x14ac:dyDescent="0.25">
      <c r="A14" s="2" t="s">
        <v>402</v>
      </c>
      <c r="B14">
        <v>13</v>
      </c>
    </row>
    <row r="15" spans="1:2" x14ac:dyDescent="0.25">
      <c r="A15" s="2" t="s">
        <v>403</v>
      </c>
      <c r="B15">
        <v>14</v>
      </c>
    </row>
    <row r="16" spans="1:2" x14ac:dyDescent="0.25">
      <c r="A16" s="2" t="s">
        <v>404</v>
      </c>
      <c r="B16">
        <v>15</v>
      </c>
    </row>
    <row r="17" spans="1:2" x14ac:dyDescent="0.25">
      <c r="A17" s="2" t="s">
        <v>405</v>
      </c>
      <c r="B17">
        <v>16</v>
      </c>
    </row>
    <row r="18" spans="1:2" x14ac:dyDescent="0.25">
      <c r="A18" s="2" t="s">
        <v>406</v>
      </c>
      <c r="B18">
        <v>17</v>
      </c>
    </row>
    <row r="19" spans="1:2" x14ac:dyDescent="0.25">
      <c r="A19" s="2" t="s">
        <v>407</v>
      </c>
      <c r="B19">
        <v>18</v>
      </c>
    </row>
    <row r="20" spans="1:2" x14ac:dyDescent="0.25">
      <c r="A20" s="2" t="s">
        <v>408</v>
      </c>
      <c r="B20">
        <v>19</v>
      </c>
    </row>
    <row r="21" spans="1:2" x14ac:dyDescent="0.25">
      <c r="A21" s="2" t="s">
        <v>409</v>
      </c>
      <c r="B21">
        <v>20</v>
      </c>
    </row>
    <row r="22" spans="1:2" x14ac:dyDescent="0.25">
      <c r="A22" s="2" t="s">
        <v>410</v>
      </c>
      <c r="B22">
        <v>21</v>
      </c>
    </row>
    <row r="23" spans="1:2" x14ac:dyDescent="0.25">
      <c r="A23" s="2" t="s">
        <v>411</v>
      </c>
      <c r="B23">
        <v>22</v>
      </c>
    </row>
    <row r="24" spans="1:2" x14ac:dyDescent="0.25">
      <c r="A24" s="2" t="s">
        <v>412</v>
      </c>
      <c r="B24">
        <v>23</v>
      </c>
    </row>
    <row r="25" spans="1:2" x14ac:dyDescent="0.25">
      <c r="A25" s="2" t="s">
        <v>413</v>
      </c>
      <c r="B25">
        <v>24</v>
      </c>
    </row>
    <row r="26" spans="1:2" x14ac:dyDescent="0.25">
      <c r="A26" s="2" t="s">
        <v>414</v>
      </c>
      <c r="B26">
        <v>25</v>
      </c>
    </row>
    <row r="27" spans="1:2" x14ac:dyDescent="0.25">
      <c r="A27" s="2" t="s">
        <v>415</v>
      </c>
      <c r="B27">
        <v>26</v>
      </c>
    </row>
    <row r="28" spans="1:2" x14ac:dyDescent="0.25">
      <c r="A28" s="2" t="s">
        <v>416</v>
      </c>
      <c r="B28">
        <v>27</v>
      </c>
    </row>
    <row r="29" spans="1:2" x14ac:dyDescent="0.25">
      <c r="A29" s="2" t="s">
        <v>417</v>
      </c>
      <c r="B29">
        <v>28</v>
      </c>
    </row>
    <row r="30" spans="1:2" x14ac:dyDescent="0.25">
      <c r="A30" s="2" t="s">
        <v>418</v>
      </c>
      <c r="B30">
        <v>29</v>
      </c>
    </row>
    <row r="31" spans="1:2" x14ac:dyDescent="0.25">
      <c r="A31" s="2" t="s">
        <v>419</v>
      </c>
      <c r="B31">
        <v>30</v>
      </c>
    </row>
    <row r="32" spans="1:2" x14ac:dyDescent="0.25">
      <c r="A32" s="2" t="s">
        <v>420</v>
      </c>
      <c r="B32">
        <v>31</v>
      </c>
    </row>
    <row r="33" spans="1:2" x14ac:dyDescent="0.25">
      <c r="A33" s="2" t="s">
        <v>421</v>
      </c>
      <c r="B33">
        <v>32</v>
      </c>
    </row>
    <row r="34" spans="1:2" x14ac:dyDescent="0.25">
      <c r="A34" s="2" t="s">
        <v>422</v>
      </c>
      <c r="B34">
        <v>33</v>
      </c>
    </row>
    <row r="35" spans="1:2" x14ac:dyDescent="0.25">
      <c r="A35" s="2" t="s">
        <v>423</v>
      </c>
      <c r="B35">
        <v>34</v>
      </c>
    </row>
    <row r="36" spans="1:2" x14ac:dyDescent="0.25">
      <c r="A36" s="2" t="s">
        <v>424</v>
      </c>
      <c r="B36">
        <v>35</v>
      </c>
    </row>
    <row r="37" spans="1:2" x14ac:dyDescent="0.25">
      <c r="A37" s="2" t="s">
        <v>425</v>
      </c>
      <c r="B37">
        <v>36</v>
      </c>
    </row>
    <row r="38" spans="1:2" x14ac:dyDescent="0.25">
      <c r="A38" s="2" t="s">
        <v>426</v>
      </c>
      <c r="B38">
        <v>37</v>
      </c>
    </row>
    <row r="39" spans="1:2" x14ac:dyDescent="0.25">
      <c r="A39" s="2" t="s">
        <v>427</v>
      </c>
      <c r="B39">
        <v>38</v>
      </c>
    </row>
    <row r="40" spans="1:2" x14ac:dyDescent="0.25">
      <c r="A40" s="2" t="s">
        <v>428</v>
      </c>
      <c r="B40">
        <v>39</v>
      </c>
    </row>
    <row r="41" spans="1:2" x14ac:dyDescent="0.25">
      <c r="A41" s="2" t="s">
        <v>429</v>
      </c>
      <c r="B41">
        <v>40</v>
      </c>
    </row>
    <row r="42" spans="1:2" x14ac:dyDescent="0.25">
      <c r="A42" s="2" t="s">
        <v>430</v>
      </c>
      <c r="B42">
        <v>41</v>
      </c>
    </row>
    <row r="43" spans="1:2" x14ac:dyDescent="0.25">
      <c r="A43" s="2" t="s">
        <v>431</v>
      </c>
      <c r="B43">
        <v>42</v>
      </c>
    </row>
    <row r="44" spans="1:2" x14ac:dyDescent="0.25">
      <c r="A44" s="2" t="s">
        <v>432</v>
      </c>
      <c r="B44">
        <v>43</v>
      </c>
    </row>
    <row r="45" spans="1:2" x14ac:dyDescent="0.25">
      <c r="A45" s="2" t="s">
        <v>433</v>
      </c>
      <c r="B45">
        <v>44</v>
      </c>
    </row>
    <row r="46" spans="1:2" x14ac:dyDescent="0.25">
      <c r="A46" s="2" t="s">
        <v>434</v>
      </c>
      <c r="B46">
        <v>45</v>
      </c>
    </row>
    <row r="47" spans="1:2" x14ac:dyDescent="0.25">
      <c r="A47" s="2" t="s">
        <v>435</v>
      </c>
      <c r="B47">
        <v>46</v>
      </c>
    </row>
    <row r="48" spans="1:2" x14ac:dyDescent="0.25">
      <c r="A48" s="2" t="s">
        <v>436</v>
      </c>
      <c r="B48">
        <v>47</v>
      </c>
    </row>
    <row r="49" spans="1:2" x14ac:dyDescent="0.25">
      <c r="A49" s="2" t="s">
        <v>437</v>
      </c>
      <c r="B49">
        <v>48</v>
      </c>
    </row>
    <row r="50" spans="1:2" x14ac:dyDescent="0.25">
      <c r="A50" s="2" t="s">
        <v>438</v>
      </c>
      <c r="B50">
        <v>49</v>
      </c>
    </row>
    <row r="51" spans="1:2" x14ac:dyDescent="0.25">
      <c r="A51" s="2" t="s">
        <v>439</v>
      </c>
      <c r="B51">
        <v>50</v>
      </c>
    </row>
    <row r="52" spans="1:2" x14ac:dyDescent="0.25">
      <c r="A52" s="2" t="s">
        <v>440</v>
      </c>
      <c r="B52">
        <v>51</v>
      </c>
    </row>
    <row r="53" spans="1:2" x14ac:dyDescent="0.25">
      <c r="A53" s="2" t="s">
        <v>441</v>
      </c>
      <c r="B53">
        <v>52</v>
      </c>
    </row>
    <row r="54" spans="1:2" x14ac:dyDescent="0.25">
      <c r="A54" s="2" t="s">
        <v>442</v>
      </c>
      <c r="B54">
        <v>53</v>
      </c>
    </row>
    <row r="55" spans="1:2" x14ac:dyDescent="0.25">
      <c r="A55" s="2" t="s">
        <v>443</v>
      </c>
      <c r="B55">
        <v>54</v>
      </c>
    </row>
    <row r="56" spans="1:2" x14ac:dyDescent="0.25">
      <c r="A56" s="2" t="s">
        <v>444</v>
      </c>
      <c r="B56">
        <v>55</v>
      </c>
    </row>
    <row r="57" spans="1:2" x14ac:dyDescent="0.25">
      <c r="A57" s="2" t="s">
        <v>445</v>
      </c>
      <c r="B57">
        <v>56</v>
      </c>
    </row>
    <row r="58" spans="1:2" x14ac:dyDescent="0.25">
      <c r="A58" s="2" t="s">
        <v>446</v>
      </c>
      <c r="B58">
        <v>57</v>
      </c>
    </row>
    <row r="59" spans="1:2" x14ac:dyDescent="0.25">
      <c r="A59" s="2" t="s">
        <v>447</v>
      </c>
      <c r="B59">
        <v>58</v>
      </c>
    </row>
    <row r="60" spans="1:2" x14ac:dyDescent="0.25">
      <c r="A60" s="2" t="s">
        <v>448</v>
      </c>
      <c r="B60">
        <v>59</v>
      </c>
    </row>
    <row r="61" spans="1:2" x14ac:dyDescent="0.25">
      <c r="A61" s="2" t="s">
        <v>449</v>
      </c>
      <c r="B61">
        <v>60</v>
      </c>
    </row>
    <row r="62" spans="1:2" x14ac:dyDescent="0.25">
      <c r="A62" s="2" t="s">
        <v>450</v>
      </c>
      <c r="B62">
        <v>61</v>
      </c>
    </row>
    <row r="63" spans="1:2" x14ac:dyDescent="0.25">
      <c r="A63" s="2" t="s">
        <v>451</v>
      </c>
      <c r="B63">
        <v>62</v>
      </c>
    </row>
    <row r="64" spans="1:2" x14ac:dyDescent="0.25">
      <c r="A64" s="2" t="s">
        <v>452</v>
      </c>
      <c r="B64">
        <v>63</v>
      </c>
    </row>
    <row r="65" spans="1:2" x14ac:dyDescent="0.25">
      <c r="A65" s="2" t="s">
        <v>453</v>
      </c>
      <c r="B65">
        <v>64</v>
      </c>
    </row>
    <row r="66" spans="1:2" x14ac:dyDescent="0.25">
      <c r="A66" s="2" t="s">
        <v>454</v>
      </c>
      <c r="B66">
        <v>65</v>
      </c>
    </row>
    <row r="67" spans="1:2" x14ac:dyDescent="0.25">
      <c r="A67" s="2" t="s">
        <v>455</v>
      </c>
      <c r="B67">
        <v>66</v>
      </c>
    </row>
    <row r="68" spans="1:2" x14ac:dyDescent="0.25">
      <c r="A68" s="2" t="s">
        <v>456</v>
      </c>
      <c r="B68">
        <v>67</v>
      </c>
    </row>
    <row r="69" spans="1:2" x14ac:dyDescent="0.25">
      <c r="A69" s="2" t="s">
        <v>457</v>
      </c>
      <c r="B69">
        <v>68</v>
      </c>
    </row>
    <row r="70" spans="1:2" x14ac:dyDescent="0.25">
      <c r="A70" s="2" t="s">
        <v>458</v>
      </c>
      <c r="B70">
        <v>69</v>
      </c>
    </row>
    <row r="71" spans="1:2" x14ac:dyDescent="0.25">
      <c r="A71" s="2" t="s">
        <v>459</v>
      </c>
      <c r="B71">
        <v>70</v>
      </c>
    </row>
    <row r="72" spans="1:2" x14ac:dyDescent="0.25">
      <c r="A72" s="2" t="s">
        <v>460</v>
      </c>
      <c r="B72">
        <v>71</v>
      </c>
    </row>
    <row r="73" spans="1:2" x14ac:dyDescent="0.25">
      <c r="A73" s="2" t="s">
        <v>461</v>
      </c>
      <c r="B73">
        <v>72</v>
      </c>
    </row>
    <row r="74" spans="1:2" x14ac:dyDescent="0.25">
      <c r="A74" s="2" t="s">
        <v>462</v>
      </c>
      <c r="B74">
        <v>73</v>
      </c>
    </row>
    <row r="75" spans="1:2" x14ac:dyDescent="0.25">
      <c r="A75" s="2" t="s">
        <v>463</v>
      </c>
      <c r="B75">
        <v>74</v>
      </c>
    </row>
    <row r="76" spans="1:2" x14ac:dyDescent="0.25">
      <c r="A76" s="2" t="s">
        <v>464</v>
      </c>
      <c r="B76">
        <v>75</v>
      </c>
    </row>
    <row r="77" spans="1:2" x14ac:dyDescent="0.25">
      <c r="A77" s="2" t="s">
        <v>465</v>
      </c>
      <c r="B77">
        <v>76</v>
      </c>
    </row>
    <row r="78" spans="1:2" x14ac:dyDescent="0.25">
      <c r="A78" s="2" t="s">
        <v>466</v>
      </c>
      <c r="B78">
        <v>77</v>
      </c>
    </row>
    <row r="79" spans="1:2" x14ac:dyDescent="0.25">
      <c r="A79" s="2" t="s">
        <v>467</v>
      </c>
      <c r="B79">
        <v>78</v>
      </c>
    </row>
    <row r="80" spans="1:2" x14ac:dyDescent="0.25">
      <c r="A80" s="2" t="s">
        <v>468</v>
      </c>
      <c r="B80">
        <v>79</v>
      </c>
    </row>
    <row r="81" spans="1:2" x14ac:dyDescent="0.25">
      <c r="A81" s="2" t="s">
        <v>469</v>
      </c>
      <c r="B81">
        <v>80</v>
      </c>
    </row>
    <row r="82" spans="1:2" x14ac:dyDescent="0.25">
      <c r="A82" s="2" t="s">
        <v>470</v>
      </c>
      <c r="B82">
        <v>81</v>
      </c>
    </row>
    <row r="83" spans="1:2" x14ac:dyDescent="0.25">
      <c r="A83" s="2" t="s">
        <v>471</v>
      </c>
      <c r="B83">
        <v>82</v>
      </c>
    </row>
    <row r="84" spans="1:2" x14ac:dyDescent="0.25">
      <c r="A84" s="2" t="s">
        <v>472</v>
      </c>
      <c r="B84">
        <v>83</v>
      </c>
    </row>
    <row r="85" spans="1:2" x14ac:dyDescent="0.25">
      <c r="A85" s="2" t="s">
        <v>473</v>
      </c>
      <c r="B85">
        <v>84</v>
      </c>
    </row>
    <row r="86" spans="1:2" x14ac:dyDescent="0.25">
      <c r="A86" s="2" t="s">
        <v>474</v>
      </c>
      <c r="B86">
        <v>85</v>
      </c>
    </row>
    <row r="87" spans="1:2" x14ac:dyDescent="0.25">
      <c r="A87" s="2" t="s">
        <v>475</v>
      </c>
      <c r="B87">
        <v>86</v>
      </c>
    </row>
    <row r="88" spans="1:2" x14ac:dyDescent="0.25">
      <c r="A88" s="2" t="s">
        <v>476</v>
      </c>
      <c r="B88">
        <v>87</v>
      </c>
    </row>
    <row r="89" spans="1:2" x14ac:dyDescent="0.25">
      <c r="A89" s="2" t="s">
        <v>477</v>
      </c>
      <c r="B89">
        <v>88</v>
      </c>
    </row>
    <row r="90" spans="1:2" x14ac:dyDescent="0.25">
      <c r="A90" s="2" t="s">
        <v>478</v>
      </c>
      <c r="B90">
        <v>89</v>
      </c>
    </row>
    <row r="91" spans="1:2" x14ac:dyDescent="0.25">
      <c r="A91" s="2" t="s">
        <v>479</v>
      </c>
      <c r="B91">
        <v>90</v>
      </c>
    </row>
    <row r="92" spans="1:2" x14ac:dyDescent="0.25">
      <c r="A92" s="2" t="s">
        <v>480</v>
      </c>
      <c r="B92">
        <v>91</v>
      </c>
    </row>
    <row r="93" spans="1:2" x14ac:dyDescent="0.25">
      <c r="A93" s="2" t="s">
        <v>481</v>
      </c>
      <c r="B93">
        <v>92</v>
      </c>
    </row>
    <row r="94" spans="1:2" x14ac:dyDescent="0.25">
      <c r="A94" s="2" t="s">
        <v>482</v>
      </c>
      <c r="B94">
        <v>93</v>
      </c>
    </row>
    <row r="95" spans="1:2" x14ac:dyDescent="0.25">
      <c r="A95" s="2" t="s">
        <v>483</v>
      </c>
      <c r="B95">
        <v>94</v>
      </c>
    </row>
    <row r="96" spans="1:2" x14ac:dyDescent="0.25">
      <c r="A96" s="2" t="s">
        <v>484</v>
      </c>
      <c r="B96">
        <v>95</v>
      </c>
    </row>
    <row r="97" spans="1:2" x14ac:dyDescent="0.25">
      <c r="A97" s="2" t="s">
        <v>485</v>
      </c>
      <c r="B97">
        <v>96</v>
      </c>
    </row>
    <row r="98" spans="1:2" x14ac:dyDescent="0.25">
      <c r="A98" s="2" t="s">
        <v>486</v>
      </c>
      <c r="B98">
        <v>97</v>
      </c>
    </row>
    <row r="99" spans="1:2" x14ac:dyDescent="0.25">
      <c r="A99" s="2" t="s">
        <v>487</v>
      </c>
      <c r="B99">
        <v>98</v>
      </c>
    </row>
    <row r="100" spans="1:2" x14ac:dyDescent="0.25">
      <c r="A100" s="2" t="s">
        <v>488</v>
      </c>
      <c r="B100">
        <v>99</v>
      </c>
    </row>
    <row r="101" spans="1:2" x14ac:dyDescent="0.25">
      <c r="A101" s="2" t="s">
        <v>489</v>
      </c>
      <c r="B101">
        <v>100</v>
      </c>
    </row>
    <row r="102" spans="1:2" x14ac:dyDescent="0.25">
      <c r="A102" s="2" t="s">
        <v>490</v>
      </c>
      <c r="B102">
        <v>101</v>
      </c>
    </row>
    <row r="103" spans="1:2" x14ac:dyDescent="0.25">
      <c r="A103" s="2" t="s">
        <v>491</v>
      </c>
      <c r="B103">
        <v>102</v>
      </c>
    </row>
    <row r="104" spans="1:2" x14ac:dyDescent="0.25">
      <c r="A104" s="2" t="s">
        <v>492</v>
      </c>
      <c r="B104">
        <v>103</v>
      </c>
    </row>
    <row r="105" spans="1:2" x14ac:dyDescent="0.25">
      <c r="A105" s="2" t="s">
        <v>493</v>
      </c>
      <c r="B105">
        <v>104</v>
      </c>
    </row>
    <row r="106" spans="1:2" x14ac:dyDescent="0.25">
      <c r="A106" s="2" t="s">
        <v>494</v>
      </c>
      <c r="B106">
        <v>105</v>
      </c>
    </row>
    <row r="107" spans="1:2" x14ac:dyDescent="0.25">
      <c r="A107" s="2" t="s">
        <v>495</v>
      </c>
      <c r="B107">
        <v>106</v>
      </c>
    </row>
    <row r="108" spans="1:2" x14ac:dyDescent="0.25">
      <c r="A108" s="2" t="s">
        <v>496</v>
      </c>
      <c r="B108">
        <v>107</v>
      </c>
    </row>
    <row r="109" spans="1:2" x14ac:dyDescent="0.25">
      <c r="A109" s="2" t="s">
        <v>497</v>
      </c>
      <c r="B109">
        <v>108</v>
      </c>
    </row>
    <row r="110" spans="1:2" x14ac:dyDescent="0.25">
      <c r="A110" s="2" t="s">
        <v>498</v>
      </c>
      <c r="B110">
        <v>109</v>
      </c>
    </row>
    <row r="111" spans="1:2" x14ac:dyDescent="0.25">
      <c r="A111" s="2" t="s">
        <v>499</v>
      </c>
      <c r="B111">
        <v>110</v>
      </c>
    </row>
    <row r="112" spans="1:2" x14ac:dyDescent="0.25">
      <c r="A112" s="2" t="s">
        <v>500</v>
      </c>
      <c r="B112">
        <v>111</v>
      </c>
    </row>
    <row r="113" spans="1:2" x14ac:dyDescent="0.25">
      <c r="A113" s="2" t="s">
        <v>501</v>
      </c>
      <c r="B113">
        <v>112</v>
      </c>
    </row>
    <row r="114" spans="1:2" x14ac:dyDescent="0.25">
      <c r="A114" s="2" t="s">
        <v>502</v>
      </c>
      <c r="B114">
        <v>113</v>
      </c>
    </row>
    <row r="115" spans="1:2" x14ac:dyDescent="0.25">
      <c r="A115" s="2" t="s">
        <v>503</v>
      </c>
      <c r="B115">
        <v>114</v>
      </c>
    </row>
    <row r="116" spans="1:2" x14ac:dyDescent="0.25">
      <c r="A116" s="2" t="s">
        <v>504</v>
      </c>
      <c r="B116">
        <v>115</v>
      </c>
    </row>
    <row r="117" spans="1:2" x14ac:dyDescent="0.25">
      <c r="A117" s="2" t="s">
        <v>505</v>
      </c>
      <c r="B117">
        <v>116</v>
      </c>
    </row>
    <row r="118" spans="1:2" x14ac:dyDescent="0.25">
      <c r="A118" s="2" t="s">
        <v>506</v>
      </c>
      <c r="B118">
        <v>117</v>
      </c>
    </row>
    <row r="119" spans="1:2" x14ac:dyDescent="0.25">
      <c r="A119" s="2" t="s">
        <v>507</v>
      </c>
      <c r="B119">
        <v>118</v>
      </c>
    </row>
    <row r="120" spans="1:2" x14ac:dyDescent="0.25">
      <c r="A120" s="2" t="s">
        <v>508</v>
      </c>
      <c r="B120">
        <v>119</v>
      </c>
    </row>
    <row r="121" spans="1:2" x14ac:dyDescent="0.25">
      <c r="A121" s="2" t="s">
        <v>509</v>
      </c>
      <c r="B121">
        <v>120</v>
      </c>
    </row>
    <row r="122" spans="1:2" x14ac:dyDescent="0.25">
      <c r="A122" s="2" t="s">
        <v>510</v>
      </c>
      <c r="B122">
        <v>121</v>
      </c>
    </row>
    <row r="123" spans="1:2" x14ac:dyDescent="0.25">
      <c r="A123" s="2" t="s">
        <v>511</v>
      </c>
      <c r="B123">
        <v>122</v>
      </c>
    </row>
    <row r="124" spans="1:2" x14ac:dyDescent="0.25">
      <c r="A124" s="2" t="s">
        <v>512</v>
      </c>
      <c r="B124">
        <v>123</v>
      </c>
    </row>
    <row r="125" spans="1:2" x14ac:dyDescent="0.25">
      <c r="A125" s="2" t="s">
        <v>513</v>
      </c>
      <c r="B125">
        <v>124</v>
      </c>
    </row>
    <row r="126" spans="1:2" x14ac:dyDescent="0.25">
      <c r="A126" s="2" t="s">
        <v>514</v>
      </c>
      <c r="B126">
        <v>125</v>
      </c>
    </row>
    <row r="127" spans="1:2" x14ac:dyDescent="0.25">
      <c r="A127" s="2" t="s">
        <v>515</v>
      </c>
      <c r="B127">
        <v>126</v>
      </c>
    </row>
    <row r="128" spans="1:2" x14ac:dyDescent="0.25">
      <c r="A128" s="2" t="s">
        <v>516</v>
      </c>
      <c r="B128">
        <v>127</v>
      </c>
    </row>
    <row r="129" spans="1:2" x14ac:dyDescent="0.25">
      <c r="A129" s="2" t="s">
        <v>517</v>
      </c>
      <c r="B129">
        <v>128</v>
      </c>
    </row>
    <row r="130" spans="1:2" x14ac:dyDescent="0.25">
      <c r="A130" s="2" t="s">
        <v>518</v>
      </c>
      <c r="B130">
        <v>129</v>
      </c>
    </row>
    <row r="131" spans="1:2" x14ac:dyDescent="0.25">
      <c r="A131" s="2" t="s">
        <v>519</v>
      </c>
      <c r="B131">
        <v>130</v>
      </c>
    </row>
    <row r="132" spans="1:2" x14ac:dyDescent="0.25">
      <c r="A132" s="2" t="s">
        <v>520</v>
      </c>
      <c r="B132">
        <v>131</v>
      </c>
    </row>
    <row r="133" spans="1:2" x14ac:dyDescent="0.25">
      <c r="A133" s="2" t="s">
        <v>521</v>
      </c>
      <c r="B133">
        <v>132</v>
      </c>
    </row>
    <row r="134" spans="1:2" x14ac:dyDescent="0.25">
      <c r="A134" s="2" t="s">
        <v>522</v>
      </c>
      <c r="B134">
        <v>133</v>
      </c>
    </row>
    <row r="135" spans="1:2" x14ac:dyDescent="0.25">
      <c r="A135" s="2" t="s">
        <v>523</v>
      </c>
      <c r="B135">
        <v>134</v>
      </c>
    </row>
    <row r="136" spans="1:2" x14ac:dyDescent="0.25">
      <c r="A136" s="2" t="s">
        <v>524</v>
      </c>
      <c r="B136">
        <v>135</v>
      </c>
    </row>
    <row r="137" spans="1:2" x14ac:dyDescent="0.25">
      <c r="A137" s="2" t="s">
        <v>525</v>
      </c>
      <c r="B137">
        <v>136</v>
      </c>
    </row>
    <row r="138" spans="1:2" x14ac:dyDescent="0.25">
      <c r="A138" s="2" t="s">
        <v>526</v>
      </c>
      <c r="B138">
        <v>137</v>
      </c>
    </row>
    <row r="139" spans="1:2" x14ac:dyDescent="0.25">
      <c r="A139" s="2" t="s">
        <v>527</v>
      </c>
      <c r="B139">
        <v>138</v>
      </c>
    </row>
    <row r="140" spans="1:2" x14ac:dyDescent="0.25">
      <c r="A140" s="2" t="s">
        <v>528</v>
      </c>
      <c r="B140">
        <v>139</v>
      </c>
    </row>
    <row r="141" spans="1:2" x14ac:dyDescent="0.25">
      <c r="A141" s="2" t="s">
        <v>529</v>
      </c>
      <c r="B141">
        <v>140</v>
      </c>
    </row>
    <row r="142" spans="1:2" x14ac:dyDescent="0.25">
      <c r="A142" s="2" t="s">
        <v>530</v>
      </c>
      <c r="B142">
        <v>141</v>
      </c>
    </row>
    <row r="143" spans="1:2" x14ac:dyDescent="0.25">
      <c r="A143" s="2" t="s">
        <v>531</v>
      </c>
      <c r="B143">
        <v>142</v>
      </c>
    </row>
    <row r="144" spans="1:2" x14ac:dyDescent="0.25">
      <c r="A144" s="2" t="s">
        <v>532</v>
      </c>
      <c r="B144">
        <v>143</v>
      </c>
    </row>
    <row r="145" spans="1:2" x14ac:dyDescent="0.25">
      <c r="A145" s="2" t="s">
        <v>533</v>
      </c>
      <c r="B145">
        <v>144</v>
      </c>
    </row>
    <row r="146" spans="1:2" x14ac:dyDescent="0.25">
      <c r="A146" s="2" t="s">
        <v>534</v>
      </c>
      <c r="B146">
        <v>145</v>
      </c>
    </row>
    <row r="147" spans="1:2" x14ac:dyDescent="0.25">
      <c r="A147" s="2" t="s">
        <v>535</v>
      </c>
      <c r="B147">
        <v>146</v>
      </c>
    </row>
    <row r="148" spans="1:2" x14ac:dyDescent="0.25">
      <c r="A148" s="2" t="s">
        <v>536</v>
      </c>
      <c r="B148">
        <v>147</v>
      </c>
    </row>
    <row r="149" spans="1:2" x14ac:dyDescent="0.25">
      <c r="A149" s="2" t="s">
        <v>537</v>
      </c>
      <c r="B149">
        <v>148</v>
      </c>
    </row>
    <row r="150" spans="1:2" x14ac:dyDescent="0.25">
      <c r="A150" s="2" t="s">
        <v>538</v>
      </c>
      <c r="B150">
        <v>149</v>
      </c>
    </row>
    <row r="151" spans="1:2" x14ac:dyDescent="0.25">
      <c r="A151" s="2" t="s">
        <v>539</v>
      </c>
      <c r="B151">
        <v>150</v>
      </c>
    </row>
    <row r="152" spans="1:2" x14ac:dyDescent="0.25">
      <c r="A152" s="2" t="s">
        <v>540</v>
      </c>
      <c r="B152">
        <v>151</v>
      </c>
    </row>
    <row r="153" spans="1:2" x14ac:dyDescent="0.25">
      <c r="A153" s="2" t="s">
        <v>541</v>
      </c>
      <c r="B153">
        <v>152</v>
      </c>
    </row>
    <row r="154" spans="1:2" x14ac:dyDescent="0.25">
      <c r="A154" s="2" t="s">
        <v>542</v>
      </c>
      <c r="B154">
        <v>153</v>
      </c>
    </row>
    <row r="155" spans="1:2" x14ac:dyDescent="0.25">
      <c r="A155" s="2" t="s">
        <v>543</v>
      </c>
      <c r="B155">
        <v>154</v>
      </c>
    </row>
    <row r="156" spans="1:2" x14ac:dyDescent="0.25">
      <c r="A156" s="2" t="s">
        <v>659</v>
      </c>
      <c r="B156">
        <v>155</v>
      </c>
    </row>
    <row r="157" spans="1:2" x14ac:dyDescent="0.25">
      <c r="A157" s="2" t="s">
        <v>544</v>
      </c>
      <c r="B157">
        <v>156</v>
      </c>
    </row>
    <row r="158" spans="1:2" x14ac:dyDescent="0.25">
      <c r="A158" s="2" t="s">
        <v>545</v>
      </c>
      <c r="B158">
        <v>157</v>
      </c>
    </row>
    <row r="159" spans="1:2" x14ac:dyDescent="0.25">
      <c r="A159" s="2" t="s">
        <v>546</v>
      </c>
      <c r="B159">
        <v>158</v>
      </c>
    </row>
    <row r="160" spans="1:2" x14ac:dyDescent="0.25">
      <c r="A160" s="2" t="s">
        <v>547</v>
      </c>
      <c r="B160">
        <v>159</v>
      </c>
    </row>
    <row r="161" spans="1:2" x14ac:dyDescent="0.25">
      <c r="A161" s="2" t="s">
        <v>548</v>
      </c>
      <c r="B161">
        <v>160</v>
      </c>
    </row>
    <row r="162" spans="1:2" x14ac:dyDescent="0.25">
      <c r="A162" s="2" t="s">
        <v>549</v>
      </c>
      <c r="B162">
        <v>161</v>
      </c>
    </row>
    <row r="163" spans="1:2" x14ac:dyDescent="0.25">
      <c r="A163" s="2" t="s">
        <v>550</v>
      </c>
      <c r="B163">
        <v>162</v>
      </c>
    </row>
    <row r="164" spans="1:2" x14ac:dyDescent="0.25">
      <c r="A164" s="2" t="s">
        <v>551</v>
      </c>
      <c r="B164">
        <v>163</v>
      </c>
    </row>
    <row r="165" spans="1:2" x14ac:dyDescent="0.25">
      <c r="A165" s="2" t="s">
        <v>552</v>
      </c>
      <c r="B165">
        <v>164</v>
      </c>
    </row>
    <row r="166" spans="1:2" x14ac:dyDescent="0.25">
      <c r="A166" s="2" t="s">
        <v>553</v>
      </c>
      <c r="B166">
        <v>165</v>
      </c>
    </row>
    <row r="167" spans="1:2" x14ac:dyDescent="0.25">
      <c r="A167" s="2" t="s">
        <v>554</v>
      </c>
      <c r="B167">
        <v>166</v>
      </c>
    </row>
    <row r="168" spans="1:2" x14ac:dyDescent="0.25">
      <c r="A168" s="2" t="s">
        <v>555</v>
      </c>
      <c r="B168">
        <v>167</v>
      </c>
    </row>
    <row r="169" spans="1:2" x14ac:dyDescent="0.25">
      <c r="A169" s="2" t="s">
        <v>556</v>
      </c>
      <c r="B169">
        <v>168</v>
      </c>
    </row>
    <row r="170" spans="1:2" x14ac:dyDescent="0.25">
      <c r="A170" s="2" t="s">
        <v>557</v>
      </c>
      <c r="B170">
        <v>169</v>
      </c>
    </row>
    <row r="171" spans="1:2" x14ac:dyDescent="0.25">
      <c r="A171" s="2" t="s">
        <v>558</v>
      </c>
      <c r="B171">
        <v>170</v>
      </c>
    </row>
    <row r="172" spans="1:2" x14ac:dyDescent="0.25">
      <c r="A172" s="2" t="s">
        <v>559</v>
      </c>
      <c r="B172">
        <v>171</v>
      </c>
    </row>
    <row r="173" spans="1:2" x14ac:dyDescent="0.25">
      <c r="A173" s="2" t="s">
        <v>560</v>
      </c>
      <c r="B173">
        <v>172</v>
      </c>
    </row>
    <row r="174" spans="1:2" x14ac:dyDescent="0.25">
      <c r="A174" s="2" t="s">
        <v>561</v>
      </c>
      <c r="B174">
        <v>173</v>
      </c>
    </row>
    <row r="175" spans="1:2" x14ac:dyDescent="0.25">
      <c r="A175" s="2" t="s">
        <v>562</v>
      </c>
      <c r="B175">
        <v>174</v>
      </c>
    </row>
    <row r="176" spans="1:2" x14ac:dyDescent="0.25">
      <c r="A176" s="2" t="s">
        <v>563</v>
      </c>
      <c r="B176">
        <v>175</v>
      </c>
    </row>
    <row r="177" spans="1:2" x14ac:dyDescent="0.25">
      <c r="A177" s="2" t="s">
        <v>564</v>
      </c>
      <c r="B177">
        <v>176</v>
      </c>
    </row>
    <row r="178" spans="1:2" x14ac:dyDescent="0.25">
      <c r="A178" s="2" t="s">
        <v>565</v>
      </c>
      <c r="B178">
        <v>177</v>
      </c>
    </row>
    <row r="179" spans="1:2" x14ac:dyDescent="0.25">
      <c r="A179" s="2" t="s">
        <v>566</v>
      </c>
      <c r="B179">
        <v>178</v>
      </c>
    </row>
    <row r="180" spans="1:2" x14ac:dyDescent="0.25">
      <c r="A180" s="2" t="s">
        <v>567</v>
      </c>
      <c r="B180">
        <v>179</v>
      </c>
    </row>
    <row r="181" spans="1:2" x14ac:dyDescent="0.25">
      <c r="A181" s="2" t="s">
        <v>568</v>
      </c>
      <c r="B181">
        <v>180</v>
      </c>
    </row>
    <row r="182" spans="1:2" x14ac:dyDescent="0.25">
      <c r="A182" s="2" t="s">
        <v>569</v>
      </c>
      <c r="B182">
        <v>181</v>
      </c>
    </row>
    <row r="183" spans="1:2" x14ac:dyDescent="0.25">
      <c r="A183" s="2" t="s">
        <v>570</v>
      </c>
      <c r="B183">
        <v>182</v>
      </c>
    </row>
    <row r="184" spans="1:2" x14ac:dyDescent="0.25">
      <c r="A184" s="2" t="s">
        <v>571</v>
      </c>
      <c r="B184">
        <v>183</v>
      </c>
    </row>
    <row r="185" spans="1:2" x14ac:dyDescent="0.25">
      <c r="A185" s="2" t="s">
        <v>572</v>
      </c>
      <c r="B185">
        <v>184</v>
      </c>
    </row>
    <row r="186" spans="1:2" x14ac:dyDescent="0.25">
      <c r="A186" s="2" t="s">
        <v>573</v>
      </c>
      <c r="B186">
        <v>185</v>
      </c>
    </row>
    <row r="187" spans="1:2" x14ac:dyDescent="0.25">
      <c r="A187" s="2" t="s">
        <v>574</v>
      </c>
      <c r="B187">
        <v>186</v>
      </c>
    </row>
    <row r="188" spans="1:2" x14ac:dyDescent="0.25">
      <c r="A188" s="2" t="s">
        <v>575</v>
      </c>
      <c r="B188">
        <v>187</v>
      </c>
    </row>
    <row r="189" spans="1:2" x14ac:dyDescent="0.25">
      <c r="A189" s="2" t="s">
        <v>576</v>
      </c>
      <c r="B189">
        <v>188</v>
      </c>
    </row>
    <row r="190" spans="1:2" x14ac:dyDescent="0.25">
      <c r="A190" s="2" t="s">
        <v>577</v>
      </c>
      <c r="B190">
        <v>189</v>
      </c>
    </row>
    <row r="191" spans="1:2" x14ac:dyDescent="0.25">
      <c r="A191" s="2" t="s">
        <v>578</v>
      </c>
      <c r="B191">
        <v>190</v>
      </c>
    </row>
    <row r="192" spans="1:2" x14ac:dyDescent="0.25">
      <c r="A192" s="2" t="s">
        <v>579</v>
      </c>
      <c r="B192">
        <v>191</v>
      </c>
    </row>
    <row r="193" spans="1:2" x14ac:dyDescent="0.25">
      <c r="A193" s="2" t="s">
        <v>580</v>
      </c>
      <c r="B193">
        <v>192</v>
      </c>
    </row>
    <row r="194" spans="1:2" x14ac:dyDescent="0.25">
      <c r="A194" s="2" t="s">
        <v>581</v>
      </c>
      <c r="B194">
        <v>193</v>
      </c>
    </row>
    <row r="195" spans="1:2" x14ac:dyDescent="0.25">
      <c r="A195" s="2" t="s">
        <v>582</v>
      </c>
      <c r="B195">
        <v>194</v>
      </c>
    </row>
    <row r="196" spans="1:2" x14ac:dyDescent="0.25">
      <c r="A196" s="2" t="s">
        <v>583</v>
      </c>
      <c r="B196">
        <v>195</v>
      </c>
    </row>
    <row r="197" spans="1:2" x14ac:dyDescent="0.25">
      <c r="A197" s="2" t="s">
        <v>584</v>
      </c>
      <c r="B197">
        <v>196</v>
      </c>
    </row>
    <row r="198" spans="1:2" x14ac:dyDescent="0.25">
      <c r="A198" s="2" t="s">
        <v>585</v>
      </c>
      <c r="B198">
        <v>197</v>
      </c>
    </row>
    <row r="199" spans="1:2" x14ac:dyDescent="0.25">
      <c r="A199" s="2" t="s">
        <v>586</v>
      </c>
      <c r="B199">
        <v>198</v>
      </c>
    </row>
    <row r="200" spans="1:2" x14ac:dyDescent="0.25">
      <c r="A200" s="2" t="s">
        <v>587</v>
      </c>
      <c r="B200">
        <v>199</v>
      </c>
    </row>
    <row r="201" spans="1:2" x14ac:dyDescent="0.25">
      <c r="A201" s="2" t="s">
        <v>588</v>
      </c>
      <c r="B201">
        <v>200</v>
      </c>
    </row>
    <row r="202" spans="1:2" x14ac:dyDescent="0.25">
      <c r="A202" s="2" t="s">
        <v>589</v>
      </c>
      <c r="B202">
        <v>201</v>
      </c>
    </row>
    <row r="203" spans="1:2" x14ac:dyDescent="0.25">
      <c r="A203" s="2" t="s">
        <v>590</v>
      </c>
      <c r="B203">
        <v>202</v>
      </c>
    </row>
    <row r="204" spans="1:2" x14ac:dyDescent="0.25">
      <c r="A204" s="2" t="s">
        <v>591</v>
      </c>
      <c r="B204">
        <v>203</v>
      </c>
    </row>
    <row r="205" spans="1:2" x14ac:dyDescent="0.25">
      <c r="A205" s="2" t="s">
        <v>592</v>
      </c>
      <c r="B205">
        <v>204</v>
      </c>
    </row>
    <row r="206" spans="1:2" x14ac:dyDescent="0.25">
      <c r="A206" s="2" t="s">
        <v>593</v>
      </c>
      <c r="B206">
        <v>205</v>
      </c>
    </row>
    <row r="207" spans="1:2" x14ac:dyDescent="0.25">
      <c r="A207" s="2" t="s">
        <v>594</v>
      </c>
      <c r="B207">
        <v>206</v>
      </c>
    </row>
    <row r="208" spans="1:2" x14ac:dyDescent="0.25">
      <c r="A208" s="2" t="s">
        <v>595</v>
      </c>
      <c r="B208">
        <v>207</v>
      </c>
    </row>
    <row r="209" spans="1:2" x14ac:dyDescent="0.25">
      <c r="A209" s="2" t="s">
        <v>596</v>
      </c>
      <c r="B209">
        <v>208</v>
      </c>
    </row>
    <row r="210" spans="1:2" x14ac:dyDescent="0.25">
      <c r="A210" s="2" t="s">
        <v>597</v>
      </c>
      <c r="B210">
        <v>209</v>
      </c>
    </row>
    <row r="211" spans="1:2" x14ac:dyDescent="0.25">
      <c r="A211" s="2" t="s">
        <v>598</v>
      </c>
      <c r="B211">
        <v>210</v>
      </c>
    </row>
    <row r="212" spans="1:2" x14ac:dyDescent="0.25">
      <c r="A212" s="2" t="s">
        <v>599</v>
      </c>
      <c r="B212">
        <v>211</v>
      </c>
    </row>
    <row r="213" spans="1:2" x14ac:dyDescent="0.25">
      <c r="A213" s="2" t="s">
        <v>600</v>
      </c>
      <c r="B213">
        <v>212</v>
      </c>
    </row>
    <row r="214" spans="1:2" x14ac:dyDescent="0.25">
      <c r="A214" s="2" t="s">
        <v>601</v>
      </c>
      <c r="B214">
        <v>213</v>
      </c>
    </row>
    <row r="215" spans="1:2" x14ac:dyDescent="0.25">
      <c r="A215" s="2" t="s">
        <v>602</v>
      </c>
      <c r="B215">
        <v>214</v>
      </c>
    </row>
    <row r="216" spans="1:2" x14ac:dyDescent="0.25">
      <c r="A216" s="2" t="s">
        <v>603</v>
      </c>
      <c r="B216">
        <v>215</v>
      </c>
    </row>
    <row r="217" spans="1:2" x14ac:dyDescent="0.25">
      <c r="A217" s="2" t="s">
        <v>604</v>
      </c>
      <c r="B217">
        <v>216</v>
      </c>
    </row>
    <row r="218" spans="1:2" x14ac:dyDescent="0.25">
      <c r="A218" s="2" t="s">
        <v>605</v>
      </c>
      <c r="B218">
        <v>217</v>
      </c>
    </row>
    <row r="219" spans="1:2" x14ac:dyDescent="0.25">
      <c r="A219" s="2" t="s">
        <v>606</v>
      </c>
      <c r="B219">
        <v>218</v>
      </c>
    </row>
    <row r="220" spans="1:2" x14ac:dyDescent="0.25">
      <c r="A220" s="2" t="s">
        <v>607</v>
      </c>
      <c r="B220">
        <v>219</v>
      </c>
    </row>
    <row r="221" spans="1:2" x14ac:dyDescent="0.25">
      <c r="A221" s="2" t="s">
        <v>608</v>
      </c>
      <c r="B221">
        <v>220</v>
      </c>
    </row>
    <row r="222" spans="1:2" x14ac:dyDescent="0.25">
      <c r="A222" s="2" t="s">
        <v>609</v>
      </c>
      <c r="B222">
        <v>221</v>
      </c>
    </row>
    <row r="223" spans="1:2" x14ac:dyDescent="0.25">
      <c r="A223" s="2" t="s">
        <v>610</v>
      </c>
      <c r="B223">
        <v>222</v>
      </c>
    </row>
    <row r="224" spans="1:2" x14ac:dyDescent="0.25">
      <c r="A224" s="2" t="s">
        <v>611</v>
      </c>
      <c r="B224">
        <v>223</v>
      </c>
    </row>
    <row r="225" spans="1:2" x14ac:dyDescent="0.25">
      <c r="A225" s="2" t="s">
        <v>612</v>
      </c>
      <c r="B225">
        <v>224</v>
      </c>
    </row>
    <row r="226" spans="1:2" x14ac:dyDescent="0.25">
      <c r="A226" s="2" t="s">
        <v>613</v>
      </c>
      <c r="B226">
        <v>225</v>
      </c>
    </row>
    <row r="227" spans="1:2" x14ac:dyDescent="0.25">
      <c r="A227" s="2" t="s">
        <v>614</v>
      </c>
      <c r="B227">
        <v>226</v>
      </c>
    </row>
    <row r="228" spans="1:2" x14ac:dyDescent="0.25">
      <c r="A228" s="2" t="s">
        <v>615</v>
      </c>
      <c r="B228">
        <v>227</v>
      </c>
    </row>
    <row r="229" spans="1:2" x14ac:dyDescent="0.25">
      <c r="A229" s="2" t="s">
        <v>616</v>
      </c>
      <c r="B229">
        <v>228</v>
      </c>
    </row>
    <row r="230" spans="1:2" x14ac:dyDescent="0.25">
      <c r="A230" s="2" t="s">
        <v>617</v>
      </c>
      <c r="B230">
        <v>229</v>
      </c>
    </row>
    <row r="231" spans="1:2" x14ac:dyDescent="0.25">
      <c r="A231" s="2" t="s">
        <v>618</v>
      </c>
      <c r="B231">
        <v>230</v>
      </c>
    </row>
    <row r="232" spans="1:2" x14ac:dyDescent="0.25">
      <c r="A232" s="2" t="s">
        <v>619</v>
      </c>
      <c r="B232">
        <v>231</v>
      </c>
    </row>
    <row r="233" spans="1:2" x14ac:dyDescent="0.25">
      <c r="A233" s="2" t="s">
        <v>620</v>
      </c>
      <c r="B233">
        <v>232</v>
      </c>
    </row>
    <row r="234" spans="1:2" x14ac:dyDescent="0.25">
      <c r="A234" s="2" t="s">
        <v>621</v>
      </c>
      <c r="B234">
        <v>233</v>
      </c>
    </row>
    <row r="235" spans="1:2" x14ac:dyDescent="0.25">
      <c r="A235" s="2" t="s">
        <v>622</v>
      </c>
      <c r="B235">
        <v>234</v>
      </c>
    </row>
    <row r="236" spans="1:2" x14ac:dyDescent="0.25">
      <c r="A236" s="2" t="s">
        <v>623</v>
      </c>
      <c r="B236">
        <v>235</v>
      </c>
    </row>
    <row r="237" spans="1:2" x14ac:dyDescent="0.25">
      <c r="A237" s="2" t="s">
        <v>624</v>
      </c>
      <c r="B237">
        <v>236</v>
      </c>
    </row>
    <row r="238" spans="1:2" x14ac:dyDescent="0.25">
      <c r="A238" s="2" t="s">
        <v>625</v>
      </c>
      <c r="B238">
        <v>237</v>
      </c>
    </row>
    <row r="239" spans="1:2" x14ac:dyDescent="0.25">
      <c r="A239" s="2" t="s">
        <v>626</v>
      </c>
      <c r="B239">
        <v>238</v>
      </c>
    </row>
    <row r="240" spans="1:2" x14ac:dyDescent="0.25">
      <c r="A240" s="2" t="s">
        <v>627</v>
      </c>
      <c r="B240">
        <v>239</v>
      </c>
    </row>
    <row r="241" spans="1:2" x14ac:dyDescent="0.25">
      <c r="A241" s="2" t="s">
        <v>628</v>
      </c>
      <c r="B241">
        <v>240</v>
      </c>
    </row>
    <row r="242" spans="1:2" x14ac:dyDescent="0.25">
      <c r="A242" s="2" t="s">
        <v>629</v>
      </c>
      <c r="B242">
        <v>241</v>
      </c>
    </row>
    <row r="243" spans="1:2" x14ac:dyDescent="0.25">
      <c r="A243" s="2" t="s">
        <v>630</v>
      </c>
      <c r="B243">
        <v>242</v>
      </c>
    </row>
    <row r="244" spans="1:2" x14ac:dyDescent="0.25">
      <c r="A244" s="2" t="s">
        <v>631</v>
      </c>
      <c r="B244">
        <v>243</v>
      </c>
    </row>
    <row r="245" spans="1:2" x14ac:dyDescent="0.25">
      <c r="A245" s="2" t="s">
        <v>632</v>
      </c>
      <c r="B245">
        <v>244</v>
      </c>
    </row>
    <row r="246" spans="1:2" x14ac:dyDescent="0.25">
      <c r="A246" s="2" t="s">
        <v>633</v>
      </c>
      <c r="B246">
        <v>245</v>
      </c>
    </row>
    <row r="247" spans="1:2" x14ac:dyDescent="0.25">
      <c r="A247" s="2" t="s">
        <v>634</v>
      </c>
      <c r="B247">
        <v>246</v>
      </c>
    </row>
    <row r="248" spans="1:2" x14ac:dyDescent="0.25">
      <c r="A248" s="2" t="s">
        <v>635</v>
      </c>
      <c r="B248">
        <v>247</v>
      </c>
    </row>
    <row r="249" spans="1:2" x14ac:dyDescent="0.25">
      <c r="A249" s="2" t="s">
        <v>636</v>
      </c>
      <c r="B249">
        <v>248</v>
      </c>
    </row>
    <row r="250" spans="1:2" x14ac:dyDescent="0.25">
      <c r="A250" s="2" t="s">
        <v>637</v>
      </c>
      <c r="B250">
        <v>249</v>
      </c>
    </row>
    <row r="251" spans="1:2" x14ac:dyDescent="0.25">
      <c r="A251" s="2" t="s">
        <v>638</v>
      </c>
      <c r="B251">
        <v>250</v>
      </c>
    </row>
    <row r="252" spans="1:2" x14ac:dyDescent="0.25">
      <c r="A252" s="2" t="s">
        <v>639</v>
      </c>
      <c r="B252">
        <v>251</v>
      </c>
    </row>
    <row r="253" spans="1:2" x14ac:dyDescent="0.25">
      <c r="A253" s="2" t="s">
        <v>640</v>
      </c>
      <c r="B253">
        <v>252</v>
      </c>
    </row>
    <row r="254" spans="1:2" x14ac:dyDescent="0.25">
      <c r="A254" s="2" t="s">
        <v>641</v>
      </c>
      <c r="B254">
        <v>253</v>
      </c>
    </row>
    <row r="255" spans="1:2" x14ac:dyDescent="0.25">
      <c r="A255" s="2" t="s">
        <v>642</v>
      </c>
      <c r="B255">
        <v>254</v>
      </c>
    </row>
    <row r="256" spans="1:2" x14ac:dyDescent="0.25">
      <c r="A256" s="2" t="s">
        <v>643</v>
      </c>
      <c r="B256">
        <v>255</v>
      </c>
    </row>
    <row r="257" spans="1:2" x14ac:dyDescent="0.25">
      <c r="A257" s="2" t="s">
        <v>644</v>
      </c>
      <c r="B257">
        <v>256</v>
      </c>
    </row>
    <row r="258" spans="1:2" x14ac:dyDescent="0.25">
      <c r="A258" s="2" t="s">
        <v>645</v>
      </c>
      <c r="B258">
        <v>257</v>
      </c>
    </row>
    <row r="259" spans="1:2" x14ac:dyDescent="0.25">
      <c r="A259" s="2" t="s">
        <v>646</v>
      </c>
      <c r="B259">
        <v>258</v>
      </c>
    </row>
    <row r="260" spans="1:2" x14ac:dyDescent="0.25">
      <c r="A260" s="2" t="s">
        <v>647</v>
      </c>
      <c r="B260">
        <v>259</v>
      </c>
    </row>
    <row r="261" spans="1:2" x14ac:dyDescent="0.25">
      <c r="A261" s="2" t="s">
        <v>648</v>
      </c>
      <c r="B261">
        <v>260</v>
      </c>
    </row>
    <row r="262" spans="1:2" x14ac:dyDescent="0.25">
      <c r="A262" s="2" t="s">
        <v>649</v>
      </c>
      <c r="B262">
        <v>261</v>
      </c>
    </row>
    <row r="263" spans="1:2" x14ac:dyDescent="0.25">
      <c r="A263" s="2" t="s">
        <v>650</v>
      </c>
      <c r="B263">
        <v>263</v>
      </c>
    </row>
    <row r="264" spans="1:2" x14ac:dyDescent="0.25">
      <c r="A264" s="2" t="s">
        <v>651</v>
      </c>
      <c r="B264">
        <v>264</v>
      </c>
    </row>
    <row r="265" spans="1:2" x14ac:dyDescent="0.25">
      <c r="A265" s="2" t="s">
        <v>652</v>
      </c>
      <c r="B265">
        <v>265</v>
      </c>
    </row>
    <row r="266" spans="1:2" x14ac:dyDescent="0.25">
      <c r="A266" s="2" t="s">
        <v>653</v>
      </c>
      <c r="B266">
        <v>266</v>
      </c>
    </row>
    <row r="267" spans="1:2" x14ac:dyDescent="0.25">
      <c r="A267" s="2" t="s">
        <v>654</v>
      </c>
      <c r="B267">
        <v>267</v>
      </c>
    </row>
    <row r="268" spans="1:2" x14ac:dyDescent="0.25">
      <c r="A268" s="2" t="s">
        <v>655</v>
      </c>
      <c r="B268">
        <v>268</v>
      </c>
    </row>
    <row r="269" spans="1:2" x14ac:dyDescent="0.25">
      <c r="A269"/>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34699-05DB-45E1-AFA5-0BA2174C8339}">
  <dimension ref="A1"/>
  <sheetViews>
    <sheetView workbookViewId="0">
      <selection activeCell="R56" sqref="R56"/>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4B464-2052-4239-8CB0-0D5C50688F84}">
  <dimension ref="A1:C8"/>
  <sheetViews>
    <sheetView workbookViewId="0">
      <selection activeCell="A7" sqref="A7"/>
    </sheetView>
  </sheetViews>
  <sheetFormatPr defaultRowHeight="15" x14ac:dyDescent="0.25"/>
  <cols>
    <col min="1" max="1" width="29.28515625" bestFit="1" customWidth="1"/>
    <col min="2" max="2" width="22.28515625" bestFit="1" customWidth="1"/>
    <col min="3" max="3" width="23.140625" bestFit="1" customWidth="1"/>
  </cols>
  <sheetData>
    <row r="1" spans="1:3" x14ac:dyDescent="0.25">
      <c r="A1" t="s">
        <v>689</v>
      </c>
    </row>
    <row r="2" spans="1:3" x14ac:dyDescent="0.25">
      <c r="A2">
        <v>318</v>
      </c>
    </row>
    <row r="4" spans="1:3" x14ac:dyDescent="0.25">
      <c r="A4" t="s">
        <v>690</v>
      </c>
    </row>
    <row r="5" spans="1:3" x14ac:dyDescent="0.25">
      <c r="A5">
        <v>30</v>
      </c>
    </row>
    <row r="7" spans="1:3" x14ac:dyDescent="0.25">
      <c r="A7" t="s">
        <v>662</v>
      </c>
      <c r="B7" t="s">
        <v>661</v>
      </c>
      <c r="C7" t="s">
        <v>664</v>
      </c>
    </row>
    <row r="8" spans="1:3" x14ac:dyDescent="0.25">
      <c r="A8" s="9">
        <v>215809.91666666692</v>
      </c>
      <c r="B8" s="16">
        <v>2597923557</v>
      </c>
      <c r="C8" s="15">
        <v>1269604539867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4F67AD-F58C-4D1F-B774-976C37592E3D}">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Vendor_Analysis_Report</vt:lpstr>
      <vt:lpstr>Material_Defect Report</vt:lpstr>
      <vt:lpstr>V_performance_analysis</vt:lpstr>
      <vt:lpstr>Material_defect_Analysis</vt:lpstr>
      <vt:lpstr>Supplier Quality</vt:lpstr>
      <vt:lpstr>Material Type</vt:lpstr>
      <vt:lpstr>Defect Type</vt:lpstr>
      <vt:lpstr>Defect</vt:lpstr>
      <vt:lpstr>Data Cleaning</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BeckyB Atsaboghena</cp:lastModifiedBy>
  <cp:revision/>
  <dcterms:created xsi:type="dcterms:W3CDTF">2020-05-15T04:50:13Z</dcterms:created>
  <dcterms:modified xsi:type="dcterms:W3CDTF">2024-10-08T18:09:32Z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2024-07-12T12:10:14Z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84dfb8f9-f312-4954-9e99-f3f71183d6f1</vt:lpwstr>
  </property>
  <property fmtid="{D5CDD505-2E9C-101B-9397-08002B2CF9AE}" pid="7" name="MSIP_Label_defa4170-0d19-0005-0004-bc88714345d2_ActionId">
    <vt:lpwstr>343f7355-7ae8-4956-abdd-05e3453e085a</vt:lpwstr>
  </property>
  <property fmtid="{D5CDD505-2E9C-101B-9397-08002B2CF9AE}" pid="8" name="MSIP_Label_defa4170-0d19-0005-0004-bc88714345d2_ContentBits">
    <vt:lpwstr>0</vt:lpwstr>
  </property>
</Properties>
</file>